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sharedStrings.xml" ContentType="application/vnd.openxmlformats-officedocument.spreadsheetml.sharedString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Сводная таблица ТКП" sheetId="1" state="visible" r:id="rId3"/>
    <sheet name="Сопоставление цен за единицу" sheetId="2" state="visible" r:id="rId4"/>
    <sheet name="ТКП 1" sheetId="3" state="visible" r:id="rId5"/>
    <sheet name="ТКП 2" sheetId="4" state="visible" r:id="rId6"/>
    <sheet name="ТКП 3" sheetId="5" state="visible" r:id="rId7"/>
    <sheet name="ТКП 4" sheetId="6" state="visible" r:id="rId8"/>
  </sheet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<sst xmlns="http://schemas.openxmlformats.org/spreadsheetml/2006/main" count="0" uniqueCount="0">
</sst>
</file>

<file path=xl/styles.xml><?xml version="1.0" encoding="utf-8"?>
<styleSheet xmlns="http://schemas.openxmlformats.org/spreadsheetml/2006/main">
  <numFmts count="4">
    <numFmt numFmtId="101" formatCode="General"/>
    <numFmt numFmtId="102" formatCode="dd/mm/yyyy\ hh:mm:ss"/>
    <numFmt numFmtId="103" formatCode="0%"/>
    <numFmt numFmtId="104" formatCode="#,##0.00_ ;\-#,##0.00\ "/>
  </numFmts>
  <fonts count="6">
    <font>
      <sz val="12"/>
      <name val="Times New Roman"/>
      <family val="1"/>
      <charset val="1"/>
    </font>
    <font>
      <b val="true"/>
      <sz val="12"/>
      <name val="Times New Roman"/>
      <family val="1"/>
      <charset val="1"/>
    </font>
    <font>
      <b val="true"/>
      <sz val="17"/>
      <name val="Times New Roman"/>
      <family val="1"/>
      <charset val="1"/>
    </font>
    <font>
      <b val="true"/>
      <sz val="14"/>
      <name val="Times New Roman"/>
      <family val="1"/>
      <charset val="1"/>
    </font>
    <font>
      <sz val="12"/>
      <name val="Times New Roman"/>
      <family val="1"/>
      <charset val="1"/>
    </font>
    <font>
      <i val="true"/>
      <sz val="12"/>
      <name val="Times New Roman"/>
      <family val="1"/>
      <charset val="1"/>
    </font>
  </fonts>
  <fills count="9">
    <fill>
      <patternFill patternType="none"/>
    </fill>
    <fill>
      <patternFill patternType="gray125"/>
    </fill>
    <fill>
      <patternFill patternType="solid">
        <fgColor rgb="FFB8CCE4"/>
      </patternFill>
    </fill>
    <fill>
      <patternFill patternType="solid">
        <fgColor rgb="FFB7DEE8"/>
      </patternFill>
    </fill>
    <fill>
      <patternFill patternType="solid">
        <fgColor rgb="FFC6E0B4"/>
      </patternFill>
    </fill>
    <fill>
      <patternFill patternType="solid">
        <fgColor rgb="FFCCFFFF"/>
      </patternFill>
    </fill>
    <fill>
      <patternFill patternType="solid">
        <fgColor rgb="FF92D050"/>
      </patternFill>
    </fill>
    <fill>
      <patternFill patternType="solid">
        <fgColor rgb="FFFFFF00"/>
      </patternFill>
    </fill>
    <fill>
      <patternFill patternType="solid">
        <fgColor rgb="FFFFC000"/>
      </patternFill>
    </fill>
  </fills>
  <borders count="2">
    <border>
      <left/>
      <right/>
      <top/>
      <bottom/>
      <diagonal/>
    </border>
    <border>
      <left style="thin"/>
      <right style="thin"/>
      <top style="thin"/>
      <bottom style="thin"/>
      <diagonal/>
    </border>
  </borders>
  <cellStyleXfs count="1">
    <xf numFmtId="100" fontId="0" fillId="0" borderId="0" applyFont="true" applyBorder="true" applyAlignment="true" applyProtection="true">
      <alignment horizontal="general" vertical="bottom" wrapText="false" indent="0" shrinkToFit="false"/>
      <protection locked="true" hidden="false"/>
    </xf>
  </cellStyleXfs>
  <cellXfs count="40">
    <xf numFmtId="101" fontId="0" xfId="0" applyFont="false" applyBorder="false" applyAlignment="true" applyProtection="false">
      <alignment horizontal="left" vertical="top" wrapText="true" indent="0" shrinkToFit="false"/>
      <protection locked="true" hidden="false"/>
    </xf>
    <xf numFmtId="101" fontId="0" xfId="0" applyFont="false" applyBorder="false" applyAlignment="false" applyProtection="false">
      <alignment horizontal="general" vertical="bottom" wrapText="true" indent="0" shrinkToFit="false"/>
      <protection locked="true" hidden="false"/>
    </xf>
    <xf numFmtId="101" fontId="1" xfId="0" applyFont="true" applyBorder="false" applyAlignment="true" applyProtection="false">
      <alignment horizontal="center" vertical="center" wrapText="true" indent="0" shrinkToFit="false"/>
      <protection locked="true" hidden="false"/>
    </xf>
    <xf numFmtId="101" fontId="2" xfId="0" applyFont="true" applyBorder="false" applyAlignment="true" applyProtection="false">
      <alignment horizontal="center" vertical="center" wrapText="true" indent="0" shrinkToFit="false"/>
      <protection locked="true" hidden="false"/>
    </xf>
    <xf numFmtId="101" fontId="2" xfId="0" applyFont="true" applyBorder="false" applyAlignment="true" applyProtection="false">
      <alignment horizontal="left" vertical="center" wrapText="true" indent="0" shrinkToFit="false"/>
      <protection locked="true" hidden="false"/>
    </xf>
    <xf numFmtId="101" fontId="3" xfId="0" applyFont="true" applyBorder="false" applyAlignment="true" applyProtection="false">
      <alignment horizontal="left" vertical="center" wrapText="true" indent="0" shrinkToFit="false"/>
      <protection locked="true" hidden="false"/>
    </xf>
    <xf numFmtId="101" fontId="1" xfId="0" applyFont="true" applyBorder="true" applyAlignment="true" applyProtection="false" borderId="1">
      <alignment horizontal="center" vertical="center" wrapText="true" indent="0" shrinkToFit="false"/>
      <protection locked="true" hidden="false"/>
    </xf>
    <xf numFmtId="101" fontId="4" xfId="0" applyFont="true" applyBorder="true" applyAlignment="true" applyProtection="false" borderId="1">
      <alignment horizontal="center" vertical="center" wrapText="true" indent="0" shrinkToFit="false"/>
      <protection locked="true" hidden="false"/>
    </xf>
    <xf numFmtId="101" fontId="4" xfId="0" applyFont="true" applyBorder="true" applyAlignment="true" applyProtection="false" borderId="1">
      <alignment horizontal="center" vertical="center" wrapText="true" indent="0" shrinkToFit="false"/>
      <protection locked="true" hidden="false"/>
    </xf>
    <xf numFmtId="101" fontId="1" xfId="0" applyFont="true" applyBorder="true" applyAlignment="true" applyProtection="false" borderId="1" fillId="2">
      <alignment horizontal="left" vertical="center" wrapText="true" indent="0" shrinkToFit="false"/>
      <protection locked="true" hidden="false"/>
    </xf>
    <xf numFmtId="101" fontId="1" xfId="0" applyFont="true" applyBorder="true" applyAlignment="true" applyProtection="false" borderId="1" fillId="2">
      <alignment horizontal="center" vertical="center" wrapText="true" indent="0" shrinkToFit="false"/>
      <protection locked="true" hidden="false"/>
    </xf>
    <xf numFmtId="101" fontId="1" xfId="0" applyFont="true" applyBorder="true" applyAlignment="true" applyProtection="false" borderId="1" fillId="2">
      <alignment horizontal="center" vertical="center" wrapText="true" indent="0" shrinkToFit="false"/>
      <protection locked="true" hidden="false"/>
    </xf>
    <xf numFmtId="104" fontId="1" xfId="0" applyFont="true" applyBorder="true" applyAlignment="true" applyProtection="false" borderId="1" fillId="2">
      <alignment horizontal="right" vertical="center" wrapText="true" indent="0" shrinkToFit="false"/>
      <protection locked="true" hidden="false"/>
    </xf>
    <xf numFmtId="10" fontId="1" xfId="0" applyFont="true" applyBorder="true" applyAlignment="true" applyProtection="false" borderId="1" fillId="2">
      <alignment horizontal="right" vertical="center" wrapText="true" indent="0" shrinkToFit="false"/>
      <protection locked="true" hidden="false"/>
    </xf>
    <xf numFmtId="101" fontId="1" xfId="0" applyFont="true" applyBorder="true" applyAlignment="true" applyProtection="false" borderId="1">
      <alignment horizontal="left" vertical="center" wrapText="true" indent="0" shrinkToFit="false"/>
      <protection locked="true" hidden="false"/>
    </xf>
    <xf numFmtId="101" fontId="1" xfId="0" applyFont="true" applyBorder="true" applyAlignment="true" applyProtection="false" borderId="1">
      <alignment horizontal="center" vertical="center" wrapText="true" indent="0" shrinkToFit="false"/>
      <protection locked="true" hidden="false"/>
    </xf>
    <xf numFmtId="104" fontId="1" xfId="0" applyFont="true" applyBorder="true" applyAlignment="true" applyProtection="false" borderId="1">
      <alignment horizontal="right" vertical="center" wrapText="true" indent="0" shrinkToFit="false"/>
      <protection locked="true" hidden="false"/>
    </xf>
    <xf numFmtId="10" fontId="1" xfId="0" applyFont="true" applyBorder="true" applyAlignment="true" applyProtection="false" borderId="1">
      <alignment horizontal="right" vertical="center" wrapText="true" indent="0" shrinkToFit="false"/>
      <protection locked="true" hidden="false"/>
    </xf>
    <xf numFmtId="101" fontId="4" xfId="0" applyFont="true" applyBorder="true" applyAlignment="true" applyProtection="false" borderId="1">
      <alignment horizontal="left" vertical="center" wrapText="true" indent="0" shrinkToFit="false"/>
      <protection locked="true" hidden="false"/>
    </xf>
    <xf numFmtId="104" fontId="4" xfId="0" applyFont="true" applyBorder="true" applyAlignment="true" applyProtection="false" borderId="1">
      <alignment horizontal="right" vertical="center" wrapText="true" indent="0" shrinkToFit="false"/>
      <protection locked="true" hidden="false"/>
    </xf>
    <xf numFmtId="104" fontId="4" xfId="0" applyFont="true" applyBorder="true" applyAlignment="true" applyProtection="false" borderId="1" fillId="3">
      <alignment horizontal="right" vertical="center" wrapText="true" indent="0" shrinkToFit="false"/>
      <protection locked="true" hidden="false"/>
    </xf>
    <xf numFmtId="10" fontId="4" xfId="0" applyFont="true" applyBorder="true" applyAlignment="true" applyProtection="false" borderId="1">
      <alignment horizontal="right" vertical="center" wrapText="true" indent="0" shrinkToFit="false"/>
      <protection locked="true" hidden="false"/>
    </xf>
    <xf numFmtId="101" fontId="5" xfId="0" applyFont="true" applyBorder="true" applyAlignment="true" applyProtection="false" borderId="1">
      <alignment horizontal="right" vertical="center" wrapText="true" indent="0" shrinkToFit="false"/>
      <protection locked="true" hidden="false"/>
    </xf>
    <xf numFmtId="104" fontId="4" xfId="0" applyFont="true" applyBorder="true" applyAlignment="true" applyProtection="false" borderId="1" fillId="4">
      <alignment horizontal="right" vertical="center" wrapText="true" indent="0" shrinkToFit="false"/>
      <protection locked="true" hidden="false"/>
    </xf>
    <xf numFmtId="101" fontId="1" xfId="0" applyFont="true" applyBorder="true" applyAlignment="true" applyProtection="false" borderId="1" fillId="5">
      <alignment horizontal="left" vertical="center" wrapText="true" indent="0" shrinkToFit="false"/>
      <protection locked="true" hidden="false"/>
    </xf>
    <xf numFmtId="101" fontId="1" xfId="0" applyFont="true" applyBorder="true" applyAlignment="true" applyProtection="false" borderId="1" fillId="5">
      <alignment horizontal="center" vertical="center" wrapText="true" indent="0" shrinkToFit="false"/>
      <protection locked="true" hidden="false"/>
    </xf>
    <xf numFmtId="101" fontId="1" xfId="0" applyFont="true" applyBorder="true" applyAlignment="true" applyProtection="false" borderId="1" fillId="5">
      <alignment horizontal="center" vertical="center" wrapText="true" indent="0" shrinkToFit="false"/>
      <protection locked="true" hidden="false"/>
    </xf>
    <xf numFmtId="104" fontId="1" xfId="0" applyFont="true" applyBorder="true" applyAlignment="true" applyProtection="false" borderId="1" fillId="5">
      <alignment horizontal="right" vertical="center" wrapText="true" indent="0" shrinkToFit="false"/>
      <protection locked="true" hidden="false"/>
    </xf>
    <xf numFmtId="104" fontId="1" xfId="0" applyFont="true" applyBorder="true" applyAlignment="true" applyProtection="false" borderId="1" fillId="6">
      <alignment horizontal="right" vertical="center" wrapText="true" indent="0" shrinkToFit="false"/>
      <protection locked="true" hidden="false"/>
    </xf>
    <xf numFmtId="10" fontId="1" xfId="0" applyFont="true" applyBorder="true" applyAlignment="true" applyProtection="false" borderId="1" fillId="6">
      <alignment horizontal="right" vertical="center" wrapText="true" indent="0" shrinkToFit="false"/>
      <protection locked="true" hidden="false"/>
    </xf>
    <xf numFmtId="104" fontId="1" xfId="0" applyFont="true" applyBorder="true" applyAlignment="true" applyProtection="false" borderId="1" fillId="7">
      <alignment horizontal="right" vertical="center" wrapText="true" indent="0" shrinkToFit="false"/>
      <protection locked="true" hidden="false"/>
    </xf>
    <xf numFmtId="10" fontId="1" xfId="0" applyFont="true" applyBorder="true" applyAlignment="true" applyProtection="false" borderId="1" fillId="7">
      <alignment horizontal="right" vertical="center" wrapText="true" indent="0" shrinkToFit="false"/>
      <protection locked="true" hidden="false"/>
    </xf>
    <xf numFmtId="104" fontId="1" xfId="0" applyFont="true" applyBorder="true" applyAlignment="true" applyProtection="false" borderId="1" fillId="8">
      <alignment horizontal="right" vertical="center" wrapText="true" indent="0" shrinkToFit="false"/>
      <protection locked="true" hidden="false"/>
    </xf>
    <xf numFmtId="10" fontId="1" xfId="0" applyFont="true" applyBorder="true" applyAlignment="true" applyProtection="false" borderId="1" fillId="8">
      <alignment horizontal="right" vertical="center" wrapText="true" indent="0" shrinkToFit="false"/>
      <protection locked="true" hidden="false"/>
    </xf>
    <xf numFmtId="10" fontId="1" xfId="0" applyFont="true" applyBorder="true" applyAlignment="true" applyProtection="false" borderId="1" fillId="5">
      <alignment horizontal="right" vertical="center" wrapText="true" indent="0" shrinkToFit="false"/>
      <protection locked="true" hidden="false"/>
    </xf>
    <xf numFmtId="101" fontId="2" xfId="0" applyFont="true" applyBorder="false" applyAlignment="true" applyProtection="false">
      <alignment horizontal="left" vertical="top" wrapText="true" indent="0" shrinkToFit="false"/>
      <protection locked="true" hidden="false"/>
    </xf>
    <xf numFmtId="101" fontId="4" xfId="0" applyFont="true" applyBorder="true" applyAlignment="true" applyProtection="false" borderId="1">
      <alignment horizontal="center" vertical="top" wrapText="true" indent="0" shrinkToFit="false"/>
      <protection locked="true" hidden="false"/>
    </xf>
    <xf numFmtId="101" fontId="3" xfId="0" applyFont="true" applyBorder="false" applyAlignment="true" applyProtection="false">
      <alignment horizontal="center" vertical="center" wrapText="true" indent="0" shrinkToFit="false"/>
      <protection locked="true" hidden="false"/>
    </xf>
    <xf numFmtId="101" fontId="4" xfId="0" applyFont="true" applyBorder="true" applyAlignment="true" applyProtection="false" borderId="1" fillId="3">
      <alignment horizontal="left" vertical="top" wrapText="true" indent="0" shrinkToFit="false"/>
      <protection locked="true" hidden="false"/>
    </xf>
    <xf numFmtId="101" fontId="1" xfId="0" applyFont="true" applyBorder="false" applyAlignment="true" applyProtection="false">
      <alignment horizontal="left" vertical="center" wrapText="true" indent="0" shrinkToFit="false"/>
      <protection locked="true" hidden="false"/>
    </xf>
  </cellXfs>
  <cellStyles count="1">
    <cellStyle name="Normal" xfId="0" builtinId="0"/>
  </cellStyles>
</styleSheet>
</file>

<file path=xl/_rels/workbook.xml.rels><?xml version="1.0" encoding="UTF-8"?>
<Relationships xmlns="http://schemas.openxmlformats.org/package/2006/relationships">
    <Relationship Id="rId1" Type="http://schemas.openxmlformats.org/officeDocument/2006/relationships/styles" Target="styles.xml"/>
    <Relationship Id="rId2" Type="http://schemas.openxmlformats.org/officeDocument/2006/relationships/sharedStrings" Target="sharedStrings.xml"/>
    <Relationship Id="rId3" Type="http://schemas.openxmlformats.org/officeDocument/2006/relationships/worksheet" Target="worksheets/sheet1.xml"/>
    <Relationship Id="rId4" Type="http://schemas.openxmlformats.org/officeDocument/2006/relationships/worksheet" Target="worksheets/sheet2.xml"/>
<Relationship Id="rId5" Type="http://schemas.openxmlformats.org/officeDocument/2006/relationships/worksheet" Target="worksheets/sheet3.xml"/>
<Relationship Id="rId6" Type="http://schemas.openxmlformats.org/officeDocument/2006/relationships/worksheet" Target="worksheets/sheet4.xml"/>
<Relationship Id="rId7" Type="http://schemas.openxmlformats.org/officeDocument/2006/relationships/worksheet" Target="worksheets/sheet5.xml"/>
<Relationship Id="rId8" Type="http://schemas.openxmlformats.org/officeDocument/2006/relationships/worksheet" Target="worksheets/sheet6.xml"/>
</Relationships>
</file>

<file path=xl/worksheets/_rels/sheet1.xml.rels><?xml version="1.0" encoding="UTF-8"?>
<Relationships xmlns="http://schemas.openxmlformats.org/package/2006/relationships">
</Relationships>
</file>

<file path=xl/worksheets/_rels/sheet2.xml.rels><?xml version="1.0" encoding="UTF-8"?>
<Relationships xmlns="http://schemas.openxmlformats.org/package/2006/relationships">
</Relationships>
</file>

<file path=xl/worksheets/_rels/sheet3.xml.rels><?xml version="1.0" encoding="UTF-8"?>
<Relationships xmlns="http://schemas.openxmlformats.org/package/2006/relationships">
</Relationships>
</file>

<file path=xl/worksheets/_rels/sheet4.xml.rels><?xml version="1.0" encoding="UTF-8"?>
<Relationships xmlns="http://schemas.openxmlformats.org/package/2006/relationships">
</Relationships>
</file>

<file path=xl/worksheets/_rels/sheet5.xml.rels><?xml version="1.0" encoding="UTF-8"?>
<Relationships xmlns="http://schemas.openxmlformats.org/package/2006/relationships">
</Relationships>
</file>

<file path=xl/worksheets/_rels/sheet6.xml.rels><?xml version="1.0" encoding="UTF-8"?>
<Relationships xmlns="http://schemas.openxmlformats.org/package/2006/relationships">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T1001"/>
  <sheetViews>
    <sheetView showFormulas="false" showGridLines="true" showRowColHeaders="true" showZeros="true" rightToLeft="false" tabSelected="true" showOutlineSymbols="true" defaultGridColor="true" view="normal" topLeftCell="A1" colorId="64" zoomScale="65" zoomScaleNormal="65" zoomScalePageLayoutView="65" workbookViewId="0">
      <selection pane="topLeft" activeCell="A1" activeCellId="0" sqref="A1"/>
    </sheetView>
  </sheetViews>
  <sheetFormatPr defaultColWidth="11.58984375" defaultRowHeight="14" zeroHeight="false" outlineLevelRow="0" outlineLevelCol="0"/>
  <cols>
    <col min="1" max="1" width="15" style="1" customWidth="1"/>
    <col min="2" max="2" width="15" style="1" customWidth="1"/>
    <col min="3" max="3" width="75" style="1" customWidth="1"/>
    <col min="4" max="4" width="25" style="1" customWidth="1"/>
    <col min="5" max="5" width="30" style="1" customWidth="1"/>
    <col min="6" max="6" width="10" style="1" customWidth="1"/>
    <col min="7" max="7" width="10" style="1" customWidth="1"/>
    <col min="8" max="8" width="10" style="1" customWidth="1"/>
    <col min="9" max="9" width="17.08203125" style="1" customWidth="1"/>
    <col min="10" max="10" width="17.08203125" style="1" customWidth="1"/>
    <col min="11" max="11" width="17.08203125" style="1" customWidth="1"/>
    <col min="12" max="12" width="17.08203125" style="1" customWidth="1"/>
    <col min="13" max="13" width="17.08203125" style="1" customWidth="1"/>
    <col min="14" max="14" width="17.08203125" style="1" customWidth="1"/>
    <col min="15" max="15" width="10" style="1" customWidth="1"/>
    <col min="16" max="16" width="17.08203125" style="1" customWidth="1"/>
    <col min="17" max="17" width="17.08203125" style="1" customWidth="1"/>
    <col min="18" max="18" width="17.08203125" style="1" customWidth="1"/>
    <col min="19" max="19" width="17.08203125" style="1" customWidth="1"/>
    <col min="20" max="20" width="17.08203125" style="1" customWidth="1"/>
    <col min="21" max="21" width="17.08203125" style="1" customWidth="1"/>
    <col min="22" max="22" width="17.08203125" style="1" customWidth="1"/>
    <col min="23" max="23" width="10" style="1" customWidth="1"/>
    <col min="24" max="24" width="17.08203125" style="1" customWidth="1"/>
    <col min="25" max="25" width="17.08203125" style="1" customWidth="1"/>
    <col min="26" max="26" width="17.08203125" style="1" customWidth="1"/>
    <col min="27" max="27" width="17.08203125" style="1" customWidth="1"/>
    <col min="28" max="28" width="17.08203125" style="1" customWidth="1"/>
    <col min="29" max="29" width="17.08203125" style="1" customWidth="1"/>
    <col min="30" max="30" width="17.08203125" style="1" customWidth="1"/>
    <col min="31" max="31" width="10" style="1" customWidth="1"/>
    <col min="32" max="32" width="17.08203125" style="1" customWidth="1"/>
    <col min="33" max="33" width="17.08203125" style="1" customWidth="1"/>
    <col min="34" max="34" width="17.08203125" style="1" customWidth="1"/>
    <col min="35" max="35" width="17.08203125" style="1" customWidth="1"/>
    <col min="36" max="36" width="17.08203125" style="1" customWidth="1"/>
    <col min="37" max="37" width="17.08203125" style="1" customWidth="1"/>
    <col min="38" max="38" width="17.08203125" style="1" customWidth="1"/>
    <col min="39" max="39" width="10" style="1" customWidth="1"/>
    <col min="40" max="40" width="17.08203125" style="1" customWidth="1"/>
    <col min="41" max="41" width="17.08203125" style="1" customWidth="1"/>
    <col min="42" max="42" width="17.08203125" style="1" customWidth="1"/>
    <col min="43" max="43" width="17.08203125" style="1" customWidth="1"/>
    <col min="44" max="44" width="17.08203125" style="1" customWidth="1"/>
    <col min="45" max="45" width="17.08203125" style="1" customWidth="1"/>
    <col min="46" max="46" width="17.08203125" style="1" customWidth="1"/>
    <col min="47" max="1024" width="15" style="1" customWidth="1"/>
  </cols>
  <sheetData>
    <row r="1" customFormat="false" hidden="false" outlineLevel="0" collapsed="false"/>
    <row r="2" customFormat="false" hidden="false" outlineLevel="0" collapsed="false">
      <c r="A2" s="1"/>
      <c r="B2" s="2" t="inlineStr">
        <is>
          <t xml:space="preserve"/>
        </is>
      </c>
    </row>
    <row r="3" customFormat="false" hidden="false" outlineLevel="0" collapsed="false">
      <c r="A3" s="1"/>
      <c r="B3" s="2" t="inlineStr">
        <is>
          <t xml:space="preserve"/>
        </is>
      </c>
    </row>
    <row r="4" customFormat="false" hidden="false" outlineLevel="0" collapsed="false"/>
    <row r="5" customFormat="false" hidden="false" outlineLevel="0" collapsed="false"/>
    <row r="6" customFormat="false" hidden="false" customHeight="1" outlineLevel="0" collapsed="false" ht="23" height="23">
      <c r="A6" s="3" t="inlineStr">
        <is>
          <t xml:space="preserve">ИТОГОВАЯ ВЕДОМОСТЬ</t>
        </is>
      </c>
    </row>
    <row r="7" customFormat="false" hidden="false" customHeight="1" outlineLevel="0" collapsed="false" ht="26" height="26">
      <c r="A7" s="4" t="inlineStr">
        <is>
          <t xml:space="preserve">Блок 1</t>
        </is>
      </c>
    </row>
    <row r="8" customFormat="false" hidden="false" customHeight="1" outlineLevel="0" collapsed="false" ht="54" height="54">
      <c r="A8" s="5" t="inlineStr">
        <is>
          <t xml:space="preserve">по адресу: ул. Люблинская, корпус 34</t>
        </is>
      </c>
    </row>
    <row r="9" customFormat="false" hidden="false" customHeight="1" outlineLevel="0" collapsed="false" ht="30" height="30">
      <c r="A9" s="6" t="inlineStr">
        <is>
          <t xml:space="preserve">№ п/п</t>
        </is>
      </c>
      <c r="B9" s="6" t="inlineStr">
        <is>
          <t xml:space="preserve">Код узла ИСР</t>
        </is>
      </c>
      <c r="C9" s="6" t="inlineStr">
        <is>
          <t xml:space="preserve">Наименование</t>
        </is>
      </c>
      <c r="D9" s="6" t="inlineStr">
        <is>
          <t xml:space="preserve">Комментарий для подрядчика</t>
        </is>
      </c>
      <c r="E9" s="6" t="inlineStr">
        <is>
          <t xml:space="preserve">Комментарий по ИСР</t>
        </is>
      </c>
      <c r="F9" s="6" t="inlineStr">
        <is>
          <t xml:space="preserve">Ед. изм.</t>
        </is>
      </c>
      <c r="G9" s="6" t="inlineStr">
        <is>
          <t xml:space="preserve">Коэф. расхода</t>
        </is>
      </c>
      <c r="H9" s="6" t="inlineStr">
        <is>
          <t xml:space="preserve">Кол-во</t>
        </is>
      </c>
      <c r="I9" s="6" t="inlineStr">
        <is>
          <t xml:space="preserve">Предельная стоимость производства работ</t>
        </is>
      </c>
      <c r="J9" s="6" t="inlineStr">
        <is>
          <t xml:space="preserve"/>
        </is>
      </c>
      <c r="K9" s="6" t="inlineStr">
        <is>
          <t xml:space="preserve"/>
        </is>
      </c>
      <c r="L9" s="6" t="inlineStr">
        <is>
          <t xml:space="preserve"/>
        </is>
      </c>
      <c r="M9" s="6" t="inlineStr">
        <is>
          <t xml:space="preserve"/>
        </is>
      </c>
      <c r="N9" s="6" t="inlineStr">
        <is>
          <t xml:space="preserve"/>
        </is>
      </c>
      <c r="O9" s="6" t="inlineStr">
        <is>
          <t xml:space="preserve">Общество с ограниченной ответственностью «ОМ-ПРОГРЕСС»
(ООО "ОМ-ПРОГРЕСС")</t>
        </is>
      </c>
      <c r="P9" s="6" t="inlineStr">
        <is>
          <t xml:space="preserve"/>
        </is>
      </c>
      <c r="Q9" s="6" t="inlineStr">
        <is>
          <t xml:space="preserve"/>
        </is>
      </c>
      <c r="R9" s="6" t="inlineStr">
        <is>
          <t xml:space="preserve"/>
        </is>
      </c>
      <c r="S9" s="6" t="inlineStr">
        <is>
          <t xml:space="preserve"/>
        </is>
      </c>
      <c r="T9" s="6" t="inlineStr">
        <is>
          <t xml:space="preserve"/>
        </is>
      </c>
      <c r="U9" s="6" t="inlineStr">
        <is>
          <t xml:space="preserve"/>
        </is>
      </c>
      <c r="V9" s="6" t="inlineStr">
        <is>
          <t xml:space="preserve"/>
        </is>
      </c>
      <c r="W9" s="6" t="inlineStr">
        <is>
          <t xml:space="preserve">Общество с ограниченной ответственностью «СТРОИТЕЛЬНАЯ КОМПАНИЯ СТРОЙГРАД»
(ООО СК "СТРОЙГРАД")</t>
        </is>
      </c>
      <c r="X9" s="6" t="inlineStr">
        <is>
          <t xml:space="preserve"/>
        </is>
      </c>
      <c r="Y9" s="6" t="inlineStr">
        <is>
          <t xml:space="preserve"/>
        </is>
      </c>
      <c r="Z9" s="6" t="inlineStr">
        <is>
          <t xml:space="preserve"/>
        </is>
      </c>
      <c r="AA9" s="6" t="inlineStr">
        <is>
          <t xml:space="preserve"/>
        </is>
      </c>
      <c r="AB9" s="6" t="inlineStr">
        <is>
          <t xml:space="preserve"/>
        </is>
      </c>
      <c r="AC9" s="6" t="inlineStr">
        <is>
          <t xml:space="preserve"/>
        </is>
      </c>
      <c r="AD9" s="6" t="inlineStr">
        <is>
          <t xml:space="preserve"/>
        </is>
      </c>
      <c r="AE9" s="6" t="inlineStr">
        <is>
          <t xml:space="preserve">Общество с ограниченной ответственностью «ТЕХКОР»
(ООО "ТЕХКОР")</t>
        </is>
      </c>
      <c r="AF9" s="6" t="inlineStr">
        <is>
          <t xml:space="preserve"/>
        </is>
      </c>
      <c r="AG9" s="6" t="inlineStr">
        <is>
          <t xml:space="preserve"/>
        </is>
      </c>
      <c r="AH9" s="6" t="inlineStr">
        <is>
          <t xml:space="preserve"/>
        </is>
      </c>
      <c r="AI9" s="6" t="inlineStr">
        <is>
          <t xml:space="preserve"/>
        </is>
      </c>
      <c r="AJ9" s="6" t="inlineStr">
        <is>
          <t xml:space="preserve"/>
        </is>
      </c>
      <c r="AK9" s="6" t="inlineStr">
        <is>
          <t xml:space="preserve"/>
        </is>
      </c>
      <c r="AL9" s="6" t="inlineStr">
        <is>
          <t xml:space="preserve"/>
        </is>
      </c>
      <c r="AM9" s="6" t="inlineStr">
        <is>
          <t xml:space="preserve">Общество с ограниченной ответственностью «БРИГСТРОЙ»
(ООО "БРИГСТРОЙ")</t>
        </is>
      </c>
      <c r="AN9" s="6" t="inlineStr">
        <is>
          <t xml:space="preserve"/>
        </is>
      </c>
      <c r="AO9" s="6" t="inlineStr">
        <is>
          <t xml:space="preserve"/>
        </is>
      </c>
      <c r="AP9" s="6" t="inlineStr">
        <is>
          <t xml:space="preserve"/>
        </is>
      </c>
      <c r="AQ9" s="6" t="inlineStr">
        <is>
          <t xml:space="preserve"/>
        </is>
      </c>
      <c r="AR9" s="6" t="inlineStr">
        <is>
          <t xml:space="preserve"/>
        </is>
      </c>
      <c r="AS9" s="6" t="inlineStr">
        <is>
          <t xml:space="preserve"/>
        </is>
      </c>
      <c r="AT9" s="6" t="inlineStr">
        <is>
          <t xml:space="preserve"/>
        </is>
      </c>
    </row>
    <row r="10" customFormat="false" hidden="false" customHeight="1" outlineLevel="0" collapsed="false" ht="40" height="40">
      <c r="A10" s="6" t="inlineStr">
        <is>
          <t xml:space="preserve"/>
        </is>
      </c>
      <c r="B10" s="6" t="inlineStr">
        <is>
          <t xml:space="preserve"/>
        </is>
      </c>
      <c r="C10" s="6" t="inlineStr">
        <is>
          <t xml:space="preserve"/>
        </is>
      </c>
      <c r="D10" s="6" t="inlineStr">
        <is>
          <t xml:space="preserve"/>
        </is>
      </c>
      <c r="E10" s="6" t="inlineStr">
        <is>
          <t xml:space="preserve"/>
        </is>
      </c>
      <c r="F10" s="6" t="inlineStr">
        <is>
          <t xml:space="preserve"/>
        </is>
      </c>
      <c r="G10" s="6" t="inlineStr">
        <is>
          <t xml:space="preserve"/>
        </is>
      </c>
      <c r="H10" s="6" t="inlineStr">
        <is>
          <t xml:space="preserve"/>
        </is>
      </c>
      <c r="I10" s="6" t="inlineStr">
        <is>
          <t xml:space="preserve"/>
        </is>
      </c>
      <c r="J10" s="6" t="inlineStr">
        <is>
          <t xml:space="preserve"/>
        </is>
      </c>
      <c r="K10" s="6" t="inlineStr">
        <is>
          <t xml:space="preserve"/>
        </is>
      </c>
      <c r="L10" s="6" t="inlineStr">
        <is>
          <t xml:space="preserve"/>
        </is>
      </c>
      <c r="M10" s="6" t="inlineStr">
        <is>
          <t xml:space="preserve"/>
        </is>
      </c>
      <c r="N10" s="6" t="inlineStr">
        <is>
          <t xml:space="preserve"/>
        </is>
      </c>
      <c r="O10" s="6" t="inlineStr">
        <is>
          <t xml:space="preserve">7702724303</t>
        </is>
      </c>
      <c r="P10" s="6" t="inlineStr">
        <is>
          <t xml:space="preserve"/>
        </is>
      </c>
      <c r="Q10" s="6" t="inlineStr">
        <is>
          <t xml:space="preserve"/>
        </is>
      </c>
      <c r="R10" s="6" t="inlineStr">
        <is>
          <t xml:space="preserve"/>
        </is>
      </c>
      <c r="S10" s="6" t="inlineStr">
        <is>
          <t xml:space="preserve"/>
        </is>
      </c>
      <c r="T10" s="6" t="inlineStr">
        <is>
          <t xml:space="preserve"/>
        </is>
      </c>
      <c r="U10" s="6" t="inlineStr">
        <is>
          <t xml:space="preserve"/>
        </is>
      </c>
      <c r="V10" s="6" t="inlineStr">
        <is>
          <t xml:space="preserve"/>
        </is>
      </c>
      <c r="W10" s="6" t="inlineStr">
        <is>
          <t xml:space="preserve">9726041959</t>
        </is>
      </c>
      <c r="X10" s="6" t="inlineStr">
        <is>
          <t xml:space="preserve"/>
        </is>
      </c>
      <c r="Y10" s="6" t="inlineStr">
        <is>
          <t xml:space="preserve"/>
        </is>
      </c>
      <c r="Z10" s="6" t="inlineStr">
        <is>
          <t xml:space="preserve"/>
        </is>
      </c>
      <c r="AA10" s="6" t="inlineStr">
        <is>
          <t xml:space="preserve"/>
        </is>
      </c>
      <c r="AB10" s="6" t="inlineStr">
        <is>
          <t xml:space="preserve"/>
        </is>
      </c>
      <c r="AC10" s="6" t="inlineStr">
        <is>
          <t xml:space="preserve"/>
        </is>
      </c>
      <c r="AD10" s="6" t="inlineStr">
        <is>
          <t xml:space="preserve"/>
        </is>
      </c>
      <c r="AE10" s="6" t="inlineStr">
        <is>
          <t xml:space="preserve">7725317640</t>
        </is>
      </c>
      <c r="AF10" s="6" t="inlineStr">
        <is>
          <t xml:space="preserve"/>
        </is>
      </c>
      <c r="AG10" s="6" t="inlineStr">
        <is>
          <t xml:space="preserve"/>
        </is>
      </c>
      <c r="AH10" s="6" t="inlineStr">
        <is>
          <t xml:space="preserve"/>
        </is>
      </c>
      <c r="AI10" s="6" t="inlineStr">
        <is>
          <t xml:space="preserve"/>
        </is>
      </c>
      <c r="AJ10" s="6" t="inlineStr">
        <is>
          <t xml:space="preserve"/>
        </is>
      </c>
      <c r="AK10" s="6" t="inlineStr">
        <is>
          <t xml:space="preserve"/>
        </is>
      </c>
      <c r="AL10" s="6" t="inlineStr">
        <is>
          <t xml:space="preserve"/>
        </is>
      </c>
      <c r="AM10" s="6" t="inlineStr">
        <is>
          <t xml:space="preserve">5003149304</t>
        </is>
      </c>
      <c r="AN10" s="6" t="inlineStr">
        <is>
          <t xml:space="preserve"/>
        </is>
      </c>
      <c r="AO10" s="6" t="inlineStr">
        <is>
          <t xml:space="preserve"/>
        </is>
      </c>
      <c r="AP10" s="6" t="inlineStr">
        <is>
          <t xml:space="preserve"/>
        </is>
      </c>
      <c r="AQ10" s="6" t="inlineStr">
        <is>
          <t xml:space="preserve"/>
        </is>
      </c>
      <c r="AR10" s="6" t="inlineStr">
        <is>
          <t xml:space="preserve"/>
        </is>
      </c>
      <c r="AS10" s="6" t="inlineStr">
        <is>
          <t xml:space="preserve"/>
        </is>
      </c>
      <c r="AT10" s="6" t="inlineStr">
        <is>
          <t xml:space="preserve"/>
        </is>
      </c>
    </row>
    <row r="11" customFormat="false" hidden="false" outlineLevel="0" collapsed="false">
      <c r="A11" s="6" t="inlineStr">
        <is>
          <t xml:space="preserve"/>
        </is>
      </c>
      <c r="B11" s="6" t="inlineStr">
        <is>
          <t xml:space="preserve"/>
        </is>
      </c>
      <c r="C11" s="6" t="inlineStr">
        <is>
          <t xml:space="preserve"/>
        </is>
      </c>
      <c r="D11" s="6" t="inlineStr">
        <is>
          <t xml:space="preserve"/>
        </is>
      </c>
      <c r="E11" s="6" t="inlineStr">
        <is>
          <t xml:space="preserve"/>
        </is>
      </c>
      <c r="F11" s="6" t="inlineStr">
        <is>
          <t xml:space="preserve"/>
        </is>
      </c>
      <c r="G11" s="6" t="inlineStr">
        <is>
          <t xml:space="preserve"/>
        </is>
      </c>
      <c r="H11" s="6" t="inlineStr">
        <is>
          <t xml:space="preserve"/>
        </is>
      </c>
      <c r="I11" s="6" t="inlineStr">
        <is>
          <t xml:space="preserve"/>
        </is>
      </c>
      <c r="J11" s="6" t="inlineStr">
        <is>
          <t xml:space="preserve"/>
        </is>
      </c>
      <c r="K11" s="6" t="inlineStr">
        <is>
          <t xml:space="preserve"/>
        </is>
      </c>
      <c r="L11" s="6" t="inlineStr">
        <is>
          <t xml:space="preserve"/>
        </is>
      </c>
      <c r="M11" s="6" t="inlineStr">
        <is>
          <t xml:space="preserve"/>
        </is>
      </c>
      <c r="N11" s="6" t="inlineStr">
        <is>
          <t xml:space="preserve"/>
        </is>
      </c>
      <c r="O11" s="6" t="inlineStr">
        <is>
          <t xml:space="preserve">Заявка № 919771</t>
        </is>
      </c>
      <c r="P11" s="6" t="inlineStr">
        <is>
          <t xml:space="preserve"/>
        </is>
      </c>
      <c r="Q11" s="6" t="inlineStr">
        <is>
          <t xml:space="preserve"/>
        </is>
      </c>
      <c r="R11" s="6" t="inlineStr">
        <is>
          <t xml:space="preserve"/>
        </is>
      </c>
      <c r="S11" s="6" t="inlineStr">
        <is>
          <t xml:space="preserve"/>
        </is>
      </c>
      <c r="T11" s="6" t="inlineStr">
        <is>
          <t xml:space="preserve"/>
        </is>
      </c>
      <c r="U11" s="6" t="inlineStr">
        <is>
          <t xml:space="preserve"/>
        </is>
      </c>
      <c r="V11" s="6" t="inlineStr">
        <is>
          <t xml:space="preserve"/>
        </is>
      </c>
      <c r="W11" s="6" t="inlineStr">
        <is>
          <t xml:space="preserve">Заявка № 919955</t>
        </is>
      </c>
      <c r="X11" s="6" t="inlineStr">
        <is>
          <t xml:space="preserve"/>
        </is>
      </c>
      <c r="Y11" s="6" t="inlineStr">
        <is>
          <t xml:space="preserve"/>
        </is>
      </c>
      <c r="Z11" s="6" t="inlineStr">
        <is>
          <t xml:space="preserve"/>
        </is>
      </c>
      <c r="AA11" s="6" t="inlineStr">
        <is>
          <t xml:space="preserve"/>
        </is>
      </c>
      <c r="AB11" s="6" t="inlineStr">
        <is>
          <t xml:space="preserve"/>
        </is>
      </c>
      <c r="AC11" s="6" t="inlineStr">
        <is>
          <t xml:space="preserve"/>
        </is>
      </c>
      <c r="AD11" s="6" t="inlineStr">
        <is>
          <t xml:space="preserve"/>
        </is>
      </c>
      <c r="AE11" s="6" t="inlineStr">
        <is>
          <t xml:space="preserve">Заявка № 919983</t>
        </is>
      </c>
      <c r="AF11" s="6" t="inlineStr">
        <is>
          <t xml:space="preserve"/>
        </is>
      </c>
      <c r="AG11" s="6" t="inlineStr">
        <is>
          <t xml:space="preserve"/>
        </is>
      </c>
      <c r="AH11" s="6" t="inlineStr">
        <is>
          <t xml:space="preserve"/>
        </is>
      </c>
      <c r="AI11" s="6" t="inlineStr">
        <is>
          <t xml:space="preserve"/>
        </is>
      </c>
      <c r="AJ11" s="6" t="inlineStr">
        <is>
          <t xml:space="preserve"/>
        </is>
      </c>
      <c r="AK11" s="6" t="inlineStr">
        <is>
          <t xml:space="preserve"/>
        </is>
      </c>
      <c r="AL11" s="6" t="inlineStr">
        <is>
          <t xml:space="preserve"/>
        </is>
      </c>
      <c r="AM11" s="6" t="inlineStr">
        <is>
          <t xml:space="preserve">Заявка № 920075</t>
        </is>
      </c>
      <c r="AN11" s="6" t="inlineStr">
        <is>
          <t xml:space="preserve"/>
        </is>
      </c>
      <c r="AO11" s="6" t="inlineStr">
        <is>
          <t xml:space="preserve"/>
        </is>
      </c>
      <c r="AP11" s="6" t="inlineStr">
        <is>
          <t xml:space="preserve"/>
        </is>
      </c>
      <c r="AQ11" s="6" t="inlineStr">
        <is>
          <t xml:space="preserve"/>
        </is>
      </c>
      <c r="AR11" s="6" t="inlineStr">
        <is>
          <t xml:space="preserve"/>
        </is>
      </c>
      <c r="AS11" s="6" t="inlineStr">
        <is>
          <t xml:space="preserve"/>
        </is>
      </c>
      <c r="AT11" s="6" t="inlineStr">
        <is>
          <t xml:space="preserve"/>
        </is>
      </c>
    </row>
    <row r="12" customFormat="false" hidden="false" customHeight="1" outlineLevel="0" collapsed="false" ht="40" height="40">
      <c r="A12" s="6" t="inlineStr">
        <is>
          <t xml:space="preserve"/>
        </is>
      </c>
      <c r="B12" s="6" t="inlineStr">
        <is>
          <t xml:space="preserve"/>
        </is>
      </c>
      <c r="C12" s="6" t="inlineStr">
        <is>
          <t xml:space="preserve"/>
        </is>
      </c>
      <c r="D12" s="6" t="inlineStr">
        <is>
          <t xml:space="preserve"/>
        </is>
      </c>
      <c r="E12" s="6" t="inlineStr">
        <is>
          <t xml:space="preserve"/>
        </is>
      </c>
      <c r="F12" s="6" t="inlineStr">
        <is>
          <t xml:space="preserve"/>
        </is>
      </c>
      <c r="G12" s="6" t="inlineStr">
        <is>
          <t xml:space="preserve"/>
        </is>
      </c>
      <c r="H12" s="6" t="inlineStr">
        <is>
          <t xml:space="preserve"/>
        </is>
      </c>
      <c r="I12" s="6" t="inlineStr">
        <is>
          <t xml:space="preserve"/>
        </is>
      </c>
      <c r="J12" s="6" t="inlineStr">
        <is>
          <t xml:space="preserve"/>
        </is>
      </c>
      <c r="K12" s="6" t="inlineStr">
        <is>
          <t xml:space="preserve"/>
        </is>
      </c>
      <c r="L12" s="6" t="inlineStr">
        <is>
          <t xml:space="preserve"/>
        </is>
      </c>
      <c r="M12" s="6" t="inlineStr">
        <is>
          <t xml:space="preserve"/>
        </is>
      </c>
      <c r="N12" s="6" t="inlineStr">
        <is>
          <t xml:space="preserve"/>
        </is>
      </c>
      <c r="O12" s="7" t="inlineStr">
        <is>
          <t xml:space="preserve">ГЕНЕРАЛЬНЫЙ ДИРЕКТОР
Соколова Светлана Александровна</t>
        </is>
      </c>
      <c r="P12" s="7" t="inlineStr">
        <is>
          <t xml:space="preserve"/>
        </is>
      </c>
      <c r="Q12" s="7" t="inlineStr">
        <is>
          <t xml:space="preserve"/>
        </is>
      </c>
      <c r="R12" s="7" t="inlineStr">
        <is>
          <t xml:space="preserve"/>
        </is>
      </c>
      <c r="S12" s="7" t="inlineStr">
        <is>
          <t xml:space="preserve"/>
        </is>
      </c>
      <c r="T12" s="7" t="inlineStr">
        <is>
          <t xml:space="preserve"/>
        </is>
      </c>
      <c r="U12" s="7" t="inlineStr">
        <is>
          <t xml:space="preserve"/>
        </is>
      </c>
      <c r="V12" s="7" t="inlineStr">
        <is>
          <t xml:space="preserve"/>
        </is>
      </c>
      <c r="W12" s="7" t="inlineStr">
        <is>
          <t xml:space="preserve">ГЕНЕРАЛЬНЫЙ ДИРЕКТОР
Хатеенка Андрей Владимирович</t>
        </is>
      </c>
      <c r="X12" s="7" t="inlineStr">
        <is>
          <t xml:space="preserve"/>
        </is>
      </c>
      <c r="Y12" s="7" t="inlineStr">
        <is>
          <t xml:space="preserve"/>
        </is>
      </c>
      <c r="Z12" s="7" t="inlineStr">
        <is>
          <t xml:space="preserve"/>
        </is>
      </c>
      <c r="AA12" s="7" t="inlineStr">
        <is>
          <t xml:space="preserve"/>
        </is>
      </c>
      <c r="AB12" s="7" t="inlineStr">
        <is>
          <t xml:space="preserve"/>
        </is>
      </c>
      <c r="AC12" s="7" t="inlineStr">
        <is>
          <t xml:space="preserve"/>
        </is>
      </c>
      <c r="AD12" s="7" t="inlineStr">
        <is>
          <t xml:space="preserve"/>
        </is>
      </c>
      <c r="AE12" s="7" t="inlineStr">
        <is>
          <t xml:space="preserve">ГЕНЕРАЛЬНЫЙ ДИРЕКТОР
Горошко Владимир Эдуардович</t>
        </is>
      </c>
      <c r="AF12" s="7" t="inlineStr">
        <is>
          <t xml:space="preserve"/>
        </is>
      </c>
      <c r="AG12" s="7" t="inlineStr">
        <is>
          <t xml:space="preserve"/>
        </is>
      </c>
      <c r="AH12" s="7" t="inlineStr">
        <is>
          <t xml:space="preserve"/>
        </is>
      </c>
      <c r="AI12" s="7" t="inlineStr">
        <is>
          <t xml:space="preserve"/>
        </is>
      </c>
      <c r="AJ12" s="7" t="inlineStr">
        <is>
          <t xml:space="preserve"/>
        </is>
      </c>
      <c r="AK12" s="7" t="inlineStr">
        <is>
          <t xml:space="preserve"/>
        </is>
      </c>
      <c r="AL12" s="7" t="inlineStr">
        <is>
          <t xml:space="preserve"/>
        </is>
      </c>
      <c r="AM12" s="7" t="inlineStr">
        <is>
          <t xml:space="preserve">ГЕНЕРАЛЬНЫЙ ДИРЕКТОР
Каменев Павел Раульевич</t>
        </is>
      </c>
      <c r="AN12" s="7" t="inlineStr">
        <is>
          <t xml:space="preserve"/>
        </is>
      </c>
      <c r="AO12" s="7" t="inlineStr">
        <is>
          <t xml:space="preserve"/>
        </is>
      </c>
      <c r="AP12" s="7" t="inlineStr">
        <is>
          <t xml:space="preserve"/>
        </is>
      </c>
      <c r="AQ12" s="7" t="inlineStr">
        <is>
          <t xml:space="preserve"/>
        </is>
      </c>
      <c r="AR12" s="7" t="inlineStr">
        <is>
          <t xml:space="preserve"/>
        </is>
      </c>
      <c r="AS12" s="7" t="inlineStr">
        <is>
          <t xml:space="preserve"/>
        </is>
      </c>
      <c r="AT12" s="7" t="inlineStr">
        <is>
          <t xml:space="preserve"/>
        </is>
      </c>
    </row>
    <row r="13" customFormat="false" hidden="false" outlineLevel="0" collapsed="false">
      <c r="A13" s="6" t="inlineStr">
        <is>
          <t xml:space="preserve"/>
        </is>
      </c>
      <c r="B13" s="6" t="inlineStr">
        <is>
          <t xml:space="preserve"/>
        </is>
      </c>
      <c r="C13" s="6" t="inlineStr">
        <is>
          <t xml:space="preserve"/>
        </is>
      </c>
      <c r="D13" s="6" t="inlineStr">
        <is>
          <t xml:space="preserve"/>
        </is>
      </c>
      <c r="E13" s="6" t="inlineStr">
        <is>
          <t xml:space="preserve"/>
        </is>
      </c>
      <c r="F13" s="6" t="inlineStr">
        <is>
          <t xml:space="preserve"/>
        </is>
      </c>
      <c r="G13" s="6" t="inlineStr">
        <is>
          <t xml:space="preserve"/>
        </is>
      </c>
      <c r="H13" s="6" t="inlineStr">
        <is>
          <t xml:space="preserve"/>
        </is>
      </c>
      <c r="I13" s="6" t="inlineStr">
        <is>
          <t xml:space="preserve"/>
        </is>
      </c>
      <c r="J13" s="6" t="inlineStr">
        <is>
          <t xml:space="preserve"/>
        </is>
      </c>
      <c r="K13" s="6" t="inlineStr">
        <is>
          <t xml:space="preserve"/>
        </is>
      </c>
      <c r="L13" s="6" t="inlineStr">
        <is>
          <t xml:space="preserve"/>
        </is>
      </c>
      <c r="M13" s="6" t="inlineStr">
        <is>
          <t xml:space="preserve"/>
        </is>
      </c>
      <c r="N13" s="6" t="inlineStr">
        <is>
          <t xml:space="preserve"/>
        </is>
      </c>
      <c r="O13" s="7" t="inlineStr">
        <is>
          <t xml:space="preserve"/>
        </is>
      </c>
      <c r="P13" s="7" t="inlineStr">
        <is>
          <t xml:space="preserve"/>
        </is>
      </c>
      <c r="Q13" s="7" t="inlineStr">
        <is>
          <t xml:space="preserve"/>
        </is>
      </c>
      <c r="R13" s="7" t="inlineStr">
        <is>
          <t xml:space="preserve"/>
        </is>
      </c>
      <c r="S13" s="7" t="inlineStr">
        <is>
          <t xml:space="preserve"/>
        </is>
      </c>
      <c r="T13" s="7" t="inlineStr">
        <is>
          <t xml:space="preserve"/>
        </is>
      </c>
      <c r="U13" s="7" t="inlineStr">
        <is>
          <t xml:space="preserve"/>
        </is>
      </c>
      <c r="V13" s="7" t="inlineStr">
        <is>
          <t xml:space="preserve"/>
        </is>
      </c>
      <c r="W13" s="7" t="inlineStr">
        <is>
          <t xml:space="preserve"/>
        </is>
      </c>
      <c r="X13" s="7" t="inlineStr">
        <is>
          <t xml:space="preserve"/>
        </is>
      </c>
      <c r="Y13" s="7" t="inlineStr">
        <is>
          <t xml:space="preserve"/>
        </is>
      </c>
      <c r="Z13" s="7" t="inlineStr">
        <is>
          <t xml:space="preserve"/>
        </is>
      </c>
      <c r="AA13" s="7" t="inlineStr">
        <is>
          <t xml:space="preserve"/>
        </is>
      </c>
      <c r="AB13" s="7" t="inlineStr">
        <is>
          <t xml:space="preserve"/>
        </is>
      </c>
      <c r="AC13" s="7" t="inlineStr">
        <is>
          <t xml:space="preserve"/>
        </is>
      </c>
      <c r="AD13" s="7" t="inlineStr">
        <is>
          <t xml:space="preserve"/>
        </is>
      </c>
      <c r="AE13" s="7" t="inlineStr">
        <is>
          <t xml:space="preserve"/>
        </is>
      </c>
      <c r="AF13" s="7" t="inlineStr">
        <is>
          <t xml:space="preserve"/>
        </is>
      </c>
      <c r="AG13" s="7" t="inlineStr">
        <is>
          <t xml:space="preserve"/>
        </is>
      </c>
      <c r="AH13" s="7" t="inlineStr">
        <is>
          <t xml:space="preserve"/>
        </is>
      </c>
      <c r="AI13" s="7" t="inlineStr">
        <is>
          <t xml:space="preserve"/>
        </is>
      </c>
      <c r="AJ13" s="7" t="inlineStr">
        <is>
          <t xml:space="preserve"/>
        </is>
      </c>
      <c r="AK13" s="7" t="inlineStr">
        <is>
          <t xml:space="preserve"/>
        </is>
      </c>
      <c r="AL13" s="7" t="inlineStr">
        <is>
          <t xml:space="preserve"/>
        </is>
      </c>
      <c r="AM13" s="7" t="inlineStr">
        <is>
          <t xml:space="preserve"/>
        </is>
      </c>
      <c r="AN13" s="7" t="inlineStr">
        <is>
          <t xml:space="preserve"/>
        </is>
      </c>
      <c r="AO13" s="7" t="inlineStr">
        <is>
          <t xml:space="preserve"/>
        </is>
      </c>
      <c r="AP13" s="7" t="inlineStr">
        <is>
          <t xml:space="preserve"/>
        </is>
      </c>
      <c r="AQ13" s="7" t="inlineStr">
        <is>
          <t xml:space="preserve"/>
        </is>
      </c>
      <c r="AR13" s="7" t="inlineStr">
        <is>
          <t xml:space="preserve"/>
        </is>
      </c>
      <c r="AS13" s="7" t="inlineStr">
        <is>
          <t xml:space="preserve"/>
        </is>
      </c>
      <c r="AT13" s="7" t="inlineStr">
        <is>
          <t xml:space="preserve"/>
        </is>
      </c>
    </row>
    <row r="14" customFormat="false" hidden="false" outlineLevel="0" collapsed="false">
      <c r="A14" s="6" t="inlineStr">
        <is>
          <t xml:space="preserve"/>
        </is>
      </c>
      <c r="B14" s="6" t="inlineStr">
        <is>
          <t xml:space="preserve"/>
        </is>
      </c>
      <c r="C14" s="6" t="inlineStr">
        <is>
          <t xml:space="preserve"/>
        </is>
      </c>
      <c r="D14" s="6" t="inlineStr">
        <is>
          <t xml:space="preserve"/>
        </is>
      </c>
      <c r="E14" s="6" t="inlineStr">
        <is>
          <t xml:space="preserve"/>
        </is>
      </c>
      <c r="F14" s="6" t="inlineStr">
        <is>
          <t xml:space="preserve"/>
        </is>
      </c>
      <c r="G14" s="6" t="inlineStr">
        <is>
          <t xml:space="preserve"/>
        </is>
      </c>
      <c r="H14" s="6" t="inlineStr">
        <is>
          <t xml:space="preserve"/>
        </is>
      </c>
      <c r="I14" s="6" t="inlineStr">
        <is>
          <t xml:space="preserve">Цена за единицу, руб. (в т.ч. НДС 20%)</t>
        </is>
      </c>
      <c r="J14" s="6"/>
      <c r="K14" s="6"/>
      <c r="L14" s="6" t="inlineStr">
        <is>
          <t xml:space="preserve">Общая стоимость, руб. (в т.ч. НДС 20%)</t>
        </is>
      </c>
      <c r="M14" s="6"/>
      <c r="N14" s="6"/>
      <c r="O14" s="6" t="inlineStr">
        <is>
          <t xml:space="preserve">Кол-во</t>
        </is>
      </c>
      <c r="P14" s="6" t="inlineStr">
        <is>
          <t xml:space="preserve">Цена за единицу, руб. (в т.ч. НДС 20%)</t>
        </is>
      </c>
      <c r="Q14" s="6"/>
      <c r="R14" s="6"/>
      <c r="S14" s="6" t="inlineStr">
        <is>
          <t xml:space="preserve">Общая стоимость, руб. (в т.ч. НДС 20%)</t>
        </is>
      </c>
      <c r="T14" s="6"/>
      <c r="U14" s="6"/>
      <c r="V14" s="6"/>
      <c r="W14" s="6" t="inlineStr">
        <is>
          <t xml:space="preserve">Кол-во</t>
        </is>
      </c>
      <c r="X14" s="6" t="inlineStr">
        <is>
          <t xml:space="preserve">Цена за единицу, руб. (в т.ч. НДС 20%)</t>
        </is>
      </c>
      <c r="Y14" s="6"/>
      <c r="Z14" s="6"/>
      <c r="AA14" s="6" t="inlineStr">
        <is>
          <t xml:space="preserve">Общая стоимость, руб. (в т.ч. НДС 20%)</t>
        </is>
      </c>
      <c r="AB14" s="6"/>
      <c r="AC14" s="6"/>
      <c r="AD14" s="6"/>
      <c r="AE14" s="6" t="inlineStr">
        <is>
          <t xml:space="preserve">Кол-во</t>
        </is>
      </c>
      <c r="AF14" s="6" t="inlineStr">
        <is>
          <t xml:space="preserve">Цена за единицу, руб. (в т.ч. НДС 20%)</t>
        </is>
      </c>
      <c r="AG14" s="6"/>
      <c r="AH14" s="6"/>
      <c r="AI14" s="6" t="inlineStr">
        <is>
          <t xml:space="preserve">Общая стоимость, руб. (в т.ч. НДС 20%)</t>
        </is>
      </c>
      <c r="AJ14" s="6"/>
      <c r="AK14" s="6"/>
      <c r="AL14" s="6"/>
      <c r="AM14" s="6" t="inlineStr">
        <is>
          <t xml:space="preserve">Кол-во</t>
        </is>
      </c>
      <c r="AN14" s="6" t="inlineStr">
        <is>
          <t xml:space="preserve">Цена за единицу, руб. (в т.ч. НДС 20%)</t>
        </is>
      </c>
      <c r="AO14" s="6"/>
      <c r="AP14" s="6"/>
      <c r="AQ14" s="6" t="inlineStr">
        <is>
          <t xml:space="preserve">Общая стоимость, руб. (в т.ч. НДС 20%)</t>
        </is>
      </c>
      <c r="AR14" s="6"/>
      <c r="AS14" s="6"/>
      <c r="AT14" s="6"/>
    </row>
    <row r="15" customFormat="false" hidden="false" outlineLevel="0" collapsed="false">
      <c r="A15" s="6" t="inlineStr">
        <is>
          <t xml:space="preserve"/>
        </is>
      </c>
      <c r="B15" s="6" t="inlineStr">
        <is>
          <t xml:space="preserve"/>
        </is>
      </c>
      <c r="C15" s="6" t="inlineStr">
        <is>
          <t xml:space="preserve"/>
        </is>
      </c>
      <c r="D15" s="6" t="inlineStr">
        <is>
          <t xml:space="preserve"/>
        </is>
      </c>
      <c r="E15" s="6" t="inlineStr">
        <is>
          <t xml:space="preserve"/>
        </is>
      </c>
      <c r="F15" s="6" t="inlineStr">
        <is>
          <t xml:space="preserve"/>
        </is>
      </c>
      <c r="G15" s="6" t="inlineStr">
        <is>
          <t xml:space="preserve"/>
        </is>
      </c>
      <c r="H15" s="6" t="inlineStr">
        <is>
          <t xml:space="preserve"/>
        </is>
      </c>
      <c r="I15" s="7" t="inlineStr">
        <is>
          <t xml:space="preserve">Материалы</t>
        </is>
      </c>
      <c r="J15" s="7" t="inlineStr">
        <is>
          <t xml:space="preserve">СМР</t>
        </is>
      </c>
      <c r="K15" s="7" t="inlineStr">
        <is>
          <t xml:space="preserve">Итого</t>
        </is>
      </c>
      <c r="L15" s="7" t="inlineStr">
        <is>
          <t xml:space="preserve">Материалы</t>
        </is>
      </c>
      <c r="M15" s="7" t="inlineStr">
        <is>
          <t xml:space="preserve">СМР</t>
        </is>
      </c>
      <c r="N15" s="7" t="inlineStr">
        <is>
          <t xml:space="preserve">Итого</t>
        </is>
      </c>
      <c r="O15" s="7"/>
      <c r="P15" s="7" t="inlineStr">
        <is>
          <t xml:space="preserve">Материалы</t>
        </is>
      </c>
      <c r="Q15" s="7" t="inlineStr">
        <is>
          <t xml:space="preserve">СМР</t>
        </is>
      </c>
      <c r="R15" s="7" t="inlineStr">
        <is>
          <t xml:space="preserve">Итого</t>
        </is>
      </c>
      <c r="S15" s="7" t="inlineStr">
        <is>
          <t xml:space="preserve">Материалы</t>
        </is>
      </c>
      <c r="T15" s="7" t="inlineStr">
        <is>
          <t xml:space="preserve">СМР</t>
        </is>
      </c>
      <c r="U15" s="7" t="inlineStr">
        <is>
          <t xml:space="preserve">Итого</t>
        </is>
      </c>
      <c r="V15" s="7" t="inlineStr">
        <is>
          <t xml:space="preserve">Разница между итого участника и предельной стоимостью работ</t>
        </is>
      </c>
      <c r="W15" s="7"/>
      <c r="X15" s="7" t="inlineStr">
        <is>
          <t xml:space="preserve">Материалы</t>
        </is>
      </c>
      <c r="Y15" s="7" t="inlineStr">
        <is>
          <t xml:space="preserve">СМР</t>
        </is>
      </c>
      <c r="Z15" s="7" t="inlineStr">
        <is>
          <t xml:space="preserve">Итого</t>
        </is>
      </c>
      <c r="AA15" s="7" t="inlineStr">
        <is>
          <t xml:space="preserve">Материалы</t>
        </is>
      </c>
      <c r="AB15" s="7" t="inlineStr">
        <is>
          <t xml:space="preserve">СМР</t>
        </is>
      </c>
      <c r="AC15" s="7" t="inlineStr">
        <is>
          <t xml:space="preserve">Итого</t>
        </is>
      </c>
      <c r="AD15" s="7" t="inlineStr">
        <is>
          <t xml:space="preserve">Разница между итого участника и предельной стоимостью работ</t>
        </is>
      </c>
      <c r="AE15" s="7"/>
      <c r="AF15" s="7" t="inlineStr">
        <is>
          <t xml:space="preserve">Материалы</t>
        </is>
      </c>
      <c r="AG15" s="7" t="inlineStr">
        <is>
          <t xml:space="preserve">СМР</t>
        </is>
      </c>
      <c r="AH15" s="7" t="inlineStr">
        <is>
          <t xml:space="preserve">Итого</t>
        </is>
      </c>
      <c r="AI15" s="7" t="inlineStr">
        <is>
          <t xml:space="preserve">Материалы</t>
        </is>
      </c>
      <c r="AJ15" s="7" t="inlineStr">
        <is>
          <t xml:space="preserve">СМР</t>
        </is>
      </c>
      <c r="AK15" s="7" t="inlineStr">
        <is>
          <t xml:space="preserve">Итого</t>
        </is>
      </c>
      <c r="AL15" s="7" t="inlineStr">
        <is>
          <t xml:space="preserve">Разница между итого участника и предельной стоимостью работ</t>
        </is>
      </c>
      <c r="AM15" s="7"/>
      <c r="AN15" s="7" t="inlineStr">
        <is>
          <t xml:space="preserve">Материалы</t>
        </is>
      </c>
      <c r="AO15" s="7" t="inlineStr">
        <is>
          <t xml:space="preserve">СМР</t>
        </is>
      </c>
      <c r="AP15" s="7" t="inlineStr">
        <is>
          <t xml:space="preserve">Итого</t>
        </is>
      </c>
      <c r="AQ15" s="7" t="inlineStr">
        <is>
          <t xml:space="preserve">Материалы</t>
        </is>
      </c>
      <c r="AR15" s="7" t="inlineStr">
        <is>
          <t xml:space="preserve">СМР</t>
        </is>
      </c>
      <c r="AS15" s="7" t="inlineStr">
        <is>
          <t xml:space="preserve">Итого</t>
        </is>
      </c>
      <c r="AT15" s="7" t="inlineStr">
        <is>
          <t xml:space="preserve">Разница между итого участника и предельной стоимостью работ</t>
        </is>
      </c>
    </row>
    <row r="16" customFormat="false" hidden="false" outlineLevel="0" collapsed="false">
      <c r="A16" s="8" t="n">
        <v>1</v>
      </c>
      <c r="B16" s="8" t="n">
        <v>2</v>
      </c>
      <c r="C16" s="8" t="n">
        <v>3</v>
      </c>
      <c r="D16" s="8" t="n">
        <v>4</v>
      </c>
      <c r="E16" s="8" t="n">
        <v>5</v>
      </c>
      <c r="F16" s="8" t="n">
        <v>6</v>
      </c>
      <c r="G16" s="8" t="n">
        <v>7</v>
      </c>
      <c r="H16" s="8" t="n">
        <v>8</v>
      </c>
      <c r="I16" s="8" t="n">
        <v>9</v>
      </c>
      <c r="J16" s="8" t="n">
        <v>10</v>
      </c>
      <c r="K16" s="8" t="n">
        <v>11</v>
      </c>
      <c r="L16" s="8" t="n">
        <v>12</v>
      </c>
      <c r="M16" s="8" t="n">
        <v>13</v>
      </c>
      <c r="N16" s="8" t="n">
        <v>14</v>
      </c>
      <c r="O16" s="8" t="n">
        <v>15</v>
      </c>
      <c r="P16" s="8" t="n">
        <v>16</v>
      </c>
      <c r="Q16" s="8" t="n">
        <v>17</v>
      </c>
      <c r="R16" s="8" t="n">
        <v>18</v>
      </c>
      <c r="S16" s="8" t="n">
        <v>19</v>
      </c>
      <c r="T16" s="8" t="n">
        <v>20</v>
      </c>
      <c r="U16" s="8" t="n">
        <v>21</v>
      </c>
      <c r="V16" s="8" t="n">
        <v>22</v>
      </c>
      <c r="W16" s="8" t="n">
        <v>23</v>
      </c>
      <c r="X16" s="8" t="n">
        <v>24</v>
      </c>
      <c r="Y16" s="8" t="n">
        <v>25</v>
      </c>
      <c r="Z16" s="8" t="n">
        <v>26</v>
      </c>
      <c r="AA16" s="8" t="n">
        <v>27</v>
      </c>
      <c r="AB16" s="8" t="n">
        <v>28</v>
      </c>
      <c r="AC16" s="8" t="n">
        <v>29</v>
      </c>
      <c r="AD16" s="8" t="n">
        <v>30</v>
      </c>
      <c r="AE16" s="8" t="n">
        <v>31</v>
      </c>
      <c r="AF16" s="8" t="n">
        <v>32</v>
      </c>
      <c r="AG16" s="8" t="n">
        <v>33</v>
      </c>
      <c r="AH16" s="8" t="n">
        <v>34</v>
      </c>
      <c r="AI16" s="8" t="n">
        <v>35</v>
      </c>
      <c r="AJ16" s="8" t="n">
        <v>36</v>
      </c>
      <c r="AK16" s="8" t="n">
        <v>37</v>
      </c>
      <c r="AL16" s="8" t="n">
        <v>38</v>
      </c>
      <c r="AM16" s="8" t="n">
        <v>39</v>
      </c>
      <c r="AN16" s="8" t="n">
        <v>40</v>
      </c>
      <c r="AO16" s="8" t="n">
        <v>41</v>
      </c>
      <c r="AP16" s="8" t="n">
        <v>42</v>
      </c>
      <c r="AQ16" s="8" t="n">
        <v>43</v>
      </c>
      <c r="AR16" s="8" t="n">
        <v>44</v>
      </c>
      <c r="AS16" s="8" t="n">
        <v>45</v>
      </c>
      <c r="AT16" s="8" t="n">
        <v>46</v>
      </c>
    </row>
    <row r="17" customFormat="false" hidden="false" outlineLevel="0" collapsed="false">
      <c r="A17" s="9" t="inlineStr">
        <is>
          <t xml:space="preserve">1</t>
        </is>
      </c>
      <c r="B17" s="9" t="inlineStr">
        <is>
          <t xml:space="preserve"/>
        </is>
      </c>
      <c r="C17" s="9" t="inlineStr">
        <is>
          <t xml:space="preserve">Объект ИДП без распределения на секции</t>
        </is>
      </c>
      <c r="D17" s="10" t="inlineStr">
        <is>
          <t xml:space="preserve"/>
        </is>
      </c>
      <c r="E17" s="10" t="inlineStr">
        <is>
          <t xml:space="preserve"/>
        </is>
      </c>
      <c r="F17" s="10" t="inlineStr">
        <is>
          <t xml:space="preserve"/>
        </is>
      </c>
      <c r="G17" s="10" t="inlineStr">
        <is>
          <t xml:space="preserve"/>
        </is>
      </c>
      <c r="H17" s="11" t="n">
        <v/>
      </c>
      <c r="I17" s="12" t="n">
        <v/>
      </c>
      <c r="J17" s="12" t="n">
        <v/>
      </c>
      <c r="K17" s="12" t="n">
        <v/>
      </c>
      <c r="L17" s="12" t="n">
        <f>L18</f>
        <v>2573461.75</v>
      </c>
      <c r="M17" s="12" t="n">
        <f>M18</f>
        <v>5134049</v>
      </c>
      <c r="N17" s="12" t="n">
        <f>N18</f>
        <v>7707510.75</v>
      </c>
      <c r="O17" s="11" t="n">
        <v/>
      </c>
      <c r="P17" s="12" t="n" hidden="false">
        <v/>
      </c>
      <c r="Q17" s="12" t="n" hidden="false">
        <v/>
      </c>
      <c r="R17" s="12" t="n" hidden="false">
        <v/>
      </c>
      <c r="S17" s="12" t="n" hidden="false">
        <f>S18</f>
        <v>8656004.86</v>
      </c>
      <c r="T17" s="12" t="n" hidden="false">
        <f>T18</f>
        <v>8893478.4</v>
      </c>
      <c r="U17" s="12" t="n" hidden="false">
        <f>U18</f>
        <v>17549483.26</v>
      </c>
      <c r="V17" s="13" t="n" hidden="false">
        <f>U17/N17-1</f>
        <v>1.2769326997046355</v>
      </c>
      <c r="W17" s="11" t="n">
        <v/>
      </c>
      <c r="X17" s="12" t="n" hidden="false">
        <v/>
      </c>
      <c r="Y17" s="12" t="n" hidden="false">
        <v/>
      </c>
      <c r="Z17" s="12" t="n" hidden="false">
        <v/>
      </c>
      <c r="AA17" s="12" t="n" hidden="false">
        <f>AA18</f>
        <v>9099121.24</v>
      </c>
      <c r="AB17" s="12" t="n" hidden="false">
        <f>AB18</f>
        <v>12745184.18</v>
      </c>
      <c r="AC17" s="12" t="n" hidden="false">
        <f>AC18</f>
        <v>21844305.42</v>
      </c>
      <c r="AD17" s="13" t="n" hidden="false">
        <f>AC17/N17-1</f>
        <v>1.834158281258317</v>
      </c>
      <c r="AE17" s="11" t="n">
        <v/>
      </c>
      <c r="AF17" s="12" t="n" hidden="false">
        <v/>
      </c>
      <c r="AG17" s="12" t="n" hidden="false">
        <v/>
      </c>
      <c r="AH17" s="12" t="n" hidden="false">
        <v/>
      </c>
      <c r="AI17" s="12" t="n" hidden="false">
        <f>AI18</f>
        <v>10138405.26</v>
      </c>
      <c r="AJ17" s="12" t="n" hidden="false">
        <f>AJ18</f>
        <v>12978474.5</v>
      </c>
      <c r="AK17" s="12" t="n" hidden="false">
        <f>AK18</f>
        <v>23116879.76</v>
      </c>
      <c r="AL17" s="13" t="n" hidden="false">
        <f>AK17/N17-1</f>
        <v>1.9992666257390561</v>
      </c>
      <c r="AM17" s="11" t="n">
        <v/>
      </c>
      <c r="AN17" s="12" t="n" hidden="false">
        <v/>
      </c>
      <c r="AO17" s="12" t="n" hidden="false">
        <v/>
      </c>
      <c r="AP17" s="12" t="n" hidden="false">
        <v/>
      </c>
      <c r="AQ17" s="12" t="n" hidden="false">
        <f>AQ18</f>
        <v>0</v>
      </c>
      <c r="AR17" s="12" t="n" hidden="false">
        <f>AR18</f>
        <v>0</v>
      </c>
      <c r="AS17" s="12" t="n" hidden="false">
        <f>AS18</f>
        <v>0</v>
      </c>
      <c r="AT17" s="13" t="n" hidden="false">
        <f>AS17/N17-1</f>
        <v>-1</v>
      </c>
    </row>
    <row r="18" customFormat="false" hidden="false" outlineLevel="0" collapsed="false">
      <c r="A18" s="14" t="inlineStr">
        <is>
          <t xml:space="preserve">1.1</t>
        </is>
      </c>
      <c r="B18" s="14" t="inlineStr">
        <is>
          <t xml:space="preserve">6</t>
        </is>
      </c>
      <c r="C18" s="14" t="inlineStr">
        <is>
          <t xml:space="preserve">Затраты на строительство</t>
        </is>
      </c>
      <c r="D18" s="6" t="inlineStr">
        <is>
          <t xml:space="preserve"/>
        </is>
      </c>
      <c r="E18" s="6" t="inlineStr">
        <is>
          <t xml:space="preserve"/>
        </is>
      </c>
      <c r="F18" s="6" t="inlineStr">
        <is>
          <t xml:space="preserve"/>
        </is>
      </c>
      <c r="G18" s="6" t="inlineStr">
        <is>
          <t xml:space="preserve"/>
        </is>
      </c>
      <c r="H18" s="15" t="n">
        <v/>
      </c>
      <c r="I18" s="16" t="n">
        <v/>
      </c>
      <c r="J18" s="16" t="n">
        <v/>
      </c>
      <c r="K18" s="16" t="n">
        <v/>
      </c>
      <c r="L18" s="16" t="n">
        <f>L19</f>
        <v>2573461.75</v>
      </c>
      <c r="M18" s="16" t="n">
        <f>M19</f>
        <v>5134049</v>
      </c>
      <c r="N18" s="16" t="n">
        <f>N19</f>
        <v>7707510.75</v>
      </c>
      <c r="O18" s="15" t="n">
        <v/>
      </c>
      <c r="P18" s="16" t="n" hidden="false">
        <v/>
      </c>
      <c r="Q18" s="16" t="n" hidden="false">
        <v/>
      </c>
      <c r="R18" s="16" t="n" hidden="false">
        <v/>
      </c>
      <c r="S18" s="16" t="n" hidden="false">
        <f>S19</f>
        <v>8656004.86</v>
      </c>
      <c r="T18" s="16" t="n" hidden="false">
        <f>T19</f>
        <v>8893478.4</v>
      </c>
      <c r="U18" s="16" t="n" hidden="false">
        <f>U19</f>
        <v>17549483.26</v>
      </c>
      <c r="V18" s="17" t="n" hidden="false">
        <f>U18/N18-1</f>
        <v>1.2769326997046355</v>
      </c>
      <c r="W18" s="15" t="n">
        <v/>
      </c>
      <c r="X18" s="16" t="n" hidden="false">
        <v/>
      </c>
      <c r="Y18" s="16" t="n" hidden="false">
        <v/>
      </c>
      <c r="Z18" s="16" t="n" hidden="false">
        <v/>
      </c>
      <c r="AA18" s="16" t="n" hidden="false">
        <f>AA19</f>
        <v>9099121.24</v>
      </c>
      <c r="AB18" s="16" t="n" hidden="false">
        <f>AB19</f>
        <v>12745184.18</v>
      </c>
      <c r="AC18" s="16" t="n" hidden="false">
        <f>AC19</f>
        <v>21844305.42</v>
      </c>
      <c r="AD18" s="17" t="n" hidden="false">
        <f>AC18/N18-1</f>
        <v>1.834158281258317</v>
      </c>
      <c r="AE18" s="15" t="n">
        <v/>
      </c>
      <c r="AF18" s="16" t="n" hidden="false">
        <v/>
      </c>
      <c r="AG18" s="16" t="n" hidden="false">
        <v/>
      </c>
      <c r="AH18" s="16" t="n" hidden="false">
        <v/>
      </c>
      <c r="AI18" s="16" t="n" hidden="false">
        <f>AI19</f>
        <v>10138405.26</v>
      </c>
      <c r="AJ18" s="16" t="n" hidden="false">
        <f>AJ19</f>
        <v>12978474.5</v>
      </c>
      <c r="AK18" s="16" t="n" hidden="false">
        <f>AK19</f>
        <v>23116879.76</v>
      </c>
      <c r="AL18" s="17" t="n" hidden="false">
        <f>AK18/N18-1</f>
        <v>1.9992666257390561</v>
      </c>
      <c r="AM18" s="15" t="n">
        <v/>
      </c>
      <c r="AN18" s="16" t="n" hidden="false">
        <v/>
      </c>
      <c r="AO18" s="16" t="n" hidden="false">
        <v/>
      </c>
      <c r="AP18" s="16" t="n" hidden="false">
        <v/>
      </c>
      <c r="AQ18" s="16" t="n" hidden="false">
        <f>AQ19</f>
        <v>0</v>
      </c>
      <c r="AR18" s="16" t="n" hidden="false">
        <f>AR19</f>
        <v>0</v>
      </c>
      <c r="AS18" s="16" t="n" hidden="false">
        <f>AS19</f>
        <v>0</v>
      </c>
      <c r="AT18" s="17" t="n" hidden="false">
        <f>AS18/N18-1</f>
        <v>-1</v>
      </c>
    </row>
    <row r="19" customFormat="false" hidden="false" outlineLevel="0" collapsed="false">
      <c r="A19" s="14" t="inlineStr">
        <is>
          <t xml:space="preserve">1.1.1</t>
        </is>
      </c>
      <c r="B19" s="14" t="inlineStr">
        <is>
          <t xml:space="preserve"/>
        </is>
      </c>
      <c r="C19" s="14" t="inlineStr">
        <is>
          <t xml:space="preserve">СМР корпуса без отделки</t>
        </is>
      </c>
      <c r="D19" s="6" t="inlineStr">
        <is>
          <t xml:space="preserve"/>
        </is>
      </c>
      <c r="E19" s="6" t="inlineStr">
        <is>
          <t xml:space="preserve"/>
        </is>
      </c>
      <c r="F19" s="6" t="inlineStr">
        <is>
          <t xml:space="preserve"/>
        </is>
      </c>
      <c r="G19" s="6" t="inlineStr">
        <is>
          <t xml:space="preserve"/>
        </is>
      </c>
      <c r="H19" s="15" t="n">
        <v/>
      </c>
      <c r="I19" s="16" t="n">
        <v/>
      </c>
      <c r="J19" s="16" t="n">
        <v/>
      </c>
      <c r="K19" s="16" t="n">
        <v/>
      </c>
      <c r="L19" s="16" t="n">
        <f>L20</f>
        <v>2573461.75</v>
      </c>
      <c r="M19" s="16" t="n">
        <f>M20</f>
        <v>5134049</v>
      </c>
      <c r="N19" s="16" t="n">
        <f>N20</f>
        <v>7707510.75</v>
      </c>
      <c r="O19" s="15" t="n">
        <v/>
      </c>
      <c r="P19" s="16" t="n" hidden="false">
        <v/>
      </c>
      <c r="Q19" s="16" t="n" hidden="false">
        <v/>
      </c>
      <c r="R19" s="16" t="n" hidden="false">
        <v/>
      </c>
      <c r="S19" s="16" t="n" hidden="false">
        <f>S20</f>
        <v>8656004.86</v>
      </c>
      <c r="T19" s="16" t="n" hidden="false">
        <f>T20</f>
        <v>8893478.4</v>
      </c>
      <c r="U19" s="16" t="n" hidden="false">
        <f>U20</f>
        <v>17549483.26</v>
      </c>
      <c r="V19" s="17" t="n" hidden="false">
        <f>U19/N19-1</f>
        <v>1.2769326997046355</v>
      </c>
      <c r="W19" s="15" t="n">
        <v/>
      </c>
      <c r="X19" s="16" t="n" hidden="false">
        <v/>
      </c>
      <c r="Y19" s="16" t="n" hidden="false">
        <v/>
      </c>
      <c r="Z19" s="16" t="n" hidden="false">
        <v/>
      </c>
      <c r="AA19" s="16" t="n" hidden="false">
        <f>AA20</f>
        <v>9099121.24</v>
      </c>
      <c r="AB19" s="16" t="n" hidden="false">
        <f>AB20</f>
        <v>12745184.18</v>
      </c>
      <c r="AC19" s="16" t="n" hidden="false">
        <f>AC20</f>
        <v>21844305.42</v>
      </c>
      <c r="AD19" s="17" t="n" hidden="false">
        <f>AC19/N19-1</f>
        <v>1.834158281258317</v>
      </c>
      <c r="AE19" s="15" t="n">
        <v/>
      </c>
      <c r="AF19" s="16" t="n" hidden="false">
        <v/>
      </c>
      <c r="AG19" s="16" t="n" hidden="false">
        <v/>
      </c>
      <c r="AH19" s="16" t="n" hidden="false">
        <v/>
      </c>
      <c r="AI19" s="16" t="n" hidden="false">
        <f>AI20</f>
        <v>10138405.26</v>
      </c>
      <c r="AJ19" s="16" t="n" hidden="false">
        <f>AJ20</f>
        <v>12978474.5</v>
      </c>
      <c r="AK19" s="16" t="n" hidden="false">
        <f>AK20</f>
        <v>23116879.76</v>
      </c>
      <c r="AL19" s="17" t="n" hidden="false">
        <f>AK19/N19-1</f>
        <v>1.9992666257390561</v>
      </c>
      <c r="AM19" s="15" t="n">
        <v/>
      </c>
      <c r="AN19" s="16" t="n" hidden="false">
        <v/>
      </c>
      <c r="AO19" s="16" t="n" hidden="false">
        <v/>
      </c>
      <c r="AP19" s="16" t="n" hidden="false">
        <v/>
      </c>
      <c r="AQ19" s="16" t="n" hidden="false">
        <f>AQ20</f>
        <v>0</v>
      </c>
      <c r="AR19" s="16" t="n" hidden="false">
        <f>AR20</f>
        <v>0</v>
      </c>
      <c r="AS19" s="16" t="n" hidden="false">
        <f>AS20</f>
        <v>0</v>
      </c>
      <c r="AT19" s="17" t="n" hidden="false">
        <f>AS19/N19-1</f>
        <v>-1</v>
      </c>
    </row>
    <row r="20" customFormat="false" hidden="false" outlineLevel="0" collapsed="false">
      <c r="A20" s="14" t="inlineStr">
        <is>
          <t xml:space="preserve">1.1.1.1</t>
        </is>
      </c>
      <c r="B20" s="14" t="inlineStr">
        <is>
          <t xml:space="preserve"/>
        </is>
      </c>
      <c r="C20" s="14" t="inlineStr">
        <is>
          <t xml:space="preserve">Инженерные системы</t>
        </is>
      </c>
      <c r="D20" s="6" t="inlineStr">
        <is>
          <t xml:space="preserve"/>
        </is>
      </c>
      <c r="E20" s="6" t="inlineStr">
        <is>
          <t xml:space="preserve"/>
        </is>
      </c>
      <c r="F20" s="6" t="inlineStr">
        <is>
          <t xml:space="preserve"/>
        </is>
      </c>
      <c r="G20" s="6" t="inlineStr">
        <is>
          <t xml:space="preserve"/>
        </is>
      </c>
      <c r="H20" s="15" t="n">
        <v/>
      </c>
      <c r="I20" s="16" t="n">
        <v/>
      </c>
      <c r="J20" s="16" t="n">
        <v/>
      </c>
      <c r="K20" s="16" t="n">
        <v/>
      </c>
      <c r="L20" s="16" t="n">
        <f>L21</f>
        <v>2573461.75</v>
      </c>
      <c r="M20" s="16" t="n">
        <f>M21</f>
        <v>5134049</v>
      </c>
      <c r="N20" s="16" t="n">
        <f>N21</f>
        <v>7707510.75</v>
      </c>
      <c r="O20" s="15" t="n">
        <v/>
      </c>
      <c r="P20" s="16" t="n" hidden="false">
        <v/>
      </c>
      <c r="Q20" s="16" t="n" hidden="false">
        <v/>
      </c>
      <c r="R20" s="16" t="n" hidden="false">
        <v/>
      </c>
      <c r="S20" s="16" t="n" hidden="false">
        <f>S21</f>
        <v>8656004.86</v>
      </c>
      <c r="T20" s="16" t="n" hidden="false">
        <f>T21</f>
        <v>8893478.4</v>
      </c>
      <c r="U20" s="16" t="n" hidden="false">
        <f>U21</f>
        <v>17549483.26</v>
      </c>
      <c r="V20" s="17" t="n" hidden="false">
        <f>U20/N20-1</f>
        <v>1.2769326997046355</v>
      </c>
      <c r="W20" s="15" t="n">
        <v/>
      </c>
      <c r="X20" s="16" t="n" hidden="false">
        <v/>
      </c>
      <c r="Y20" s="16" t="n" hidden="false">
        <v/>
      </c>
      <c r="Z20" s="16" t="n" hidden="false">
        <v/>
      </c>
      <c r="AA20" s="16" t="n" hidden="false">
        <f>AA21</f>
        <v>9099121.24</v>
      </c>
      <c r="AB20" s="16" t="n" hidden="false">
        <f>AB21</f>
        <v>12745184.18</v>
      </c>
      <c r="AC20" s="16" t="n" hidden="false">
        <f>AC21</f>
        <v>21844305.42</v>
      </c>
      <c r="AD20" s="17" t="n" hidden="false">
        <f>AC20/N20-1</f>
        <v>1.834158281258317</v>
      </c>
      <c r="AE20" s="15" t="n">
        <v/>
      </c>
      <c r="AF20" s="16" t="n" hidden="false">
        <v/>
      </c>
      <c r="AG20" s="16" t="n" hidden="false">
        <v/>
      </c>
      <c r="AH20" s="16" t="n" hidden="false">
        <v/>
      </c>
      <c r="AI20" s="16" t="n" hidden="false">
        <f>AI21</f>
        <v>10138405.26</v>
      </c>
      <c r="AJ20" s="16" t="n" hidden="false">
        <f>AJ21</f>
        <v>12978474.5</v>
      </c>
      <c r="AK20" s="16" t="n" hidden="false">
        <f>AK21</f>
        <v>23116879.76</v>
      </c>
      <c r="AL20" s="17" t="n" hidden="false">
        <f>AK20/N20-1</f>
        <v>1.9992666257390561</v>
      </c>
      <c r="AM20" s="15" t="n">
        <v/>
      </c>
      <c r="AN20" s="16" t="n" hidden="false">
        <v/>
      </c>
      <c r="AO20" s="16" t="n" hidden="false">
        <v/>
      </c>
      <c r="AP20" s="16" t="n" hidden="false">
        <v/>
      </c>
      <c r="AQ20" s="16" t="n" hidden="false">
        <f>AQ21</f>
        <v>0</v>
      </c>
      <c r="AR20" s="16" t="n" hidden="false">
        <f>AR21</f>
        <v>0</v>
      </c>
      <c r="AS20" s="16" t="n" hidden="false">
        <f>AS21</f>
        <v>0</v>
      </c>
      <c r="AT20" s="17" t="n" hidden="false">
        <f>AS20/N20-1</f>
        <v>-1</v>
      </c>
    </row>
    <row r="21" customFormat="false" hidden="false" outlineLevel="0" collapsed="false">
      <c r="A21" s="14" t="inlineStr">
        <is>
          <t xml:space="preserve">1.1.1.1.1</t>
        </is>
      </c>
      <c r="B21" s="14" t="inlineStr">
        <is>
          <t xml:space="preserve"/>
        </is>
      </c>
      <c r="C21" s="14" t="inlineStr">
        <is>
          <t xml:space="preserve">Электроснабжение</t>
        </is>
      </c>
      <c r="D21" s="6" t="inlineStr">
        <is>
          <t xml:space="preserve"/>
        </is>
      </c>
      <c r="E21" s="6" t="inlineStr">
        <is>
          <t xml:space="preserve"/>
        </is>
      </c>
      <c r="F21" s="6" t="inlineStr">
        <is>
          <t xml:space="preserve"/>
        </is>
      </c>
      <c r="G21" s="6" t="inlineStr">
        <is>
          <t xml:space="preserve"/>
        </is>
      </c>
      <c r="H21" s="15" t="n">
        <v/>
      </c>
      <c r="I21" s="16" t="n">
        <v/>
      </c>
      <c r="J21" s="16" t="n">
        <v/>
      </c>
      <c r="K21" s="16" t="n">
        <v/>
      </c>
      <c r="L21" s="16" t="n">
        <f>L22+L174</f>
        <v>2573461.75</v>
      </c>
      <c r="M21" s="16" t="n">
        <f>M22+M174</f>
        <v>5134049</v>
      </c>
      <c r="N21" s="16" t="n">
        <f>N22+N174</f>
        <v>7707510.75</v>
      </c>
      <c r="O21" s="15" t="n">
        <v/>
      </c>
      <c r="P21" s="16" t="n" hidden="false">
        <v/>
      </c>
      <c r="Q21" s="16" t="n" hidden="false">
        <v/>
      </c>
      <c r="R21" s="16" t="n" hidden="false">
        <v/>
      </c>
      <c r="S21" s="16" t="n" hidden="false">
        <f>S22+S174</f>
        <v>8656004.86</v>
      </c>
      <c r="T21" s="16" t="n" hidden="false">
        <f>T22+T174</f>
        <v>8893478.4</v>
      </c>
      <c r="U21" s="16" t="n" hidden="false">
        <f>U22+U174</f>
        <v>17549483.26</v>
      </c>
      <c r="V21" s="17" t="n" hidden="false">
        <f>U21/N21-1</f>
        <v>1.2769326997046355</v>
      </c>
      <c r="W21" s="15" t="n">
        <v/>
      </c>
      <c r="X21" s="16" t="n" hidden="false">
        <v/>
      </c>
      <c r="Y21" s="16" t="n" hidden="false">
        <v/>
      </c>
      <c r="Z21" s="16" t="n" hidden="false">
        <v/>
      </c>
      <c r="AA21" s="16" t="n" hidden="false">
        <f>AA22+AA174</f>
        <v>9099121.24</v>
      </c>
      <c r="AB21" s="16" t="n" hidden="false">
        <f>AB22+AB174</f>
        <v>12745184.18</v>
      </c>
      <c r="AC21" s="16" t="n" hidden="false">
        <f>AC22+AC174</f>
        <v>21844305.42</v>
      </c>
      <c r="AD21" s="17" t="n" hidden="false">
        <f>AC21/N21-1</f>
        <v>1.834158281258317</v>
      </c>
      <c r="AE21" s="15" t="n">
        <v/>
      </c>
      <c r="AF21" s="16" t="n" hidden="false">
        <v/>
      </c>
      <c r="AG21" s="16" t="n" hidden="false">
        <v/>
      </c>
      <c r="AH21" s="16" t="n" hidden="false">
        <v/>
      </c>
      <c r="AI21" s="16" t="n" hidden="false">
        <f>AI22+AI174</f>
        <v>10138405.26</v>
      </c>
      <c r="AJ21" s="16" t="n" hidden="false">
        <f>AJ22+AJ174</f>
        <v>12978474.5</v>
      </c>
      <c r="AK21" s="16" t="n" hidden="false">
        <f>AK22+AK174</f>
        <v>23116879.76</v>
      </c>
      <c r="AL21" s="17" t="n" hidden="false">
        <f>AK21/N21-1</f>
        <v>1.9992666257390561</v>
      </c>
      <c r="AM21" s="15" t="n">
        <v/>
      </c>
      <c r="AN21" s="16" t="n" hidden="false">
        <v/>
      </c>
      <c r="AO21" s="16" t="n" hidden="false">
        <v/>
      </c>
      <c r="AP21" s="16" t="n" hidden="false">
        <v/>
      </c>
      <c r="AQ21" s="16" t="n" hidden="false">
        <f>AQ22+AQ174</f>
        <v>0</v>
      </c>
      <c r="AR21" s="16" t="n" hidden="false">
        <f>AR22+AR174</f>
        <v>0</v>
      </c>
      <c r="AS21" s="16" t="n" hidden="false">
        <f>AS22+AS174</f>
        <v>0</v>
      </c>
      <c r="AT21" s="17" t="n" hidden="false">
        <f>AS21/N21-1</f>
        <v>-1</v>
      </c>
    </row>
    <row r="22" customFormat="false" hidden="false" outlineLevel="0" collapsed="false">
      <c r="A22" s="14" t="inlineStr">
        <is>
          <t xml:space="preserve">1.1.1.1.1.1</t>
        </is>
      </c>
      <c r="B22" s="14" t="inlineStr">
        <is>
          <t xml:space="preserve"/>
        </is>
      </c>
      <c r="C22" s="14" t="inlineStr">
        <is>
          <t xml:space="preserve">Электромонтажные работы в нежилой части</t>
        </is>
      </c>
      <c r="D22" s="6" t="inlineStr">
        <is>
          <t xml:space="preserve"/>
        </is>
      </c>
      <c r="E22" s="6" t="inlineStr">
        <is>
          <t xml:space="preserve"/>
        </is>
      </c>
      <c r="F22" s="6" t="inlineStr">
        <is>
          <t xml:space="preserve"/>
        </is>
      </c>
      <c r="G22" s="6" t="inlineStr">
        <is>
          <t xml:space="preserve"/>
        </is>
      </c>
      <c r="H22" s="15" t="n">
        <v/>
      </c>
      <c r="I22" s="16" t="n">
        <v/>
      </c>
      <c r="J22" s="16" t="n">
        <v/>
      </c>
      <c r="K22" s="16" t="n">
        <v/>
      </c>
      <c r="L22" s="16" t="n">
        <f>L23+L43+L64+L129+L146+L170</f>
        <v>2573461.75</v>
      </c>
      <c r="M22" s="16" t="n">
        <f>M23+M43+M64+M129+M146+M170</f>
        <v>5134049</v>
      </c>
      <c r="N22" s="16" t="n">
        <f>N23+N43+N64+N129+N146+N170</f>
        <v>7707510.75</v>
      </c>
      <c r="O22" s="15" t="n">
        <v/>
      </c>
      <c r="P22" s="16" t="n" hidden="false">
        <v/>
      </c>
      <c r="Q22" s="16" t="n" hidden="false">
        <v/>
      </c>
      <c r="R22" s="16" t="n" hidden="false">
        <v/>
      </c>
      <c r="S22" s="16" t="n" hidden="false">
        <f>S23+S43+S64+S129+S146+S170</f>
        <v>8656004.86</v>
      </c>
      <c r="T22" s="16" t="n" hidden="false">
        <f>T23+T43+T64+T129+T146+T170</f>
        <v>7722362.4</v>
      </c>
      <c r="U22" s="16" t="n" hidden="false">
        <f>U23+U43+U64+U129+U146+U170</f>
        <v>16378367.26</v>
      </c>
      <c r="V22" s="17" t="n" hidden="false">
        <f>U22/N22-1</f>
        <v>1.124987922981489</v>
      </c>
      <c r="W22" s="15" t="n">
        <v/>
      </c>
      <c r="X22" s="16" t="n" hidden="false">
        <v/>
      </c>
      <c r="Y22" s="16" t="n" hidden="false">
        <v/>
      </c>
      <c r="Z22" s="16" t="n" hidden="false">
        <v/>
      </c>
      <c r="AA22" s="16" t="n" hidden="false">
        <f>AA23+AA43+AA64+AA129+AA146+AA170</f>
        <v>9099121.24</v>
      </c>
      <c r="AB22" s="16" t="n" hidden="false">
        <f>AB23+AB43+AB64+AB129+AB146+AB170</f>
        <v>12499450</v>
      </c>
      <c r="AC22" s="16" t="n" hidden="false">
        <f>AC23+AC43+AC64+AC129+AC146+AC170</f>
        <v>21598571.24</v>
      </c>
      <c r="AD22" s="17" t="n" hidden="false">
        <f>AC22/N22-1</f>
        <v>1.8022758502153238</v>
      </c>
      <c r="AE22" s="15" t="n">
        <v/>
      </c>
      <c r="AF22" s="16" t="n" hidden="false">
        <v/>
      </c>
      <c r="AG22" s="16" t="n" hidden="false">
        <v/>
      </c>
      <c r="AH22" s="16" t="n" hidden="false">
        <v/>
      </c>
      <c r="AI22" s="16" t="n" hidden="false">
        <f>AI23+AI43+AI64+AI129+AI146+AI170</f>
        <v>10138405.26</v>
      </c>
      <c r="AJ22" s="16" t="n" hidden="false">
        <f>AJ23+AJ43+AJ64+AJ129+AJ146+AJ170</f>
        <v>11285630</v>
      </c>
      <c r="AK22" s="16" t="n" hidden="false">
        <f>AK23+AK43+AK64+AK129+AK146+AK170</f>
        <v>21424035.26</v>
      </c>
      <c r="AL22" s="17" t="n" hidden="false">
        <f>AK22/N22-1</f>
        <v>1.7796309281826175</v>
      </c>
      <c r="AM22" s="15" t="n">
        <v/>
      </c>
      <c r="AN22" s="16" t="n" hidden="false">
        <v/>
      </c>
      <c r="AO22" s="16" t="n" hidden="false">
        <v/>
      </c>
      <c r="AP22" s="16" t="n" hidden="false">
        <v/>
      </c>
      <c r="AQ22" s="16" t="n" hidden="false">
        <f>AQ23+AQ43+AQ64+AQ129+AQ146+AQ170</f>
        <v>0</v>
      </c>
      <c r="AR22" s="16" t="n" hidden="false">
        <f>AR23+AR43+AR64+AR129+AR146+AR170</f>
        <v>0</v>
      </c>
      <c r="AS22" s="16" t="n" hidden="false">
        <f>AS23+AS43+AS64+AS129+AS146+AS170</f>
        <v>0</v>
      </c>
      <c r="AT22" s="17" t="n" hidden="false">
        <f>AS22/N22-1</f>
        <v>-1</v>
      </c>
    </row>
    <row r="23" customFormat="false" hidden="false" outlineLevel="0" collapsed="false">
      <c r="A23" s="14" t="inlineStr">
        <is>
          <t xml:space="preserve">1.1.1.1.1.1.1</t>
        </is>
      </c>
      <c r="B23" s="14" t="inlineStr">
        <is>
          <t xml:space="preserve"/>
        </is>
      </c>
      <c r="C23" s="14" t="inlineStr">
        <is>
          <t xml:space="preserve">Монтаж ВРУ</t>
        </is>
      </c>
      <c r="D23" s="6" t="inlineStr">
        <is>
          <t xml:space="preserve"/>
        </is>
      </c>
      <c r="E23" s="6" t="inlineStr">
        <is>
          <t xml:space="preserve"/>
        </is>
      </c>
      <c r="F23" s="6" t="inlineStr">
        <is>
          <t xml:space="preserve"/>
        </is>
      </c>
      <c r="G23" s="6" t="inlineStr">
        <is>
          <t xml:space="preserve"/>
        </is>
      </c>
      <c r="H23" s="15" t="n">
        <v/>
      </c>
      <c r="I23" s="16" t="n">
        <v/>
      </c>
      <c r="J23" s="16" t="n">
        <v/>
      </c>
      <c r="K23" s="16" t="n">
        <v/>
      </c>
      <c r="L23" s="16" t="n">
        <f>L24+L27+L29+L42</f>
        <v>8069.8</v>
      </c>
      <c r="M23" s="16" t="n">
        <f>M24+M27+M29+M42</f>
        <v>530926</v>
      </c>
      <c r="N23" s="16" t="n">
        <f>N24+N27+N29+N42</f>
        <v>538995.8</v>
      </c>
      <c r="O23" s="15" t="n">
        <v/>
      </c>
      <c r="P23" s="16" t="n" hidden="false">
        <v/>
      </c>
      <c r="Q23" s="16" t="n" hidden="false">
        <v/>
      </c>
      <c r="R23" s="16" t="n" hidden="false">
        <v/>
      </c>
      <c r="S23" s="16" t="n" hidden="false">
        <f>S24+S27+S29+S42</f>
        <v>52177.08</v>
      </c>
      <c r="T23" s="16" t="n" hidden="false">
        <f>T24+T27+T29+T42</f>
        <v>697393</v>
      </c>
      <c r="U23" s="16" t="n" hidden="false">
        <f>U24+U27+U29+U42</f>
        <v>749570.08</v>
      </c>
      <c r="V23" s="17" t="n" hidden="false">
        <f>U23/N23-1</f>
        <v>0.39067888840692255</v>
      </c>
      <c r="W23" s="15" t="n">
        <v/>
      </c>
      <c r="X23" s="16" t="n" hidden="false">
        <v/>
      </c>
      <c r="Y23" s="16" t="n" hidden="false">
        <v/>
      </c>
      <c r="Z23" s="16" t="n" hidden="false">
        <v/>
      </c>
      <c r="AA23" s="16" t="n" hidden="false">
        <f>AA24+AA27+AA29+AA42</f>
        <v>76195.96</v>
      </c>
      <c r="AB23" s="16" t="n" hidden="false">
        <f>AB24+AB27+AB29+AB42</f>
        <v>680500</v>
      </c>
      <c r="AC23" s="16" t="n" hidden="false">
        <f>AC24+AC27+AC29+AC42</f>
        <v>756695.96</v>
      </c>
      <c r="AD23" s="17" t="n" hidden="false">
        <f>AC23/N23-1</f>
        <v>0.4038995480113201</v>
      </c>
      <c r="AE23" s="15" t="n">
        <v/>
      </c>
      <c r="AF23" s="16" t="n" hidden="false">
        <v/>
      </c>
      <c r="AG23" s="16" t="n" hidden="false">
        <v/>
      </c>
      <c r="AH23" s="16" t="n" hidden="false">
        <v/>
      </c>
      <c r="AI23" s="16" t="n" hidden="false">
        <f>AI24+AI27+AI29+AI42</f>
        <v>75761.96</v>
      </c>
      <c r="AJ23" s="16" t="n" hidden="false">
        <f>AJ24+AJ27+AJ29+AJ42</f>
        <v>1139500</v>
      </c>
      <c r="AK23" s="16" t="n" hidden="false">
        <f>AK24+AK27+AK29+AK42</f>
        <v>1215261.96</v>
      </c>
      <c r="AL23" s="17" t="n" hidden="false">
        <f>AK23/N23-1</f>
        <v>1.254677977082567</v>
      </c>
      <c r="AM23" s="15" t="n">
        <v/>
      </c>
      <c r="AN23" s="16" t="n" hidden="false">
        <v/>
      </c>
      <c r="AO23" s="16" t="n" hidden="false">
        <v/>
      </c>
      <c r="AP23" s="16" t="n" hidden="false">
        <v/>
      </c>
      <c r="AQ23" s="16" t="n" hidden="false">
        <f>AQ24+AQ27+AQ29+AQ42</f>
        <v>0</v>
      </c>
      <c r="AR23" s="16" t="n" hidden="false">
        <f>AR24+AR27+AR29+AR42</f>
        <v>0</v>
      </c>
      <c r="AS23" s="16" t="n" hidden="false">
        <f>AS24+AS27+AS29+AS42</f>
        <v>0</v>
      </c>
      <c r="AT23" s="17" t="n" hidden="false">
        <f>AS23/N23-1</f>
        <v>-1</v>
      </c>
    </row>
    <row r="24" customFormat="false" hidden="false" outlineLevel="0" collapsed="false">
      <c r="A24" s="18" t="inlineStr">
        <is>
          <t xml:space="preserve">1.1.1.1.1.1.1.1</t>
        </is>
      </c>
      <c r="B24" s="18" t="inlineStr">
        <is>
          <t xml:space="preserve"/>
        </is>
      </c>
      <c r="C24" s="18" t="inlineStr">
        <is>
          <t xml:space="preserve">Установка и коммутация щитов ВРУ / 7 панелей</t>
        </is>
      </c>
      <c r="D24" s="7" t="inlineStr">
        <is>
          <t xml:space="preserve"/>
        </is>
      </c>
      <c r="E24" s="7" t="inlineStr">
        <is>
          <t xml:space="preserve">Выгружается из БО по объектам BIM-КЦ</t>
        </is>
      </c>
      <c r="F24" s="7" t="inlineStr">
        <is>
          <t xml:space="preserve">ШТ</t>
        </is>
      </c>
      <c r="G24" s="7" t="inlineStr">
        <is>
          <t xml:space="preserve">1</t>
        </is>
      </c>
      <c r="H24" s="8" t="n">
        <v>1</v>
      </c>
      <c r="I24" s="19" t="n">
        <f>ROUND((L25+L26)/H24,2)</f>
        <v>1</v>
      </c>
      <c r="J24" s="20" t="n">
        <v>275280</v>
      </c>
      <c r="K24" s="19" t="n">
        <f>I24+ROUND(J24,2)</f>
        <v>275281</v>
      </c>
      <c r="L24" s="19" t="n">
        <f>ROUND(H24*I24,2)</f>
        <v>1</v>
      </c>
      <c r="M24" s="19" t="n">
        <f>ROUND(H24*ROUND(J24,2),2)</f>
        <v>275280</v>
      </c>
      <c r="N24" s="19" t="n">
        <f>L24+M24</f>
        <v>275281</v>
      </c>
      <c r="O24" s="8" t="n">
        <v>1</v>
      </c>
      <c r="P24" s="19" t="n" hidden="false">
        <f>ROUND((S25+S26)/O24,2)</f>
        <v>2361</v>
      </c>
      <c r="Q24" s="20" t="n" hidden="false">
        <v>440448</v>
      </c>
      <c r="R24" s="19" t="n" hidden="false">
        <f>P24+Q24</f>
        <v>442809</v>
      </c>
      <c r="S24" s="19" t="n" hidden="false">
        <f>ROUND(O24*P24,2)</f>
        <v>2361</v>
      </c>
      <c r="T24" s="19" t="n" hidden="false">
        <f>ROUND(O24*Q24,2)</f>
        <v>440448</v>
      </c>
      <c r="U24" s="19" t="n" hidden="false">
        <f>S24+T24</f>
        <v>442809</v>
      </c>
      <c r="V24" s="21" t="n" hidden="false">
        <f>U24/N24-1</f>
        <v>0.608570878484167</v>
      </c>
      <c r="W24" s="8" t="n">
        <v>1</v>
      </c>
      <c r="X24" s="19" t="n" hidden="false">
        <f>ROUND((AA25+AA26)/W24,2)</f>
        <v>21001</v>
      </c>
      <c r="Y24" s="20" t="n" hidden="false">
        <v>550000</v>
      </c>
      <c r="Z24" s="19" t="n" hidden="false">
        <f>X24+Y24</f>
        <v>571001</v>
      </c>
      <c r="AA24" s="19" t="n" hidden="false">
        <f>ROUND(W24*X24,2)</f>
        <v>21001</v>
      </c>
      <c r="AB24" s="19" t="n" hidden="false">
        <f>ROUND(W24*Y24,2)</f>
        <v>550000</v>
      </c>
      <c r="AC24" s="19" t="n" hidden="false">
        <f>AA24+AB24</f>
        <v>571001</v>
      </c>
      <c r="AD24" s="21" t="n" hidden="false">
        <f>AC24/N24-1</f>
        <v>1.0742477686436769</v>
      </c>
      <c r="AE24" s="8" t="n">
        <v>1</v>
      </c>
      <c r="AF24" s="19" t="n" hidden="false">
        <f>ROUND((AI25+AI26)/AE24,2)</f>
        <v>20001</v>
      </c>
      <c r="AG24" s="20" t="n" hidden="false">
        <v>600000</v>
      </c>
      <c r="AH24" s="19" t="n" hidden="false">
        <f>AF24+AG24</f>
        <v>620001</v>
      </c>
      <c r="AI24" s="19" t="n" hidden="false">
        <f>ROUND(AE24*AF24,2)</f>
        <v>20001</v>
      </c>
      <c r="AJ24" s="19" t="n" hidden="false">
        <f>ROUND(AE24*AG24,2)</f>
        <v>600000</v>
      </c>
      <c r="AK24" s="19" t="n" hidden="false">
        <f>AI24+AJ24</f>
        <v>620001</v>
      </c>
      <c r="AL24" s="21" t="n" hidden="false">
        <f>AK24/N24-1</f>
        <v>1.2522477032559456</v>
      </c>
      <c r="AM24" s="8" t="n">
        <v>0</v>
      </c>
      <c r="AN24" s="19" t="n" hidden="false">
        <f>ROUND((AQ25+AQ26)/AM24,2)</f>
        <v>0</v>
      </c>
      <c r="AO24" s="19" t="n" hidden="false">
        <v>0</v>
      </c>
      <c r="AP24" s="19" t="n" hidden="false">
        <f>AN24+AO24</f>
        <v>0</v>
      </c>
      <c r="AQ24" s="19" t="n" hidden="false">
        <f>ROUND(AM24*AN24,2)</f>
        <v>0</v>
      </c>
      <c r="AR24" s="19" t="n" hidden="false">
        <f>ROUND(AM24*AO24,2)</f>
        <v>0</v>
      </c>
      <c r="AS24" s="19" t="n" hidden="false">
        <f>AQ24+AR24</f>
        <v>0</v>
      </c>
      <c r="AT24" s="21" t="n" hidden="false">
        <f>AS24/N24-1</f>
        <v>-1</v>
      </c>
    </row>
    <row r="25" customFormat="false" hidden="false" outlineLevel="0" collapsed="false">
      <c r="A25" s="18" t="inlineStr">
        <is>
          <t xml:space="preserve">1.1.1.1.1.1.1.1.1</t>
        </is>
      </c>
      <c r="B25" s="18" t="inlineStr">
        <is>
          <t xml:space="preserve"/>
        </is>
      </c>
      <c r="C25" s="22" t="inlineStr">
        <is>
          <t xml:space="preserve">Комплект наконечников и бирок для монтажа ВРУ_ / 7 панелей</t>
        </is>
      </c>
      <c r="D25" s="7" t="inlineStr">
        <is>
          <t xml:space="preserve"/>
        </is>
      </c>
      <c r="E25" s="7" t="inlineStr">
        <is>
          <t xml:space="preserve"/>
        </is>
      </c>
      <c r="F25" s="7" t="inlineStr">
        <is>
          <t xml:space="preserve">КОМПЛ</t>
        </is>
      </c>
      <c r="G25" s="7" t="inlineStr">
        <is>
          <t xml:space="preserve">1</t>
        </is>
      </c>
      <c r="H25" s="8" t="n">
        <v>1</v>
      </c>
      <c r="I25" s="20" t="n">
        <v>0</v>
      </c>
      <c r="J25" s="19" t="n">
        <v/>
      </c>
      <c r="K25" s="19" t="n">
        <f>ROUND(I25,2)+J25</f>
        <v>0</v>
      </c>
      <c r="L25" s="19" t="n">
        <f>ROUND(H25*ROUND(I25,2),2)</f>
        <v>0</v>
      </c>
      <c r="M25" s="19" t="n">
        <v/>
      </c>
      <c r="N25" s="19" t="n">
        <f>L25+M25</f>
        <v>0</v>
      </c>
      <c r="O25" s="8" t="n">
        <v>1</v>
      </c>
      <c r="P25" s="20" t="n" hidden="false">
        <v>2360</v>
      </c>
      <c r="Q25" s="19" t="n" hidden="false">
        <v/>
      </c>
      <c r="R25" s="19" t="n" hidden="false">
        <f>P25+Q25</f>
        <v>2360</v>
      </c>
      <c r="S25" s="19" t="n" hidden="false">
        <f>ROUND(O25*P25,2)</f>
        <v>2360</v>
      </c>
      <c r="T25" s="19" t="n" hidden="false">
        <v/>
      </c>
      <c r="U25" s="19" t="n" hidden="false">
        <f>S25+T25</f>
        <v>2360</v>
      </c>
      <c r="V25" s="21" t="n" hidden="false">
        <f>U25/N25-1</f>
        <v>Infinity</v>
      </c>
      <c r="W25" s="8" t="n">
        <v>1</v>
      </c>
      <c r="X25" s="20" t="n" hidden="false">
        <v>21000</v>
      </c>
      <c r="Y25" s="19" t="n" hidden="false">
        <v/>
      </c>
      <c r="Z25" s="19" t="n" hidden="false">
        <f>X25+Y25</f>
        <v>21000</v>
      </c>
      <c r="AA25" s="19" t="n" hidden="false">
        <f>ROUND(W25*X25,2)</f>
        <v>21000</v>
      </c>
      <c r="AB25" s="19" t="n" hidden="false">
        <v/>
      </c>
      <c r="AC25" s="19" t="n" hidden="false">
        <f>AA25+AB25</f>
        <v>21000</v>
      </c>
      <c r="AD25" s="21" t="n" hidden="false">
        <f>AC25/N25-1</f>
        <v>Infinity</v>
      </c>
      <c r="AE25" s="8" t="n">
        <v>1</v>
      </c>
      <c r="AF25" s="20" t="n" hidden="false">
        <v>20000</v>
      </c>
      <c r="AG25" s="19" t="n" hidden="false">
        <v/>
      </c>
      <c r="AH25" s="19" t="n" hidden="false">
        <f>AF25+AG25</f>
        <v>20000</v>
      </c>
      <c r="AI25" s="19" t="n" hidden="false">
        <f>ROUND(AE25*AF25,2)</f>
        <v>20000</v>
      </c>
      <c r="AJ25" s="19" t="n" hidden="false">
        <v/>
      </c>
      <c r="AK25" s="19" t="n" hidden="false">
        <f>AI25+AJ25</f>
        <v>20000</v>
      </c>
      <c r="AL25" s="21" t="n" hidden="false">
        <f>AK25/N25-1</f>
        <v>Infinity</v>
      </c>
      <c r="AM25" s="8" t="n">
        <v>0</v>
      </c>
      <c r="AN25" s="19" t="n" hidden="false">
        <v>0</v>
      </c>
      <c r="AO25" s="19" t="n" hidden="false">
        <v/>
      </c>
      <c r="AP25" s="19" t="n" hidden="false">
        <f>AN25+AO25</f>
        <v>0</v>
      </c>
      <c r="AQ25" s="19" t="n" hidden="false">
        <f>ROUND(AM25*AN25,2)</f>
        <v>0</v>
      </c>
      <c r="AR25" s="19" t="n" hidden="false">
        <v/>
      </c>
      <c r="AS25" s="19" t="n" hidden="false">
        <f>AQ25+AR25</f>
        <v>0</v>
      </c>
      <c r="AT25" s="21" t="n" hidden="false">
        <f>AS25/N25-1</f>
        <v>NaN</v>
      </c>
    </row>
    <row r="26" customFormat="false" hidden="false" outlineLevel="0" collapsed="false">
      <c r="A26" s="18" t="inlineStr">
        <is>
          <t xml:space="preserve">1.1.1.1.1.1.1.1.2</t>
        </is>
      </c>
      <c r="B26" s="18" t="inlineStr">
        <is>
          <t xml:space="preserve"/>
        </is>
      </c>
      <c r="C26" s="22" t="inlineStr">
        <is>
          <t xml:space="preserve">ВРУ (в соответствии со схемой) / МЭЛ_ / 7-панельный (к-т)</t>
        </is>
      </c>
      <c r="D26" s="7" t="inlineStr">
        <is>
          <t xml:space="preserve"/>
        </is>
      </c>
      <c r="E26" s="7" t="inlineStr">
        <is>
          <t xml:space="preserve"/>
        </is>
      </c>
      <c r="F26" s="7" t="inlineStr">
        <is>
          <t xml:space="preserve">ШТ</t>
        </is>
      </c>
      <c r="G26" s="7" t="inlineStr">
        <is>
          <t xml:space="preserve">1</t>
        </is>
      </c>
      <c r="H26" s="8" t="n">
        <v>1</v>
      </c>
      <c r="I26" s="23" t="n">
        <v>1</v>
      </c>
      <c r="J26" s="19" t="n">
        <v/>
      </c>
      <c r="K26" s="19" t="n">
        <f>ROUND(I26,2)+J26</f>
        <v>1</v>
      </c>
      <c r="L26" s="19" t="n">
        <f>ROUND(H26*ROUND(I26,2),2)</f>
        <v>1</v>
      </c>
      <c r="M26" s="19" t="n">
        <v/>
      </c>
      <c r="N26" s="19" t="n">
        <f>L26+M26</f>
        <v>1</v>
      </c>
      <c r="O26" s="8" t="n">
        <v>1</v>
      </c>
      <c r="P26" s="23" t="n" hidden="false">
        <v>1</v>
      </c>
      <c r="Q26" s="19" t="n" hidden="false">
        <v/>
      </c>
      <c r="R26" s="19" t="n" hidden="false">
        <f>P26+Q26</f>
        <v>1</v>
      </c>
      <c r="S26" s="19" t="n" hidden="false">
        <f>ROUND(O26*P26,2)</f>
        <v>1</v>
      </c>
      <c r="T26" s="19" t="n" hidden="false">
        <v/>
      </c>
      <c r="U26" s="19" t="n" hidden="false">
        <f>S26+T26</f>
        <v>1</v>
      </c>
      <c r="V26" s="21" t="n" hidden="false">
        <f>U26/N26-1</f>
        <v>0</v>
      </c>
      <c r="W26" s="8" t="n">
        <v>1</v>
      </c>
      <c r="X26" s="23" t="n" hidden="false">
        <v>1</v>
      </c>
      <c r="Y26" s="19" t="n" hidden="false">
        <v/>
      </c>
      <c r="Z26" s="19" t="n" hidden="false">
        <f>X26+Y26</f>
        <v>1</v>
      </c>
      <c r="AA26" s="19" t="n" hidden="false">
        <f>ROUND(W26*X26,2)</f>
        <v>1</v>
      </c>
      <c r="AB26" s="19" t="n" hidden="false">
        <v/>
      </c>
      <c r="AC26" s="19" t="n" hidden="false">
        <f>AA26+AB26</f>
        <v>1</v>
      </c>
      <c r="AD26" s="21" t="n" hidden="false">
        <f>AC26/N26-1</f>
        <v>0</v>
      </c>
      <c r="AE26" s="8" t="n">
        <v>1</v>
      </c>
      <c r="AF26" s="23" t="n" hidden="false">
        <v>1</v>
      </c>
      <c r="AG26" s="19" t="n" hidden="false">
        <v/>
      </c>
      <c r="AH26" s="19" t="n" hidden="false">
        <f>AF26+AG26</f>
        <v>1</v>
      </c>
      <c r="AI26" s="19" t="n" hidden="false">
        <f>ROUND(AE26*AF26,2)</f>
        <v>1</v>
      </c>
      <c r="AJ26" s="19" t="n" hidden="false">
        <v/>
      </c>
      <c r="AK26" s="19" t="n" hidden="false">
        <f>AI26+AJ26</f>
        <v>1</v>
      </c>
      <c r="AL26" s="21" t="n" hidden="false">
        <f>AK26/N26-1</f>
        <v>0</v>
      </c>
      <c r="AM26" s="8" t="n">
        <v>0</v>
      </c>
      <c r="AN26" s="23" t="n" hidden="false">
        <v>0</v>
      </c>
      <c r="AO26" s="19" t="n" hidden="false">
        <v/>
      </c>
      <c r="AP26" s="19" t="n" hidden="false">
        <f>AN26+AO26</f>
        <v>0</v>
      </c>
      <c r="AQ26" s="19" t="n" hidden="false">
        <f>ROUND(AM26*AN26,2)</f>
        <v>0</v>
      </c>
      <c r="AR26" s="19" t="n" hidden="false">
        <v/>
      </c>
      <c r="AS26" s="19" t="n" hidden="false">
        <f>AQ26+AR26</f>
        <v>0</v>
      </c>
      <c r="AT26" s="21" t="n" hidden="false">
        <f>AS26/N26-1</f>
        <v>-1</v>
      </c>
    </row>
    <row r="27" customFormat="false" hidden="false" outlineLevel="0" collapsed="false">
      <c r="A27" s="18" t="inlineStr">
        <is>
          <t xml:space="preserve">1.1.1.1.1.1.1.2</t>
        </is>
      </c>
      <c r="B27" s="18" t="inlineStr">
        <is>
          <t xml:space="preserve"/>
        </is>
      </c>
      <c r="C27" s="18" t="inlineStr">
        <is>
          <t xml:space="preserve">Комплектация щитов ВРУ</t>
        </is>
      </c>
      <c r="D27" s="7" t="inlineStr">
        <is>
          <t xml:space="preserve"/>
        </is>
      </c>
      <c r="E27" s="7" t="inlineStr">
        <is>
          <t xml:space="preserve"/>
        </is>
      </c>
      <c r="F27" s="7" t="inlineStr">
        <is>
          <t xml:space="preserve">ШТ</t>
        </is>
      </c>
      <c r="G27" s="7" t="inlineStr">
        <is>
          <t xml:space="preserve">1</t>
        </is>
      </c>
      <c r="H27" s="8" t="n">
        <v>7</v>
      </c>
      <c r="I27" s="19" t="n">
        <f>ROUND((L28)/H27,2)</f>
        <v>0</v>
      </c>
      <c r="J27" s="20" t="n">
        <v>0</v>
      </c>
      <c r="K27" s="19" t="n">
        <f>I27+ROUND(J27,2)</f>
        <v>0</v>
      </c>
      <c r="L27" s="19" t="n">
        <f>ROUND(H27*I27,2)</f>
        <v>0</v>
      </c>
      <c r="M27" s="19" t="n">
        <f>ROUND(H27*ROUND(J27,2),2)</f>
        <v>0</v>
      </c>
      <c r="N27" s="19" t="n">
        <f>L27+M27</f>
        <v>0</v>
      </c>
      <c r="O27" s="8" t="n">
        <v>7</v>
      </c>
      <c r="P27" s="19" t="n" hidden="false">
        <f>ROUND((S28)/O27,2)</f>
        <v>2076</v>
      </c>
      <c r="Q27" s="20" t="n" hidden="false">
        <v>3200</v>
      </c>
      <c r="R27" s="19" t="n" hidden="false">
        <f>P27+Q27</f>
        <v>5276</v>
      </c>
      <c r="S27" s="19" t="n" hidden="false">
        <f>ROUND(O27*P27,2)</f>
        <v>14532</v>
      </c>
      <c r="T27" s="19" t="n" hidden="false">
        <f>ROUND(O27*Q27,2)</f>
        <v>22400</v>
      </c>
      <c r="U27" s="19" t="n" hidden="false">
        <f>S27+T27</f>
        <v>36932</v>
      </c>
      <c r="V27" s="21" t="n" hidden="false">
        <f>U27/N27-1</f>
        <v>Infinity</v>
      </c>
      <c r="W27" s="8" t="n">
        <v>7</v>
      </c>
      <c r="X27" s="19" t="n" hidden="false">
        <f>ROUND((AA28)/W27,2)</f>
        <v>2700</v>
      </c>
      <c r="Y27" s="20" t="n" hidden="false">
        <v>1500</v>
      </c>
      <c r="Z27" s="19" t="n" hidden="false">
        <f>X27+Y27</f>
        <v>4200</v>
      </c>
      <c r="AA27" s="19" t="n" hidden="false">
        <f>ROUND(W27*X27,2)</f>
        <v>18900</v>
      </c>
      <c r="AB27" s="19" t="n" hidden="false">
        <f>ROUND(W27*Y27,2)</f>
        <v>10500</v>
      </c>
      <c r="AC27" s="19" t="n" hidden="false">
        <f>AA27+AB27</f>
        <v>29400</v>
      </c>
      <c r="AD27" s="21" t="n" hidden="false">
        <f>AC27/N27-1</f>
        <v>Infinity</v>
      </c>
      <c r="AE27" s="8" t="n">
        <v>7</v>
      </c>
      <c r="AF27" s="19" t="n" hidden="false">
        <f>ROUND((AI28)/AE27,2)</f>
        <v>5000</v>
      </c>
      <c r="AG27" s="20" t="n" hidden="false">
        <v>500</v>
      </c>
      <c r="AH27" s="19" t="n" hidden="false">
        <f>AF27+AG27</f>
        <v>5500</v>
      </c>
      <c r="AI27" s="19" t="n" hidden="false">
        <f>ROUND(AE27*AF27,2)</f>
        <v>35000</v>
      </c>
      <c r="AJ27" s="19" t="n" hidden="false">
        <f>ROUND(AE27*AG27,2)</f>
        <v>3500</v>
      </c>
      <c r="AK27" s="19" t="n" hidden="false">
        <f>AI27+AJ27</f>
        <v>38500</v>
      </c>
      <c r="AL27" s="21" t="n" hidden="false">
        <f>AK27/N27-1</f>
        <v>Infinity</v>
      </c>
      <c r="AM27" s="8" t="n">
        <v>0</v>
      </c>
      <c r="AN27" s="19" t="n" hidden="false">
        <f>ROUND((AQ28)/AM27,2)</f>
        <v>0</v>
      </c>
      <c r="AO27" s="19" t="n" hidden="false">
        <v>0</v>
      </c>
      <c r="AP27" s="19" t="n" hidden="false">
        <f>AN27+AO27</f>
        <v>0</v>
      </c>
      <c r="AQ27" s="19" t="n" hidden="false">
        <f>ROUND(AM27*AN27,2)</f>
        <v>0</v>
      </c>
      <c r="AR27" s="19" t="n" hidden="false">
        <f>ROUND(AM27*AO27,2)</f>
        <v>0</v>
      </c>
      <c r="AS27" s="19" t="n" hidden="false">
        <f>AQ27+AR27</f>
        <v>0</v>
      </c>
      <c r="AT27" s="21" t="n" hidden="false">
        <f>AS27/N27-1</f>
        <v>NaN</v>
      </c>
    </row>
    <row r="28" customFormat="false" hidden="false" outlineLevel="0" collapsed="false">
      <c r="A28" s="18" t="inlineStr">
        <is>
          <t xml:space="preserve">1.1.1.1.1.1.1.2.1</t>
        </is>
      </c>
      <c r="B28" s="18" t="inlineStr">
        <is>
          <t xml:space="preserve"/>
        </is>
      </c>
      <c r="C28" s="22" t="inlineStr">
        <is>
          <t xml:space="preserve">Автоматическая установка пожаротушения_ / ОСП-2</t>
        </is>
      </c>
      <c r="D28" s="7" t="inlineStr">
        <is>
          <t xml:space="preserve"/>
        </is>
      </c>
      <c r="E28" s="7" t="inlineStr">
        <is>
          <t xml:space="preserve"/>
        </is>
      </c>
      <c r="F28" s="7" t="inlineStr">
        <is>
          <t xml:space="preserve">ШТ</t>
        </is>
      </c>
      <c r="G28" s="7" t="inlineStr">
        <is>
          <t xml:space="preserve">1</t>
        </is>
      </c>
      <c r="H28" s="8" t="n">
        <v>7</v>
      </c>
      <c r="I28" s="20" t="n">
        <v>0</v>
      </c>
      <c r="J28" s="19" t="n">
        <v/>
      </c>
      <c r="K28" s="19" t="n">
        <f>ROUND(I28,2)+J28</f>
        <v>0</v>
      </c>
      <c r="L28" s="19" t="n">
        <f>ROUND(H28*ROUND(I28,2),2)</f>
        <v>0</v>
      </c>
      <c r="M28" s="19" t="n">
        <v/>
      </c>
      <c r="N28" s="19" t="n">
        <f>L28+M28</f>
        <v>0</v>
      </c>
      <c r="O28" s="8" t="n">
        <v>7</v>
      </c>
      <c r="P28" s="20" t="n" hidden="false">
        <v>2076</v>
      </c>
      <c r="Q28" s="19" t="n" hidden="false">
        <v/>
      </c>
      <c r="R28" s="19" t="n" hidden="false">
        <f>P28+Q28</f>
        <v>2076</v>
      </c>
      <c r="S28" s="19" t="n" hidden="false">
        <f>ROUND(O28*P28,2)</f>
        <v>14532</v>
      </c>
      <c r="T28" s="19" t="n" hidden="false">
        <v/>
      </c>
      <c r="U28" s="19" t="n" hidden="false">
        <f>S28+T28</f>
        <v>14532</v>
      </c>
      <c r="V28" s="21" t="n" hidden="false">
        <f>U28/N28-1</f>
        <v>Infinity</v>
      </c>
      <c r="W28" s="8" t="n">
        <v>7</v>
      </c>
      <c r="X28" s="20" t="n" hidden="false">
        <v>2700</v>
      </c>
      <c r="Y28" s="19" t="n" hidden="false">
        <v/>
      </c>
      <c r="Z28" s="19" t="n" hidden="false">
        <f>X28+Y28</f>
        <v>2700</v>
      </c>
      <c r="AA28" s="19" t="n" hidden="false">
        <f>ROUND(W28*X28,2)</f>
        <v>18900</v>
      </c>
      <c r="AB28" s="19" t="n" hidden="false">
        <v/>
      </c>
      <c r="AC28" s="19" t="n" hidden="false">
        <f>AA28+AB28</f>
        <v>18900</v>
      </c>
      <c r="AD28" s="21" t="n" hidden="false">
        <f>AC28/N28-1</f>
        <v>Infinity</v>
      </c>
      <c r="AE28" s="8" t="n">
        <v>7</v>
      </c>
      <c r="AF28" s="20" t="n" hidden="false">
        <v>5000</v>
      </c>
      <c r="AG28" s="19" t="n" hidden="false">
        <v/>
      </c>
      <c r="AH28" s="19" t="n" hidden="false">
        <f>AF28+AG28</f>
        <v>5000</v>
      </c>
      <c r="AI28" s="19" t="n" hidden="false">
        <f>ROUND(AE28*AF28,2)</f>
        <v>35000</v>
      </c>
      <c r="AJ28" s="19" t="n" hidden="false">
        <v/>
      </c>
      <c r="AK28" s="19" t="n" hidden="false">
        <f>AI28+AJ28</f>
        <v>35000</v>
      </c>
      <c r="AL28" s="21" t="n" hidden="false">
        <f>AK28/N28-1</f>
        <v>Infinity</v>
      </c>
      <c r="AM28" s="8" t="n">
        <v>0</v>
      </c>
      <c r="AN28" s="19" t="n" hidden="false">
        <v>0</v>
      </c>
      <c r="AO28" s="19" t="n" hidden="false">
        <v/>
      </c>
      <c r="AP28" s="19" t="n" hidden="false">
        <f>AN28+AO28</f>
        <v>0</v>
      </c>
      <c r="AQ28" s="19" t="n" hidden="false">
        <f>ROUND(AM28*AN28,2)</f>
        <v>0</v>
      </c>
      <c r="AR28" s="19" t="n" hidden="false">
        <v/>
      </c>
      <c r="AS28" s="19" t="n" hidden="false">
        <f>AQ28+AR28</f>
        <v>0</v>
      </c>
      <c r="AT28" s="21" t="n" hidden="false">
        <f>AS28/N28-1</f>
        <v>NaN</v>
      </c>
    </row>
    <row r="29" customFormat="false" hidden="false" outlineLevel="0" collapsed="false">
      <c r="A29" s="18" t="inlineStr">
        <is>
          <t xml:space="preserve">1.1.1.1.1.1.1.3</t>
        </is>
      </c>
      <c r="B29" s="18" t="inlineStr">
        <is>
          <t xml:space="preserve"/>
        </is>
      </c>
      <c r="C29" s="18" t="inlineStr">
        <is>
          <t xml:space="preserve">Средства защиты</t>
        </is>
      </c>
      <c r="D29" s="7" t="inlineStr">
        <is>
          <t xml:space="preserve"/>
        </is>
      </c>
      <c r="E29" s="7" t="inlineStr">
        <is>
          <t xml:space="preserve"/>
        </is>
      </c>
      <c r="F29" s="7" t="inlineStr">
        <is>
          <t xml:space="preserve">ШТ</t>
        </is>
      </c>
      <c r="G29" s="7" t="inlineStr">
        <is>
          <t xml:space="preserve">1</t>
        </is>
      </c>
      <c r="H29" s="8" t="n">
        <v>24</v>
      </c>
      <c r="I29" s="19" t="n">
        <f>ROUND((L30+L31+L32+L33+L34+L35+L36+L37+L38+L39+L40+L41)/H29,2)</f>
        <v>336.2</v>
      </c>
      <c r="J29" s="20" t="n">
        <v>0</v>
      </c>
      <c r="K29" s="19" t="n">
        <f>I29+ROUND(J29,2)</f>
        <v>336.2</v>
      </c>
      <c r="L29" s="19" t="n">
        <f>ROUND(H29*I29,2)</f>
        <v>8068.8</v>
      </c>
      <c r="M29" s="19" t="n">
        <f>ROUND(H29*ROUND(J29,2),2)</f>
        <v>0</v>
      </c>
      <c r="N29" s="19" t="n">
        <f>L29+M29</f>
        <v>8068.8</v>
      </c>
      <c r="O29" s="8" t="n">
        <v>24</v>
      </c>
      <c r="P29" s="19" t="n" hidden="false">
        <f>ROUND((S30+S31+S32+S33+S34+S35+S36+S37+S38+S39+S40+S41)/O29,2)</f>
        <v>1470.17</v>
      </c>
      <c r="Q29" s="20" t="n" hidden="false">
        <v>1</v>
      </c>
      <c r="R29" s="19" t="n" hidden="false">
        <f>P29+Q29</f>
        <v>1471.17</v>
      </c>
      <c r="S29" s="19" t="n" hidden="false">
        <f>ROUND(O29*P29,2)</f>
        <v>35284.08</v>
      </c>
      <c r="T29" s="19" t="n" hidden="false">
        <f>ROUND(O29*Q29,2)</f>
        <v>24</v>
      </c>
      <c r="U29" s="19" t="n" hidden="false">
        <f>S29+T29</f>
        <v>35308.08</v>
      </c>
      <c r="V29" s="21" t="n" hidden="false">
        <f>U29/N29-1</f>
        <v>3.37587745389649</v>
      </c>
      <c r="W29" s="8" t="n">
        <v>24</v>
      </c>
      <c r="X29" s="19" t="n" hidden="false">
        <f>ROUND((AA30+AA31+AA32+AA33+AA34+AA35+AA36+AA37+AA38+AA39+AA40+AA41)/W29,2)</f>
        <v>1512.29</v>
      </c>
      <c r="Y29" s="19" t="n" hidden="false">
        <v>0</v>
      </c>
      <c r="Z29" s="19" t="n" hidden="false">
        <f>X29+Y29</f>
        <v>1512.29</v>
      </c>
      <c r="AA29" s="19" t="n" hidden="false">
        <f>ROUND(W29*X29,2)</f>
        <v>36294.96</v>
      </c>
      <c r="AB29" s="19" t="n" hidden="false">
        <f>ROUND(W29*Y29,2)</f>
        <v>0</v>
      </c>
      <c r="AC29" s="19" t="n" hidden="false">
        <f>AA29+AB29</f>
        <v>36294.96</v>
      </c>
      <c r="AD29" s="21" t="n" hidden="false">
        <f>AC29/N29-1</f>
        <v>3.498185603807257</v>
      </c>
      <c r="AE29" s="8" t="n">
        <v>24</v>
      </c>
      <c r="AF29" s="19" t="n" hidden="false">
        <f>ROUND((AI30+AI31+AI32+AI33+AI34+AI35+AI36+AI37+AI38+AI39+AI40+AI41)/AE29,2)</f>
        <v>865.04</v>
      </c>
      <c r="AG29" s="20" t="n" hidden="false">
        <v>1500</v>
      </c>
      <c r="AH29" s="19" t="n" hidden="false">
        <f>AF29+AG29</f>
        <v>2365.04</v>
      </c>
      <c r="AI29" s="19" t="n" hidden="false">
        <f>ROUND(AE29*AF29,2)</f>
        <v>20760.96</v>
      </c>
      <c r="AJ29" s="19" t="n" hidden="false">
        <f>ROUND(AE29*AG29,2)</f>
        <v>36000</v>
      </c>
      <c r="AK29" s="19" t="n" hidden="false">
        <f>AI29+AJ29</f>
        <v>56760.96</v>
      </c>
      <c r="AL29" s="21" t="n" hidden="false">
        <f>AK29/N29-1</f>
        <v>6.034622248661511</v>
      </c>
      <c r="AM29" s="8" t="n">
        <v>0</v>
      </c>
      <c r="AN29" s="19" t="n" hidden="false">
        <f>ROUND((AQ30+AQ31+AQ32+AQ33+AQ34+AQ35+AQ36+AQ37+AQ38+AQ39+AQ40+AQ41)/AM29,2)</f>
        <v>0</v>
      </c>
      <c r="AO29" s="19" t="n" hidden="false">
        <v>0</v>
      </c>
      <c r="AP29" s="19" t="n" hidden="false">
        <f>AN29+AO29</f>
        <v>0</v>
      </c>
      <c r="AQ29" s="19" t="n" hidden="false">
        <f>ROUND(AM29*AN29,2)</f>
        <v>0</v>
      </c>
      <c r="AR29" s="19" t="n" hidden="false">
        <f>ROUND(AM29*AO29,2)</f>
        <v>0</v>
      </c>
      <c r="AS29" s="19" t="n" hidden="false">
        <f>AQ29+AR29</f>
        <v>0</v>
      </c>
      <c r="AT29" s="21" t="n" hidden="false">
        <f>AS29/N29-1</f>
        <v>-1</v>
      </c>
    </row>
    <row r="30" customFormat="false" hidden="false" outlineLevel="0" collapsed="false">
      <c r="A30" s="18" t="inlineStr">
        <is>
          <t xml:space="preserve">1.1.1.1.1.1.1.3.1</t>
        </is>
      </c>
      <c r="B30" s="18" t="inlineStr">
        <is>
          <t xml:space="preserve"/>
        </is>
      </c>
      <c r="C30" s="22" t="inlineStr">
        <is>
          <t xml:space="preserve">Подставка под огнетушитель Сталь 200х400х200мм</t>
        </is>
      </c>
      <c r="D30" s="7" t="inlineStr">
        <is>
          <t xml:space="preserve"/>
        </is>
      </c>
      <c r="E30" s="7" t="inlineStr">
        <is>
          <t xml:space="preserve"/>
        </is>
      </c>
      <c r="F30" s="7" t="inlineStr">
        <is>
          <t xml:space="preserve">ШТ</t>
        </is>
      </c>
      <c r="G30" s="7" t="inlineStr">
        <is>
          <t xml:space="preserve">1</t>
        </is>
      </c>
      <c r="H30" s="8" t="n">
        <v>2</v>
      </c>
      <c r="I30" s="20" t="n">
        <v>259</v>
      </c>
      <c r="J30" s="19" t="n">
        <v/>
      </c>
      <c r="K30" s="19" t="n">
        <f>ROUND(I30,2)+J30</f>
        <v>259</v>
      </c>
      <c r="L30" s="19" t="n">
        <f>ROUND(H30*ROUND(I30,2),2)</f>
        <v>518</v>
      </c>
      <c r="M30" s="19" t="n">
        <v/>
      </c>
      <c r="N30" s="19" t="n">
        <f>L30+M30</f>
        <v>518</v>
      </c>
      <c r="O30" s="8" t="n">
        <v>2</v>
      </c>
      <c r="P30" s="20" t="n" hidden="false">
        <v>582</v>
      </c>
      <c r="Q30" s="19" t="n" hidden="false">
        <v/>
      </c>
      <c r="R30" s="19" t="n" hidden="false">
        <f>P30+Q30</f>
        <v>582</v>
      </c>
      <c r="S30" s="19" t="n" hidden="false">
        <f>ROUND(O30*P30,2)</f>
        <v>1164</v>
      </c>
      <c r="T30" s="19" t="n" hidden="false">
        <v/>
      </c>
      <c r="U30" s="19" t="n" hidden="false">
        <f>S30+T30</f>
        <v>1164</v>
      </c>
      <c r="V30" s="21" t="n" hidden="false">
        <f>U30/N30-1</f>
        <v>1.247104247104247</v>
      </c>
      <c r="W30" s="8" t="n">
        <v>2</v>
      </c>
      <c r="X30" s="20" t="n" hidden="false">
        <v>695</v>
      </c>
      <c r="Y30" s="19" t="n" hidden="false">
        <v/>
      </c>
      <c r="Z30" s="19" t="n" hidden="false">
        <f>X30+Y30</f>
        <v>695</v>
      </c>
      <c r="AA30" s="19" t="n" hidden="false">
        <f>ROUND(W30*X30,2)</f>
        <v>1390</v>
      </c>
      <c r="AB30" s="19" t="n" hidden="false">
        <v/>
      </c>
      <c r="AC30" s="19" t="n" hidden="false">
        <f>AA30+AB30</f>
        <v>1390</v>
      </c>
      <c r="AD30" s="21" t="n" hidden="false">
        <f>AC30/N30-1</f>
        <v>1.6833976833976836</v>
      </c>
      <c r="AE30" s="8" t="n">
        <v>2</v>
      </c>
      <c r="AF30" s="20" t="n" hidden="false">
        <v>1000</v>
      </c>
      <c r="AG30" s="19" t="n" hidden="false">
        <v/>
      </c>
      <c r="AH30" s="19" t="n" hidden="false">
        <f>AF30+AG30</f>
        <v>1000</v>
      </c>
      <c r="AI30" s="19" t="n" hidden="false">
        <f>ROUND(AE30*AF30,2)</f>
        <v>2000</v>
      </c>
      <c r="AJ30" s="19" t="n" hidden="false">
        <v/>
      </c>
      <c r="AK30" s="19" t="n" hidden="false">
        <f>AI30+AJ30</f>
        <v>2000</v>
      </c>
      <c r="AL30" s="21" t="n" hidden="false">
        <f>AK30/N30-1</f>
        <v>2.861003861003861</v>
      </c>
      <c r="AM30" s="8" t="n">
        <v>0</v>
      </c>
      <c r="AN30" s="19" t="n" hidden="false">
        <v>0</v>
      </c>
      <c r="AO30" s="19" t="n" hidden="false">
        <v/>
      </c>
      <c r="AP30" s="19" t="n" hidden="false">
        <f>AN30+AO30</f>
        <v>0</v>
      </c>
      <c r="AQ30" s="19" t="n" hidden="false">
        <f>ROUND(AM30*AN30,2)</f>
        <v>0</v>
      </c>
      <c r="AR30" s="19" t="n" hidden="false">
        <v/>
      </c>
      <c r="AS30" s="19" t="n" hidden="false">
        <f>AQ30+AR30</f>
        <v>0</v>
      </c>
      <c r="AT30" s="21" t="n" hidden="false">
        <f>AS30/N30-1</f>
        <v>-1</v>
      </c>
    </row>
    <row r="31" customFormat="false" hidden="false" outlineLevel="0" collapsed="false">
      <c r="A31" s="18" t="inlineStr">
        <is>
          <t xml:space="preserve">1.1.1.1.1.1.1.3.2</t>
        </is>
      </c>
      <c r="B31" s="18" t="inlineStr">
        <is>
          <t xml:space="preserve"/>
        </is>
      </c>
      <c r="C31" s="22" t="inlineStr">
        <is>
          <t xml:space="preserve">Заземления переносные_</t>
        </is>
      </c>
      <c r="D31" s="7" t="inlineStr">
        <is>
          <t xml:space="preserve">ПЗРУ-1</t>
        </is>
      </c>
      <c r="E31" s="7" t="inlineStr">
        <is>
          <t xml:space="preserve"/>
        </is>
      </c>
      <c r="F31" s="7" t="inlineStr">
        <is>
          <t xml:space="preserve">КОМПЛ</t>
        </is>
      </c>
      <c r="G31" s="7" t="inlineStr">
        <is>
          <t xml:space="preserve">1</t>
        </is>
      </c>
      <c r="H31" s="8" t="n">
        <v>1</v>
      </c>
      <c r="I31" s="20" t="n">
        <v>0</v>
      </c>
      <c r="J31" s="19" t="n">
        <v/>
      </c>
      <c r="K31" s="19" t="n">
        <f>ROUND(I31,2)+J31</f>
        <v>0</v>
      </c>
      <c r="L31" s="19" t="n">
        <f>ROUND(H31*ROUND(I31,2),2)</f>
        <v>0</v>
      </c>
      <c r="M31" s="19" t="n">
        <v/>
      </c>
      <c r="N31" s="19" t="n">
        <f>L31+M31</f>
        <v>0</v>
      </c>
      <c r="O31" s="8" t="n">
        <v>1</v>
      </c>
      <c r="P31" s="20" t="n" hidden="false">
        <v>5250</v>
      </c>
      <c r="Q31" s="19" t="n" hidden="false">
        <v/>
      </c>
      <c r="R31" s="19" t="n" hidden="false">
        <f>P31+Q31</f>
        <v>5250</v>
      </c>
      <c r="S31" s="19" t="n" hidden="false">
        <f>ROUND(O31*P31,2)</f>
        <v>5250</v>
      </c>
      <c r="T31" s="19" t="n" hidden="false">
        <v/>
      </c>
      <c r="U31" s="19" t="n" hidden="false">
        <f>S31+T31</f>
        <v>5250</v>
      </c>
      <c r="V31" s="21" t="n" hidden="false">
        <f>U31/N31-1</f>
        <v>Infinity</v>
      </c>
      <c r="W31" s="8" t="n">
        <v>1</v>
      </c>
      <c r="X31" s="20" t="n" hidden="false">
        <v>6650</v>
      </c>
      <c r="Y31" s="19" t="n" hidden="false">
        <v/>
      </c>
      <c r="Z31" s="19" t="n" hidden="false">
        <f>X31+Y31</f>
        <v>6650</v>
      </c>
      <c r="AA31" s="19" t="n" hidden="false">
        <f>ROUND(W31*X31,2)</f>
        <v>6650</v>
      </c>
      <c r="AB31" s="19" t="n" hidden="false">
        <v/>
      </c>
      <c r="AC31" s="19" t="n" hidden="false">
        <f>AA31+AB31</f>
        <v>6650</v>
      </c>
      <c r="AD31" s="21" t="n" hidden="false">
        <f>AC31/N31-1</f>
        <v>Infinity</v>
      </c>
      <c r="AE31" s="8" t="n">
        <v>1</v>
      </c>
      <c r="AF31" s="20" t="n" hidden="false">
        <v>1500</v>
      </c>
      <c r="AG31" s="19" t="n" hidden="false">
        <v/>
      </c>
      <c r="AH31" s="19" t="n" hidden="false">
        <f>AF31+AG31</f>
        <v>1500</v>
      </c>
      <c r="AI31" s="19" t="n" hidden="false">
        <f>ROUND(AE31*AF31,2)</f>
        <v>1500</v>
      </c>
      <c r="AJ31" s="19" t="n" hidden="false">
        <v/>
      </c>
      <c r="AK31" s="19" t="n" hidden="false">
        <f>AI31+AJ31</f>
        <v>1500</v>
      </c>
      <c r="AL31" s="21" t="n" hidden="false">
        <f>AK31/N31-1</f>
        <v>Infinity</v>
      </c>
      <c r="AM31" s="8" t="n">
        <v>0</v>
      </c>
      <c r="AN31" s="19" t="n" hidden="false">
        <v>0</v>
      </c>
      <c r="AO31" s="19" t="n" hidden="false">
        <v/>
      </c>
      <c r="AP31" s="19" t="n" hidden="false">
        <f>AN31+AO31</f>
        <v>0</v>
      </c>
      <c r="AQ31" s="19" t="n" hidden="false">
        <f>ROUND(AM31*AN31,2)</f>
        <v>0</v>
      </c>
      <c r="AR31" s="19" t="n" hidden="false">
        <v/>
      </c>
      <c r="AS31" s="19" t="n" hidden="false">
        <f>AQ31+AR31</f>
        <v>0</v>
      </c>
      <c r="AT31" s="21" t="n" hidden="false">
        <f>AS31/N31-1</f>
        <v>NaN</v>
      </c>
    </row>
    <row r="32" customFormat="false" hidden="false" outlineLevel="0" collapsed="false">
      <c r="A32" s="18" t="inlineStr">
        <is>
          <t xml:space="preserve">1.1.1.1.1.1.1.3.3</t>
        </is>
      </c>
      <c r="B32" s="18" t="inlineStr">
        <is>
          <t xml:space="preserve"/>
        </is>
      </c>
      <c r="C32" s="22" t="inlineStr">
        <is>
          <t xml:space="preserve">Аптечка_</t>
        </is>
      </c>
      <c r="D32" s="7" t="inlineStr">
        <is>
          <t xml:space="preserve"/>
        </is>
      </c>
      <c r="E32" s="7" t="inlineStr">
        <is>
          <t xml:space="preserve"/>
        </is>
      </c>
      <c r="F32" s="7" t="inlineStr">
        <is>
          <t xml:space="preserve">ШТ</t>
        </is>
      </c>
      <c r="G32" s="7" t="inlineStr">
        <is>
          <t xml:space="preserve">1</t>
        </is>
      </c>
      <c r="H32" s="8" t="n">
        <v>1</v>
      </c>
      <c r="I32" s="20" t="n">
        <v>2954.24</v>
      </c>
      <c r="J32" s="19" t="n">
        <v/>
      </c>
      <c r="K32" s="19" t="n">
        <f>ROUND(I32,2)+J32</f>
        <v>2954.24</v>
      </c>
      <c r="L32" s="19" t="n">
        <f>ROUND(H32*ROUND(I32,2),2)</f>
        <v>2954.24</v>
      </c>
      <c r="M32" s="19" t="n">
        <v/>
      </c>
      <c r="N32" s="19" t="n">
        <f>L32+M32</f>
        <v>2954.24</v>
      </c>
      <c r="O32" s="8" t="n">
        <v>1</v>
      </c>
      <c r="P32" s="20" t="n" hidden="false">
        <v>1550</v>
      </c>
      <c r="Q32" s="19" t="n" hidden="false">
        <v/>
      </c>
      <c r="R32" s="19" t="n" hidden="false">
        <f>P32+Q32</f>
        <v>1550</v>
      </c>
      <c r="S32" s="19" t="n" hidden="false">
        <f>ROUND(O32*P32,2)</f>
        <v>1550</v>
      </c>
      <c r="T32" s="19" t="n" hidden="false">
        <v/>
      </c>
      <c r="U32" s="19" t="n" hidden="false">
        <f>S32+T32</f>
        <v>1550</v>
      </c>
      <c r="V32" s="21" t="n" hidden="false">
        <f>U32/N32-1</f>
        <v>-0.4753303726169844</v>
      </c>
      <c r="W32" s="8" t="n">
        <v>1</v>
      </c>
      <c r="X32" s="20" t="n" hidden="false">
        <v>1680</v>
      </c>
      <c r="Y32" s="19" t="n" hidden="false">
        <v/>
      </c>
      <c r="Z32" s="19" t="n" hidden="false">
        <f>X32+Y32</f>
        <v>1680</v>
      </c>
      <c r="AA32" s="19" t="n" hidden="false">
        <f>ROUND(W32*X32,2)</f>
        <v>1680</v>
      </c>
      <c r="AB32" s="19" t="n" hidden="false">
        <v/>
      </c>
      <c r="AC32" s="19" t="n" hidden="false">
        <f>AA32+AB32</f>
        <v>1680</v>
      </c>
      <c r="AD32" s="21" t="n" hidden="false">
        <f>AC32/N32-1</f>
        <v>-0.43132582322357016</v>
      </c>
      <c r="AE32" s="8" t="n">
        <v>1</v>
      </c>
      <c r="AF32" s="20" t="n" hidden="false">
        <v>2000</v>
      </c>
      <c r="AG32" s="19" t="n" hidden="false">
        <v/>
      </c>
      <c r="AH32" s="19" t="n" hidden="false">
        <f>AF32+AG32</f>
        <v>2000</v>
      </c>
      <c r="AI32" s="19" t="n" hidden="false">
        <f>ROUND(AE32*AF32,2)</f>
        <v>2000</v>
      </c>
      <c r="AJ32" s="19" t="n" hidden="false">
        <v/>
      </c>
      <c r="AK32" s="19" t="n" hidden="false">
        <f>AI32+AJ32</f>
        <v>2000</v>
      </c>
      <c r="AL32" s="21" t="n" hidden="false">
        <f>AK32/N32-1</f>
        <v>-0.3230069324090121</v>
      </c>
      <c r="AM32" s="8" t="n">
        <v>0</v>
      </c>
      <c r="AN32" s="19" t="n" hidden="false">
        <v>0</v>
      </c>
      <c r="AO32" s="19" t="n" hidden="false">
        <v/>
      </c>
      <c r="AP32" s="19" t="n" hidden="false">
        <f>AN32+AO32</f>
        <v>0</v>
      </c>
      <c r="AQ32" s="19" t="n" hidden="false">
        <f>ROUND(AM32*AN32,2)</f>
        <v>0</v>
      </c>
      <c r="AR32" s="19" t="n" hidden="false">
        <v/>
      </c>
      <c r="AS32" s="19" t="n" hidden="false">
        <f>AQ32+AR32</f>
        <v>0</v>
      </c>
      <c r="AT32" s="21" t="n" hidden="false">
        <f>AS32/N32-1</f>
        <v>-1</v>
      </c>
    </row>
    <row r="33" customFormat="false" hidden="false" outlineLevel="0" collapsed="false">
      <c r="A33" s="18" t="inlineStr">
        <is>
          <t xml:space="preserve">1.1.1.1.1.1.1.3.4</t>
        </is>
      </c>
      <c r="B33" s="18" t="inlineStr">
        <is>
          <t xml:space="preserve"/>
        </is>
      </c>
      <c r="C33" s="22" t="inlineStr">
        <is>
          <t xml:space="preserve">Защитные очки</t>
        </is>
      </c>
      <c r="D33" s="7" t="inlineStr">
        <is>
          <t xml:space="preserve"/>
        </is>
      </c>
      <c r="E33" s="7" t="inlineStr">
        <is>
          <t xml:space="preserve"/>
        </is>
      </c>
      <c r="F33" s="7" t="inlineStr">
        <is>
          <t xml:space="preserve">ШТ</t>
        </is>
      </c>
      <c r="G33" s="7" t="inlineStr">
        <is>
          <t xml:space="preserve">1</t>
        </is>
      </c>
      <c r="H33" s="8" t="n">
        <v>1</v>
      </c>
      <c r="I33" s="20" t="n">
        <v>72.85</v>
      </c>
      <c r="J33" s="19" t="n">
        <v/>
      </c>
      <c r="K33" s="19" t="n">
        <f>ROUND(I33,2)+J33</f>
        <v>72.85</v>
      </c>
      <c r="L33" s="19" t="n">
        <f>ROUND(H33*ROUND(I33,2),2)</f>
        <v>72.85</v>
      </c>
      <c r="M33" s="19" t="n">
        <v/>
      </c>
      <c r="N33" s="19" t="n">
        <f>L33+M33</f>
        <v>72.85</v>
      </c>
      <c r="O33" s="8" t="n">
        <v>1</v>
      </c>
      <c r="P33" s="20" t="n" hidden="false">
        <v>347</v>
      </c>
      <c r="Q33" s="19" t="n" hidden="false">
        <v/>
      </c>
      <c r="R33" s="19" t="n" hidden="false">
        <f>P33+Q33</f>
        <v>347</v>
      </c>
      <c r="S33" s="19" t="n" hidden="false">
        <f>ROUND(O33*P33,2)</f>
        <v>347</v>
      </c>
      <c r="T33" s="19" t="n" hidden="false">
        <v/>
      </c>
      <c r="U33" s="19" t="n" hidden="false">
        <f>S33+T33</f>
        <v>347</v>
      </c>
      <c r="V33" s="21" t="n" hidden="false">
        <f>U33/N33-1</f>
        <v>3.7632120796156494</v>
      </c>
      <c r="W33" s="8" t="n">
        <v>1</v>
      </c>
      <c r="X33" s="20" t="n" hidden="false">
        <v>195</v>
      </c>
      <c r="Y33" s="19" t="n" hidden="false">
        <v/>
      </c>
      <c r="Z33" s="19" t="n" hidden="false">
        <f>X33+Y33</f>
        <v>195</v>
      </c>
      <c r="AA33" s="19" t="n" hidden="false">
        <f>ROUND(W33*X33,2)</f>
        <v>195</v>
      </c>
      <c r="AB33" s="19" t="n" hidden="false">
        <v/>
      </c>
      <c r="AC33" s="19" t="n" hidden="false">
        <f>AA33+AB33</f>
        <v>195</v>
      </c>
      <c r="AD33" s="21" t="n" hidden="false">
        <f>AC33/N33-1</f>
        <v>1.6767330130404945</v>
      </c>
      <c r="AE33" s="8" t="n">
        <v>1</v>
      </c>
      <c r="AF33" s="20" t="n" hidden="false">
        <v>300</v>
      </c>
      <c r="AG33" s="19" t="n" hidden="false">
        <v/>
      </c>
      <c r="AH33" s="19" t="n" hidden="false">
        <f>AF33+AG33</f>
        <v>300</v>
      </c>
      <c r="AI33" s="19" t="n" hidden="false">
        <f>ROUND(AE33*AF33,2)</f>
        <v>300</v>
      </c>
      <c r="AJ33" s="19" t="n" hidden="false">
        <v/>
      </c>
      <c r="AK33" s="19" t="n" hidden="false">
        <f>AI33+AJ33</f>
        <v>300</v>
      </c>
      <c r="AL33" s="21" t="n" hidden="false">
        <f>AK33/N33-1</f>
        <v>3.1180507892930684</v>
      </c>
      <c r="AM33" s="8" t="n">
        <v>0</v>
      </c>
      <c r="AN33" s="19" t="n" hidden="false">
        <v>0</v>
      </c>
      <c r="AO33" s="19" t="n" hidden="false">
        <v/>
      </c>
      <c r="AP33" s="19" t="n" hidden="false">
        <f>AN33+AO33</f>
        <v>0</v>
      </c>
      <c r="AQ33" s="19" t="n" hidden="false">
        <f>ROUND(AM33*AN33,2)</f>
        <v>0</v>
      </c>
      <c r="AR33" s="19" t="n" hidden="false">
        <v/>
      </c>
      <c r="AS33" s="19" t="n" hidden="false">
        <f>AQ33+AR33</f>
        <v>0</v>
      </c>
      <c r="AT33" s="21" t="n" hidden="false">
        <f>AS33/N33-1</f>
        <v>-1</v>
      </c>
    </row>
    <row r="34" customFormat="false" hidden="false" outlineLevel="0" collapsed="false">
      <c r="A34" s="18" t="inlineStr">
        <is>
          <t xml:space="preserve">1.1.1.1.1.1.1.3.5</t>
        </is>
      </c>
      <c r="B34" s="18" t="inlineStr">
        <is>
          <t xml:space="preserve"/>
        </is>
      </c>
      <c r="C34" s="22" t="inlineStr">
        <is>
          <t xml:space="preserve">Диэлектрические галоши_</t>
        </is>
      </c>
      <c r="D34" s="7" t="inlineStr">
        <is>
          <t xml:space="preserve"/>
        </is>
      </c>
      <c r="E34" s="7" t="inlineStr">
        <is>
          <t xml:space="preserve"/>
        </is>
      </c>
      <c r="F34" s="7" t="inlineStr">
        <is>
          <t xml:space="preserve">ШТ</t>
        </is>
      </c>
      <c r="G34" s="7" t="inlineStr">
        <is>
          <t xml:space="preserve">1</t>
        </is>
      </c>
      <c r="H34" s="8" t="n">
        <v>2</v>
      </c>
      <c r="I34" s="20" t="n">
        <v>876.44</v>
      </c>
      <c r="J34" s="19" t="n">
        <v/>
      </c>
      <c r="K34" s="19" t="n">
        <f>ROUND(I34,2)+J34</f>
        <v>876.44</v>
      </c>
      <c r="L34" s="19" t="n">
        <f>ROUND(H34*ROUND(I34,2),2)</f>
        <v>1752.88</v>
      </c>
      <c r="M34" s="19" t="n">
        <v/>
      </c>
      <c r="N34" s="19" t="n">
        <f>L34+M34</f>
        <v>1752.88</v>
      </c>
      <c r="O34" s="8" t="n">
        <v>2</v>
      </c>
      <c r="P34" s="20" t="n" hidden="false">
        <v>766</v>
      </c>
      <c r="Q34" s="19" t="n" hidden="false">
        <v/>
      </c>
      <c r="R34" s="19" t="n" hidden="false">
        <f>P34+Q34</f>
        <v>766</v>
      </c>
      <c r="S34" s="19" t="n" hidden="false">
        <f>ROUND(O34*P34,2)</f>
        <v>1532</v>
      </c>
      <c r="T34" s="19" t="n" hidden="false">
        <v/>
      </c>
      <c r="U34" s="19" t="n" hidden="false">
        <f>S34+T34</f>
        <v>1532</v>
      </c>
      <c r="V34" s="21" t="n" hidden="false">
        <f>U34/N34-1</f>
        <v>-0.12600976678380726</v>
      </c>
      <c r="W34" s="8" t="n">
        <v>2</v>
      </c>
      <c r="X34" s="20" t="n" hidden="false">
        <v>1150</v>
      </c>
      <c r="Y34" s="19" t="n" hidden="false">
        <v/>
      </c>
      <c r="Z34" s="19" t="n" hidden="false">
        <f>X34+Y34</f>
        <v>1150</v>
      </c>
      <c r="AA34" s="19" t="n" hidden="false">
        <f>ROUND(W34*X34,2)</f>
        <v>2300</v>
      </c>
      <c r="AB34" s="19" t="n" hidden="false">
        <v/>
      </c>
      <c r="AC34" s="19" t="n" hidden="false">
        <f>AA34+AB34</f>
        <v>2300</v>
      </c>
      <c r="AD34" s="21" t="n" hidden="false">
        <f>AC34/N34-1</f>
        <v>0.31212632924102035</v>
      </c>
      <c r="AE34" s="8" t="n">
        <v>2</v>
      </c>
      <c r="AF34" s="20" t="n" hidden="false">
        <v>500</v>
      </c>
      <c r="AG34" s="19" t="n" hidden="false">
        <v/>
      </c>
      <c r="AH34" s="19" t="n" hidden="false">
        <f>AF34+AG34</f>
        <v>500</v>
      </c>
      <c r="AI34" s="19" t="n" hidden="false">
        <f>ROUND(AE34*AF34,2)</f>
        <v>1000</v>
      </c>
      <c r="AJ34" s="19" t="n" hidden="false">
        <v/>
      </c>
      <c r="AK34" s="19" t="n" hidden="false">
        <f>AI34+AJ34</f>
        <v>1000</v>
      </c>
      <c r="AL34" s="21" t="n" hidden="false">
        <f>AK34/N34-1</f>
        <v>-0.42951029163433896</v>
      </c>
      <c r="AM34" s="8" t="n">
        <v>0</v>
      </c>
      <c r="AN34" s="19" t="n" hidden="false">
        <v>0</v>
      </c>
      <c r="AO34" s="19" t="n" hidden="false">
        <v/>
      </c>
      <c r="AP34" s="19" t="n" hidden="false">
        <f>AN34+AO34</f>
        <v>0</v>
      </c>
      <c r="AQ34" s="19" t="n" hidden="false">
        <f>ROUND(AM34*AN34,2)</f>
        <v>0</v>
      </c>
      <c r="AR34" s="19" t="n" hidden="false">
        <v/>
      </c>
      <c r="AS34" s="19" t="n" hidden="false">
        <f>AQ34+AR34</f>
        <v>0</v>
      </c>
      <c r="AT34" s="21" t="n" hidden="false">
        <f>AS34/N34-1</f>
        <v>-1</v>
      </c>
    </row>
    <row r="35" customFormat="false" hidden="false" outlineLevel="0" collapsed="false">
      <c r="A35" s="18" t="inlineStr">
        <is>
          <t xml:space="preserve">1.1.1.1.1.1.1.3.6</t>
        </is>
      </c>
      <c r="B35" s="18" t="inlineStr">
        <is>
          <t xml:space="preserve"/>
        </is>
      </c>
      <c r="C35" s="22" t="inlineStr">
        <is>
          <t xml:space="preserve">Диэлектрические ковры_ /  800х1500 мм</t>
        </is>
      </c>
      <c r="D35" s="7" t="inlineStr">
        <is>
          <t xml:space="preserve">компл</t>
        </is>
      </c>
      <c r="E35" s="7" t="inlineStr">
        <is>
          <t xml:space="preserve"/>
        </is>
      </c>
      <c r="F35" s="7" t="inlineStr">
        <is>
          <t xml:space="preserve">ШТ</t>
        </is>
      </c>
      <c r="G35" s="7" t="inlineStr">
        <is>
          <t xml:space="preserve">1</t>
        </is>
      </c>
      <c r="H35" s="8" t="n">
        <v>3</v>
      </c>
      <c r="I35" s="20" t="n">
        <v>0</v>
      </c>
      <c r="J35" s="19" t="n">
        <v/>
      </c>
      <c r="K35" s="19" t="n">
        <f>ROUND(I35,2)+J35</f>
        <v>0</v>
      </c>
      <c r="L35" s="19" t="n">
        <f>ROUND(H35*ROUND(I35,2),2)</f>
        <v>0</v>
      </c>
      <c r="M35" s="19" t="n">
        <v/>
      </c>
      <c r="N35" s="19" t="n">
        <f>L35+M35</f>
        <v>0</v>
      </c>
      <c r="O35" s="8" t="n">
        <v>3</v>
      </c>
      <c r="P35" s="20" t="n" hidden="false">
        <v>2800</v>
      </c>
      <c r="Q35" s="19" t="n" hidden="false">
        <v/>
      </c>
      <c r="R35" s="19" t="n" hidden="false">
        <f>P35+Q35</f>
        <v>2800</v>
      </c>
      <c r="S35" s="19" t="n" hidden="false">
        <f>ROUND(O35*P35,2)</f>
        <v>8400</v>
      </c>
      <c r="T35" s="19" t="n" hidden="false">
        <v/>
      </c>
      <c r="U35" s="19" t="n" hidden="false">
        <f>S35+T35</f>
        <v>8400</v>
      </c>
      <c r="V35" s="21" t="n" hidden="false">
        <f>U35/N35-1</f>
        <v>Infinity</v>
      </c>
      <c r="W35" s="8" t="n">
        <v>3</v>
      </c>
      <c r="X35" s="20" t="n" hidden="false">
        <v>2280</v>
      </c>
      <c r="Y35" s="19" t="n" hidden="false">
        <v/>
      </c>
      <c r="Z35" s="19" t="n" hidden="false">
        <f>X35+Y35</f>
        <v>2280</v>
      </c>
      <c r="AA35" s="19" t="n" hidden="false">
        <f>ROUND(W35*X35,2)</f>
        <v>6840</v>
      </c>
      <c r="AB35" s="19" t="n" hidden="false">
        <v/>
      </c>
      <c r="AC35" s="19" t="n" hidden="false">
        <f>AA35+AB35</f>
        <v>6840</v>
      </c>
      <c r="AD35" s="21" t="n" hidden="false">
        <f>AC35/N35-1</f>
        <v>Infinity</v>
      </c>
      <c r="AE35" s="8" t="n">
        <v>3</v>
      </c>
      <c r="AF35" s="20" t="n" hidden="false">
        <v>1500</v>
      </c>
      <c r="AG35" s="19" t="n" hidden="false">
        <v/>
      </c>
      <c r="AH35" s="19" t="n" hidden="false">
        <f>AF35+AG35</f>
        <v>1500</v>
      </c>
      <c r="AI35" s="19" t="n" hidden="false">
        <f>ROUND(AE35*AF35,2)</f>
        <v>4500</v>
      </c>
      <c r="AJ35" s="19" t="n" hidden="false">
        <v/>
      </c>
      <c r="AK35" s="19" t="n" hidden="false">
        <f>AI35+AJ35</f>
        <v>4500</v>
      </c>
      <c r="AL35" s="21" t="n" hidden="false">
        <f>AK35/N35-1</f>
        <v>Infinity</v>
      </c>
      <c r="AM35" s="8" t="n">
        <v>0</v>
      </c>
      <c r="AN35" s="19" t="n" hidden="false">
        <v>0</v>
      </c>
      <c r="AO35" s="19" t="n" hidden="false">
        <v/>
      </c>
      <c r="AP35" s="19" t="n" hidden="false">
        <f>AN35+AO35</f>
        <v>0</v>
      </c>
      <c r="AQ35" s="19" t="n" hidden="false">
        <f>ROUND(AM35*AN35,2)</f>
        <v>0</v>
      </c>
      <c r="AR35" s="19" t="n" hidden="false">
        <v/>
      </c>
      <c r="AS35" s="19" t="n" hidden="false">
        <f>AQ35+AR35</f>
        <v>0</v>
      </c>
      <c r="AT35" s="21" t="n" hidden="false">
        <f>AS35/N35-1</f>
        <v>NaN</v>
      </c>
    </row>
    <row r="36" customFormat="false" hidden="false" outlineLevel="0" collapsed="false">
      <c r="A36" s="18" t="inlineStr">
        <is>
          <t xml:space="preserve">1.1.1.1.1.1.1.3.7</t>
        </is>
      </c>
      <c r="B36" s="18" t="inlineStr">
        <is>
          <t xml:space="preserve"/>
        </is>
      </c>
      <c r="C36" s="22" t="inlineStr">
        <is>
          <t xml:space="preserve">Предупредительные плакаты и знаки безопасности_</t>
        </is>
      </c>
      <c r="D36" s="7" t="inlineStr">
        <is>
          <t xml:space="preserve">2 компл</t>
        </is>
      </c>
      <c r="E36" s="7" t="inlineStr">
        <is>
          <t xml:space="preserve"/>
        </is>
      </c>
      <c r="F36" s="7" t="inlineStr">
        <is>
          <t xml:space="preserve">ШТ</t>
        </is>
      </c>
      <c r="G36" s="7" t="inlineStr">
        <is>
          <t xml:space="preserve">1</t>
        </is>
      </c>
      <c r="H36" s="8" t="n">
        <v>2</v>
      </c>
      <c r="I36" s="20" t="n">
        <v>214.94</v>
      </c>
      <c r="J36" s="19" t="n">
        <v/>
      </c>
      <c r="K36" s="19" t="n">
        <f>ROUND(I36,2)+J36</f>
        <v>214.94</v>
      </c>
      <c r="L36" s="19" t="n">
        <f>ROUND(H36*ROUND(I36,2),2)</f>
        <v>429.88</v>
      </c>
      <c r="M36" s="19" t="n">
        <v/>
      </c>
      <c r="N36" s="19" t="n">
        <f>L36+M36</f>
        <v>429.88</v>
      </c>
      <c r="O36" s="8" t="n">
        <v>2</v>
      </c>
      <c r="P36" s="20" t="n" hidden="false">
        <v>500</v>
      </c>
      <c r="Q36" s="19" t="n" hidden="false">
        <v/>
      </c>
      <c r="R36" s="19" t="n" hidden="false">
        <f>P36+Q36</f>
        <v>500</v>
      </c>
      <c r="S36" s="19" t="n" hidden="false">
        <f>ROUND(O36*P36,2)</f>
        <v>1000</v>
      </c>
      <c r="T36" s="19" t="n" hidden="false">
        <v/>
      </c>
      <c r="U36" s="19" t="n" hidden="false">
        <f>S36+T36</f>
        <v>1000</v>
      </c>
      <c r="V36" s="21" t="n" hidden="false">
        <f>U36/N36-1</f>
        <v>1.3262305759746909</v>
      </c>
      <c r="W36" s="8" t="n">
        <v>2</v>
      </c>
      <c r="X36" s="20" t="n" hidden="false">
        <v>2100</v>
      </c>
      <c r="Y36" s="19" t="n" hidden="false">
        <v/>
      </c>
      <c r="Z36" s="19" t="n" hidden="false">
        <f>X36+Y36</f>
        <v>2100</v>
      </c>
      <c r="AA36" s="19" t="n" hidden="false">
        <f>ROUND(W36*X36,2)</f>
        <v>4200</v>
      </c>
      <c r="AB36" s="19" t="n" hidden="false">
        <v/>
      </c>
      <c r="AC36" s="19" t="n" hidden="false">
        <f>AA36+AB36</f>
        <v>4200</v>
      </c>
      <c r="AD36" s="21" t="n" hidden="false">
        <f>AC36/N36-1</f>
        <v>8.7701684190937</v>
      </c>
      <c r="AE36" s="8" t="n">
        <v>2</v>
      </c>
      <c r="AF36" s="20" t="n" hidden="false">
        <v>1000</v>
      </c>
      <c r="AG36" s="19" t="n" hidden="false">
        <v/>
      </c>
      <c r="AH36" s="19" t="n" hidden="false">
        <f>AF36+AG36</f>
        <v>1000</v>
      </c>
      <c r="AI36" s="19" t="n" hidden="false">
        <f>ROUND(AE36*AF36,2)</f>
        <v>2000</v>
      </c>
      <c r="AJ36" s="19" t="n" hidden="false">
        <v/>
      </c>
      <c r="AK36" s="19" t="n" hidden="false">
        <f>AI36+AJ36</f>
        <v>2000</v>
      </c>
      <c r="AL36" s="21" t="n" hidden="false">
        <f>AK36/N36-1</f>
        <v>3.6524611519493817</v>
      </c>
      <c r="AM36" s="8" t="n">
        <v>0</v>
      </c>
      <c r="AN36" s="19" t="n" hidden="false">
        <v>0</v>
      </c>
      <c r="AO36" s="19" t="n" hidden="false">
        <v/>
      </c>
      <c r="AP36" s="19" t="n" hidden="false">
        <f>AN36+AO36</f>
        <v>0</v>
      </c>
      <c r="AQ36" s="19" t="n" hidden="false">
        <f>ROUND(AM36*AN36,2)</f>
        <v>0</v>
      </c>
      <c r="AR36" s="19" t="n" hidden="false">
        <v/>
      </c>
      <c r="AS36" s="19" t="n" hidden="false">
        <f>AQ36+AR36</f>
        <v>0</v>
      </c>
      <c r="AT36" s="21" t="n" hidden="false">
        <f>AS36/N36-1</f>
        <v>-1</v>
      </c>
    </row>
    <row r="37" customFormat="false" hidden="false" outlineLevel="0" collapsed="false">
      <c r="A37" s="18" t="inlineStr">
        <is>
          <t xml:space="preserve">1.1.1.1.1.1.1.3.8</t>
        </is>
      </c>
      <c r="B37" s="18" t="inlineStr">
        <is>
          <t xml:space="preserve"/>
        </is>
      </c>
      <c r="C37" s="22" t="inlineStr">
        <is>
          <t xml:space="preserve">Указатель напряжения_ / 10-500 В</t>
        </is>
      </c>
      <c r="D37" s="7" t="inlineStr">
        <is>
          <t xml:space="preserve">МИН-2 ТУ 25-04-84</t>
        </is>
      </c>
      <c r="E37" s="7" t="inlineStr">
        <is>
          <t xml:space="preserve"/>
        </is>
      </c>
      <c r="F37" s="7" t="inlineStr">
        <is>
          <t xml:space="preserve">ШТ</t>
        </is>
      </c>
      <c r="G37" s="7" t="inlineStr">
        <is>
          <t xml:space="preserve">1</t>
        </is>
      </c>
      <c r="H37" s="8" t="n">
        <v>2</v>
      </c>
      <c r="I37" s="20" t="n">
        <v>0</v>
      </c>
      <c r="J37" s="19" t="n">
        <v/>
      </c>
      <c r="K37" s="19" t="n">
        <f>ROUND(I37,2)+J37</f>
        <v>0</v>
      </c>
      <c r="L37" s="19" t="n">
        <f>ROUND(H37*ROUND(I37,2),2)</f>
        <v>0</v>
      </c>
      <c r="M37" s="19" t="n">
        <v/>
      </c>
      <c r="N37" s="19" t="n">
        <f>L37+M37</f>
        <v>0</v>
      </c>
      <c r="O37" s="8" t="n">
        <v>2</v>
      </c>
      <c r="P37" s="20" t="n" hidden="false">
        <v>3500</v>
      </c>
      <c r="Q37" s="19" t="n" hidden="false">
        <v/>
      </c>
      <c r="R37" s="19" t="n" hidden="false">
        <f>P37+Q37</f>
        <v>3500</v>
      </c>
      <c r="S37" s="19" t="n" hidden="false">
        <f>ROUND(O37*P37,2)</f>
        <v>7000</v>
      </c>
      <c r="T37" s="19" t="n" hidden="false">
        <v/>
      </c>
      <c r="U37" s="19" t="n" hidden="false">
        <f>S37+T37</f>
        <v>7000</v>
      </c>
      <c r="V37" s="21" t="n" hidden="false">
        <f>U37/N37-1</f>
        <v>Infinity</v>
      </c>
      <c r="W37" s="8" t="n">
        <v>2</v>
      </c>
      <c r="X37" s="20" t="n" hidden="false">
        <v>1700</v>
      </c>
      <c r="Y37" s="19" t="n" hidden="false">
        <v/>
      </c>
      <c r="Z37" s="19" t="n" hidden="false">
        <f>X37+Y37</f>
        <v>1700</v>
      </c>
      <c r="AA37" s="19" t="n" hidden="false">
        <f>ROUND(W37*X37,2)</f>
        <v>3400</v>
      </c>
      <c r="AB37" s="19" t="n" hidden="false">
        <v/>
      </c>
      <c r="AC37" s="19" t="n" hidden="false">
        <f>AA37+AB37</f>
        <v>3400</v>
      </c>
      <c r="AD37" s="21" t="n" hidden="false">
        <f>AC37/N37-1</f>
        <v>Infinity</v>
      </c>
      <c r="AE37" s="8" t="n">
        <v>2</v>
      </c>
      <c r="AF37" s="20" t="n" hidden="false">
        <v>500</v>
      </c>
      <c r="AG37" s="19" t="n" hidden="false">
        <v/>
      </c>
      <c r="AH37" s="19" t="n" hidden="false">
        <f>AF37+AG37</f>
        <v>500</v>
      </c>
      <c r="AI37" s="19" t="n" hidden="false">
        <f>ROUND(AE37*AF37,2)</f>
        <v>1000</v>
      </c>
      <c r="AJ37" s="19" t="n" hidden="false">
        <v/>
      </c>
      <c r="AK37" s="19" t="n" hidden="false">
        <f>AI37+AJ37</f>
        <v>1000</v>
      </c>
      <c r="AL37" s="21" t="n" hidden="false">
        <f>AK37/N37-1</f>
        <v>Infinity</v>
      </c>
      <c r="AM37" s="8" t="n">
        <v>0</v>
      </c>
      <c r="AN37" s="19" t="n" hidden="false">
        <v>0</v>
      </c>
      <c r="AO37" s="19" t="n" hidden="false">
        <v/>
      </c>
      <c r="AP37" s="19" t="n" hidden="false">
        <f>AN37+AO37</f>
        <v>0</v>
      </c>
      <c r="AQ37" s="19" t="n" hidden="false">
        <f>ROUND(AM37*AN37,2)</f>
        <v>0</v>
      </c>
      <c r="AR37" s="19" t="n" hidden="false">
        <v/>
      </c>
      <c r="AS37" s="19" t="n" hidden="false">
        <f>AQ37+AR37</f>
        <v>0</v>
      </c>
      <c r="AT37" s="21" t="n" hidden="false">
        <f>AS37/N37-1</f>
        <v>NaN</v>
      </c>
    </row>
    <row r="38" customFormat="false" hidden="false" outlineLevel="0" collapsed="false">
      <c r="A38" s="18" t="inlineStr">
        <is>
          <t xml:space="preserve">1.1.1.1.1.1.1.3.9</t>
        </is>
      </c>
      <c r="B38" s="18" t="inlineStr">
        <is>
          <t xml:space="preserve"/>
        </is>
      </c>
      <c r="C38" s="22" t="inlineStr">
        <is>
          <t xml:space="preserve">Плавкая вставка_ / ППН-35</t>
        </is>
      </c>
      <c r="D38" s="7" t="inlineStr">
        <is>
          <t xml:space="preserve"/>
        </is>
      </c>
      <c r="E38" s="7" t="inlineStr">
        <is>
          <t xml:space="preserve"/>
        </is>
      </c>
      <c r="F38" s="7" t="inlineStr">
        <is>
          <t xml:space="preserve">ШТ</t>
        </is>
      </c>
      <c r="G38" s="7" t="inlineStr">
        <is>
          <t xml:space="preserve">1</t>
        </is>
      </c>
      <c r="H38" s="8" t="n">
        <v>6</v>
      </c>
      <c r="I38" s="20" t="n">
        <v>230</v>
      </c>
      <c r="J38" s="19" t="n">
        <v/>
      </c>
      <c r="K38" s="19" t="n">
        <f>ROUND(I38,2)+J38</f>
        <v>230</v>
      </c>
      <c r="L38" s="19" t="n">
        <f>ROUND(H38*ROUND(I38,2),2)</f>
        <v>1380</v>
      </c>
      <c r="M38" s="19" t="n">
        <v/>
      </c>
      <c r="N38" s="19" t="n">
        <f>L38+M38</f>
        <v>1380</v>
      </c>
      <c r="O38" s="8" t="n">
        <v>6</v>
      </c>
      <c r="P38" s="20" t="n" hidden="false">
        <v>730</v>
      </c>
      <c r="Q38" s="19" t="n" hidden="false">
        <v/>
      </c>
      <c r="R38" s="19" t="n" hidden="false">
        <f>P38+Q38</f>
        <v>730</v>
      </c>
      <c r="S38" s="19" t="n" hidden="false">
        <f>ROUND(O38*P38,2)</f>
        <v>4380</v>
      </c>
      <c r="T38" s="19" t="n" hidden="false">
        <v/>
      </c>
      <c r="U38" s="19" t="n" hidden="false">
        <f>S38+T38</f>
        <v>4380</v>
      </c>
      <c r="V38" s="21" t="n" hidden="false">
        <f>U38/N38-1</f>
        <v>2.1739130434782608</v>
      </c>
      <c r="W38" s="8" t="n">
        <v>6</v>
      </c>
      <c r="X38" s="20" t="n" hidden="false">
        <v>820</v>
      </c>
      <c r="Y38" s="19" t="n" hidden="false">
        <v/>
      </c>
      <c r="Z38" s="19" t="n" hidden="false">
        <f>X38+Y38</f>
        <v>820</v>
      </c>
      <c r="AA38" s="19" t="n" hidden="false">
        <f>ROUND(W38*X38,2)</f>
        <v>4920</v>
      </c>
      <c r="AB38" s="19" t="n" hidden="false">
        <v/>
      </c>
      <c r="AC38" s="19" t="n" hidden="false">
        <f>AA38+AB38</f>
        <v>4920</v>
      </c>
      <c r="AD38" s="21" t="n" hidden="false">
        <f>AC38/N38-1</f>
        <v>2.5652173913043477</v>
      </c>
      <c r="AE38" s="8" t="n">
        <v>6</v>
      </c>
      <c r="AF38" s="20" t="n" hidden="false">
        <v>500</v>
      </c>
      <c r="AG38" s="19" t="n" hidden="false">
        <v/>
      </c>
      <c r="AH38" s="19" t="n" hidden="false">
        <f>AF38+AG38</f>
        <v>500</v>
      </c>
      <c r="AI38" s="19" t="n" hidden="false">
        <f>ROUND(AE38*AF38,2)</f>
        <v>3000</v>
      </c>
      <c r="AJ38" s="19" t="n" hidden="false">
        <v/>
      </c>
      <c r="AK38" s="19" t="n" hidden="false">
        <f>AI38+AJ38</f>
        <v>3000</v>
      </c>
      <c r="AL38" s="21" t="n" hidden="false">
        <f>AK38/N38-1</f>
        <v>1.1739130434782608</v>
      </c>
      <c r="AM38" s="8" t="n">
        <v>0</v>
      </c>
      <c r="AN38" s="19" t="n" hidden="false">
        <v>0</v>
      </c>
      <c r="AO38" s="19" t="n" hidden="false">
        <v/>
      </c>
      <c r="AP38" s="19" t="n" hidden="false">
        <f>AN38+AO38</f>
        <v>0</v>
      </c>
      <c r="AQ38" s="19" t="n" hidden="false">
        <f>ROUND(AM38*AN38,2)</f>
        <v>0</v>
      </c>
      <c r="AR38" s="19" t="n" hidden="false">
        <v/>
      </c>
      <c r="AS38" s="19" t="n" hidden="false">
        <f>AQ38+AR38</f>
        <v>0</v>
      </c>
      <c r="AT38" s="21" t="n" hidden="false">
        <f>AS38/N38-1</f>
        <v>-1</v>
      </c>
    </row>
    <row r="39" customFormat="false" hidden="false" outlineLevel="0" collapsed="false">
      <c r="A39" s="18" t="inlineStr">
        <is>
          <t xml:space="preserve">1.1.1.1.1.1.1.3.10</t>
        </is>
      </c>
      <c r="B39" s="18" t="inlineStr">
        <is>
          <t xml:space="preserve"/>
        </is>
      </c>
      <c r="C39" s="22" t="inlineStr">
        <is>
          <t xml:space="preserve">Перчатки диэлектрические до 1 кВ/Безшовные</t>
        </is>
      </c>
      <c r="D39" s="7" t="inlineStr">
        <is>
          <t xml:space="preserve"/>
        </is>
      </c>
      <c r="E39" s="7" t="inlineStr">
        <is>
          <t xml:space="preserve"/>
        </is>
      </c>
      <c r="F39" s="7" t="inlineStr">
        <is>
          <t xml:space="preserve">ПАР</t>
        </is>
      </c>
      <c r="G39" s="7" t="inlineStr">
        <is>
          <t xml:space="preserve">1</t>
        </is>
      </c>
      <c r="H39" s="8" t="n">
        <v>2</v>
      </c>
      <c r="I39" s="20" t="n">
        <v>0</v>
      </c>
      <c r="J39" s="19" t="n">
        <v/>
      </c>
      <c r="K39" s="19" t="n">
        <f>ROUND(I39,2)+J39</f>
        <v>0</v>
      </c>
      <c r="L39" s="19" t="n">
        <f>ROUND(H39*ROUND(I39,2),2)</f>
        <v>0</v>
      </c>
      <c r="M39" s="19" t="n">
        <v/>
      </c>
      <c r="N39" s="19" t="n">
        <f>L39+M39</f>
        <v>0</v>
      </c>
      <c r="O39" s="8" t="n">
        <v>2</v>
      </c>
      <c r="P39" s="20" t="n" hidden="false">
        <v>850</v>
      </c>
      <c r="Q39" s="19" t="n" hidden="false">
        <v/>
      </c>
      <c r="R39" s="19" t="n" hidden="false">
        <f>P39+Q39</f>
        <v>850</v>
      </c>
      <c r="S39" s="19" t="n" hidden="false">
        <f>ROUND(O39*P39,2)</f>
        <v>1700</v>
      </c>
      <c r="T39" s="19" t="n" hidden="false">
        <v/>
      </c>
      <c r="U39" s="19" t="n" hidden="false">
        <f>S39+T39</f>
        <v>1700</v>
      </c>
      <c r="V39" s="21" t="n" hidden="false">
        <f>U39/N39-1</f>
        <v>Infinity</v>
      </c>
      <c r="W39" s="8" t="n">
        <v>2</v>
      </c>
      <c r="X39" s="20" t="n" hidden="false">
        <v>850</v>
      </c>
      <c r="Y39" s="19" t="n" hidden="false">
        <v/>
      </c>
      <c r="Z39" s="19" t="n" hidden="false">
        <f>X39+Y39</f>
        <v>850</v>
      </c>
      <c r="AA39" s="19" t="n" hidden="false">
        <f>ROUND(W39*X39,2)</f>
        <v>1700</v>
      </c>
      <c r="AB39" s="19" t="n" hidden="false">
        <v/>
      </c>
      <c r="AC39" s="19" t="n" hidden="false">
        <f>AA39+AB39</f>
        <v>1700</v>
      </c>
      <c r="AD39" s="21" t="n" hidden="false">
        <f>AC39/N39-1</f>
        <v>Infinity</v>
      </c>
      <c r="AE39" s="8" t="n">
        <v>2</v>
      </c>
      <c r="AF39" s="20" t="n" hidden="false">
        <v>500</v>
      </c>
      <c r="AG39" s="19" t="n" hidden="false">
        <v/>
      </c>
      <c r="AH39" s="19" t="n" hidden="false">
        <f>AF39+AG39</f>
        <v>500</v>
      </c>
      <c r="AI39" s="19" t="n" hidden="false">
        <f>ROUND(AE39*AF39,2)</f>
        <v>1000</v>
      </c>
      <c r="AJ39" s="19" t="n" hidden="false">
        <v/>
      </c>
      <c r="AK39" s="19" t="n" hidden="false">
        <f>AI39+AJ39</f>
        <v>1000</v>
      </c>
      <c r="AL39" s="21" t="n" hidden="false">
        <f>AK39/N39-1</f>
        <v>Infinity</v>
      </c>
      <c r="AM39" s="8" t="n">
        <v>0</v>
      </c>
      <c r="AN39" s="19" t="n" hidden="false">
        <v>0</v>
      </c>
      <c r="AO39" s="19" t="n" hidden="false">
        <v/>
      </c>
      <c r="AP39" s="19" t="n" hidden="false">
        <f>AN39+AO39</f>
        <v>0</v>
      </c>
      <c r="AQ39" s="19" t="n" hidden="false">
        <f>ROUND(AM39*AN39,2)</f>
        <v>0</v>
      </c>
      <c r="AR39" s="19" t="n" hidden="false">
        <v/>
      </c>
      <c r="AS39" s="19" t="n" hidden="false">
        <f>AQ39+AR39</f>
        <v>0</v>
      </c>
      <c r="AT39" s="21" t="n" hidden="false">
        <f>AS39/N39-1</f>
        <v>NaN</v>
      </c>
    </row>
    <row r="40" customFormat="false" hidden="false" outlineLevel="0" collapsed="false">
      <c r="A40" s="18" t="inlineStr">
        <is>
          <t xml:space="preserve">1.1.1.1.1.1.1.3.11</t>
        </is>
      </c>
      <c r="B40" s="18" t="inlineStr">
        <is>
          <t xml:space="preserve"/>
        </is>
      </c>
      <c r="C40" s="22" t="inlineStr">
        <is>
          <t xml:space="preserve">Огнетушитель_ / углекислотный ОУ-2</t>
        </is>
      </c>
      <c r="D40" s="7" t="inlineStr">
        <is>
          <t xml:space="preserve"/>
        </is>
      </c>
      <c r="E40" s="7" t="inlineStr">
        <is>
          <t xml:space="preserve"/>
        </is>
      </c>
      <c r="F40" s="7" t="inlineStr">
        <is>
          <t xml:space="preserve">ШТ</t>
        </is>
      </c>
      <c r="G40" s="7" t="inlineStr">
        <is>
          <t xml:space="preserve">1</t>
        </is>
      </c>
      <c r="H40" s="8" t="n">
        <v>1</v>
      </c>
      <c r="I40" s="23" t="n">
        <v>961</v>
      </c>
      <c r="J40" s="19" t="n">
        <v/>
      </c>
      <c r="K40" s="19" t="n">
        <f>ROUND(I40,2)+J40</f>
        <v>961</v>
      </c>
      <c r="L40" s="19" t="n">
        <f>ROUND(H40*ROUND(I40,2),2)</f>
        <v>961</v>
      </c>
      <c r="M40" s="19" t="n">
        <v/>
      </c>
      <c r="N40" s="19" t="n">
        <f>L40+M40</f>
        <v>961</v>
      </c>
      <c r="O40" s="8" t="n">
        <v>1</v>
      </c>
      <c r="P40" s="23" t="n" hidden="false">
        <v>961</v>
      </c>
      <c r="Q40" s="19" t="n" hidden="false">
        <v/>
      </c>
      <c r="R40" s="19" t="n" hidden="false">
        <f>P40+Q40</f>
        <v>961</v>
      </c>
      <c r="S40" s="19" t="n" hidden="false">
        <f>ROUND(O40*P40,2)</f>
        <v>961</v>
      </c>
      <c r="T40" s="19" t="n" hidden="false">
        <v/>
      </c>
      <c r="U40" s="19" t="n" hidden="false">
        <f>S40+T40</f>
        <v>961</v>
      </c>
      <c r="V40" s="21" t="n" hidden="false">
        <f>U40/N40-1</f>
        <v>0</v>
      </c>
      <c r="W40" s="8" t="n">
        <v>1</v>
      </c>
      <c r="X40" s="23" t="n" hidden="false">
        <v>961</v>
      </c>
      <c r="Y40" s="19" t="n" hidden="false">
        <v/>
      </c>
      <c r="Z40" s="19" t="n" hidden="false">
        <f>X40+Y40</f>
        <v>961</v>
      </c>
      <c r="AA40" s="19" t="n" hidden="false">
        <f>ROUND(W40*X40,2)</f>
        <v>961</v>
      </c>
      <c r="AB40" s="19" t="n" hidden="false">
        <v/>
      </c>
      <c r="AC40" s="19" t="n" hidden="false">
        <f>AA40+AB40</f>
        <v>961</v>
      </c>
      <c r="AD40" s="21" t="n" hidden="false">
        <f>AC40/N40-1</f>
        <v>0</v>
      </c>
      <c r="AE40" s="8" t="n">
        <v>1</v>
      </c>
      <c r="AF40" s="23" t="n" hidden="false">
        <v>961</v>
      </c>
      <c r="AG40" s="19" t="n" hidden="false">
        <v/>
      </c>
      <c r="AH40" s="19" t="n" hidden="false">
        <f>AF40+AG40</f>
        <v>961</v>
      </c>
      <c r="AI40" s="19" t="n" hidden="false">
        <f>ROUND(AE40*AF40,2)</f>
        <v>961</v>
      </c>
      <c r="AJ40" s="19" t="n" hidden="false">
        <v/>
      </c>
      <c r="AK40" s="19" t="n" hidden="false">
        <f>AI40+AJ40</f>
        <v>961</v>
      </c>
      <c r="AL40" s="21" t="n" hidden="false">
        <f>AK40/N40-1</f>
        <v>0</v>
      </c>
      <c r="AM40" s="8" t="n">
        <v>0</v>
      </c>
      <c r="AN40" s="23" t="n" hidden="false">
        <v>0</v>
      </c>
      <c r="AO40" s="19" t="n" hidden="false">
        <v/>
      </c>
      <c r="AP40" s="19" t="n" hidden="false">
        <f>AN40+AO40</f>
        <v>0</v>
      </c>
      <c r="AQ40" s="19" t="n" hidden="false">
        <f>ROUND(AM40*AN40,2)</f>
        <v>0</v>
      </c>
      <c r="AR40" s="19" t="n" hidden="false">
        <v/>
      </c>
      <c r="AS40" s="19" t="n" hidden="false">
        <f>AQ40+AR40</f>
        <v>0</v>
      </c>
      <c r="AT40" s="21" t="n" hidden="false">
        <f>AS40/N40-1</f>
        <v>-1</v>
      </c>
    </row>
    <row r="41" customFormat="false" hidden="false" outlineLevel="0" collapsed="false">
      <c r="A41" s="18" t="inlineStr">
        <is>
          <t xml:space="preserve">1.1.1.1.1.1.1.3.12</t>
        </is>
      </c>
      <c r="B41" s="18" t="inlineStr">
        <is>
          <t xml:space="preserve"/>
        </is>
      </c>
      <c r="C41" s="22" t="inlineStr">
        <is>
          <t xml:space="preserve">Огнетушитель_ / углекислотный ОУ-3</t>
        </is>
      </c>
      <c r="D41" s="7" t="inlineStr">
        <is>
          <t xml:space="preserve"/>
        </is>
      </c>
      <c r="E41" s="7" t="inlineStr">
        <is>
          <t xml:space="preserve"/>
        </is>
      </c>
      <c r="F41" s="7" t="inlineStr">
        <is>
          <t xml:space="preserve">ШТ</t>
        </is>
      </c>
      <c r="G41" s="7" t="inlineStr">
        <is>
          <t xml:space="preserve">1</t>
        </is>
      </c>
      <c r="H41" s="8" t="n">
        <v>1</v>
      </c>
      <c r="I41" s="20" t="n">
        <v>0</v>
      </c>
      <c r="J41" s="19" t="n">
        <v/>
      </c>
      <c r="K41" s="19" t="n">
        <f>ROUND(I41,2)+J41</f>
        <v>0</v>
      </c>
      <c r="L41" s="19" t="n">
        <f>ROUND(H41*ROUND(I41,2),2)</f>
        <v>0</v>
      </c>
      <c r="M41" s="19" t="n">
        <v/>
      </c>
      <c r="N41" s="19" t="n">
        <f>L41+M41</f>
        <v>0</v>
      </c>
      <c r="O41" s="8" t="n">
        <v>1</v>
      </c>
      <c r="P41" s="20" t="n" hidden="false">
        <v>2000</v>
      </c>
      <c r="Q41" s="19" t="n" hidden="false">
        <v/>
      </c>
      <c r="R41" s="19" t="n" hidden="false">
        <f>P41+Q41</f>
        <v>2000</v>
      </c>
      <c r="S41" s="19" t="n" hidden="false">
        <f>ROUND(O41*P41,2)</f>
        <v>2000</v>
      </c>
      <c r="T41" s="19" t="n" hidden="false">
        <v/>
      </c>
      <c r="U41" s="19" t="n" hidden="false">
        <f>S41+T41</f>
        <v>2000</v>
      </c>
      <c r="V41" s="21" t="n" hidden="false">
        <f>U41/N41-1</f>
        <v>Infinity</v>
      </c>
      <c r="W41" s="8" t="n">
        <v>1</v>
      </c>
      <c r="X41" s="20" t="n" hidden="false">
        <v>2059</v>
      </c>
      <c r="Y41" s="19" t="n" hidden="false">
        <v/>
      </c>
      <c r="Z41" s="19" t="n" hidden="false">
        <f>X41+Y41</f>
        <v>2059</v>
      </c>
      <c r="AA41" s="19" t="n" hidden="false">
        <f>ROUND(W41*X41,2)</f>
        <v>2059</v>
      </c>
      <c r="AB41" s="19" t="n" hidden="false">
        <v/>
      </c>
      <c r="AC41" s="19" t="n" hidden="false">
        <f>AA41+AB41</f>
        <v>2059</v>
      </c>
      <c r="AD41" s="21" t="n" hidden="false">
        <f>AC41/N41-1</f>
        <v>Infinity</v>
      </c>
      <c r="AE41" s="8" t="n">
        <v>1</v>
      </c>
      <c r="AF41" s="20" t="n" hidden="false">
        <v>1500</v>
      </c>
      <c r="AG41" s="19" t="n" hidden="false">
        <v/>
      </c>
      <c r="AH41" s="19" t="n" hidden="false">
        <f>AF41+AG41</f>
        <v>1500</v>
      </c>
      <c r="AI41" s="19" t="n" hidden="false">
        <f>ROUND(AE41*AF41,2)</f>
        <v>1500</v>
      </c>
      <c r="AJ41" s="19" t="n" hidden="false">
        <v/>
      </c>
      <c r="AK41" s="19" t="n" hidden="false">
        <f>AI41+AJ41</f>
        <v>1500</v>
      </c>
      <c r="AL41" s="21" t="n" hidden="false">
        <f>AK41/N41-1</f>
        <v>Infinity</v>
      </c>
      <c r="AM41" s="8" t="n">
        <v>0</v>
      </c>
      <c r="AN41" s="19" t="n" hidden="false">
        <v>0</v>
      </c>
      <c r="AO41" s="19" t="n" hidden="false">
        <v/>
      </c>
      <c r="AP41" s="19" t="n" hidden="false">
        <f>AN41+AO41</f>
        <v>0</v>
      </c>
      <c r="AQ41" s="19" t="n" hidden="false">
        <f>ROUND(AM41*AN41,2)</f>
        <v>0</v>
      </c>
      <c r="AR41" s="19" t="n" hidden="false">
        <v/>
      </c>
      <c r="AS41" s="19" t="n" hidden="false">
        <f>AQ41+AR41</f>
        <v>0</v>
      </c>
      <c r="AT41" s="21" t="n" hidden="false">
        <f>AS41/N41-1</f>
        <v>NaN</v>
      </c>
    </row>
    <row r="42" customFormat="false" hidden="false" outlineLevel="0" collapsed="false">
      <c r="A42" s="18" t="inlineStr">
        <is>
          <t xml:space="preserve">1.1.1.1.1.1.1.4</t>
        </is>
      </c>
      <c r="B42" s="18" t="inlineStr">
        <is>
          <t xml:space="preserve"/>
        </is>
      </c>
      <c r="C42" s="18" t="inlineStr">
        <is>
          <t xml:space="preserve">Пуско-наладочные работы ВРУ</t>
        </is>
      </c>
      <c r="D42" s="7" t="inlineStr">
        <is>
          <t xml:space="preserve"/>
        </is>
      </c>
      <c r="E42" s="7" t="inlineStr">
        <is>
          <t xml:space="preserve"/>
        </is>
      </c>
      <c r="F42" s="7" t="inlineStr">
        <is>
          <t xml:space="preserve">ШТ</t>
        </is>
      </c>
      <c r="G42" s="7" t="inlineStr">
        <is>
          <t xml:space="preserve">1</t>
        </is>
      </c>
      <c r="H42" s="8" t="n">
        <v>1</v>
      </c>
      <c r="I42" s="19" t="n">
        <v/>
      </c>
      <c r="J42" s="20" t="n">
        <v>255646</v>
      </c>
      <c r="K42" s="19" t="n">
        <f>I42+ROUND(J42,2)</f>
        <v>255646</v>
      </c>
      <c r="L42" s="19" t="n">
        <v/>
      </c>
      <c r="M42" s="19" t="n">
        <f>ROUND(H42*ROUND(J42,2),2)</f>
        <v>255646</v>
      </c>
      <c r="N42" s="19" t="n">
        <f>L42+M42</f>
        <v>255646</v>
      </c>
      <c r="O42" s="8" t="n">
        <v>1</v>
      </c>
      <c r="P42" s="19" t="n" hidden="false">
        <v/>
      </c>
      <c r="Q42" s="20" t="n" hidden="false">
        <v>234521</v>
      </c>
      <c r="R42" s="19" t="n" hidden="false">
        <f>P42+Q42</f>
        <v>234521</v>
      </c>
      <c r="S42" s="19" t="n" hidden="false">
        <v/>
      </c>
      <c r="T42" s="19" t="n" hidden="false">
        <f>ROUND(O42*Q42,2)</f>
        <v>234521</v>
      </c>
      <c r="U42" s="19" t="n" hidden="false">
        <f>S42+T42</f>
        <v>234521</v>
      </c>
      <c r="V42" s="21" t="n" hidden="false">
        <f>U42/N42-1</f>
        <v>-0.08263379829921058</v>
      </c>
      <c r="W42" s="8" t="n">
        <v>1</v>
      </c>
      <c r="X42" s="19" t="n" hidden="false">
        <v/>
      </c>
      <c r="Y42" s="20" t="n" hidden="false">
        <v>120000</v>
      </c>
      <c r="Z42" s="19" t="n" hidden="false">
        <f>X42+Y42</f>
        <v>120000</v>
      </c>
      <c r="AA42" s="19" t="n" hidden="false">
        <v/>
      </c>
      <c r="AB42" s="19" t="n" hidden="false">
        <f>ROUND(W42*Y42,2)</f>
        <v>120000</v>
      </c>
      <c r="AC42" s="19" t="n" hidden="false">
        <f>AA42+AB42</f>
        <v>120000</v>
      </c>
      <c r="AD42" s="21" t="n" hidden="false">
        <f>AC42/N42-1</f>
        <v>-0.5306009090695727</v>
      </c>
      <c r="AE42" s="8" t="n">
        <v>1</v>
      </c>
      <c r="AF42" s="19" t="n" hidden="false">
        <v/>
      </c>
      <c r="AG42" s="20" t="n" hidden="false">
        <v>500000</v>
      </c>
      <c r="AH42" s="19" t="n" hidden="false">
        <f>AF42+AG42</f>
        <v>500000</v>
      </c>
      <c r="AI42" s="19" t="n" hidden="false">
        <v/>
      </c>
      <c r="AJ42" s="19" t="n" hidden="false">
        <f>ROUND(AE42*AG42,2)</f>
        <v>500000</v>
      </c>
      <c r="AK42" s="19" t="n" hidden="false">
        <f>AI42+AJ42</f>
        <v>500000</v>
      </c>
      <c r="AL42" s="21" t="n" hidden="false">
        <f>AK42/N42-1</f>
        <v>0.9558295455434469</v>
      </c>
      <c r="AM42" s="8" t="n">
        <v>0</v>
      </c>
      <c r="AN42" s="19" t="n" hidden="false">
        <v/>
      </c>
      <c r="AO42" s="19" t="n" hidden="false">
        <v>0</v>
      </c>
      <c r="AP42" s="19" t="n" hidden="false">
        <f>AN42+AO42</f>
        <v>0</v>
      </c>
      <c r="AQ42" s="19" t="n" hidden="false">
        <v/>
      </c>
      <c r="AR42" s="19" t="n" hidden="false">
        <f>ROUND(AM42*AO42,2)</f>
        <v>0</v>
      </c>
      <c r="AS42" s="19" t="n" hidden="false">
        <f>AQ42+AR42</f>
        <v>0</v>
      </c>
      <c r="AT42" s="21" t="n" hidden="false">
        <f>AS42/N42-1</f>
        <v>-1</v>
      </c>
    </row>
    <row r="43" customFormat="false" hidden="false" outlineLevel="0" collapsed="false">
      <c r="A43" s="14" t="inlineStr">
        <is>
          <t xml:space="preserve">1.1.1.1.1.1.2</t>
        </is>
      </c>
      <c r="B43" s="14" t="inlineStr">
        <is>
          <t xml:space="preserve"/>
        </is>
      </c>
      <c r="C43" s="14" t="inlineStr">
        <is>
          <t xml:space="preserve">Монтаж щитового оборудования</t>
        </is>
      </c>
      <c r="D43" s="6" t="inlineStr">
        <is>
          <t xml:space="preserve"/>
        </is>
      </c>
      <c r="E43" s="6" t="inlineStr">
        <is>
          <t xml:space="preserve"/>
        </is>
      </c>
      <c r="F43" s="6" t="inlineStr">
        <is>
          <t xml:space="preserve"/>
        </is>
      </c>
      <c r="G43" s="6" t="inlineStr">
        <is>
          <t xml:space="preserve"/>
        </is>
      </c>
      <c r="H43" s="15" t="n">
        <v/>
      </c>
      <c r="I43" s="16" t="n">
        <v/>
      </c>
      <c r="J43" s="16" t="n">
        <v/>
      </c>
      <c r="K43" s="16" t="n">
        <v/>
      </c>
      <c r="L43" s="16" t="n">
        <f>L44+L46+L48+L52+L59</f>
        <v>14</v>
      </c>
      <c r="M43" s="16" t="n">
        <f>M44+M46+M48+M52+M59</f>
        <v>123195</v>
      </c>
      <c r="N43" s="16" t="n">
        <f>N44+N46+N48+N52+N59</f>
        <v>123209</v>
      </c>
      <c r="O43" s="15" t="n">
        <v/>
      </c>
      <c r="P43" s="16" t="n" hidden="false">
        <v/>
      </c>
      <c r="Q43" s="16" t="n" hidden="false">
        <v/>
      </c>
      <c r="R43" s="16" t="n" hidden="false">
        <v/>
      </c>
      <c r="S43" s="16" t="n" hidden="false">
        <f>S44+S46+S48+S52+S59</f>
        <v>379866</v>
      </c>
      <c r="T43" s="16" t="n" hidden="false">
        <f>T44+T46+T48+T52+T59</f>
        <v>257640</v>
      </c>
      <c r="U43" s="16" t="n" hidden="false">
        <f>U44+U46+U48+U52+U59</f>
        <v>637506</v>
      </c>
      <c r="V43" s="17" t="n" hidden="false">
        <f>U43/N43-1</f>
        <v>4.174183704112524</v>
      </c>
      <c r="W43" s="15" t="n">
        <v/>
      </c>
      <c r="X43" s="16" t="n" hidden="false">
        <v/>
      </c>
      <c r="Y43" s="16" t="n" hidden="false">
        <v/>
      </c>
      <c r="Z43" s="16" t="n" hidden="false">
        <v/>
      </c>
      <c r="AA43" s="16" t="n" hidden="false">
        <f>AA44+AA46+AA48+AA52+AA59</f>
        <v>175014</v>
      </c>
      <c r="AB43" s="16" t="n" hidden="false">
        <f>AB44+AB46+AB48+AB52+AB59</f>
        <v>299000</v>
      </c>
      <c r="AC43" s="16" t="n" hidden="false">
        <f>AC44+AC46+AC48+AC52+AC59</f>
        <v>474014</v>
      </c>
      <c r="AD43" s="17" t="n" hidden="false">
        <f>AC43/N43-1</f>
        <v>2.8472351857413014</v>
      </c>
      <c r="AE43" s="15" t="n">
        <v/>
      </c>
      <c r="AF43" s="16" t="n" hidden="false">
        <v/>
      </c>
      <c r="AG43" s="16" t="n" hidden="false">
        <v/>
      </c>
      <c r="AH43" s="16" t="n" hidden="false">
        <v/>
      </c>
      <c r="AI43" s="16" t="n" hidden="false">
        <f>AI44+AI46+AI48+AI52+AI59</f>
        <v>100014</v>
      </c>
      <c r="AJ43" s="16" t="n" hidden="false">
        <f>AJ44+AJ46+AJ48+AJ52+AJ59</f>
        <v>258000</v>
      </c>
      <c r="AK43" s="16" t="n" hidden="false">
        <f>AK44+AK46+AK48+AK52+AK59</f>
        <v>358014</v>
      </c>
      <c r="AL43" s="17" t="n" hidden="false">
        <f>AK43/N43-1</f>
        <v>1.9057455218368786</v>
      </c>
      <c r="AM43" s="15" t="n">
        <v/>
      </c>
      <c r="AN43" s="16" t="n" hidden="false">
        <v/>
      </c>
      <c r="AO43" s="16" t="n" hidden="false">
        <v/>
      </c>
      <c r="AP43" s="16" t="n" hidden="false">
        <v/>
      </c>
      <c r="AQ43" s="16" t="n" hidden="false">
        <f>AQ44+AQ46+AQ48+AQ52+AQ59</f>
        <v>0</v>
      </c>
      <c r="AR43" s="16" t="n" hidden="false">
        <f>AR44+AR46+AR48+AR52+AR59</f>
        <v>0</v>
      </c>
      <c r="AS43" s="16" t="n" hidden="false">
        <f>AS44+AS46+AS48+AS52+AS59</f>
        <v>0</v>
      </c>
      <c r="AT43" s="17" t="n" hidden="false">
        <f>AS43/N43-1</f>
        <v>-1</v>
      </c>
    </row>
    <row r="44" customFormat="false" hidden="false" outlineLevel="0" collapsed="false">
      <c r="A44" s="18" t="inlineStr">
        <is>
          <t xml:space="preserve">1.1.1.1.1.1.2.1</t>
        </is>
      </c>
      <c r="B44" s="18" t="inlineStr">
        <is>
          <t xml:space="preserve"/>
        </is>
      </c>
      <c r="C44" s="18" t="inlineStr">
        <is>
          <t xml:space="preserve">Монтаж щита, шкафа распределительного, учетного</t>
        </is>
      </c>
      <c r="D44" s="7" t="inlineStr">
        <is>
          <t xml:space="preserve"/>
        </is>
      </c>
      <c r="E44" s="7" t="inlineStr">
        <is>
          <t xml:space="preserve">Выгружается из БО по объектам BIM-КЦ</t>
        </is>
      </c>
      <c r="F44" s="7" t="inlineStr">
        <is>
          <t xml:space="preserve">ШТ</t>
        </is>
      </c>
      <c r="G44" s="7" t="inlineStr">
        <is>
          <t xml:space="preserve">1</t>
        </is>
      </c>
      <c r="H44" s="8" t="n">
        <v>1</v>
      </c>
      <c r="I44" s="19" t="n">
        <f>ROUND((L45)/H44,2)</f>
        <v>1</v>
      </c>
      <c r="J44" s="20" t="n">
        <v>5670</v>
      </c>
      <c r="K44" s="19" t="n">
        <f>I44+ROUND(J44,2)</f>
        <v>5671</v>
      </c>
      <c r="L44" s="19" t="n">
        <f>ROUND(H44*I44,2)</f>
        <v>1</v>
      </c>
      <c r="M44" s="19" t="n">
        <f>ROUND(H44*ROUND(J44,2),2)</f>
        <v>5670</v>
      </c>
      <c r="N44" s="19" t="n">
        <f>L44+M44</f>
        <v>5671</v>
      </c>
      <c r="O44" s="8" t="n">
        <v>1</v>
      </c>
      <c r="P44" s="19" t="n" hidden="false">
        <f>ROUND((S45)/O44,2)</f>
        <v>1</v>
      </c>
      <c r="Q44" s="20" t="n" hidden="false">
        <v>9072</v>
      </c>
      <c r="R44" s="19" t="n" hidden="false">
        <f>P44+Q44</f>
        <v>9073</v>
      </c>
      <c r="S44" s="19" t="n" hidden="false">
        <f>ROUND(O44*P44,2)</f>
        <v>1</v>
      </c>
      <c r="T44" s="19" t="n" hidden="false">
        <f>ROUND(O44*Q44,2)</f>
        <v>9072</v>
      </c>
      <c r="U44" s="19" t="n" hidden="false">
        <f>S44+T44</f>
        <v>9073</v>
      </c>
      <c r="V44" s="21" t="n" hidden="false">
        <f>U44/N44-1</f>
        <v>0.5998941985540469</v>
      </c>
      <c r="W44" s="8" t="n">
        <v>1</v>
      </c>
      <c r="X44" s="19" t="n" hidden="false">
        <f>ROUND((AA45)/W44,2)</f>
        <v>1</v>
      </c>
      <c r="Y44" s="20" t="n" hidden="false">
        <v>23000</v>
      </c>
      <c r="Z44" s="19" t="n" hidden="false">
        <f>X44+Y44</f>
        <v>23001</v>
      </c>
      <c r="AA44" s="19" t="n" hidden="false">
        <f>ROUND(W44*X44,2)</f>
        <v>1</v>
      </c>
      <c r="AB44" s="19" t="n" hidden="false">
        <f>ROUND(W44*Y44,2)</f>
        <v>23000</v>
      </c>
      <c r="AC44" s="19" t="n" hidden="false">
        <f>AA44+AB44</f>
        <v>23001</v>
      </c>
      <c r="AD44" s="21" t="n" hidden="false">
        <f>AC44/N44-1</f>
        <v>3.055898430611885</v>
      </c>
      <c r="AE44" s="8" t="n">
        <v>1</v>
      </c>
      <c r="AF44" s="19" t="n" hidden="false">
        <f>ROUND((AI45)/AE44,2)</f>
        <v>1</v>
      </c>
      <c r="AG44" s="20" t="n" hidden="false">
        <v>9000</v>
      </c>
      <c r="AH44" s="19" t="n" hidden="false">
        <f>AF44+AG44</f>
        <v>9001</v>
      </c>
      <c r="AI44" s="19" t="n" hidden="false">
        <f>ROUND(AE44*AF44,2)</f>
        <v>1</v>
      </c>
      <c r="AJ44" s="19" t="n" hidden="false">
        <f>ROUND(AE44*AG44,2)</f>
        <v>9000</v>
      </c>
      <c r="AK44" s="19" t="n" hidden="false">
        <f>AI44+AJ44</f>
        <v>9001</v>
      </c>
      <c r="AL44" s="21" t="n" hidden="false">
        <f>AK44/N44-1</f>
        <v>0.5871980250396756</v>
      </c>
      <c r="AM44" s="8" t="n">
        <v>0</v>
      </c>
      <c r="AN44" s="19" t="n" hidden="false">
        <f>ROUND((AQ45)/AM44,2)</f>
        <v>0</v>
      </c>
      <c r="AO44" s="19" t="n" hidden="false">
        <v>0</v>
      </c>
      <c r="AP44" s="19" t="n" hidden="false">
        <f>AN44+AO44</f>
        <v>0</v>
      </c>
      <c r="AQ44" s="19" t="n" hidden="false">
        <f>ROUND(AM44*AN44,2)</f>
        <v>0</v>
      </c>
      <c r="AR44" s="19" t="n" hidden="false">
        <f>ROUND(AM44*AO44,2)</f>
        <v>0</v>
      </c>
      <c r="AS44" s="19" t="n" hidden="false">
        <f>AQ44+AR44</f>
        <v>0</v>
      </c>
      <c r="AT44" s="21" t="n" hidden="false">
        <f>AS44/N44-1</f>
        <v>-1</v>
      </c>
    </row>
    <row r="45" customFormat="false" hidden="false" outlineLevel="0" collapsed="false">
      <c r="A45" s="18" t="inlineStr">
        <is>
          <t xml:space="preserve">1.1.1.1.1.1.2.1.1</t>
        </is>
      </c>
      <c r="B45" s="18" t="inlineStr">
        <is>
          <t xml:space="preserve"/>
        </is>
      </c>
      <c r="C45" s="22" t="inlineStr">
        <is>
          <t xml:space="preserve">Щит силовой (в соответствии со схемой)_ / МЭЛ</t>
        </is>
      </c>
      <c r="D45" s="7" t="inlineStr">
        <is>
          <t xml:space="preserve">Щит силовой кровельных воронок ЩСА</t>
        </is>
      </c>
      <c r="E45" s="7" t="inlineStr">
        <is>
          <t xml:space="preserve"/>
        </is>
      </c>
      <c r="F45" s="7" t="inlineStr">
        <is>
          <t xml:space="preserve">ШТ</t>
        </is>
      </c>
      <c r="G45" s="7" t="inlineStr">
        <is>
          <t xml:space="preserve">1</t>
        </is>
      </c>
      <c r="H45" s="8" t="n">
        <v>1</v>
      </c>
      <c r="I45" s="23" t="n">
        <v>1</v>
      </c>
      <c r="J45" s="19" t="n">
        <v/>
      </c>
      <c r="K45" s="19" t="n">
        <f>ROUND(I45,2)+J45</f>
        <v>1</v>
      </c>
      <c r="L45" s="19" t="n">
        <f>ROUND(H45*ROUND(I45,2),2)</f>
        <v>1</v>
      </c>
      <c r="M45" s="19" t="n">
        <v/>
      </c>
      <c r="N45" s="19" t="n">
        <f>L45+M45</f>
        <v>1</v>
      </c>
      <c r="O45" s="8" t="n">
        <v>1</v>
      </c>
      <c r="P45" s="23" t="n" hidden="false">
        <v>1</v>
      </c>
      <c r="Q45" s="19" t="n" hidden="false">
        <v/>
      </c>
      <c r="R45" s="19" t="n" hidden="false">
        <f>P45+Q45</f>
        <v>1</v>
      </c>
      <c r="S45" s="19" t="n" hidden="false">
        <f>ROUND(O45*P45,2)</f>
        <v>1</v>
      </c>
      <c r="T45" s="19" t="n" hidden="false">
        <v/>
      </c>
      <c r="U45" s="19" t="n" hidden="false">
        <f>S45+T45</f>
        <v>1</v>
      </c>
      <c r="V45" s="21" t="n" hidden="false">
        <f>U45/N45-1</f>
        <v>0</v>
      </c>
      <c r="W45" s="8" t="n">
        <v>1</v>
      </c>
      <c r="X45" s="23" t="n" hidden="false">
        <v>1</v>
      </c>
      <c r="Y45" s="19" t="n" hidden="false">
        <v/>
      </c>
      <c r="Z45" s="19" t="n" hidden="false">
        <f>X45+Y45</f>
        <v>1</v>
      </c>
      <c r="AA45" s="19" t="n" hidden="false">
        <f>ROUND(W45*X45,2)</f>
        <v>1</v>
      </c>
      <c r="AB45" s="19" t="n" hidden="false">
        <v/>
      </c>
      <c r="AC45" s="19" t="n" hidden="false">
        <f>AA45+AB45</f>
        <v>1</v>
      </c>
      <c r="AD45" s="21" t="n" hidden="false">
        <f>AC45/N45-1</f>
        <v>0</v>
      </c>
      <c r="AE45" s="8" t="n">
        <v>1</v>
      </c>
      <c r="AF45" s="23" t="n" hidden="false">
        <v>1</v>
      </c>
      <c r="AG45" s="19" t="n" hidden="false">
        <v/>
      </c>
      <c r="AH45" s="19" t="n" hidden="false">
        <f>AF45+AG45</f>
        <v>1</v>
      </c>
      <c r="AI45" s="19" t="n" hidden="false">
        <f>ROUND(AE45*AF45,2)</f>
        <v>1</v>
      </c>
      <c r="AJ45" s="19" t="n" hidden="false">
        <v/>
      </c>
      <c r="AK45" s="19" t="n" hidden="false">
        <f>AI45+AJ45</f>
        <v>1</v>
      </c>
      <c r="AL45" s="21" t="n" hidden="false">
        <f>AK45/N45-1</f>
        <v>0</v>
      </c>
      <c r="AM45" s="8" t="n">
        <v>0</v>
      </c>
      <c r="AN45" s="23" t="n" hidden="false">
        <v>0</v>
      </c>
      <c r="AO45" s="19" t="n" hidden="false">
        <v/>
      </c>
      <c r="AP45" s="19" t="n" hidden="false">
        <f>AN45+AO45</f>
        <v>0</v>
      </c>
      <c r="AQ45" s="19" t="n" hidden="false">
        <f>ROUND(AM45*AN45,2)</f>
        <v>0</v>
      </c>
      <c r="AR45" s="19" t="n" hidden="false">
        <v/>
      </c>
      <c r="AS45" s="19" t="n" hidden="false">
        <f>AQ45+AR45</f>
        <v>0</v>
      </c>
      <c r="AT45" s="21" t="n" hidden="false">
        <f>AS45/N45-1</f>
        <v>-1</v>
      </c>
    </row>
    <row r="46" customFormat="false" hidden="false" outlineLevel="0" collapsed="false">
      <c r="A46" s="18" t="inlineStr">
        <is>
          <t xml:space="preserve">1.1.1.1.1.1.2.2</t>
        </is>
      </c>
      <c r="B46" s="18" t="inlineStr">
        <is>
          <t xml:space="preserve"/>
        </is>
      </c>
      <c r="C46" s="18" t="inlineStr">
        <is>
          <t xml:space="preserve">Монтаж АВР</t>
        </is>
      </c>
      <c r="D46" s="7" t="inlineStr">
        <is>
          <t xml:space="preserve">АВР1,АВР2</t>
        </is>
      </c>
      <c r="E46" s="7" t="inlineStr">
        <is>
          <t xml:space="preserve">Выгружается из БО по объектам BIM-КЦ</t>
        </is>
      </c>
      <c r="F46" s="7" t="inlineStr">
        <is>
          <t xml:space="preserve">ШТ</t>
        </is>
      </c>
      <c r="G46" s="7" t="inlineStr">
        <is>
          <t xml:space="preserve">1</t>
        </is>
      </c>
      <c r="H46" s="8" t="n">
        <v>2</v>
      </c>
      <c r="I46" s="19" t="n">
        <f>ROUND((L47)/H46,2)</f>
        <v>0</v>
      </c>
      <c r="J46" s="20" t="n">
        <v>12268</v>
      </c>
      <c r="K46" s="19" t="n">
        <f>I46+ROUND(J46,2)</f>
        <v>12268</v>
      </c>
      <c r="L46" s="19" t="n">
        <f>ROUND(H46*I46,2)</f>
        <v>0</v>
      </c>
      <c r="M46" s="19" t="n">
        <f>ROUND(H46*ROUND(J46,2),2)</f>
        <v>24536</v>
      </c>
      <c r="N46" s="19" t="n">
        <f>L46+M46</f>
        <v>24536</v>
      </c>
      <c r="O46" s="8" t="n">
        <v>2</v>
      </c>
      <c r="P46" s="19" t="n" hidden="false">
        <f>ROUND((S47)/O46,2)</f>
        <v>189926</v>
      </c>
      <c r="Q46" s="20" t="n" hidden="false">
        <v>19628.8</v>
      </c>
      <c r="R46" s="19" t="n" hidden="false">
        <f>P46+Q46</f>
        <v>209554.8</v>
      </c>
      <c r="S46" s="19" t="n" hidden="false">
        <f>ROUND(O46*P46,2)</f>
        <v>379852</v>
      </c>
      <c r="T46" s="19" t="n" hidden="false">
        <f>ROUND(O46*Q46,2)</f>
        <v>39257.6</v>
      </c>
      <c r="U46" s="19" t="n" hidden="false">
        <f>S46+T46</f>
        <v>419109.6</v>
      </c>
      <c r="V46" s="21" t="n" hidden="false">
        <f>U46/N46-1</f>
        <v>16.081415063580046</v>
      </c>
      <c r="W46" s="8" t="n">
        <v>2</v>
      </c>
      <c r="X46" s="19" t="n" hidden="false">
        <f>ROUND((AA47)/W46,2)</f>
        <v>87500</v>
      </c>
      <c r="Y46" s="20" t="n" hidden="false">
        <v>23000</v>
      </c>
      <c r="Z46" s="19" t="n" hidden="false">
        <f>X46+Y46</f>
        <v>110500</v>
      </c>
      <c r="AA46" s="19" t="n" hidden="false">
        <f>ROUND(W46*X46,2)</f>
        <v>175000</v>
      </c>
      <c r="AB46" s="19" t="n" hidden="false">
        <f>ROUND(W46*Y46,2)</f>
        <v>46000</v>
      </c>
      <c r="AC46" s="19" t="n" hidden="false">
        <f>AA46+AB46</f>
        <v>221000</v>
      </c>
      <c r="AD46" s="21" t="n" hidden="false">
        <f>AC46/N46-1</f>
        <v>8.00717313335507</v>
      </c>
      <c r="AE46" s="8" t="n">
        <v>2</v>
      </c>
      <c r="AF46" s="19" t="n" hidden="false">
        <f>ROUND((AI47)/AE46,2)</f>
        <v>50000</v>
      </c>
      <c r="AG46" s="20" t="n" hidden="false">
        <v>24000</v>
      </c>
      <c r="AH46" s="19" t="n" hidden="false">
        <f>AF46+AG46</f>
        <v>74000</v>
      </c>
      <c r="AI46" s="19" t="n" hidden="false">
        <f>ROUND(AE46*AF46,2)</f>
        <v>100000</v>
      </c>
      <c r="AJ46" s="19" t="n" hidden="false">
        <f>ROUND(AE46*AG46,2)</f>
        <v>48000</v>
      </c>
      <c r="AK46" s="19" t="n" hidden="false">
        <f>AI46+AJ46</f>
        <v>148000</v>
      </c>
      <c r="AL46" s="21" t="n" hidden="false">
        <f>AK46/N46-1</f>
        <v>5.031953048581676</v>
      </c>
      <c r="AM46" s="8" t="n">
        <v>0</v>
      </c>
      <c r="AN46" s="19" t="n" hidden="false">
        <f>ROUND((AQ47)/AM46,2)</f>
        <v>0</v>
      </c>
      <c r="AO46" s="19" t="n" hidden="false">
        <v>0</v>
      </c>
      <c r="AP46" s="19" t="n" hidden="false">
        <f>AN46+AO46</f>
        <v>0</v>
      </c>
      <c r="AQ46" s="19" t="n" hidden="false">
        <f>ROUND(AM46*AN46,2)</f>
        <v>0</v>
      </c>
      <c r="AR46" s="19" t="n" hidden="false">
        <f>ROUND(AM46*AO46,2)</f>
        <v>0</v>
      </c>
      <c r="AS46" s="19" t="n" hidden="false">
        <f>AQ46+AR46</f>
        <v>0</v>
      </c>
      <c r="AT46" s="21" t="n" hidden="false">
        <f>AS46/N46-1</f>
        <v>-1</v>
      </c>
    </row>
    <row r="47" customFormat="false" hidden="false" outlineLevel="0" collapsed="false">
      <c r="A47" s="18" t="inlineStr">
        <is>
          <t xml:space="preserve">1.1.1.1.1.1.2.2.1</t>
        </is>
      </c>
      <c r="B47" s="18" t="inlineStr">
        <is>
          <t xml:space="preserve"/>
        </is>
      </c>
      <c r="C47" s="22" t="inlineStr">
        <is>
          <t xml:space="preserve">Устройство автоматического ввода резерва АВР_ / 100А на 2 ввода IP 54</t>
        </is>
      </c>
      <c r="D47" s="7" t="inlineStr">
        <is>
          <t xml:space="preserve"/>
        </is>
      </c>
      <c r="E47" s="7" t="inlineStr">
        <is>
          <t xml:space="preserve"/>
        </is>
      </c>
      <c r="F47" s="7" t="inlineStr">
        <is>
          <t xml:space="preserve">ШТ</t>
        </is>
      </c>
      <c r="G47" s="7" t="inlineStr">
        <is>
          <t xml:space="preserve">1</t>
        </is>
      </c>
      <c r="H47" s="8" t="n">
        <v>2</v>
      </c>
      <c r="I47" s="20" t="n">
        <v>0</v>
      </c>
      <c r="J47" s="19" t="n">
        <v/>
      </c>
      <c r="K47" s="19" t="n">
        <f>ROUND(I47,2)+J47</f>
        <v>0</v>
      </c>
      <c r="L47" s="19" t="n">
        <f>ROUND(H47*ROUND(I47,2),2)</f>
        <v>0</v>
      </c>
      <c r="M47" s="19" t="n">
        <v/>
      </c>
      <c r="N47" s="19" t="n">
        <f>L47+M47</f>
        <v>0</v>
      </c>
      <c r="O47" s="8" t="n">
        <v>2</v>
      </c>
      <c r="P47" s="20" t="n" hidden="false">
        <v>189926</v>
      </c>
      <c r="Q47" s="19" t="n" hidden="false">
        <v/>
      </c>
      <c r="R47" s="19" t="n" hidden="false">
        <f>P47+Q47</f>
        <v>189926</v>
      </c>
      <c r="S47" s="19" t="n" hidden="false">
        <f>ROUND(O47*P47,2)</f>
        <v>379852</v>
      </c>
      <c r="T47" s="19" t="n" hidden="false">
        <v/>
      </c>
      <c r="U47" s="19" t="n" hidden="false">
        <f>S47+T47</f>
        <v>379852</v>
      </c>
      <c r="V47" s="21" t="n" hidden="false">
        <f>U47/N47-1</f>
        <v>Infinity</v>
      </c>
      <c r="W47" s="8" t="n">
        <v>2</v>
      </c>
      <c r="X47" s="20" t="n" hidden="false">
        <v>87500</v>
      </c>
      <c r="Y47" s="19" t="n" hidden="false">
        <v/>
      </c>
      <c r="Z47" s="19" t="n" hidden="false">
        <f>X47+Y47</f>
        <v>87500</v>
      </c>
      <c r="AA47" s="19" t="n" hidden="false">
        <f>ROUND(W47*X47,2)</f>
        <v>175000</v>
      </c>
      <c r="AB47" s="19" t="n" hidden="false">
        <v/>
      </c>
      <c r="AC47" s="19" t="n" hidden="false">
        <f>AA47+AB47</f>
        <v>175000</v>
      </c>
      <c r="AD47" s="21" t="n" hidden="false">
        <f>AC47/N47-1</f>
        <v>Infinity</v>
      </c>
      <c r="AE47" s="8" t="n">
        <v>2</v>
      </c>
      <c r="AF47" s="20" t="n" hidden="false">
        <v>50000</v>
      </c>
      <c r="AG47" s="19" t="n" hidden="false">
        <v/>
      </c>
      <c r="AH47" s="19" t="n" hidden="false">
        <f>AF47+AG47</f>
        <v>50000</v>
      </c>
      <c r="AI47" s="19" t="n" hidden="false">
        <f>ROUND(AE47*AF47,2)</f>
        <v>100000</v>
      </c>
      <c r="AJ47" s="19" t="n" hidden="false">
        <v/>
      </c>
      <c r="AK47" s="19" t="n" hidden="false">
        <f>AI47+AJ47</f>
        <v>100000</v>
      </c>
      <c r="AL47" s="21" t="n" hidden="false">
        <f>AK47/N47-1</f>
        <v>Infinity</v>
      </c>
      <c r="AM47" s="8" t="n">
        <v>0</v>
      </c>
      <c r="AN47" s="19" t="n" hidden="false">
        <v>0</v>
      </c>
      <c r="AO47" s="19" t="n" hidden="false">
        <v/>
      </c>
      <c r="AP47" s="19" t="n" hidden="false">
        <f>AN47+AO47</f>
        <v>0</v>
      </c>
      <c r="AQ47" s="19" t="n" hidden="false">
        <f>ROUND(AM47*AN47,2)</f>
        <v>0</v>
      </c>
      <c r="AR47" s="19" t="n" hidden="false">
        <v/>
      </c>
      <c r="AS47" s="19" t="n" hidden="false">
        <f>AQ47+AR47</f>
        <v>0</v>
      </c>
      <c r="AT47" s="21" t="n" hidden="false">
        <f>AS47/N47-1</f>
        <v>NaN</v>
      </c>
    </row>
    <row r="48" customFormat="false" hidden="false" outlineLevel="0" collapsed="false">
      <c r="A48" s="18" t="inlineStr">
        <is>
          <t xml:space="preserve">1.1.1.1.1.1.2.3</t>
        </is>
      </c>
      <c r="B48" s="18" t="inlineStr">
        <is>
          <t xml:space="preserve"/>
        </is>
      </c>
      <c r="C48" s="18" t="inlineStr">
        <is>
          <t xml:space="preserve">Монтаж щита силового (для СКБ) / 12 модулей</t>
        </is>
      </c>
      <c r="D48" s="7" t="inlineStr">
        <is>
          <t xml:space="preserve"/>
        </is>
      </c>
      <c r="E48" s="7" t="inlineStr">
        <is>
          <t xml:space="preserve"/>
        </is>
      </c>
      <c r="F48" s="7" t="inlineStr">
        <is>
          <t xml:space="preserve">ШТ</t>
        </is>
      </c>
      <c r="G48" s="7" t="inlineStr">
        <is>
          <t xml:space="preserve">1</t>
        </is>
      </c>
      <c r="H48" s="8" t="n">
        <v>3</v>
      </c>
      <c r="I48" s="19" t="n">
        <f>ROUND((L49+L50+L51)/H48,2)</f>
        <v>1</v>
      </c>
      <c r="J48" s="20" t="n">
        <v>4163</v>
      </c>
      <c r="K48" s="19" t="n">
        <f>I48+ROUND(J48,2)</f>
        <v>4164</v>
      </c>
      <c r="L48" s="19" t="n">
        <f>ROUND(H48*I48,2)</f>
        <v>3</v>
      </c>
      <c r="M48" s="19" t="n">
        <f>ROUND(H48*ROUND(J48,2),2)</f>
        <v>12489</v>
      </c>
      <c r="N48" s="19" t="n">
        <f>L48+M48</f>
        <v>12492</v>
      </c>
      <c r="O48" s="8" t="n">
        <v>3</v>
      </c>
      <c r="P48" s="19" t="n" hidden="false">
        <f>ROUND((S49+S50+S51)/O48,2)</f>
        <v>1</v>
      </c>
      <c r="Q48" s="20" t="n" hidden="false">
        <v>16100.8</v>
      </c>
      <c r="R48" s="19" t="n" hidden="false">
        <f>P48+Q48</f>
        <v>16101.8</v>
      </c>
      <c r="S48" s="19" t="n" hidden="false">
        <f>ROUND(O48*P48,2)</f>
        <v>3</v>
      </c>
      <c r="T48" s="19" t="n" hidden="false">
        <f>ROUND(O48*Q48,2)</f>
        <v>48302.4</v>
      </c>
      <c r="U48" s="19" t="n" hidden="false">
        <f>S48+T48</f>
        <v>48305.4</v>
      </c>
      <c r="V48" s="21" t="n" hidden="false">
        <f>U48/N48-1</f>
        <v>2.866906820365034</v>
      </c>
      <c r="W48" s="8" t="n">
        <v>3</v>
      </c>
      <c r="X48" s="19" t="n" hidden="false">
        <f>ROUND((AA49+AA50+AA51)/W48,2)</f>
        <v>1</v>
      </c>
      <c r="Y48" s="20" t="n" hidden="false">
        <v>15000</v>
      </c>
      <c r="Z48" s="19" t="n" hidden="false">
        <f>X48+Y48</f>
        <v>15001</v>
      </c>
      <c r="AA48" s="19" t="n" hidden="false">
        <f>ROUND(W48*X48,2)</f>
        <v>3</v>
      </c>
      <c r="AB48" s="19" t="n" hidden="false">
        <f>ROUND(W48*Y48,2)</f>
        <v>45000</v>
      </c>
      <c r="AC48" s="19" t="n" hidden="false">
        <f>AA48+AB48</f>
        <v>45003</v>
      </c>
      <c r="AD48" s="21" t="n" hidden="false">
        <f>AC48/N48-1</f>
        <v>2.6025456292026896</v>
      </c>
      <c r="AE48" s="8" t="n">
        <v>3</v>
      </c>
      <c r="AF48" s="19" t="n" hidden="false">
        <f>ROUND((AI49+AI50+AI51)/AE48,2)</f>
        <v>1</v>
      </c>
      <c r="AG48" s="20" t="n" hidden="false">
        <v>8200</v>
      </c>
      <c r="AH48" s="19" t="n" hidden="false">
        <f>AF48+AG48</f>
        <v>8201</v>
      </c>
      <c r="AI48" s="19" t="n" hidden="false">
        <f>ROUND(AE48*AF48,2)</f>
        <v>3</v>
      </c>
      <c r="AJ48" s="19" t="n" hidden="false">
        <f>ROUND(AE48*AG48,2)</f>
        <v>24600</v>
      </c>
      <c r="AK48" s="19" t="n" hidden="false">
        <f>AI48+AJ48</f>
        <v>24603</v>
      </c>
      <c r="AL48" s="21" t="n" hidden="false">
        <f>AK48/N48-1</f>
        <v>0.9695004803073968</v>
      </c>
      <c r="AM48" s="8" t="n">
        <v>0</v>
      </c>
      <c r="AN48" s="19" t="n" hidden="false">
        <f>ROUND((AQ49+AQ50+AQ51)/AM48,2)</f>
        <v>0</v>
      </c>
      <c r="AO48" s="19" t="n" hidden="false">
        <v>0</v>
      </c>
      <c r="AP48" s="19" t="n" hidden="false">
        <f>AN48+AO48</f>
        <v>0</v>
      </c>
      <c r="AQ48" s="19" t="n" hidden="false">
        <f>ROUND(AM48*AN48,2)</f>
        <v>0</v>
      </c>
      <c r="AR48" s="19" t="n" hidden="false">
        <f>ROUND(AM48*AO48,2)</f>
        <v>0</v>
      </c>
      <c r="AS48" s="19" t="n" hidden="false">
        <f>AQ48+AR48</f>
        <v>0</v>
      </c>
      <c r="AT48" s="21" t="n" hidden="false">
        <f>AS48/N48-1</f>
        <v>-1</v>
      </c>
    </row>
    <row r="49" customFormat="false" hidden="false" outlineLevel="0" collapsed="false">
      <c r="A49" s="18" t="inlineStr">
        <is>
          <t xml:space="preserve">1.1.1.1.1.1.2.3.1</t>
        </is>
      </c>
      <c r="B49" s="18" t="inlineStr">
        <is>
          <t xml:space="preserve"/>
        </is>
      </c>
      <c r="C49" s="22" t="inlineStr">
        <is>
          <t xml:space="preserve">Щит силовой (в соответствии со схемой)_ / МЭЛ</t>
        </is>
      </c>
      <c r="D49" s="7" t="inlineStr">
        <is>
          <t xml:space="preserve">ЩС 3.2</t>
        </is>
      </c>
      <c r="E49" s="7" t="inlineStr">
        <is>
          <t xml:space="preserve"/>
        </is>
      </c>
      <c r="F49" s="7" t="inlineStr">
        <is>
          <t xml:space="preserve">ШТ</t>
        </is>
      </c>
      <c r="G49" s="7" t="inlineStr">
        <is>
          <t xml:space="preserve">1</t>
        </is>
      </c>
      <c r="H49" s="8" t="n">
        <v>1</v>
      </c>
      <c r="I49" s="23" t="n">
        <v>1</v>
      </c>
      <c r="J49" s="19" t="n">
        <v/>
      </c>
      <c r="K49" s="19" t="n">
        <f>ROUND(I49,2)+J49</f>
        <v>1</v>
      </c>
      <c r="L49" s="19" t="n">
        <f>ROUND(H49*ROUND(I49,2),2)</f>
        <v>1</v>
      </c>
      <c r="M49" s="19" t="n">
        <v/>
      </c>
      <c r="N49" s="19" t="n">
        <f>L49+M49</f>
        <v>1</v>
      </c>
      <c r="O49" s="8" t="n">
        <v>1</v>
      </c>
      <c r="P49" s="23" t="n" hidden="false">
        <v>1</v>
      </c>
      <c r="Q49" s="19" t="n" hidden="false">
        <v/>
      </c>
      <c r="R49" s="19" t="n" hidden="false">
        <f>P49+Q49</f>
        <v>1</v>
      </c>
      <c r="S49" s="19" t="n" hidden="false">
        <f>ROUND(O49*P49,2)</f>
        <v>1</v>
      </c>
      <c r="T49" s="19" t="n" hidden="false">
        <v/>
      </c>
      <c r="U49" s="19" t="n" hidden="false">
        <f>S49+T49</f>
        <v>1</v>
      </c>
      <c r="V49" s="21" t="n" hidden="false">
        <f>U49/N49-1</f>
        <v>0</v>
      </c>
      <c r="W49" s="8" t="n">
        <v>1</v>
      </c>
      <c r="X49" s="23" t="n" hidden="false">
        <v>1</v>
      </c>
      <c r="Y49" s="19" t="n" hidden="false">
        <v/>
      </c>
      <c r="Z49" s="19" t="n" hidden="false">
        <f>X49+Y49</f>
        <v>1</v>
      </c>
      <c r="AA49" s="19" t="n" hidden="false">
        <f>ROUND(W49*X49,2)</f>
        <v>1</v>
      </c>
      <c r="AB49" s="19" t="n" hidden="false">
        <v/>
      </c>
      <c r="AC49" s="19" t="n" hidden="false">
        <f>AA49+AB49</f>
        <v>1</v>
      </c>
      <c r="AD49" s="21" t="n" hidden="false">
        <f>AC49/N49-1</f>
        <v>0</v>
      </c>
      <c r="AE49" s="8" t="n">
        <v>1</v>
      </c>
      <c r="AF49" s="23" t="n" hidden="false">
        <v>1</v>
      </c>
      <c r="AG49" s="19" t="n" hidden="false">
        <v/>
      </c>
      <c r="AH49" s="19" t="n" hidden="false">
        <f>AF49+AG49</f>
        <v>1</v>
      </c>
      <c r="AI49" s="19" t="n" hidden="false">
        <f>ROUND(AE49*AF49,2)</f>
        <v>1</v>
      </c>
      <c r="AJ49" s="19" t="n" hidden="false">
        <v/>
      </c>
      <c r="AK49" s="19" t="n" hidden="false">
        <f>AI49+AJ49</f>
        <v>1</v>
      </c>
      <c r="AL49" s="21" t="n" hidden="false">
        <f>AK49/N49-1</f>
        <v>0</v>
      </c>
      <c r="AM49" s="8" t="n">
        <v>0</v>
      </c>
      <c r="AN49" s="23" t="n" hidden="false">
        <v>0</v>
      </c>
      <c r="AO49" s="19" t="n" hidden="false">
        <v/>
      </c>
      <c r="AP49" s="19" t="n" hidden="false">
        <f>AN49+AO49</f>
        <v>0</v>
      </c>
      <c r="AQ49" s="19" t="n" hidden="false">
        <f>ROUND(AM49*AN49,2)</f>
        <v>0</v>
      </c>
      <c r="AR49" s="19" t="n" hidden="false">
        <v/>
      </c>
      <c r="AS49" s="19" t="n" hidden="false">
        <f>AQ49+AR49</f>
        <v>0</v>
      </c>
      <c r="AT49" s="21" t="n" hidden="false">
        <f>AS49/N49-1</f>
        <v>-1</v>
      </c>
    </row>
    <row r="50" customFormat="false" hidden="false" outlineLevel="0" collapsed="false">
      <c r="A50" s="18" t="inlineStr">
        <is>
          <t xml:space="preserve">1.1.1.1.1.1.2.3.2</t>
        </is>
      </c>
      <c r="B50" s="18" t="inlineStr">
        <is>
          <t xml:space="preserve"/>
        </is>
      </c>
      <c r="C50" s="22" t="inlineStr">
        <is>
          <t xml:space="preserve">Щит силовой (в соответствии со схемой)_ / МЭЛ</t>
        </is>
      </c>
      <c r="D50" s="7" t="inlineStr">
        <is>
          <t xml:space="preserve">ЩС 3.1</t>
        </is>
      </c>
      <c r="E50" s="7" t="inlineStr">
        <is>
          <t xml:space="preserve"/>
        </is>
      </c>
      <c r="F50" s="7" t="inlineStr">
        <is>
          <t xml:space="preserve">ШТ</t>
        </is>
      </c>
      <c r="G50" s="7" t="inlineStr">
        <is>
          <t xml:space="preserve">1</t>
        </is>
      </c>
      <c r="H50" s="8" t="n">
        <v>1</v>
      </c>
      <c r="I50" s="23" t="n">
        <v>1</v>
      </c>
      <c r="J50" s="19" t="n">
        <v/>
      </c>
      <c r="K50" s="19" t="n">
        <f>ROUND(I50,2)+J50</f>
        <v>1</v>
      </c>
      <c r="L50" s="19" t="n">
        <f>ROUND(H50*ROUND(I50,2),2)</f>
        <v>1</v>
      </c>
      <c r="M50" s="19" t="n">
        <v/>
      </c>
      <c r="N50" s="19" t="n">
        <f>L50+M50</f>
        <v>1</v>
      </c>
      <c r="O50" s="8" t="n">
        <v>1</v>
      </c>
      <c r="P50" s="23" t="n" hidden="false">
        <v>1</v>
      </c>
      <c r="Q50" s="19" t="n" hidden="false">
        <v/>
      </c>
      <c r="R50" s="19" t="n" hidden="false">
        <f>P50+Q50</f>
        <v>1</v>
      </c>
      <c r="S50" s="19" t="n" hidden="false">
        <f>ROUND(O50*P50,2)</f>
        <v>1</v>
      </c>
      <c r="T50" s="19" t="n" hidden="false">
        <v/>
      </c>
      <c r="U50" s="19" t="n" hidden="false">
        <f>S50+T50</f>
        <v>1</v>
      </c>
      <c r="V50" s="21" t="n" hidden="false">
        <f>U50/N50-1</f>
        <v>0</v>
      </c>
      <c r="W50" s="8" t="n">
        <v>1</v>
      </c>
      <c r="X50" s="23" t="n" hidden="false">
        <v>1</v>
      </c>
      <c r="Y50" s="19" t="n" hidden="false">
        <v/>
      </c>
      <c r="Z50" s="19" t="n" hidden="false">
        <f>X50+Y50</f>
        <v>1</v>
      </c>
      <c r="AA50" s="19" t="n" hidden="false">
        <f>ROUND(W50*X50,2)</f>
        <v>1</v>
      </c>
      <c r="AB50" s="19" t="n" hidden="false">
        <v/>
      </c>
      <c r="AC50" s="19" t="n" hidden="false">
        <f>AA50+AB50</f>
        <v>1</v>
      </c>
      <c r="AD50" s="21" t="n" hidden="false">
        <f>AC50/N50-1</f>
        <v>0</v>
      </c>
      <c r="AE50" s="8" t="n">
        <v>1</v>
      </c>
      <c r="AF50" s="23" t="n" hidden="false">
        <v>1</v>
      </c>
      <c r="AG50" s="19" t="n" hidden="false">
        <v/>
      </c>
      <c r="AH50" s="19" t="n" hidden="false">
        <f>AF50+AG50</f>
        <v>1</v>
      </c>
      <c r="AI50" s="19" t="n" hidden="false">
        <f>ROUND(AE50*AF50,2)</f>
        <v>1</v>
      </c>
      <c r="AJ50" s="19" t="n" hidden="false">
        <v/>
      </c>
      <c r="AK50" s="19" t="n" hidden="false">
        <f>AI50+AJ50</f>
        <v>1</v>
      </c>
      <c r="AL50" s="21" t="n" hidden="false">
        <f>AK50/N50-1</f>
        <v>0</v>
      </c>
      <c r="AM50" s="8" t="n">
        <v>0</v>
      </c>
      <c r="AN50" s="23" t="n" hidden="false">
        <v>0</v>
      </c>
      <c r="AO50" s="19" t="n" hidden="false">
        <v/>
      </c>
      <c r="AP50" s="19" t="n" hidden="false">
        <f>AN50+AO50</f>
        <v>0</v>
      </c>
      <c r="AQ50" s="19" t="n" hidden="false">
        <f>ROUND(AM50*AN50,2)</f>
        <v>0</v>
      </c>
      <c r="AR50" s="19" t="n" hidden="false">
        <v/>
      </c>
      <c r="AS50" s="19" t="n" hidden="false">
        <f>AQ50+AR50</f>
        <v>0</v>
      </c>
      <c r="AT50" s="21" t="n" hidden="false">
        <f>AS50/N50-1</f>
        <v>-1</v>
      </c>
    </row>
    <row r="51" customFormat="false" hidden="false" outlineLevel="0" collapsed="false">
      <c r="A51" s="18" t="inlineStr">
        <is>
          <t xml:space="preserve">1.1.1.1.1.1.2.3.3</t>
        </is>
      </c>
      <c r="B51" s="18" t="inlineStr">
        <is>
          <t xml:space="preserve"/>
        </is>
      </c>
      <c r="C51" s="22" t="inlineStr">
        <is>
          <t xml:space="preserve">Щит силовой (в соответствии со схемой)_ / МЭЛ</t>
        </is>
      </c>
      <c r="D51" s="7" t="inlineStr">
        <is>
          <t xml:space="preserve">ЩРв</t>
        </is>
      </c>
      <c r="E51" s="7" t="inlineStr">
        <is>
          <t xml:space="preserve"/>
        </is>
      </c>
      <c r="F51" s="7" t="inlineStr">
        <is>
          <t xml:space="preserve">ШТ</t>
        </is>
      </c>
      <c r="G51" s="7" t="inlineStr">
        <is>
          <t xml:space="preserve">1</t>
        </is>
      </c>
      <c r="H51" s="8" t="n">
        <v>1</v>
      </c>
      <c r="I51" s="23" t="n">
        <v>1</v>
      </c>
      <c r="J51" s="19" t="n">
        <v/>
      </c>
      <c r="K51" s="19" t="n">
        <f>ROUND(I51,2)+J51</f>
        <v>1</v>
      </c>
      <c r="L51" s="19" t="n">
        <f>ROUND(H51*ROUND(I51,2),2)</f>
        <v>1</v>
      </c>
      <c r="M51" s="19" t="n">
        <v/>
      </c>
      <c r="N51" s="19" t="n">
        <f>L51+M51</f>
        <v>1</v>
      </c>
      <c r="O51" s="8" t="n">
        <v>1</v>
      </c>
      <c r="P51" s="23" t="n" hidden="false">
        <v>1</v>
      </c>
      <c r="Q51" s="19" t="n" hidden="false">
        <v/>
      </c>
      <c r="R51" s="19" t="n" hidden="false">
        <f>P51+Q51</f>
        <v>1</v>
      </c>
      <c r="S51" s="19" t="n" hidden="false">
        <f>ROUND(O51*P51,2)</f>
        <v>1</v>
      </c>
      <c r="T51" s="19" t="n" hidden="false">
        <v/>
      </c>
      <c r="U51" s="19" t="n" hidden="false">
        <f>S51+T51</f>
        <v>1</v>
      </c>
      <c r="V51" s="21" t="n" hidden="false">
        <f>U51/N51-1</f>
        <v>0</v>
      </c>
      <c r="W51" s="8" t="n">
        <v>1</v>
      </c>
      <c r="X51" s="23" t="n" hidden="false">
        <v>1</v>
      </c>
      <c r="Y51" s="19" t="n" hidden="false">
        <v/>
      </c>
      <c r="Z51" s="19" t="n" hidden="false">
        <f>X51+Y51</f>
        <v>1</v>
      </c>
      <c r="AA51" s="19" t="n" hidden="false">
        <f>ROUND(W51*X51,2)</f>
        <v>1</v>
      </c>
      <c r="AB51" s="19" t="n" hidden="false">
        <v/>
      </c>
      <c r="AC51" s="19" t="n" hidden="false">
        <f>AA51+AB51</f>
        <v>1</v>
      </c>
      <c r="AD51" s="21" t="n" hidden="false">
        <f>AC51/N51-1</f>
        <v>0</v>
      </c>
      <c r="AE51" s="8" t="n">
        <v>1</v>
      </c>
      <c r="AF51" s="23" t="n" hidden="false">
        <v>1</v>
      </c>
      <c r="AG51" s="19" t="n" hidden="false">
        <v/>
      </c>
      <c r="AH51" s="19" t="n" hidden="false">
        <f>AF51+AG51</f>
        <v>1</v>
      </c>
      <c r="AI51" s="19" t="n" hidden="false">
        <f>ROUND(AE51*AF51,2)</f>
        <v>1</v>
      </c>
      <c r="AJ51" s="19" t="n" hidden="false">
        <v/>
      </c>
      <c r="AK51" s="19" t="n" hidden="false">
        <f>AI51+AJ51</f>
        <v>1</v>
      </c>
      <c r="AL51" s="21" t="n" hidden="false">
        <f>AK51/N51-1</f>
        <v>0</v>
      </c>
      <c r="AM51" s="8" t="n">
        <v>0</v>
      </c>
      <c r="AN51" s="23" t="n" hidden="false">
        <v>0</v>
      </c>
      <c r="AO51" s="19" t="n" hidden="false">
        <v/>
      </c>
      <c r="AP51" s="19" t="n" hidden="false">
        <f>AN51+AO51</f>
        <v>0</v>
      </c>
      <c r="AQ51" s="19" t="n" hidden="false">
        <f>ROUND(AM51*AN51,2)</f>
        <v>0</v>
      </c>
      <c r="AR51" s="19" t="n" hidden="false">
        <v/>
      </c>
      <c r="AS51" s="19" t="n" hidden="false">
        <f>AQ51+AR51</f>
        <v>0</v>
      </c>
      <c r="AT51" s="21" t="n" hidden="false">
        <f>AS51/N51-1</f>
        <v>-1</v>
      </c>
    </row>
    <row r="52" customFormat="false" hidden="false" outlineLevel="0" collapsed="false">
      <c r="A52" s="18" t="inlineStr">
        <is>
          <t xml:space="preserve">1.1.1.1.1.1.2.4</t>
        </is>
      </c>
      <c r="B52" s="18" t="inlineStr">
        <is>
          <t xml:space="preserve"/>
        </is>
      </c>
      <c r="C52" s="18" t="inlineStr">
        <is>
          <t xml:space="preserve">Монтаж щита силового (для СКБ) / 18 модулей</t>
        </is>
      </c>
      <c r="D52" s="7" t="inlineStr">
        <is>
          <t xml:space="preserve"/>
        </is>
      </c>
      <c r="E52" s="7" t="inlineStr">
        <is>
          <t xml:space="preserve"/>
        </is>
      </c>
      <c r="F52" s="7" t="inlineStr">
        <is>
          <t xml:space="preserve">ШТ</t>
        </is>
      </c>
      <c r="G52" s="7" t="inlineStr">
        <is>
          <t xml:space="preserve">1</t>
        </is>
      </c>
      <c r="H52" s="8" t="n">
        <v>6</v>
      </c>
      <c r="I52" s="19" t="n">
        <f>ROUND((L53+L54+L55+L56+L57+L58)/H52,2)</f>
        <v>1</v>
      </c>
      <c r="J52" s="20" t="n">
        <v>6708</v>
      </c>
      <c r="K52" s="19" t="n">
        <f>I52+ROUND(J52,2)</f>
        <v>6709</v>
      </c>
      <c r="L52" s="19" t="n">
        <f>ROUND(H52*I52,2)</f>
        <v>6</v>
      </c>
      <c r="M52" s="19" t="n">
        <f>ROUND(H52*ROUND(J52,2),2)</f>
        <v>40248</v>
      </c>
      <c r="N52" s="19" t="n">
        <f>L52+M52</f>
        <v>40254</v>
      </c>
      <c r="O52" s="8" t="n">
        <v>6</v>
      </c>
      <c r="P52" s="19" t="n" hidden="false">
        <f>ROUND((S53+S54+S55+S56+S57+S58)/O52,2)</f>
        <v>1</v>
      </c>
      <c r="Q52" s="20" t="n" hidden="false">
        <v>16100.8</v>
      </c>
      <c r="R52" s="19" t="n" hidden="false">
        <f>P52+Q52</f>
        <v>16101.8</v>
      </c>
      <c r="S52" s="19" t="n" hidden="false">
        <f>ROUND(O52*P52,2)</f>
        <v>6</v>
      </c>
      <c r="T52" s="19" t="n" hidden="false">
        <f>ROUND(O52*Q52,2)</f>
        <v>96604.8</v>
      </c>
      <c r="U52" s="19" t="n" hidden="false">
        <f>S52+T52</f>
        <v>96610.8</v>
      </c>
      <c r="V52" s="21" t="n" hidden="false">
        <f>U52/N52-1</f>
        <v>1.400029810702042</v>
      </c>
      <c r="W52" s="8" t="n">
        <v>6</v>
      </c>
      <c r="X52" s="19" t="n" hidden="false">
        <f>ROUND((AA53+AA54+AA55+AA56+AA57+AA58)/W52,2)</f>
        <v>1</v>
      </c>
      <c r="Y52" s="20" t="n" hidden="false">
        <v>17500</v>
      </c>
      <c r="Z52" s="19" t="n" hidden="false">
        <f>X52+Y52</f>
        <v>17501</v>
      </c>
      <c r="AA52" s="19" t="n" hidden="false">
        <f>ROUND(W52*X52,2)</f>
        <v>6</v>
      </c>
      <c r="AB52" s="19" t="n" hidden="false">
        <f>ROUND(W52*Y52,2)</f>
        <v>105000</v>
      </c>
      <c r="AC52" s="19" t="n" hidden="false">
        <f>AA52+AB52</f>
        <v>105006</v>
      </c>
      <c r="AD52" s="21" t="n" hidden="false">
        <f>AC52/N52-1</f>
        <v>1.6085854821881056</v>
      </c>
      <c r="AE52" s="8" t="n">
        <v>6</v>
      </c>
      <c r="AF52" s="19" t="n" hidden="false">
        <f>ROUND((AI53+AI54+AI55+AI56+AI57+AI58)/AE52,2)</f>
        <v>1</v>
      </c>
      <c r="AG52" s="20" t="n" hidden="false">
        <v>13400</v>
      </c>
      <c r="AH52" s="19" t="n" hidden="false">
        <f>AF52+AG52</f>
        <v>13401</v>
      </c>
      <c r="AI52" s="19" t="n" hidden="false">
        <f>ROUND(AE52*AF52,2)</f>
        <v>6</v>
      </c>
      <c r="AJ52" s="19" t="n" hidden="false">
        <f>ROUND(AE52*AG52,2)</f>
        <v>80400</v>
      </c>
      <c r="AK52" s="19" t="n" hidden="false">
        <f>AI52+AJ52</f>
        <v>80406</v>
      </c>
      <c r="AL52" s="21" t="n" hidden="false">
        <f>AK52/N52-1</f>
        <v>0.9974660903264272</v>
      </c>
      <c r="AM52" s="8" t="n">
        <v>0</v>
      </c>
      <c r="AN52" s="19" t="n" hidden="false">
        <f>ROUND((AQ53+AQ54+AQ55+AQ56+AQ57+AQ58)/AM52,2)</f>
        <v>0</v>
      </c>
      <c r="AO52" s="19" t="n" hidden="false">
        <v>0</v>
      </c>
      <c r="AP52" s="19" t="n" hidden="false">
        <f>AN52+AO52</f>
        <v>0</v>
      </c>
      <c r="AQ52" s="19" t="n" hidden="false">
        <f>ROUND(AM52*AN52,2)</f>
        <v>0</v>
      </c>
      <c r="AR52" s="19" t="n" hidden="false">
        <f>ROUND(AM52*AO52,2)</f>
        <v>0</v>
      </c>
      <c r="AS52" s="19" t="n" hidden="false">
        <f>AQ52+AR52</f>
        <v>0</v>
      </c>
      <c r="AT52" s="21" t="n" hidden="false">
        <f>AS52/N52-1</f>
        <v>-1</v>
      </c>
    </row>
    <row r="53" customFormat="false" hidden="false" outlineLevel="0" collapsed="false">
      <c r="A53" s="18" t="inlineStr">
        <is>
          <t xml:space="preserve">1.1.1.1.1.1.2.4.1</t>
        </is>
      </c>
      <c r="B53" s="18" t="inlineStr">
        <is>
          <t xml:space="preserve"/>
        </is>
      </c>
      <c r="C53" s="22" t="inlineStr">
        <is>
          <t xml:space="preserve">Щит силовой (в соответствии со схемой)_ / МЭЛ</t>
        </is>
      </c>
      <c r="D53" s="7" t="inlineStr">
        <is>
          <t xml:space="preserve">ЩАО1.0  ЩРн-18-350х300х120-IP54 EKF</t>
        </is>
      </c>
      <c r="E53" s="7" t="inlineStr">
        <is>
          <t xml:space="preserve"/>
        </is>
      </c>
      <c r="F53" s="7" t="inlineStr">
        <is>
          <t xml:space="preserve">ШТ</t>
        </is>
      </c>
      <c r="G53" s="7" t="inlineStr">
        <is>
          <t xml:space="preserve">1</t>
        </is>
      </c>
      <c r="H53" s="8" t="n">
        <v>1</v>
      </c>
      <c r="I53" s="23" t="n">
        <v>1</v>
      </c>
      <c r="J53" s="19" t="n">
        <v/>
      </c>
      <c r="K53" s="19" t="n">
        <f>ROUND(I53,2)+J53</f>
        <v>1</v>
      </c>
      <c r="L53" s="19" t="n">
        <f>ROUND(H53*ROUND(I53,2),2)</f>
        <v>1</v>
      </c>
      <c r="M53" s="19" t="n">
        <v/>
      </c>
      <c r="N53" s="19" t="n">
        <f>L53+M53</f>
        <v>1</v>
      </c>
      <c r="O53" s="8" t="n">
        <v>1</v>
      </c>
      <c r="P53" s="23" t="n" hidden="false">
        <v>1</v>
      </c>
      <c r="Q53" s="19" t="n" hidden="false">
        <v/>
      </c>
      <c r="R53" s="19" t="n" hidden="false">
        <f>P53+Q53</f>
        <v>1</v>
      </c>
      <c r="S53" s="19" t="n" hidden="false">
        <f>ROUND(O53*P53,2)</f>
        <v>1</v>
      </c>
      <c r="T53" s="19" t="n" hidden="false">
        <v/>
      </c>
      <c r="U53" s="19" t="n" hidden="false">
        <f>S53+T53</f>
        <v>1</v>
      </c>
      <c r="V53" s="21" t="n" hidden="false">
        <f>U53/N53-1</f>
        <v>0</v>
      </c>
      <c r="W53" s="8" t="n">
        <v>1</v>
      </c>
      <c r="X53" s="23" t="n" hidden="false">
        <v>1</v>
      </c>
      <c r="Y53" s="19" t="n" hidden="false">
        <v/>
      </c>
      <c r="Z53" s="19" t="n" hidden="false">
        <f>X53+Y53</f>
        <v>1</v>
      </c>
      <c r="AA53" s="19" t="n" hidden="false">
        <f>ROUND(W53*X53,2)</f>
        <v>1</v>
      </c>
      <c r="AB53" s="19" t="n" hidden="false">
        <v/>
      </c>
      <c r="AC53" s="19" t="n" hidden="false">
        <f>AA53+AB53</f>
        <v>1</v>
      </c>
      <c r="AD53" s="21" t="n" hidden="false">
        <f>AC53/N53-1</f>
        <v>0</v>
      </c>
      <c r="AE53" s="8" t="n">
        <v>1</v>
      </c>
      <c r="AF53" s="23" t="n" hidden="false">
        <v>1</v>
      </c>
      <c r="AG53" s="19" t="n" hidden="false">
        <v/>
      </c>
      <c r="AH53" s="19" t="n" hidden="false">
        <f>AF53+AG53</f>
        <v>1</v>
      </c>
      <c r="AI53" s="19" t="n" hidden="false">
        <f>ROUND(AE53*AF53,2)</f>
        <v>1</v>
      </c>
      <c r="AJ53" s="19" t="n" hidden="false">
        <v/>
      </c>
      <c r="AK53" s="19" t="n" hidden="false">
        <f>AI53+AJ53</f>
        <v>1</v>
      </c>
      <c r="AL53" s="21" t="n" hidden="false">
        <f>AK53/N53-1</f>
        <v>0</v>
      </c>
      <c r="AM53" s="8" t="n">
        <v>0</v>
      </c>
      <c r="AN53" s="23" t="n" hidden="false">
        <v>0</v>
      </c>
      <c r="AO53" s="19" t="n" hidden="false">
        <v/>
      </c>
      <c r="AP53" s="19" t="n" hidden="false">
        <f>AN53+AO53</f>
        <v>0</v>
      </c>
      <c r="AQ53" s="19" t="n" hidden="false">
        <f>ROUND(AM53*AN53,2)</f>
        <v>0</v>
      </c>
      <c r="AR53" s="19" t="n" hidden="false">
        <v/>
      </c>
      <c r="AS53" s="19" t="n" hidden="false">
        <f>AQ53+AR53</f>
        <v>0</v>
      </c>
      <c r="AT53" s="21" t="n" hidden="false">
        <f>AS53/N53-1</f>
        <v>-1</v>
      </c>
    </row>
    <row r="54" customFormat="false" hidden="false" outlineLevel="0" collapsed="false">
      <c r="A54" s="18" t="inlineStr">
        <is>
          <t xml:space="preserve">1.1.1.1.1.1.2.4.2</t>
        </is>
      </c>
      <c r="B54" s="18" t="inlineStr">
        <is>
          <t xml:space="preserve"/>
        </is>
      </c>
      <c r="C54" s="22" t="inlineStr">
        <is>
          <t xml:space="preserve">Щит силовой (в соответствии со схемой)_ / МЭЛ</t>
        </is>
      </c>
      <c r="D54" s="7" t="inlineStr">
        <is>
          <t xml:space="preserve">ЩС 2.1</t>
        </is>
      </c>
      <c r="E54" s="7" t="inlineStr">
        <is>
          <t xml:space="preserve"/>
        </is>
      </c>
      <c r="F54" s="7" t="inlineStr">
        <is>
          <t xml:space="preserve">ШТ</t>
        </is>
      </c>
      <c r="G54" s="7" t="inlineStr">
        <is>
          <t xml:space="preserve">1</t>
        </is>
      </c>
      <c r="H54" s="8" t="n">
        <v>1</v>
      </c>
      <c r="I54" s="23" t="n">
        <v>1</v>
      </c>
      <c r="J54" s="19" t="n">
        <v/>
      </c>
      <c r="K54" s="19" t="n">
        <f>ROUND(I54,2)+J54</f>
        <v>1</v>
      </c>
      <c r="L54" s="19" t="n">
        <f>ROUND(H54*ROUND(I54,2),2)</f>
        <v>1</v>
      </c>
      <c r="M54" s="19" t="n">
        <v/>
      </c>
      <c r="N54" s="19" t="n">
        <f>L54+M54</f>
        <v>1</v>
      </c>
      <c r="O54" s="8" t="n">
        <v>1</v>
      </c>
      <c r="P54" s="23" t="n" hidden="false">
        <v>1</v>
      </c>
      <c r="Q54" s="19" t="n" hidden="false">
        <v/>
      </c>
      <c r="R54" s="19" t="n" hidden="false">
        <f>P54+Q54</f>
        <v>1</v>
      </c>
      <c r="S54" s="19" t="n" hidden="false">
        <f>ROUND(O54*P54,2)</f>
        <v>1</v>
      </c>
      <c r="T54" s="19" t="n" hidden="false">
        <v/>
      </c>
      <c r="U54" s="19" t="n" hidden="false">
        <f>S54+T54</f>
        <v>1</v>
      </c>
      <c r="V54" s="21" t="n" hidden="false">
        <f>U54/N54-1</f>
        <v>0</v>
      </c>
      <c r="W54" s="8" t="n">
        <v>1</v>
      </c>
      <c r="X54" s="23" t="n" hidden="false">
        <v>1</v>
      </c>
      <c r="Y54" s="19" t="n" hidden="false">
        <v/>
      </c>
      <c r="Z54" s="19" t="n" hidden="false">
        <f>X54+Y54</f>
        <v>1</v>
      </c>
      <c r="AA54" s="19" t="n" hidden="false">
        <f>ROUND(W54*X54,2)</f>
        <v>1</v>
      </c>
      <c r="AB54" s="19" t="n" hidden="false">
        <v/>
      </c>
      <c r="AC54" s="19" t="n" hidden="false">
        <f>AA54+AB54</f>
        <v>1</v>
      </c>
      <c r="AD54" s="21" t="n" hidden="false">
        <f>AC54/N54-1</f>
        <v>0</v>
      </c>
      <c r="AE54" s="8" t="n">
        <v>1</v>
      </c>
      <c r="AF54" s="23" t="n" hidden="false">
        <v>1</v>
      </c>
      <c r="AG54" s="19" t="n" hidden="false">
        <v/>
      </c>
      <c r="AH54" s="19" t="n" hidden="false">
        <f>AF54+AG54</f>
        <v>1</v>
      </c>
      <c r="AI54" s="19" t="n" hidden="false">
        <f>ROUND(AE54*AF54,2)</f>
        <v>1</v>
      </c>
      <c r="AJ54" s="19" t="n" hidden="false">
        <v/>
      </c>
      <c r="AK54" s="19" t="n" hidden="false">
        <f>AI54+AJ54</f>
        <v>1</v>
      </c>
      <c r="AL54" s="21" t="n" hidden="false">
        <f>AK54/N54-1</f>
        <v>0</v>
      </c>
      <c r="AM54" s="8" t="n">
        <v>0</v>
      </c>
      <c r="AN54" s="23" t="n" hidden="false">
        <v>0</v>
      </c>
      <c r="AO54" s="19" t="n" hidden="false">
        <v/>
      </c>
      <c r="AP54" s="19" t="n" hidden="false">
        <f>AN54+AO54</f>
        <v>0</v>
      </c>
      <c r="AQ54" s="19" t="n" hidden="false">
        <f>ROUND(AM54*AN54,2)</f>
        <v>0</v>
      </c>
      <c r="AR54" s="19" t="n" hidden="false">
        <v/>
      </c>
      <c r="AS54" s="19" t="n" hidden="false">
        <f>AQ54+AR54</f>
        <v>0</v>
      </c>
      <c r="AT54" s="21" t="n" hidden="false">
        <f>AS54/N54-1</f>
        <v>-1</v>
      </c>
    </row>
    <row r="55" customFormat="false" hidden="false" outlineLevel="0" collapsed="false">
      <c r="A55" s="18" t="inlineStr">
        <is>
          <t xml:space="preserve">1.1.1.1.1.1.2.4.3</t>
        </is>
      </c>
      <c r="B55" s="18" t="inlineStr">
        <is>
          <t xml:space="preserve"/>
        </is>
      </c>
      <c r="C55" s="22" t="inlineStr">
        <is>
          <t xml:space="preserve">Щит силовой (в соответствии со схемой)_ / МЭЛ</t>
        </is>
      </c>
      <c r="D55" s="7" t="inlineStr">
        <is>
          <t xml:space="preserve">ЩС 1.1</t>
        </is>
      </c>
      <c r="E55" s="7" t="inlineStr">
        <is>
          <t xml:space="preserve"/>
        </is>
      </c>
      <c r="F55" s="7" t="inlineStr">
        <is>
          <t xml:space="preserve">ШТ</t>
        </is>
      </c>
      <c r="G55" s="7" t="inlineStr">
        <is>
          <t xml:space="preserve">1</t>
        </is>
      </c>
      <c r="H55" s="8" t="n">
        <v>1</v>
      </c>
      <c r="I55" s="23" t="n">
        <v>1</v>
      </c>
      <c r="J55" s="19" t="n">
        <v/>
      </c>
      <c r="K55" s="19" t="n">
        <f>ROUND(I55,2)+J55</f>
        <v>1</v>
      </c>
      <c r="L55" s="19" t="n">
        <f>ROUND(H55*ROUND(I55,2),2)</f>
        <v>1</v>
      </c>
      <c r="M55" s="19" t="n">
        <v/>
      </c>
      <c r="N55" s="19" t="n">
        <f>L55+M55</f>
        <v>1</v>
      </c>
      <c r="O55" s="8" t="n">
        <v>1</v>
      </c>
      <c r="P55" s="23" t="n" hidden="false">
        <v>1</v>
      </c>
      <c r="Q55" s="19" t="n" hidden="false">
        <v/>
      </c>
      <c r="R55" s="19" t="n" hidden="false">
        <f>P55+Q55</f>
        <v>1</v>
      </c>
      <c r="S55" s="19" t="n" hidden="false">
        <f>ROUND(O55*P55,2)</f>
        <v>1</v>
      </c>
      <c r="T55" s="19" t="n" hidden="false">
        <v/>
      </c>
      <c r="U55" s="19" t="n" hidden="false">
        <f>S55+T55</f>
        <v>1</v>
      </c>
      <c r="V55" s="21" t="n" hidden="false">
        <f>U55/N55-1</f>
        <v>0</v>
      </c>
      <c r="W55" s="8" t="n">
        <v>1</v>
      </c>
      <c r="X55" s="23" t="n" hidden="false">
        <v>1</v>
      </c>
      <c r="Y55" s="19" t="n" hidden="false">
        <v/>
      </c>
      <c r="Z55" s="19" t="n" hidden="false">
        <f>X55+Y55</f>
        <v>1</v>
      </c>
      <c r="AA55" s="19" t="n" hidden="false">
        <f>ROUND(W55*X55,2)</f>
        <v>1</v>
      </c>
      <c r="AB55" s="19" t="n" hidden="false">
        <v/>
      </c>
      <c r="AC55" s="19" t="n" hidden="false">
        <f>AA55+AB55</f>
        <v>1</v>
      </c>
      <c r="AD55" s="21" t="n" hidden="false">
        <f>AC55/N55-1</f>
        <v>0</v>
      </c>
      <c r="AE55" s="8" t="n">
        <v>1</v>
      </c>
      <c r="AF55" s="23" t="n" hidden="false">
        <v>1</v>
      </c>
      <c r="AG55" s="19" t="n" hidden="false">
        <v/>
      </c>
      <c r="AH55" s="19" t="n" hidden="false">
        <f>AF55+AG55</f>
        <v>1</v>
      </c>
      <c r="AI55" s="19" t="n" hidden="false">
        <f>ROUND(AE55*AF55,2)</f>
        <v>1</v>
      </c>
      <c r="AJ55" s="19" t="n" hidden="false">
        <v/>
      </c>
      <c r="AK55" s="19" t="n" hidden="false">
        <f>AI55+AJ55</f>
        <v>1</v>
      </c>
      <c r="AL55" s="21" t="n" hidden="false">
        <f>AK55/N55-1</f>
        <v>0</v>
      </c>
      <c r="AM55" s="8" t="n">
        <v>0</v>
      </c>
      <c r="AN55" s="23" t="n" hidden="false">
        <v>0</v>
      </c>
      <c r="AO55" s="19" t="n" hidden="false">
        <v/>
      </c>
      <c r="AP55" s="19" t="n" hidden="false">
        <f>AN55+AO55</f>
        <v>0</v>
      </c>
      <c r="AQ55" s="19" t="n" hidden="false">
        <f>ROUND(AM55*AN55,2)</f>
        <v>0</v>
      </c>
      <c r="AR55" s="19" t="n" hidden="false">
        <v/>
      </c>
      <c r="AS55" s="19" t="n" hidden="false">
        <f>AQ55+AR55</f>
        <v>0</v>
      </c>
      <c r="AT55" s="21" t="n" hidden="false">
        <f>AS55/N55-1</f>
        <v>-1</v>
      </c>
    </row>
    <row r="56" customFormat="false" hidden="false" outlineLevel="0" collapsed="false">
      <c r="A56" s="18" t="inlineStr">
        <is>
          <t xml:space="preserve">1.1.1.1.1.1.2.4.4</t>
        </is>
      </c>
      <c r="B56" s="18" t="inlineStr">
        <is>
          <t xml:space="preserve"/>
        </is>
      </c>
      <c r="C56" s="22" t="inlineStr">
        <is>
          <t xml:space="preserve">Щит силовой (в соответствии со схемой)_ / МЭЛ</t>
        </is>
      </c>
      <c r="D56" s="7" t="inlineStr">
        <is>
          <t xml:space="preserve">ЩАО1.3 ЩРн-18-350х300х120-IP31 mb11-18n EKF</t>
        </is>
      </c>
      <c r="E56" s="7" t="inlineStr">
        <is>
          <t xml:space="preserve"/>
        </is>
      </c>
      <c r="F56" s="7" t="inlineStr">
        <is>
          <t xml:space="preserve">ШТ</t>
        </is>
      </c>
      <c r="G56" s="7" t="inlineStr">
        <is>
          <t xml:space="preserve">1</t>
        </is>
      </c>
      <c r="H56" s="8" t="n">
        <v>1</v>
      </c>
      <c r="I56" s="23" t="n">
        <v>1</v>
      </c>
      <c r="J56" s="19" t="n">
        <v/>
      </c>
      <c r="K56" s="19" t="n">
        <f>ROUND(I56,2)+J56</f>
        <v>1</v>
      </c>
      <c r="L56" s="19" t="n">
        <f>ROUND(H56*ROUND(I56,2),2)</f>
        <v>1</v>
      </c>
      <c r="M56" s="19" t="n">
        <v/>
      </c>
      <c r="N56" s="19" t="n">
        <f>L56+M56</f>
        <v>1</v>
      </c>
      <c r="O56" s="8" t="n">
        <v>1</v>
      </c>
      <c r="P56" s="23" t="n" hidden="false">
        <v>1</v>
      </c>
      <c r="Q56" s="19" t="n" hidden="false">
        <v/>
      </c>
      <c r="R56" s="19" t="n" hidden="false">
        <f>P56+Q56</f>
        <v>1</v>
      </c>
      <c r="S56" s="19" t="n" hidden="false">
        <f>ROUND(O56*P56,2)</f>
        <v>1</v>
      </c>
      <c r="T56" s="19" t="n" hidden="false">
        <v/>
      </c>
      <c r="U56" s="19" t="n" hidden="false">
        <f>S56+T56</f>
        <v>1</v>
      </c>
      <c r="V56" s="21" t="n" hidden="false">
        <f>U56/N56-1</f>
        <v>0</v>
      </c>
      <c r="W56" s="8" t="n">
        <v>1</v>
      </c>
      <c r="X56" s="23" t="n" hidden="false">
        <v>1</v>
      </c>
      <c r="Y56" s="19" t="n" hidden="false">
        <v/>
      </c>
      <c r="Z56" s="19" t="n" hidden="false">
        <f>X56+Y56</f>
        <v>1</v>
      </c>
      <c r="AA56" s="19" t="n" hidden="false">
        <f>ROUND(W56*X56,2)</f>
        <v>1</v>
      </c>
      <c r="AB56" s="19" t="n" hidden="false">
        <v/>
      </c>
      <c r="AC56" s="19" t="n" hidden="false">
        <f>AA56+AB56</f>
        <v>1</v>
      </c>
      <c r="AD56" s="21" t="n" hidden="false">
        <f>AC56/N56-1</f>
        <v>0</v>
      </c>
      <c r="AE56" s="8" t="n">
        <v>1</v>
      </c>
      <c r="AF56" s="23" t="n" hidden="false">
        <v>1</v>
      </c>
      <c r="AG56" s="19" t="n" hidden="false">
        <v/>
      </c>
      <c r="AH56" s="19" t="n" hidden="false">
        <f>AF56+AG56</f>
        <v>1</v>
      </c>
      <c r="AI56" s="19" t="n" hidden="false">
        <f>ROUND(AE56*AF56,2)</f>
        <v>1</v>
      </c>
      <c r="AJ56" s="19" t="n" hidden="false">
        <v/>
      </c>
      <c r="AK56" s="19" t="n" hidden="false">
        <f>AI56+AJ56</f>
        <v>1</v>
      </c>
      <c r="AL56" s="21" t="n" hidden="false">
        <f>AK56/N56-1</f>
        <v>0</v>
      </c>
      <c r="AM56" s="8" t="n">
        <v>0</v>
      </c>
      <c r="AN56" s="23" t="n" hidden="false">
        <v>0</v>
      </c>
      <c r="AO56" s="19" t="n" hidden="false">
        <v/>
      </c>
      <c r="AP56" s="19" t="n" hidden="false">
        <f>AN56+AO56</f>
        <v>0</v>
      </c>
      <c r="AQ56" s="19" t="n" hidden="false">
        <f>ROUND(AM56*AN56,2)</f>
        <v>0</v>
      </c>
      <c r="AR56" s="19" t="n" hidden="false">
        <v/>
      </c>
      <c r="AS56" s="19" t="n" hidden="false">
        <f>AQ56+AR56</f>
        <v>0</v>
      </c>
      <c r="AT56" s="21" t="n" hidden="false">
        <f>AS56/N56-1</f>
        <v>-1</v>
      </c>
    </row>
    <row r="57" customFormat="false" hidden="false" outlineLevel="0" collapsed="false">
      <c r="A57" s="18" t="inlineStr">
        <is>
          <t xml:space="preserve">1.1.1.1.1.1.2.4.5</t>
        </is>
      </c>
      <c r="B57" s="18" t="inlineStr">
        <is>
          <t xml:space="preserve"/>
        </is>
      </c>
      <c r="C57" s="22" t="inlineStr">
        <is>
          <t xml:space="preserve">Щит силовой (в соответствии со схемой)_ / МЭЛ</t>
        </is>
      </c>
      <c r="D57" s="7" t="inlineStr">
        <is>
          <t xml:space="preserve">ЩАО1.2 ЩРн-18-350х300х120-IP31 mb11-18n EKF</t>
        </is>
      </c>
      <c r="E57" s="7" t="inlineStr">
        <is>
          <t xml:space="preserve"/>
        </is>
      </c>
      <c r="F57" s="7" t="inlineStr">
        <is>
          <t xml:space="preserve">ШТ</t>
        </is>
      </c>
      <c r="G57" s="7" t="inlineStr">
        <is>
          <t xml:space="preserve">1</t>
        </is>
      </c>
      <c r="H57" s="8" t="n">
        <v>1</v>
      </c>
      <c r="I57" s="23" t="n">
        <v>1</v>
      </c>
      <c r="J57" s="19" t="n">
        <v/>
      </c>
      <c r="K57" s="19" t="n">
        <f>ROUND(I57,2)+J57</f>
        <v>1</v>
      </c>
      <c r="L57" s="19" t="n">
        <f>ROUND(H57*ROUND(I57,2),2)</f>
        <v>1</v>
      </c>
      <c r="M57" s="19" t="n">
        <v/>
      </c>
      <c r="N57" s="19" t="n">
        <f>L57+M57</f>
        <v>1</v>
      </c>
      <c r="O57" s="8" t="n">
        <v>1</v>
      </c>
      <c r="P57" s="23" t="n" hidden="false">
        <v>1</v>
      </c>
      <c r="Q57" s="19" t="n" hidden="false">
        <v/>
      </c>
      <c r="R57" s="19" t="n" hidden="false">
        <f>P57+Q57</f>
        <v>1</v>
      </c>
      <c r="S57" s="19" t="n" hidden="false">
        <f>ROUND(O57*P57,2)</f>
        <v>1</v>
      </c>
      <c r="T57" s="19" t="n" hidden="false">
        <v/>
      </c>
      <c r="U57" s="19" t="n" hidden="false">
        <f>S57+T57</f>
        <v>1</v>
      </c>
      <c r="V57" s="21" t="n" hidden="false">
        <f>U57/N57-1</f>
        <v>0</v>
      </c>
      <c r="W57" s="8" t="n">
        <v>1</v>
      </c>
      <c r="X57" s="23" t="n" hidden="false">
        <v>1</v>
      </c>
      <c r="Y57" s="19" t="n" hidden="false">
        <v/>
      </c>
      <c r="Z57" s="19" t="n" hidden="false">
        <f>X57+Y57</f>
        <v>1</v>
      </c>
      <c r="AA57" s="19" t="n" hidden="false">
        <f>ROUND(W57*X57,2)</f>
        <v>1</v>
      </c>
      <c r="AB57" s="19" t="n" hidden="false">
        <v/>
      </c>
      <c r="AC57" s="19" t="n" hidden="false">
        <f>AA57+AB57</f>
        <v>1</v>
      </c>
      <c r="AD57" s="21" t="n" hidden="false">
        <f>AC57/N57-1</f>
        <v>0</v>
      </c>
      <c r="AE57" s="8" t="n">
        <v>1</v>
      </c>
      <c r="AF57" s="23" t="n" hidden="false">
        <v>1</v>
      </c>
      <c r="AG57" s="19" t="n" hidden="false">
        <v/>
      </c>
      <c r="AH57" s="19" t="n" hidden="false">
        <f>AF57+AG57</f>
        <v>1</v>
      </c>
      <c r="AI57" s="19" t="n" hidden="false">
        <f>ROUND(AE57*AF57,2)</f>
        <v>1</v>
      </c>
      <c r="AJ57" s="19" t="n" hidden="false">
        <v/>
      </c>
      <c r="AK57" s="19" t="n" hidden="false">
        <f>AI57+AJ57</f>
        <v>1</v>
      </c>
      <c r="AL57" s="21" t="n" hidden="false">
        <f>AK57/N57-1</f>
        <v>0</v>
      </c>
      <c r="AM57" s="8" t="n">
        <v>0</v>
      </c>
      <c r="AN57" s="23" t="n" hidden="false">
        <v>0</v>
      </c>
      <c r="AO57" s="19" t="n" hidden="false">
        <v/>
      </c>
      <c r="AP57" s="19" t="n" hidden="false">
        <f>AN57+AO57</f>
        <v>0</v>
      </c>
      <c r="AQ57" s="19" t="n" hidden="false">
        <f>ROUND(AM57*AN57,2)</f>
        <v>0</v>
      </c>
      <c r="AR57" s="19" t="n" hidden="false">
        <v/>
      </c>
      <c r="AS57" s="19" t="n" hidden="false">
        <f>AQ57+AR57</f>
        <v>0</v>
      </c>
      <c r="AT57" s="21" t="n" hidden="false">
        <f>AS57/N57-1</f>
        <v>-1</v>
      </c>
    </row>
    <row r="58" customFormat="false" hidden="false" outlineLevel="0" collapsed="false">
      <c r="A58" s="18" t="inlineStr">
        <is>
          <t xml:space="preserve">1.1.1.1.1.1.2.4.6</t>
        </is>
      </c>
      <c r="B58" s="18" t="inlineStr">
        <is>
          <t xml:space="preserve"/>
        </is>
      </c>
      <c r="C58" s="22" t="inlineStr">
        <is>
          <t xml:space="preserve">Щит силовой (в соответствии со схемой)_ / МЭЛ</t>
        </is>
      </c>
      <c r="D58" s="7" t="inlineStr">
        <is>
          <t xml:space="preserve">ЩАО1.1 ЩРн-18-350х300х120-IP31 mb11-18n EKF</t>
        </is>
      </c>
      <c r="E58" s="7" t="inlineStr">
        <is>
          <t xml:space="preserve"/>
        </is>
      </c>
      <c r="F58" s="7" t="inlineStr">
        <is>
          <t xml:space="preserve">ШТ</t>
        </is>
      </c>
      <c r="G58" s="7" t="inlineStr">
        <is>
          <t xml:space="preserve">1</t>
        </is>
      </c>
      <c r="H58" s="8" t="n">
        <v>1</v>
      </c>
      <c r="I58" s="23" t="n">
        <v>1</v>
      </c>
      <c r="J58" s="19" t="n">
        <v/>
      </c>
      <c r="K58" s="19" t="n">
        <f>ROUND(I58,2)+J58</f>
        <v>1</v>
      </c>
      <c r="L58" s="19" t="n">
        <f>ROUND(H58*ROUND(I58,2),2)</f>
        <v>1</v>
      </c>
      <c r="M58" s="19" t="n">
        <v/>
      </c>
      <c r="N58" s="19" t="n">
        <f>L58+M58</f>
        <v>1</v>
      </c>
      <c r="O58" s="8" t="n">
        <v>1</v>
      </c>
      <c r="P58" s="23" t="n" hidden="false">
        <v>1</v>
      </c>
      <c r="Q58" s="19" t="n" hidden="false">
        <v/>
      </c>
      <c r="R58" s="19" t="n" hidden="false">
        <f>P58+Q58</f>
        <v>1</v>
      </c>
      <c r="S58" s="19" t="n" hidden="false">
        <f>ROUND(O58*P58,2)</f>
        <v>1</v>
      </c>
      <c r="T58" s="19" t="n" hidden="false">
        <v/>
      </c>
      <c r="U58" s="19" t="n" hidden="false">
        <f>S58+T58</f>
        <v>1</v>
      </c>
      <c r="V58" s="21" t="n" hidden="false">
        <f>U58/N58-1</f>
        <v>0</v>
      </c>
      <c r="W58" s="8" t="n">
        <v>1</v>
      </c>
      <c r="X58" s="23" t="n" hidden="false">
        <v>1</v>
      </c>
      <c r="Y58" s="19" t="n" hidden="false">
        <v/>
      </c>
      <c r="Z58" s="19" t="n" hidden="false">
        <f>X58+Y58</f>
        <v>1</v>
      </c>
      <c r="AA58" s="19" t="n" hidden="false">
        <f>ROUND(W58*X58,2)</f>
        <v>1</v>
      </c>
      <c r="AB58" s="19" t="n" hidden="false">
        <v/>
      </c>
      <c r="AC58" s="19" t="n" hidden="false">
        <f>AA58+AB58</f>
        <v>1</v>
      </c>
      <c r="AD58" s="21" t="n" hidden="false">
        <f>AC58/N58-1</f>
        <v>0</v>
      </c>
      <c r="AE58" s="8" t="n">
        <v>1</v>
      </c>
      <c r="AF58" s="23" t="n" hidden="false">
        <v>1</v>
      </c>
      <c r="AG58" s="19" t="n" hidden="false">
        <v/>
      </c>
      <c r="AH58" s="19" t="n" hidden="false">
        <f>AF58+AG58</f>
        <v>1</v>
      </c>
      <c r="AI58" s="19" t="n" hidden="false">
        <f>ROUND(AE58*AF58,2)</f>
        <v>1</v>
      </c>
      <c r="AJ58" s="19" t="n" hidden="false">
        <v/>
      </c>
      <c r="AK58" s="19" t="n" hidden="false">
        <f>AI58+AJ58</f>
        <v>1</v>
      </c>
      <c r="AL58" s="21" t="n" hidden="false">
        <f>AK58/N58-1</f>
        <v>0</v>
      </c>
      <c r="AM58" s="8" t="n">
        <v>0</v>
      </c>
      <c r="AN58" s="23" t="n" hidden="false">
        <v>0</v>
      </c>
      <c r="AO58" s="19" t="n" hidden="false">
        <v/>
      </c>
      <c r="AP58" s="19" t="n" hidden="false">
        <f>AN58+AO58</f>
        <v>0</v>
      </c>
      <c r="AQ58" s="19" t="n" hidden="false">
        <f>ROUND(AM58*AN58,2)</f>
        <v>0</v>
      </c>
      <c r="AR58" s="19" t="n" hidden="false">
        <v/>
      </c>
      <c r="AS58" s="19" t="n" hidden="false">
        <f>AQ58+AR58</f>
        <v>0</v>
      </c>
      <c r="AT58" s="21" t="n" hidden="false">
        <f>AS58/N58-1</f>
        <v>-1</v>
      </c>
    </row>
    <row r="59" customFormat="false" hidden="false" outlineLevel="0" collapsed="false">
      <c r="A59" s="18" t="inlineStr">
        <is>
          <t xml:space="preserve">1.1.1.1.1.1.2.5</t>
        </is>
      </c>
      <c r="B59" s="18" t="inlineStr">
        <is>
          <t xml:space="preserve"/>
        </is>
      </c>
      <c r="C59" s="18" t="inlineStr">
        <is>
          <t xml:space="preserve">Монтаж щита силового (для СКБ) / 24 модуля</t>
        </is>
      </c>
      <c r="D59" s="7" t="inlineStr">
        <is>
          <t xml:space="preserve"/>
        </is>
      </c>
      <c r="E59" s="7" t="inlineStr">
        <is>
          <t xml:space="preserve"/>
        </is>
      </c>
      <c r="F59" s="7" t="inlineStr">
        <is>
          <t xml:space="preserve">ШТ</t>
        </is>
      </c>
      <c r="G59" s="7" t="inlineStr">
        <is>
          <t xml:space="preserve">1</t>
        </is>
      </c>
      <c r="H59" s="8" t="n">
        <v>4</v>
      </c>
      <c r="I59" s="19" t="n">
        <f>ROUND((L60+L61+L62+L63)/H59,2)</f>
        <v>1</v>
      </c>
      <c r="J59" s="20" t="n">
        <v>10063</v>
      </c>
      <c r="K59" s="19" t="n">
        <f>I59+ROUND(J59,2)</f>
        <v>10064</v>
      </c>
      <c r="L59" s="19" t="n">
        <f>ROUND(H59*I59,2)</f>
        <v>4</v>
      </c>
      <c r="M59" s="19" t="n">
        <f>ROUND(H59*ROUND(J59,2),2)</f>
        <v>40252</v>
      </c>
      <c r="N59" s="19" t="n">
        <f>L59+M59</f>
        <v>40256</v>
      </c>
      <c r="O59" s="8" t="n">
        <v>4</v>
      </c>
      <c r="P59" s="19" t="n" hidden="false">
        <f>ROUND((S60+S61+S62+S63)/O59,2)</f>
        <v>1</v>
      </c>
      <c r="Q59" s="20" t="n" hidden="false">
        <v>16100.8</v>
      </c>
      <c r="R59" s="19" t="n" hidden="false">
        <f>P59+Q59</f>
        <v>16101.8</v>
      </c>
      <c r="S59" s="19" t="n" hidden="false">
        <f>ROUND(O59*P59,2)</f>
        <v>4</v>
      </c>
      <c r="T59" s="19" t="n" hidden="false">
        <f>ROUND(O59*Q59,2)</f>
        <v>64403.2</v>
      </c>
      <c r="U59" s="19" t="n" hidden="false">
        <f>S59+T59</f>
        <v>64407.2</v>
      </c>
      <c r="V59" s="21" t="n" hidden="false">
        <f>U59/N59-1</f>
        <v>0.5999403815580286</v>
      </c>
      <c r="W59" s="8" t="n">
        <v>4</v>
      </c>
      <c r="X59" s="19" t="n" hidden="false">
        <f>ROUND((AA60+AA61+AA62+AA63)/W59,2)</f>
        <v>1</v>
      </c>
      <c r="Y59" s="20" t="n" hidden="false">
        <v>20000</v>
      </c>
      <c r="Z59" s="19" t="n" hidden="false">
        <f>X59+Y59</f>
        <v>20001</v>
      </c>
      <c r="AA59" s="19" t="n" hidden="false">
        <f>ROUND(W59*X59,2)</f>
        <v>4</v>
      </c>
      <c r="AB59" s="19" t="n" hidden="false">
        <f>ROUND(W59*Y59,2)</f>
        <v>80000</v>
      </c>
      <c r="AC59" s="19" t="n" hidden="false">
        <f>AA59+AB59</f>
        <v>80004</v>
      </c>
      <c r="AD59" s="21" t="n" hidden="false">
        <f>AC59/N59-1</f>
        <v>0.9873807631160572</v>
      </c>
      <c r="AE59" s="8" t="n">
        <v>4</v>
      </c>
      <c r="AF59" s="19" t="n" hidden="false">
        <f>ROUND((AI60+AI61+AI62+AI63)/AE59,2)</f>
        <v>1</v>
      </c>
      <c r="AG59" s="20" t="n" hidden="false">
        <v>24000</v>
      </c>
      <c r="AH59" s="19" t="n" hidden="false">
        <f>AF59+AG59</f>
        <v>24001</v>
      </c>
      <c r="AI59" s="19" t="n" hidden="false">
        <f>ROUND(AE59*AF59,2)</f>
        <v>4</v>
      </c>
      <c r="AJ59" s="19" t="n" hidden="false">
        <f>ROUND(AE59*AG59,2)</f>
        <v>96000</v>
      </c>
      <c r="AK59" s="19" t="n" hidden="false">
        <f>AI59+AJ59</f>
        <v>96004</v>
      </c>
      <c r="AL59" s="21" t="n" hidden="false">
        <f>AK59/N59-1</f>
        <v>1.384837042925278</v>
      </c>
      <c r="AM59" s="8" t="n">
        <v>0</v>
      </c>
      <c r="AN59" s="19" t="n" hidden="false">
        <f>ROUND((AQ60+AQ61+AQ62+AQ63)/AM59,2)</f>
        <v>0</v>
      </c>
      <c r="AO59" s="19" t="n" hidden="false">
        <v>0</v>
      </c>
      <c r="AP59" s="19" t="n" hidden="false">
        <f>AN59+AO59</f>
        <v>0</v>
      </c>
      <c r="AQ59" s="19" t="n" hidden="false">
        <f>ROUND(AM59*AN59,2)</f>
        <v>0</v>
      </c>
      <c r="AR59" s="19" t="n" hidden="false">
        <f>ROUND(AM59*AO59,2)</f>
        <v>0</v>
      </c>
      <c r="AS59" s="19" t="n" hidden="false">
        <f>AQ59+AR59</f>
        <v>0</v>
      </c>
      <c r="AT59" s="21" t="n" hidden="false">
        <f>AS59/N59-1</f>
        <v>-1</v>
      </c>
    </row>
    <row r="60" customFormat="false" hidden="false" outlineLevel="0" collapsed="false">
      <c r="A60" s="18" t="inlineStr">
        <is>
          <t xml:space="preserve">1.1.1.1.1.1.2.5.1</t>
        </is>
      </c>
      <c r="B60" s="18" t="inlineStr">
        <is>
          <t xml:space="preserve"/>
        </is>
      </c>
      <c r="C60" s="22" t="inlineStr">
        <is>
          <t xml:space="preserve">Щит силовой (в соответствии со схемой)_ / МЭЛ</t>
        </is>
      </c>
      <c r="D60" s="7" t="inlineStr">
        <is>
          <t xml:space="preserve">ЩО1.2 ЩРн-24-395х310х120-IP31 EKF</t>
        </is>
      </c>
      <c r="E60" s="7" t="inlineStr">
        <is>
          <t xml:space="preserve"/>
        </is>
      </c>
      <c r="F60" s="7" t="inlineStr">
        <is>
          <t xml:space="preserve">ШТ</t>
        </is>
      </c>
      <c r="G60" s="7" t="inlineStr">
        <is>
          <t xml:space="preserve">1</t>
        </is>
      </c>
      <c r="H60" s="8" t="n">
        <v>1</v>
      </c>
      <c r="I60" s="23" t="n">
        <v>1</v>
      </c>
      <c r="J60" s="19" t="n">
        <v/>
      </c>
      <c r="K60" s="19" t="n">
        <f>ROUND(I60,2)+J60</f>
        <v>1</v>
      </c>
      <c r="L60" s="19" t="n">
        <f>ROUND(H60*ROUND(I60,2),2)</f>
        <v>1</v>
      </c>
      <c r="M60" s="19" t="n">
        <v/>
      </c>
      <c r="N60" s="19" t="n">
        <f>L60+M60</f>
        <v>1</v>
      </c>
      <c r="O60" s="8" t="n">
        <v>1</v>
      </c>
      <c r="P60" s="23" t="n" hidden="false">
        <v>1</v>
      </c>
      <c r="Q60" s="19" t="n" hidden="false">
        <v/>
      </c>
      <c r="R60" s="19" t="n" hidden="false">
        <f>P60+Q60</f>
        <v>1</v>
      </c>
      <c r="S60" s="19" t="n" hidden="false">
        <f>ROUND(O60*P60,2)</f>
        <v>1</v>
      </c>
      <c r="T60" s="19" t="n" hidden="false">
        <v/>
      </c>
      <c r="U60" s="19" t="n" hidden="false">
        <f>S60+T60</f>
        <v>1</v>
      </c>
      <c r="V60" s="21" t="n" hidden="false">
        <f>U60/N60-1</f>
        <v>0</v>
      </c>
      <c r="W60" s="8" t="n">
        <v>1</v>
      </c>
      <c r="X60" s="23" t="n" hidden="false">
        <v>1</v>
      </c>
      <c r="Y60" s="19" t="n" hidden="false">
        <v/>
      </c>
      <c r="Z60" s="19" t="n" hidden="false">
        <f>X60+Y60</f>
        <v>1</v>
      </c>
      <c r="AA60" s="19" t="n" hidden="false">
        <f>ROUND(W60*X60,2)</f>
        <v>1</v>
      </c>
      <c r="AB60" s="19" t="n" hidden="false">
        <v/>
      </c>
      <c r="AC60" s="19" t="n" hidden="false">
        <f>AA60+AB60</f>
        <v>1</v>
      </c>
      <c r="AD60" s="21" t="n" hidden="false">
        <f>AC60/N60-1</f>
        <v>0</v>
      </c>
      <c r="AE60" s="8" t="n">
        <v>1</v>
      </c>
      <c r="AF60" s="23" t="n" hidden="false">
        <v>1</v>
      </c>
      <c r="AG60" s="19" t="n" hidden="false">
        <v/>
      </c>
      <c r="AH60" s="19" t="n" hidden="false">
        <f>AF60+AG60</f>
        <v>1</v>
      </c>
      <c r="AI60" s="19" t="n" hidden="false">
        <f>ROUND(AE60*AF60,2)</f>
        <v>1</v>
      </c>
      <c r="AJ60" s="19" t="n" hidden="false">
        <v/>
      </c>
      <c r="AK60" s="19" t="n" hidden="false">
        <f>AI60+AJ60</f>
        <v>1</v>
      </c>
      <c r="AL60" s="21" t="n" hidden="false">
        <f>AK60/N60-1</f>
        <v>0</v>
      </c>
      <c r="AM60" s="8" t="n">
        <v>0</v>
      </c>
      <c r="AN60" s="23" t="n" hidden="false">
        <v>0</v>
      </c>
      <c r="AO60" s="19" t="n" hidden="false">
        <v/>
      </c>
      <c r="AP60" s="19" t="n" hidden="false">
        <f>AN60+AO60</f>
        <v>0</v>
      </c>
      <c r="AQ60" s="19" t="n" hidden="false">
        <f>ROUND(AM60*AN60,2)</f>
        <v>0</v>
      </c>
      <c r="AR60" s="19" t="n" hidden="false">
        <v/>
      </c>
      <c r="AS60" s="19" t="n" hidden="false">
        <f>AQ60+AR60</f>
        <v>0</v>
      </c>
      <c r="AT60" s="21" t="n" hidden="false">
        <f>AS60/N60-1</f>
        <v>-1</v>
      </c>
    </row>
    <row r="61" customFormat="false" hidden="false" outlineLevel="0" collapsed="false">
      <c r="A61" s="18" t="inlineStr">
        <is>
          <t xml:space="preserve">1.1.1.1.1.1.2.5.2</t>
        </is>
      </c>
      <c r="B61" s="18" t="inlineStr">
        <is>
          <t xml:space="preserve"/>
        </is>
      </c>
      <c r="C61" s="22" t="inlineStr">
        <is>
          <t xml:space="preserve">Щит силовой (в соответствии со схемой)_ / МЭЛ</t>
        </is>
      </c>
      <c r="D61" s="7" t="inlineStr">
        <is>
          <t xml:space="preserve">ЩО1.1 ЩРн-24-395х310х120-IP31 EKF</t>
        </is>
      </c>
      <c r="E61" s="7" t="inlineStr">
        <is>
          <t xml:space="preserve"/>
        </is>
      </c>
      <c r="F61" s="7" t="inlineStr">
        <is>
          <t xml:space="preserve">ШТ</t>
        </is>
      </c>
      <c r="G61" s="7" t="inlineStr">
        <is>
          <t xml:space="preserve">1</t>
        </is>
      </c>
      <c r="H61" s="8" t="n">
        <v>1</v>
      </c>
      <c r="I61" s="23" t="n">
        <v>1</v>
      </c>
      <c r="J61" s="19" t="n">
        <v/>
      </c>
      <c r="K61" s="19" t="n">
        <f>ROUND(I61,2)+J61</f>
        <v>1</v>
      </c>
      <c r="L61" s="19" t="n">
        <f>ROUND(H61*ROUND(I61,2),2)</f>
        <v>1</v>
      </c>
      <c r="M61" s="19" t="n">
        <v/>
      </c>
      <c r="N61" s="19" t="n">
        <f>L61+M61</f>
        <v>1</v>
      </c>
      <c r="O61" s="8" t="n">
        <v>1</v>
      </c>
      <c r="P61" s="23" t="n" hidden="false">
        <v>1</v>
      </c>
      <c r="Q61" s="19" t="n" hidden="false">
        <v/>
      </c>
      <c r="R61" s="19" t="n" hidden="false">
        <f>P61+Q61</f>
        <v>1</v>
      </c>
      <c r="S61" s="19" t="n" hidden="false">
        <f>ROUND(O61*P61,2)</f>
        <v>1</v>
      </c>
      <c r="T61" s="19" t="n" hidden="false">
        <v/>
      </c>
      <c r="U61" s="19" t="n" hidden="false">
        <f>S61+T61</f>
        <v>1</v>
      </c>
      <c r="V61" s="21" t="n" hidden="false">
        <f>U61/N61-1</f>
        <v>0</v>
      </c>
      <c r="W61" s="8" t="n">
        <v>1</v>
      </c>
      <c r="X61" s="23" t="n" hidden="false">
        <v>1</v>
      </c>
      <c r="Y61" s="19" t="n" hidden="false">
        <v/>
      </c>
      <c r="Z61" s="19" t="n" hidden="false">
        <f>X61+Y61</f>
        <v>1</v>
      </c>
      <c r="AA61" s="19" t="n" hidden="false">
        <f>ROUND(W61*X61,2)</f>
        <v>1</v>
      </c>
      <c r="AB61" s="19" t="n" hidden="false">
        <v/>
      </c>
      <c r="AC61" s="19" t="n" hidden="false">
        <f>AA61+AB61</f>
        <v>1</v>
      </c>
      <c r="AD61" s="21" t="n" hidden="false">
        <f>AC61/N61-1</f>
        <v>0</v>
      </c>
      <c r="AE61" s="8" t="n">
        <v>1</v>
      </c>
      <c r="AF61" s="23" t="n" hidden="false">
        <v>1</v>
      </c>
      <c r="AG61" s="19" t="n" hidden="false">
        <v/>
      </c>
      <c r="AH61" s="19" t="n" hidden="false">
        <f>AF61+AG61</f>
        <v>1</v>
      </c>
      <c r="AI61" s="19" t="n" hidden="false">
        <f>ROUND(AE61*AF61,2)</f>
        <v>1</v>
      </c>
      <c r="AJ61" s="19" t="n" hidden="false">
        <v/>
      </c>
      <c r="AK61" s="19" t="n" hidden="false">
        <f>AI61+AJ61</f>
        <v>1</v>
      </c>
      <c r="AL61" s="21" t="n" hidden="false">
        <f>AK61/N61-1</f>
        <v>0</v>
      </c>
      <c r="AM61" s="8" t="n">
        <v>0</v>
      </c>
      <c r="AN61" s="23" t="n" hidden="false">
        <v>0</v>
      </c>
      <c r="AO61" s="19" t="n" hidden="false">
        <v/>
      </c>
      <c r="AP61" s="19" t="n" hidden="false">
        <f>AN61+AO61</f>
        <v>0</v>
      </c>
      <c r="AQ61" s="19" t="n" hidden="false">
        <f>ROUND(AM61*AN61,2)</f>
        <v>0</v>
      </c>
      <c r="AR61" s="19" t="n" hidden="false">
        <v/>
      </c>
      <c r="AS61" s="19" t="n" hidden="false">
        <f>AQ61+AR61</f>
        <v>0</v>
      </c>
      <c r="AT61" s="21" t="n" hidden="false">
        <f>AS61/N61-1</f>
        <v>-1</v>
      </c>
    </row>
    <row r="62" customFormat="false" hidden="false" outlineLevel="0" collapsed="false">
      <c r="A62" s="18" t="inlineStr">
        <is>
          <t xml:space="preserve">1.1.1.1.1.1.2.5.3</t>
        </is>
      </c>
      <c r="B62" s="18" t="inlineStr">
        <is>
          <t xml:space="preserve"/>
        </is>
      </c>
      <c r="C62" s="22" t="inlineStr">
        <is>
          <t xml:space="preserve">Щит силовой (в соответствии со схемой)_ / МЭЛ</t>
        </is>
      </c>
      <c r="D62" s="7" t="inlineStr">
        <is>
          <t xml:space="preserve">ЩО0.1 ЩРн-24-395х310х120-IP54 EKF</t>
        </is>
      </c>
      <c r="E62" s="7" t="inlineStr">
        <is>
          <t xml:space="preserve"/>
        </is>
      </c>
      <c r="F62" s="7" t="inlineStr">
        <is>
          <t xml:space="preserve">ШТ</t>
        </is>
      </c>
      <c r="G62" s="7" t="inlineStr">
        <is>
          <t xml:space="preserve">1</t>
        </is>
      </c>
      <c r="H62" s="8" t="n">
        <v>1</v>
      </c>
      <c r="I62" s="23" t="n">
        <v>1</v>
      </c>
      <c r="J62" s="19" t="n">
        <v/>
      </c>
      <c r="K62" s="19" t="n">
        <f>ROUND(I62,2)+J62</f>
        <v>1</v>
      </c>
      <c r="L62" s="19" t="n">
        <f>ROUND(H62*ROUND(I62,2),2)</f>
        <v>1</v>
      </c>
      <c r="M62" s="19" t="n">
        <v/>
      </c>
      <c r="N62" s="19" t="n">
        <f>L62+M62</f>
        <v>1</v>
      </c>
      <c r="O62" s="8" t="n">
        <v>1</v>
      </c>
      <c r="P62" s="23" t="n" hidden="false">
        <v>1</v>
      </c>
      <c r="Q62" s="19" t="n" hidden="false">
        <v/>
      </c>
      <c r="R62" s="19" t="n" hidden="false">
        <f>P62+Q62</f>
        <v>1</v>
      </c>
      <c r="S62" s="19" t="n" hidden="false">
        <f>ROUND(O62*P62,2)</f>
        <v>1</v>
      </c>
      <c r="T62" s="19" t="n" hidden="false">
        <v/>
      </c>
      <c r="U62" s="19" t="n" hidden="false">
        <f>S62+T62</f>
        <v>1</v>
      </c>
      <c r="V62" s="21" t="n" hidden="false">
        <f>U62/N62-1</f>
        <v>0</v>
      </c>
      <c r="W62" s="8" t="n">
        <v>1</v>
      </c>
      <c r="X62" s="23" t="n" hidden="false">
        <v>1</v>
      </c>
      <c r="Y62" s="19" t="n" hidden="false">
        <v/>
      </c>
      <c r="Z62" s="19" t="n" hidden="false">
        <f>X62+Y62</f>
        <v>1</v>
      </c>
      <c r="AA62" s="19" t="n" hidden="false">
        <f>ROUND(W62*X62,2)</f>
        <v>1</v>
      </c>
      <c r="AB62" s="19" t="n" hidden="false">
        <v/>
      </c>
      <c r="AC62" s="19" t="n" hidden="false">
        <f>AA62+AB62</f>
        <v>1</v>
      </c>
      <c r="AD62" s="21" t="n" hidden="false">
        <f>AC62/N62-1</f>
        <v>0</v>
      </c>
      <c r="AE62" s="8" t="n">
        <v>1</v>
      </c>
      <c r="AF62" s="23" t="n" hidden="false">
        <v>1</v>
      </c>
      <c r="AG62" s="19" t="n" hidden="false">
        <v/>
      </c>
      <c r="AH62" s="19" t="n" hidden="false">
        <f>AF62+AG62</f>
        <v>1</v>
      </c>
      <c r="AI62" s="19" t="n" hidden="false">
        <f>ROUND(AE62*AF62,2)</f>
        <v>1</v>
      </c>
      <c r="AJ62" s="19" t="n" hidden="false">
        <v/>
      </c>
      <c r="AK62" s="19" t="n" hidden="false">
        <f>AI62+AJ62</f>
        <v>1</v>
      </c>
      <c r="AL62" s="21" t="n" hidden="false">
        <f>AK62/N62-1</f>
        <v>0</v>
      </c>
      <c r="AM62" s="8" t="n">
        <v>0</v>
      </c>
      <c r="AN62" s="23" t="n" hidden="false">
        <v>0</v>
      </c>
      <c r="AO62" s="19" t="n" hidden="false">
        <v/>
      </c>
      <c r="AP62" s="19" t="n" hidden="false">
        <f>AN62+AO62</f>
        <v>0</v>
      </c>
      <c r="AQ62" s="19" t="n" hidden="false">
        <f>ROUND(AM62*AN62,2)</f>
        <v>0</v>
      </c>
      <c r="AR62" s="19" t="n" hidden="false">
        <v/>
      </c>
      <c r="AS62" s="19" t="n" hidden="false">
        <f>AQ62+AR62</f>
        <v>0</v>
      </c>
      <c r="AT62" s="21" t="n" hidden="false">
        <f>AS62/N62-1</f>
        <v>-1</v>
      </c>
    </row>
    <row r="63" customFormat="false" hidden="false" outlineLevel="0" collapsed="false">
      <c r="A63" s="18" t="inlineStr">
        <is>
          <t xml:space="preserve">1.1.1.1.1.1.2.5.4</t>
        </is>
      </c>
      <c r="B63" s="18" t="inlineStr">
        <is>
          <t xml:space="preserve"/>
        </is>
      </c>
      <c r="C63" s="22" t="inlineStr">
        <is>
          <t xml:space="preserve">Щит силовой (в соответствии со схемой)_ / МЭЛ</t>
        </is>
      </c>
      <c r="D63" s="7" t="inlineStr">
        <is>
          <t xml:space="preserve">ЩО1.3 ЩРн-24-395х310х120-IP31 EKF</t>
        </is>
      </c>
      <c r="E63" s="7" t="inlineStr">
        <is>
          <t xml:space="preserve"/>
        </is>
      </c>
      <c r="F63" s="7" t="inlineStr">
        <is>
          <t xml:space="preserve">ШТ</t>
        </is>
      </c>
      <c r="G63" s="7" t="inlineStr">
        <is>
          <t xml:space="preserve">1</t>
        </is>
      </c>
      <c r="H63" s="8" t="n">
        <v>1</v>
      </c>
      <c r="I63" s="23" t="n">
        <v>1</v>
      </c>
      <c r="J63" s="19" t="n">
        <v/>
      </c>
      <c r="K63" s="19" t="n">
        <f>ROUND(I63,2)+J63</f>
        <v>1</v>
      </c>
      <c r="L63" s="19" t="n">
        <f>ROUND(H63*ROUND(I63,2),2)</f>
        <v>1</v>
      </c>
      <c r="M63" s="19" t="n">
        <v/>
      </c>
      <c r="N63" s="19" t="n">
        <f>L63+M63</f>
        <v>1</v>
      </c>
      <c r="O63" s="8" t="n">
        <v>1</v>
      </c>
      <c r="P63" s="23" t="n" hidden="false">
        <v>1</v>
      </c>
      <c r="Q63" s="19" t="n" hidden="false">
        <v/>
      </c>
      <c r="R63" s="19" t="n" hidden="false">
        <f>P63+Q63</f>
        <v>1</v>
      </c>
      <c r="S63" s="19" t="n" hidden="false">
        <f>ROUND(O63*P63,2)</f>
        <v>1</v>
      </c>
      <c r="T63" s="19" t="n" hidden="false">
        <v/>
      </c>
      <c r="U63" s="19" t="n" hidden="false">
        <f>S63+T63</f>
        <v>1</v>
      </c>
      <c r="V63" s="21" t="n" hidden="false">
        <f>U63/N63-1</f>
        <v>0</v>
      </c>
      <c r="W63" s="8" t="n">
        <v>1</v>
      </c>
      <c r="X63" s="23" t="n" hidden="false">
        <v>1</v>
      </c>
      <c r="Y63" s="19" t="n" hidden="false">
        <v/>
      </c>
      <c r="Z63" s="19" t="n" hidden="false">
        <f>X63+Y63</f>
        <v>1</v>
      </c>
      <c r="AA63" s="19" t="n" hidden="false">
        <f>ROUND(W63*X63,2)</f>
        <v>1</v>
      </c>
      <c r="AB63" s="19" t="n" hidden="false">
        <v/>
      </c>
      <c r="AC63" s="19" t="n" hidden="false">
        <f>AA63+AB63</f>
        <v>1</v>
      </c>
      <c r="AD63" s="21" t="n" hidden="false">
        <f>AC63/N63-1</f>
        <v>0</v>
      </c>
      <c r="AE63" s="8" t="n">
        <v>1</v>
      </c>
      <c r="AF63" s="23" t="n" hidden="false">
        <v>1</v>
      </c>
      <c r="AG63" s="19" t="n" hidden="false">
        <v/>
      </c>
      <c r="AH63" s="19" t="n" hidden="false">
        <f>AF63+AG63</f>
        <v>1</v>
      </c>
      <c r="AI63" s="19" t="n" hidden="false">
        <f>ROUND(AE63*AF63,2)</f>
        <v>1</v>
      </c>
      <c r="AJ63" s="19" t="n" hidden="false">
        <v/>
      </c>
      <c r="AK63" s="19" t="n" hidden="false">
        <f>AI63+AJ63</f>
        <v>1</v>
      </c>
      <c r="AL63" s="21" t="n" hidden="false">
        <f>AK63/N63-1</f>
        <v>0</v>
      </c>
      <c r="AM63" s="8" t="n">
        <v>0</v>
      </c>
      <c r="AN63" s="23" t="n" hidden="false">
        <v>0</v>
      </c>
      <c r="AO63" s="19" t="n" hidden="false">
        <v/>
      </c>
      <c r="AP63" s="19" t="n" hidden="false">
        <f>AN63+AO63</f>
        <v>0</v>
      </c>
      <c r="AQ63" s="19" t="n" hidden="false">
        <f>ROUND(AM63*AN63,2)</f>
        <v>0</v>
      </c>
      <c r="AR63" s="19" t="n" hidden="false">
        <v/>
      </c>
      <c r="AS63" s="19" t="n" hidden="false">
        <f>AQ63+AR63</f>
        <v>0</v>
      </c>
      <c r="AT63" s="21" t="n" hidden="false">
        <f>AS63/N63-1</f>
        <v>-1</v>
      </c>
    </row>
    <row r="64" customFormat="false" hidden="false" outlineLevel="0" collapsed="false">
      <c r="A64" s="14" t="inlineStr">
        <is>
          <t xml:space="preserve">1.1.1.1.1.1.3</t>
        </is>
      </c>
      <c r="B64" s="14" t="inlineStr">
        <is>
          <t xml:space="preserve"/>
        </is>
      </c>
      <c r="C64" s="14" t="inlineStr">
        <is>
          <t xml:space="preserve">Прокладка кабеля</t>
        </is>
      </c>
      <c r="D64" s="6" t="inlineStr">
        <is>
          <t xml:space="preserve"/>
        </is>
      </c>
      <c r="E64" s="6" t="inlineStr">
        <is>
          <t xml:space="preserve"/>
        </is>
      </c>
      <c r="F64" s="6" t="inlineStr">
        <is>
          <t xml:space="preserve"/>
        </is>
      </c>
      <c r="G64" s="6" t="inlineStr">
        <is>
          <t xml:space="preserve"/>
        </is>
      </c>
      <c r="H64" s="15" t="n">
        <v/>
      </c>
      <c r="I64" s="16" t="n">
        <v/>
      </c>
      <c r="J64" s="16" t="n">
        <v/>
      </c>
      <c r="K64" s="16" t="n">
        <v/>
      </c>
      <c r="L64" s="16" t="n">
        <f>L65+L68+L70+L73+L80+L84+L87+L89+L92+L99+L103+L107+L110+L113+L119+L122+L126</f>
        <v>2522618.47</v>
      </c>
      <c r="M64" s="16" t="n">
        <f>M65+M68+M70+M73+M80+M84+M87+M89+M92+M99+M103+M107+M110+M113+M119+M122+M126</f>
        <v>3536851</v>
      </c>
      <c r="N64" s="16" t="n">
        <f>N65+N68+N70+N73+N80+N84+N87+N89+N92+N99+N103+N107+N110+N113+N119+N122+N126</f>
        <v>6059469.47</v>
      </c>
      <c r="O64" s="15" t="n">
        <v/>
      </c>
      <c r="P64" s="16" t="n" hidden="false">
        <v/>
      </c>
      <c r="Q64" s="16" t="n" hidden="false">
        <v/>
      </c>
      <c r="R64" s="16" t="n" hidden="false">
        <v/>
      </c>
      <c r="S64" s="16" t="n" hidden="false">
        <f>S65+S68+S70+S73+S80+S84+S87+S89+S92+S99+S103+S107+S110+S113+S119+S122+S126</f>
        <v>3356685.38</v>
      </c>
      <c r="T64" s="16" t="n" hidden="false">
        <f>T65+T68+T70+T73+T80+T84+T87+T89+T92+T99+T103+T107+T110+T113+T119+T122+T126</f>
        <v>5012755.6</v>
      </c>
      <c r="U64" s="16" t="n" hidden="false">
        <f>U65+U68+U70+U73+U80+U84+U87+U89+U92+U99+U103+U107+U110+U113+U119+U122+U126</f>
        <v>8369440.98</v>
      </c>
      <c r="V64" s="17" t="n" hidden="false">
        <f>U64/N64-1</f>
        <v>0.38121679157498933</v>
      </c>
      <c r="W64" s="15" t="n">
        <v/>
      </c>
      <c r="X64" s="16" t="n" hidden="false">
        <v/>
      </c>
      <c r="Y64" s="16" t="n" hidden="false">
        <v/>
      </c>
      <c r="Z64" s="16" t="n" hidden="false">
        <v/>
      </c>
      <c r="AA64" s="16" t="n" hidden="false">
        <f>AA65+AA68+AA70+AA73+AA80+AA84+AA87+AA89+AA92+AA99+AA103+AA107+AA110+AA113+AA119+AA122+AA126</f>
        <v>3165430.1</v>
      </c>
      <c r="AB64" s="16" t="n" hidden="false">
        <f>AB65+AB68+AB70+AB73+AB80+AB84+AB87+AB89+AB92+AB99+AB103+AB107+AB110+AB113+AB119+AB122+AB126</f>
        <v>9065215</v>
      </c>
      <c r="AC64" s="16" t="n" hidden="false">
        <f>AC65+AC68+AC70+AC73+AC80+AC84+AC87+AC89+AC92+AC99+AC103+AC107+AC110+AC113+AC119+AC122+AC126</f>
        <v>12230645.1</v>
      </c>
      <c r="AD64" s="17" t="n" hidden="false">
        <f>AC64/N64-1</f>
        <v>1.018434973647949</v>
      </c>
      <c r="AE64" s="15" t="n">
        <v/>
      </c>
      <c r="AF64" s="16" t="n" hidden="false">
        <v/>
      </c>
      <c r="AG64" s="16" t="n" hidden="false">
        <v/>
      </c>
      <c r="AH64" s="16" t="n" hidden="false">
        <v/>
      </c>
      <c r="AI64" s="16" t="n" hidden="false">
        <f>AI65+AI68+AI70+AI73+AI80+AI84+AI87+AI89+AI92+AI99+AI103+AI107+AI110+AI113+AI119+AI122+AI126</f>
        <v>4029316.19</v>
      </c>
      <c r="AJ64" s="16" t="n" hidden="false">
        <f>AJ65+AJ68+AJ70+AJ73+AJ80+AJ84+AJ87+AJ89+AJ92+AJ99+AJ103+AJ107+AJ110+AJ113+AJ119+AJ122+AJ126</f>
        <v>7834130</v>
      </c>
      <c r="AK64" s="16" t="n" hidden="false">
        <f>AK65+AK68+AK70+AK73+AK80+AK84+AK87+AK89+AK92+AK99+AK103+AK107+AK110+AK113+AK119+AK122+AK126</f>
        <v>11863446.19</v>
      </c>
      <c r="AL64" s="17" t="n" hidden="false">
        <f>AK64/N64-1</f>
        <v>0.9578357888813656</v>
      </c>
      <c r="AM64" s="15" t="n">
        <v/>
      </c>
      <c r="AN64" s="16" t="n" hidden="false">
        <v/>
      </c>
      <c r="AO64" s="16" t="n" hidden="false">
        <v/>
      </c>
      <c r="AP64" s="16" t="n" hidden="false">
        <v/>
      </c>
      <c r="AQ64" s="16" t="n" hidden="false">
        <f>AQ65+AQ68+AQ70+AQ73+AQ80+AQ84+AQ87+AQ89+AQ92+AQ99+AQ103+AQ107+AQ110+AQ113+AQ119+AQ122+AQ126</f>
        <v>0</v>
      </c>
      <c r="AR64" s="16" t="n" hidden="false">
        <f>AR65+AR68+AR70+AR73+AR80+AR84+AR87+AR89+AR92+AR99+AR103+AR107+AR110+AR113+AR119+AR122+AR126</f>
        <v>0</v>
      </c>
      <c r="AS64" s="16" t="n" hidden="false">
        <f>AS65+AS68+AS70+AS73+AS80+AS84+AS87+AS89+AS92+AS99+AS103+AS107+AS110+AS113+AS119+AS122+AS126</f>
        <v>0</v>
      </c>
      <c r="AT64" s="17" t="n" hidden="false">
        <f>AS64/N64-1</f>
        <v>-1</v>
      </c>
    </row>
    <row r="65" customFormat="false" hidden="false" outlineLevel="0" collapsed="false">
      <c r="A65" s="18" t="inlineStr">
        <is>
          <t xml:space="preserve">1.1.1.1.1.1.3.1</t>
        </is>
      </c>
      <c r="B65" s="18" t="inlineStr">
        <is>
          <t xml:space="preserve"/>
        </is>
      </c>
      <c r="C65" s="18" t="inlineStr">
        <is>
          <t xml:space="preserve">Затяжка кабеля, провода в трубу / 1,5-6 мм</t>
        </is>
      </c>
      <c r="D65" s="7" t="inlineStr">
        <is>
          <t xml:space="preserve">Поставщики: ООО "Богословский кабельный завод", Акционерное общество "Электрокабель" Кольчугинский завод"</t>
        </is>
      </c>
      <c r="E65" s="7" t="inlineStr">
        <is>
          <t xml:space="preserve">Выгружается из БО по объектам BIM-КЦ</t>
        </is>
      </c>
      <c r="F65" s="7" t="inlineStr">
        <is>
          <t xml:space="preserve">ПОГ М</t>
        </is>
      </c>
      <c r="G65" s="7" t="inlineStr">
        <is>
          <t xml:space="preserve">1</t>
        </is>
      </c>
      <c r="H65" s="8" t="n">
        <v>858</v>
      </c>
      <c r="I65" s="19" t="n">
        <f>ROUND((L66+L67)/H65,2)</f>
        <v>60.91</v>
      </c>
      <c r="J65" s="20" t="n">
        <v>88</v>
      </c>
      <c r="K65" s="19" t="n">
        <f>I65+ROUND(J65,2)</f>
        <v>148.91</v>
      </c>
      <c r="L65" s="19" t="n">
        <f>ROUND(H65*I65,2)</f>
        <v>52260.78</v>
      </c>
      <c r="M65" s="19" t="n">
        <f>ROUND(H65*ROUND(J65,2),2)</f>
        <v>75504</v>
      </c>
      <c r="N65" s="19" t="n">
        <f>L65+M65</f>
        <v>127764.78</v>
      </c>
      <c r="O65" s="8" t="n">
        <v>858</v>
      </c>
      <c r="P65" s="19" t="n" hidden="false">
        <f>ROUND((S66+S67)/O65,2)</f>
        <v>69.5</v>
      </c>
      <c r="Q65" s="20" t="n" hidden="false">
        <v>120.8</v>
      </c>
      <c r="R65" s="19" t="n" hidden="false">
        <f>P65+Q65</f>
        <v>190.3</v>
      </c>
      <c r="S65" s="19" t="n" hidden="false">
        <f>ROUND(O65*P65,2)</f>
        <v>59631</v>
      </c>
      <c r="T65" s="19" t="n" hidden="false">
        <f>ROUND(O65*Q65,2)</f>
        <v>103646.4</v>
      </c>
      <c r="U65" s="19" t="n" hidden="false">
        <f>S65+T65</f>
        <v>163277.4</v>
      </c>
      <c r="V65" s="21" t="n" hidden="false">
        <f>U65/N65-1</f>
        <v>0.27795312604929157</v>
      </c>
      <c r="W65" s="8" t="n">
        <v>858</v>
      </c>
      <c r="X65" s="19" t="n" hidden="false">
        <f>ROUND((AA66+AA67)/W65,2)</f>
        <v>62.93</v>
      </c>
      <c r="Y65" s="20" t="n" hidden="false">
        <v>235</v>
      </c>
      <c r="Z65" s="19" t="n" hidden="false">
        <f>X65+Y65</f>
        <v>297.93</v>
      </c>
      <c r="AA65" s="19" t="n" hidden="false">
        <f>ROUND(W65*X65,2)</f>
        <v>53993.94</v>
      </c>
      <c r="AB65" s="19" t="n" hidden="false">
        <f>ROUND(W65*Y65,2)</f>
        <v>201630</v>
      </c>
      <c r="AC65" s="19" t="n" hidden="false">
        <f>AA65+AB65</f>
        <v>255623.94</v>
      </c>
      <c r="AD65" s="21" t="n" hidden="false">
        <f>AC65/N65-1</f>
        <v>1.0007387012289302</v>
      </c>
      <c r="AE65" s="8" t="n">
        <v>858</v>
      </c>
      <c r="AF65" s="19" t="n" hidden="false">
        <f>ROUND((AI66+AI67)/AE65,2)</f>
        <v>65.07</v>
      </c>
      <c r="AG65" s="20" t="n" hidden="false">
        <v>170</v>
      </c>
      <c r="AH65" s="19" t="n" hidden="false">
        <f>AF65+AG65</f>
        <v>235.07</v>
      </c>
      <c r="AI65" s="19" t="n" hidden="false">
        <f>ROUND(AE65*AF65,2)</f>
        <v>55830.06</v>
      </c>
      <c r="AJ65" s="19" t="n" hidden="false">
        <f>ROUND(AE65*AG65,2)</f>
        <v>145860</v>
      </c>
      <c r="AK65" s="19" t="n" hidden="false">
        <f>AI65+AJ65</f>
        <v>201690.06</v>
      </c>
      <c r="AL65" s="21" t="n" hidden="false">
        <f>AK65/N65-1</f>
        <v>0.5786045262238937</v>
      </c>
      <c r="AM65" s="8" t="n">
        <v>0</v>
      </c>
      <c r="AN65" s="19" t="n" hidden="false">
        <f>ROUND((AQ66+AQ67)/AM65,2)</f>
        <v>0</v>
      </c>
      <c r="AO65" s="19" t="n" hidden="false">
        <v>0</v>
      </c>
      <c r="AP65" s="19" t="n" hidden="false">
        <f>AN65+AO65</f>
        <v>0</v>
      </c>
      <c r="AQ65" s="19" t="n" hidden="false">
        <f>ROUND(AM65*AN65,2)</f>
        <v>0</v>
      </c>
      <c r="AR65" s="19" t="n" hidden="false">
        <f>ROUND(AM65*AO65,2)</f>
        <v>0</v>
      </c>
      <c r="AS65" s="19" t="n" hidden="false">
        <f>AQ65+AR65</f>
        <v>0</v>
      </c>
      <c r="AT65" s="21" t="n" hidden="false">
        <f>AS65/N65-1</f>
        <v>-1</v>
      </c>
    </row>
    <row r="66" customFormat="false" hidden="false" outlineLevel="0" collapsed="false">
      <c r="A66" s="18" t="inlineStr">
        <is>
          <t xml:space="preserve">1.1.1.1.1.1.3.1.1</t>
        </is>
      </c>
      <c r="B66" s="18" t="inlineStr">
        <is>
          <t xml:space="preserve"/>
        </is>
      </c>
      <c r="C66" s="22" t="inlineStr">
        <is>
          <t xml:space="preserve">Кабель силовой ВВГнг(A)-FRLS 3х1,5мм2, 660В</t>
        </is>
      </c>
      <c r="D66" s="7" t="inlineStr">
        <is>
          <t xml:space="preserve">ЭО</t>
        </is>
      </c>
      <c r="E66" s="7" t="inlineStr">
        <is>
          <t xml:space="preserve"/>
        </is>
      </c>
      <c r="F66" s="7" t="inlineStr">
        <is>
          <t xml:space="preserve">М</t>
        </is>
      </c>
      <c r="G66" s="7" t="inlineStr">
        <is>
          <t xml:space="preserve">1</t>
        </is>
      </c>
      <c r="H66" s="8" t="n">
        <v>628</v>
      </c>
      <c r="I66" s="23" t="n">
        <v>64</v>
      </c>
      <c r="J66" s="19" t="n">
        <v/>
      </c>
      <c r="K66" s="19" t="n">
        <f>ROUND(I66,2)+J66</f>
        <v>64</v>
      </c>
      <c r="L66" s="19" t="n">
        <f>ROUND(H66*ROUND(I66,2),2)</f>
        <v>40192</v>
      </c>
      <c r="M66" s="19" t="n">
        <v/>
      </c>
      <c r="N66" s="19" t="n">
        <f>L66+M66</f>
        <v>40192</v>
      </c>
      <c r="O66" s="8" t="n">
        <v>628</v>
      </c>
      <c r="P66" s="23" t="n" hidden="false">
        <v>64</v>
      </c>
      <c r="Q66" s="19" t="n" hidden="false">
        <v/>
      </c>
      <c r="R66" s="19" t="n" hidden="false">
        <f>P66+Q66</f>
        <v>64</v>
      </c>
      <c r="S66" s="19" t="n" hidden="false">
        <f>ROUND(O66*P66,2)</f>
        <v>40192</v>
      </c>
      <c r="T66" s="19" t="n" hidden="false">
        <v/>
      </c>
      <c r="U66" s="19" t="n" hidden="false">
        <f>S66+T66</f>
        <v>40192</v>
      </c>
      <c r="V66" s="21" t="n" hidden="false">
        <f>U66/N66-1</f>
        <v>0</v>
      </c>
      <c r="W66" s="8" t="n">
        <v>628</v>
      </c>
      <c r="X66" s="23" t="n" hidden="false">
        <v>64</v>
      </c>
      <c r="Y66" s="19" t="n" hidden="false">
        <v/>
      </c>
      <c r="Z66" s="19" t="n" hidden="false">
        <f>X66+Y66</f>
        <v>64</v>
      </c>
      <c r="AA66" s="19" t="n" hidden="false">
        <f>ROUND(W66*X66,2)</f>
        <v>40192</v>
      </c>
      <c r="AB66" s="19" t="n" hidden="false">
        <v/>
      </c>
      <c r="AC66" s="19" t="n" hidden="false">
        <f>AA66+AB66</f>
        <v>40192</v>
      </c>
      <c r="AD66" s="21" t="n" hidden="false">
        <f>AC66/N66-1</f>
        <v>0</v>
      </c>
      <c r="AE66" s="8" t="n">
        <v>628</v>
      </c>
      <c r="AF66" s="23" t="n" hidden="false">
        <v>64</v>
      </c>
      <c r="AG66" s="19" t="n" hidden="false">
        <v/>
      </c>
      <c r="AH66" s="19" t="n" hidden="false">
        <f>AF66+AG66</f>
        <v>64</v>
      </c>
      <c r="AI66" s="19" t="n" hidden="false">
        <f>ROUND(AE66*AF66,2)</f>
        <v>40192</v>
      </c>
      <c r="AJ66" s="19" t="n" hidden="false">
        <v/>
      </c>
      <c r="AK66" s="19" t="n" hidden="false">
        <f>AI66+AJ66</f>
        <v>40192</v>
      </c>
      <c r="AL66" s="21" t="n" hidden="false">
        <f>AK66/N66-1</f>
        <v>0</v>
      </c>
      <c r="AM66" s="8" t="n">
        <v>0</v>
      </c>
      <c r="AN66" s="23" t="n" hidden="false">
        <v>0</v>
      </c>
      <c r="AO66" s="19" t="n" hidden="false">
        <v/>
      </c>
      <c r="AP66" s="19" t="n" hidden="false">
        <f>AN66+AO66</f>
        <v>0</v>
      </c>
      <c r="AQ66" s="19" t="n" hidden="false">
        <f>ROUND(AM66*AN66,2)</f>
        <v>0</v>
      </c>
      <c r="AR66" s="19" t="n" hidden="false">
        <v/>
      </c>
      <c r="AS66" s="19" t="n" hidden="false">
        <f>AQ66+AR66</f>
        <v>0</v>
      </c>
      <c r="AT66" s="21" t="n" hidden="false">
        <f>AS66/N66-1</f>
        <v>-1</v>
      </c>
    </row>
    <row r="67" customFormat="false" hidden="false" outlineLevel="0" collapsed="false">
      <c r="A67" s="18" t="inlineStr">
        <is>
          <t xml:space="preserve">1.1.1.1.1.1.3.1.2</t>
        </is>
      </c>
      <c r="B67" s="18" t="inlineStr">
        <is>
          <t xml:space="preserve"/>
        </is>
      </c>
      <c r="C67" s="22" t="inlineStr">
        <is>
          <t xml:space="preserve">Кабель силовой ВВГнг(A)-LSLTx 3х1,5мм2, 1000В</t>
        </is>
      </c>
      <c r="D67" s="7" t="inlineStr">
        <is>
          <t xml:space="preserve">ЭО</t>
        </is>
      </c>
      <c r="E67" s="7" t="inlineStr">
        <is>
          <t xml:space="preserve"/>
        </is>
      </c>
      <c r="F67" s="7" t="inlineStr">
        <is>
          <t xml:space="preserve">М</t>
        </is>
      </c>
      <c r="G67" s="7" t="inlineStr">
        <is>
          <t xml:space="preserve">1</t>
        </is>
      </c>
      <c r="H67" s="8" t="n">
        <v>230</v>
      </c>
      <c r="I67" s="20" t="n">
        <v>52.46</v>
      </c>
      <c r="J67" s="19" t="n">
        <v/>
      </c>
      <c r="K67" s="19" t="n">
        <f>ROUND(I67,2)+J67</f>
        <v>52.46</v>
      </c>
      <c r="L67" s="19" t="n">
        <f>ROUND(H67*ROUND(I67,2),2)</f>
        <v>12065.8</v>
      </c>
      <c r="M67" s="19" t="n">
        <v/>
      </c>
      <c r="N67" s="19" t="n">
        <f>L67+M67</f>
        <v>12065.8</v>
      </c>
      <c r="O67" s="8" t="n">
        <v>230</v>
      </c>
      <c r="P67" s="20" t="n" hidden="false">
        <v>84.5</v>
      </c>
      <c r="Q67" s="19" t="n" hidden="false">
        <v/>
      </c>
      <c r="R67" s="19" t="n" hidden="false">
        <f>P67+Q67</f>
        <v>84.5</v>
      </c>
      <c r="S67" s="19" t="n" hidden="false">
        <f>ROUND(O67*P67,2)</f>
        <v>19435</v>
      </c>
      <c r="T67" s="19" t="n" hidden="false">
        <v/>
      </c>
      <c r="U67" s="19" t="n" hidden="false">
        <f>S67+T67</f>
        <v>19435</v>
      </c>
      <c r="V67" s="21" t="n" hidden="false">
        <f>U67/N67-1</f>
        <v>0.6107510484178422</v>
      </c>
      <c r="W67" s="8" t="n">
        <v>230</v>
      </c>
      <c r="X67" s="20" t="n" hidden="false">
        <v>60</v>
      </c>
      <c r="Y67" s="19" t="n" hidden="false">
        <v/>
      </c>
      <c r="Z67" s="19" t="n" hidden="false">
        <f>X67+Y67</f>
        <v>60</v>
      </c>
      <c r="AA67" s="19" t="n" hidden="false">
        <f>ROUND(W67*X67,2)</f>
        <v>13800</v>
      </c>
      <c r="AB67" s="19" t="n" hidden="false">
        <v/>
      </c>
      <c r="AC67" s="19" t="n" hidden="false">
        <f>AA67+AB67</f>
        <v>13800</v>
      </c>
      <c r="AD67" s="21" t="n" hidden="false">
        <f>AC67/N67-1</f>
        <v>0.14372855508959215</v>
      </c>
      <c r="AE67" s="8" t="n">
        <v>230</v>
      </c>
      <c r="AF67" s="20" t="n" hidden="false">
        <v>68</v>
      </c>
      <c r="AG67" s="19" t="n" hidden="false">
        <v/>
      </c>
      <c r="AH67" s="19" t="n" hidden="false">
        <f>AF67+AG67</f>
        <v>68</v>
      </c>
      <c r="AI67" s="19" t="n" hidden="false">
        <f>ROUND(AE67*AF67,2)</f>
        <v>15640</v>
      </c>
      <c r="AJ67" s="19" t="n" hidden="false">
        <v/>
      </c>
      <c r="AK67" s="19" t="n" hidden="false">
        <f>AI67+AJ67</f>
        <v>15640</v>
      </c>
      <c r="AL67" s="21" t="n" hidden="false">
        <f>AK67/N67-1</f>
        <v>0.29622569576820434</v>
      </c>
      <c r="AM67" s="8" t="n">
        <v>0</v>
      </c>
      <c r="AN67" s="19" t="n" hidden="false">
        <v>0</v>
      </c>
      <c r="AO67" s="19" t="n" hidden="false">
        <v/>
      </c>
      <c r="AP67" s="19" t="n" hidden="false">
        <f>AN67+AO67</f>
        <v>0</v>
      </c>
      <c r="AQ67" s="19" t="n" hidden="false">
        <f>ROUND(AM67*AN67,2)</f>
        <v>0</v>
      </c>
      <c r="AR67" s="19" t="n" hidden="false">
        <v/>
      </c>
      <c r="AS67" s="19" t="n" hidden="false">
        <f>AQ67+AR67</f>
        <v>0</v>
      </c>
      <c r="AT67" s="21" t="n" hidden="false">
        <f>AS67/N67-1</f>
        <v>-1</v>
      </c>
    </row>
    <row r="68" customFormat="false" hidden="false" outlineLevel="0" collapsed="false">
      <c r="A68" s="18" t="inlineStr">
        <is>
          <t xml:space="preserve">1.1.1.1.1.1.3.2</t>
        </is>
      </c>
      <c r="B68" s="18" t="inlineStr">
        <is>
          <t xml:space="preserve"/>
        </is>
      </c>
      <c r="C68" s="18" t="inlineStr">
        <is>
          <t xml:space="preserve">Затяжка кабеля, провода в трубу / 1,5-6 мм</t>
        </is>
      </c>
      <c r="D68" s="7" t="inlineStr">
        <is>
          <t xml:space="preserve">ЭМ
Поставщики: ООО "Богословский кабельный завод", Акционерное общество "Электрокабель" Кольчугинский завод"</t>
        </is>
      </c>
      <c r="E68" s="7" t="inlineStr">
        <is>
          <t xml:space="preserve">Выгружается из БО по объектам BIM-КЦ</t>
        </is>
      </c>
      <c r="F68" s="7" t="inlineStr">
        <is>
          <t xml:space="preserve">ПОГ М</t>
        </is>
      </c>
      <c r="G68" s="7" t="inlineStr">
        <is>
          <t xml:space="preserve">1</t>
        </is>
      </c>
      <c r="H68" s="8" t="n">
        <v>100</v>
      </c>
      <c r="I68" s="19" t="n">
        <f>ROUND((L69)/H68,2)</f>
        <v>64</v>
      </c>
      <c r="J68" s="20" t="n">
        <v>88</v>
      </c>
      <c r="K68" s="19" t="n">
        <f>I68+ROUND(J68,2)</f>
        <v>152</v>
      </c>
      <c r="L68" s="19" t="n">
        <f>ROUND(H68*I68,2)</f>
        <v>6400</v>
      </c>
      <c r="M68" s="19" t="n">
        <f>ROUND(H68*ROUND(J68,2),2)</f>
        <v>8800</v>
      </c>
      <c r="N68" s="19" t="n">
        <f>L68+M68</f>
        <v>15200</v>
      </c>
      <c r="O68" s="8" t="n">
        <v>100</v>
      </c>
      <c r="P68" s="19" t="n" hidden="false">
        <f>ROUND((S69)/O68,2)</f>
        <v>64</v>
      </c>
      <c r="Q68" s="20" t="n" hidden="false">
        <v>120.8</v>
      </c>
      <c r="R68" s="19" t="n" hidden="false">
        <f>P68+Q68</f>
        <v>184.8</v>
      </c>
      <c r="S68" s="19" t="n" hidden="false">
        <f>ROUND(O68*P68,2)</f>
        <v>6400</v>
      </c>
      <c r="T68" s="19" t="n" hidden="false">
        <f>ROUND(O68*Q68,2)</f>
        <v>12080</v>
      </c>
      <c r="U68" s="19" t="n" hidden="false">
        <f>S68+T68</f>
        <v>18480</v>
      </c>
      <c r="V68" s="21" t="n" hidden="false">
        <f>U68/N68-1</f>
        <v>0.21578947368421053</v>
      </c>
      <c r="W68" s="8" t="n">
        <v>100</v>
      </c>
      <c r="X68" s="19" t="n" hidden="false">
        <f>ROUND((AA69)/W68,2)</f>
        <v>64</v>
      </c>
      <c r="Y68" s="20" t="n" hidden="false">
        <v>235</v>
      </c>
      <c r="Z68" s="19" t="n" hidden="false">
        <f>X68+Y68</f>
        <v>299</v>
      </c>
      <c r="AA68" s="19" t="n" hidden="false">
        <f>ROUND(W68*X68,2)</f>
        <v>6400</v>
      </c>
      <c r="AB68" s="19" t="n" hidden="false">
        <f>ROUND(W68*Y68,2)</f>
        <v>23500</v>
      </c>
      <c r="AC68" s="19" t="n" hidden="false">
        <f>AA68+AB68</f>
        <v>29900</v>
      </c>
      <c r="AD68" s="21" t="n" hidden="false">
        <f>AC68/N68-1</f>
        <v>0.9671052631578947</v>
      </c>
      <c r="AE68" s="8" t="n">
        <v>100</v>
      </c>
      <c r="AF68" s="19" t="n" hidden="false">
        <f>ROUND((AI69)/AE68,2)</f>
        <v>64</v>
      </c>
      <c r="AG68" s="20" t="n" hidden="false">
        <v>170</v>
      </c>
      <c r="AH68" s="19" t="n" hidden="false">
        <f>AF68+AG68</f>
        <v>234</v>
      </c>
      <c r="AI68" s="19" t="n" hidden="false">
        <f>ROUND(AE68*AF68,2)</f>
        <v>6400</v>
      </c>
      <c r="AJ68" s="19" t="n" hidden="false">
        <f>ROUND(AE68*AG68,2)</f>
        <v>17000</v>
      </c>
      <c r="AK68" s="19" t="n" hidden="false">
        <f>AI68+AJ68</f>
        <v>23400</v>
      </c>
      <c r="AL68" s="21" t="n" hidden="false">
        <f>AK68/N68-1</f>
        <v>0.5394736842105263</v>
      </c>
      <c r="AM68" s="8" t="n">
        <v>0</v>
      </c>
      <c r="AN68" s="19" t="n" hidden="false">
        <f>ROUND((AQ69)/AM68,2)</f>
        <v>0</v>
      </c>
      <c r="AO68" s="19" t="n" hidden="false">
        <v>0</v>
      </c>
      <c r="AP68" s="19" t="n" hidden="false">
        <f>AN68+AO68</f>
        <v>0</v>
      </c>
      <c r="AQ68" s="19" t="n" hidden="false">
        <f>ROUND(AM68*AN68,2)</f>
        <v>0</v>
      </c>
      <c r="AR68" s="19" t="n" hidden="false">
        <f>ROUND(AM68*AO68,2)</f>
        <v>0</v>
      </c>
      <c r="AS68" s="19" t="n" hidden="false">
        <f>AQ68+AR68</f>
        <v>0</v>
      </c>
      <c r="AT68" s="21" t="n" hidden="false">
        <f>AS68/N68-1</f>
        <v>-1</v>
      </c>
    </row>
    <row r="69" customFormat="false" hidden="false" outlineLevel="0" collapsed="false">
      <c r="A69" s="18" t="inlineStr">
        <is>
          <t xml:space="preserve">1.1.1.1.1.1.3.2.1</t>
        </is>
      </c>
      <c r="B69" s="18" t="inlineStr">
        <is>
          <t xml:space="preserve"/>
        </is>
      </c>
      <c r="C69" s="22" t="inlineStr">
        <is>
          <t xml:space="preserve">Кабель силовой ВВГнг(A)-FRLS 3х1,5мм2, 660В</t>
        </is>
      </c>
      <c r="D69" s="7" t="inlineStr">
        <is>
          <t xml:space="preserve">FRLSLTX</t>
        </is>
      </c>
      <c r="E69" s="7" t="inlineStr">
        <is>
          <t xml:space="preserve"/>
        </is>
      </c>
      <c r="F69" s="7" t="inlineStr">
        <is>
          <t xml:space="preserve">М</t>
        </is>
      </c>
      <c r="G69" s="7" t="inlineStr">
        <is>
          <t xml:space="preserve">1</t>
        </is>
      </c>
      <c r="H69" s="8" t="n">
        <v>100</v>
      </c>
      <c r="I69" s="23" t="n">
        <v>64</v>
      </c>
      <c r="J69" s="19" t="n">
        <v/>
      </c>
      <c r="K69" s="19" t="n">
        <f>ROUND(I69,2)+J69</f>
        <v>64</v>
      </c>
      <c r="L69" s="19" t="n">
        <f>ROUND(H69*ROUND(I69,2),2)</f>
        <v>6400</v>
      </c>
      <c r="M69" s="19" t="n">
        <v/>
      </c>
      <c r="N69" s="19" t="n">
        <f>L69+M69</f>
        <v>6400</v>
      </c>
      <c r="O69" s="8" t="n">
        <v>100</v>
      </c>
      <c r="P69" s="23" t="n" hidden="false">
        <v>64</v>
      </c>
      <c r="Q69" s="19" t="n" hidden="false">
        <v/>
      </c>
      <c r="R69" s="19" t="n" hidden="false">
        <f>P69+Q69</f>
        <v>64</v>
      </c>
      <c r="S69" s="19" t="n" hidden="false">
        <f>ROUND(O69*P69,2)</f>
        <v>6400</v>
      </c>
      <c r="T69" s="19" t="n" hidden="false">
        <v/>
      </c>
      <c r="U69" s="19" t="n" hidden="false">
        <f>S69+T69</f>
        <v>6400</v>
      </c>
      <c r="V69" s="21" t="n" hidden="false">
        <f>U69/N69-1</f>
        <v>0</v>
      </c>
      <c r="W69" s="8" t="n">
        <v>100</v>
      </c>
      <c r="X69" s="23" t="n" hidden="false">
        <v>64</v>
      </c>
      <c r="Y69" s="19" t="n" hidden="false">
        <v/>
      </c>
      <c r="Z69" s="19" t="n" hidden="false">
        <f>X69+Y69</f>
        <v>64</v>
      </c>
      <c r="AA69" s="19" t="n" hidden="false">
        <f>ROUND(W69*X69,2)</f>
        <v>6400</v>
      </c>
      <c r="AB69" s="19" t="n" hidden="false">
        <v/>
      </c>
      <c r="AC69" s="19" t="n" hidden="false">
        <f>AA69+AB69</f>
        <v>6400</v>
      </c>
      <c r="AD69" s="21" t="n" hidden="false">
        <f>AC69/N69-1</f>
        <v>0</v>
      </c>
      <c r="AE69" s="8" t="n">
        <v>100</v>
      </c>
      <c r="AF69" s="23" t="n" hidden="false">
        <v>64</v>
      </c>
      <c r="AG69" s="19" t="n" hidden="false">
        <v/>
      </c>
      <c r="AH69" s="19" t="n" hidden="false">
        <f>AF69+AG69</f>
        <v>64</v>
      </c>
      <c r="AI69" s="19" t="n" hidden="false">
        <f>ROUND(AE69*AF69,2)</f>
        <v>6400</v>
      </c>
      <c r="AJ69" s="19" t="n" hidden="false">
        <v/>
      </c>
      <c r="AK69" s="19" t="n" hidden="false">
        <f>AI69+AJ69</f>
        <v>6400</v>
      </c>
      <c r="AL69" s="21" t="n" hidden="false">
        <f>AK69/N69-1</f>
        <v>0</v>
      </c>
      <c r="AM69" s="8" t="n">
        <v>0</v>
      </c>
      <c r="AN69" s="23" t="n" hidden="false">
        <v>0</v>
      </c>
      <c r="AO69" s="19" t="n" hidden="false">
        <v/>
      </c>
      <c r="AP69" s="19" t="n" hidden="false">
        <f>AN69+AO69</f>
        <v>0</v>
      </c>
      <c r="AQ69" s="19" t="n" hidden="false">
        <f>ROUND(AM69*AN69,2)</f>
        <v>0</v>
      </c>
      <c r="AR69" s="19" t="n" hidden="false">
        <v/>
      </c>
      <c r="AS69" s="19" t="n" hidden="false">
        <f>AQ69+AR69</f>
        <v>0</v>
      </c>
      <c r="AT69" s="21" t="n" hidden="false">
        <f>AS69/N69-1</f>
        <v>-1</v>
      </c>
    </row>
    <row r="70" customFormat="false" hidden="false" outlineLevel="0" collapsed="false">
      <c r="A70" s="18" t="inlineStr">
        <is>
          <t xml:space="preserve">1.1.1.1.1.1.3.3</t>
        </is>
      </c>
      <c r="B70" s="18" t="inlineStr">
        <is>
          <t xml:space="preserve"/>
        </is>
      </c>
      <c r="C70" s="18" t="inlineStr">
        <is>
          <t xml:space="preserve">Затяжка кабеля, провода в трубу / 7-17 мм</t>
        </is>
      </c>
      <c r="D70" s="7" t="inlineStr">
        <is>
          <t xml:space="preserve">Поставщики: ООО "Богословский кабельный завод", Акционерное общество "Электрокабель" Кольчугинский завод"</t>
        </is>
      </c>
      <c r="E70" s="7" t="inlineStr">
        <is>
          <t xml:space="preserve">Выгружается из БО по объектам BIM-КЦ</t>
        </is>
      </c>
      <c r="F70" s="7" t="inlineStr">
        <is>
          <t xml:space="preserve">ПОГ М</t>
        </is>
      </c>
      <c r="G70" s="7" t="inlineStr">
        <is>
          <t xml:space="preserve">1</t>
        </is>
      </c>
      <c r="H70" s="8" t="n">
        <v>1138</v>
      </c>
      <c r="I70" s="19" t="n">
        <f>ROUND((L71+L72)/H70,2)</f>
        <v>69.77</v>
      </c>
      <c r="J70" s="20" t="n">
        <v>108</v>
      </c>
      <c r="K70" s="19" t="n">
        <f>I70+ROUND(J70,2)</f>
        <v>177.77</v>
      </c>
      <c r="L70" s="19" t="n">
        <f>ROUND(H70*I70,2)</f>
        <v>79398.26</v>
      </c>
      <c r="M70" s="19" t="n">
        <f>ROUND(H70*ROUND(J70,2),2)</f>
        <v>122904</v>
      </c>
      <c r="N70" s="19" t="n">
        <f>L70+M70</f>
        <v>202302.26</v>
      </c>
      <c r="O70" s="8" t="n">
        <v>1138</v>
      </c>
      <c r="P70" s="19" t="n" hidden="false">
        <f>ROUND((S71+S72)/O70,2)</f>
        <v>69.77</v>
      </c>
      <c r="Q70" s="20" t="n" hidden="false">
        <v>152.8</v>
      </c>
      <c r="R70" s="19" t="n" hidden="false">
        <f>P70+Q70</f>
        <v>222.57</v>
      </c>
      <c r="S70" s="19" t="n" hidden="false">
        <f>ROUND(O70*P70,2)</f>
        <v>79398.26</v>
      </c>
      <c r="T70" s="19" t="n" hidden="false">
        <f>ROUND(O70*Q70,2)</f>
        <v>173886.4</v>
      </c>
      <c r="U70" s="19" t="n" hidden="false">
        <f>S70+T70</f>
        <v>253284.66</v>
      </c>
      <c r="V70" s="21" t="n" hidden="false">
        <f>U70/N70-1</f>
        <v>0.25201102548236487</v>
      </c>
      <c r="W70" s="8" t="n">
        <v>1138</v>
      </c>
      <c r="X70" s="19" t="n" hidden="false">
        <f>ROUND((AA71+AA72)/W70,2)</f>
        <v>69.77</v>
      </c>
      <c r="Y70" s="20" t="n" hidden="false">
        <v>290</v>
      </c>
      <c r="Z70" s="19" t="n" hidden="false">
        <f>X70+Y70</f>
        <v>359.77</v>
      </c>
      <c r="AA70" s="19" t="n" hidden="false">
        <f>ROUND(W70*X70,2)</f>
        <v>79398.26</v>
      </c>
      <c r="AB70" s="19" t="n" hidden="false">
        <f>ROUND(W70*Y70,2)</f>
        <v>330020</v>
      </c>
      <c r="AC70" s="19" t="n" hidden="false">
        <f>AA70+AB70</f>
        <v>409418.26</v>
      </c>
      <c r="AD70" s="21" t="n" hidden="false">
        <f>AC70/N70-1</f>
        <v>1.023794791022107</v>
      </c>
      <c r="AE70" s="8" t="n">
        <v>1138</v>
      </c>
      <c r="AF70" s="19" t="n" hidden="false">
        <f>ROUND((AI71+AI72)/AE70,2)</f>
        <v>69.77</v>
      </c>
      <c r="AG70" s="20" t="n" hidden="false">
        <v>250</v>
      </c>
      <c r="AH70" s="19" t="n" hidden="false">
        <f>AF70+AG70</f>
        <v>319.77</v>
      </c>
      <c r="AI70" s="19" t="n" hidden="false">
        <f>ROUND(AE70*AF70,2)</f>
        <v>79398.26</v>
      </c>
      <c r="AJ70" s="19" t="n" hidden="false">
        <f>ROUND(AE70*AG70,2)</f>
        <v>284500</v>
      </c>
      <c r="AK70" s="19" t="n" hidden="false">
        <f>AI70+AJ70</f>
        <v>363898.26</v>
      </c>
      <c r="AL70" s="21" t="n" hidden="false">
        <f>AK70/N70-1</f>
        <v>0.7987849468414243</v>
      </c>
      <c r="AM70" s="8" t="n">
        <v>0</v>
      </c>
      <c r="AN70" s="19" t="n" hidden="false">
        <f>ROUND((AQ71+AQ72)/AM70,2)</f>
        <v>0</v>
      </c>
      <c r="AO70" s="19" t="n" hidden="false">
        <v>0</v>
      </c>
      <c r="AP70" s="19" t="n" hidden="false">
        <f>AN70+AO70</f>
        <v>0</v>
      </c>
      <c r="AQ70" s="19" t="n" hidden="false">
        <f>ROUND(AM70*AN70,2)</f>
        <v>0</v>
      </c>
      <c r="AR70" s="19" t="n" hidden="false">
        <f>ROUND(AM70*AO70,2)</f>
        <v>0</v>
      </c>
      <c r="AS70" s="19" t="n" hidden="false">
        <f>AQ70+AR70</f>
        <v>0</v>
      </c>
      <c r="AT70" s="21" t="n" hidden="false">
        <f>AS70/N70-1</f>
        <v>-1</v>
      </c>
    </row>
    <row r="71" customFormat="false" hidden="false" outlineLevel="0" collapsed="false">
      <c r="A71" s="18" t="inlineStr">
        <is>
          <t xml:space="preserve">1.1.1.1.1.1.3.3.1</t>
        </is>
      </c>
      <c r="B71" s="18" t="inlineStr">
        <is>
          <t xml:space="preserve"/>
        </is>
      </c>
      <c r="C71" s="22" t="inlineStr">
        <is>
          <t xml:space="preserve">Кабель силовой ВВГнг(A)-FRLS 3х2,5мм2, 660В</t>
        </is>
      </c>
      <c r="D71" s="7" t="inlineStr">
        <is>
          <t xml:space="preserve">ЭО</t>
        </is>
      </c>
      <c r="E71" s="7" t="inlineStr">
        <is>
          <t xml:space="preserve"/>
        </is>
      </c>
      <c r="F71" s="7" t="inlineStr">
        <is>
          <t xml:space="preserve">М</t>
        </is>
      </c>
      <c r="G71" s="7" t="inlineStr">
        <is>
          <t xml:space="preserve">1</t>
        </is>
      </c>
      <c r="H71" s="8" t="n">
        <v>85</v>
      </c>
      <c r="I71" s="23" t="n">
        <v>107.26</v>
      </c>
      <c r="J71" s="19" t="n">
        <v/>
      </c>
      <c r="K71" s="19" t="n">
        <f>ROUND(I71,2)+J71</f>
        <v>107.26</v>
      </c>
      <c r="L71" s="19" t="n">
        <f>ROUND(H71*ROUND(I71,2),2)</f>
        <v>9117.1</v>
      </c>
      <c r="M71" s="19" t="n">
        <v/>
      </c>
      <c r="N71" s="19" t="n">
        <f>L71+M71</f>
        <v>9117.1</v>
      </c>
      <c r="O71" s="8" t="n">
        <v>85</v>
      </c>
      <c r="P71" s="23" t="n" hidden="false">
        <v>107.26</v>
      </c>
      <c r="Q71" s="19" t="n" hidden="false">
        <v/>
      </c>
      <c r="R71" s="19" t="n" hidden="false">
        <f>P71+Q71</f>
        <v>107.26</v>
      </c>
      <c r="S71" s="19" t="n" hidden="false">
        <f>ROUND(O71*P71,2)</f>
        <v>9117.1</v>
      </c>
      <c r="T71" s="19" t="n" hidden="false">
        <v/>
      </c>
      <c r="U71" s="19" t="n" hidden="false">
        <f>S71+T71</f>
        <v>9117.1</v>
      </c>
      <c r="V71" s="21" t="n" hidden="false">
        <f>U71/N71-1</f>
        <v>0</v>
      </c>
      <c r="W71" s="8" t="n">
        <v>85</v>
      </c>
      <c r="X71" s="23" t="n" hidden="false">
        <v>107.26</v>
      </c>
      <c r="Y71" s="19" t="n" hidden="false">
        <v/>
      </c>
      <c r="Z71" s="19" t="n" hidden="false">
        <f>X71+Y71</f>
        <v>107.26</v>
      </c>
      <c r="AA71" s="19" t="n" hidden="false">
        <f>ROUND(W71*X71,2)</f>
        <v>9117.1</v>
      </c>
      <c r="AB71" s="19" t="n" hidden="false">
        <v/>
      </c>
      <c r="AC71" s="19" t="n" hidden="false">
        <f>AA71+AB71</f>
        <v>9117.1</v>
      </c>
      <c r="AD71" s="21" t="n" hidden="false">
        <f>AC71/N71-1</f>
        <v>0</v>
      </c>
      <c r="AE71" s="8" t="n">
        <v>85</v>
      </c>
      <c r="AF71" s="23" t="n" hidden="false">
        <v>107.26</v>
      </c>
      <c r="AG71" s="19" t="n" hidden="false">
        <v/>
      </c>
      <c r="AH71" s="19" t="n" hidden="false">
        <f>AF71+AG71</f>
        <v>107.26</v>
      </c>
      <c r="AI71" s="19" t="n" hidden="false">
        <f>ROUND(AE71*AF71,2)</f>
        <v>9117.1</v>
      </c>
      <c r="AJ71" s="19" t="n" hidden="false">
        <v/>
      </c>
      <c r="AK71" s="19" t="n" hidden="false">
        <f>AI71+AJ71</f>
        <v>9117.1</v>
      </c>
      <c r="AL71" s="21" t="n" hidden="false">
        <f>AK71/N71-1</f>
        <v>0</v>
      </c>
      <c r="AM71" s="8" t="n">
        <v>0</v>
      </c>
      <c r="AN71" s="23" t="n" hidden="false">
        <v>0</v>
      </c>
      <c r="AO71" s="19" t="n" hidden="false">
        <v/>
      </c>
      <c r="AP71" s="19" t="n" hidden="false">
        <f>AN71+AO71</f>
        <v>0</v>
      </c>
      <c r="AQ71" s="19" t="n" hidden="false">
        <f>ROUND(AM71*AN71,2)</f>
        <v>0</v>
      </c>
      <c r="AR71" s="19" t="n" hidden="false">
        <v/>
      </c>
      <c r="AS71" s="19" t="n" hidden="false">
        <f>AQ71+AR71</f>
        <v>0</v>
      </c>
      <c r="AT71" s="21" t="n" hidden="false">
        <f>AS71/N71-1</f>
        <v>-1</v>
      </c>
    </row>
    <row r="72" customFormat="false" hidden="false" outlineLevel="0" collapsed="false">
      <c r="A72" s="18" t="inlineStr">
        <is>
          <t xml:space="preserve">1.1.1.1.1.1.3.3.2</t>
        </is>
      </c>
      <c r="B72" s="18" t="inlineStr">
        <is>
          <t xml:space="preserve"/>
        </is>
      </c>
      <c r="C72" s="22" t="inlineStr">
        <is>
          <t xml:space="preserve">Кабель силовой ВВГнг(A)-LSLTx 3х2,5мм2, 660В</t>
        </is>
      </c>
      <c r="D72" s="7" t="inlineStr">
        <is>
          <t xml:space="preserve">ЭО</t>
        </is>
      </c>
      <c r="E72" s="7" t="inlineStr">
        <is>
          <t xml:space="preserve"/>
        </is>
      </c>
      <c r="F72" s="7" t="inlineStr">
        <is>
          <t xml:space="preserve">М</t>
        </is>
      </c>
      <c r="G72" s="7" t="inlineStr">
        <is>
          <t xml:space="preserve">1</t>
        </is>
      </c>
      <c r="H72" s="8" t="n">
        <v>1053</v>
      </c>
      <c r="I72" s="23" t="n">
        <v>66.74</v>
      </c>
      <c r="J72" s="19" t="n">
        <v/>
      </c>
      <c r="K72" s="19" t="n">
        <f>ROUND(I72,2)+J72</f>
        <v>66.74</v>
      </c>
      <c r="L72" s="19" t="n">
        <f>ROUND(H72*ROUND(I72,2),2)</f>
        <v>70277.22</v>
      </c>
      <c r="M72" s="19" t="n">
        <v/>
      </c>
      <c r="N72" s="19" t="n">
        <f>L72+M72</f>
        <v>70277.22</v>
      </c>
      <c r="O72" s="8" t="n">
        <v>1053</v>
      </c>
      <c r="P72" s="23" t="n" hidden="false">
        <v>66.74</v>
      </c>
      <c r="Q72" s="19" t="n" hidden="false">
        <v/>
      </c>
      <c r="R72" s="19" t="n" hidden="false">
        <f>P72+Q72</f>
        <v>66.74</v>
      </c>
      <c r="S72" s="19" t="n" hidden="false">
        <f>ROUND(O72*P72,2)</f>
        <v>70277.22</v>
      </c>
      <c r="T72" s="19" t="n" hidden="false">
        <v/>
      </c>
      <c r="U72" s="19" t="n" hidden="false">
        <f>S72+T72</f>
        <v>70277.22</v>
      </c>
      <c r="V72" s="21" t="n" hidden="false">
        <f>U72/N72-1</f>
        <v>0</v>
      </c>
      <c r="W72" s="8" t="n">
        <v>1053</v>
      </c>
      <c r="X72" s="23" t="n" hidden="false">
        <v>66.74</v>
      </c>
      <c r="Y72" s="19" t="n" hidden="false">
        <v/>
      </c>
      <c r="Z72" s="19" t="n" hidden="false">
        <f>X72+Y72</f>
        <v>66.74</v>
      </c>
      <c r="AA72" s="19" t="n" hidden="false">
        <f>ROUND(W72*X72,2)</f>
        <v>70277.22</v>
      </c>
      <c r="AB72" s="19" t="n" hidden="false">
        <v/>
      </c>
      <c r="AC72" s="19" t="n" hidden="false">
        <f>AA72+AB72</f>
        <v>70277.22</v>
      </c>
      <c r="AD72" s="21" t="n" hidden="false">
        <f>AC72/N72-1</f>
        <v>0</v>
      </c>
      <c r="AE72" s="8" t="n">
        <v>1053</v>
      </c>
      <c r="AF72" s="23" t="n" hidden="false">
        <v>66.74</v>
      </c>
      <c r="AG72" s="19" t="n" hidden="false">
        <v/>
      </c>
      <c r="AH72" s="19" t="n" hidden="false">
        <f>AF72+AG72</f>
        <v>66.74</v>
      </c>
      <c r="AI72" s="19" t="n" hidden="false">
        <f>ROUND(AE72*AF72,2)</f>
        <v>70277.22</v>
      </c>
      <c r="AJ72" s="19" t="n" hidden="false">
        <v/>
      </c>
      <c r="AK72" s="19" t="n" hidden="false">
        <f>AI72+AJ72</f>
        <v>70277.22</v>
      </c>
      <c r="AL72" s="21" t="n" hidden="false">
        <f>AK72/N72-1</f>
        <v>0</v>
      </c>
      <c r="AM72" s="8" t="n">
        <v>0</v>
      </c>
      <c r="AN72" s="23" t="n" hidden="false">
        <v>0</v>
      </c>
      <c r="AO72" s="19" t="n" hidden="false">
        <v/>
      </c>
      <c r="AP72" s="19" t="n" hidden="false">
        <f>AN72+AO72</f>
        <v>0</v>
      </c>
      <c r="AQ72" s="19" t="n" hidden="false">
        <f>ROUND(AM72*AN72,2)</f>
        <v>0</v>
      </c>
      <c r="AR72" s="19" t="n" hidden="false">
        <v/>
      </c>
      <c r="AS72" s="19" t="n" hidden="false">
        <f>AQ72+AR72</f>
        <v>0</v>
      </c>
      <c r="AT72" s="21" t="n" hidden="false">
        <f>AS72/N72-1</f>
        <v>-1</v>
      </c>
    </row>
    <row r="73" customFormat="false" hidden="false" outlineLevel="0" collapsed="false">
      <c r="A73" s="18" t="inlineStr">
        <is>
          <t xml:space="preserve">1.1.1.1.1.1.3.4</t>
        </is>
      </c>
      <c r="B73" s="18" t="inlineStr">
        <is>
          <t xml:space="preserve"/>
        </is>
      </c>
      <c r="C73" s="18" t="inlineStr">
        <is>
          <t xml:space="preserve">Затяжка кабеля, провода в трубу / 7-17 мм</t>
        </is>
      </c>
      <c r="D73" s="7" t="inlineStr">
        <is>
          <t xml:space="preserve">ЭМ
Поставщики: ООО "Богословский кабельный завод", Акционерное общество "Электрокабель" Кольчугинский завод"</t>
        </is>
      </c>
      <c r="E73" s="7" t="inlineStr">
        <is>
          <t xml:space="preserve">Выгружается из БО по объектам BIM-КЦ</t>
        </is>
      </c>
      <c r="F73" s="7" t="inlineStr">
        <is>
          <t xml:space="preserve">ПОГ М</t>
        </is>
      </c>
      <c r="G73" s="7" t="inlineStr">
        <is>
          <t xml:space="preserve">1</t>
        </is>
      </c>
      <c r="H73" s="8" t="n">
        <v>5000</v>
      </c>
      <c r="I73" s="19" t="n">
        <f>ROUND((L74+L75+L76+L77+L78+L79)/H73,2)</f>
        <v>87.16</v>
      </c>
      <c r="J73" s="20" t="n">
        <v>108</v>
      </c>
      <c r="K73" s="19" t="n">
        <f>I73+ROUND(J73,2)</f>
        <v>195.16</v>
      </c>
      <c r="L73" s="19" t="n">
        <f>ROUND(H73*I73,2)</f>
        <v>435800</v>
      </c>
      <c r="M73" s="19" t="n">
        <f>ROUND(H73*ROUND(J73,2),2)</f>
        <v>540000</v>
      </c>
      <c r="N73" s="19" t="n">
        <f>L73+M73</f>
        <v>975800</v>
      </c>
      <c r="O73" s="8" t="n">
        <v>5000</v>
      </c>
      <c r="P73" s="19" t="n" hidden="false">
        <f>ROUND((S74+S75+S76+S77+S78+S79)/O73,2)</f>
        <v>95.58</v>
      </c>
      <c r="Q73" s="20" t="n" hidden="false">
        <v>152.8</v>
      </c>
      <c r="R73" s="19" t="n" hidden="false">
        <f>P73+Q73</f>
        <v>248.38</v>
      </c>
      <c r="S73" s="19" t="n" hidden="false">
        <f>ROUND(O73*P73,2)</f>
        <v>477900</v>
      </c>
      <c r="T73" s="19" t="n" hidden="false">
        <f>ROUND(O73*Q73,2)</f>
        <v>764000</v>
      </c>
      <c r="U73" s="19" t="n" hidden="false">
        <f>S73+T73</f>
        <v>1241900</v>
      </c>
      <c r="V73" s="21" t="n" hidden="false">
        <f>U73/N73-1</f>
        <v>0.27269932363189175</v>
      </c>
      <c r="W73" s="8" t="n">
        <v>5000</v>
      </c>
      <c r="X73" s="19" t="n" hidden="false">
        <f>ROUND((AA74+AA75+AA76+AA77+AA78+AA79)/W73,2)</f>
        <v>95.58</v>
      </c>
      <c r="Y73" s="20" t="n" hidden="false">
        <v>290</v>
      </c>
      <c r="Z73" s="19" t="n" hidden="false">
        <f>X73+Y73</f>
        <v>385.58</v>
      </c>
      <c r="AA73" s="19" t="n" hidden="false">
        <f>ROUND(W73*X73,2)</f>
        <v>477900</v>
      </c>
      <c r="AB73" s="19" t="n" hidden="false">
        <f>ROUND(W73*Y73,2)</f>
        <v>1450000</v>
      </c>
      <c r="AC73" s="19" t="n" hidden="false">
        <f>AA73+AB73</f>
        <v>1927900</v>
      </c>
      <c r="AD73" s="21" t="n" hidden="false">
        <f>AC73/N73-1</f>
        <v>0.9757122361139579</v>
      </c>
      <c r="AE73" s="8" t="n">
        <v>5000</v>
      </c>
      <c r="AF73" s="19" t="n" hidden="false">
        <f>ROUND((AI74+AI75+AI76+AI77+AI78+AI79)/AE73,2)</f>
        <v>96.14</v>
      </c>
      <c r="AG73" s="20" t="n" hidden="false">
        <v>350</v>
      </c>
      <c r="AH73" s="19" t="n" hidden="false">
        <f>AF73+AG73</f>
        <v>446.14</v>
      </c>
      <c r="AI73" s="19" t="n" hidden="false">
        <f>ROUND(AE73*AF73,2)</f>
        <v>480700</v>
      </c>
      <c r="AJ73" s="19" t="n" hidden="false">
        <f>ROUND(AE73*AG73,2)</f>
        <v>1750000</v>
      </c>
      <c r="AK73" s="19" t="n" hidden="false">
        <f>AI73+AJ73</f>
        <v>2230700</v>
      </c>
      <c r="AL73" s="21" t="n" hidden="false">
        <f>AK73/N73-1</f>
        <v>1.2860217257634763</v>
      </c>
      <c r="AM73" s="8" t="n">
        <v>0</v>
      </c>
      <c r="AN73" s="19" t="n" hidden="false">
        <f>ROUND((AQ74+AQ75+AQ76+AQ77+AQ78+AQ79)/AM73,2)</f>
        <v>0</v>
      </c>
      <c r="AO73" s="19" t="n" hidden="false">
        <v>0</v>
      </c>
      <c r="AP73" s="19" t="n" hidden="false">
        <f>AN73+AO73</f>
        <v>0</v>
      </c>
      <c r="AQ73" s="19" t="n" hidden="false">
        <f>ROUND(AM73*AN73,2)</f>
        <v>0</v>
      </c>
      <c r="AR73" s="19" t="n" hidden="false">
        <f>ROUND(AM73*AO73,2)</f>
        <v>0</v>
      </c>
      <c r="AS73" s="19" t="n" hidden="false">
        <f>AQ73+AR73</f>
        <v>0</v>
      </c>
      <c r="AT73" s="21" t="n" hidden="false">
        <f>AS73/N73-1</f>
        <v>-1</v>
      </c>
    </row>
    <row r="74" customFormat="false" hidden="false" outlineLevel="0" collapsed="false">
      <c r="A74" s="18" t="inlineStr">
        <is>
          <t xml:space="preserve">1.1.1.1.1.1.3.4.1</t>
        </is>
      </c>
      <c r="B74" s="18" t="inlineStr">
        <is>
          <t xml:space="preserve"/>
        </is>
      </c>
      <c r="C74" s="22" t="inlineStr">
        <is>
          <t xml:space="preserve">Кабель силовой ВВГнг(A)-LSLTx 5х2,5мм2, 660В</t>
        </is>
      </c>
      <c r="D74" s="7" t="inlineStr">
        <is>
          <t xml:space="preserve"/>
        </is>
      </c>
      <c r="E74" s="7" t="inlineStr">
        <is>
          <t xml:space="preserve"/>
        </is>
      </c>
      <c r="F74" s="7" t="inlineStr">
        <is>
          <t xml:space="preserve">М</t>
        </is>
      </c>
      <c r="G74" s="7" t="inlineStr">
        <is>
          <t xml:space="preserve">1</t>
        </is>
      </c>
      <c r="H74" s="8" t="n">
        <v>100</v>
      </c>
      <c r="I74" s="23" t="n">
        <v>153.21</v>
      </c>
      <c r="J74" s="19" t="n">
        <v/>
      </c>
      <c r="K74" s="19" t="n">
        <f>ROUND(I74,2)+J74</f>
        <v>153.21</v>
      </c>
      <c r="L74" s="19" t="n">
        <f>ROUND(H74*ROUND(I74,2),2)</f>
        <v>15321</v>
      </c>
      <c r="M74" s="19" t="n">
        <v/>
      </c>
      <c r="N74" s="19" t="n">
        <f>L74+M74</f>
        <v>15321</v>
      </c>
      <c r="O74" s="8" t="n">
        <v>100</v>
      </c>
      <c r="P74" s="23" t="n" hidden="false">
        <v>153.21</v>
      </c>
      <c r="Q74" s="19" t="n" hidden="false">
        <v/>
      </c>
      <c r="R74" s="19" t="n" hidden="false">
        <f>P74+Q74</f>
        <v>153.21</v>
      </c>
      <c r="S74" s="19" t="n" hidden="false">
        <f>ROUND(O74*P74,2)</f>
        <v>15321</v>
      </c>
      <c r="T74" s="19" t="n" hidden="false">
        <v/>
      </c>
      <c r="U74" s="19" t="n" hidden="false">
        <f>S74+T74</f>
        <v>15321</v>
      </c>
      <c r="V74" s="21" t="n" hidden="false">
        <f>U74/N74-1</f>
        <v>0</v>
      </c>
      <c r="W74" s="8" t="n">
        <v>100</v>
      </c>
      <c r="X74" s="23" t="n" hidden="false">
        <v>153.21</v>
      </c>
      <c r="Y74" s="19" t="n" hidden="false">
        <v/>
      </c>
      <c r="Z74" s="19" t="n" hidden="false">
        <f>X74+Y74</f>
        <v>153.21</v>
      </c>
      <c r="AA74" s="19" t="n" hidden="false">
        <f>ROUND(W74*X74,2)</f>
        <v>15321</v>
      </c>
      <c r="AB74" s="19" t="n" hidden="false">
        <v/>
      </c>
      <c r="AC74" s="19" t="n" hidden="false">
        <f>AA74+AB74</f>
        <v>15321</v>
      </c>
      <c r="AD74" s="21" t="n" hidden="false">
        <f>AC74/N74-1</f>
        <v>0</v>
      </c>
      <c r="AE74" s="8" t="n">
        <v>100</v>
      </c>
      <c r="AF74" s="23" t="n" hidden="false">
        <v>153.21</v>
      </c>
      <c r="AG74" s="19" t="n" hidden="false">
        <v/>
      </c>
      <c r="AH74" s="19" t="n" hidden="false">
        <f>AF74+AG74</f>
        <v>153.21</v>
      </c>
      <c r="AI74" s="19" t="n" hidden="false">
        <f>ROUND(AE74*AF74,2)</f>
        <v>15321</v>
      </c>
      <c r="AJ74" s="19" t="n" hidden="false">
        <v/>
      </c>
      <c r="AK74" s="19" t="n" hidden="false">
        <f>AI74+AJ74</f>
        <v>15321</v>
      </c>
      <c r="AL74" s="21" t="n" hidden="false">
        <f>AK74/N74-1</f>
        <v>0</v>
      </c>
      <c r="AM74" s="8" t="n">
        <v>0</v>
      </c>
      <c r="AN74" s="23" t="n" hidden="false">
        <v>0</v>
      </c>
      <c r="AO74" s="19" t="n" hidden="false">
        <v/>
      </c>
      <c r="AP74" s="19" t="n" hidden="false">
        <f>AN74+AO74</f>
        <v>0</v>
      </c>
      <c r="AQ74" s="19" t="n" hidden="false">
        <f>ROUND(AM74*AN74,2)</f>
        <v>0</v>
      </c>
      <c r="AR74" s="19" t="n" hidden="false">
        <v/>
      </c>
      <c r="AS74" s="19" t="n" hidden="false">
        <f>AQ74+AR74</f>
        <v>0</v>
      </c>
      <c r="AT74" s="21" t="n" hidden="false">
        <f>AS74/N74-1</f>
        <v>-1</v>
      </c>
    </row>
    <row r="75" customFormat="false" hidden="false" outlineLevel="0" collapsed="false">
      <c r="A75" s="18" t="inlineStr">
        <is>
          <t xml:space="preserve">1.1.1.1.1.1.3.4.2</t>
        </is>
      </c>
      <c r="B75" s="18" t="inlineStr">
        <is>
          <t xml:space="preserve"/>
        </is>
      </c>
      <c r="C75" s="22" t="inlineStr">
        <is>
          <t xml:space="preserve">Кабель силовой ВВГнг(A)-FRLSLTx 3х4мм2, 660В</t>
        </is>
      </c>
      <c r="D75" s="7" t="inlineStr">
        <is>
          <t xml:space="preserve"/>
        </is>
      </c>
      <c r="E75" s="7" t="inlineStr">
        <is>
          <t xml:space="preserve"/>
        </is>
      </c>
      <c r="F75" s="7" t="inlineStr">
        <is>
          <t xml:space="preserve">М</t>
        </is>
      </c>
      <c r="G75" s="7" t="inlineStr">
        <is>
          <t xml:space="preserve">1</t>
        </is>
      </c>
      <c r="H75" s="8" t="n">
        <v>100</v>
      </c>
      <c r="I75" s="23" t="n">
        <v>199.59</v>
      </c>
      <c r="J75" s="19" t="n">
        <v/>
      </c>
      <c r="K75" s="19" t="n">
        <f>ROUND(I75,2)+J75</f>
        <v>199.59</v>
      </c>
      <c r="L75" s="19" t="n">
        <f>ROUND(H75*ROUND(I75,2),2)</f>
        <v>19959</v>
      </c>
      <c r="M75" s="19" t="n">
        <v/>
      </c>
      <c r="N75" s="19" t="n">
        <f>L75+M75</f>
        <v>19959</v>
      </c>
      <c r="O75" s="8" t="n">
        <v>100</v>
      </c>
      <c r="P75" s="23" t="n" hidden="false">
        <v>199.59</v>
      </c>
      <c r="Q75" s="19" t="n" hidden="false">
        <v/>
      </c>
      <c r="R75" s="19" t="n" hidden="false">
        <f>P75+Q75</f>
        <v>199.59</v>
      </c>
      <c r="S75" s="19" t="n" hidden="false">
        <f>ROUND(O75*P75,2)</f>
        <v>19959</v>
      </c>
      <c r="T75" s="19" t="n" hidden="false">
        <v/>
      </c>
      <c r="U75" s="19" t="n" hidden="false">
        <f>S75+T75</f>
        <v>19959</v>
      </c>
      <c r="V75" s="21" t="n" hidden="false">
        <f>U75/N75-1</f>
        <v>0</v>
      </c>
      <c r="W75" s="8" t="n">
        <v>100</v>
      </c>
      <c r="X75" s="23" t="n" hidden="false">
        <v>199.59</v>
      </c>
      <c r="Y75" s="19" t="n" hidden="false">
        <v/>
      </c>
      <c r="Z75" s="19" t="n" hidden="false">
        <f>X75+Y75</f>
        <v>199.59</v>
      </c>
      <c r="AA75" s="19" t="n" hidden="false">
        <f>ROUND(W75*X75,2)</f>
        <v>19959</v>
      </c>
      <c r="AB75" s="19" t="n" hidden="false">
        <v/>
      </c>
      <c r="AC75" s="19" t="n" hidden="false">
        <f>AA75+AB75</f>
        <v>19959</v>
      </c>
      <c r="AD75" s="21" t="n" hidden="false">
        <f>AC75/N75-1</f>
        <v>0</v>
      </c>
      <c r="AE75" s="8" t="n">
        <v>100</v>
      </c>
      <c r="AF75" s="23" t="n" hidden="false">
        <v>199.59</v>
      </c>
      <c r="AG75" s="19" t="n" hidden="false">
        <v/>
      </c>
      <c r="AH75" s="19" t="n" hidden="false">
        <f>AF75+AG75</f>
        <v>199.59</v>
      </c>
      <c r="AI75" s="19" t="n" hidden="false">
        <f>ROUND(AE75*AF75,2)</f>
        <v>19959</v>
      </c>
      <c r="AJ75" s="19" t="n" hidden="false">
        <v/>
      </c>
      <c r="AK75" s="19" t="n" hidden="false">
        <f>AI75+AJ75</f>
        <v>19959</v>
      </c>
      <c r="AL75" s="21" t="n" hidden="false">
        <f>AK75/N75-1</f>
        <v>0</v>
      </c>
      <c r="AM75" s="8" t="n">
        <v>0</v>
      </c>
      <c r="AN75" s="23" t="n" hidden="false">
        <v>0</v>
      </c>
      <c r="AO75" s="19" t="n" hidden="false">
        <v/>
      </c>
      <c r="AP75" s="19" t="n" hidden="false">
        <f>AN75+AO75</f>
        <v>0</v>
      </c>
      <c r="AQ75" s="19" t="n" hidden="false">
        <f>ROUND(AM75*AN75,2)</f>
        <v>0</v>
      </c>
      <c r="AR75" s="19" t="n" hidden="false">
        <v/>
      </c>
      <c r="AS75" s="19" t="n" hidden="false">
        <f>AQ75+AR75</f>
        <v>0</v>
      </c>
      <c r="AT75" s="21" t="n" hidden="false">
        <f>AS75/N75-1</f>
        <v>-1</v>
      </c>
    </row>
    <row r="76" customFormat="false" hidden="false" outlineLevel="0" collapsed="false">
      <c r="A76" s="18" t="inlineStr">
        <is>
          <t xml:space="preserve">1.1.1.1.1.1.3.4.3</t>
        </is>
      </c>
      <c r="B76" s="18" t="inlineStr">
        <is>
          <t xml:space="preserve"/>
        </is>
      </c>
      <c r="C76" s="22" t="inlineStr">
        <is>
          <t xml:space="preserve">Кабель силовой ВВГнг(A)-FRLSLTx 5х2,5мм2, 660В</t>
        </is>
      </c>
      <c r="D76" s="7" t="inlineStr">
        <is>
          <t xml:space="preserve"/>
        </is>
      </c>
      <c r="E76" s="7" t="inlineStr">
        <is>
          <t xml:space="preserve"/>
        </is>
      </c>
      <c r="F76" s="7" t="inlineStr">
        <is>
          <t xml:space="preserve">М</t>
        </is>
      </c>
      <c r="G76" s="7" t="inlineStr">
        <is>
          <t xml:space="preserve">1</t>
        </is>
      </c>
      <c r="H76" s="8" t="n">
        <v>300</v>
      </c>
      <c r="I76" s="23" t="n">
        <v>158.06</v>
      </c>
      <c r="J76" s="19" t="n">
        <v/>
      </c>
      <c r="K76" s="19" t="n">
        <f>ROUND(I76,2)+J76</f>
        <v>158.06</v>
      </c>
      <c r="L76" s="19" t="n">
        <f>ROUND(H76*ROUND(I76,2),2)</f>
        <v>47418</v>
      </c>
      <c r="M76" s="19" t="n">
        <v/>
      </c>
      <c r="N76" s="19" t="n">
        <f>L76+M76</f>
        <v>47418</v>
      </c>
      <c r="O76" s="8" t="n">
        <v>300</v>
      </c>
      <c r="P76" s="23" t="n" hidden="false">
        <v>158.06</v>
      </c>
      <c r="Q76" s="19" t="n" hidden="false">
        <v/>
      </c>
      <c r="R76" s="19" t="n" hidden="false">
        <f>P76+Q76</f>
        <v>158.06</v>
      </c>
      <c r="S76" s="19" t="n" hidden="false">
        <f>ROUND(O76*P76,2)</f>
        <v>47418</v>
      </c>
      <c r="T76" s="19" t="n" hidden="false">
        <v/>
      </c>
      <c r="U76" s="19" t="n" hidden="false">
        <f>S76+T76</f>
        <v>47418</v>
      </c>
      <c r="V76" s="21" t="n" hidden="false">
        <f>U76/N76-1</f>
        <v>0</v>
      </c>
      <c r="W76" s="8" t="n">
        <v>300</v>
      </c>
      <c r="X76" s="23" t="n" hidden="false">
        <v>158.06</v>
      </c>
      <c r="Y76" s="19" t="n" hidden="false">
        <v/>
      </c>
      <c r="Z76" s="19" t="n" hidden="false">
        <f>X76+Y76</f>
        <v>158.06</v>
      </c>
      <c r="AA76" s="19" t="n" hidden="false">
        <f>ROUND(W76*X76,2)</f>
        <v>47418</v>
      </c>
      <c r="AB76" s="19" t="n" hidden="false">
        <v/>
      </c>
      <c r="AC76" s="19" t="n" hidden="false">
        <f>AA76+AB76</f>
        <v>47418</v>
      </c>
      <c r="AD76" s="21" t="n" hidden="false">
        <f>AC76/N76-1</f>
        <v>0</v>
      </c>
      <c r="AE76" s="8" t="n">
        <v>300</v>
      </c>
      <c r="AF76" s="23" t="n" hidden="false">
        <v>158.06</v>
      </c>
      <c r="AG76" s="19" t="n" hidden="false">
        <v/>
      </c>
      <c r="AH76" s="19" t="n" hidden="false">
        <f>AF76+AG76</f>
        <v>158.06</v>
      </c>
      <c r="AI76" s="19" t="n" hidden="false">
        <f>ROUND(AE76*AF76,2)</f>
        <v>47418</v>
      </c>
      <c r="AJ76" s="19" t="n" hidden="false">
        <v/>
      </c>
      <c r="AK76" s="19" t="n" hidden="false">
        <f>AI76+AJ76</f>
        <v>47418</v>
      </c>
      <c r="AL76" s="21" t="n" hidden="false">
        <f>AK76/N76-1</f>
        <v>0</v>
      </c>
      <c r="AM76" s="8" t="n">
        <v>0</v>
      </c>
      <c r="AN76" s="23" t="n" hidden="false">
        <v>0</v>
      </c>
      <c r="AO76" s="19" t="n" hidden="false">
        <v/>
      </c>
      <c r="AP76" s="19" t="n" hidden="false">
        <f>AN76+AO76</f>
        <v>0</v>
      </c>
      <c r="AQ76" s="19" t="n" hidden="false">
        <f>ROUND(AM76*AN76,2)</f>
        <v>0</v>
      </c>
      <c r="AR76" s="19" t="n" hidden="false">
        <v/>
      </c>
      <c r="AS76" s="19" t="n" hidden="false">
        <f>AQ76+AR76</f>
        <v>0</v>
      </c>
      <c r="AT76" s="21" t="n" hidden="false">
        <f>AS76/N76-1</f>
        <v>-1</v>
      </c>
    </row>
    <row r="77" customFormat="false" hidden="false" outlineLevel="0" collapsed="false">
      <c r="A77" s="18" t="inlineStr">
        <is>
          <t xml:space="preserve">1.1.1.1.1.1.3.4.4</t>
        </is>
      </c>
      <c r="B77" s="18" t="inlineStr">
        <is>
          <t xml:space="preserve"/>
        </is>
      </c>
      <c r="C77" s="22" t="inlineStr">
        <is>
          <t xml:space="preserve">Кабель силовой ВВГнг(A)-LSLTx 3х2,5мм2, 660В</t>
        </is>
      </c>
      <c r="D77" s="7" t="inlineStr">
        <is>
          <t xml:space="preserve"/>
        </is>
      </c>
      <c r="E77" s="7" t="inlineStr">
        <is>
          <t xml:space="preserve"/>
        </is>
      </c>
      <c r="F77" s="7" t="inlineStr">
        <is>
          <t xml:space="preserve">М</t>
        </is>
      </c>
      <c r="G77" s="7" t="inlineStr">
        <is>
          <t xml:space="preserve">1</t>
        </is>
      </c>
      <c r="H77" s="8" t="n">
        <v>3200</v>
      </c>
      <c r="I77" s="23" t="n">
        <v>66.74</v>
      </c>
      <c r="J77" s="19" t="n">
        <v/>
      </c>
      <c r="K77" s="19" t="n">
        <f>ROUND(I77,2)+J77</f>
        <v>66.74</v>
      </c>
      <c r="L77" s="19" t="n">
        <f>ROUND(H77*ROUND(I77,2),2)</f>
        <v>213568</v>
      </c>
      <c r="M77" s="19" t="n">
        <v/>
      </c>
      <c r="N77" s="19" t="n">
        <f>L77+M77</f>
        <v>213568</v>
      </c>
      <c r="O77" s="8" t="n">
        <v>3200</v>
      </c>
      <c r="P77" s="23" t="n" hidden="false">
        <v>66.74</v>
      </c>
      <c r="Q77" s="19" t="n" hidden="false">
        <v/>
      </c>
      <c r="R77" s="19" t="n" hidden="false">
        <f>P77+Q77</f>
        <v>66.74</v>
      </c>
      <c r="S77" s="19" t="n" hidden="false">
        <f>ROUND(O77*P77,2)</f>
        <v>213568</v>
      </c>
      <c r="T77" s="19" t="n" hidden="false">
        <v/>
      </c>
      <c r="U77" s="19" t="n" hidden="false">
        <f>S77+T77</f>
        <v>213568</v>
      </c>
      <c r="V77" s="21" t="n" hidden="false">
        <f>U77/N77-1</f>
        <v>0</v>
      </c>
      <c r="W77" s="8" t="n">
        <v>3200</v>
      </c>
      <c r="X77" s="23" t="n" hidden="false">
        <v>66.74</v>
      </c>
      <c r="Y77" s="19" t="n" hidden="false">
        <v/>
      </c>
      <c r="Z77" s="19" t="n" hidden="false">
        <f>X77+Y77</f>
        <v>66.74</v>
      </c>
      <c r="AA77" s="19" t="n" hidden="false">
        <f>ROUND(W77*X77,2)</f>
        <v>213568</v>
      </c>
      <c r="AB77" s="19" t="n" hidden="false">
        <v/>
      </c>
      <c r="AC77" s="19" t="n" hidden="false">
        <f>AA77+AB77</f>
        <v>213568</v>
      </c>
      <c r="AD77" s="21" t="n" hidden="false">
        <f>AC77/N77-1</f>
        <v>0</v>
      </c>
      <c r="AE77" s="8" t="n">
        <v>3200</v>
      </c>
      <c r="AF77" s="23" t="n" hidden="false">
        <v>66.74</v>
      </c>
      <c r="AG77" s="19" t="n" hidden="false">
        <v/>
      </c>
      <c r="AH77" s="19" t="n" hidden="false">
        <f>AF77+AG77</f>
        <v>66.74</v>
      </c>
      <c r="AI77" s="19" t="n" hidden="false">
        <f>ROUND(AE77*AF77,2)</f>
        <v>213568</v>
      </c>
      <c r="AJ77" s="19" t="n" hidden="false">
        <v/>
      </c>
      <c r="AK77" s="19" t="n" hidden="false">
        <f>AI77+AJ77</f>
        <v>213568</v>
      </c>
      <c r="AL77" s="21" t="n" hidden="false">
        <f>AK77/N77-1</f>
        <v>0</v>
      </c>
      <c r="AM77" s="8" t="n">
        <v>0</v>
      </c>
      <c r="AN77" s="23" t="n" hidden="false">
        <v>0</v>
      </c>
      <c r="AO77" s="19" t="n" hidden="false">
        <v/>
      </c>
      <c r="AP77" s="19" t="n" hidden="false">
        <f>AN77+AO77</f>
        <v>0</v>
      </c>
      <c r="AQ77" s="19" t="n" hidden="false">
        <f>ROUND(AM77*AN77,2)</f>
        <v>0</v>
      </c>
      <c r="AR77" s="19" t="n" hidden="false">
        <v/>
      </c>
      <c r="AS77" s="19" t="n" hidden="false">
        <f>AQ77+AR77</f>
        <v>0</v>
      </c>
      <c r="AT77" s="21" t="n" hidden="false">
        <f>AS77/N77-1</f>
        <v>-1</v>
      </c>
    </row>
    <row r="78" customFormat="false" hidden="false" outlineLevel="0" collapsed="false">
      <c r="A78" s="18" t="inlineStr">
        <is>
          <t xml:space="preserve">1.1.1.1.1.1.3.4.5</t>
        </is>
      </c>
      <c r="B78" s="18" t="inlineStr">
        <is>
          <t xml:space="preserve"/>
        </is>
      </c>
      <c r="C78" s="22" t="inlineStr">
        <is>
          <t xml:space="preserve">Кабель силовой ВВГнг(A)-LSLTx 3х4мм2, 1000В</t>
        </is>
      </c>
      <c r="D78" s="7" t="inlineStr">
        <is>
          <t xml:space="preserve"/>
        </is>
      </c>
      <c r="E78" s="7" t="inlineStr">
        <is>
          <t xml:space="preserve"/>
        </is>
      </c>
      <c r="F78" s="7" t="inlineStr">
        <is>
          <t xml:space="preserve">М</t>
        </is>
      </c>
      <c r="G78" s="7" t="inlineStr">
        <is>
          <t xml:space="preserve">1</t>
        </is>
      </c>
      <c r="H78" s="8" t="n">
        <v>700</v>
      </c>
      <c r="I78" s="20" t="n">
        <v>122.81</v>
      </c>
      <c r="J78" s="19" t="n">
        <v/>
      </c>
      <c r="K78" s="19" t="n">
        <f>ROUND(I78,2)+J78</f>
        <v>122.81</v>
      </c>
      <c r="L78" s="19" t="n">
        <f>ROUND(H78*ROUND(I78,2),2)</f>
        <v>85967</v>
      </c>
      <c r="M78" s="19" t="n">
        <v/>
      </c>
      <c r="N78" s="19" t="n">
        <f>L78+M78</f>
        <v>85967</v>
      </c>
      <c r="O78" s="8" t="n">
        <v>700</v>
      </c>
      <c r="P78" s="20" t="n" hidden="false">
        <v>183</v>
      </c>
      <c r="Q78" s="19" t="n" hidden="false">
        <v/>
      </c>
      <c r="R78" s="19" t="n" hidden="false">
        <f>P78+Q78</f>
        <v>183</v>
      </c>
      <c r="S78" s="19" t="n" hidden="false">
        <f>ROUND(O78*P78,2)</f>
        <v>128100</v>
      </c>
      <c r="T78" s="19" t="n" hidden="false">
        <v/>
      </c>
      <c r="U78" s="19" t="n" hidden="false">
        <f>S78+T78</f>
        <v>128100</v>
      </c>
      <c r="V78" s="21" t="n" hidden="false">
        <f>U78/N78-1</f>
        <v>0.49010666883804244</v>
      </c>
      <c r="W78" s="8" t="n">
        <v>700</v>
      </c>
      <c r="X78" s="20" t="n" hidden="false">
        <v>183</v>
      </c>
      <c r="Y78" s="19" t="n" hidden="false">
        <v/>
      </c>
      <c r="Z78" s="19" t="n" hidden="false">
        <f>X78+Y78</f>
        <v>183</v>
      </c>
      <c r="AA78" s="19" t="n" hidden="false">
        <f>ROUND(W78*X78,2)</f>
        <v>128100</v>
      </c>
      <c r="AB78" s="19" t="n" hidden="false">
        <v/>
      </c>
      <c r="AC78" s="19" t="n" hidden="false">
        <f>AA78+AB78</f>
        <v>128100</v>
      </c>
      <c r="AD78" s="21" t="n" hidden="false">
        <f>AC78/N78-1</f>
        <v>0.49010666883804244</v>
      </c>
      <c r="AE78" s="8" t="n">
        <v>700</v>
      </c>
      <c r="AF78" s="20" t="n" hidden="false">
        <v>187</v>
      </c>
      <c r="AG78" s="19" t="n" hidden="false">
        <v/>
      </c>
      <c r="AH78" s="19" t="n" hidden="false">
        <f>AF78+AG78</f>
        <v>187</v>
      </c>
      <c r="AI78" s="19" t="n" hidden="false">
        <f>ROUND(AE78*AF78,2)</f>
        <v>130900</v>
      </c>
      <c r="AJ78" s="19" t="n" hidden="false">
        <v/>
      </c>
      <c r="AK78" s="19" t="n" hidden="false">
        <f>AI78+AJ78</f>
        <v>130900</v>
      </c>
      <c r="AL78" s="21" t="n" hidden="false">
        <f>AK78/N78-1</f>
        <v>0.522677306408273</v>
      </c>
      <c r="AM78" s="8" t="n">
        <v>0</v>
      </c>
      <c r="AN78" s="19" t="n" hidden="false">
        <v>0</v>
      </c>
      <c r="AO78" s="19" t="n" hidden="false">
        <v/>
      </c>
      <c r="AP78" s="19" t="n" hidden="false">
        <f>AN78+AO78</f>
        <v>0</v>
      </c>
      <c r="AQ78" s="19" t="n" hidden="false">
        <f>ROUND(AM78*AN78,2)</f>
        <v>0</v>
      </c>
      <c r="AR78" s="19" t="n" hidden="false">
        <v/>
      </c>
      <c r="AS78" s="19" t="n" hidden="false">
        <f>AQ78+AR78</f>
        <v>0</v>
      </c>
      <c r="AT78" s="21" t="n" hidden="false">
        <f>AS78/N78-1</f>
        <v>-1</v>
      </c>
    </row>
    <row r="79" customFormat="false" hidden="false" outlineLevel="0" collapsed="false">
      <c r="A79" s="18" t="inlineStr">
        <is>
          <t xml:space="preserve">1.1.1.1.1.1.3.4.6</t>
        </is>
      </c>
      <c r="B79" s="18" t="inlineStr">
        <is>
          <t xml:space="preserve"/>
        </is>
      </c>
      <c r="C79" s="22" t="inlineStr">
        <is>
          <t xml:space="preserve">Кабель силовой ВВГнг(A)-LSLTx 5х1,5мм2, 660В</t>
        </is>
      </c>
      <c r="D79" s="7" t="inlineStr">
        <is>
          <t xml:space="preserve"/>
        </is>
      </c>
      <c r="E79" s="7" t="inlineStr">
        <is>
          <t xml:space="preserve"/>
        </is>
      </c>
      <c r="F79" s="7" t="inlineStr">
        <is>
          <t xml:space="preserve">М</t>
        </is>
      </c>
      <c r="G79" s="7" t="inlineStr">
        <is>
          <t xml:space="preserve">1</t>
        </is>
      </c>
      <c r="H79" s="8" t="n">
        <v>600</v>
      </c>
      <c r="I79" s="23" t="n">
        <v>89.24</v>
      </c>
      <c r="J79" s="19" t="n">
        <v/>
      </c>
      <c r="K79" s="19" t="n">
        <f>ROUND(I79,2)+J79</f>
        <v>89.24</v>
      </c>
      <c r="L79" s="19" t="n">
        <f>ROUND(H79*ROUND(I79,2),2)</f>
        <v>53544</v>
      </c>
      <c r="M79" s="19" t="n">
        <v/>
      </c>
      <c r="N79" s="19" t="n">
        <f>L79+M79</f>
        <v>53544</v>
      </c>
      <c r="O79" s="8" t="n">
        <v>600</v>
      </c>
      <c r="P79" s="23" t="n" hidden="false">
        <v>89.24</v>
      </c>
      <c r="Q79" s="19" t="n" hidden="false">
        <v/>
      </c>
      <c r="R79" s="19" t="n" hidden="false">
        <f>P79+Q79</f>
        <v>89.24</v>
      </c>
      <c r="S79" s="19" t="n" hidden="false">
        <f>ROUND(O79*P79,2)</f>
        <v>53544</v>
      </c>
      <c r="T79" s="19" t="n" hidden="false">
        <v/>
      </c>
      <c r="U79" s="19" t="n" hidden="false">
        <f>S79+T79</f>
        <v>53544</v>
      </c>
      <c r="V79" s="21" t="n" hidden="false">
        <f>U79/N79-1</f>
        <v>0</v>
      </c>
      <c r="W79" s="8" t="n">
        <v>600</v>
      </c>
      <c r="X79" s="23" t="n" hidden="false">
        <v>89.24</v>
      </c>
      <c r="Y79" s="19" t="n" hidden="false">
        <v/>
      </c>
      <c r="Z79" s="19" t="n" hidden="false">
        <f>X79+Y79</f>
        <v>89.24</v>
      </c>
      <c r="AA79" s="19" t="n" hidden="false">
        <f>ROUND(W79*X79,2)</f>
        <v>53544</v>
      </c>
      <c r="AB79" s="19" t="n" hidden="false">
        <v/>
      </c>
      <c r="AC79" s="19" t="n" hidden="false">
        <f>AA79+AB79</f>
        <v>53544</v>
      </c>
      <c r="AD79" s="21" t="n" hidden="false">
        <f>AC79/N79-1</f>
        <v>0</v>
      </c>
      <c r="AE79" s="8" t="n">
        <v>600</v>
      </c>
      <c r="AF79" s="23" t="n" hidden="false">
        <v>89.24</v>
      </c>
      <c r="AG79" s="19" t="n" hidden="false">
        <v/>
      </c>
      <c r="AH79" s="19" t="n" hidden="false">
        <f>AF79+AG79</f>
        <v>89.24</v>
      </c>
      <c r="AI79" s="19" t="n" hidden="false">
        <f>ROUND(AE79*AF79,2)</f>
        <v>53544</v>
      </c>
      <c r="AJ79" s="19" t="n" hidden="false">
        <v/>
      </c>
      <c r="AK79" s="19" t="n" hidden="false">
        <f>AI79+AJ79</f>
        <v>53544</v>
      </c>
      <c r="AL79" s="21" t="n" hidden="false">
        <f>AK79/N79-1</f>
        <v>0</v>
      </c>
      <c r="AM79" s="8" t="n">
        <v>0</v>
      </c>
      <c r="AN79" s="23" t="n" hidden="false">
        <v>0</v>
      </c>
      <c r="AO79" s="19" t="n" hidden="false">
        <v/>
      </c>
      <c r="AP79" s="19" t="n" hidden="false">
        <f>AN79+AO79</f>
        <v>0</v>
      </c>
      <c r="AQ79" s="19" t="n" hidden="false">
        <f>ROUND(AM79*AN79,2)</f>
        <v>0</v>
      </c>
      <c r="AR79" s="19" t="n" hidden="false">
        <v/>
      </c>
      <c r="AS79" s="19" t="n" hidden="false">
        <f>AQ79+AR79</f>
        <v>0</v>
      </c>
      <c r="AT79" s="21" t="n" hidden="false">
        <f>AS79/N79-1</f>
        <v>-1</v>
      </c>
    </row>
    <row r="80" customFormat="false" hidden="false" outlineLevel="0" collapsed="false">
      <c r="A80" s="18" t="inlineStr">
        <is>
          <t xml:space="preserve">1.1.1.1.1.1.3.5</t>
        </is>
      </c>
      <c r="B80" s="18" t="inlineStr">
        <is>
          <t xml:space="preserve"/>
        </is>
      </c>
      <c r="C80" s="18" t="inlineStr">
        <is>
          <t xml:space="preserve">Затяжка кабеля, провода в трубу / 18-39 мм</t>
        </is>
      </c>
      <c r="D80" s="7" t="inlineStr">
        <is>
          <t xml:space="preserve">Поставщики: ООО "Богословский кабельный завод", Акционерное общество "Электрокабель" Кольчугинский завод"</t>
        </is>
      </c>
      <c r="E80" s="7" t="inlineStr">
        <is>
          <t xml:space="preserve">Выгружается из БО по объектам BIM-КЦ</t>
        </is>
      </c>
      <c r="F80" s="7" t="inlineStr">
        <is>
          <t xml:space="preserve">ПОГ М</t>
        </is>
      </c>
      <c r="G80" s="7" t="inlineStr">
        <is>
          <t xml:space="preserve">1</t>
        </is>
      </c>
      <c r="H80" s="8" t="n">
        <v>726</v>
      </c>
      <c r="I80" s="19" t="n">
        <f>ROUND((L81+L82+L83)/H80,2)</f>
        <v>199.49</v>
      </c>
      <c r="J80" s="20" t="n">
        <v>183</v>
      </c>
      <c r="K80" s="19" t="n">
        <f>I80+ROUND(J80,2)</f>
        <v>382.49</v>
      </c>
      <c r="L80" s="19" t="n">
        <f>ROUND(H80*I80,2)</f>
        <v>144829.74</v>
      </c>
      <c r="M80" s="19" t="n">
        <f>ROUND(H80*ROUND(J80,2),2)</f>
        <v>132858</v>
      </c>
      <c r="N80" s="19" t="n">
        <f>L80+M80</f>
        <v>277687.74</v>
      </c>
      <c r="O80" s="8" t="n">
        <v>726</v>
      </c>
      <c r="P80" s="19" t="n" hidden="false">
        <f>ROUND((S81+S82+S83)/O80,2)</f>
        <v>202.55</v>
      </c>
      <c r="Q80" s="20" t="n" hidden="false">
        <v>252.8</v>
      </c>
      <c r="R80" s="19" t="n" hidden="false">
        <f>P80+Q80</f>
        <v>455.35</v>
      </c>
      <c r="S80" s="19" t="n" hidden="false">
        <f>ROUND(O80*P80,2)</f>
        <v>147051.3</v>
      </c>
      <c r="T80" s="19" t="n" hidden="false">
        <f>ROUND(O80*Q80,2)</f>
        <v>183532.8</v>
      </c>
      <c r="U80" s="19" t="n" hidden="false">
        <f>S80+T80</f>
        <v>330584.1</v>
      </c>
      <c r="V80" s="21" t="n" hidden="false">
        <f>U80/N80-1</f>
        <v>0.1904886402258883</v>
      </c>
      <c r="W80" s="8" t="n">
        <v>726</v>
      </c>
      <c r="X80" s="19" t="n" hidden="false">
        <f>ROUND((AA81+AA82+AA83)/W80,2)</f>
        <v>200.2</v>
      </c>
      <c r="Y80" s="20" t="n" hidden="false">
        <v>450</v>
      </c>
      <c r="Z80" s="19" t="n" hidden="false">
        <f>X80+Y80</f>
        <v>650.2</v>
      </c>
      <c r="AA80" s="19" t="n" hidden="false">
        <f>ROUND(W80*X80,2)</f>
        <v>145345.2</v>
      </c>
      <c r="AB80" s="19" t="n" hidden="false">
        <f>ROUND(W80*Y80,2)</f>
        <v>326700</v>
      </c>
      <c r="AC80" s="19" t="n" hidden="false">
        <f>AA80+AB80</f>
        <v>472045.2</v>
      </c>
      <c r="AD80" s="21" t="n" hidden="false">
        <f>AC80/N80-1</f>
        <v>0.6999137232345944</v>
      </c>
      <c r="AE80" s="8" t="n">
        <v>726</v>
      </c>
      <c r="AF80" s="19" t="n" hidden="false">
        <f>ROUND((AI81+AI82+AI83)/AE80,2)</f>
        <v>206.28</v>
      </c>
      <c r="AG80" s="20" t="n" hidden="false">
        <v>450</v>
      </c>
      <c r="AH80" s="19" t="n" hidden="false">
        <f>AF80+AG80</f>
        <v>656.28</v>
      </c>
      <c r="AI80" s="19" t="n" hidden="false">
        <f>ROUND(AE80*AF80,2)</f>
        <v>149759.28</v>
      </c>
      <c r="AJ80" s="19" t="n" hidden="false">
        <f>ROUND(AE80*AG80,2)</f>
        <v>326700</v>
      </c>
      <c r="AK80" s="19" t="n" hidden="false">
        <f>AI80+AJ80</f>
        <v>476459.28</v>
      </c>
      <c r="AL80" s="21" t="n" hidden="false">
        <f>AK80/N80-1</f>
        <v>0.715809563648723</v>
      </c>
      <c r="AM80" s="8" t="n">
        <v>0</v>
      </c>
      <c r="AN80" s="19" t="n" hidden="false">
        <f>ROUND((AQ81+AQ82+AQ83)/AM80,2)</f>
        <v>0</v>
      </c>
      <c r="AO80" s="19" t="n" hidden="false">
        <v>0</v>
      </c>
      <c r="AP80" s="19" t="n" hidden="false">
        <f>AN80+AO80</f>
        <v>0</v>
      </c>
      <c r="AQ80" s="19" t="n" hidden="false">
        <f>ROUND(AM80*AN80,2)</f>
        <v>0</v>
      </c>
      <c r="AR80" s="19" t="n" hidden="false">
        <f>ROUND(AM80*AO80,2)</f>
        <v>0</v>
      </c>
      <c r="AS80" s="19" t="n" hidden="false">
        <f>AQ80+AR80</f>
        <v>0</v>
      </c>
      <c r="AT80" s="21" t="n" hidden="false">
        <f>AS80/N80-1</f>
        <v>-1</v>
      </c>
    </row>
    <row r="81" customFormat="false" hidden="false" outlineLevel="0" collapsed="false">
      <c r="A81" s="18" t="inlineStr">
        <is>
          <t xml:space="preserve">1.1.1.1.1.1.3.5.1</t>
        </is>
      </c>
      <c r="B81" s="18" t="inlineStr">
        <is>
          <t xml:space="preserve"/>
        </is>
      </c>
      <c r="C81" s="22" t="inlineStr">
        <is>
          <t xml:space="preserve">Кабель силовой ВВГнг(A)-FRLS 3х6мм2, 660В</t>
        </is>
      </c>
      <c r="D81" s="7" t="inlineStr">
        <is>
          <t xml:space="preserve">FRLSTLX</t>
        </is>
      </c>
      <c r="E81" s="7" t="inlineStr">
        <is>
          <t xml:space="preserve"/>
        </is>
      </c>
      <c r="F81" s="7" t="inlineStr">
        <is>
          <t xml:space="preserve">М</t>
        </is>
      </c>
      <c r="G81" s="7" t="inlineStr">
        <is>
          <t xml:space="preserve">1</t>
        </is>
      </c>
      <c r="H81" s="8" t="n">
        <v>200</v>
      </c>
      <c r="I81" s="23" t="n">
        <v>183.71</v>
      </c>
      <c r="J81" s="19" t="n">
        <v/>
      </c>
      <c r="K81" s="19" t="n">
        <f>ROUND(I81,2)+J81</f>
        <v>183.71</v>
      </c>
      <c r="L81" s="19" t="n">
        <f>ROUND(H81*ROUND(I81,2),2)</f>
        <v>36742</v>
      </c>
      <c r="M81" s="19" t="n">
        <v/>
      </c>
      <c r="N81" s="19" t="n">
        <f>L81+M81</f>
        <v>36742</v>
      </c>
      <c r="O81" s="8" t="n">
        <v>200</v>
      </c>
      <c r="P81" s="23" t="n" hidden="false">
        <v>183.71</v>
      </c>
      <c r="Q81" s="19" t="n" hidden="false">
        <v/>
      </c>
      <c r="R81" s="19" t="n" hidden="false">
        <f>P81+Q81</f>
        <v>183.71</v>
      </c>
      <c r="S81" s="19" t="n" hidden="false">
        <f>ROUND(O81*P81,2)</f>
        <v>36742</v>
      </c>
      <c r="T81" s="19" t="n" hidden="false">
        <v/>
      </c>
      <c r="U81" s="19" t="n" hidden="false">
        <f>S81+T81</f>
        <v>36742</v>
      </c>
      <c r="V81" s="21" t="n" hidden="false">
        <f>U81/N81-1</f>
        <v>0</v>
      </c>
      <c r="W81" s="8" t="n">
        <v>200</v>
      </c>
      <c r="X81" s="23" t="n" hidden="false">
        <v>183.71</v>
      </c>
      <c r="Y81" s="19" t="n" hidden="false">
        <v/>
      </c>
      <c r="Z81" s="19" t="n" hidden="false">
        <f>X81+Y81</f>
        <v>183.71</v>
      </c>
      <c r="AA81" s="19" t="n" hidden="false">
        <f>ROUND(W81*X81,2)</f>
        <v>36742</v>
      </c>
      <c r="AB81" s="19" t="n" hidden="false">
        <v/>
      </c>
      <c r="AC81" s="19" t="n" hidden="false">
        <f>AA81+AB81</f>
        <v>36742</v>
      </c>
      <c r="AD81" s="21" t="n" hidden="false">
        <f>AC81/N81-1</f>
        <v>0</v>
      </c>
      <c r="AE81" s="8" t="n">
        <v>200</v>
      </c>
      <c r="AF81" s="23" t="n" hidden="false">
        <v>183.71</v>
      </c>
      <c r="AG81" s="19" t="n" hidden="false">
        <v/>
      </c>
      <c r="AH81" s="19" t="n" hidden="false">
        <f>AF81+AG81</f>
        <v>183.71</v>
      </c>
      <c r="AI81" s="19" t="n" hidden="false">
        <f>ROUND(AE81*AF81,2)</f>
        <v>36742</v>
      </c>
      <c r="AJ81" s="19" t="n" hidden="false">
        <v/>
      </c>
      <c r="AK81" s="19" t="n" hidden="false">
        <f>AI81+AJ81</f>
        <v>36742</v>
      </c>
      <c r="AL81" s="21" t="n" hidden="false">
        <f>AK81/N81-1</f>
        <v>0</v>
      </c>
      <c r="AM81" s="8" t="n">
        <v>0</v>
      </c>
      <c r="AN81" s="23" t="n" hidden="false">
        <v>0</v>
      </c>
      <c r="AO81" s="19" t="n" hidden="false">
        <v/>
      </c>
      <c r="AP81" s="19" t="n" hidden="false">
        <f>AN81+AO81</f>
        <v>0</v>
      </c>
      <c r="AQ81" s="19" t="n" hidden="false">
        <f>ROUND(AM81*AN81,2)</f>
        <v>0</v>
      </c>
      <c r="AR81" s="19" t="n" hidden="false">
        <v/>
      </c>
      <c r="AS81" s="19" t="n" hidden="false">
        <f>AQ81+AR81</f>
        <v>0</v>
      </c>
      <c r="AT81" s="21" t="n" hidden="false">
        <f>AS81/N81-1</f>
        <v>-1</v>
      </c>
    </row>
    <row r="82" customFormat="false" hidden="false" outlineLevel="0" collapsed="false">
      <c r="A82" s="18" t="inlineStr">
        <is>
          <t xml:space="preserve">1.1.1.1.1.1.3.5.2</t>
        </is>
      </c>
      <c r="B82" s="18" t="inlineStr">
        <is>
          <t xml:space="preserve"/>
        </is>
      </c>
      <c r="C82" s="22" t="inlineStr">
        <is>
          <t xml:space="preserve">Кабель силовой ВВГнг(A)-FRLSLTx 5х4мм2, 660В</t>
        </is>
      </c>
      <c r="D82" s="7" t="inlineStr">
        <is>
          <t xml:space="preserve"/>
        </is>
      </c>
      <c r="E82" s="7" t="inlineStr">
        <is>
          <t xml:space="preserve"/>
        </is>
      </c>
      <c r="F82" s="7" t="inlineStr">
        <is>
          <t xml:space="preserve">М</t>
        </is>
      </c>
      <c r="G82" s="7" t="inlineStr">
        <is>
          <t xml:space="preserve">1</t>
        </is>
      </c>
      <c r="H82" s="8" t="n">
        <v>400</v>
      </c>
      <c r="I82" s="23" t="n">
        <v>140.79</v>
      </c>
      <c r="J82" s="19" t="n">
        <v/>
      </c>
      <c r="K82" s="19" t="n">
        <f>ROUND(I82,2)+J82</f>
        <v>140.79</v>
      </c>
      <c r="L82" s="19" t="n">
        <f>ROUND(H82*ROUND(I82,2),2)</f>
        <v>56316</v>
      </c>
      <c r="M82" s="19" t="n">
        <v/>
      </c>
      <c r="N82" s="19" t="n">
        <f>L82+M82</f>
        <v>56316</v>
      </c>
      <c r="O82" s="8" t="n">
        <v>400</v>
      </c>
      <c r="P82" s="23" t="n" hidden="false">
        <v>140.79</v>
      </c>
      <c r="Q82" s="19" t="n" hidden="false">
        <v/>
      </c>
      <c r="R82" s="19" t="n" hidden="false">
        <f>P82+Q82</f>
        <v>140.79</v>
      </c>
      <c r="S82" s="19" t="n" hidden="false">
        <f>ROUND(O82*P82,2)</f>
        <v>56316</v>
      </c>
      <c r="T82" s="19" t="n" hidden="false">
        <v/>
      </c>
      <c r="U82" s="19" t="n" hidden="false">
        <f>S82+T82</f>
        <v>56316</v>
      </c>
      <c r="V82" s="21" t="n" hidden="false">
        <f>U82/N82-1</f>
        <v>0</v>
      </c>
      <c r="W82" s="8" t="n">
        <v>400</v>
      </c>
      <c r="X82" s="23" t="n" hidden="false">
        <v>140.79</v>
      </c>
      <c r="Y82" s="19" t="n" hidden="false">
        <v/>
      </c>
      <c r="Z82" s="19" t="n" hidden="false">
        <f>X82+Y82</f>
        <v>140.79</v>
      </c>
      <c r="AA82" s="19" t="n" hidden="false">
        <f>ROUND(W82*X82,2)</f>
        <v>56316</v>
      </c>
      <c r="AB82" s="19" t="n" hidden="false">
        <v/>
      </c>
      <c r="AC82" s="19" t="n" hidden="false">
        <f>AA82+AB82</f>
        <v>56316</v>
      </c>
      <c r="AD82" s="21" t="n" hidden="false">
        <f>AC82/N82-1</f>
        <v>0</v>
      </c>
      <c r="AE82" s="8" t="n">
        <v>400</v>
      </c>
      <c r="AF82" s="23" t="n" hidden="false">
        <v>140.79</v>
      </c>
      <c r="AG82" s="19" t="n" hidden="false">
        <v/>
      </c>
      <c r="AH82" s="19" t="n" hidden="false">
        <f>AF82+AG82</f>
        <v>140.79</v>
      </c>
      <c r="AI82" s="19" t="n" hidden="false">
        <f>ROUND(AE82*AF82,2)</f>
        <v>56316</v>
      </c>
      <c r="AJ82" s="19" t="n" hidden="false">
        <v/>
      </c>
      <c r="AK82" s="19" t="n" hidden="false">
        <f>AI82+AJ82</f>
        <v>56316</v>
      </c>
      <c r="AL82" s="21" t="n" hidden="false">
        <f>AK82/N82-1</f>
        <v>0</v>
      </c>
      <c r="AM82" s="8" t="n">
        <v>0</v>
      </c>
      <c r="AN82" s="23" t="n" hidden="false">
        <v>0</v>
      </c>
      <c r="AO82" s="19" t="n" hidden="false">
        <v/>
      </c>
      <c r="AP82" s="19" t="n" hidden="false">
        <f>AN82+AO82</f>
        <v>0</v>
      </c>
      <c r="AQ82" s="19" t="n" hidden="false">
        <f>ROUND(AM82*AN82,2)</f>
        <v>0</v>
      </c>
      <c r="AR82" s="19" t="n" hidden="false">
        <v/>
      </c>
      <c r="AS82" s="19" t="n" hidden="false">
        <f>AQ82+AR82</f>
        <v>0</v>
      </c>
      <c r="AT82" s="21" t="n" hidden="false">
        <f>AS82/N82-1</f>
        <v>-1</v>
      </c>
    </row>
    <row r="83" customFormat="false" hidden="false" outlineLevel="0" collapsed="false">
      <c r="A83" s="18" t="inlineStr">
        <is>
          <t xml:space="preserve">1.1.1.1.1.1.3.5.3</t>
        </is>
      </c>
      <c r="B83" s="18" t="inlineStr">
        <is>
          <t xml:space="preserve"/>
        </is>
      </c>
      <c r="C83" s="22" t="inlineStr">
        <is>
          <t xml:space="preserve">Кабель силовой ВВГнг(A)-LSLTx 5х6мм2, 1000В</t>
        </is>
      </c>
      <c r="D83" s="7" t="inlineStr">
        <is>
          <t xml:space="preserve"/>
        </is>
      </c>
      <c r="E83" s="7" t="inlineStr">
        <is>
          <t xml:space="preserve"/>
        </is>
      </c>
      <c r="F83" s="7" t="inlineStr">
        <is>
          <t xml:space="preserve">М</t>
        </is>
      </c>
      <c r="G83" s="7" t="inlineStr">
        <is>
          <t xml:space="preserve">1</t>
        </is>
      </c>
      <c r="H83" s="8" t="n">
        <v>126</v>
      </c>
      <c r="I83" s="20" t="n">
        <v>410.87</v>
      </c>
      <c r="J83" s="19" t="n">
        <v/>
      </c>
      <c r="K83" s="19" t="n">
        <f>ROUND(I83,2)+J83</f>
        <v>410.87</v>
      </c>
      <c r="L83" s="19" t="n">
        <f>ROUND(H83*ROUND(I83,2),2)</f>
        <v>51769.62</v>
      </c>
      <c r="M83" s="19" t="n">
        <v/>
      </c>
      <c r="N83" s="19" t="n">
        <f>L83+M83</f>
        <v>51769.62</v>
      </c>
      <c r="O83" s="8" t="n">
        <v>126</v>
      </c>
      <c r="P83" s="20" t="n" hidden="false">
        <v>428.5</v>
      </c>
      <c r="Q83" s="19" t="n" hidden="false">
        <v/>
      </c>
      <c r="R83" s="19" t="n" hidden="false">
        <f>P83+Q83</f>
        <v>428.5</v>
      </c>
      <c r="S83" s="19" t="n" hidden="false">
        <f>ROUND(O83*P83,2)</f>
        <v>53991</v>
      </c>
      <c r="T83" s="19" t="n" hidden="false">
        <v/>
      </c>
      <c r="U83" s="19" t="n" hidden="false">
        <f>S83+T83</f>
        <v>53991</v>
      </c>
      <c r="V83" s="21" t="n" hidden="false">
        <f>U83/N83-1</f>
        <v>0.04290894930269906</v>
      </c>
      <c r="W83" s="8" t="n">
        <v>126</v>
      </c>
      <c r="X83" s="20" t="n" hidden="false">
        <v>415</v>
      </c>
      <c r="Y83" s="19" t="n" hidden="false">
        <v/>
      </c>
      <c r="Z83" s="19" t="n" hidden="false">
        <f>X83+Y83</f>
        <v>415</v>
      </c>
      <c r="AA83" s="19" t="n" hidden="false">
        <f>ROUND(W83*X83,2)</f>
        <v>52290</v>
      </c>
      <c r="AB83" s="19" t="n" hidden="false">
        <v/>
      </c>
      <c r="AC83" s="19" t="n" hidden="false">
        <f>AA83+AB83</f>
        <v>52290</v>
      </c>
      <c r="AD83" s="21" t="n" hidden="false">
        <f>AC83/N83-1</f>
        <v>0.010051841214982815</v>
      </c>
      <c r="AE83" s="8" t="n">
        <v>126</v>
      </c>
      <c r="AF83" s="20" t="n" hidden="false">
        <v>450</v>
      </c>
      <c r="AG83" s="19" t="n" hidden="false">
        <v/>
      </c>
      <c r="AH83" s="19" t="n" hidden="false">
        <f>AF83+AG83</f>
        <v>450</v>
      </c>
      <c r="AI83" s="19" t="n" hidden="false">
        <f>ROUND(AE83*AF83,2)</f>
        <v>56700</v>
      </c>
      <c r="AJ83" s="19" t="n" hidden="false">
        <v/>
      </c>
      <c r="AK83" s="19" t="n" hidden="false">
        <f>AI83+AJ83</f>
        <v>56700</v>
      </c>
      <c r="AL83" s="21" t="n" hidden="false">
        <f>AK83/N83-1</f>
        <v>0.0952369362572103</v>
      </c>
      <c r="AM83" s="8" t="n">
        <v>0</v>
      </c>
      <c r="AN83" s="19" t="n" hidden="false">
        <v>0</v>
      </c>
      <c r="AO83" s="19" t="n" hidden="false">
        <v/>
      </c>
      <c r="AP83" s="19" t="n" hidden="false">
        <f>AN83+AO83</f>
        <v>0</v>
      </c>
      <c r="AQ83" s="19" t="n" hidden="false">
        <f>ROUND(AM83*AN83,2)</f>
        <v>0</v>
      </c>
      <c r="AR83" s="19" t="n" hidden="false">
        <v/>
      </c>
      <c r="AS83" s="19" t="n" hidden="false">
        <f>AQ83+AR83</f>
        <v>0</v>
      </c>
      <c r="AT83" s="21" t="n" hidden="false">
        <f>AS83/N83-1</f>
        <v>-1</v>
      </c>
    </row>
    <row r="84" customFormat="false" hidden="false" outlineLevel="0" collapsed="false">
      <c r="A84" s="18" t="inlineStr">
        <is>
          <t xml:space="preserve">1.1.1.1.1.1.3.6</t>
        </is>
      </c>
      <c r="B84" s="18" t="inlineStr">
        <is>
          <t xml:space="preserve"/>
        </is>
      </c>
      <c r="C84" s="18" t="inlineStr">
        <is>
          <t xml:space="preserve">Прокладка кабеля, провода в лотке, металлоконструкциях / 1,5-6 мм</t>
        </is>
      </c>
      <c r="D84" s="7" t="inlineStr">
        <is>
          <t xml:space="preserve">Поставщики: ООО "Богословский кабельный завод", Акционерное общество "Электрокабель" Кольчугинский завод"</t>
        </is>
      </c>
      <c r="E84" s="7" t="inlineStr">
        <is>
          <t xml:space="preserve">Выгружается из БО по объектам BIM-КЦ</t>
        </is>
      </c>
      <c r="F84" s="7" t="inlineStr">
        <is>
          <t xml:space="preserve">М</t>
        </is>
      </c>
      <c r="G84" s="7" t="inlineStr">
        <is>
          <t xml:space="preserve">1</t>
        </is>
      </c>
      <c r="H84" s="8" t="n">
        <v>2019</v>
      </c>
      <c r="I84" s="19" t="n">
        <f>ROUND((L85+L86)/H84,2)</f>
        <v>62.97</v>
      </c>
      <c r="J84" s="20" t="n">
        <v>108</v>
      </c>
      <c r="K84" s="19" t="n">
        <f>I84+ROUND(J84,2)</f>
        <v>170.97</v>
      </c>
      <c r="L84" s="19" t="n">
        <f>ROUND(H84*I84,2)</f>
        <v>127136.43</v>
      </c>
      <c r="M84" s="19" t="n">
        <f>ROUND(H84*ROUND(J84,2),2)</f>
        <v>218052</v>
      </c>
      <c r="N84" s="19" t="n">
        <f>L84+M84</f>
        <v>345188.43</v>
      </c>
      <c r="O84" s="8" t="n">
        <v>2019</v>
      </c>
      <c r="P84" s="19" t="n" hidden="false">
        <f>ROUND((S85+S86)/O84,2)</f>
        <v>77.98</v>
      </c>
      <c r="Q84" s="20" t="n" hidden="false">
        <v>172.8</v>
      </c>
      <c r="R84" s="19" t="n" hidden="false">
        <f>P84+Q84</f>
        <v>250.78</v>
      </c>
      <c r="S84" s="19" t="n" hidden="false">
        <f>ROUND(O84*P84,2)</f>
        <v>157441.62</v>
      </c>
      <c r="T84" s="19" t="n" hidden="false">
        <f>ROUND(O84*Q84,2)</f>
        <v>348883.2</v>
      </c>
      <c r="U84" s="19" t="n" hidden="false">
        <f>S84+T84</f>
        <v>506324.82</v>
      </c>
      <c r="V84" s="21" t="n" hidden="false">
        <f>U84/N84-1</f>
        <v>0.4668070421711412</v>
      </c>
      <c r="W84" s="8" t="n">
        <v>2019</v>
      </c>
      <c r="X84" s="19" t="n" hidden="false">
        <f>ROUND((AA85+AA86)/W84,2)</f>
        <v>66.5</v>
      </c>
      <c r="Y84" s="20" t="n" hidden="false">
        <v>235</v>
      </c>
      <c r="Z84" s="19" t="n" hidden="false">
        <f>X84+Y84</f>
        <v>301.5</v>
      </c>
      <c r="AA84" s="19" t="n" hidden="false">
        <f>ROUND(W84*X84,2)</f>
        <v>134263.5</v>
      </c>
      <c r="AB84" s="19" t="n" hidden="false">
        <f>ROUND(W84*Y84,2)</f>
        <v>474465</v>
      </c>
      <c r="AC84" s="19" t="n" hidden="false">
        <f>AA84+AB84</f>
        <v>608728.5</v>
      </c>
      <c r="AD84" s="21" t="n" hidden="false">
        <f>AC84/N84-1</f>
        <v>0.7634672749605194</v>
      </c>
      <c r="AE84" s="8" t="n">
        <v>2019</v>
      </c>
      <c r="AF84" s="19" t="n" hidden="false">
        <f>ROUND((AI85+AI86)/AE84,2)</f>
        <v>70.25</v>
      </c>
      <c r="AG84" s="20" t="n" hidden="false">
        <v>170</v>
      </c>
      <c r="AH84" s="19" t="n" hidden="false">
        <f>AF84+AG84</f>
        <v>240.25</v>
      </c>
      <c r="AI84" s="19" t="n" hidden="false">
        <f>ROUND(AE84*AF84,2)</f>
        <v>141834.75</v>
      </c>
      <c r="AJ84" s="19" t="n" hidden="false">
        <f>ROUND(AE84*AG84,2)</f>
        <v>343230</v>
      </c>
      <c r="AK84" s="19" t="n" hidden="false">
        <f>AI84+AJ84</f>
        <v>485064.75</v>
      </c>
      <c r="AL84" s="21" t="n" hidden="false">
        <f>AK84/N84-1</f>
        <v>0.40521728958296777</v>
      </c>
      <c r="AM84" s="8" t="n">
        <v>0</v>
      </c>
      <c r="AN84" s="19" t="n" hidden="false">
        <f>ROUND((AQ85+AQ86)/AM84,2)</f>
        <v>0</v>
      </c>
      <c r="AO84" s="19" t="n" hidden="false">
        <v>0</v>
      </c>
      <c r="AP84" s="19" t="n" hidden="false">
        <f>AN84+AO84</f>
        <v>0</v>
      </c>
      <c r="AQ84" s="19" t="n" hidden="false">
        <f>ROUND(AM84*AN84,2)</f>
        <v>0</v>
      </c>
      <c r="AR84" s="19" t="n" hidden="false">
        <f>ROUND(AM84*AO84,2)</f>
        <v>0</v>
      </c>
      <c r="AS84" s="19" t="n" hidden="false">
        <f>AQ84+AR84</f>
        <v>0</v>
      </c>
      <c r="AT84" s="21" t="n" hidden="false">
        <f>AS84/N84-1</f>
        <v>-1</v>
      </c>
    </row>
    <row r="85" customFormat="false" hidden="false" outlineLevel="0" collapsed="false">
      <c r="A85" s="18" t="inlineStr">
        <is>
          <t xml:space="preserve">1.1.1.1.1.1.3.6.1</t>
        </is>
      </c>
      <c r="B85" s="18" t="inlineStr">
        <is>
          <t xml:space="preserve"/>
        </is>
      </c>
      <c r="C85" s="22" t="inlineStr">
        <is>
          <t xml:space="preserve">Кабель силовой ВВГнг(A)-FRLSLTx 3х1,5мм2, 660В</t>
        </is>
      </c>
      <c r="D85" s="7" t="inlineStr">
        <is>
          <t xml:space="preserve"/>
        </is>
      </c>
      <c r="E85" s="7" t="inlineStr">
        <is>
          <t xml:space="preserve"/>
        </is>
      </c>
      <c r="F85" s="7" t="inlineStr">
        <is>
          <t xml:space="preserve">М</t>
        </is>
      </c>
      <c r="G85" s="7" t="inlineStr">
        <is>
          <t xml:space="preserve">1</t>
        </is>
      </c>
      <c r="H85" s="8" t="n">
        <v>1073</v>
      </c>
      <c r="I85" s="23" t="n">
        <v>72.23</v>
      </c>
      <c r="J85" s="19" t="n">
        <v/>
      </c>
      <c r="K85" s="19" t="n">
        <f>ROUND(I85,2)+J85</f>
        <v>72.23</v>
      </c>
      <c r="L85" s="19" t="n">
        <f>ROUND(H85*ROUND(I85,2),2)</f>
        <v>77502.79</v>
      </c>
      <c r="M85" s="19" t="n">
        <v/>
      </c>
      <c r="N85" s="19" t="n">
        <f>L85+M85</f>
        <v>77502.79</v>
      </c>
      <c r="O85" s="8" t="n">
        <v>1073</v>
      </c>
      <c r="P85" s="23" t="n" hidden="false">
        <v>72.23</v>
      </c>
      <c r="Q85" s="19" t="n" hidden="false">
        <v/>
      </c>
      <c r="R85" s="19" t="n" hidden="false">
        <f>P85+Q85</f>
        <v>72.23</v>
      </c>
      <c r="S85" s="19" t="n" hidden="false">
        <f>ROUND(O85*P85,2)</f>
        <v>77502.79</v>
      </c>
      <c r="T85" s="19" t="n" hidden="false">
        <v/>
      </c>
      <c r="U85" s="19" t="n" hidden="false">
        <f>S85+T85</f>
        <v>77502.79</v>
      </c>
      <c r="V85" s="21" t="n" hidden="false">
        <f>U85/N85-1</f>
        <v>0</v>
      </c>
      <c r="W85" s="8" t="n">
        <v>1073</v>
      </c>
      <c r="X85" s="23" t="n" hidden="false">
        <v>72.23</v>
      </c>
      <c r="Y85" s="19" t="n" hidden="false">
        <v/>
      </c>
      <c r="Z85" s="19" t="n" hidden="false">
        <f>X85+Y85</f>
        <v>72.23</v>
      </c>
      <c r="AA85" s="19" t="n" hidden="false">
        <f>ROUND(W85*X85,2)</f>
        <v>77502.79</v>
      </c>
      <c r="AB85" s="19" t="n" hidden="false">
        <v/>
      </c>
      <c r="AC85" s="19" t="n" hidden="false">
        <f>AA85+AB85</f>
        <v>77502.79</v>
      </c>
      <c r="AD85" s="21" t="n" hidden="false">
        <f>AC85/N85-1</f>
        <v>0</v>
      </c>
      <c r="AE85" s="8" t="n">
        <v>1073</v>
      </c>
      <c r="AF85" s="23" t="n" hidden="false">
        <v>72.23</v>
      </c>
      <c r="AG85" s="19" t="n" hidden="false">
        <v/>
      </c>
      <c r="AH85" s="19" t="n" hidden="false">
        <f>AF85+AG85</f>
        <v>72.23</v>
      </c>
      <c r="AI85" s="19" t="n" hidden="false">
        <f>ROUND(AE85*AF85,2)</f>
        <v>77502.79</v>
      </c>
      <c r="AJ85" s="19" t="n" hidden="false">
        <v/>
      </c>
      <c r="AK85" s="19" t="n" hidden="false">
        <f>AI85+AJ85</f>
        <v>77502.79</v>
      </c>
      <c r="AL85" s="21" t="n" hidden="false">
        <f>AK85/N85-1</f>
        <v>0</v>
      </c>
      <c r="AM85" s="8" t="n">
        <v>0</v>
      </c>
      <c r="AN85" s="23" t="n" hidden="false">
        <v>0</v>
      </c>
      <c r="AO85" s="19" t="n" hidden="false">
        <v/>
      </c>
      <c r="AP85" s="19" t="n" hidden="false">
        <f>AN85+AO85</f>
        <v>0</v>
      </c>
      <c r="AQ85" s="19" t="n" hidden="false">
        <f>ROUND(AM85*AN85,2)</f>
        <v>0</v>
      </c>
      <c r="AR85" s="19" t="n" hidden="false">
        <v/>
      </c>
      <c r="AS85" s="19" t="n" hidden="false">
        <f>AQ85+AR85</f>
        <v>0</v>
      </c>
      <c r="AT85" s="21" t="n" hidden="false">
        <f>AS85/N85-1</f>
        <v>-1</v>
      </c>
    </row>
    <row r="86" customFormat="false" hidden="false" outlineLevel="0" collapsed="false">
      <c r="A86" s="18" t="inlineStr">
        <is>
          <t xml:space="preserve">1.1.1.1.1.1.3.6.2</t>
        </is>
      </c>
      <c r="B86" s="18" t="inlineStr">
        <is>
          <t xml:space="preserve"/>
        </is>
      </c>
      <c r="C86" s="22" t="inlineStr">
        <is>
          <t xml:space="preserve">Кабель силовой ВВГнг(A)-LSLTx 3х1,5мм2, 1000В</t>
        </is>
      </c>
      <c r="D86" s="7" t="inlineStr">
        <is>
          <t xml:space="preserve"/>
        </is>
      </c>
      <c r="E86" s="7" t="inlineStr">
        <is>
          <t xml:space="preserve"/>
        </is>
      </c>
      <c r="F86" s="7" t="inlineStr">
        <is>
          <t xml:space="preserve">М</t>
        </is>
      </c>
      <c r="G86" s="7" t="inlineStr">
        <is>
          <t xml:space="preserve">1</t>
        </is>
      </c>
      <c r="H86" s="8" t="n">
        <v>946</v>
      </c>
      <c r="I86" s="20" t="n">
        <v>52.46</v>
      </c>
      <c r="J86" s="19" t="n">
        <v/>
      </c>
      <c r="K86" s="19" t="n">
        <f>ROUND(I86,2)+J86</f>
        <v>52.46</v>
      </c>
      <c r="L86" s="19" t="n">
        <f>ROUND(H86*ROUND(I86,2),2)</f>
        <v>49627.16</v>
      </c>
      <c r="M86" s="19" t="n">
        <v/>
      </c>
      <c r="N86" s="19" t="n">
        <f>L86+M86</f>
        <v>49627.16</v>
      </c>
      <c r="O86" s="8" t="n">
        <v>946</v>
      </c>
      <c r="P86" s="20" t="n" hidden="false">
        <v>84.5</v>
      </c>
      <c r="Q86" s="19" t="n" hidden="false">
        <v/>
      </c>
      <c r="R86" s="19" t="n" hidden="false">
        <f>P86+Q86</f>
        <v>84.5</v>
      </c>
      <c r="S86" s="19" t="n" hidden="false">
        <f>ROUND(O86*P86,2)</f>
        <v>79937</v>
      </c>
      <c r="T86" s="19" t="n" hidden="false">
        <v/>
      </c>
      <c r="U86" s="19" t="n" hidden="false">
        <f>S86+T86</f>
        <v>79937</v>
      </c>
      <c r="V86" s="21" t="n" hidden="false">
        <f>U86/N86-1</f>
        <v>0.610751048417842</v>
      </c>
      <c r="W86" s="8" t="n">
        <v>946</v>
      </c>
      <c r="X86" s="20" t="n" hidden="false">
        <v>60</v>
      </c>
      <c r="Y86" s="19" t="n" hidden="false">
        <v/>
      </c>
      <c r="Z86" s="19" t="n" hidden="false">
        <f>X86+Y86</f>
        <v>60</v>
      </c>
      <c r="AA86" s="19" t="n" hidden="false">
        <f>ROUND(W86*X86,2)</f>
        <v>56760</v>
      </c>
      <c r="AB86" s="19" t="n" hidden="false">
        <v/>
      </c>
      <c r="AC86" s="19" t="n" hidden="false">
        <f>AA86+AB86</f>
        <v>56760</v>
      </c>
      <c r="AD86" s="21" t="n" hidden="false">
        <f>AC86/N86-1</f>
        <v>0.14372855508959193</v>
      </c>
      <c r="AE86" s="8" t="n">
        <v>946</v>
      </c>
      <c r="AF86" s="20" t="n" hidden="false">
        <v>68</v>
      </c>
      <c r="AG86" s="19" t="n" hidden="false">
        <v/>
      </c>
      <c r="AH86" s="19" t="n" hidden="false">
        <f>AF86+AG86</f>
        <v>68</v>
      </c>
      <c r="AI86" s="19" t="n" hidden="false">
        <f>ROUND(AE86*AF86,2)</f>
        <v>64328</v>
      </c>
      <c r="AJ86" s="19" t="n" hidden="false">
        <v/>
      </c>
      <c r="AK86" s="19" t="n" hidden="false">
        <f>AI86+AJ86</f>
        <v>64328</v>
      </c>
      <c r="AL86" s="21" t="n" hidden="false">
        <f>AK86/N86-1</f>
        <v>0.29622569576820434</v>
      </c>
      <c r="AM86" s="8" t="n">
        <v>0</v>
      </c>
      <c r="AN86" s="19" t="n" hidden="false">
        <v>0</v>
      </c>
      <c r="AO86" s="19" t="n" hidden="false">
        <v/>
      </c>
      <c r="AP86" s="19" t="n" hidden="false">
        <f>AN86+AO86</f>
        <v>0</v>
      </c>
      <c r="AQ86" s="19" t="n" hidden="false">
        <f>ROUND(AM86*AN86,2)</f>
        <v>0</v>
      </c>
      <c r="AR86" s="19" t="n" hidden="false">
        <v/>
      </c>
      <c r="AS86" s="19" t="n" hidden="false">
        <f>AQ86+AR86</f>
        <v>0</v>
      </c>
      <c r="AT86" s="21" t="n" hidden="false">
        <f>AS86/N86-1</f>
        <v>-1</v>
      </c>
    </row>
    <row r="87" customFormat="false" hidden="false" outlineLevel="0" collapsed="false">
      <c r="A87" s="18" t="inlineStr">
        <is>
          <t xml:space="preserve">1.1.1.1.1.1.3.7</t>
        </is>
      </c>
      <c r="B87" s="18" t="inlineStr">
        <is>
          <t xml:space="preserve"/>
        </is>
      </c>
      <c r="C87" s="18" t="inlineStr">
        <is>
          <t xml:space="preserve">Прокладка кабеля, провода в лотке, металлоконструкциях / 1,5-6 мм</t>
        </is>
      </c>
      <c r="D87" s="7" t="inlineStr">
        <is>
          <t xml:space="preserve">ЭМ
Поставщики: ООО "Богословский кабельный завод", Акционерное общество "Электрокабель" Кольчугинский завод"</t>
        </is>
      </c>
      <c r="E87" s="7" t="inlineStr">
        <is>
          <t xml:space="preserve">Выгружается из БО по объектам BIM-КЦ</t>
        </is>
      </c>
      <c r="F87" s="7" t="inlineStr">
        <is>
          <t xml:space="preserve">М</t>
        </is>
      </c>
      <c r="G87" s="7" t="inlineStr">
        <is>
          <t xml:space="preserve">1</t>
        </is>
      </c>
      <c r="H87" s="8" t="n">
        <v>50</v>
      </c>
      <c r="I87" s="19" t="n">
        <f>ROUND((L88)/H87,2)</f>
        <v>72.23</v>
      </c>
      <c r="J87" s="20" t="n">
        <v>108</v>
      </c>
      <c r="K87" s="19" t="n">
        <f>I87+ROUND(J87,2)</f>
        <v>180.23</v>
      </c>
      <c r="L87" s="19" t="n">
        <f>ROUND(H87*I87,2)</f>
        <v>3611.5</v>
      </c>
      <c r="M87" s="19" t="n">
        <f>ROUND(H87*ROUND(J87,2),2)</f>
        <v>5400</v>
      </c>
      <c r="N87" s="19" t="n">
        <f>L87+M87</f>
        <v>9011.5</v>
      </c>
      <c r="O87" s="8" t="n">
        <v>50</v>
      </c>
      <c r="P87" s="19" t="n" hidden="false">
        <f>ROUND((S88)/O87,2)</f>
        <v>72.23</v>
      </c>
      <c r="Q87" s="20" t="n" hidden="false">
        <v>152.8</v>
      </c>
      <c r="R87" s="19" t="n" hidden="false">
        <f>P87+Q87</f>
        <v>225.03</v>
      </c>
      <c r="S87" s="19" t="n" hidden="false">
        <f>ROUND(O87*P87,2)</f>
        <v>3611.5</v>
      </c>
      <c r="T87" s="19" t="n" hidden="false">
        <f>ROUND(O87*Q87,2)</f>
        <v>7640</v>
      </c>
      <c r="U87" s="19" t="n" hidden="false">
        <f>S87+T87</f>
        <v>11251.5</v>
      </c>
      <c r="V87" s="21" t="n" hidden="false">
        <f>U87/N87-1</f>
        <v>0.24857127004383295</v>
      </c>
      <c r="W87" s="8" t="n">
        <v>50</v>
      </c>
      <c r="X87" s="19" t="n" hidden="false">
        <f>ROUND((AA88)/W87,2)</f>
        <v>72.23</v>
      </c>
      <c r="Y87" s="20" t="n" hidden="false">
        <v>235</v>
      </c>
      <c r="Z87" s="19" t="n" hidden="false">
        <f>X87+Y87</f>
        <v>307.23</v>
      </c>
      <c r="AA87" s="19" t="n" hidden="false">
        <f>ROUND(W87*X87,2)</f>
        <v>3611.5</v>
      </c>
      <c r="AB87" s="19" t="n" hidden="false">
        <f>ROUND(W87*Y87,2)</f>
        <v>11750</v>
      </c>
      <c r="AC87" s="19" t="n" hidden="false">
        <f>AA87+AB87</f>
        <v>15361.5</v>
      </c>
      <c r="AD87" s="21" t="n" hidden="false">
        <f>AC87/N87-1</f>
        <v>0.7046551628474726</v>
      </c>
      <c r="AE87" s="8" t="n">
        <v>50</v>
      </c>
      <c r="AF87" s="19" t="n" hidden="false">
        <f>ROUND((AI88)/AE87,2)</f>
        <v>72.23</v>
      </c>
      <c r="AG87" s="20" t="n" hidden="false">
        <v>170</v>
      </c>
      <c r="AH87" s="19" t="n" hidden="false">
        <f>AF87+AG87</f>
        <v>242.23</v>
      </c>
      <c r="AI87" s="19" t="n" hidden="false">
        <f>ROUND(AE87*AF87,2)</f>
        <v>3611.5</v>
      </c>
      <c r="AJ87" s="19" t="n" hidden="false">
        <f>ROUND(AE87*AG87,2)</f>
        <v>8500</v>
      </c>
      <c r="AK87" s="19" t="n" hidden="false">
        <f>AI87+AJ87</f>
        <v>12111.5</v>
      </c>
      <c r="AL87" s="21" t="n" hidden="false">
        <f>AK87/N87-1</f>
        <v>0.34400488264994733</v>
      </c>
      <c r="AM87" s="8" t="n">
        <v>0</v>
      </c>
      <c r="AN87" s="19" t="n" hidden="false">
        <f>ROUND((AQ88)/AM87,2)</f>
        <v>0</v>
      </c>
      <c r="AO87" s="19" t="n" hidden="false">
        <v>0</v>
      </c>
      <c r="AP87" s="19" t="n" hidden="false">
        <f>AN87+AO87</f>
        <v>0</v>
      </c>
      <c r="AQ87" s="19" t="n" hidden="false">
        <f>ROUND(AM87*AN87,2)</f>
        <v>0</v>
      </c>
      <c r="AR87" s="19" t="n" hidden="false">
        <f>ROUND(AM87*AO87,2)</f>
        <v>0</v>
      </c>
      <c r="AS87" s="19" t="n" hidden="false">
        <f>AQ87+AR87</f>
        <v>0</v>
      </c>
      <c r="AT87" s="21" t="n" hidden="false">
        <f>AS87/N87-1</f>
        <v>-1</v>
      </c>
    </row>
    <row r="88" customFormat="false" hidden="false" outlineLevel="0" collapsed="false">
      <c r="A88" s="18" t="inlineStr">
        <is>
          <t xml:space="preserve">1.1.1.1.1.1.3.7.1</t>
        </is>
      </c>
      <c r="B88" s="18" t="inlineStr">
        <is>
          <t xml:space="preserve"/>
        </is>
      </c>
      <c r="C88" s="22" t="inlineStr">
        <is>
          <t xml:space="preserve">Кабель силовой ВВГнг(A)-FRLSLTx 3х1,5мм2, 660В</t>
        </is>
      </c>
      <c r="D88" s="7" t="inlineStr">
        <is>
          <t xml:space="preserve"/>
        </is>
      </c>
      <c r="E88" s="7" t="inlineStr">
        <is>
          <t xml:space="preserve"/>
        </is>
      </c>
      <c r="F88" s="7" t="inlineStr">
        <is>
          <t xml:space="preserve">М</t>
        </is>
      </c>
      <c r="G88" s="7" t="inlineStr">
        <is>
          <t xml:space="preserve">1</t>
        </is>
      </c>
      <c r="H88" s="8" t="n">
        <v>50</v>
      </c>
      <c r="I88" s="23" t="n">
        <v>72.23</v>
      </c>
      <c r="J88" s="19" t="n">
        <v/>
      </c>
      <c r="K88" s="19" t="n">
        <f>ROUND(I88,2)+J88</f>
        <v>72.23</v>
      </c>
      <c r="L88" s="19" t="n">
        <f>ROUND(H88*ROUND(I88,2),2)</f>
        <v>3611.5</v>
      </c>
      <c r="M88" s="19" t="n">
        <v/>
      </c>
      <c r="N88" s="19" t="n">
        <f>L88+M88</f>
        <v>3611.5</v>
      </c>
      <c r="O88" s="8" t="n">
        <v>50</v>
      </c>
      <c r="P88" s="23" t="n" hidden="false">
        <v>72.23</v>
      </c>
      <c r="Q88" s="19" t="n" hidden="false">
        <v/>
      </c>
      <c r="R88" s="19" t="n" hidden="false">
        <f>P88+Q88</f>
        <v>72.23</v>
      </c>
      <c r="S88" s="19" t="n" hidden="false">
        <f>ROUND(O88*P88,2)</f>
        <v>3611.5</v>
      </c>
      <c r="T88" s="19" t="n" hidden="false">
        <v/>
      </c>
      <c r="U88" s="19" t="n" hidden="false">
        <f>S88+T88</f>
        <v>3611.5</v>
      </c>
      <c r="V88" s="21" t="n" hidden="false">
        <f>U88/N88-1</f>
        <v>0</v>
      </c>
      <c r="W88" s="8" t="n">
        <v>50</v>
      </c>
      <c r="X88" s="23" t="n" hidden="false">
        <v>72.23</v>
      </c>
      <c r="Y88" s="19" t="n" hidden="false">
        <v/>
      </c>
      <c r="Z88" s="19" t="n" hidden="false">
        <f>X88+Y88</f>
        <v>72.23</v>
      </c>
      <c r="AA88" s="19" t="n" hidden="false">
        <f>ROUND(W88*X88,2)</f>
        <v>3611.5</v>
      </c>
      <c r="AB88" s="19" t="n" hidden="false">
        <v/>
      </c>
      <c r="AC88" s="19" t="n" hidden="false">
        <f>AA88+AB88</f>
        <v>3611.5</v>
      </c>
      <c r="AD88" s="21" t="n" hidden="false">
        <f>AC88/N88-1</f>
        <v>0</v>
      </c>
      <c r="AE88" s="8" t="n">
        <v>50</v>
      </c>
      <c r="AF88" s="23" t="n" hidden="false">
        <v>72.23</v>
      </c>
      <c r="AG88" s="19" t="n" hidden="false">
        <v/>
      </c>
      <c r="AH88" s="19" t="n" hidden="false">
        <f>AF88+AG88</f>
        <v>72.23</v>
      </c>
      <c r="AI88" s="19" t="n" hidden="false">
        <f>ROUND(AE88*AF88,2)</f>
        <v>3611.5</v>
      </c>
      <c r="AJ88" s="19" t="n" hidden="false">
        <v/>
      </c>
      <c r="AK88" s="19" t="n" hidden="false">
        <f>AI88+AJ88</f>
        <v>3611.5</v>
      </c>
      <c r="AL88" s="21" t="n" hidden="false">
        <f>AK88/N88-1</f>
        <v>0</v>
      </c>
      <c r="AM88" s="8" t="n">
        <v>0</v>
      </c>
      <c r="AN88" s="23" t="n" hidden="false">
        <v>0</v>
      </c>
      <c r="AO88" s="19" t="n" hidden="false">
        <v/>
      </c>
      <c r="AP88" s="19" t="n" hidden="false">
        <f>AN88+AO88</f>
        <v>0</v>
      </c>
      <c r="AQ88" s="19" t="n" hidden="false">
        <f>ROUND(AM88*AN88,2)</f>
        <v>0</v>
      </c>
      <c r="AR88" s="19" t="n" hidden="false">
        <v/>
      </c>
      <c r="AS88" s="19" t="n" hidden="false">
        <f>AQ88+AR88</f>
        <v>0</v>
      </c>
      <c r="AT88" s="21" t="n" hidden="false">
        <f>AS88/N88-1</f>
        <v>-1</v>
      </c>
    </row>
    <row r="89" customFormat="false" hidden="false" outlineLevel="0" collapsed="false">
      <c r="A89" s="18" t="inlineStr">
        <is>
          <t xml:space="preserve">1.1.1.1.1.1.3.8</t>
        </is>
      </c>
      <c r="B89" s="18" t="inlineStr">
        <is>
          <t xml:space="preserve"/>
        </is>
      </c>
      <c r="C89" s="18" t="inlineStr">
        <is>
          <t xml:space="preserve">Прокладка кабеля, провода в лотке, металлоконструкциях / 7-17 мм</t>
        </is>
      </c>
      <c r="D89" s="7" t="inlineStr">
        <is>
          <t xml:space="preserve">ЭО
Поставщики: ООО "Богословский кабельный завод", Акционерное общество "Электрокабель" Кольчугинский завод"</t>
        </is>
      </c>
      <c r="E89" s="7" t="inlineStr">
        <is>
          <t xml:space="preserve">Выгружается из БО по объектам BIM-КЦ</t>
        </is>
      </c>
      <c r="F89" s="7" t="inlineStr">
        <is>
          <t xml:space="preserve">М</t>
        </is>
      </c>
      <c r="G89" s="7" t="inlineStr">
        <is>
          <t xml:space="preserve">1</t>
        </is>
      </c>
      <c r="H89" s="8" t="n">
        <v>938</v>
      </c>
      <c r="I89" s="19" t="n">
        <f>ROUND((L90+L91)/H89,2)</f>
        <v>72.46</v>
      </c>
      <c r="J89" s="20" t="n">
        <v>124</v>
      </c>
      <c r="K89" s="19" t="n">
        <f>I89+ROUND(J89,2)</f>
        <v>196.46</v>
      </c>
      <c r="L89" s="19" t="n">
        <f>ROUND(H89*I89,2)</f>
        <v>67967.48</v>
      </c>
      <c r="M89" s="19" t="n">
        <f>ROUND(H89*ROUND(J89,2),2)</f>
        <v>116312</v>
      </c>
      <c r="N89" s="19" t="n">
        <f>L89+M89</f>
        <v>184279.48</v>
      </c>
      <c r="O89" s="8" t="n">
        <v>938</v>
      </c>
      <c r="P89" s="19" t="n" hidden="false">
        <f>ROUND((S90+S91)/O89,2)</f>
        <v>72.46</v>
      </c>
      <c r="Q89" s="20" t="n" hidden="false">
        <v>178.4</v>
      </c>
      <c r="R89" s="19" t="n" hidden="false">
        <f>P89+Q89</f>
        <v>250.86</v>
      </c>
      <c r="S89" s="19" t="n" hidden="false">
        <f>ROUND(O89*P89,2)</f>
        <v>67967.48</v>
      </c>
      <c r="T89" s="19" t="n" hidden="false">
        <f>ROUND(O89*Q89,2)</f>
        <v>167339.2</v>
      </c>
      <c r="U89" s="19" t="n" hidden="false">
        <f>S89+T89</f>
        <v>235306.68</v>
      </c>
      <c r="V89" s="21" t="n" hidden="false">
        <f>U89/N89-1</f>
        <v>0.2769011503613965</v>
      </c>
      <c r="W89" s="8" t="n">
        <v>938</v>
      </c>
      <c r="X89" s="19" t="n" hidden="false">
        <f>ROUND((AA90+AA91)/W89,2)</f>
        <v>72.46</v>
      </c>
      <c r="Y89" s="20" t="n" hidden="false">
        <v>290</v>
      </c>
      <c r="Z89" s="19" t="n" hidden="false">
        <f>X89+Y89</f>
        <v>362.46</v>
      </c>
      <c r="AA89" s="19" t="n" hidden="false">
        <f>ROUND(W89*X89,2)</f>
        <v>67967.48</v>
      </c>
      <c r="AB89" s="19" t="n" hidden="false">
        <f>ROUND(W89*Y89,2)</f>
        <v>272020</v>
      </c>
      <c r="AC89" s="19" t="n" hidden="false">
        <f>AA89+AB89</f>
        <v>339987.48</v>
      </c>
      <c r="AD89" s="21" t="n" hidden="false">
        <f>AC89/N89-1</f>
        <v>0.8449557161763206</v>
      </c>
      <c r="AE89" s="8" t="n">
        <v>938</v>
      </c>
      <c r="AF89" s="19" t="n" hidden="false">
        <f>ROUND((AI90+AI91)/AE89,2)</f>
        <v>72.46</v>
      </c>
      <c r="AG89" s="20" t="n" hidden="false">
        <v>350</v>
      </c>
      <c r="AH89" s="19" t="n" hidden="false">
        <f>AF89+AG89</f>
        <v>422.46</v>
      </c>
      <c r="AI89" s="19" t="n" hidden="false">
        <f>ROUND(AE89*AF89,2)</f>
        <v>67967.48</v>
      </c>
      <c r="AJ89" s="19" t="n" hidden="false">
        <f>ROUND(AE89*AG89,2)</f>
        <v>328300</v>
      </c>
      <c r="AK89" s="19" t="n" hidden="false">
        <f>AI89+AJ89</f>
        <v>396267.48</v>
      </c>
      <c r="AL89" s="21" t="n" hidden="false">
        <f>AK89/N89-1</f>
        <v>1.150361396721979</v>
      </c>
      <c r="AM89" s="8" t="n">
        <v>0</v>
      </c>
      <c r="AN89" s="19" t="n" hidden="false">
        <f>ROUND((AQ90+AQ91)/AM89,2)</f>
        <v>0</v>
      </c>
      <c r="AO89" s="19" t="n" hidden="false">
        <v>0</v>
      </c>
      <c r="AP89" s="19" t="n" hidden="false">
        <f>AN89+AO89</f>
        <v>0</v>
      </c>
      <c r="AQ89" s="19" t="n" hidden="false">
        <f>ROUND(AM89*AN89,2)</f>
        <v>0</v>
      </c>
      <c r="AR89" s="19" t="n" hidden="false">
        <f>ROUND(AM89*AO89,2)</f>
        <v>0</v>
      </c>
      <c r="AS89" s="19" t="n" hidden="false">
        <f>AQ89+AR89</f>
        <v>0</v>
      </c>
      <c r="AT89" s="21" t="n" hidden="false">
        <f>AS89/N89-1</f>
        <v>-1</v>
      </c>
    </row>
    <row r="90" customFormat="false" hidden="false" outlineLevel="0" collapsed="false">
      <c r="A90" s="18" t="inlineStr">
        <is>
          <t xml:space="preserve">1.1.1.1.1.1.3.8.1</t>
        </is>
      </c>
      <c r="B90" s="18" t="inlineStr">
        <is>
          <t xml:space="preserve"/>
        </is>
      </c>
      <c r="C90" s="22" t="inlineStr">
        <is>
          <t xml:space="preserve">Кабель силовой ВВГнг(A)-FRLSLTx 3х2,5мм2, 660В</t>
        </is>
      </c>
      <c r="D90" s="7" t="inlineStr">
        <is>
          <t xml:space="preserve"/>
        </is>
      </c>
      <c r="E90" s="7" t="inlineStr">
        <is>
          <t xml:space="preserve"/>
        </is>
      </c>
      <c r="F90" s="7" t="inlineStr">
        <is>
          <t xml:space="preserve">М</t>
        </is>
      </c>
      <c r="G90" s="7" t="inlineStr">
        <is>
          <t xml:space="preserve">1</t>
        </is>
      </c>
      <c r="H90" s="8" t="n">
        <v>170</v>
      </c>
      <c r="I90" s="23" t="n">
        <v>98.31</v>
      </c>
      <c r="J90" s="19" t="n">
        <v/>
      </c>
      <c r="K90" s="19" t="n">
        <f>ROUND(I90,2)+J90</f>
        <v>98.31</v>
      </c>
      <c r="L90" s="19" t="n">
        <f>ROUND(H90*ROUND(I90,2),2)</f>
        <v>16712.7</v>
      </c>
      <c r="M90" s="19" t="n">
        <v/>
      </c>
      <c r="N90" s="19" t="n">
        <f>L90+M90</f>
        <v>16712.7</v>
      </c>
      <c r="O90" s="8" t="n">
        <v>170</v>
      </c>
      <c r="P90" s="23" t="n" hidden="false">
        <v>98.31</v>
      </c>
      <c r="Q90" s="19" t="n" hidden="false">
        <v/>
      </c>
      <c r="R90" s="19" t="n" hidden="false">
        <f>P90+Q90</f>
        <v>98.31</v>
      </c>
      <c r="S90" s="19" t="n" hidden="false">
        <f>ROUND(O90*P90,2)</f>
        <v>16712.7</v>
      </c>
      <c r="T90" s="19" t="n" hidden="false">
        <v/>
      </c>
      <c r="U90" s="19" t="n" hidden="false">
        <f>S90+T90</f>
        <v>16712.7</v>
      </c>
      <c r="V90" s="21" t="n" hidden="false">
        <f>U90/N90-1</f>
        <v>0</v>
      </c>
      <c r="W90" s="8" t="n">
        <v>170</v>
      </c>
      <c r="X90" s="23" t="n" hidden="false">
        <v>98.31</v>
      </c>
      <c r="Y90" s="19" t="n" hidden="false">
        <v/>
      </c>
      <c r="Z90" s="19" t="n" hidden="false">
        <f>X90+Y90</f>
        <v>98.31</v>
      </c>
      <c r="AA90" s="19" t="n" hidden="false">
        <f>ROUND(W90*X90,2)</f>
        <v>16712.7</v>
      </c>
      <c r="AB90" s="19" t="n" hidden="false">
        <v/>
      </c>
      <c r="AC90" s="19" t="n" hidden="false">
        <f>AA90+AB90</f>
        <v>16712.7</v>
      </c>
      <c r="AD90" s="21" t="n" hidden="false">
        <f>AC90/N90-1</f>
        <v>0</v>
      </c>
      <c r="AE90" s="8" t="n">
        <v>170</v>
      </c>
      <c r="AF90" s="23" t="n" hidden="false">
        <v>98.31</v>
      </c>
      <c r="AG90" s="19" t="n" hidden="false">
        <v/>
      </c>
      <c r="AH90" s="19" t="n" hidden="false">
        <f>AF90+AG90</f>
        <v>98.31</v>
      </c>
      <c r="AI90" s="19" t="n" hidden="false">
        <f>ROUND(AE90*AF90,2)</f>
        <v>16712.7</v>
      </c>
      <c r="AJ90" s="19" t="n" hidden="false">
        <v/>
      </c>
      <c r="AK90" s="19" t="n" hidden="false">
        <f>AI90+AJ90</f>
        <v>16712.7</v>
      </c>
      <c r="AL90" s="21" t="n" hidden="false">
        <f>AK90/N90-1</f>
        <v>0</v>
      </c>
      <c r="AM90" s="8" t="n">
        <v>0</v>
      </c>
      <c r="AN90" s="23" t="n" hidden="false">
        <v>0</v>
      </c>
      <c r="AO90" s="19" t="n" hidden="false">
        <v/>
      </c>
      <c r="AP90" s="19" t="n" hidden="false">
        <f>AN90+AO90</f>
        <v>0</v>
      </c>
      <c r="AQ90" s="19" t="n" hidden="false">
        <f>ROUND(AM90*AN90,2)</f>
        <v>0</v>
      </c>
      <c r="AR90" s="19" t="n" hidden="false">
        <v/>
      </c>
      <c r="AS90" s="19" t="n" hidden="false">
        <f>AQ90+AR90</f>
        <v>0</v>
      </c>
      <c r="AT90" s="21" t="n" hidden="false">
        <f>AS90/N90-1</f>
        <v>-1</v>
      </c>
    </row>
    <row r="91" customFormat="false" hidden="false" outlineLevel="0" collapsed="false">
      <c r="A91" s="18" t="inlineStr">
        <is>
          <t xml:space="preserve">1.1.1.1.1.1.3.8.2</t>
        </is>
      </c>
      <c r="B91" s="18" t="inlineStr">
        <is>
          <t xml:space="preserve"/>
        </is>
      </c>
      <c r="C91" s="22" t="inlineStr">
        <is>
          <t xml:space="preserve">Кабель силовой ВВГнг(A)-LSLTx 3х2,5мм2, 660В</t>
        </is>
      </c>
      <c r="D91" s="7" t="inlineStr">
        <is>
          <t xml:space="preserve"/>
        </is>
      </c>
      <c r="E91" s="7" t="inlineStr">
        <is>
          <t xml:space="preserve"/>
        </is>
      </c>
      <c r="F91" s="7" t="inlineStr">
        <is>
          <t xml:space="preserve">М</t>
        </is>
      </c>
      <c r="G91" s="7" t="inlineStr">
        <is>
          <t xml:space="preserve">1</t>
        </is>
      </c>
      <c r="H91" s="8" t="n">
        <v>768</v>
      </c>
      <c r="I91" s="23" t="n">
        <v>66.74</v>
      </c>
      <c r="J91" s="19" t="n">
        <v/>
      </c>
      <c r="K91" s="19" t="n">
        <f>ROUND(I91,2)+J91</f>
        <v>66.74</v>
      </c>
      <c r="L91" s="19" t="n">
        <f>ROUND(H91*ROUND(I91,2),2)</f>
        <v>51256.32</v>
      </c>
      <c r="M91" s="19" t="n">
        <v/>
      </c>
      <c r="N91" s="19" t="n">
        <f>L91+M91</f>
        <v>51256.32</v>
      </c>
      <c r="O91" s="8" t="n">
        <v>768</v>
      </c>
      <c r="P91" s="23" t="n" hidden="false">
        <v>66.74</v>
      </c>
      <c r="Q91" s="19" t="n" hidden="false">
        <v/>
      </c>
      <c r="R91" s="19" t="n" hidden="false">
        <f>P91+Q91</f>
        <v>66.74</v>
      </c>
      <c r="S91" s="19" t="n" hidden="false">
        <f>ROUND(O91*P91,2)</f>
        <v>51256.32</v>
      </c>
      <c r="T91" s="19" t="n" hidden="false">
        <v/>
      </c>
      <c r="U91" s="19" t="n" hidden="false">
        <f>S91+T91</f>
        <v>51256.32</v>
      </c>
      <c r="V91" s="21" t="n" hidden="false">
        <f>U91/N91-1</f>
        <v>0</v>
      </c>
      <c r="W91" s="8" t="n">
        <v>768</v>
      </c>
      <c r="X91" s="23" t="n" hidden="false">
        <v>66.74</v>
      </c>
      <c r="Y91" s="19" t="n" hidden="false">
        <v/>
      </c>
      <c r="Z91" s="19" t="n" hidden="false">
        <f>X91+Y91</f>
        <v>66.74</v>
      </c>
      <c r="AA91" s="19" t="n" hidden="false">
        <f>ROUND(W91*X91,2)</f>
        <v>51256.32</v>
      </c>
      <c r="AB91" s="19" t="n" hidden="false">
        <v/>
      </c>
      <c r="AC91" s="19" t="n" hidden="false">
        <f>AA91+AB91</f>
        <v>51256.32</v>
      </c>
      <c r="AD91" s="21" t="n" hidden="false">
        <f>AC91/N91-1</f>
        <v>0</v>
      </c>
      <c r="AE91" s="8" t="n">
        <v>768</v>
      </c>
      <c r="AF91" s="23" t="n" hidden="false">
        <v>66.74</v>
      </c>
      <c r="AG91" s="19" t="n" hidden="false">
        <v/>
      </c>
      <c r="AH91" s="19" t="n" hidden="false">
        <f>AF91+AG91</f>
        <v>66.74</v>
      </c>
      <c r="AI91" s="19" t="n" hidden="false">
        <f>ROUND(AE91*AF91,2)</f>
        <v>51256.32</v>
      </c>
      <c r="AJ91" s="19" t="n" hidden="false">
        <v/>
      </c>
      <c r="AK91" s="19" t="n" hidden="false">
        <f>AI91+AJ91</f>
        <v>51256.32</v>
      </c>
      <c r="AL91" s="21" t="n" hidden="false">
        <f>AK91/N91-1</f>
        <v>0</v>
      </c>
      <c r="AM91" s="8" t="n">
        <v>0</v>
      </c>
      <c r="AN91" s="23" t="n" hidden="false">
        <v>0</v>
      </c>
      <c r="AO91" s="19" t="n" hidden="false">
        <v/>
      </c>
      <c r="AP91" s="19" t="n" hidden="false">
        <f>AN91+AO91</f>
        <v>0</v>
      </c>
      <c r="AQ91" s="19" t="n" hidden="false">
        <f>ROUND(AM91*AN91,2)</f>
        <v>0</v>
      </c>
      <c r="AR91" s="19" t="n" hidden="false">
        <v/>
      </c>
      <c r="AS91" s="19" t="n" hidden="false">
        <f>AQ91+AR91</f>
        <v>0</v>
      </c>
      <c r="AT91" s="21" t="n" hidden="false">
        <f>AS91/N91-1</f>
        <v>-1</v>
      </c>
    </row>
    <row r="92" customFormat="false" hidden="false" outlineLevel="0" collapsed="false">
      <c r="A92" s="18" t="inlineStr">
        <is>
          <t xml:space="preserve">1.1.1.1.1.1.3.9</t>
        </is>
      </c>
      <c r="B92" s="18" t="inlineStr">
        <is>
          <t xml:space="preserve"/>
        </is>
      </c>
      <c r="C92" s="18" t="inlineStr">
        <is>
          <t xml:space="preserve">Прокладка кабеля, провода в лотке, металлоконструкциях / 7-17 мм</t>
        </is>
      </c>
      <c r="D92" s="7" t="inlineStr">
        <is>
          <t xml:space="preserve">ЭМ
Поставщики: ООО "Богословский кабельный завод", Акционерное общество "Электрокабель" Кольчугинский завод"</t>
        </is>
      </c>
      <c r="E92" s="7" t="inlineStr">
        <is>
          <t xml:space="preserve">Выгружается из БО по объектам BIM-КЦ</t>
        </is>
      </c>
      <c r="F92" s="7" t="inlineStr">
        <is>
          <t xml:space="preserve">М</t>
        </is>
      </c>
      <c r="G92" s="7" t="inlineStr">
        <is>
          <t xml:space="preserve">1</t>
        </is>
      </c>
      <c r="H92" s="8" t="n">
        <v>683</v>
      </c>
      <c r="I92" s="19" t="n">
        <f>ROUND((L93+L94+L95+L96+L97+L98)/H92,2)</f>
        <v>119.82</v>
      </c>
      <c r="J92" s="20" t="n">
        <v>124</v>
      </c>
      <c r="K92" s="19" t="n">
        <f>I92+ROUND(J92,2)</f>
        <v>243.82</v>
      </c>
      <c r="L92" s="19" t="n">
        <f>ROUND(H92*I92,2)</f>
        <v>81837.06</v>
      </c>
      <c r="M92" s="19" t="n">
        <f>ROUND(H92*ROUND(J92,2),2)</f>
        <v>84692</v>
      </c>
      <c r="N92" s="19" t="n">
        <f>L92+M92</f>
        <v>166529.06</v>
      </c>
      <c r="O92" s="8" t="n">
        <v>683</v>
      </c>
      <c r="P92" s="19" t="n" hidden="false">
        <f>ROUND((S93+S94+S95+S96+S97+S98)/O92,2)</f>
        <v>119.82</v>
      </c>
      <c r="Q92" s="20" t="n" hidden="false">
        <v>178.4</v>
      </c>
      <c r="R92" s="19" t="n" hidden="false">
        <f>P92+Q92</f>
        <v>298.22</v>
      </c>
      <c r="S92" s="19" t="n" hidden="false">
        <f>ROUND(O92*P92,2)</f>
        <v>81837.06</v>
      </c>
      <c r="T92" s="19" t="n" hidden="false">
        <f>ROUND(O92*Q92,2)</f>
        <v>121847.2</v>
      </c>
      <c r="U92" s="19" t="n" hidden="false">
        <f>S92+T92</f>
        <v>203684.26</v>
      </c>
      <c r="V92" s="21" t="n" hidden="false">
        <f>U92/N92-1</f>
        <v>0.22311541300959736</v>
      </c>
      <c r="W92" s="8" t="n">
        <v>683</v>
      </c>
      <c r="X92" s="19" t="n" hidden="false">
        <f>ROUND((AA93+AA94+AA95+AA96+AA97+AA98)/W92,2)</f>
        <v>119.82</v>
      </c>
      <c r="Y92" s="20" t="n" hidden="false">
        <v>290</v>
      </c>
      <c r="Z92" s="19" t="n" hidden="false">
        <f>X92+Y92</f>
        <v>409.82</v>
      </c>
      <c r="AA92" s="19" t="n" hidden="false">
        <f>ROUND(W92*X92,2)</f>
        <v>81837.06</v>
      </c>
      <c r="AB92" s="19" t="n" hidden="false">
        <f>ROUND(W92*Y92,2)</f>
        <v>198070</v>
      </c>
      <c r="AC92" s="19" t="n" hidden="false">
        <f>AA92+AB92</f>
        <v>279907.06</v>
      </c>
      <c r="AD92" s="21" t="n" hidden="false">
        <f>AC92/N92-1</f>
        <v>0.6808301205807563</v>
      </c>
      <c r="AE92" s="8" t="n">
        <v>683</v>
      </c>
      <c r="AF92" s="19" t="n" hidden="false">
        <f>ROUND((AI93+AI94+AI95+AI96+AI97+AI98)/AE92,2)</f>
        <v>119.82</v>
      </c>
      <c r="AG92" s="20" t="n" hidden="false">
        <v>350</v>
      </c>
      <c r="AH92" s="19" t="n" hidden="false">
        <f>AF92+AG92</f>
        <v>469.82</v>
      </c>
      <c r="AI92" s="19" t="n" hidden="false">
        <f>ROUND(AE92*AF92,2)</f>
        <v>81837.06</v>
      </c>
      <c r="AJ92" s="19" t="n" hidden="false">
        <f>ROUND(AE92*AG92,2)</f>
        <v>239050</v>
      </c>
      <c r="AK92" s="19" t="n" hidden="false">
        <f>AI92+AJ92</f>
        <v>320887.06</v>
      </c>
      <c r="AL92" s="21" t="n" hidden="false">
        <f>AK92/N92-1</f>
        <v>0.9269132966942826</v>
      </c>
      <c r="AM92" s="8" t="n">
        <v>0</v>
      </c>
      <c r="AN92" s="19" t="n" hidden="false">
        <f>ROUND((AQ93+AQ94+AQ95+AQ96+AQ97+AQ98)/AM92,2)</f>
        <v>0</v>
      </c>
      <c r="AO92" s="19" t="n" hidden="false">
        <v>0</v>
      </c>
      <c r="AP92" s="19" t="n" hidden="false">
        <f>AN92+AO92</f>
        <v>0</v>
      </c>
      <c r="AQ92" s="19" t="n" hidden="false">
        <f>ROUND(AM92*AN92,2)</f>
        <v>0</v>
      </c>
      <c r="AR92" s="19" t="n" hidden="false">
        <f>ROUND(AM92*AO92,2)</f>
        <v>0</v>
      </c>
      <c r="AS92" s="19" t="n" hidden="false">
        <f>AQ92+AR92</f>
        <v>0</v>
      </c>
      <c r="AT92" s="21" t="n" hidden="false">
        <f>AS92/N92-1</f>
        <v>-1</v>
      </c>
    </row>
    <row r="93" customFormat="false" hidden="false" outlineLevel="0" collapsed="false">
      <c r="A93" s="18" t="inlineStr">
        <is>
          <t xml:space="preserve">1.1.1.1.1.1.3.9.1</t>
        </is>
      </c>
      <c r="B93" s="18" t="inlineStr">
        <is>
          <t xml:space="preserve"/>
        </is>
      </c>
      <c r="C93" s="22" t="inlineStr">
        <is>
          <t xml:space="preserve">Кабель силовой ВВГнг(A)-LSLTx 3х4мм2, 660В</t>
        </is>
      </c>
      <c r="D93" s="7" t="inlineStr">
        <is>
          <t xml:space="preserve"/>
        </is>
      </c>
      <c r="E93" s="7" t="inlineStr">
        <is>
          <t xml:space="preserve"/>
        </is>
      </c>
      <c r="F93" s="7" t="inlineStr">
        <is>
          <t xml:space="preserve">М</t>
        </is>
      </c>
      <c r="G93" s="7" t="inlineStr">
        <is>
          <t xml:space="preserve">1</t>
        </is>
      </c>
      <c r="H93" s="8" t="n">
        <v>129</v>
      </c>
      <c r="I93" s="23" t="n">
        <v>118.75</v>
      </c>
      <c r="J93" s="19" t="n">
        <v/>
      </c>
      <c r="K93" s="19" t="n">
        <f>ROUND(I93,2)+J93</f>
        <v>118.75</v>
      </c>
      <c r="L93" s="19" t="n">
        <f>ROUND(H93*ROUND(I93,2),2)</f>
        <v>15318.75</v>
      </c>
      <c r="M93" s="19" t="n">
        <v/>
      </c>
      <c r="N93" s="19" t="n">
        <f>L93+M93</f>
        <v>15318.75</v>
      </c>
      <c r="O93" s="8" t="n">
        <v>129</v>
      </c>
      <c r="P93" s="23" t="n" hidden="false">
        <v>118.75</v>
      </c>
      <c r="Q93" s="19" t="n" hidden="false">
        <v/>
      </c>
      <c r="R93" s="19" t="n" hidden="false">
        <f>P93+Q93</f>
        <v>118.75</v>
      </c>
      <c r="S93" s="19" t="n" hidden="false">
        <f>ROUND(O93*P93,2)</f>
        <v>15318.75</v>
      </c>
      <c r="T93" s="19" t="n" hidden="false">
        <v/>
      </c>
      <c r="U93" s="19" t="n" hidden="false">
        <f>S93+T93</f>
        <v>15318.75</v>
      </c>
      <c r="V93" s="21" t="n" hidden="false">
        <f>U93/N93-1</f>
        <v>0</v>
      </c>
      <c r="W93" s="8" t="n">
        <v>129</v>
      </c>
      <c r="X93" s="23" t="n" hidden="false">
        <v>118.75</v>
      </c>
      <c r="Y93" s="19" t="n" hidden="false">
        <v/>
      </c>
      <c r="Z93" s="19" t="n" hidden="false">
        <f>X93+Y93</f>
        <v>118.75</v>
      </c>
      <c r="AA93" s="19" t="n" hidden="false">
        <f>ROUND(W93*X93,2)</f>
        <v>15318.75</v>
      </c>
      <c r="AB93" s="19" t="n" hidden="false">
        <v/>
      </c>
      <c r="AC93" s="19" t="n" hidden="false">
        <f>AA93+AB93</f>
        <v>15318.75</v>
      </c>
      <c r="AD93" s="21" t="n" hidden="false">
        <f>AC93/N93-1</f>
        <v>0</v>
      </c>
      <c r="AE93" s="8" t="n">
        <v>129</v>
      </c>
      <c r="AF93" s="23" t="n" hidden="false">
        <v>118.75</v>
      </c>
      <c r="AG93" s="19" t="n" hidden="false">
        <v/>
      </c>
      <c r="AH93" s="19" t="n" hidden="false">
        <f>AF93+AG93</f>
        <v>118.75</v>
      </c>
      <c r="AI93" s="19" t="n" hidden="false">
        <f>ROUND(AE93*AF93,2)</f>
        <v>15318.75</v>
      </c>
      <c r="AJ93" s="19" t="n" hidden="false">
        <v/>
      </c>
      <c r="AK93" s="19" t="n" hidden="false">
        <f>AI93+AJ93</f>
        <v>15318.75</v>
      </c>
      <c r="AL93" s="21" t="n" hidden="false">
        <f>AK93/N93-1</f>
        <v>0</v>
      </c>
      <c r="AM93" s="8" t="n">
        <v>0</v>
      </c>
      <c r="AN93" s="23" t="n" hidden="false">
        <v>0</v>
      </c>
      <c r="AO93" s="19" t="n" hidden="false">
        <v/>
      </c>
      <c r="AP93" s="19" t="n" hidden="false">
        <f>AN93+AO93</f>
        <v>0</v>
      </c>
      <c r="AQ93" s="19" t="n" hidden="false">
        <f>ROUND(AM93*AN93,2)</f>
        <v>0</v>
      </c>
      <c r="AR93" s="19" t="n" hidden="false">
        <v/>
      </c>
      <c r="AS93" s="19" t="n" hidden="false">
        <f>AQ93+AR93</f>
        <v>0</v>
      </c>
      <c r="AT93" s="21" t="n" hidden="false">
        <f>AS93/N93-1</f>
        <v>-1</v>
      </c>
    </row>
    <row r="94" customFormat="false" hidden="false" outlineLevel="0" collapsed="false">
      <c r="A94" s="18" t="inlineStr">
        <is>
          <t xml:space="preserve">1.1.1.1.1.1.3.9.2</t>
        </is>
      </c>
      <c r="B94" s="18" t="inlineStr">
        <is>
          <t xml:space="preserve"/>
        </is>
      </c>
      <c r="C94" s="22" t="inlineStr">
        <is>
          <t xml:space="preserve">Кабель силовой ВВГнг(A)-LSLTx 5х2,5мм2, 660В</t>
        </is>
      </c>
      <c r="D94" s="7" t="inlineStr">
        <is>
          <t xml:space="preserve"/>
        </is>
      </c>
      <c r="E94" s="7" t="inlineStr">
        <is>
          <t xml:space="preserve"/>
        </is>
      </c>
      <c r="F94" s="7" t="inlineStr">
        <is>
          <t xml:space="preserve">М</t>
        </is>
      </c>
      <c r="G94" s="7" t="inlineStr">
        <is>
          <t xml:space="preserve">1</t>
        </is>
      </c>
      <c r="H94" s="8" t="n">
        <v>65</v>
      </c>
      <c r="I94" s="23" t="n">
        <v>153.21</v>
      </c>
      <c r="J94" s="19" t="n">
        <v/>
      </c>
      <c r="K94" s="19" t="n">
        <f>ROUND(I94,2)+J94</f>
        <v>153.21</v>
      </c>
      <c r="L94" s="19" t="n">
        <f>ROUND(H94*ROUND(I94,2),2)</f>
        <v>9958.65</v>
      </c>
      <c r="M94" s="19" t="n">
        <v/>
      </c>
      <c r="N94" s="19" t="n">
        <f>L94+M94</f>
        <v>9958.65</v>
      </c>
      <c r="O94" s="8" t="n">
        <v>65</v>
      </c>
      <c r="P94" s="23" t="n" hidden="false">
        <v>153.21</v>
      </c>
      <c r="Q94" s="19" t="n" hidden="false">
        <v/>
      </c>
      <c r="R94" s="19" t="n" hidden="false">
        <f>P94+Q94</f>
        <v>153.21</v>
      </c>
      <c r="S94" s="19" t="n" hidden="false">
        <f>ROUND(O94*P94,2)</f>
        <v>9958.65</v>
      </c>
      <c r="T94" s="19" t="n" hidden="false">
        <v/>
      </c>
      <c r="U94" s="19" t="n" hidden="false">
        <f>S94+T94</f>
        <v>9958.65</v>
      </c>
      <c r="V94" s="21" t="n" hidden="false">
        <f>U94/N94-1</f>
        <v>0</v>
      </c>
      <c r="W94" s="8" t="n">
        <v>65</v>
      </c>
      <c r="X94" s="23" t="n" hidden="false">
        <v>153.21</v>
      </c>
      <c r="Y94" s="19" t="n" hidden="false">
        <v/>
      </c>
      <c r="Z94" s="19" t="n" hidden="false">
        <f>X94+Y94</f>
        <v>153.21</v>
      </c>
      <c r="AA94" s="19" t="n" hidden="false">
        <f>ROUND(W94*X94,2)</f>
        <v>9958.65</v>
      </c>
      <c r="AB94" s="19" t="n" hidden="false">
        <v/>
      </c>
      <c r="AC94" s="19" t="n" hidden="false">
        <f>AA94+AB94</f>
        <v>9958.65</v>
      </c>
      <c r="AD94" s="21" t="n" hidden="false">
        <f>AC94/N94-1</f>
        <v>0</v>
      </c>
      <c r="AE94" s="8" t="n">
        <v>65</v>
      </c>
      <c r="AF94" s="23" t="n" hidden="false">
        <v>153.21</v>
      </c>
      <c r="AG94" s="19" t="n" hidden="false">
        <v/>
      </c>
      <c r="AH94" s="19" t="n" hidden="false">
        <f>AF94+AG94</f>
        <v>153.21</v>
      </c>
      <c r="AI94" s="19" t="n" hidden="false">
        <f>ROUND(AE94*AF94,2)</f>
        <v>9958.65</v>
      </c>
      <c r="AJ94" s="19" t="n" hidden="false">
        <v/>
      </c>
      <c r="AK94" s="19" t="n" hidden="false">
        <f>AI94+AJ94</f>
        <v>9958.65</v>
      </c>
      <c r="AL94" s="21" t="n" hidden="false">
        <f>AK94/N94-1</f>
        <v>0</v>
      </c>
      <c r="AM94" s="8" t="n">
        <v>0</v>
      </c>
      <c r="AN94" s="23" t="n" hidden="false">
        <v>0</v>
      </c>
      <c r="AO94" s="19" t="n" hidden="false">
        <v/>
      </c>
      <c r="AP94" s="19" t="n" hidden="false">
        <f>AN94+AO94</f>
        <v>0</v>
      </c>
      <c r="AQ94" s="19" t="n" hidden="false">
        <f>ROUND(AM94*AN94,2)</f>
        <v>0</v>
      </c>
      <c r="AR94" s="19" t="n" hidden="false">
        <v/>
      </c>
      <c r="AS94" s="19" t="n" hidden="false">
        <f>AQ94+AR94</f>
        <v>0</v>
      </c>
      <c r="AT94" s="21" t="n" hidden="false">
        <f>AS94/N94-1</f>
        <v>-1</v>
      </c>
    </row>
    <row r="95" customFormat="false" hidden="false" outlineLevel="0" collapsed="false">
      <c r="A95" s="18" t="inlineStr">
        <is>
          <t xml:space="preserve">1.1.1.1.1.1.3.9.3</t>
        </is>
      </c>
      <c r="B95" s="18" t="inlineStr">
        <is>
          <t xml:space="preserve"/>
        </is>
      </c>
      <c r="C95" s="22" t="inlineStr">
        <is>
          <t xml:space="preserve">Кабель силовой ВВГнг(A)-FRLSLTx 3х4мм2, 660В</t>
        </is>
      </c>
      <c r="D95" s="7" t="inlineStr">
        <is>
          <t xml:space="preserve"/>
        </is>
      </c>
      <c r="E95" s="7" t="inlineStr">
        <is>
          <t xml:space="preserve"/>
        </is>
      </c>
      <c r="F95" s="7" t="inlineStr">
        <is>
          <t xml:space="preserve">М</t>
        </is>
      </c>
      <c r="G95" s="7" t="inlineStr">
        <is>
          <t xml:space="preserve">1</t>
        </is>
      </c>
      <c r="H95" s="8" t="n">
        <v>103</v>
      </c>
      <c r="I95" s="23" t="n">
        <v>199.59</v>
      </c>
      <c r="J95" s="19" t="n">
        <v/>
      </c>
      <c r="K95" s="19" t="n">
        <f>ROUND(I95,2)+J95</f>
        <v>199.59</v>
      </c>
      <c r="L95" s="19" t="n">
        <f>ROUND(H95*ROUND(I95,2),2)</f>
        <v>20557.77</v>
      </c>
      <c r="M95" s="19" t="n">
        <v/>
      </c>
      <c r="N95" s="19" t="n">
        <f>L95+M95</f>
        <v>20557.77</v>
      </c>
      <c r="O95" s="8" t="n">
        <v>103</v>
      </c>
      <c r="P95" s="23" t="n" hidden="false">
        <v>199.59</v>
      </c>
      <c r="Q95" s="19" t="n" hidden="false">
        <v/>
      </c>
      <c r="R95" s="19" t="n" hidden="false">
        <f>P95+Q95</f>
        <v>199.59</v>
      </c>
      <c r="S95" s="19" t="n" hidden="false">
        <f>ROUND(O95*P95,2)</f>
        <v>20557.77</v>
      </c>
      <c r="T95" s="19" t="n" hidden="false">
        <v/>
      </c>
      <c r="U95" s="19" t="n" hidden="false">
        <f>S95+T95</f>
        <v>20557.77</v>
      </c>
      <c r="V95" s="21" t="n" hidden="false">
        <f>U95/N95-1</f>
        <v>0</v>
      </c>
      <c r="W95" s="8" t="n">
        <v>103</v>
      </c>
      <c r="X95" s="23" t="n" hidden="false">
        <v>199.59</v>
      </c>
      <c r="Y95" s="19" t="n" hidden="false">
        <v/>
      </c>
      <c r="Z95" s="19" t="n" hidden="false">
        <f>X95+Y95</f>
        <v>199.59</v>
      </c>
      <c r="AA95" s="19" t="n" hidden="false">
        <f>ROUND(W95*X95,2)</f>
        <v>20557.77</v>
      </c>
      <c r="AB95" s="19" t="n" hidden="false">
        <v/>
      </c>
      <c r="AC95" s="19" t="n" hidden="false">
        <f>AA95+AB95</f>
        <v>20557.77</v>
      </c>
      <c r="AD95" s="21" t="n" hidden="false">
        <f>AC95/N95-1</f>
        <v>0</v>
      </c>
      <c r="AE95" s="8" t="n">
        <v>103</v>
      </c>
      <c r="AF95" s="23" t="n" hidden="false">
        <v>199.59</v>
      </c>
      <c r="AG95" s="19" t="n" hidden="false">
        <v/>
      </c>
      <c r="AH95" s="19" t="n" hidden="false">
        <f>AF95+AG95</f>
        <v>199.59</v>
      </c>
      <c r="AI95" s="19" t="n" hidden="false">
        <f>ROUND(AE95*AF95,2)</f>
        <v>20557.77</v>
      </c>
      <c r="AJ95" s="19" t="n" hidden="false">
        <v/>
      </c>
      <c r="AK95" s="19" t="n" hidden="false">
        <f>AI95+AJ95</f>
        <v>20557.77</v>
      </c>
      <c r="AL95" s="21" t="n" hidden="false">
        <f>AK95/N95-1</f>
        <v>0</v>
      </c>
      <c r="AM95" s="8" t="n">
        <v>0</v>
      </c>
      <c r="AN95" s="23" t="n" hidden="false">
        <v>0</v>
      </c>
      <c r="AO95" s="19" t="n" hidden="false">
        <v/>
      </c>
      <c r="AP95" s="19" t="n" hidden="false">
        <f>AN95+AO95</f>
        <v>0</v>
      </c>
      <c r="AQ95" s="19" t="n" hidden="false">
        <f>ROUND(AM95*AN95,2)</f>
        <v>0</v>
      </c>
      <c r="AR95" s="19" t="n" hidden="false">
        <v/>
      </c>
      <c r="AS95" s="19" t="n" hidden="false">
        <f>AQ95+AR95</f>
        <v>0</v>
      </c>
      <c r="AT95" s="21" t="n" hidden="false">
        <f>AS95/N95-1</f>
        <v>-1</v>
      </c>
    </row>
    <row r="96" customFormat="false" hidden="false" outlineLevel="0" collapsed="false">
      <c r="A96" s="18" t="inlineStr">
        <is>
          <t xml:space="preserve">1.1.1.1.1.1.3.9.4</t>
        </is>
      </c>
      <c r="B96" s="18" t="inlineStr">
        <is>
          <t xml:space="preserve"/>
        </is>
      </c>
      <c r="C96" s="22" t="inlineStr">
        <is>
          <t xml:space="preserve">Кабель силовой ВВГнг(A)-FRLSLTx 5х2,5мм2, 660В</t>
        </is>
      </c>
      <c r="D96" s="7" t="inlineStr">
        <is>
          <t xml:space="preserve"/>
        </is>
      </c>
      <c r="E96" s="7" t="inlineStr">
        <is>
          <t xml:space="preserve"/>
        </is>
      </c>
      <c r="F96" s="7" t="inlineStr">
        <is>
          <t xml:space="preserve">М</t>
        </is>
      </c>
      <c r="G96" s="7" t="inlineStr">
        <is>
          <t xml:space="preserve">1</t>
        </is>
      </c>
      <c r="H96" s="8" t="n">
        <v>85</v>
      </c>
      <c r="I96" s="23" t="n">
        <v>158.06</v>
      </c>
      <c r="J96" s="19" t="n">
        <v/>
      </c>
      <c r="K96" s="19" t="n">
        <f>ROUND(I96,2)+J96</f>
        <v>158.06</v>
      </c>
      <c r="L96" s="19" t="n">
        <f>ROUND(H96*ROUND(I96,2),2)</f>
        <v>13435.1</v>
      </c>
      <c r="M96" s="19" t="n">
        <v/>
      </c>
      <c r="N96" s="19" t="n">
        <f>L96+M96</f>
        <v>13435.1</v>
      </c>
      <c r="O96" s="8" t="n">
        <v>85</v>
      </c>
      <c r="P96" s="23" t="n" hidden="false">
        <v>158.06</v>
      </c>
      <c r="Q96" s="19" t="n" hidden="false">
        <v/>
      </c>
      <c r="R96" s="19" t="n" hidden="false">
        <f>P96+Q96</f>
        <v>158.06</v>
      </c>
      <c r="S96" s="19" t="n" hidden="false">
        <f>ROUND(O96*P96,2)</f>
        <v>13435.1</v>
      </c>
      <c r="T96" s="19" t="n" hidden="false">
        <v/>
      </c>
      <c r="U96" s="19" t="n" hidden="false">
        <f>S96+T96</f>
        <v>13435.1</v>
      </c>
      <c r="V96" s="21" t="n" hidden="false">
        <f>U96/N96-1</f>
        <v>0</v>
      </c>
      <c r="W96" s="8" t="n">
        <v>85</v>
      </c>
      <c r="X96" s="23" t="n" hidden="false">
        <v>158.06</v>
      </c>
      <c r="Y96" s="19" t="n" hidden="false">
        <v/>
      </c>
      <c r="Z96" s="19" t="n" hidden="false">
        <f>X96+Y96</f>
        <v>158.06</v>
      </c>
      <c r="AA96" s="19" t="n" hidden="false">
        <f>ROUND(W96*X96,2)</f>
        <v>13435.1</v>
      </c>
      <c r="AB96" s="19" t="n" hidden="false">
        <v/>
      </c>
      <c r="AC96" s="19" t="n" hidden="false">
        <f>AA96+AB96</f>
        <v>13435.1</v>
      </c>
      <c r="AD96" s="21" t="n" hidden="false">
        <f>AC96/N96-1</f>
        <v>0</v>
      </c>
      <c r="AE96" s="8" t="n">
        <v>85</v>
      </c>
      <c r="AF96" s="23" t="n" hidden="false">
        <v>158.06</v>
      </c>
      <c r="AG96" s="19" t="n" hidden="false">
        <v/>
      </c>
      <c r="AH96" s="19" t="n" hidden="false">
        <f>AF96+AG96</f>
        <v>158.06</v>
      </c>
      <c r="AI96" s="19" t="n" hidden="false">
        <f>ROUND(AE96*AF96,2)</f>
        <v>13435.1</v>
      </c>
      <c r="AJ96" s="19" t="n" hidden="false">
        <v/>
      </c>
      <c r="AK96" s="19" t="n" hidden="false">
        <f>AI96+AJ96</f>
        <v>13435.1</v>
      </c>
      <c r="AL96" s="21" t="n" hidden="false">
        <f>AK96/N96-1</f>
        <v>0</v>
      </c>
      <c r="AM96" s="8" t="n">
        <v>0</v>
      </c>
      <c r="AN96" s="23" t="n" hidden="false">
        <v>0</v>
      </c>
      <c r="AO96" s="19" t="n" hidden="false">
        <v/>
      </c>
      <c r="AP96" s="19" t="n" hidden="false">
        <f>AN96+AO96</f>
        <v>0</v>
      </c>
      <c r="AQ96" s="19" t="n" hidden="false">
        <f>ROUND(AM96*AN96,2)</f>
        <v>0</v>
      </c>
      <c r="AR96" s="19" t="n" hidden="false">
        <v/>
      </c>
      <c r="AS96" s="19" t="n" hidden="false">
        <f>AQ96+AR96</f>
        <v>0</v>
      </c>
      <c r="AT96" s="21" t="n" hidden="false">
        <f>AS96/N96-1</f>
        <v>-1</v>
      </c>
    </row>
    <row r="97" customFormat="false" hidden="false" outlineLevel="0" collapsed="false">
      <c r="A97" s="18" t="inlineStr">
        <is>
          <t xml:space="preserve">1.1.1.1.1.1.3.9.5</t>
        </is>
      </c>
      <c r="B97" s="18" t="inlineStr">
        <is>
          <t xml:space="preserve"/>
        </is>
      </c>
      <c r="C97" s="22" t="inlineStr">
        <is>
          <t xml:space="preserve">Кабель силовой ВВГнг(A)-LSLTx 3х2,5мм2, 660В</t>
        </is>
      </c>
      <c r="D97" s="7" t="inlineStr">
        <is>
          <t xml:space="preserve"/>
        </is>
      </c>
      <c r="E97" s="7" t="inlineStr">
        <is>
          <t xml:space="preserve"/>
        </is>
      </c>
      <c r="F97" s="7" t="inlineStr">
        <is>
          <t xml:space="preserve">М</t>
        </is>
      </c>
      <c r="G97" s="7" t="inlineStr">
        <is>
          <t xml:space="preserve">1</t>
        </is>
      </c>
      <c r="H97" s="8" t="n">
        <v>191</v>
      </c>
      <c r="I97" s="23" t="n">
        <v>66.74</v>
      </c>
      <c r="J97" s="19" t="n">
        <v/>
      </c>
      <c r="K97" s="19" t="n">
        <f>ROUND(I97,2)+J97</f>
        <v>66.74</v>
      </c>
      <c r="L97" s="19" t="n">
        <f>ROUND(H97*ROUND(I97,2),2)</f>
        <v>12747.34</v>
      </c>
      <c r="M97" s="19" t="n">
        <v/>
      </c>
      <c r="N97" s="19" t="n">
        <f>L97+M97</f>
        <v>12747.34</v>
      </c>
      <c r="O97" s="8" t="n">
        <v>191</v>
      </c>
      <c r="P97" s="23" t="n" hidden="false">
        <v>66.74</v>
      </c>
      <c r="Q97" s="19" t="n" hidden="false">
        <v/>
      </c>
      <c r="R97" s="19" t="n" hidden="false">
        <f>P97+Q97</f>
        <v>66.74</v>
      </c>
      <c r="S97" s="19" t="n" hidden="false">
        <f>ROUND(O97*P97,2)</f>
        <v>12747.34</v>
      </c>
      <c r="T97" s="19" t="n" hidden="false">
        <v/>
      </c>
      <c r="U97" s="19" t="n" hidden="false">
        <f>S97+T97</f>
        <v>12747.34</v>
      </c>
      <c r="V97" s="21" t="n" hidden="false">
        <f>U97/N97-1</f>
        <v>0</v>
      </c>
      <c r="W97" s="8" t="n">
        <v>191</v>
      </c>
      <c r="X97" s="23" t="n" hidden="false">
        <v>66.74</v>
      </c>
      <c r="Y97" s="19" t="n" hidden="false">
        <v/>
      </c>
      <c r="Z97" s="19" t="n" hidden="false">
        <f>X97+Y97</f>
        <v>66.74</v>
      </c>
      <c r="AA97" s="19" t="n" hidden="false">
        <f>ROUND(W97*X97,2)</f>
        <v>12747.34</v>
      </c>
      <c r="AB97" s="19" t="n" hidden="false">
        <v/>
      </c>
      <c r="AC97" s="19" t="n" hidden="false">
        <f>AA97+AB97</f>
        <v>12747.34</v>
      </c>
      <c r="AD97" s="21" t="n" hidden="false">
        <f>AC97/N97-1</f>
        <v>0</v>
      </c>
      <c r="AE97" s="8" t="n">
        <v>191</v>
      </c>
      <c r="AF97" s="23" t="n" hidden="false">
        <v>66.74</v>
      </c>
      <c r="AG97" s="19" t="n" hidden="false">
        <v/>
      </c>
      <c r="AH97" s="19" t="n" hidden="false">
        <f>AF97+AG97</f>
        <v>66.74</v>
      </c>
      <c r="AI97" s="19" t="n" hidden="false">
        <f>ROUND(AE97*AF97,2)</f>
        <v>12747.34</v>
      </c>
      <c r="AJ97" s="19" t="n" hidden="false">
        <v/>
      </c>
      <c r="AK97" s="19" t="n" hidden="false">
        <f>AI97+AJ97</f>
        <v>12747.34</v>
      </c>
      <c r="AL97" s="21" t="n" hidden="false">
        <f>AK97/N97-1</f>
        <v>0</v>
      </c>
      <c r="AM97" s="8" t="n">
        <v>0</v>
      </c>
      <c r="AN97" s="23" t="n" hidden="false">
        <v>0</v>
      </c>
      <c r="AO97" s="19" t="n" hidden="false">
        <v/>
      </c>
      <c r="AP97" s="19" t="n" hidden="false">
        <f>AN97+AO97</f>
        <v>0</v>
      </c>
      <c r="AQ97" s="19" t="n" hidden="false">
        <f>ROUND(AM97*AN97,2)</f>
        <v>0</v>
      </c>
      <c r="AR97" s="19" t="n" hidden="false">
        <v/>
      </c>
      <c r="AS97" s="19" t="n" hidden="false">
        <f>AQ97+AR97</f>
        <v>0</v>
      </c>
      <c r="AT97" s="21" t="n" hidden="false">
        <f>AS97/N97-1</f>
        <v>-1</v>
      </c>
    </row>
    <row r="98" customFormat="false" hidden="false" outlineLevel="0" collapsed="false">
      <c r="A98" s="18" t="inlineStr">
        <is>
          <t xml:space="preserve">1.1.1.1.1.1.3.9.6</t>
        </is>
      </c>
      <c r="B98" s="18" t="inlineStr">
        <is>
          <t xml:space="preserve"/>
        </is>
      </c>
      <c r="C98" s="22" t="inlineStr">
        <is>
          <t xml:space="preserve">Кабель силовой ВВГнг(A)-LSLTx 5х1,5мм2, 660В</t>
        </is>
      </c>
      <c r="D98" s="7" t="inlineStr">
        <is>
          <t xml:space="preserve"/>
        </is>
      </c>
      <c r="E98" s="7" t="inlineStr">
        <is>
          <t xml:space="preserve"/>
        </is>
      </c>
      <c r="F98" s="7" t="inlineStr">
        <is>
          <t xml:space="preserve">М</t>
        </is>
      </c>
      <c r="G98" s="7" t="inlineStr">
        <is>
          <t xml:space="preserve">1</t>
        </is>
      </c>
      <c r="H98" s="8" t="n">
        <v>110</v>
      </c>
      <c r="I98" s="23" t="n">
        <v>89.24</v>
      </c>
      <c r="J98" s="19" t="n">
        <v/>
      </c>
      <c r="K98" s="19" t="n">
        <f>ROUND(I98,2)+J98</f>
        <v>89.24</v>
      </c>
      <c r="L98" s="19" t="n">
        <f>ROUND(H98*ROUND(I98,2),2)</f>
        <v>9816.4</v>
      </c>
      <c r="M98" s="19" t="n">
        <v/>
      </c>
      <c r="N98" s="19" t="n">
        <f>L98+M98</f>
        <v>9816.4</v>
      </c>
      <c r="O98" s="8" t="n">
        <v>110</v>
      </c>
      <c r="P98" s="23" t="n" hidden="false">
        <v>89.24</v>
      </c>
      <c r="Q98" s="19" t="n" hidden="false">
        <v/>
      </c>
      <c r="R98" s="19" t="n" hidden="false">
        <f>P98+Q98</f>
        <v>89.24</v>
      </c>
      <c r="S98" s="19" t="n" hidden="false">
        <f>ROUND(O98*P98,2)</f>
        <v>9816.4</v>
      </c>
      <c r="T98" s="19" t="n" hidden="false">
        <v/>
      </c>
      <c r="U98" s="19" t="n" hidden="false">
        <f>S98+T98</f>
        <v>9816.4</v>
      </c>
      <c r="V98" s="21" t="n" hidden="false">
        <f>U98/N98-1</f>
        <v>0</v>
      </c>
      <c r="W98" s="8" t="n">
        <v>110</v>
      </c>
      <c r="X98" s="23" t="n" hidden="false">
        <v>89.24</v>
      </c>
      <c r="Y98" s="19" t="n" hidden="false">
        <v/>
      </c>
      <c r="Z98" s="19" t="n" hidden="false">
        <f>X98+Y98</f>
        <v>89.24</v>
      </c>
      <c r="AA98" s="19" t="n" hidden="false">
        <f>ROUND(W98*X98,2)</f>
        <v>9816.4</v>
      </c>
      <c r="AB98" s="19" t="n" hidden="false">
        <v/>
      </c>
      <c r="AC98" s="19" t="n" hidden="false">
        <f>AA98+AB98</f>
        <v>9816.4</v>
      </c>
      <c r="AD98" s="21" t="n" hidden="false">
        <f>AC98/N98-1</f>
        <v>0</v>
      </c>
      <c r="AE98" s="8" t="n">
        <v>110</v>
      </c>
      <c r="AF98" s="23" t="n" hidden="false">
        <v>89.24</v>
      </c>
      <c r="AG98" s="19" t="n" hidden="false">
        <v/>
      </c>
      <c r="AH98" s="19" t="n" hidden="false">
        <f>AF98+AG98</f>
        <v>89.24</v>
      </c>
      <c r="AI98" s="19" t="n" hidden="false">
        <f>ROUND(AE98*AF98,2)</f>
        <v>9816.4</v>
      </c>
      <c r="AJ98" s="19" t="n" hidden="false">
        <v/>
      </c>
      <c r="AK98" s="19" t="n" hidden="false">
        <f>AI98+AJ98</f>
        <v>9816.4</v>
      </c>
      <c r="AL98" s="21" t="n" hidden="false">
        <f>AK98/N98-1</f>
        <v>0</v>
      </c>
      <c r="AM98" s="8" t="n">
        <v>0</v>
      </c>
      <c r="AN98" s="23" t="n" hidden="false">
        <v>0</v>
      </c>
      <c r="AO98" s="19" t="n" hidden="false">
        <v/>
      </c>
      <c r="AP98" s="19" t="n" hidden="false">
        <f>AN98+AO98</f>
        <v>0</v>
      </c>
      <c r="AQ98" s="19" t="n" hidden="false">
        <f>ROUND(AM98*AN98,2)</f>
        <v>0</v>
      </c>
      <c r="AR98" s="19" t="n" hidden="false">
        <v/>
      </c>
      <c r="AS98" s="19" t="n" hidden="false">
        <f>AQ98+AR98</f>
        <v>0</v>
      </c>
      <c r="AT98" s="21" t="n" hidden="false">
        <f>AS98/N98-1</f>
        <v>-1</v>
      </c>
    </row>
    <row r="99" customFormat="false" hidden="false" outlineLevel="0" collapsed="false">
      <c r="A99" s="18" t="inlineStr">
        <is>
          <t xml:space="preserve">1.1.1.1.1.1.3.10</t>
        </is>
      </c>
      <c r="B99" s="18" t="inlineStr">
        <is>
          <t xml:space="preserve"/>
        </is>
      </c>
      <c r="C99" s="18" t="inlineStr">
        <is>
          <t xml:space="preserve">Прокладка кабеля, провода в лотке, металлоконструкциях / 18-39 мм</t>
        </is>
      </c>
      <c r="D99" s="7" t="inlineStr">
        <is>
          <t xml:space="preserve">Поставщики: ООО "Богословский кабельный завод", Акционерное общество "Электрокабель" Кольчугинский завод"</t>
        </is>
      </c>
      <c r="E99" s="7" t="inlineStr">
        <is>
          <t xml:space="preserve">Выгружается из БО по объектам BIM-КЦ</t>
        </is>
      </c>
      <c r="F99" s="7" t="inlineStr">
        <is>
          <t xml:space="preserve">М</t>
        </is>
      </c>
      <c r="G99" s="7" t="inlineStr">
        <is>
          <t xml:space="preserve">1</t>
        </is>
      </c>
      <c r="H99" s="8" t="n">
        <v>267</v>
      </c>
      <c r="I99" s="19" t="n">
        <f>ROUND((L100+L101+L102)/H99,2)</f>
        <v>249.92</v>
      </c>
      <c r="J99" s="20" t="n">
        <v>211</v>
      </c>
      <c r="K99" s="19" t="n">
        <f>I99+ROUND(J99,2)</f>
        <v>460.92</v>
      </c>
      <c r="L99" s="19" t="n">
        <f>ROUND(H99*I99,2)</f>
        <v>66728.64</v>
      </c>
      <c r="M99" s="19" t="n">
        <f>ROUND(H99*ROUND(J99,2),2)</f>
        <v>56337</v>
      </c>
      <c r="N99" s="19" t="n">
        <f>L99+M99</f>
        <v>123065.64</v>
      </c>
      <c r="O99" s="8" t="n">
        <v>267</v>
      </c>
      <c r="P99" s="19" t="n" hidden="false">
        <f>ROUND((S100+S101+S102)/O99,2)</f>
        <v>249.92</v>
      </c>
      <c r="Q99" s="20" t="n" hidden="false">
        <v>297.6</v>
      </c>
      <c r="R99" s="19" t="n" hidden="false">
        <f>P99+Q99</f>
        <v>547.52</v>
      </c>
      <c r="S99" s="19" t="n" hidden="false">
        <f>ROUND(O99*P99,2)</f>
        <v>66728.64</v>
      </c>
      <c r="T99" s="19" t="n" hidden="false">
        <f>ROUND(O99*Q99,2)</f>
        <v>79459.2</v>
      </c>
      <c r="U99" s="19" t="n" hidden="false">
        <f>S99+T99</f>
        <v>146187.84</v>
      </c>
      <c r="V99" s="21" t="n" hidden="false">
        <f>U99/N99-1</f>
        <v>0.18788509936648445</v>
      </c>
      <c r="W99" s="8" t="n">
        <v>267</v>
      </c>
      <c r="X99" s="19" t="n" hidden="false">
        <f>ROUND((AA100+AA101+AA102)/W99,2)</f>
        <v>249.92</v>
      </c>
      <c r="Y99" s="20" t="n" hidden="false">
        <v>450</v>
      </c>
      <c r="Z99" s="19" t="n" hidden="false">
        <f>X99+Y99</f>
        <v>699.92</v>
      </c>
      <c r="AA99" s="19" t="n" hidden="false">
        <f>ROUND(W99*X99,2)</f>
        <v>66728.64</v>
      </c>
      <c r="AB99" s="19" t="n" hidden="false">
        <f>ROUND(W99*Y99,2)</f>
        <v>120150</v>
      </c>
      <c r="AC99" s="19" t="n" hidden="false">
        <f>AA99+AB99</f>
        <v>186878.64</v>
      </c>
      <c r="AD99" s="21" t="n" hidden="false">
        <f>AC99/N99-1</f>
        <v>0.5185281610691661</v>
      </c>
      <c r="AE99" s="8" t="n">
        <v>267</v>
      </c>
      <c r="AF99" s="19" t="n" hidden="false">
        <f>ROUND((AI100+AI101+AI102)/AE99,2)</f>
        <v>249.92</v>
      </c>
      <c r="AG99" s="20" t="n" hidden="false">
        <v>450</v>
      </c>
      <c r="AH99" s="19" t="n" hidden="false">
        <f>AF99+AG99</f>
        <v>699.92</v>
      </c>
      <c r="AI99" s="19" t="n" hidden="false">
        <f>ROUND(AE99*AF99,2)</f>
        <v>66728.64</v>
      </c>
      <c r="AJ99" s="19" t="n" hidden="false">
        <f>ROUND(AE99*AG99,2)</f>
        <v>120150</v>
      </c>
      <c r="AK99" s="19" t="n" hidden="false">
        <f>AI99+AJ99</f>
        <v>186878.64</v>
      </c>
      <c r="AL99" s="21" t="n" hidden="false">
        <f>AK99/N99-1</f>
        <v>0.5185281610691661</v>
      </c>
      <c r="AM99" s="8" t="n">
        <v>0</v>
      </c>
      <c r="AN99" s="19" t="n" hidden="false">
        <f>ROUND((AQ100+AQ101+AQ102)/AM99,2)</f>
        <v>0</v>
      </c>
      <c r="AO99" s="19" t="n" hidden="false">
        <v>0</v>
      </c>
      <c r="AP99" s="19" t="n" hidden="false">
        <f>AN99+AO99</f>
        <v>0</v>
      </c>
      <c r="AQ99" s="19" t="n" hidden="false">
        <f>ROUND(AM99*AN99,2)</f>
        <v>0</v>
      </c>
      <c r="AR99" s="19" t="n" hidden="false">
        <f>ROUND(AM99*AO99,2)</f>
        <v>0</v>
      </c>
      <c r="AS99" s="19" t="n" hidden="false">
        <f>AQ99+AR99</f>
        <v>0</v>
      </c>
      <c r="AT99" s="21" t="n" hidden="false">
        <f>AS99/N99-1</f>
        <v>-1</v>
      </c>
    </row>
    <row r="100" customFormat="false" hidden="false" outlineLevel="0" collapsed="false">
      <c r="A100" s="18" t="inlineStr">
        <is>
          <t xml:space="preserve">1.1.1.1.1.1.3.10.1</t>
        </is>
      </c>
      <c r="B100" s="18" t="inlineStr">
        <is>
          <t xml:space="preserve"/>
        </is>
      </c>
      <c r="C100" s="22" t="inlineStr">
        <is>
          <t xml:space="preserve">Кабель силовой ВВГнг(A)-LSLTx 5х6мм2, 660В</t>
        </is>
      </c>
      <c r="D100" s="7" t="inlineStr">
        <is>
          <t xml:space="preserve"/>
        </is>
      </c>
      <c r="E100" s="7" t="inlineStr">
        <is>
          <t xml:space="preserve"/>
        </is>
      </c>
      <c r="F100" s="7" t="inlineStr">
        <is>
          <t xml:space="preserve">М</t>
        </is>
      </c>
      <c r="G100" s="7" t="inlineStr">
        <is>
          <t xml:space="preserve">1</t>
        </is>
      </c>
      <c r="H100" s="8" t="n">
        <v>99</v>
      </c>
      <c r="I100" s="23" t="n">
        <v>315.94</v>
      </c>
      <c r="J100" s="19" t="n">
        <v/>
      </c>
      <c r="K100" s="19" t="n">
        <f>ROUND(I100,2)+J100</f>
        <v>315.94</v>
      </c>
      <c r="L100" s="19" t="n">
        <f>ROUND(H100*ROUND(I100,2),2)</f>
        <v>31278.06</v>
      </c>
      <c r="M100" s="19" t="n">
        <v/>
      </c>
      <c r="N100" s="19" t="n">
        <f>L100+M100</f>
        <v>31278.06</v>
      </c>
      <c r="O100" s="8" t="n">
        <v>99</v>
      </c>
      <c r="P100" s="23" t="n" hidden="false">
        <v>315.94</v>
      </c>
      <c r="Q100" s="19" t="n" hidden="false">
        <v/>
      </c>
      <c r="R100" s="19" t="n" hidden="false">
        <f>P100+Q100</f>
        <v>315.94</v>
      </c>
      <c r="S100" s="19" t="n" hidden="false">
        <f>ROUND(O100*P100,2)</f>
        <v>31278.06</v>
      </c>
      <c r="T100" s="19" t="n" hidden="false">
        <v/>
      </c>
      <c r="U100" s="19" t="n" hidden="false">
        <f>S100+T100</f>
        <v>31278.06</v>
      </c>
      <c r="V100" s="21" t="n" hidden="false">
        <f>U100/N100-1</f>
        <v>0</v>
      </c>
      <c r="W100" s="8" t="n">
        <v>99</v>
      </c>
      <c r="X100" s="23" t="n" hidden="false">
        <v>315.94</v>
      </c>
      <c r="Y100" s="19" t="n" hidden="false">
        <v/>
      </c>
      <c r="Z100" s="19" t="n" hidden="false">
        <f>X100+Y100</f>
        <v>315.94</v>
      </c>
      <c r="AA100" s="19" t="n" hidden="false">
        <f>ROUND(W100*X100,2)</f>
        <v>31278.06</v>
      </c>
      <c r="AB100" s="19" t="n" hidden="false">
        <v/>
      </c>
      <c r="AC100" s="19" t="n" hidden="false">
        <f>AA100+AB100</f>
        <v>31278.06</v>
      </c>
      <c r="AD100" s="21" t="n" hidden="false">
        <f>AC100/N100-1</f>
        <v>0</v>
      </c>
      <c r="AE100" s="8" t="n">
        <v>99</v>
      </c>
      <c r="AF100" s="23" t="n" hidden="false">
        <v>315.94</v>
      </c>
      <c r="AG100" s="19" t="n" hidden="false">
        <v/>
      </c>
      <c r="AH100" s="19" t="n" hidden="false">
        <f>AF100+AG100</f>
        <v>315.94</v>
      </c>
      <c r="AI100" s="19" t="n" hidden="false">
        <f>ROUND(AE100*AF100,2)</f>
        <v>31278.06</v>
      </c>
      <c r="AJ100" s="19" t="n" hidden="false">
        <v/>
      </c>
      <c r="AK100" s="19" t="n" hidden="false">
        <f>AI100+AJ100</f>
        <v>31278.06</v>
      </c>
      <c r="AL100" s="21" t="n" hidden="false">
        <f>AK100/N100-1</f>
        <v>0</v>
      </c>
      <c r="AM100" s="8" t="n">
        <v>0</v>
      </c>
      <c r="AN100" s="23" t="n" hidden="false">
        <v>0</v>
      </c>
      <c r="AO100" s="19" t="n" hidden="false">
        <v/>
      </c>
      <c r="AP100" s="19" t="n" hidden="false">
        <f>AN100+AO100</f>
        <v>0</v>
      </c>
      <c r="AQ100" s="19" t="n" hidden="false">
        <f>ROUND(AM100*AN100,2)</f>
        <v>0</v>
      </c>
      <c r="AR100" s="19" t="n" hidden="false">
        <v/>
      </c>
      <c r="AS100" s="19" t="n" hidden="false">
        <f>AQ100+AR100</f>
        <v>0</v>
      </c>
      <c r="AT100" s="21" t="n" hidden="false">
        <f>AS100/N100-1</f>
        <v>-1</v>
      </c>
    </row>
    <row r="101" customFormat="false" hidden="false" outlineLevel="0" collapsed="false">
      <c r="A101" s="18" t="inlineStr">
        <is>
          <t xml:space="preserve">1.1.1.1.1.1.3.10.2</t>
        </is>
      </c>
      <c r="B101" s="18" t="inlineStr">
        <is>
          <t xml:space="preserve"/>
        </is>
      </c>
      <c r="C101" s="22" t="inlineStr">
        <is>
          <t xml:space="preserve">Кабель силовой ВВГнг(A)-FRLSLTx 5х4мм2, 660В</t>
        </is>
      </c>
      <c r="D101" s="7" t="inlineStr">
        <is>
          <t xml:space="preserve"/>
        </is>
      </c>
      <c r="E101" s="7" t="inlineStr">
        <is>
          <t xml:space="preserve"/>
        </is>
      </c>
      <c r="F101" s="7" t="inlineStr">
        <is>
          <t xml:space="preserve">М</t>
        </is>
      </c>
      <c r="G101" s="7" t="inlineStr">
        <is>
          <t xml:space="preserve">1</t>
        </is>
      </c>
      <c r="H101" s="8" t="n">
        <v>80</v>
      </c>
      <c r="I101" s="23" t="n">
        <v>140.79</v>
      </c>
      <c r="J101" s="19" t="n">
        <v/>
      </c>
      <c r="K101" s="19" t="n">
        <f>ROUND(I101,2)+J101</f>
        <v>140.79</v>
      </c>
      <c r="L101" s="19" t="n">
        <f>ROUND(H101*ROUND(I101,2),2)</f>
        <v>11263.2</v>
      </c>
      <c r="M101" s="19" t="n">
        <v/>
      </c>
      <c r="N101" s="19" t="n">
        <f>L101+M101</f>
        <v>11263.2</v>
      </c>
      <c r="O101" s="8" t="n">
        <v>80</v>
      </c>
      <c r="P101" s="23" t="n" hidden="false">
        <v>140.79</v>
      </c>
      <c r="Q101" s="19" t="n" hidden="false">
        <v/>
      </c>
      <c r="R101" s="19" t="n" hidden="false">
        <f>P101+Q101</f>
        <v>140.79</v>
      </c>
      <c r="S101" s="19" t="n" hidden="false">
        <f>ROUND(O101*P101,2)</f>
        <v>11263.2</v>
      </c>
      <c r="T101" s="19" t="n" hidden="false">
        <v/>
      </c>
      <c r="U101" s="19" t="n" hidden="false">
        <f>S101+T101</f>
        <v>11263.2</v>
      </c>
      <c r="V101" s="21" t="n" hidden="false">
        <f>U101/N101-1</f>
        <v>0</v>
      </c>
      <c r="W101" s="8" t="n">
        <v>80</v>
      </c>
      <c r="X101" s="23" t="n" hidden="false">
        <v>140.79</v>
      </c>
      <c r="Y101" s="19" t="n" hidden="false">
        <v/>
      </c>
      <c r="Z101" s="19" t="n" hidden="false">
        <f>X101+Y101</f>
        <v>140.79</v>
      </c>
      <c r="AA101" s="19" t="n" hidden="false">
        <f>ROUND(W101*X101,2)</f>
        <v>11263.2</v>
      </c>
      <c r="AB101" s="19" t="n" hidden="false">
        <v/>
      </c>
      <c r="AC101" s="19" t="n" hidden="false">
        <f>AA101+AB101</f>
        <v>11263.2</v>
      </c>
      <c r="AD101" s="21" t="n" hidden="false">
        <f>AC101/N101-1</f>
        <v>0</v>
      </c>
      <c r="AE101" s="8" t="n">
        <v>80</v>
      </c>
      <c r="AF101" s="23" t="n" hidden="false">
        <v>140.79</v>
      </c>
      <c r="AG101" s="19" t="n" hidden="false">
        <v/>
      </c>
      <c r="AH101" s="19" t="n" hidden="false">
        <f>AF101+AG101</f>
        <v>140.79</v>
      </c>
      <c r="AI101" s="19" t="n" hidden="false">
        <f>ROUND(AE101*AF101,2)</f>
        <v>11263.2</v>
      </c>
      <c r="AJ101" s="19" t="n" hidden="false">
        <v/>
      </c>
      <c r="AK101" s="19" t="n" hidden="false">
        <f>AI101+AJ101</f>
        <v>11263.2</v>
      </c>
      <c r="AL101" s="21" t="n" hidden="false">
        <f>AK101/N101-1</f>
        <v>0</v>
      </c>
      <c r="AM101" s="8" t="n">
        <v>0</v>
      </c>
      <c r="AN101" s="23" t="n" hidden="false">
        <v>0</v>
      </c>
      <c r="AO101" s="19" t="n" hidden="false">
        <v/>
      </c>
      <c r="AP101" s="19" t="n" hidden="false">
        <f>AN101+AO101</f>
        <v>0</v>
      </c>
      <c r="AQ101" s="19" t="n" hidden="false">
        <f>ROUND(AM101*AN101,2)</f>
        <v>0</v>
      </c>
      <c r="AR101" s="19" t="n" hidden="false">
        <v/>
      </c>
      <c r="AS101" s="19" t="n" hidden="false">
        <f>AQ101+AR101</f>
        <v>0</v>
      </c>
      <c r="AT101" s="21" t="n" hidden="false">
        <f>AS101/N101-1</f>
        <v>-1</v>
      </c>
    </row>
    <row r="102" customFormat="false" hidden="false" outlineLevel="0" collapsed="false">
      <c r="A102" s="18" t="inlineStr">
        <is>
          <t xml:space="preserve">1.1.1.1.1.1.3.10.3</t>
        </is>
      </c>
      <c r="B102" s="18" t="inlineStr">
        <is>
          <t xml:space="preserve"/>
        </is>
      </c>
      <c r="C102" s="22" t="inlineStr">
        <is>
          <t xml:space="preserve">Кабель силовой ВВГнг(A)-FRLSLTx 3х6мм2, 660В</t>
        </is>
      </c>
      <c r="D102" s="7" t="inlineStr">
        <is>
          <t xml:space="preserve"/>
        </is>
      </c>
      <c r="E102" s="7" t="inlineStr">
        <is>
          <t xml:space="preserve"/>
        </is>
      </c>
      <c r="F102" s="7" t="inlineStr">
        <is>
          <t xml:space="preserve">М</t>
        </is>
      </c>
      <c r="G102" s="7" t="inlineStr">
        <is>
          <t xml:space="preserve">1</t>
        </is>
      </c>
      <c r="H102" s="8" t="n">
        <v>88</v>
      </c>
      <c r="I102" s="23" t="n">
        <v>274.87</v>
      </c>
      <c r="J102" s="19" t="n">
        <v/>
      </c>
      <c r="K102" s="19" t="n">
        <f>ROUND(I102,2)+J102</f>
        <v>274.87</v>
      </c>
      <c r="L102" s="19" t="n">
        <f>ROUND(H102*ROUND(I102,2),2)</f>
        <v>24188.56</v>
      </c>
      <c r="M102" s="19" t="n">
        <v/>
      </c>
      <c r="N102" s="19" t="n">
        <f>L102+M102</f>
        <v>24188.56</v>
      </c>
      <c r="O102" s="8" t="n">
        <v>88</v>
      </c>
      <c r="P102" s="23" t="n" hidden="false">
        <v>274.87</v>
      </c>
      <c r="Q102" s="19" t="n" hidden="false">
        <v/>
      </c>
      <c r="R102" s="19" t="n" hidden="false">
        <f>P102+Q102</f>
        <v>274.87</v>
      </c>
      <c r="S102" s="19" t="n" hidden="false">
        <f>ROUND(O102*P102,2)</f>
        <v>24188.56</v>
      </c>
      <c r="T102" s="19" t="n" hidden="false">
        <v/>
      </c>
      <c r="U102" s="19" t="n" hidden="false">
        <f>S102+T102</f>
        <v>24188.56</v>
      </c>
      <c r="V102" s="21" t="n" hidden="false">
        <f>U102/N102-1</f>
        <v>0</v>
      </c>
      <c r="W102" s="8" t="n">
        <v>88</v>
      </c>
      <c r="X102" s="23" t="n" hidden="false">
        <v>274.87</v>
      </c>
      <c r="Y102" s="19" t="n" hidden="false">
        <v/>
      </c>
      <c r="Z102" s="19" t="n" hidden="false">
        <f>X102+Y102</f>
        <v>274.87</v>
      </c>
      <c r="AA102" s="19" t="n" hidden="false">
        <f>ROUND(W102*X102,2)</f>
        <v>24188.56</v>
      </c>
      <c r="AB102" s="19" t="n" hidden="false">
        <v/>
      </c>
      <c r="AC102" s="19" t="n" hidden="false">
        <f>AA102+AB102</f>
        <v>24188.56</v>
      </c>
      <c r="AD102" s="21" t="n" hidden="false">
        <f>AC102/N102-1</f>
        <v>0</v>
      </c>
      <c r="AE102" s="8" t="n">
        <v>88</v>
      </c>
      <c r="AF102" s="23" t="n" hidden="false">
        <v>274.87</v>
      </c>
      <c r="AG102" s="19" t="n" hidden="false">
        <v/>
      </c>
      <c r="AH102" s="19" t="n" hidden="false">
        <f>AF102+AG102</f>
        <v>274.87</v>
      </c>
      <c r="AI102" s="19" t="n" hidden="false">
        <f>ROUND(AE102*AF102,2)</f>
        <v>24188.56</v>
      </c>
      <c r="AJ102" s="19" t="n" hidden="false">
        <v/>
      </c>
      <c r="AK102" s="19" t="n" hidden="false">
        <f>AI102+AJ102</f>
        <v>24188.56</v>
      </c>
      <c r="AL102" s="21" t="n" hidden="false">
        <f>AK102/N102-1</f>
        <v>0</v>
      </c>
      <c r="AM102" s="8" t="n">
        <v>0</v>
      </c>
      <c r="AN102" s="23" t="n" hidden="false">
        <v>0</v>
      </c>
      <c r="AO102" s="19" t="n" hidden="false">
        <v/>
      </c>
      <c r="AP102" s="19" t="n" hidden="false">
        <f>AN102+AO102</f>
        <v>0</v>
      </c>
      <c r="AQ102" s="19" t="n" hidden="false">
        <f>ROUND(AM102*AN102,2)</f>
        <v>0</v>
      </c>
      <c r="AR102" s="19" t="n" hidden="false">
        <v/>
      </c>
      <c r="AS102" s="19" t="n" hidden="false">
        <f>AQ102+AR102</f>
        <v>0</v>
      </c>
      <c r="AT102" s="21" t="n" hidden="false">
        <f>AS102/N102-1</f>
        <v>-1</v>
      </c>
    </row>
    <row r="103" customFormat="false" hidden="false" outlineLevel="0" collapsed="false">
      <c r="A103" s="18" t="inlineStr">
        <is>
          <t xml:space="preserve">1.1.1.1.1.1.3.11</t>
        </is>
      </c>
      <c r="B103" s="18" t="inlineStr">
        <is>
          <t xml:space="preserve"/>
        </is>
      </c>
      <c r="C103" s="18" t="inlineStr">
        <is>
          <t xml:space="preserve">Монтаж трубы ПВХ, ПНД для кабеля / до 32мм</t>
        </is>
      </c>
      <c r="D103" s="7" t="inlineStr">
        <is>
          <t xml:space="preserve">ЭО</t>
        </is>
      </c>
      <c r="E103" s="7" t="inlineStr">
        <is>
          <t xml:space="preserve">Выгружается из БО по объектам BIM-КЦ</t>
        </is>
      </c>
      <c r="F103" s="7" t="inlineStr">
        <is>
          <t xml:space="preserve">ПОГ М</t>
        </is>
      </c>
      <c r="G103" s="7" t="inlineStr">
        <is>
          <t xml:space="preserve">1</t>
        </is>
      </c>
      <c r="H103" s="8" t="n">
        <v>1996</v>
      </c>
      <c r="I103" s="19" t="n">
        <f>ROUND((L104+L105+L106)/H103,2)</f>
        <v>63.02</v>
      </c>
      <c r="J103" s="20" t="n">
        <v>83</v>
      </c>
      <c r="K103" s="19" t="n">
        <f>I103+ROUND(J103,2)</f>
        <v>146.02</v>
      </c>
      <c r="L103" s="19" t="n">
        <f>ROUND(H103*I103,2)</f>
        <v>125787.92</v>
      </c>
      <c r="M103" s="19" t="n">
        <f>ROUND(H103*ROUND(J103,2),2)</f>
        <v>165668</v>
      </c>
      <c r="N103" s="19" t="n">
        <f>L103+M103</f>
        <v>291455.92</v>
      </c>
      <c r="O103" s="8" t="n">
        <v>1996</v>
      </c>
      <c r="P103" s="19" t="n" hidden="false">
        <f>ROUND((S104+S105+S106)/O103,2)</f>
        <v>94.86</v>
      </c>
      <c r="Q103" s="20" t="n" hidden="false">
        <v>112.8</v>
      </c>
      <c r="R103" s="19" t="n" hidden="false">
        <f>P103+Q103</f>
        <v>207.66</v>
      </c>
      <c r="S103" s="19" t="n" hidden="false">
        <f>ROUND(O103*P103,2)</f>
        <v>189340.56</v>
      </c>
      <c r="T103" s="19" t="n" hidden="false">
        <f>ROUND(O103*Q103,2)</f>
        <v>225148.8</v>
      </c>
      <c r="U103" s="19" t="n" hidden="false">
        <f>S103+T103</f>
        <v>414489.36</v>
      </c>
      <c r="V103" s="21" t="n" hidden="false">
        <f>U103/N103-1</f>
        <v>0.42213395425284217</v>
      </c>
      <c r="W103" s="8" t="n">
        <v>1996</v>
      </c>
      <c r="X103" s="19" t="n" hidden="false">
        <f>ROUND((AA104+AA105+AA106)/W103,2)</f>
        <v>96.72</v>
      </c>
      <c r="Y103" s="20" t="n" hidden="false">
        <v>215</v>
      </c>
      <c r="Z103" s="19" t="n" hidden="false">
        <f>X103+Y103</f>
        <v>311.72</v>
      </c>
      <c r="AA103" s="19" t="n" hidden="false">
        <f>ROUND(W103*X103,2)</f>
        <v>193053.12</v>
      </c>
      <c r="AB103" s="19" t="n" hidden="false">
        <f>ROUND(W103*Y103,2)</f>
        <v>429140</v>
      </c>
      <c r="AC103" s="19" t="n" hidden="false">
        <f>AA103+AB103</f>
        <v>622193.12</v>
      </c>
      <c r="AD103" s="21" t="n" hidden="false">
        <f>AC103/N103-1</f>
        <v>1.1347760580742365</v>
      </c>
      <c r="AE103" s="8" t="n">
        <v>1996</v>
      </c>
      <c r="AF103" s="19" t="n" hidden="false">
        <f>ROUND((AI104+AI105+AI106)/AE103,2)</f>
        <v>88.85</v>
      </c>
      <c r="AG103" s="20" t="n" hidden="false">
        <v>160</v>
      </c>
      <c r="AH103" s="19" t="n" hidden="false">
        <f>AF103+AG103</f>
        <v>248.85</v>
      </c>
      <c r="AI103" s="19" t="n" hidden="false">
        <f>ROUND(AE103*AF103,2)</f>
        <v>177344.6</v>
      </c>
      <c r="AJ103" s="19" t="n" hidden="false">
        <f>ROUND(AE103*AG103,2)</f>
        <v>319360</v>
      </c>
      <c r="AK103" s="19" t="n" hidden="false">
        <f>AI103+AJ103</f>
        <v>496704.6</v>
      </c>
      <c r="AL103" s="21" t="n" hidden="false">
        <f>AK103/N103-1</f>
        <v>0.7042186001917545</v>
      </c>
      <c r="AM103" s="8" t="n">
        <v>0</v>
      </c>
      <c r="AN103" s="19" t="n" hidden="false">
        <f>ROUND((AQ104+AQ105+AQ106)/AM103,2)</f>
        <v>0</v>
      </c>
      <c r="AO103" s="19" t="n" hidden="false">
        <v>0</v>
      </c>
      <c r="AP103" s="19" t="n" hidden="false">
        <f>AN103+AO103</f>
        <v>0</v>
      </c>
      <c r="AQ103" s="19" t="n" hidden="false">
        <f>ROUND(AM103*AN103,2)</f>
        <v>0</v>
      </c>
      <c r="AR103" s="19" t="n" hidden="false">
        <f>ROUND(AM103*AO103,2)</f>
        <v>0</v>
      </c>
      <c r="AS103" s="19" t="n" hidden="false">
        <f>AQ103+AR103</f>
        <v>0</v>
      </c>
      <c r="AT103" s="21" t="n" hidden="false">
        <f>AS103/N103-1</f>
        <v>-1</v>
      </c>
    </row>
    <row r="104" customFormat="false" hidden="false" outlineLevel="0" collapsed="false">
      <c r="A104" s="18" t="inlineStr">
        <is>
          <t xml:space="preserve">1.1.1.1.1.1.3.11.1</t>
        </is>
      </c>
      <c r="B104" s="18" t="inlineStr">
        <is>
          <t xml:space="preserve"/>
        </is>
      </c>
      <c r="C104" s="22" t="inlineStr">
        <is>
          <t xml:space="preserve">Труба ППЛ_ / 25 мм / легкая с протяжкой</t>
        </is>
      </c>
      <c r="D104" s="7" t="inlineStr">
        <is>
          <t xml:space="preserve"/>
        </is>
      </c>
      <c r="E104" s="7" t="inlineStr">
        <is>
          <t xml:space="preserve"/>
        </is>
      </c>
      <c r="F104" s="7" t="inlineStr">
        <is>
          <t xml:space="preserve">ПОГ М</t>
        </is>
      </c>
      <c r="G104" s="7" t="inlineStr">
        <is>
          <t xml:space="preserve">1</t>
        </is>
      </c>
      <c r="H104" s="8" t="n">
        <v>713</v>
      </c>
      <c r="I104" s="20" t="n">
        <v>132.97</v>
      </c>
      <c r="J104" s="19" t="n">
        <v/>
      </c>
      <c r="K104" s="19" t="n">
        <f>ROUND(I104,2)+J104</f>
        <v>132.97</v>
      </c>
      <c r="L104" s="19" t="n">
        <f>ROUND(H104*ROUND(I104,2),2)</f>
        <v>94807.61</v>
      </c>
      <c r="M104" s="19" t="n">
        <v/>
      </c>
      <c r="N104" s="19" t="n">
        <f>L104+M104</f>
        <v>94807.61</v>
      </c>
      <c r="O104" s="8" t="n">
        <v>713</v>
      </c>
      <c r="P104" s="20" t="n" hidden="false">
        <v>192.67</v>
      </c>
      <c r="Q104" s="19" t="n" hidden="false">
        <v/>
      </c>
      <c r="R104" s="19" t="n" hidden="false">
        <f>P104+Q104</f>
        <v>192.67</v>
      </c>
      <c r="S104" s="19" t="n" hidden="false">
        <f>ROUND(O104*P104,2)</f>
        <v>137373.71</v>
      </c>
      <c r="T104" s="19" t="n" hidden="false">
        <v/>
      </c>
      <c r="U104" s="19" t="n" hidden="false">
        <f>S104+T104</f>
        <v>137373.71</v>
      </c>
      <c r="V104" s="21" t="n" hidden="false">
        <f>U104/N104-1</f>
        <v>0.4489734526584943</v>
      </c>
      <c r="W104" s="8" t="n">
        <v>713</v>
      </c>
      <c r="X104" s="20" t="n" hidden="false">
        <v>193</v>
      </c>
      <c r="Y104" s="19" t="n" hidden="false">
        <v/>
      </c>
      <c r="Z104" s="19" t="n" hidden="false">
        <f>X104+Y104</f>
        <v>193</v>
      </c>
      <c r="AA104" s="19" t="n" hidden="false">
        <f>ROUND(W104*X104,2)</f>
        <v>137609</v>
      </c>
      <c r="AB104" s="19" t="n" hidden="false">
        <v/>
      </c>
      <c r="AC104" s="19" t="n" hidden="false">
        <f>AA104+AB104</f>
        <v>137609</v>
      </c>
      <c r="AD104" s="21" t="n" hidden="false">
        <f>AC104/N104-1</f>
        <v>0.4514552154621343</v>
      </c>
      <c r="AE104" s="8" t="n">
        <v>713</v>
      </c>
      <c r="AF104" s="20" t="n" hidden="false">
        <v>90</v>
      </c>
      <c r="AG104" s="19" t="n" hidden="false">
        <v/>
      </c>
      <c r="AH104" s="19" t="n" hidden="false">
        <f>AF104+AG104</f>
        <v>90</v>
      </c>
      <c r="AI104" s="19" t="n" hidden="false">
        <f>ROUND(AE104*AF104,2)</f>
        <v>64170</v>
      </c>
      <c r="AJ104" s="19" t="n" hidden="false">
        <v/>
      </c>
      <c r="AK104" s="19" t="n" hidden="false">
        <f>AI104+AJ104</f>
        <v>64170</v>
      </c>
      <c r="AL104" s="21" t="n" hidden="false">
        <f>AK104/N104-1</f>
        <v>-0.32315559900729485</v>
      </c>
      <c r="AM104" s="8" t="n">
        <v>0</v>
      </c>
      <c r="AN104" s="19" t="n" hidden="false">
        <v>0</v>
      </c>
      <c r="AO104" s="19" t="n" hidden="false">
        <v/>
      </c>
      <c r="AP104" s="19" t="n" hidden="false">
        <f>AN104+AO104</f>
        <v>0</v>
      </c>
      <c r="AQ104" s="19" t="n" hidden="false">
        <f>ROUND(AM104*AN104,2)</f>
        <v>0</v>
      </c>
      <c r="AR104" s="19" t="n" hidden="false">
        <v/>
      </c>
      <c r="AS104" s="19" t="n" hidden="false">
        <f>AQ104+AR104</f>
        <v>0</v>
      </c>
      <c r="AT104" s="21" t="n" hidden="false">
        <f>AS104/N104-1</f>
        <v>-1</v>
      </c>
    </row>
    <row r="105" customFormat="false" hidden="false" outlineLevel="0" collapsed="false">
      <c r="A105" s="18" t="inlineStr">
        <is>
          <t xml:space="preserve">1.1.1.1.1.1.3.11.2</t>
        </is>
      </c>
      <c r="B105" s="18" t="inlineStr">
        <is>
          <t xml:space="preserve"/>
        </is>
      </c>
      <c r="C105" s="22" t="inlineStr">
        <is>
          <t xml:space="preserve">Труба ПВХ гофрированная_ / Легкая с протяжкой / 20 мм</t>
        </is>
      </c>
      <c r="D105" s="7" t="inlineStr">
        <is>
          <t xml:space="preserve"/>
        </is>
      </c>
      <c r="E105" s="7" t="inlineStr">
        <is>
          <t xml:space="preserve"/>
        </is>
      </c>
      <c r="F105" s="7" t="inlineStr">
        <is>
          <t xml:space="preserve">ПОГ М</t>
        </is>
      </c>
      <c r="G105" s="7" t="inlineStr">
        <is>
          <t xml:space="preserve">1</t>
        </is>
      </c>
      <c r="H105" s="8" t="n">
        <v>230</v>
      </c>
      <c r="I105" s="20" t="n">
        <v>16.85</v>
      </c>
      <c r="J105" s="19" t="n">
        <v/>
      </c>
      <c r="K105" s="19" t="n">
        <f>ROUND(I105,2)+J105</f>
        <v>16.85</v>
      </c>
      <c r="L105" s="19" t="n">
        <f>ROUND(H105*ROUND(I105,2),2)</f>
        <v>3875.5</v>
      </c>
      <c r="M105" s="19" t="n">
        <v/>
      </c>
      <c r="N105" s="19" t="n">
        <f>L105+M105</f>
        <v>3875.5</v>
      </c>
      <c r="O105" s="8" t="n">
        <v>230</v>
      </c>
      <c r="P105" s="20" t="n" hidden="false">
        <v>28.26</v>
      </c>
      <c r="Q105" s="19" t="n" hidden="false">
        <v/>
      </c>
      <c r="R105" s="19" t="n" hidden="false">
        <f>P105+Q105</f>
        <v>28.26</v>
      </c>
      <c r="S105" s="19" t="n" hidden="false">
        <f>ROUND(O105*P105,2)</f>
        <v>6499.8</v>
      </c>
      <c r="T105" s="19" t="n" hidden="false">
        <v/>
      </c>
      <c r="U105" s="19" t="n" hidden="false">
        <f>S105+T105</f>
        <v>6499.8</v>
      </c>
      <c r="V105" s="21" t="n" hidden="false">
        <f>U105/N105-1</f>
        <v>0.6771513353115728</v>
      </c>
      <c r="W105" s="8" t="n">
        <v>230</v>
      </c>
      <c r="X105" s="20" t="n" hidden="false">
        <v>35</v>
      </c>
      <c r="Y105" s="19" t="n" hidden="false">
        <v/>
      </c>
      <c r="Z105" s="19" t="n" hidden="false">
        <f>X105+Y105</f>
        <v>35</v>
      </c>
      <c r="AA105" s="19" t="n" hidden="false">
        <f>ROUND(W105*X105,2)</f>
        <v>8050</v>
      </c>
      <c r="AB105" s="19" t="n" hidden="false">
        <v/>
      </c>
      <c r="AC105" s="19" t="n" hidden="false">
        <f>AA105+AB105</f>
        <v>8050</v>
      </c>
      <c r="AD105" s="21" t="n" hidden="false">
        <f>AC105/N105-1</f>
        <v>1.077151335311573</v>
      </c>
      <c r="AE105" s="8" t="n">
        <v>230</v>
      </c>
      <c r="AF105" s="20" t="n" hidden="false">
        <v>80</v>
      </c>
      <c r="AG105" s="19" t="n" hidden="false">
        <v/>
      </c>
      <c r="AH105" s="19" t="n" hidden="false">
        <f>AF105+AG105</f>
        <v>80</v>
      </c>
      <c r="AI105" s="19" t="n" hidden="false">
        <f>ROUND(AE105*AF105,2)</f>
        <v>18400</v>
      </c>
      <c r="AJ105" s="19" t="n" hidden="false">
        <v/>
      </c>
      <c r="AK105" s="19" t="n" hidden="false">
        <f>AI105+AJ105</f>
        <v>18400</v>
      </c>
      <c r="AL105" s="21" t="n" hidden="false">
        <f>AK105/N105-1</f>
        <v>3.747774480712166</v>
      </c>
      <c r="AM105" s="8" t="n">
        <v>0</v>
      </c>
      <c r="AN105" s="19" t="n" hidden="false">
        <v>0</v>
      </c>
      <c r="AO105" s="19" t="n" hidden="false">
        <v/>
      </c>
      <c r="AP105" s="19" t="n" hidden="false">
        <f>AN105+AO105</f>
        <v>0</v>
      </c>
      <c r="AQ105" s="19" t="n" hidden="false">
        <f>ROUND(AM105*AN105,2)</f>
        <v>0</v>
      </c>
      <c r="AR105" s="19" t="n" hidden="false">
        <v/>
      </c>
      <c r="AS105" s="19" t="n" hidden="false">
        <f>AQ105+AR105</f>
        <v>0</v>
      </c>
      <c r="AT105" s="21" t="n" hidden="false">
        <f>AS105/N105-1</f>
        <v>-1</v>
      </c>
    </row>
    <row r="106" customFormat="false" hidden="false" outlineLevel="0" collapsed="false">
      <c r="A106" s="18" t="inlineStr">
        <is>
          <t xml:space="preserve">1.1.1.1.1.1.3.11.3</t>
        </is>
      </c>
      <c r="B106" s="18" t="inlineStr">
        <is>
          <t xml:space="preserve"/>
        </is>
      </c>
      <c r="C106" s="22" t="inlineStr">
        <is>
          <t xml:space="preserve">Труба ПВХ гофрированная_ / Легкая с протяжкой / 25 мм</t>
        </is>
      </c>
      <c r="D106" s="7" t="inlineStr">
        <is>
          <t xml:space="preserve"/>
        </is>
      </c>
      <c r="E106" s="7" t="inlineStr">
        <is>
          <t xml:space="preserve"/>
        </is>
      </c>
      <c r="F106" s="7" t="inlineStr">
        <is>
          <t xml:space="preserve">ПОГ М</t>
        </is>
      </c>
      <c r="G106" s="7" t="inlineStr">
        <is>
          <t xml:space="preserve">1</t>
        </is>
      </c>
      <c r="H106" s="8" t="n">
        <v>1053</v>
      </c>
      <c r="I106" s="20" t="n">
        <v>25.75</v>
      </c>
      <c r="J106" s="19" t="n">
        <v/>
      </c>
      <c r="K106" s="19" t="n">
        <f>ROUND(I106,2)+J106</f>
        <v>25.75</v>
      </c>
      <c r="L106" s="19" t="n">
        <f>ROUND(H106*ROUND(I106,2),2)</f>
        <v>27114.75</v>
      </c>
      <c r="M106" s="19" t="n">
        <v/>
      </c>
      <c r="N106" s="19" t="n">
        <f>L106+M106</f>
        <v>27114.75</v>
      </c>
      <c r="O106" s="8" t="n">
        <v>1053</v>
      </c>
      <c r="P106" s="20" t="n" hidden="false">
        <v>43.17</v>
      </c>
      <c r="Q106" s="19" t="n" hidden="false">
        <v/>
      </c>
      <c r="R106" s="19" t="n" hidden="false">
        <f>P106+Q106</f>
        <v>43.17</v>
      </c>
      <c r="S106" s="19" t="n" hidden="false">
        <f>ROUND(O106*P106,2)</f>
        <v>45458.01</v>
      </c>
      <c r="T106" s="19" t="n" hidden="false">
        <v/>
      </c>
      <c r="U106" s="19" t="n" hidden="false">
        <f>S106+T106</f>
        <v>45458.01</v>
      </c>
      <c r="V106" s="21" t="n" hidden="false">
        <f>U106/N106-1</f>
        <v>0.676504854368932</v>
      </c>
      <c r="W106" s="8" t="n">
        <v>1053</v>
      </c>
      <c r="X106" s="20" t="n" hidden="false">
        <v>45</v>
      </c>
      <c r="Y106" s="19" t="n" hidden="false">
        <v/>
      </c>
      <c r="Z106" s="19" t="n" hidden="false">
        <f>X106+Y106</f>
        <v>45</v>
      </c>
      <c r="AA106" s="19" t="n" hidden="false">
        <f>ROUND(W106*X106,2)</f>
        <v>47385</v>
      </c>
      <c r="AB106" s="19" t="n" hidden="false">
        <v/>
      </c>
      <c r="AC106" s="19" t="n" hidden="false">
        <f>AA106+AB106</f>
        <v>47385</v>
      </c>
      <c r="AD106" s="21" t="n" hidden="false">
        <f>AC106/N106-1</f>
        <v>0.7475728155339805</v>
      </c>
      <c r="AE106" s="8" t="n">
        <v>1053</v>
      </c>
      <c r="AF106" s="20" t="n" hidden="false">
        <v>90</v>
      </c>
      <c r="AG106" s="19" t="n" hidden="false">
        <v/>
      </c>
      <c r="AH106" s="19" t="n" hidden="false">
        <f>AF106+AG106</f>
        <v>90</v>
      </c>
      <c r="AI106" s="19" t="n" hidden="false">
        <f>ROUND(AE106*AF106,2)</f>
        <v>94770</v>
      </c>
      <c r="AJ106" s="19" t="n" hidden="false">
        <v/>
      </c>
      <c r="AK106" s="19" t="n" hidden="false">
        <f>AI106+AJ106</f>
        <v>94770</v>
      </c>
      <c r="AL106" s="21" t="n" hidden="false">
        <f>AK106/N106-1</f>
        <v>2.495145631067961</v>
      </c>
      <c r="AM106" s="8" t="n">
        <v>0</v>
      </c>
      <c r="AN106" s="19" t="n" hidden="false">
        <v>0</v>
      </c>
      <c r="AO106" s="19" t="n" hidden="false">
        <v/>
      </c>
      <c r="AP106" s="19" t="n" hidden="false">
        <f>AN106+AO106</f>
        <v>0</v>
      </c>
      <c r="AQ106" s="19" t="n" hidden="false">
        <f>ROUND(AM106*AN106,2)</f>
        <v>0</v>
      </c>
      <c r="AR106" s="19" t="n" hidden="false">
        <v/>
      </c>
      <c r="AS106" s="19" t="n" hidden="false">
        <f>AQ106+AR106</f>
        <v>0</v>
      </c>
      <c r="AT106" s="21" t="n" hidden="false">
        <f>AS106/N106-1</f>
        <v>-1</v>
      </c>
    </row>
    <row r="107" customFormat="false" hidden="false" outlineLevel="0" collapsed="false">
      <c r="A107" s="18" t="inlineStr">
        <is>
          <t xml:space="preserve">1.1.1.1.1.1.3.12</t>
        </is>
      </c>
      <c r="B107" s="18" t="inlineStr">
        <is>
          <t xml:space="preserve"/>
        </is>
      </c>
      <c r="C107" s="18" t="inlineStr">
        <is>
          <t xml:space="preserve">Монтаж трубы ПВХ, ПНД для кабеля / до 32мм</t>
        </is>
      </c>
      <c r="D107" s="7" t="inlineStr">
        <is>
          <t xml:space="preserve">ЭМ</t>
        </is>
      </c>
      <c r="E107" s="7" t="inlineStr">
        <is>
          <t xml:space="preserve">Выгружается из БО по объектам BIM-КЦ</t>
        </is>
      </c>
      <c r="F107" s="7" t="inlineStr">
        <is>
          <t xml:space="preserve">ПОГ М</t>
        </is>
      </c>
      <c r="G107" s="7" t="inlineStr">
        <is>
          <t xml:space="preserve">1</t>
        </is>
      </c>
      <c r="H107" s="8" t="n">
        <v>5826</v>
      </c>
      <c r="I107" s="19" t="n">
        <f>ROUND((L108+L109)/H107,2)</f>
        <v>34.82</v>
      </c>
      <c r="J107" s="20" t="n">
        <v>83</v>
      </c>
      <c r="K107" s="19" t="n">
        <f>I107+ROUND(J107,2)</f>
        <v>117.82</v>
      </c>
      <c r="L107" s="19" t="n">
        <f>ROUND(H107*I107,2)</f>
        <v>202861.32</v>
      </c>
      <c r="M107" s="19" t="n">
        <f>ROUND(H107*ROUND(J107,2),2)</f>
        <v>483558</v>
      </c>
      <c r="N107" s="19" t="n">
        <f>L107+M107</f>
        <v>686419.32</v>
      </c>
      <c r="O107" s="8" t="n">
        <v>5826</v>
      </c>
      <c r="P107" s="19" t="n" hidden="false">
        <f>ROUND((S108+S109)/O107,2)</f>
        <v>58.37</v>
      </c>
      <c r="Q107" s="20" t="n" hidden="false">
        <v>112.8</v>
      </c>
      <c r="R107" s="19" t="n" hidden="false">
        <f>P107+Q107</f>
        <v>171.17</v>
      </c>
      <c r="S107" s="19" t="n" hidden="false">
        <f>ROUND(O107*P107,2)</f>
        <v>340063.62</v>
      </c>
      <c r="T107" s="19" t="n" hidden="false">
        <f>ROUND(O107*Q107,2)</f>
        <v>657172.8</v>
      </c>
      <c r="U107" s="19" t="n" hidden="false">
        <f>S107+T107</f>
        <v>997236.42</v>
      </c>
      <c r="V107" s="21" t="n" hidden="false">
        <f>U107/N107-1</f>
        <v>0.4528093702257683</v>
      </c>
      <c r="W107" s="8" t="n">
        <v>5826</v>
      </c>
      <c r="X107" s="19" t="n" hidden="false">
        <f>ROUND((AA108+AA109)/W107,2)</f>
        <v>59.49</v>
      </c>
      <c r="Y107" s="20" t="n" hidden="false">
        <v>215</v>
      </c>
      <c r="Z107" s="19" t="n" hidden="false">
        <f>X107+Y107</f>
        <v>274.49</v>
      </c>
      <c r="AA107" s="19" t="n" hidden="false">
        <f>ROUND(W107*X107,2)</f>
        <v>346588.74</v>
      </c>
      <c r="AB107" s="19" t="n" hidden="false">
        <f>ROUND(W107*Y107,2)</f>
        <v>1252590</v>
      </c>
      <c r="AC107" s="19" t="n" hidden="false">
        <f>AA107+AB107</f>
        <v>1599178.74</v>
      </c>
      <c r="AD107" s="21" t="n" hidden="false">
        <f>AC107/N107-1</f>
        <v>1.3297402817857749</v>
      </c>
      <c r="AE107" s="8" t="n">
        <v>5826</v>
      </c>
      <c r="AF107" s="19" t="n" hidden="false">
        <f>ROUND((AI108+AI109)/AE107,2)</f>
        <v>111.73</v>
      </c>
      <c r="AG107" s="20" t="n" hidden="false">
        <v>160</v>
      </c>
      <c r="AH107" s="19" t="n" hidden="false">
        <f>AF107+AG107</f>
        <v>271.73</v>
      </c>
      <c r="AI107" s="19" t="n" hidden="false">
        <f>ROUND(AE107*AF107,2)</f>
        <v>650938.98</v>
      </c>
      <c r="AJ107" s="19" t="n" hidden="false">
        <f>ROUND(AE107*AG107,2)</f>
        <v>932160</v>
      </c>
      <c r="AK107" s="19" t="n" hidden="false">
        <f>AI107+AJ107</f>
        <v>1583098.98</v>
      </c>
      <c r="AL107" s="21" t="n" hidden="false">
        <f>AK107/N107-1</f>
        <v>1.3063147173654728</v>
      </c>
      <c r="AM107" s="8" t="n">
        <v>0</v>
      </c>
      <c r="AN107" s="19" t="n" hidden="false">
        <f>ROUND((AQ108+AQ109)/AM107,2)</f>
        <v>0</v>
      </c>
      <c r="AO107" s="19" t="n" hidden="false">
        <v>0</v>
      </c>
      <c r="AP107" s="19" t="n" hidden="false">
        <f>AN107+AO107</f>
        <v>0</v>
      </c>
      <c r="AQ107" s="19" t="n" hidden="false">
        <f>ROUND(AM107*AN107,2)</f>
        <v>0</v>
      </c>
      <c r="AR107" s="19" t="n" hidden="false">
        <f>ROUND(AM107*AO107,2)</f>
        <v>0</v>
      </c>
      <c r="AS107" s="19" t="n" hidden="false">
        <f>AQ107+AR107</f>
        <v>0</v>
      </c>
      <c r="AT107" s="21" t="n" hidden="false">
        <f>AS107/N107-1</f>
        <v>-1</v>
      </c>
    </row>
    <row r="108" customFormat="false" hidden="false" outlineLevel="0" collapsed="false">
      <c r="A108" s="18" t="inlineStr">
        <is>
          <t xml:space="preserve">1.1.1.1.1.1.3.12.1</t>
        </is>
      </c>
      <c r="B108" s="18" t="inlineStr">
        <is>
          <t xml:space="preserve"/>
        </is>
      </c>
      <c r="C108" s="22" t="inlineStr">
        <is>
          <t xml:space="preserve">Труба ПВХ гофрированная_ / Легкая с протяжкой / 32 мм</t>
        </is>
      </c>
      <c r="D108" s="7" t="inlineStr">
        <is>
          <t xml:space="preserve"/>
        </is>
      </c>
      <c r="E108" s="7" t="inlineStr">
        <is>
          <t xml:space="preserve"/>
        </is>
      </c>
      <c r="F108" s="7" t="inlineStr">
        <is>
          <t xml:space="preserve">ПОГ М</t>
        </is>
      </c>
      <c r="G108" s="7" t="inlineStr">
        <is>
          <t xml:space="preserve">1</t>
        </is>
      </c>
      <c r="H108" s="8" t="n">
        <v>4220</v>
      </c>
      <c r="I108" s="20" t="n">
        <v>38.27</v>
      </c>
      <c r="J108" s="19" t="n">
        <v/>
      </c>
      <c r="K108" s="19" t="n">
        <f>ROUND(I108,2)+J108</f>
        <v>38.27</v>
      </c>
      <c r="L108" s="19" t="n">
        <f>ROUND(H108*ROUND(I108,2),2)</f>
        <v>161499.4</v>
      </c>
      <c r="M108" s="19" t="n">
        <v/>
      </c>
      <c r="N108" s="19" t="n">
        <f>L108+M108</f>
        <v>161499.4</v>
      </c>
      <c r="O108" s="8" t="n">
        <v>4220</v>
      </c>
      <c r="P108" s="20" t="n" hidden="false">
        <v>64.16</v>
      </c>
      <c r="Q108" s="19" t="n" hidden="false">
        <v/>
      </c>
      <c r="R108" s="19" t="n" hidden="false">
        <f>P108+Q108</f>
        <v>64.16</v>
      </c>
      <c r="S108" s="19" t="n" hidden="false">
        <f>ROUND(O108*P108,2)</f>
        <v>270755.2</v>
      </c>
      <c r="T108" s="19" t="n" hidden="false">
        <v/>
      </c>
      <c r="U108" s="19" t="n" hidden="false">
        <f>S108+T108</f>
        <v>270755.2</v>
      </c>
      <c r="V108" s="21" t="n" hidden="false">
        <f>U108/N108-1</f>
        <v>0.676509014894173</v>
      </c>
      <c r="W108" s="8" t="n">
        <v>4220</v>
      </c>
      <c r="X108" s="20" t="n" hidden="false">
        <v>65</v>
      </c>
      <c r="Y108" s="19" t="n" hidden="false">
        <v/>
      </c>
      <c r="Z108" s="19" t="n" hidden="false">
        <f>X108+Y108</f>
        <v>65</v>
      </c>
      <c r="AA108" s="19" t="n" hidden="false">
        <f>ROUND(W108*X108,2)</f>
        <v>274300</v>
      </c>
      <c r="AB108" s="19" t="n" hidden="false">
        <v/>
      </c>
      <c r="AC108" s="19" t="n" hidden="false">
        <f>AA108+AB108</f>
        <v>274300</v>
      </c>
      <c r="AD108" s="21" t="n" hidden="false">
        <f>AC108/N108-1</f>
        <v>0.6984583224457801</v>
      </c>
      <c r="AE108" s="8" t="n">
        <v>4220</v>
      </c>
      <c r="AF108" s="20" t="n" hidden="false">
        <v>120</v>
      </c>
      <c r="AG108" s="19" t="n" hidden="false">
        <v/>
      </c>
      <c r="AH108" s="19" t="n" hidden="false">
        <f>AF108+AG108</f>
        <v>120</v>
      </c>
      <c r="AI108" s="19" t="n" hidden="false">
        <f>ROUND(AE108*AF108,2)</f>
        <v>506400</v>
      </c>
      <c r="AJ108" s="19" t="n" hidden="false">
        <v/>
      </c>
      <c r="AK108" s="19" t="n" hidden="false">
        <f>AI108+AJ108</f>
        <v>506400</v>
      </c>
      <c r="AL108" s="21" t="n" hidden="false">
        <f>AK108/N108-1</f>
        <v>2.1356153645152864</v>
      </c>
      <c r="AM108" s="8" t="n">
        <v>0</v>
      </c>
      <c r="AN108" s="19" t="n" hidden="false">
        <v>0</v>
      </c>
      <c r="AO108" s="19" t="n" hidden="false">
        <v/>
      </c>
      <c r="AP108" s="19" t="n" hidden="false">
        <f>AN108+AO108</f>
        <v>0</v>
      </c>
      <c r="AQ108" s="19" t="n" hidden="false">
        <f>ROUND(AM108*AN108,2)</f>
        <v>0</v>
      </c>
      <c r="AR108" s="19" t="n" hidden="false">
        <v/>
      </c>
      <c r="AS108" s="19" t="n" hidden="false">
        <f>AQ108+AR108</f>
        <v>0</v>
      </c>
      <c r="AT108" s="21" t="n" hidden="false">
        <f>AS108/N108-1</f>
        <v>-1</v>
      </c>
    </row>
    <row r="109" customFormat="false" hidden="false" outlineLevel="0" collapsed="false">
      <c r="A109" s="18" t="inlineStr">
        <is>
          <t xml:space="preserve">1.1.1.1.1.1.3.12.2</t>
        </is>
      </c>
      <c r="B109" s="18" t="inlineStr">
        <is>
          <t xml:space="preserve"/>
        </is>
      </c>
      <c r="C109" s="22" t="inlineStr">
        <is>
          <t xml:space="preserve">Труба ПВХ гофрированная_ / Легкая с протяжкой / 25 мм</t>
        </is>
      </c>
      <c r="D109" s="7" t="inlineStr">
        <is>
          <t xml:space="preserve"/>
        </is>
      </c>
      <c r="E109" s="7" t="inlineStr">
        <is>
          <t xml:space="preserve"/>
        </is>
      </c>
      <c r="F109" s="7" t="inlineStr">
        <is>
          <t xml:space="preserve">ПОГ М</t>
        </is>
      </c>
      <c r="G109" s="7" t="inlineStr">
        <is>
          <t xml:space="preserve">1</t>
        </is>
      </c>
      <c r="H109" s="8" t="n">
        <v>1606</v>
      </c>
      <c r="I109" s="20" t="n">
        <v>25.75</v>
      </c>
      <c r="J109" s="19" t="n">
        <v/>
      </c>
      <c r="K109" s="19" t="n">
        <f>ROUND(I109,2)+J109</f>
        <v>25.75</v>
      </c>
      <c r="L109" s="19" t="n">
        <f>ROUND(H109*ROUND(I109,2),2)</f>
        <v>41354.5</v>
      </c>
      <c r="M109" s="19" t="n">
        <v/>
      </c>
      <c r="N109" s="19" t="n">
        <f>L109+M109</f>
        <v>41354.5</v>
      </c>
      <c r="O109" s="8" t="n">
        <v>1606</v>
      </c>
      <c r="P109" s="20" t="n" hidden="false">
        <v>43.17</v>
      </c>
      <c r="Q109" s="19" t="n" hidden="false">
        <v/>
      </c>
      <c r="R109" s="19" t="n" hidden="false">
        <f>P109+Q109</f>
        <v>43.17</v>
      </c>
      <c r="S109" s="19" t="n" hidden="false">
        <f>ROUND(O109*P109,2)</f>
        <v>69331.02</v>
      </c>
      <c r="T109" s="19" t="n" hidden="false">
        <v/>
      </c>
      <c r="U109" s="19" t="n" hidden="false">
        <f>S109+T109</f>
        <v>69331.02</v>
      </c>
      <c r="V109" s="21" t="n" hidden="false">
        <f>U109/N109-1</f>
        <v>0.676504854368932</v>
      </c>
      <c r="W109" s="8" t="n">
        <v>1606</v>
      </c>
      <c r="X109" s="20" t="n" hidden="false">
        <v>45</v>
      </c>
      <c r="Y109" s="19" t="n" hidden="false">
        <v/>
      </c>
      <c r="Z109" s="19" t="n" hidden="false">
        <f>X109+Y109</f>
        <v>45</v>
      </c>
      <c r="AA109" s="19" t="n" hidden="false">
        <f>ROUND(W109*X109,2)</f>
        <v>72270</v>
      </c>
      <c r="AB109" s="19" t="n" hidden="false">
        <v/>
      </c>
      <c r="AC109" s="19" t="n" hidden="false">
        <f>AA109+AB109</f>
        <v>72270</v>
      </c>
      <c r="AD109" s="21" t="n" hidden="false">
        <f>AC109/N109-1</f>
        <v>0.7475728155339805</v>
      </c>
      <c r="AE109" s="8" t="n">
        <v>1606</v>
      </c>
      <c r="AF109" s="20" t="n" hidden="false">
        <v>90</v>
      </c>
      <c r="AG109" s="19" t="n" hidden="false">
        <v/>
      </c>
      <c r="AH109" s="19" t="n" hidden="false">
        <f>AF109+AG109</f>
        <v>90</v>
      </c>
      <c r="AI109" s="19" t="n" hidden="false">
        <f>ROUND(AE109*AF109,2)</f>
        <v>144540</v>
      </c>
      <c r="AJ109" s="19" t="n" hidden="false">
        <v/>
      </c>
      <c r="AK109" s="19" t="n" hidden="false">
        <f>AI109+AJ109</f>
        <v>144540</v>
      </c>
      <c r="AL109" s="21" t="n" hidden="false">
        <f>AK109/N109-1</f>
        <v>2.495145631067961</v>
      </c>
      <c r="AM109" s="8" t="n">
        <v>0</v>
      </c>
      <c r="AN109" s="19" t="n" hidden="false">
        <v>0</v>
      </c>
      <c r="AO109" s="19" t="n" hidden="false">
        <v/>
      </c>
      <c r="AP109" s="19" t="n" hidden="false">
        <f>AN109+AO109</f>
        <v>0</v>
      </c>
      <c r="AQ109" s="19" t="n" hidden="false">
        <f>ROUND(AM109*AN109,2)</f>
        <v>0</v>
      </c>
      <c r="AR109" s="19" t="n" hidden="false">
        <v/>
      </c>
      <c r="AS109" s="19" t="n" hidden="false">
        <f>AQ109+AR109</f>
        <v>0</v>
      </c>
      <c r="AT109" s="21" t="n" hidden="false">
        <f>AS109/N109-1</f>
        <v>-1</v>
      </c>
    </row>
    <row r="110" customFormat="false" hidden="false" outlineLevel="0" collapsed="false">
      <c r="A110" s="18" t="inlineStr">
        <is>
          <t xml:space="preserve">1.1.1.1.1.1.3.13</t>
        </is>
      </c>
      <c r="B110" s="18" t="inlineStr">
        <is>
          <t xml:space="preserve"/>
        </is>
      </c>
      <c r="C110" s="18" t="inlineStr">
        <is>
          <t xml:space="preserve">Монтаж трубы ПВХ, ПНД для кабеля / до 32мм</t>
        </is>
      </c>
      <c r="D110" s="7" t="inlineStr">
        <is>
          <t xml:space="preserve">Возможно ошибка спецификации, так как кабеля меньше чем количество трубы</t>
        </is>
      </c>
      <c r="E110" s="7" t="inlineStr">
        <is>
          <t xml:space="preserve">Выгружается из БО по объектам BIM-КЦ</t>
        </is>
      </c>
      <c r="F110" s="7" t="inlineStr">
        <is>
          <t xml:space="preserve">ПОГ М</t>
        </is>
      </c>
      <c r="G110" s="7" t="inlineStr">
        <is>
          <t xml:space="preserve">1</t>
        </is>
      </c>
      <c r="H110" s="8" t="n">
        <v>11652</v>
      </c>
      <c r="I110" s="19" t="n">
        <f>ROUND((L111+L112)/H110,2)</f>
        <v>34.82</v>
      </c>
      <c r="J110" s="20" t="n">
        <v>83</v>
      </c>
      <c r="K110" s="19" t="n">
        <f>I110+ROUND(J110,2)</f>
        <v>117.82</v>
      </c>
      <c r="L110" s="19" t="n">
        <f>ROUND(H110*I110,2)</f>
        <v>405722.64</v>
      </c>
      <c r="M110" s="19" t="n">
        <f>ROUND(H110*ROUND(J110,2),2)</f>
        <v>967116</v>
      </c>
      <c r="N110" s="19" t="n">
        <f>L110+M110</f>
        <v>1372838.64</v>
      </c>
      <c r="O110" s="8" t="n">
        <v>11652</v>
      </c>
      <c r="P110" s="19" t="n" hidden="false">
        <f>ROUND((S111+S112)/O110,2)</f>
        <v>58.37</v>
      </c>
      <c r="Q110" s="20" t="n" hidden="false">
        <v>112.8</v>
      </c>
      <c r="R110" s="19" t="n" hidden="false">
        <f>P110+Q110</f>
        <v>171.17</v>
      </c>
      <c r="S110" s="19" t="n" hidden="false">
        <f>ROUND(O110*P110,2)</f>
        <v>680127.24</v>
      </c>
      <c r="T110" s="19" t="n" hidden="false">
        <f>ROUND(O110*Q110,2)</f>
        <v>1314345.6</v>
      </c>
      <c r="U110" s="19" t="n" hidden="false">
        <f>S110+T110</f>
        <v>1994472.84</v>
      </c>
      <c r="V110" s="21" t="n" hidden="false">
        <f>U110/N110-1</f>
        <v>0.4528093702257683</v>
      </c>
      <c r="W110" s="8" t="n">
        <v>11652</v>
      </c>
      <c r="X110" s="19" t="n" hidden="false">
        <f>ROUND((AA111+AA112)/W110,2)</f>
        <v>59.49</v>
      </c>
      <c r="Y110" s="20" t="n" hidden="false">
        <v>215</v>
      </c>
      <c r="Z110" s="19" t="n" hidden="false">
        <f>X110+Y110</f>
        <v>274.49</v>
      </c>
      <c r="AA110" s="19" t="n" hidden="false">
        <f>ROUND(W110*X110,2)</f>
        <v>693177.48</v>
      </c>
      <c r="AB110" s="19" t="n" hidden="false">
        <f>ROUND(W110*Y110,2)</f>
        <v>2505180</v>
      </c>
      <c r="AC110" s="19" t="n" hidden="false">
        <f>AA110+AB110</f>
        <v>3198357.48</v>
      </c>
      <c r="AD110" s="21" t="n" hidden="false">
        <f>AC110/N110-1</f>
        <v>1.3297402817857749</v>
      </c>
      <c r="AE110" s="8" t="n">
        <v>11652</v>
      </c>
      <c r="AF110" s="19" t="n" hidden="false">
        <f>ROUND((AI111+AI112)/AE110,2)</f>
        <v>97.24</v>
      </c>
      <c r="AG110" s="20" t="n" hidden="false">
        <v>160</v>
      </c>
      <c r="AH110" s="19" t="n" hidden="false">
        <f>AF110+AG110</f>
        <v>257.24</v>
      </c>
      <c r="AI110" s="19" t="n" hidden="false">
        <f>ROUND(AE110*AF110,2)</f>
        <v>1133040.48</v>
      </c>
      <c r="AJ110" s="19" t="n" hidden="false">
        <f>ROUND(AE110*AG110,2)</f>
        <v>1864320</v>
      </c>
      <c r="AK110" s="19" t="n" hidden="false">
        <f>AI110+AJ110</f>
        <v>2997360.48</v>
      </c>
      <c r="AL110" s="21" t="n" hidden="false">
        <f>AK110/N110-1</f>
        <v>1.1833305041588864</v>
      </c>
      <c r="AM110" s="8" t="n">
        <v>0</v>
      </c>
      <c r="AN110" s="19" t="n" hidden="false">
        <f>ROUND((AQ111+AQ112)/AM110,2)</f>
        <v>0</v>
      </c>
      <c r="AO110" s="19" t="n" hidden="false">
        <v>0</v>
      </c>
      <c r="AP110" s="19" t="n" hidden="false">
        <f>AN110+AO110</f>
        <v>0</v>
      </c>
      <c r="AQ110" s="19" t="n" hidden="false">
        <f>ROUND(AM110*AN110,2)</f>
        <v>0</v>
      </c>
      <c r="AR110" s="19" t="n" hidden="false">
        <f>ROUND(AM110*AO110,2)</f>
        <v>0</v>
      </c>
      <c r="AS110" s="19" t="n" hidden="false">
        <f>AQ110+AR110</f>
        <v>0</v>
      </c>
      <c r="AT110" s="21" t="n" hidden="false">
        <f>AS110/N110-1</f>
        <v>-1</v>
      </c>
    </row>
    <row r="111" customFormat="false" hidden="false" outlineLevel="0" collapsed="false">
      <c r="A111" s="18" t="inlineStr">
        <is>
          <t xml:space="preserve">1.1.1.1.1.1.3.13.1</t>
        </is>
      </c>
      <c r="B111" s="18" t="inlineStr">
        <is>
          <t xml:space="preserve"/>
        </is>
      </c>
      <c r="C111" s="22" t="inlineStr">
        <is>
          <t xml:space="preserve">Труба ПВХ гофрированная_ / Легкая с протяжкой / 32 мм</t>
        </is>
      </c>
      <c r="D111" s="7" t="inlineStr">
        <is>
          <t xml:space="preserve">Труба гибкая гофрированная, из самозатухающей композиции
ПВХ , для ОКЛ , с
протяжкой ECOPLAST</t>
        </is>
      </c>
      <c r="E111" s="7" t="inlineStr">
        <is>
          <t xml:space="preserve"/>
        </is>
      </c>
      <c r="F111" s="7" t="inlineStr">
        <is>
          <t xml:space="preserve">ПОГ М</t>
        </is>
      </c>
      <c r="G111" s="7" t="inlineStr">
        <is>
          <t xml:space="preserve">1</t>
        </is>
      </c>
      <c r="H111" s="8" t="n">
        <v>8440</v>
      </c>
      <c r="I111" s="20" t="n">
        <v>38.27</v>
      </c>
      <c r="J111" s="19" t="n">
        <v/>
      </c>
      <c r="K111" s="19" t="n">
        <f>ROUND(I111,2)+J111</f>
        <v>38.27</v>
      </c>
      <c r="L111" s="19" t="n">
        <f>ROUND(H111*ROUND(I111,2),2)</f>
        <v>322998.8</v>
      </c>
      <c r="M111" s="19" t="n">
        <v/>
      </c>
      <c r="N111" s="19" t="n">
        <f>L111+M111</f>
        <v>322998.8</v>
      </c>
      <c r="O111" s="8" t="n">
        <v>8440</v>
      </c>
      <c r="P111" s="20" t="n" hidden="false">
        <v>64.16</v>
      </c>
      <c r="Q111" s="19" t="n" hidden="false">
        <v/>
      </c>
      <c r="R111" s="19" t="n" hidden="false">
        <f>P111+Q111</f>
        <v>64.16</v>
      </c>
      <c r="S111" s="19" t="n" hidden="false">
        <f>ROUND(O111*P111,2)</f>
        <v>541510.4</v>
      </c>
      <c r="T111" s="19" t="n" hidden="false">
        <v/>
      </c>
      <c r="U111" s="19" t="n" hidden="false">
        <f>S111+T111</f>
        <v>541510.4</v>
      </c>
      <c r="V111" s="21" t="n" hidden="false">
        <f>U111/N111-1</f>
        <v>0.676509014894173</v>
      </c>
      <c r="W111" s="8" t="n">
        <v>8440</v>
      </c>
      <c r="X111" s="20" t="n" hidden="false">
        <v>65</v>
      </c>
      <c r="Y111" s="19" t="n" hidden="false">
        <v/>
      </c>
      <c r="Z111" s="19" t="n" hidden="false">
        <f>X111+Y111</f>
        <v>65</v>
      </c>
      <c r="AA111" s="19" t="n" hidden="false">
        <f>ROUND(W111*X111,2)</f>
        <v>548600</v>
      </c>
      <c r="AB111" s="19" t="n" hidden="false">
        <v/>
      </c>
      <c r="AC111" s="19" t="n" hidden="false">
        <f>AA111+AB111</f>
        <v>548600</v>
      </c>
      <c r="AD111" s="21" t="n" hidden="false">
        <f>AC111/N111-1</f>
        <v>0.6984583224457801</v>
      </c>
      <c r="AE111" s="8" t="n">
        <v>8440</v>
      </c>
      <c r="AF111" s="20" t="n" hidden="false">
        <v>100</v>
      </c>
      <c r="AG111" s="19" t="n" hidden="false">
        <v/>
      </c>
      <c r="AH111" s="19" t="n" hidden="false">
        <f>AF111+AG111</f>
        <v>100</v>
      </c>
      <c r="AI111" s="19" t="n" hidden="false">
        <f>ROUND(AE111*AF111,2)</f>
        <v>844000</v>
      </c>
      <c r="AJ111" s="19" t="n" hidden="false">
        <v/>
      </c>
      <c r="AK111" s="19" t="n" hidden="false">
        <f>AI111+AJ111</f>
        <v>844000</v>
      </c>
      <c r="AL111" s="21" t="n" hidden="false">
        <f>AK111/N111-1</f>
        <v>1.6130128037627385</v>
      </c>
      <c r="AM111" s="8" t="n">
        <v>0</v>
      </c>
      <c r="AN111" s="19" t="n" hidden="false">
        <v>0</v>
      </c>
      <c r="AO111" s="19" t="n" hidden="false">
        <v/>
      </c>
      <c r="AP111" s="19" t="n" hidden="false">
        <f>AN111+AO111</f>
        <v>0</v>
      </c>
      <c r="AQ111" s="19" t="n" hidden="false">
        <f>ROUND(AM111*AN111,2)</f>
        <v>0</v>
      </c>
      <c r="AR111" s="19" t="n" hidden="false">
        <v/>
      </c>
      <c r="AS111" s="19" t="n" hidden="false">
        <f>AQ111+AR111</f>
        <v>0</v>
      </c>
      <c r="AT111" s="21" t="n" hidden="false">
        <f>AS111/N111-1</f>
        <v>-1</v>
      </c>
    </row>
    <row r="112" customFormat="false" hidden="false" outlineLevel="0" collapsed="false">
      <c r="A112" s="18" t="inlineStr">
        <is>
          <t xml:space="preserve">1.1.1.1.1.1.3.13.2</t>
        </is>
      </c>
      <c r="B112" s="18" t="inlineStr">
        <is>
          <t xml:space="preserve"/>
        </is>
      </c>
      <c r="C112" s="22" t="inlineStr">
        <is>
          <t xml:space="preserve">Труба ПВХ гофрированная_ / Легкая с протяжкой / 25 мм</t>
        </is>
      </c>
      <c r="D112" s="7" t="inlineStr">
        <is>
          <t xml:space="preserve">Труба гибкая гофрированная, из самозатухающей композиции
ПВХ , для ОКЛ , с
протяжкой ECOPLAST</t>
        </is>
      </c>
      <c r="E112" s="7" t="inlineStr">
        <is>
          <t xml:space="preserve"/>
        </is>
      </c>
      <c r="F112" s="7" t="inlineStr">
        <is>
          <t xml:space="preserve">ПОГ М</t>
        </is>
      </c>
      <c r="G112" s="7" t="inlineStr">
        <is>
          <t xml:space="preserve">1</t>
        </is>
      </c>
      <c r="H112" s="8" t="n">
        <v>3212</v>
      </c>
      <c r="I112" s="20" t="n">
        <v>25.75</v>
      </c>
      <c r="J112" s="19" t="n">
        <v/>
      </c>
      <c r="K112" s="19" t="n">
        <f>ROUND(I112,2)+J112</f>
        <v>25.75</v>
      </c>
      <c r="L112" s="19" t="n">
        <f>ROUND(H112*ROUND(I112,2),2)</f>
        <v>82709</v>
      </c>
      <c r="M112" s="19" t="n">
        <v/>
      </c>
      <c r="N112" s="19" t="n">
        <f>L112+M112</f>
        <v>82709</v>
      </c>
      <c r="O112" s="8" t="n">
        <v>3212</v>
      </c>
      <c r="P112" s="20" t="n" hidden="false">
        <v>43.17</v>
      </c>
      <c r="Q112" s="19" t="n" hidden="false">
        <v/>
      </c>
      <c r="R112" s="19" t="n" hidden="false">
        <f>P112+Q112</f>
        <v>43.17</v>
      </c>
      <c r="S112" s="19" t="n" hidden="false">
        <f>ROUND(O112*P112,2)</f>
        <v>138662.04</v>
      </c>
      <c r="T112" s="19" t="n" hidden="false">
        <v/>
      </c>
      <c r="U112" s="19" t="n" hidden="false">
        <f>S112+T112</f>
        <v>138662.04</v>
      </c>
      <c r="V112" s="21" t="n" hidden="false">
        <f>U112/N112-1</f>
        <v>0.676504854368932</v>
      </c>
      <c r="W112" s="8" t="n">
        <v>3212</v>
      </c>
      <c r="X112" s="20" t="n" hidden="false">
        <v>45</v>
      </c>
      <c r="Y112" s="19" t="n" hidden="false">
        <v/>
      </c>
      <c r="Z112" s="19" t="n" hidden="false">
        <f>X112+Y112</f>
        <v>45</v>
      </c>
      <c r="AA112" s="19" t="n" hidden="false">
        <f>ROUND(W112*X112,2)</f>
        <v>144540</v>
      </c>
      <c r="AB112" s="19" t="n" hidden="false">
        <v/>
      </c>
      <c r="AC112" s="19" t="n" hidden="false">
        <f>AA112+AB112</f>
        <v>144540</v>
      </c>
      <c r="AD112" s="21" t="n" hidden="false">
        <f>AC112/N112-1</f>
        <v>0.7475728155339805</v>
      </c>
      <c r="AE112" s="8" t="n">
        <v>3212</v>
      </c>
      <c r="AF112" s="20" t="n" hidden="false">
        <v>90</v>
      </c>
      <c r="AG112" s="19" t="n" hidden="false">
        <v/>
      </c>
      <c r="AH112" s="19" t="n" hidden="false">
        <f>AF112+AG112</f>
        <v>90</v>
      </c>
      <c r="AI112" s="19" t="n" hidden="false">
        <f>ROUND(AE112*AF112,2)</f>
        <v>289080</v>
      </c>
      <c r="AJ112" s="19" t="n" hidden="false">
        <v/>
      </c>
      <c r="AK112" s="19" t="n" hidden="false">
        <f>AI112+AJ112</f>
        <v>289080</v>
      </c>
      <c r="AL112" s="21" t="n" hidden="false">
        <f>AK112/N112-1</f>
        <v>2.495145631067961</v>
      </c>
      <c r="AM112" s="8" t="n">
        <v>0</v>
      </c>
      <c r="AN112" s="19" t="n" hidden="false">
        <v>0</v>
      </c>
      <c r="AO112" s="19" t="n" hidden="false">
        <v/>
      </c>
      <c r="AP112" s="19" t="n" hidden="false">
        <f>AN112+AO112</f>
        <v>0</v>
      </c>
      <c r="AQ112" s="19" t="n" hidden="false">
        <f>ROUND(AM112*AN112,2)</f>
        <v>0</v>
      </c>
      <c r="AR112" s="19" t="n" hidden="false">
        <v/>
      </c>
      <c r="AS112" s="19" t="n" hidden="false">
        <f>AQ112+AR112</f>
        <v>0</v>
      </c>
      <c r="AT112" s="21" t="n" hidden="false">
        <f>AS112/N112-1</f>
        <v>-1</v>
      </c>
    </row>
    <row r="113" customFormat="false" hidden="false" outlineLevel="0" collapsed="false">
      <c r="A113" s="18" t="inlineStr">
        <is>
          <t xml:space="preserve">1.1.1.1.1.1.3.14</t>
        </is>
      </c>
      <c r="B113" s="18" t="inlineStr">
        <is>
          <t xml:space="preserve"/>
        </is>
      </c>
      <c r="C113" s="18" t="inlineStr">
        <is>
          <t xml:space="preserve">Монтаж трубы ПВХ, ПНД для кабеля / расходные материалы</t>
        </is>
      </c>
      <c r="D113" s="7" t="inlineStr">
        <is>
          <t xml:space="preserve"/>
        </is>
      </c>
      <c r="E113" s="7" t="inlineStr">
        <is>
          <t xml:space="preserve"/>
        </is>
      </c>
      <c r="F113" s="7" t="inlineStr">
        <is>
          <t xml:space="preserve">ПОГ М</t>
        </is>
      </c>
      <c r="G113" s="7" t="inlineStr">
        <is>
          <t xml:space="preserve">1</t>
        </is>
      </c>
      <c r="H113" s="8" t="n">
        <v>1996</v>
      </c>
      <c r="I113" s="19" t="n">
        <f>ROUND((L114+L115+L116+L117+L118)/H113,2)</f>
        <v>16.5</v>
      </c>
      <c r="J113" s="20" t="n">
        <v>0</v>
      </c>
      <c r="K113" s="19" t="n">
        <f>I113+ROUND(J113,2)</f>
        <v>16.5</v>
      </c>
      <c r="L113" s="19" t="n">
        <f>ROUND(H113*I113,2)</f>
        <v>32934</v>
      </c>
      <c r="M113" s="19" t="n">
        <f>ROUND(H113*ROUND(J113,2),2)</f>
        <v>0</v>
      </c>
      <c r="N113" s="19" t="n">
        <f>L113+M113</f>
        <v>32934</v>
      </c>
      <c r="O113" s="8" t="n">
        <v>1996</v>
      </c>
      <c r="P113" s="19" t="n" hidden="false">
        <f>ROUND((S114+S115+S116+S117+S118)/O113,2)</f>
        <v>48.65</v>
      </c>
      <c r="Q113" s="20" t="n" hidden="false">
        <v>1</v>
      </c>
      <c r="R113" s="19" t="n" hidden="false">
        <f>P113+Q113</f>
        <v>49.65</v>
      </c>
      <c r="S113" s="19" t="n" hidden="false">
        <f>ROUND(O113*P113,2)</f>
        <v>97105.4</v>
      </c>
      <c r="T113" s="19" t="n" hidden="false">
        <f>ROUND(O113*Q113,2)</f>
        <v>1996</v>
      </c>
      <c r="U113" s="19" t="n" hidden="false">
        <f>S113+T113</f>
        <v>99101.4</v>
      </c>
      <c r="V113" s="21" t="n" hidden="false">
        <f>U113/N113-1</f>
        <v>2.009090909090909</v>
      </c>
      <c r="W113" s="8" t="n">
        <v>1996</v>
      </c>
      <c r="X113" s="19" t="n" hidden="false">
        <f>ROUND((AA114+AA115+AA116+AA117+AA118)/W113,2)</f>
        <v>28.61</v>
      </c>
      <c r="Y113" s="19" t="n" hidden="false">
        <v>0</v>
      </c>
      <c r="Z113" s="19" t="n" hidden="false">
        <f>X113+Y113</f>
        <v>28.61</v>
      </c>
      <c r="AA113" s="19" t="n" hidden="false">
        <f>ROUND(W113*X113,2)</f>
        <v>57105.56</v>
      </c>
      <c r="AB113" s="19" t="n" hidden="false">
        <f>ROUND(W113*Y113,2)</f>
        <v>0</v>
      </c>
      <c r="AC113" s="19" t="n" hidden="false">
        <f>AA113+AB113</f>
        <v>57105.56</v>
      </c>
      <c r="AD113" s="21" t="n" hidden="false">
        <f>AC113/N113-1</f>
        <v>0.7339393939393939</v>
      </c>
      <c r="AE113" s="8" t="n">
        <v>1996</v>
      </c>
      <c r="AF113" s="19" t="n" hidden="false">
        <f>ROUND((AI114+AI115+AI116+AI117+AI118)/AE113,2)</f>
        <v>28.43</v>
      </c>
      <c r="AG113" s="19" t="n" hidden="false">
        <v>0</v>
      </c>
      <c r="AH113" s="19" t="n" hidden="false">
        <f>AF113+AG113</f>
        <v>28.43</v>
      </c>
      <c r="AI113" s="19" t="n" hidden="false">
        <f>ROUND(AE113*AF113,2)</f>
        <v>56746.28</v>
      </c>
      <c r="AJ113" s="19" t="n" hidden="false">
        <f>ROUND(AE113*AG113,2)</f>
        <v>0</v>
      </c>
      <c r="AK113" s="19" t="n" hidden="false">
        <f>AI113+AJ113</f>
        <v>56746.28</v>
      </c>
      <c r="AL113" s="21" t="n" hidden="false">
        <f>AK113/N113-1</f>
        <v>0.7230303030303029</v>
      </c>
      <c r="AM113" s="8" t="n">
        <v>0</v>
      </c>
      <c r="AN113" s="19" t="n" hidden="false">
        <f>ROUND((AQ114+AQ115+AQ116+AQ117+AQ118)/AM113,2)</f>
        <v>0</v>
      </c>
      <c r="AO113" s="19" t="n" hidden="false">
        <v>0</v>
      </c>
      <c r="AP113" s="19" t="n" hidden="false">
        <f>AN113+AO113</f>
        <v>0</v>
      </c>
      <c r="AQ113" s="19" t="n" hidden="false">
        <f>ROUND(AM113*AN113,2)</f>
        <v>0</v>
      </c>
      <c r="AR113" s="19" t="n" hidden="false">
        <f>ROUND(AM113*AO113,2)</f>
        <v>0</v>
      </c>
      <c r="AS113" s="19" t="n" hidden="false">
        <f>AQ113+AR113</f>
        <v>0</v>
      </c>
      <c r="AT113" s="21" t="n" hidden="false">
        <f>AS113/N113-1</f>
        <v>-1</v>
      </c>
    </row>
    <row r="114" customFormat="false" hidden="false" outlineLevel="0" collapsed="false">
      <c r="A114" s="18" t="inlineStr">
        <is>
          <t xml:space="preserve">1.1.1.1.1.1.3.14.1</t>
        </is>
      </c>
      <c r="B114" s="18" t="inlineStr">
        <is>
          <t xml:space="preserve"/>
        </is>
      </c>
      <c r="C114" s="22" t="inlineStr">
        <is>
          <t xml:space="preserve">Скоба металлическая однолапковая_ / 25-26мм</t>
        </is>
      </c>
      <c r="D114" s="7" t="inlineStr">
        <is>
          <t xml:space="preserve">Двухлапковая</t>
        </is>
      </c>
      <c r="E114" s="7" t="inlineStr">
        <is>
          <t xml:space="preserve"/>
        </is>
      </c>
      <c r="F114" s="7" t="inlineStr">
        <is>
          <t xml:space="preserve">ШТ</t>
        </is>
      </c>
      <c r="G114" s="7" t="inlineStr">
        <is>
          <t xml:space="preserve">1</t>
        </is>
      </c>
      <c r="H114" s="8" t="n">
        <v>1426</v>
      </c>
      <c r="I114" s="20" t="n">
        <v>4.04</v>
      </c>
      <c r="J114" s="19" t="n">
        <v/>
      </c>
      <c r="K114" s="19" t="n">
        <f>ROUND(I114,2)+J114</f>
        <v>4.04</v>
      </c>
      <c r="L114" s="19" t="n">
        <f>ROUND(H114*ROUND(I114,2),2)</f>
        <v>5761.04</v>
      </c>
      <c r="M114" s="19" t="n">
        <v/>
      </c>
      <c r="N114" s="19" t="n">
        <f>L114+M114</f>
        <v>5761.04</v>
      </c>
      <c r="O114" s="8" t="n">
        <v>1426</v>
      </c>
      <c r="P114" s="20" t="n" hidden="false">
        <v>21</v>
      </c>
      <c r="Q114" s="19" t="n" hidden="false">
        <v/>
      </c>
      <c r="R114" s="19" t="n" hidden="false">
        <f>P114+Q114</f>
        <v>21</v>
      </c>
      <c r="S114" s="19" t="n" hidden="false">
        <f>ROUND(O114*P114,2)</f>
        <v>29946</v>
      </c>
      <c r="T114" s="19" t="n" hidden="false">
        <v/>
      </c>
      <c r="U114" s="19" t="n" hidden="false">
        <f>S114+T114</f>
        <v>29946</v>
      </c>
      <c r="V114" s="21" t="n" hidden="false">
        <f>U114/N114-1</f>
        <v>4.198019801980198</v>
      </c>
      <c r="W114" s="8" t="n">
        <v>1426</v>
      </c>
      <c r="X114" s="20" t="n" hidden="false">
        <v>10</v>
      </c>
      <c r="Y114" s="19" t="n" hidden="false">
        <v/>
      </c>
      <c r="Z114" s="19" t="n" hidden="false">
        <f>X114+Y114</f>
        <v>10</v>
      </c>
      <c r="AA114" s="19" t="n" hidden="false">
        <f>ROUND(W114*X114,2)</f>
        <v>14260</v>
      </c>
      <c r="AB114" s="19" t="n" hidden="false">
        <v/>
      </c>
      <c r="AC114" s="19" t="n" hidden="false">
        <f>AA114+AB114</f>
        <v>14260</v>
      </c>
      <c r="AD114" s="21" t="n" hidden="false">
        <f>AC114/N114-1</f>
        <v>1.4752475247524752</v>
      </c>
      <c r="AE114" s="8" t="n">
        <v>1426</v>
      </c>
      <c r="AF114" s="20" t="n" hidden="false">
        <v>10</v>
      </c>
      <c r="AG114" s="19" t="n" hidden="false">
        <v/>
      </c>
      <c r="AH114" s="19" t="n" hidden="false">
        <f>AF114+AG114</f>
        <v>10</v>
      </c>
      <c r="AI114" s="19" t="n" hidden="false">
        <f>ROUND(AE114*AF114,2)</f>
        <v>14260</v>
      </c>
      <c r="AJ114" s="19" t="n" hidden="false">
        <v/>
      </c>
      <c r="AK114" s="19" t="n" hidden="false">
        <f>AI114+AJ114</f>
        <v>14260</v>
      </c>
      <c r="AL114" s="21" t="n" hidden="false">
        <f>AK114/N114-1</f>
        <v>1.4752475247524752</v>
      </c>
      <c r="AM114" s="8" t="n">
        <v>0</v>
      </c>
      <c r="AN114" s="19" t="n" hidden="false">
        <v>0</v>
      </c>
      <c r="AO114" s="19" t="n" hidden="false">
        <v/>
      </c>
      <c r="AP114" s="19" t="n" hidden="false">
        <f>AN114+AO114</f>
        <v>0</v>
      </c>
      <c r="AQ114" s="19" t="n" hidden="false">
        <f>ROUND(AM114*AN114,2)</f>
        <v>0</v>
      </c>
      <c r="AR114" s="19" t="n" hidden="false">
        <v/>
      </c>
      <c r="AS114" s="19" t="n" hidden="false">
        <f>AQ114+AR114</f>
        <v>0</v>
      </c>
      <c r="AT114" s="21" t="n" hidden="false">
        <f>AS114/N114-1</f>
        <v>-1</v>
      </c>
    </row>
    <row r="115" customFormat="false" hidden="false" outlineLevel="0" collapsed="false">
      <c r="A115" s="18" t="inlineStr">
        <is>
          <t xml:space="preserve">1.1.1.1.1.1.3.14.2</t>
        </is>
      </c>
      <c r="B115" s="18" t="inlineStr">
        <is>
          <t xml:space="preserve"/>
        </is>
      </c>
      <c r="C115" s="22" t="inlineStr">
        <is>
          <t xml:space="preserve">Муфта соединительная труба-коробка_ / 25 мм</t>
        </is>
      </c>
      <c r="D115" s="7" t="inlineStr">
        <is>
          <t xml:space="preserve">42725(42) + 42725HF(28 шт)</t>
        </is>
      </c>
      <c r="E115" s="7" t="inlineStr">
        <is>
          <t xml:space="preserve"/>
        </is>
      </c>
      <c r="F115" s="7" t="inlineStr">
        <is>
          <t xml:space="preserve">ШТ</t>
        </is>
      </c>
      <c r="G115" s="7" t="inlineStr">
        <is>
          <t xml:space="preserve">1</t>
        </is>
      </c>
      <c r="H115" s="8" t="n">
        <v>70</v>
      </c>
      <c r="I115" s="20" t="n">
        <v>109.36</v>
      </c>
      <c r="J115" s="19" t="n">
        <v/>
      </c>
      <c r="K115" s="19" t="n">
        <f>ROUND(I115,2)+J115</f>
        <v>109.36</v>
      </c>
      <c r="L115" s="19" t="n">
        <f>ROUND(H115*ROUND(I115,2),2)</f>
        <v>7655.2</v>
      </c>
      <c r="M115" s="19" t="n">
        <v/>
      </c>
      <c r="N115" s="19" t="n">
        <f>L115+M115</f>
        <v>7655.2</v>
      </c>
      <c r="O115" s="8" t="n">
        <v>70</v>
      </c>
      <c r="P115" s="20" t="n" hidden="false">
        <v>240</v>
      </c>
      <c r="Q115" s="19" t="n" hidden="false">
        <v/>
      </c>
      <c r="R115" s="19" t="n" hidden="false">
        <f>P115+Q115</f>
        <v>240</v>
      </c>
      <c r="S115" s="19" t="n" hidden="false">
        <f>ROUND(O115*P115,2)</f>
        <v>16800</v>
      </c>
      <c r="T115" s="19" t="n" hidden="false">
        <v/>
      </c>
      <c r="U115" s="19" t="n" hidden="false">
        <f>S115+T115</f>
        <v>16800</v>
      </c>
      <c r="V115" s="21" t="n" hidden="false">
        <f>U115/N115-1</f>
        <v>1.194586686174104</v>
      </c>
      <c r="W115" s="8" t="n">
        <v>70</v>
      </c>
      <c r="X115" s="20" t="n" hidden="false">
        <v>218.42</v>
      </c>
      <c r="Y115" s="19" t="n" hidden="false">
        <v/>
      </c>
      <c r="Z115" s="19" t="n" hidden="false">
        <f>X115+Y115</f>
        <v>218.42</v>
      </c>
      <c r="AA115" s="19" t="n" hidden="false">
        <f>ROUND(W115*X115,2)</f>
        <v>15289.4</v>
      </c>
      <c r="AB115" s="19" t="n" hidden="false">
        <v/>
      </c>
      <c r="AC115" s="19" t="n" hidden="false">
        <f>AA115+AB115</f>
        <v>15289.4</v>
      </c>
      <c r="AD115" s="21" t="n" hidden="false">
        <f>AC115/N115-1</f>
        <v>0.9972567666422825</v>
      </c>
      <c r="AE115" s="8" t="n">
        <v>70</v>
      </c>
      <c r="AF115" s="20" t="n" hidden="false">
        <v>50</v>
      </c>
      <c r="AG115" s="19" t="n" hidden="false">
        <v/>
      </c>
      <c r="AH115" s="19" t="n" hidden="false">
        <f>AF115+AG115</f>
        <v>50</v>
      </c>
      <c r="AI115" s="19" t="n" hidden="false">
        <f>ROUND(AE115*AF115,2)</f>
        <v>3500</v>
      </c>
      <c r="AJ115" s="19" t="n" hidden="false">
        <v/>
      </c>
      <c r="AK115" s="19" t="n" hidden="false">
        <f>AI115+AJ115</f>
        <v>3500</v>
      </c>
      <c r="AL115" s="21" t="n" hidden="false">
        <f>AK115/N115-1</f>
        <v>-0.542794440380395</v>
      </c>
      <c r="AM115" s="8" t="n">
        <v>0</v>
      </c>
      <c r="AN115" s="19" t="n" hidden="false">
        <v>0</v>
      </c>
      <c r="AO115" s="19" t="n" hidden="false">
        <v/>
      </c>
      <c r="AP115" s="19" t="n" hidden="false">
        <f>AN115+AO115</f>
        <v>0</v>
      </c>
      <c r="AQ115" s="19" t="n" hidden="false">
        <f>ROUND(AM115*AN115,2)</f>
        <v>0</v>
      </c>
      <c r="AR115" s="19" t="n" hidden="false">
        <v/>
      </c>
      <c r="AS115" s="19" t="n" hidden="false">
        <f>AQ115+AR115</f>
        <v>0</v>
      </c>
      <c r="AT115" s="21" t="n" hidden="false">
        <f>AS115/N115-1</f>
        <v>-1</v>
      </c>
    </row>
    <row r="116" customFormat="false" hidden="false" outlineLevel="0" collapsed="false">
      <c r="A116" s="18" t="inlineStr">
        <is>
          <t xml:space="preserve">1.1.1.1.1.1.3.14.3</t>
        </is>
      </c>
      <c r="B116" s="18" t="inlineStr">
        <is>
          <t xml:space="preserve"/>
        </is>
      </c>
      <c r="C116" s="22" t="inlineStr">
        <is>
          <t xml:space="preserve">Муфта соединительная труба-коробка_ / 20 мм</t>
        </is>
      </c>
      <c r="D116" s="7" t="inlineStr">
        <is>
          <t xml:space="preserve">42720</t>
        </is>
      </c>
      <c r="E116" s="7" t="inlineStr">
        <is>
          <t xml:space="preserve"/>
        </is>
      </c>
      <c r="F116" s="7" t="inlineStr">
        <is>
          <t xml:space="preserve">ШТ</t>
        </is>
      </c>
      <c r="G116" s="7" t="inlineStr">
        <is>
          <t xml:space="preserve">1</t>
        </is>
      </c>
      <c r="H116" s="8" t="n">
        <v>10</v>
      </c>
      <c r="I116" s="20" t="n">
        <v>86.58</v>
      </c>
      <c r="J116" s="19" t="n">
        <v/>
      </c>
      <c r="K116" s="19" t="n">
        <f>ROUND(I116,2)+J116</f>
        <v>86.58</v>
      </c>
      <c r="L116" s="19" t="n">
        <f>ROUND(H116*ROUND(I116,2),2)</f>
        <v>865.8</v>
      </c>
      <c r="M116" s="19" t="n">
        <v/>
      </c>
      <c r="N116" s="19" t="n">
        <f>L116+M116</f>
        <v>865.8</v>
      </c>
      <c r="O116" s="8" t="n">
        <v>10</v>
      </c>
      <c r="P116" s="20" t="n" hidden="false">
        <v>206</v>
      </c>
      <c r="Q116" s="19" t="n" hidden="false">
        <v/>
      </c>
      <c r="R116" s="19" t="n" hidden="false">
        <f>P116+Q116</f>
        <v>206</v>
      </c>
      <c r="S116" s="19" t="n" hidden="false">
        <f>ROUND(O116*P116,2)</f>
        <v>2060</v>
      </c>
      <c r="T116" s="19" t="n" hidden="false">
        <v/>
      </c>
      <c r="U116" s="19" t="n" hidden="false">
        <f>S116+T116</f>
        <v>2060</v>
      </c>
      <c r="V116" s="21" t="n" hidden="false">
        <f>U116/N116-1</f>
        <v>1.3793023793023793</v>
      </c>
      <c r="W116" s="8" t="n">
        <v>10</v>
      </c>
      <c r="X116" s="20" t="n" hidden="false">
        <v>188.82</v>
      </c>
      <c r="Y116" s="19" t="n" hidden="false">
        <v/>
      </c>
      <c r="Z116" s="19" t="n" hidden="false">
        <f>X116+Y116</f>
        <v>188.82</v>
      </c>
      <c r="AA116" s="19" t="n" hidden="false">
        <f>ROUND(W116*X116,2)</f>
        <v>1888.2</v>
      </c>
      <c r="AB116" s="19" t="n" hidden="false">
        <v/>
      </c>
      <c r="AC116" s="19" t="n" hidden="false">
        <f>AA116+AB116</f>
        <v>1888.2</v>
      </c>
      <c r="AD116" s="21" t="n" hidden="false">
        <f>AC116/N116-1</f>
        <v>1.180873180873181</v>
      </c>
      <c r="AE116" s="8" t="n">
        <v>10</v>
      </c>
      <c r="AF116" s="20" t="n" hidden="false">
        <v>50</v>
      </c>
      <c r="AG116" s="19" t="n" hidden="false">
        <v/>
      </c>
      <c r="AH116" s="19" t="n" hidden="false">
        <f>AF116+AG116</f>
        <v>50</v>
      </c>
      <c r="AI116" s="19" t="n" hidden="false">
        <f>ROUND(AE116*AF116,2)</f>
        <v>500</v>
      </c>
      <c r="AJ116" s="19" t="n" hidden="false">
        <v/>
      </c>
      <c r="AK116" s="19" t="n" hidden="false">
        <f>AI116+AJ116</f>
        <v>500</v>
      </c>
      <c r="AL116" s="21" t="n" hidden="false">
        <f>AK116/N116-1</f>
        <v>-0.4224994224994225</v>
      </c>
      <c r="AM116" s="8" t="n">
        <v>0</v>
      </c>
      <c r="AN116" s="19" t="n" hidden="false">
        <v>0</v>
      </c>
      <c r="AO116" s="19" t="n" hidden="false">
        <v/>
      </c>
      <c r="AP116" s="19" t="n" hidden="false">
        <f>AN116+AO116</f>
        <v>0</v>
      </c>
      <c r="AQ116" s="19" t="n" hidden="false">
        <f>ROUND(AM116*AN116,2)</f>
        <v>0</v>
      </c>
      <c r="AR116" s="19" t="n" hidden="false">
        <v/>
      </c>
      <c r="AS116" s="19" t="n" hidden="false">
        <f>AQ116+AR116</f>
        <v>0</v>
      </c>
      <c r="AT116" s="21" t="n" hidden="false">
        <f>AS116/N116-1</f>
        <v>-1</v>
      </c>
    </row>
    <row r="117" customFormat="false" hidden="false" outlineLevel="0" collapsed="false">
      <c r="A117" s="18" t="inlineStr">
        <is>
          <t xml:space="preserve">1.1.1.1.1.1.3.14.4</t>
        </is>
      </c>
      <c r="B117" s="18" t="inlineStr">
        <is>
          <t xml:space="preserve"/>
        </is>
      </c>
      <c r="C117" s="22" t="inlineStr">
        <is>
          <t xml:space="preserve">Клипса с дюбелем саморезом для крепления гофротрубы_ / 20 мм</t>
        </is>
      </c>
      <c r="D117" s="7" t="inlineStr">
        <is>
          <t xml:space="preserve"/>
        </is>
      </c>
      <c r="E117" s="7" t="inlineStr">
        <is>
          <t xml:space="preserve"/>
        </is>
      </c>
      <c r="F117" s="7" t="inlineStr">
        <is>
          <t xml:space="preserve">ШТ</t>
        </is>
      </c>
      <c r="G117" s="7" t="inlineStr">
        <is>
          <t xml:space="preserve">2</t>
        </is>
      </c>
      <c r="H117" s="8" t="n">
        <v>460</v>
      </c>
      <c r="I117" s="20" t="n">
        <v>8.48</v>
      </c>
      <c r="J117" s="19" t="n">
        <v/>
      </c>
      <c r="K117" s="19" t="n">
        <f>ROUND(I117,2)+J117</f>
        <v>8.48</v>
      </c>
      <c r="L117" s="19" t="n">
        <f>ROUND(H117*ROUND(I117,2),2)</f>
        <v>3900.8</v>
      </c>
      <c r="M117" s="19" t="n">
        <v/>
      </c>
      <c r="N117" s="19" t="n">
        <f>L117+M117</f>
        <v>3900.8</v>
      </c>
      <c r="O117" s="8" t="n">
        <v>460</v>
      </c>
      <c r="P117" s="20" t="n" hidden="false">
        <v>18</v>
      </c>
      <c r="Q117" s="19" t="n" hidden="false">
        <v/>
      </c>
      <c r="R117" s="19" t="n" hidden="false">
        <f>P117+Q117</f>
        <v>18</v>
      </c>
      <c r="S117" s="19" t="n" hidden="false">
        <f>ROUND(O117*P117,2)</f>
        <v>8280</v>
      </c>
      <c r="T117" s="19" t="n" hidden="false">
        <v/>
      </c>
      <c r="U117" s="19" t="n" hidden="false">
        <f>S117+T117</f>
        <v>8280</v>
      </c>
      <c r="V117" s="21" t="n" hidden="false">
        <f>U117/N117-1</f>
        <v>1.1226415094339623</v>
      </c>
      <c r="W117" s="8" t="n">
        <v>460</v>
      </c>
      <c r="X117" s="20" t="n" hidden="false">
        <v>10</v>
      </c>
      <c r="Y117" s="19" t="n" hidden="false">
        <v/>
      </c>
      <c r="Z117" s="19" t="n" hidden="false">
        <f>X117+Y117</f>
        <v>10</v>
      </c>
      <c r="AA117" s="19" t="n" hidden="false">
        <f>ROUND(W117*X117,2)</f>
        <v>4600</v>
      </c>
      <c r="AB117" s="19" t="n" hidden="false">
        <v/>
      </c>
      <c r="AC117" s="19" t="n" hidden="false">
        <f>AA117+AB117</f>
        <v>4600</v>
      </c>
      <c r="AD117" s="21" t="n" hidden="false">
        <f>AC117/N117-1</f>
        <v>0.17924528301886777</v>
      </c>
      <c r="AE117" s="8" t="n">
        <v>460</v>
      </c>
      <c r="AF117" s="20" t="n" hidden="false">
        <v>15</v>
      </c>
      <c r="AG117" s="19" t="n" hidden="false">
        <v/>
      </c>
      <c r="AH117" s="19" t="n" hidden="false">
        <f>AF117+AG117</f>
        <v>15</v>
      </c>
      <c r="AI117" s="19" t="n" hidden="false">
        <f>ROUND(AE117*AF117,2)</f>
        <v>6900</v>
      </c>
      <c r="AJ117" s="19" t="n" hidden="false">
        <v/>
      </c>
      <c r="AK117" s="19" t="n" hidden="false">
        <f>AI117+AJ117</f>
        <v>6900</v>
      </c>
      <c r="AL117" s="21" t="n" hidden="false">
        <f>AK117/N117-1</f>
        <v>0.7688679245283019</v>
      </c>
      <c r="AM117" s="8" t="n">
        <v>0</v>
      </c>
      <c r="AN117" s="19" t="n" hidden="false">
        <v>0</v>
      </c>
      <c r="AO117" s="19" t="n" hidden="false">
        <v/>
      </c>
      <c r="AP117" s="19" t="n" hidden="false">
        <f>AN117+AO117</f>
        <v>0</v>
      </c>
      <c r="AQ117" s="19" t="n" hidden="false">
        <f>ROUND(AM117*AN117,2)</f>
        <v>0</v>
      </c>
      <c r="AR117" s="19" t="n" hidden="false">
        <v/>
      </c>
      <c r="AS117" s="19" t="n" hidden="false">
        <f>AQ117+AR117</f>
        <v>0</v>
      </c>
      <c r="AT117" s="21" t="n" hidden="false">
        <f>AS117/N117-1</f>
        <v>-1</v>
      </c>
    </row>
    <row r="118" customFormat="false" hidden="false" outlineLevel="0" collapsed="false">
      <c r="A118" s="18" t="inlineStr">
        <is>
          <t xml:space="preserve">1.1.1.1.1.1.3.14.5</t>
        </is>
      </c>
      <c r="B118" s="18" t="inlineStr">
        <is>
          <t xml:space="preserve"/>
        </is>
      </c>
      <c r="C118" s="22" t="inlineStr">
        <is>
          <t xml:space="preserve">Клипса с дюбелем саморезом для крепления гофротрубы_ / 25 мм</t>
        </is>
      </c>
      <c r="D118" s="7" t="inlineStr">
        <is>
          <t xml:space="preserve"/>
        </is>
      </c>
      <c r="E118" s="7" t="inlineStr">
        <is>
          <t xml:space="preserve"/>
        </is>
      </c>
      <c r="F118" s="7" t="inlineStr">
        <is>
          <t xml:space="preserve">ШТ</t>
        </is>
      </c>
      <c r="G118" s="7" t="inlineStr">
        <is>
          <t xml:space="preserve">2</t>
        </is>
      </c>
      <c r="H118" s="8" t="n">
        <v>2106</v>
      </c>
      <c r="I118" s="20" t="n">
        <v>7</v>
      </c>
      <c r="J118" s="19" t="n">
        <v/>
      </c>
      <c r="K118" s="19" t="n">
        <f>ROUND(I118,2)+J118</f>
        <v>7</v>
      </c>
      <c r="L118" s="19" t="n">
        <f>ROUND(H118*ROUND(I118,2),2)</f>
        <v>14742</v>
      </c>
      <c r="M118" s="19" t="n">
        <v/>
      </c>
      <c r="N118" s="19" t="n">
        <f>L118+M118</f>
        <v>14742</v>
      </c>
      <c r="O118" s="8" t="n">
        <v>2106</v>
      </c>
      <c r="P118" s="20" t="n" hidden="false">
        <v>19</v>
      </c>
      <c r="Q118" s="19" t="n" hidden="false">
        <v/>
      </c>
      <c r="R118" s="19" t="n" hidden="false">
        <f>P118+Q118</f>
        <v>19</v>
      </c>
      <c r="S118" s="19" t="n" hidden="false">
        <f>ROUND(O118*P118,2)</f>
        <v>40014</v>
      </c>
      <c r="T118" s="19" t="n" hidden="false">
        <v/>
      </c>
      <c r="U118" s="19" t="n" hidden="false">
        <f>S118+T118</f>
        <v>40014</v>
      </c>
      <c r="V118" s="21" t="n" hidden="false">
        <f>U118/N118-1</f>
        <v>1.7142857142857144</v>
      </c>
      <c r="W118" s="8" t="n">
        <v>2106</v>
      </c>
      <c r="X118" s="20" t="n" hidden="false">
        <v>10</v>
      </c>
      <c r="Y118" s="19" t="n" hidden="false">
        <v/>
      </c>
      <c r="Z118" s="19" t="n" hidden="false">
        <f>X118+Y118</f>
        <v>10</v>
      </c>
      <c r="AA118" s="19" t="n" hidden="false">
        <f>ROUND(W118*X118,2)</f>
        <v>21060</v>
      </c>
      <c r="AB118" s="19" t="n" hidden="false">
        <v/>
      </c>
      <c r="AC118" s="19" t="n" hidden="false">
        <f>AA118+AB118</f>
        <v>21060</v>
      </c>
      <c r="AD118" s="21" t="n" hidden="false">
        <f>AC118/N118-1</f>
        <v>0.4285714285714286</v>
      </c>
      <c r="AE118" s="8" t="n">
        <v>2106</v>
      </c>
      <c r="AF118" s="20" t="n" hidden="false">
        <v>15</v>
      </c>
      <c r="AG118" s="19" t="n" hidden="false">
        <v/>
      </c>
      <c r="AH118" s="19" t="n" hidden="false">
        <f>AF118+AG118</f>
        <v>15</v>
      </c>
      <c r="AI118" s="19" t="n" hidden="false">
        <f>ROUND(AE118*AF118,2)</f>
        <v>31590</v>
      </c>
      <c r="AJ118" s="19" t="n" hidden="false">
        <v/>
      </c>
      <c r="AK118" s="19" t="n" hidden="false">
        <f>AI118+AJ118</f>
        <v>31590</v>
      </c>
      <c r="AL118" s="21" t="n" hidden="false">
        <f>AK118/N118-1</f>
        <v>1.1428571428571428</v>
      </c>
      <c r="AM118" s="8" t="n">
        <v>0</v>
      </c>
      <c r="AN118" s="19" t="n" hidden="false">
        <v>0</v>
      </c>
      <c r="AO118" s="19" t="n" hidden="false">
        <v/>
      </c>
      <c r="AP118" s="19" t="n" hidden="false">
        <f>AN118+AO118</f>
        <v>0</v>
      </c>
      <c r="AQ118" s="19" t="n" hidden="false">
        <f>ROUND(AM118*AN118,2)</f>
        <v>0</v>
      </c>
      <c r="AR118" s="19" t="n" hidden="false">
        <v/>
      </c>
      <c r="AS118" s="19" t="n" hidden="false">
        <f>AQ118+AR118</f>
        <v>0</v>
      </c>
      <c r="AT118" s="21" t="n" hidden="false">
        <f>AS118/N118-1</f>
        <v>-1</v>
      </c>
    </row>
    <row r="119" customFormat="false" hidden="false" outlineLevel="0" collapsed="false">
      <c r="A119" s="18" t="inlineStr">
        <is>
          <t xml:space="preserve">1.1.1.1.1.1.3.15</t>
        </is>
      </c>
      <c r="B119" s="18" t="inlineStr">
        <is>
          <t xml:space="preserve"/>
        </is>
      </c>
      <c r="C119" s="18" t="inlineStr">
        <is>
          <t xml:space="preserve">Монтаж трубы ПВХ, ПНД для кабеля / расходные материалы</t>
        </is>
      </c>
      <c r="D119" s="7" t="inlineStr">
        <is>
          <t xml:space="preserve"/>
        </is>
      </c>
      <c r="E119" s="7" t="inlineStr">
        <is>
          <t xml:space="preserve"/>
        </is>
      </c>
      <c r="F119" s="7" t="inlineStr">
        <is>
          <t xml:space="preserve">ПОГ М</t>
        </is>
      </c>
      <c r="G119" s="7" t="inlineStr">
        <is>
          <t xml:space="preserve">1</t>
        </is>
      </c>
      <c r="H119" s="8" t="n">
        <v>5826</v>
      </c>
      <c r="I119" s="19" t="n">
        <f>ROUND((L120+L121)/H119,2)</f>
        <v>16.72</v>
      </c>
      <c r="J119" s="20" t="n">
        <v>0</v>
      </c>
      <c r="K119" s="19" t="n">
        <f>I119+ROUND(J119,2)</f>
        <v>16.72</v>
      </c>
      <c r="L119" s="19" t="n">
        <f>ROUND(H119*I119,2)</f>
        <v>97410.72</v>
      </c>
      <c r="M119" s="19" t="n">
        <f>ROUND(H119*ROUND(J119,2),2)</f>
        <v>0</v>
      </c>
      <c r="N119" s="19" t="n">
        <f>L119+M119</f>
        <v>97410.72</v>
      </c>
      <c r="O119" s="8" t="n">
        <v>5826</v>
      </c>
      <c r="P119" s="19" t="n" hidden="false">
        <f>ROUND((S120+S121)/O119,2)</f>
        <v>40.9</v>
      </c>
      <c r="Q119" s="20" t="n" hidden="false">
        <v>1</v>
      </c>
      <c r="R119" s="19" t="n" hidden="false">
        <f>P119+Q119</f>
        <v>41.9</v>
      </c>
      <c r="S119" s="19" t="n" hidden="false">
        <f>ROUND(O119*P119,2)</f>
        <v>238283.4</v>
      </c>
      <c r="T119" s="19" t="n" hidden="false">
        <f>ROUND(O119*Q119,2)</f>
        <v>5826</v>
      </c>
      <c r="U119" s="19" t="n" hidden="false">
        <f>S119+T119</f>
        <v>244109.4</v>
      </c>
      <c r="V119" s="21" t="n" hidden="false">
        <f>U119/N119-1</f>
        <v>1.5059808612440189</v>
      </c>
      <c r="W119" s="8" t="n">
        <v>5826</v>
      </c>
      <c r="X119" s="19" t="n" hidden="false">
        <f>ROUND((AA120+AA121)/W119,2)</f>
        <v>20</v>
      </c>
      <c r="Y119" s="19" t="n" hidden="false">
        <v>0</v>
      </c>
      <c r="Z119" s="19" t="n" hidden="false">
        <f>X119+Y119</f>
        <v>20</v>
      </c>
      <c r="AA119" s="19" t="n" hidden="false">
        <f>ROUND(W119*X119,2)</f>
        <v>116520</v>
      </c>
      <c r="AB119" s="19" t="n" hidden="false">
        <f>ROUND(W119*Y119,2)</f>
        <v>0</v>
      </c>
      <c r="AC119" s="19" t="n" hidden="false">
        <f>AA119+AB119</f>
        <v>116520</v>
      </c>
      <c r="AD119" s="21" t="n" hidden="false">
        <f>AC119/N119-1</f>
        <v>0.19617224880382778</v>
      </c>
      <c r="AE119" s="8" t="n">
        <v>5826</v>
      </c>
      <c r="AF119" s="19" t="n" hidden="false">
        <f>ROUND((AI120+AI121)/AE119,2)</f>
        <v>36</v>
      </c>
      <c r="AG119" s="19" t="n" hidden="false">
        <v>0</v>
      </c>
      <c r="AH119" s="19" t="n" hidden="false">
        <f>AF119+AG119</f>
        <v>36</v>
      </c>
      <c r="AI119" s="19" t="n" hidden="false">
        <f>ROUND(AE119*AF119,2)</f>
        <v>209736</v>
      </c>
      <c r="AJ119" s="19" t="n" hidden="false">
        <f>ROUND(AE119*AG119,2)</f>
        <v>0</v>
      </c>
      <c r="AK119" s="19" t="n" hidden="false">
        <f>AI119+AJ119</f>
        <v>209736</v>
      </c>
      <c r="AL119" s="21" t="n" hidden="false">
        <f>AK119/N119-1</f>
        <v>1.1531100478468899</v>
      </c>
      <c r="AM119" s="8" t="n">
        <v>0</v>
      </c>
      <c r="AN119" s="19" t="n" hidden="false">
        <f>ROUND((AQ120+AQ121)/AM119,2)</f>
        <v>0</v>
      </c>
      <c r="AO119" s="19" t="n" hidden="false">
        <v>0</v>
      </c>
      <c r="AP119" s="19" t="n" hidden="false">
        <f>AN119+AO119</f>
        <v>0</v>
      </c>
      <c r="AQ119" s="19" t="n" hidden="false">
        <f>ROUND(AM119*AN119,2)</f>
        <v>0</v>
      </c>
      <c r="AR119" s="19" t="n" hidden="false">
        <f>ROUND(AM119*AO119,2)</f>
        <v>0</v>
      </c>
      <c r="AS119" s="19" t="n" hidden="false">
        <f>AQ119+AR119</f>
        <v>0</v>
      </c>
      <c r="AT119" s="21" t="n" hidden="false">
        <f>AS119/N119-1</f>
        <v>-1</v>
      </c>
    </row>
    <row r="120" customFormat="false" hidden="false" outlineLevel="0" collapsed="false">
      <c r="A120" s="18" t="inlineStr">
        <is>
          <t xml:space="preserve">1.1.1.1.1.1.3.15.1</t>
        </is>
      </c>
      <c r="B120" s="18" t="inlineStr">
        <is>
          <t xml:space="preserve"/>
        </is>
      </c>
      <c r="C120" s="22" t="inlineStr">
        <is>
          <t xml:space="preserve">Клипса с дюбелем саморезом для крепления гофротрубы_ / 32 мм</t>
        </is>
      </c>
      <c r="D120" s="7" t="inlineStr">
        <is>
          <t xml:space="preserve"/>
        </is>
      </c>
      <c r="E120" s="7" t="inlineStr">
        <is>
          <t xml:space="preserve"/>
        </is>
      </c>
      <c r="F120" s="7" t="inlineStr">
        <is>
          <t xml:space="preserve">ШТ</t>
        </is>
      </c>
      <c r="G120" s="7" t="inlineStr">
        <is>
          <t xml:space="preserve">2</t>
        </is>
      </c>
      <c r="H120" s="8" t="n">
        <v>8440</v>
      </c>
      <c r="I120" s="20" t="n">
        <v>8.88</v>
      </c>
      <c r="J120" s="19" t="n">
        <v/>
      </c>
      <c r="K120" s="19" t="n">
        <f>ROUND(I120,2)+J120</f>
        <v>8.88</v>
      </c>
      <c r="L120" s="19" t="n">
        <f>ROUND(H120*ROUND(I120,2),2)</f>
        <v>74947.2</v>
      </c>
      <c r="M120" s="19" t="n">
        <v/>
      </c>
      <c r="N120" s="19" t="n">
        <f>L120+M120</f>
        <v>74947.2</v>
      </c>
      <c r="O120" s="8" t="n">
        <v>8440</v>
      </c>
      <c r="P120" s="20" t="n" hidden="false">
        <v>21</v>
      </c>
      <c r="Q120" s="19" t="n" hidden="false">
        <v/>
      </c>
      <c r="R120" s="19" t="n" hidden="false">
        <f>P120+Q120</f>
        <v>21</v>
      </c>
      <c r="S120" s="19" t="n" hidden="false">
        <f>ROUND(O120*P120,2)</f>
        <v>177240</v>
      </c>
      <c r="T120" s="19" t="n" hidden="false">
        <v/>
      </c>
      <c r="U120" s="19" t="n" hidden="false">
        <f>S120+T120</f>
        <v>177240</v>
      </c>
      <c r="V120" s="21" t="n" hidden="false">
        <f>U120/N120-1</f>
        <v>1.364864864864865</v>
      </c>
      <c r="W120" s="8" t="n">
        <v>8440</v>
      </c>
      <c r="X120" s="20" t="n" hidden="false">
        <v>10</v>
      </c>
      <c r="Y120" s="19" t="n" hidden="false">
        <v/>
      </c>
      <c r="Z120" s="19" t="n" hidden="false">
        <f>X120+Y120</f>
        <v>10</v>
      </c>
      <c r="AA120" s="19" t="n" hidden="false">
        <f>ROUND(W120*X120,2)</f>
        <v>84400</v>
      </c>
      <c r="AB120" s="19" t="n" hidden="false">
        <v/>
      </c>
      <c r="AC120" s="19" t="n" hidden="false">
        <f>AA120+AB120</f>
        <v>84400</v>
      </c>
      <c r="AD120" s="21" t="n" hidden="false">
        <f>AC120/N120-1</f>
        <v>0.12612612612612617</v>
      </c>
      <c r="AE120" s="8" t="n">
        <v>8440</v>
      </c>
      <c r="AF120" s="20" t="n" hidden="false">
        <v>18</v>
      </c>
      <c r="AG120" s="19" t="n" hidden="false">
        <v/>
      </c>
      <c r="AH120" s="19" t="n" hidden="false">
        <f>AF120+AG120</f>
        <v>18</v>
      </c>
      <c r="AI120" s="19" t="n" hidden="false">
        <f>ROUND(AE120*AF120,2)</f>
        <v>151920</v>
      </c>
      <c r="AJ120" s="19" t="n" hidden="false">
        <v/>
      </c>
      <c r="AK120" s="19" t="n" hidden="false">
        <f>AI120+AJ120</f>
        <v>151920</v>
      </c>
      <c r="AL120" s="21" t="n" hidden="false">
        <f>AK120/N120-1</f>
        <v>1.0270270270270272</v>
      </c>
      <c r="AM120" s="8" t="n">
        <v>0</v>
      </c>
      <c r="AN120" s="19" t="n" hidden="false">
        <v>0</v>
      </c>
      <c r="AO120" s="19" t="n" hidden="false">
        <v/>
      </c>
      <c r="AP120" s="19" t="n" hidden="false">
        <f>AN120+AO120</f>
        <v>0</v>
      </c>
      <c r="AQ120" s="19" t="n" hidden="false">
        <f>ROUND(AM120*AN120,2)</f>
        <v>0</v>
      </c>
      <c r="AR120" s="19" t="n" hidden="false">
        <v/>
      </c>
      <c r="AS120" s="19" t="n" hidden="false">
        <f>AQ120+AR120</f>
        <v>0</v>
      </c>
      <c r="AT120" s="21" t="n" hidden="false">
        <f>AS120/N120-1</f>
        <v>-1</v>
      </c>
    </row>
    <row r="121" customFormat="false" hidden="false" outlineLevel="0" collapsed="false">
      <c r="A121" s="18" t="inlineStr">
        <is>
          <t xml:space="preserve">1.1.1.1.1.1.3.15.2</t>
        </is>
      </c>
      <c r="B121" s="18" t="inlineStr">
        <is>
          <t xml:space="preserve"/>
        </is>
      </c>
      <c r="C121" s="22" t="inlineStr">
        <is>
          <t xml:space="preserve">Клипса с дюбелем саморезом для крепления гофротрубы_ / 25 мм</t>
        </is>
      </c>
      <c r="D121" s="7" t="inlineStr">
        <is>
          <t xml:space="preserve"/>
        </is>
      </c>
      <c r="E121" s="7" t="inlineStr">
        <is>
          <t xml:space="preserve"/>
        </is>
      </c>
      <c r="F121" s="7" t="inlineStr">
        <is>
          <t xml:space="preserve">ШТ</t>
        </is>
      </c>
      <c r="G121" s="7" t="inlineStr">
        <is>
          <t xml:space="preserve">2</t>
        </is>
      </c>
      <c r="H121" s="8" t="n">
        <v>3212</v>
      </c>
      <c r="I121" s="20" t="n">
        <v>7</v>
      </c>
      <c r="J121" s="19" t="n">
        <v/>
      </c>
      <c r="K121" s="19" t="n">
        <f>ROUND(I121,2)+J121</f>
        <v>7</v>
      </c>
      <c r="L121" s="19" t="n">
        <f>ROUND(H121*ROUND(I121,2),2)</f>
        <v>22484</v>
      </c>
      <c r="M121" s="19" t="n">
        <v/>
      </c>
      <c r="N121" s="19" t="n">
        <f>L121+M121</f>
        <v>22484</v>
      </c>
      <c r="O121" s="8" t="n">
        <v>3212</v>
      </c>
      <c r="P121" s="20" t="n" hidden="false">
        <v>19</v>
      </c>
      <c r="Q121" s="19" t="n" hidden="false">
        <v/>
      </c>
      <c r="R121" s="19" t="n" hidden="false">
        <f>P121+Q121</f>
        <v>19</v>
      </c>
      <c r="S121" s="19" t="n" hidden="false">
        <f>ROUND(O121*P121,2)</f>
        <v>61028</v>
      </c>
      <c r="T121" s="19" t="n" hidden="false">
        <v/>
      </c>
      <c r="U121" s="19" t="n" hidden="false">
        <f>S121+T121</f>
        <v>61028</v>
      </c>
      <c r="V121" s="21" t="n" hidden="false">
        <f>U121/N121-1</f>
        <v>1.7142857142857144</v>
      </c>
      <c r="W121" s="8" t="n">
        <v>3212</v>
      </c>
      <c r="X121" s="20" t="n" hidden="false">
        <v>10</v>
      </c>
      <c r="Y121" s="19" t="n" hidden="false">
        <v/>
      </c>
      <c r="Z121" s="19" t="n" hidden="false">
        <f>X121+Y121</f>
        <v>10</v>
      </c>
      <c r="AA121" s="19" t="n" hidden="false">
        <f>ROUND(W121*X121,2)</f>
        <v>32120</v>
      </c>
      <c r="AB121" s="19" t="n" hidden="false">
        <v/>
      </c>
      <c r="AC121" s="19" t="n" hidden="false">
        <f>AA121+AB121</f>
        <v>32120</v>
      </c>
      <c r="AD121" s="21" t="n" hidden="false">
        <f>AC121/N121-1</f>
        <v>0.4285714285714286</v>
      </c>
      <c r="AE121" s="8" t="n">
        <v>3212</v>
      </c>
      <c r="AF121" s="20" t="n" hidden="false">
        <v>18</v>
      </c>
      <c r="AG121" s="19" t="n" hidden="false">
        <v/>
      </c>
      <c r="AH121" s="19" t="n" hidden="false">
        <f>AF121+AG121</f>
        <v>18</v>
      </c>
      <c r="AI121" s="19" t="n" hidden="false">
        <f>ROUND(AE121*AF121,2)</f>
        <v>57816</v>
      </c>
      <c r="AJ121" s="19" t="n" hidden="false">
        <v/>
      </c>
      <c r="AK121" s="19" t="n" hidden="false">
        <f>AI121+AJ121</f>
        <v>57816</v>
      </c>
      <c r="AL121" s="21" t="n" hidden="false">
        <f>AK121/N121-1</f>
        <v>1.5714285714285716</v>
      </c>
      <c r="AM121" s="8" t="n">
        <v>0</v>
      </c>
      <c r="AN121" s="19" t="n" hidden="false">
        <v>0</v>
      </c>
      <c r="AO121" s="19" t="n" hidden="false">
        <v/>
      </c>
      <c r="AP121" s="19" t="n" hidden="false">
        <f>AN121+AO121</f>
        <v>0</v>
      </c>
      <c r="AQ121" s="19" t="n" hidden="false">
        <f>ROUND(AM121*AN121,2)</f>
        <v>0</v>
      </c>
      <c r="AR121" s="19" t="n" hidden="false">
        <v/>
      </c>
      <c r="AS121" s="19" t="n" hidden="false">
        <f>AQ121+AR121</f>
        <v>0</v>
      </c>
      <c r="AT121" s="21" t="n" hidden="false">
        <f>AS121/N121-1</f>
        <v>-1</v>
      </c>
    </row>
    <row r="122" customFormat="false" hidden="false" outlineLevel="0" collapsed="false">
      <c r="A122" s="18" t="inlineStr">
        <is>
          <t xml:space="preserve">1.1.1.1.1.1.3.16</t>
        </is>
      </c>
      <c r="B122" s="18" t="inlineStr">
        <is>
          <t xml:space="preserve"/>
        </is>
      </c>
      <c r="C122" s="18" t="inlineStr">
        <is>
          <t xml:space="preserve">Монтаж трубы ПВХ, ПНД для кабеля / расходные материалы</t>
        </is>
      </c>
      <c r="D122" s="7" t="inlineStr">
        <is>
          <t xml:space="preserve"/>
        </is>
      </c>
      <c r="E122" s="7" t="inlineStr">
        <is>
          <t xml:space="preserve"/>
        </is>
      </c>
      <c r="F122" s="7" t="inlineStr">
        <is>
          <t xml:space="preserve">ПОГ М</t>
        </is>
      </c>
      <c r="G122" s="7" t="inlineStr">
        <is>
          <t xml:space="preserve">1</t>
        </is>
      </c>
      <c r="H122" s="8" t="n">
        <v>3012</v>
      </c>
      <c r="I122" s="19" t="n">
        <f>ROUND((L123+L124+L125)/H122,2)</f>
        <v>7.04</v>
      </c>
      <c r="J122" s="20" t="n">
        <v>0</v>
      </c>
      <c r="K122" s="19" t="n">
        <f>I122+ROUND(J122,2)</f>
        <v>7.04</v>
      </c>
      <c r="L122" s="19" t="n">
        <f>ROUND(H122*I122,2)</f>
        <v>21204.48</v>
      </c>
      <c r="M122" s="19" t="n">
        <f>ROUND(H122*ROUND(J122,2),2)</f>
        <v>0</v>
      </c>
      <c r="N122" s="19" t="n">
        <f>L122+M122</f>
        <v>21204.48</v>
      </c>
      <c r="O122" s="8" t="n">
        <v>3012</v>
      </c>
      <c r="P122" s="19" t="n" hidden="false">
        <f>ROUND((S123+S124+S125)/O122,2)</f>
        <v>30.9</v>
      </c>
      <c r="Q122" s="20" t="n" hidden="false">
        <v>1</v>
      </c>
      <c r="R122" s="19" t="n" hidden="false">
        <f>P122+Q122</f>
        <v>31.9</v>
      </c>
      <c r="S122" s="19" t="n" hidden="false">
        <f>ROUND(O122*P122,2)</f>
        <v>93070.8</v>
      </c>
      <c r="T122" s="19" t="n" hidden="false">
        <f>ROUND(O122*Q122,2)</f>
        <v>3012</v>
      </c>
      <c r="U122" s="19" t="n" hidden="false">
        <f>S122+T122</f>
        <v>96082.8</v>
      </c>
      <c r="V122" s="21" t="n" hidden="false">
        <f>U122/N122-1</f>
        <v>3.53125</v>
      </c>
      <c r="W122" s="8" t="n">
        <v>3012</v>
      </c>
      <c r="X122" s="19" t="n" hidden="false">
        <f>ROUND((AA123+AA124+AA125)/W122,2)</f>
        <v>23.51</v>
      </c>
      <c r="Y122" s="19" t="n" hidden="false">
        <v>0</v>
      </c>
      <c r="Z122" s="19" t="n" hidden="false">
        <f>X122+Y122</f>
        <v>23.51</v>
      </c>
      <c r="AA122" s="19" t="n" hidden="false">
        <f>ROUND(W122*X122,2)</f>
        <v>70812.12</v>
      </c>
      <c r="AB122" s="19" t="n" hidden="false">
        <f>ROUND(W122*Y122,2)</f>
        <v>0</v>
      </c>
      <c r="AC122" s="19" t="n" hidden="false">
        <f>AA122+AB122</f>
        <v>70812.12</v>
      </c>
      <c r="AD122" s="21" t="n" hidden="false">
        <f>AC122/N122-1</f>
        <v>2.3394886363636362</v>
      </c>
      <c r="AE122" s="8" t="n">
        <v>3012</v>
      </c>
      <c r="AF122" s="19" t="n" hidden="false">
        <f>ROUND((AI123+AI124+AI125)/AE122,2)</f>
        <v>32.11</v>
      </c>
      <c r="AG122" s="19" t="n" hidden="false">
        <v>0</v>
      </c>
      <c r="AH122" s="19" t="n" hidden="false">
        <f>AF122+AG122</f>
        <v>32.11</v>
      </c>
      <c r="AI122" s="19" t="n" hidden="false">
        <f>ROUND(AE122*AF122,2)</f>
        <v>96715.32</v>
      </c>
      <c r="AJ122" s="19" t="n" hidden="false">
        <f>ROUND(AE122*AG122,2)</f>
        <v>0</v>
      </c>
      <c r="AK122" s="19" t="n" hidden="false">
        <f>AI122+AJ122</f>
        <v>96715.32</v>
      </c>
      <c r="AL122" s="21" t="n" hidden="false">
        <f>AK122/N122-1</f>
        <v>3.561079545454546</v>
      </c>
      <c r="AM122" s="8" t="n">
        <v>0</v>
      </c>
      <c r="AN122" s="19" t="n" hidden="false">
        <f>ROUND((AQ123+AQ124+AQ125)/AM122,2)</f>
        <v>0</v>
      </c>
      <c r="AO122" s="19" t="n" hidden="false">
        <v>0</v>
      </c>
      <c r="AP122" s="19" t="n" hidden="false">
        <f>AN122+AO122</f>
        <v>0</v>
      </c>
      <c r="AQ122" s="19" t="n" hidden="false">
        <f>ROUND(AM122*AN122,2)</f>
        <v>0</v>
      </c>
      <c r="AR122" s="19" t="n" hidden="false">
        <f>ROUND(AM122*AO122,2)</f>
        <v>0</v>
      </c>
      <c r="AS122" s="19" t="n" hidden="false">
        <f>AQ122+AR122</f>
        <v>0</v>
      </c>
      <c r="AT122" s="21" t="n" hidden="false">
        <f>AS122/N122-1</f>
        <v>-1</v>
      </c>
    </row>
    <row r="123" customFormat="false" hidden="false" outlineLevel="0" collapsed="false">
      <c r="A123" s="18" t="inlineStr">
        <is>
          <t xml:space="preserve">1.1.1.1.1.1.3.16.1</t>
        </is>
      </c>
      <c r="B123" s="18" t="inlineStr">
        <is>
          <t xml:space="preserve"/>
        </is>
      </c>
      <c r="C123" s="22" t="inlineStr">
        <is>
          <t xml:space="preserve">Скоба металлическая однолапковая_ / 25-26мм</t>
        </is>
      </c>
      <c r="D123" s="7" t="inlineStr">
        <is>
          <t xml:space="preserve">Двухлапковая</t>
        </is>
      </c>
      <c r="E123" s="7" t="inlineStr">
        <is>
          <t xml:space="preserve"/>
        </is>
      </c>
      <c r="F123" s="7" t="inlineStr">
        <is>
          <t xml:space="preserve">ШТ</t>
        </is>
      </c>
      <c r="G123" s="7" t="inlineStr">
        <is>
          <t xml:space="preserve">1</t>
        </is>
      </c>
      <c r="H123" s="8" t="n">
        <v>300</v>
      </c>
      <c r="I123" s="20" t="n">
        <v>4.04</v>
      </c>
      <c r="J123" s="19" t="n">
        <v/>
      </c>
      <c r="K123" s="19" t="n">
        <f>ROUND(I123,2)+J123</f>
        <v>4.04</v>
      </c>
      <c r="L123" s="19" t="n">
        <f>ROUND(H123*ROUND(I123,2),2)</f>
        <v>1212</v>
      </c>
      <c r="M123" s="19" t="n">
        <v/>
      </c>
      <c r="N123" s="19" t="n">
        <f>L123+M123</f>
        <v>1212</v>
      </c>
      <c r="O123" s="8" t="n">
        <v>300</v>
      </c>
      <c r="P123" s="20" t="n" hidden="false">
        <v>21</v>
      </c>
      <c r="Q123" s="19" t="n" hidden="false">
        <v/>
      </c>
      <c r="R123" s="19" t="n" hidden="false">
        <f>P123+Q123</f>
        <v>21</v>
      </c>
      <c r="S123" s="19" t="n" hidden="false">
        <f>ROUND(O123*P123,2)</f>
        <v>6300</v>
      </c>
      <c r="T123" s="19" t="n" hidden="false">
        <v/>
      </c>
      <c r="U123" s="19" t="n" hidden="false">
        <f>S123+T123</f>
        <v>6300</v>
      </c>
      <c r="V123" s="21" t="n" hidden="false">
        <f>U123/N123-1</f>
        <v>4.198019801980198</v>
      </c>
      <c r="W123" s="8" t="n">
        <v>300</v>
      </c>
      <c r="X123" s="20" t="n" hidden="false">
        <v>10</v>
      </c>
      <c r="Y123" s="19" t="n" hidden="false">
        <v/>
      </c>
      <c r="Z123" s="19" t="n" hidden="false">
        <f>X123+Y123</f>
        <v>10</v>
      </c>
      <c r="AA123" s="19" t="n" hidden="false">
        <f>ROUND(W123*X123,2)</f>
        <v>3000</v>
      </c>
      <c r="AB123" s="19" t="n" hidden="false">
        <v/>
      </c>
      <c r="AC123" s="19" t="n" hidden="false">
        <f>AA123+AB123</f>
        <v>3000</v>
      </c>
      <c r="AD123" s="21" t="n" hidden="false">
        <f>AC123/N123-1</f>
        <v>1.4752475247524752</v>
      </c>
      <c r="AE123" s="8" t="n">
        <v>300</v>
      </c>
      <c r="AF123" s="20" t="n" hidden="false">
        <v>15</v>
      </c>
      <c r="AG123" s="19" t="n" hidden="false">
        <v/>
      </c>
      <c r="AH123" s="19" t="n" hidden="false">
        <f>AF123+AG123</f>
        <v>15</v>
      </c>
      <c r="AI123" s="19" t="n" hidden="false">
        <f>ROUND(AE123*AF123,2)</f>
        <v>4500</v>
      </c>
      <c r="AJ123" s="19" t="n" hidden="false">
        <v/>
      </c>
      <c r="AK123" s="19" t="n" hidden="false">
        <f>AI123+AJ123</f>
        <v>4500</v>
      </c>
      <c r="AL123" s="21" t="n" hidden="false">
        <f>AK123/N123-1</f>
        <v>2.712871287128713</v>
      </c>
      <c r="AM123" s="8" t="n">
        <v>0</v>
      </c>
      <c r="AN123" s="19" t="n" hidden="false">
        <v>0</v>
      </c>
      <c r="AO123" s="19" t="n" hidden="false">
        <v/>
      </c>
      <c r="AP123" s="19" t="n" hidden="false">
        <f>AN123+AO123</f>
        <v>0</v>
      </c>
      <c r="AQ123" s="19" t="n" hidden="false">
        <f>ROUND(AM123*AN123,2)</f>
        <v>0</v>
      </c>
      <c r="AR123" s="19" t="n" hidden="false">
        <v/>
      </c>
      <c r="AS123" s="19" t="n" hidden="false">
        <f>AQ123+AR123</f>
        <v>0</v>
      </c>
      <c r="AT123" s="21" t="n" hidden="false">
        <f>AS123/N123-1</f>
        <v>-1</v>
      </c>
    </row>
    <row r="124" customFormat="false" hidden="false" outlineLevel="0" collapsed="false">
      <c r="A124" s="18" t="inlineStr">
        <is>
          <t xml:space="preserve">1.1.1.1.1.1.3.16.2</t>
        </is>
      </c>
      <c r="B124" s="18" t="inlineStr">
        <is>
          <t xml:space="preserve"/>
        </is>
      </c>
      <c r="C124" s="22" t="inlineStr">
        <is>
          <t xml:space="preserve">Скоба металлическая однолапковая_ / 31-32мм</t>
        </is>
      </c>
      <c r="D124" s="7" t="inlineStr">
        <is>
          <t xml:space="preserve">Двухлапковая</t>
        </is>
      </c>
      <c r="E124" s="7" t="inlineStr">
        <is>
          <t xml:space="preserve"/>
        </is>
      </c>
      <c r="F124" s="7" t="inlineStr">
        <is>
          <t xml:space="preserve">ШТ</t>
        </is>
      </c>
      <c r="G124" s="7" t="inlineStr">
        <is>
          <t xml:space="preserve">1</t>
        </is>
      </c>
      <c r="H124" s="8" t="n">
        <v>2712</v>
      </c>
      <c r="I124" s="20" t="n">
        <v>4.79</v>
      </c>
      <c r="J124" s="19" t="n">
        <v/>
      </c>
      <c r="K124" s="19" t="n">
        <f>ROUND(I124,2)+J124</f>
        <v>4.79</v>
      </c>
      <c r="L124" s="19" t="n">
        <f>ROUND(H124*ROUND(I124,2),2)</f>
        <v>12990.48</v>
      </c>
      <c r="M124" s="19" t="n">
        <v/>
      </c>
      <c r="N124" s="19" t="n">
        <f>L124+M124</f>
        <v>12990.48</v>
      </c>
      <c r="O124" s="8" t="n">
        <v>2712</v>
      </c>
      <c r="P124" s="20" t="n" hidden="false">
        <v>25</v>
      </c>
      <c r="Q124" s="19" t="n" hidden="false">
        <v/>
      </c>
      <c r="R124" s="19" t="n" hidden="false">
        <f>P124+Q124</f>
        <v>25</v>
      </c>
      <c r="S124" s="19" t="n" hidden="false">
        <f>ROUND(O124*P124,2)</f>
        <v>67800</v>
      </c>
      <c r="T124" s="19" t="n" hidden="false">
        <v/>
      </c>
      <c r="U124" s="19" t="n" hidden="false">
        <f>S124+T124</f>
        <v>67800</v>
      </c>
      <c r="V124" s="21" t="n" hidden="false">
        <f>U124/N124-1</f>
        <v>4.219206680584551</v>
      </c>
      <c r="W124" s="8" t="n">
        <v>2712</v>
      </c>
      <c r="X124" s="20" t="n" hidden="false">
        <v>10</v>
      </c>
      <c r="Y124" s="19" t="n" hidden="false">
        <v/>
      </c>
      <c r="Z124" s="19" t="n" hidden="false">
        <f>X124+Y124</f>
        <v>10</v>
      </c>
      <c r="AA124" s="19" t="n" hidden="false">
        <f>ROUND(W124*X124,2)</f>
        <v>27120</v>
      </c>
      <c r="AB124" s="19" t="n" hidden="false">
        <v/>
      </c>
      <c r="AC124" s="19" t="n" hidden="false">
        <f>AA124+AB124</f>
        <v>27120</v>
      </c>
      <c r="AD124" s="21" t="n" hidden="false">
        <f>AC124/N124-1</f>
        <v>1.0876826722338206</v>
      </c>
      <c r="AE124" s="8" t="n">
        <v>2712</v>
      </c>
      <c r="AF124" s="20" t="n" hidden="false">
        <v>20</v>
      </c>
      <c r="AG124" s="19" t="n" hidden="false">
        <v/>
      </c>
      <c r="AH124" s="19" t="n" hidden="false">
        <f>AF124+AG124</f>
        <v>20</v>
      </c>
      <c r="AI124" s="19" t="n" hidden="false">
        <f>ROUND(AE124*AF124,2)</f>
        <v>54240</v>
      </c>
      <c r="AJ124" s="19" t="n" hidden="false">
        <v/>
      </c>
      <c r="AK124" s="19" t="n" hidden="false">
        <f>AI124+AJ124</f>
        <v>54240</v>
      </c>
      <c r="AL124" s="21" t="n" hidden="false">
        <f>AK124/N124-1</f>
        <v>3.1753653444676413</v>
      </c>
      <c r="AM124" s="8" t="n">
        <v>0</v>
      </c>
      <c r="AN124" s="19" t="n" hidden="false">
        <v>0</v>
      </c>
      <c r="AO124" s="19" t="n" hidden="false">
        <v/>
      </c>
      <c r="AP124" s="19" t="n" hidden="false">
        <f>AN124+AO124</f>
        <v>0</v>
      </c>
      <c r="AQ124" s="19" t="n" hidden="false">
        <f>ROUND(AM124*AN124,2)</f>
        <v>0</v>
      </c>
      <c r="AR124" s="19" t="n" hidden="false">
        <v/>
      </c>
      <c r="AS124" s="19" t="n" hidden="false">
        <f>AQ124+AR124</f>
        <v>0</v>
      </c>
      <c r="AT124" s="21" t="n" hidden="false">
        <f>AS124/N124-1</f>
        <v>-1</v>
      </c>
    </row>
    <row r="125" customFormat="false" hidden="false" outlineLevel="0" collapsed="false">
      <c r="A125" s="18" t="inlineStr">
        <is>
          <t xml:space="preserve">1.1.1.1.1.1.3.16.3</t>
        </is>
      </c>
      <c r="B125" s="18" t="inlineStr">
        <is>
          <t xml:space="preserve"/>
        </is>
      </c>
      <c r="C125" s="22" t="inlineStr">
        <is>
          <t xml:space="preserve">Скоба металлическая однолапковая_ / 16-17мм</t>
        </is>
      </c>
      <c r="D125" s="7" t="inlineStr">
        <is>
          <t xml:space="preserve">Универсальный металлический дюбель для бетона и газобетона
малой плотности
для ОКЛ</t>
        </is>
      </c>
      <c r="E125" s="7" t="inlineStr">
        <is>
          <t xml:space="preserve"/>
        </is>
      </c>
      <c r="F125" s="7" t="inlineStr">
        <is>
          <t xml:space="preserve">ШТ</t>
        </is>
      </c>
      <c r="G125" s="7" t="inlineStr">
        <is>
          <t xml:space="preserve">1</t>
        </is>
      </c>
      <c r="H125" s="8" t="n">
        <v>2712</v>
      </c>
      <c r="I125" s="20" t="n">
        <v>2.58</v>
      </c>
      <c r="J125" s="19" t="n">
        <v/>
      </c>
      <c r="K125" s="19" t="n">
        <f>ROUND(I125,2)+J125</f>
        <v>2.58</v>
      </c>
      <c r="L125" s="19" t="n">
        <f>ROUND(H125*ROUND(I125,2),2)</f>
        <v>6996.96</v>
      </c>
      <c r="M125" s="19" t="n">
        <v/>
      </c>
      <c r="N125" s="19" t="n">
        <f>L125+M125</f>
        <v>6996.96</v>
      </c>
      <c r="O125" s="8" t="n">
        <v>2712</v>
      </c>
      <c r="P125" s="20" t="n" hidden="false">
        <v>7</v>
      </c>
      <c r="Q125" s="19" t="n" hidden="false">
        <v/>
      </c>
      <c r="R125" s="19" t="n" hidden="false">
        <f>P125+Q125</f>
        <v>7</v>
      </c>
      <c r="S125" s="19" t="n" hidden="false">
        <f>ROUND(O125*P125,2)</f>
        <v>18984</v>
      </c>
      <c r="T125" s="19" t="n" hidden="false">
        <v/>
      </c>
      <c r="U125" s="19" t="n" hidden="false">
        <f>S125+T125</f>
        <v>18984</v>
      </c>
      <c r="V125" s="21" t="n" hidden="false">
        <f>U125/N125-1</f>
        <v>1.7131782945736433</v>
      </c>
      <c r="W125" s="8" t="n">
        <v>2712</v>
      </c>
      <c r="X125" s="20" t="n" hidden="false">
        <v>15</v>
      </c>
      <c r="Y125" s="19" t="n" hidden="false">
        <v/>
      </c>
      <c r="Z125" s="19" t="n" hidden="false">
        <f>X125+Y125</f>
        <v>15</v>
      </c>
      <c r="AA125" s="19" t="n" hidden="false">
        <f>ROUND(W125*X125,2)</f>
        <v>40680</v>
      </c>
      <c r="AB125" s="19" t="n" hidden="false">
        <v/>
      </c>
      <c r="AC125" s="19" t="n" hidden="false">
        <f>AA125+AB125</f>
        <v>40680</v>
      </c>
      <c r="AD125" s="21" t="n" hidden="false">
        <f>AC125/N125-1</f>
        <v>4.813953488372093</v>
      </c>
      <c r="AE125" s="8" t="n">
        <v>2712</v>
      </c>
      <c r="AF125" s="20" t="n" hidden="false">
        <v>14</v>
      </c>
      <c r="AG125" s="19" t="n" hidden="false">
        <v/>
      </c>
      <c r="AH125" s="19" t="n" hidden="false">
        <f>AF125+AG125</f>
        <v>14</v>
      </c>
      <c r="AI125" s="19" t="n" hidden="false">
        <f>ROUND(AE125*AF125,2)</f>
        <v>37968</v>
      </c>
      <c r="AJ125" s="19" t="n" hidden="false">
        <v/>
      </c>
      <c r="AK125" s="19" t="n" hidden="false">
        <f>AI125+AJ125</f>
        <v>37968</v>
      </c>
      <c r="AL125" s="21" t="n" hidden="false">
        <f>AK125/N125-1</f>
        <v>4.426356589147287</v>
      </c>
      <c r="AM125" s="8" t="n">
        <v>0</v>
      </c>
      <c r="AN125" s="19" t="n" hidden="false">
        <v>0</v>
      </c>
      <c r="AO125" s="19" t="n" hidden="false">
        <v/>
      </c>
      <c r="AP125" s="19" t="n" hidden="false">
        <f>AN125+AO125</f>
        <v>0</v>
      </c>
      <c r="AQ125" s="19" t="n" hidden="false">
        <f>ROUND(AM125*AN125,2)</f>
        <v>0</v>
      </c>
      <c r="AR125" s="19" t="n" hidden="false">
        <v/>
      </c>
      <c r="AS125" s="19" t="n" hidden="false">
        <f>AQ125+AR125</f>
        <v>0</v>
      </c>
      <c r="AT125" s="21" t="n" hidden="false">
        <f>AS125/N125-1</f>
        <v>-1</v>
      </c>
    </row>
    <row r="126" customFormat="false" hidden="false" outlineLevel="0" collapsed="false">
      <c r="A126" s="18" t="inlineStr">
        <is>
          <t xml:space="preserve">1.1.1.1.1.1.3.17</t>
        </is>
      </c>
      <c r="B126" s="18" t="inlineStr">
        <is>
          <t xml:space="preserve"/>
        </is>
      </c>
      <c r="C126" s="18" t="inlineStr">
        <is>
          <t xml:space="preserve">Монтаж лотка электротехнического / перфорированного, неперфорированного</t>
        </is>
      </c>
      <c r="D126" s="7" t="inlineStr">
        <is>
          <t xml:space="preserve">С учетом дополнительных комплектующих.СМР предусматривает дополнительные комплектующие</t>
        </is>
      </c>
      <c r="E126" s="7" t="inlineStr">
        <is>
          <t xml:space="preserve"/>
        </is>
      </c>
      <c r="F126" s="7" t="inlineStr">
        <is>
          <t xml:space="preserve">ПОГ М</t>
        </is>
      </c>
      <c r="G126" s="7" t="inlineStr">
        <is>
          <t xml:space="preserve">1</t>
        </is>
      </c>
      <c r="H126" s="8" t="n">
        <v>525</v>
      </c>
      <c r="I126" s="19" t="n">
        <f>ROUND((L127+L128)/H126,2)</f>
        <v>1087.1</v>
      </c>
      <c r="J126" s="20" t="n">
        <v>1066</v>
      </c>
      <c r="K126" s="19" t="n">
        <f>I126+ROUND(J126,2)</f>
        <v>2153.1</v>
      </c>
      <c r="L126" s="19" t="n">
        <f>ROUND(H126*I126,2)</f>
        <v>570727.5</v>
      </c>
      <c r="M126" s="19" t="n">
        <f>ROUND(H126*ROUND(J126,2),2)</f>
        <v>559650</v>
      </c>
      <c r="N126" s="19" t="n">
        <f>L126+M126</f>
        <v>1130377.5</v>
      </c>
      <c r="O126" s="8" t="n">
        <v>525</v>
      </c>
      <c r="P126" s="19" t="n" hidden="false">
        <f>ROUND((S127+S128)/O126,2)</f>
        <v>1087.1</v>
      </c>
      <c r="Q126" s="20" t="n" hidden="false">
        <v>1605.6</v>
      </c>
      <c r="R126" s="19" t="n" hidden="false">
        <f>P126+Q126</f>
        <v>2692.7</v>
      </c>
      <c r="S126" s="19" t="n" hidden="false">
        <f>ROUND(O126*P126,2)</f>
        <v>570727.5</v>
      </c>
      <c r="T126" s="19" t="n" hidden="false">
        <f>ROUND(O126*Q126,2)</f>
        <v>842940</v>
      </c>
      <c r="U126" s="19" t="n" hidden="false">
        <f>S126+T126</f>
        <v>1413667.5</v>
      </c>
      <c r="V126" s="21" t="n" hidden="false">
        <f>U126/N126-1</f>
        <v>0.250615391760717</v>
      </c>
      <c r="W126" s="8" t="n">
        <v>525</v>
      </c>
      <c r="X126" s="19" t="n" hidden="false">
        <f>ROUND((AA127+AA128)/W126,2)</f>
        <v>1087.1</v>
      </c>
      <c r="Y126" s="20" t="n" hidden="false">
        <v>2800</v>
      </c>
      <c r="Z126" s="19" t="n" hidden="false">
        <f>X126+Y126</f>
        <v>3887.1</v>
      </c>
      <c r="AA126" s="19" t="n" hidden="false">
        <f>ROUND(W126*X126,2)</f>
        <v>570727.5</v>
      </c>
      <c r="AB126" s="19" t="n" hidden="false">
        <f>ROUND(W126*Y126,2)</f>
        <v>1470000</v>
      </c>
      <c r="AC126" s="19" t="n" hidden="false">
        <f>AA126+AB126</f>
        <v>2040727.5</v>
      </c>
      <c r="AD126" s="21" t="n" hidden="false">
        <f>AC126/N126-1</f>
        <v>0.8053504249686498</v>
      </c>
      <c r="AE126" s="8" t="n">
        <v>525</v>
      </c>
      <c r="AF126" s="19" t="n" hidden="false">
        <f>ROUND((AI127+AI128)/AE126,2)</f>
        <v>1087.1</v>
      </c>
      <c r="AG126" s="20" t="n" hidden="false">
        <v>2200</v>
      </c>
      <c r="AH126" s="19" t="n" hidden="false">
        <f>AF126+AG126</f>
        <v>3287.1</v>
      </c>
      <c r="AI126" s="19" t="n" hidden="false">
        <f>ROUND(AE126*AF126,2)</f>
        <v>570727.5</v>
      </c>
      <c r="AJ126" s="19" t="n" hidden="false">
        <f>ROUND(AE126*AG126,2)</f>
        <v>1155000</v>
      </c>
      <c r="AK126" s="19" t="n" hidden="false">
        <f>AI126+AJ126</f>
        <v>1725727.5</v>
      </c>
      <c r="AL126" s="21" t="n" hidden="false">
        <f>AK126/N126-1</f>
        <v>0.5266824578514699</v>
      </c>
      <c r="AM126" s="8" t="n">
        <v>0</v>
      </c>
      <c r="AN126" s="19" t="n" hidden="false">
        <f>ROUND((AQ127+AQ128)/AM126,2)</f>
        <v>0</v>
      </c>
      <c r="AO126" s="19" t="n" hidden="false">
        <v>0</v>
      </c>
      <c r="AP126" s="19" t="n" hidden="false">
        <f>AN126+AO126</f>
        <v>0</v>
      </c>
      <c r="AQ126" s="19" t="n" hidden="false">
        <f>ROUND(AM126*AN126,2)</f>
        <v>0</v>
      </c>
      <c r="AR126" s="19" t="n" hidden="false">
        <f>ROUND(AM126*AO126,2)</f>
        <v>0</v>
      </c>
      <c r="AS126" s="19" t="n" hidden="false">
        <f>AQ126+AR126</f>
        <v>0</v>
      </c>
      <c r="AT126" s="21" t="n" hidden="false">
        <f>AS126/N126-1</f>
        <v>-1</v>
      </c>
    </row>
    <row r="127" customFormat="false" hidden="false" outlineLevel="0" collapsed="false">
      <c r="A127" s="18" t="inlineStr">
        <is>
          <t xml:space="preserve">1.1.1.1.1.1.3.17.1</t>
        </is>
      </c>
      <c r="B127" s="18" t="inlineStr">
        <is>
          <t xml:space="preserve"/>
        </is>
      </c>
      <c r="C127" s="22" t="inlineStr">
        <is>
          <t xml:space="preserve">Лоток электротехнический перфорированный осн.400мм H=80мм</t>
        </is>
      </c>
      <c r="D127" s="7" t="inlineStr">
        <is>
          <t xml:space="preserve">Без учета дополнительных комплектующих
ДКС,Ostec</t>
        </is>
      </c>
      <c r="E127" s="7" t="inlineStr">
        <is>
          <t xml:space="preserve"/>
        </is>
      </c>
      <c r="F127" s="7" t="inlineStr">
        <is>
          <t xml:space="preserve">М</t>
        </is>
      </c>
      <c r="G127" s="7" t="inlineStr">
        <is>
          <t xml:space="preserve">1</t>
        </is>
      </c>
      <c r="H127" s="8" t="n">
        <v>525</v>
      </c>
      <c r="I127" s="23" t="n">
        <v>831.78</v>
      </c>
      <c r="J127" s="19" t="n">
        <v/>
      </c>
      <c r="K127" s="19" t="n">
        <f>ROUND(I127,2)+J127</f>
        <v>831.78</v>
      </c>
      <c r="L127" s="19" t="n">
        <f>ROUND(H127*ROUND(I127,2),2)</f>
        <v>436684.5</v>
      </c>
      <c r="M127" s="19" t="n">
        <v/>
      </c>
      <c r="N127" s="19" t="n">
        <f>L127+M127</f>
        <v>436684.5</v>
      </c>
      <c r="O127" s="8" t="n">
        <v>525</v>
      </c>
      <c r="P127" s="23" t="n" hidden="false">
        <v>831.78</v>
      </c>
      <c r="Q127" s="19" t="n" hidden="false">
        <v/>
      </c>
      <c r="R127" s="19" t="n" hidden="false">
        <f>P127+Q127</f>
        <v>831.78</v>
      </c>
      <c r="S127" s="19" t="n" hidden="false">
        <f>ROUND(O127*P127,2)</f>
        <v>436684.5</v>
      </c>
      <c r="T127" s="19" t="n" hidden="false">
        <v/>
      </c>
      <c r="U127" s="19" t="n" hidden="false">
        <f>S127+T127</f>
        <v>436684.5</v>
      </c>
      <c r="V127" s="21" t="n" hidden="false">
        <f>U127/N127-1</f>
        <v>0</v>
      </c>
      <c r="W127" s="8" t="n">
        <v>525</v>
      </c>
      <c r="X127" s="23" t="n" hidden="false">
        <v>831.78</v>
      </c>
      <c r="Y127" s="19" t="n" hidden="false">
        <v/>
      </c>
      <c r="Z127" s="19" t="n" hidden="false">
        <f>X127+Y127</f>
        <v>831.78</v>
      </c>
      <c r="AA127" s="19" t="n" hidden="false">
        <f>ROUND(W127*X127,2)</f>
        <v>436684.5</v>
      </c>
      <c r="AB127" s="19" t="n" hidden="false">
        <v/>
      </c>
      <c r="AC127" s="19" t="n" hidden="false">
        <f>AA127+AB127</f>
        <v>436684.5</v>
      </c>
      <c r="AD127" s="21" t="n" hidden="false">
        <f>AC127/N127-1</f>
        <v>0</v>
      </c>
      <c r="AE127" s="8" t="n">
        <v>525</v>
      </c>
      <c r="AF127" s="23" t="n" hidden="false">
        <v>831.78</v>
      </c>
      <c r="AG127" s="19" t="n" hidden="false">
        <v/>
      </c>
      <c r="AH127" s="19" t="n" hidden="false">
        <f>AF127+AG127</f>
        <v>831.78</v>
      </c>
      <c r="AI127" s="19" t="n" hidden="false">
        <f>ROUND(AE127*AF127,2)</f>
        <v>436684.5</v>
      </c>
      <c r="AJ127" s="19" t="n" hidden="false">
        <v/>
      </c>
      <c r="AK127" s="19" t="n" hidden="false">
        <f>AI127+AJ127</f>
        <v>436684.5</v>
      </c>
      <c r="AL127" s="21" t="n" hidden="false">
        <f>AK127/N127-1</f>
        <v>0</v>
      </c>
      <c r="AM127" s="8" t="n">
        <v>0</v>
      </c>
      <c r="AN127" s="23" t="n" hidden="false">
        <v>0</v>
      </c>
      <c r="AO127" s="19" t="n" hidden="false">
        <v/>
      </c>
      <c r="AP127" s="19" t="n" hidden="false">
        <f>AN127+AO127</f>
        <v>0</v>
      </c>
      <c r="AQ127" s="19" t="n" hidden="false">
        <f>ROUND(AM127*AN127,2)</f>
        <v>0</v>
      </c>
      <c r="AR127" s="19" t="n" hidden="false">
        <v/>
      </c>
      <c r="AS127" s="19" t="n" hidden="false">
        <f>AQ127+AR127</f>
        <v>0</v>
      </c>
      <c r="AT127" s="21" t="n" hidden="false">
        <f>AS127/N127-1</f>
        <v>-1</v>
      </c>
    </row>
    <row r="128" customFormat="false" hidden="false" outlineLevel="0" collapsed="false">
      <c r="A128" s="18" t="inlineStr">
        <is>
          <t xml:space="preserve">1.1.1.1.1.1.3.17.2</t>
        </is>
      </c>
      <c r="B128" s="18" t="inlineStr">
        <is>
          <t xml:space="preserve"/>
        </is>
      </c>
      <c r="C128" s="22" t="inlineStr">
        <is>
          <t xml:space="preserve">Крышка на лоток осн.400мм</t>
        </is>
      </c>
      <c r="D128" s="7" t="inlineStr">
        <is>
          <t xml:space="preserve">Без учета дополнительных комплектующих
ДКС,Ostec</t>
        </is>
      </c>
      <c r="E128" s="7" t="inlineStr">
        <is>
          <t xml:space="preserve"/>
        </is>
      </c>
      <c r="F128" s="7" t="inlineStr">
        <is>
          <t xml:space="preserve">М</t>
        </is>
      </c>
      <c r="G128" s="7" t="inlineStr">
        <is>
          <t xml:space="preserve">1</t>
        </is>
      </c>
      <c r="H128" s="8" t="n">
        <v>525</v>
      </c>
      <c r="I128" s="23" t="n">
        <v>255.32</v>
      </c>
      <c r="J128" s="19" t="n">
        <v/>
      </c>
      <c r="K128" s="19" t="n">
        <f>ROUND(I128,2)+J128</f>
        <v>255.32</v>
      </c>
      <c r="L128" s="19" t="n">
        <f>ROUND(H128*ROUND(I128,2),2)</f>
        <v>134043</v>
      </c>
      <c r="M128" s="19" t="n">
        <v/>
      </c>
      <c r="N128" s="19" t="n">
        <f>L128+M128</f>
        <v>134043</v>
      </c>
      <c r="O128" s="8" t="n">
        <v>525</v>
      </c>
      <c r="P128" s="23" t="n" hidden="false">
        <v>255.32</v>
      </c>
      <c r="Q128" s="19" t="n" hidden="false">
        <v/>
      </c>
      <c r="R128" s="19" t="n" hidden="false">
        <f>P128+Q128</f>
        <v>255.32</v>
      </c>
      <c r="S128" s="19" t="n" hidden="false">
        <f>ROUND(O128*P128,2)</f>
        <v>134043</v>
      </c>
      <c r="T128" s="19" t="n" hidden="false">
        <v/>
      </c>
      <c r="U128" s="19" t="n" hidden="false">
        <f>S128+T128</f>
        <v>134043</v>
      </c>
      <c r="V128" s="21" t="n" hidden="false">
        <f>U128/N128-1</f>
        <v>0</v>
      </c>
      <c r="W128" s="8" t="n">
        <v>525</v>
      </c>
      <c r="X128" s="23" t="n" hidden="false">
        <v>255.32</v>
      </c>
      <c r="Y128" s="19" t="n" hidden="false">
        <v/>
      </c>
      <c r="Z128" s="19" t="n" hidden="false">
        <f>X128+Y128</f>
        <v>255.32</v>
      </c>
      <c r="AA128" s="19" t="n" hidden="false">
        <f>ROUND(W128*X128,2)</f>
        <v>134043</v>
      </c>
      <c r="AB128" s="19" t="n" hidden="false">
        <v/>
      </c>
      <c r="AC128" s="19" t="n" hidden="false">
        <f>AA128+AB128</f>
        <v>134043</v>
      </c>
      <c r="AD128" s="21" t="n" hidden="false">
        <f>AC128/N128-1</f>
        <v>0</v>
      </c>
      <c r="AE128" s="8" t="n">
        <v>525</v>
      </c>
      <c r="AF128" s="23" t="n" hidden="false">
        <v>255.32</v>
      </c>
      <c r="AG128" s="19" t="n" hidden="false">
        <v/>
      </c>
      <c r="AH128" s="19" t="n" hidden="false">
        <f>AF128+AG128</f>
        <v>255.32</v>
      </c>
      <c r="AI128" s="19" t="n" hidden="false">
        <f>ROUND(AE128*AF128,2)</f>
        <v>134043</v>
      </c>
      <c r="AJ128" s="19" t="n" hidden="false">
        <v/>
      </c>
      <c r="AK128" s="19" t="n" hidden="false">
        <f>AI128+AJ128</f>
        <v>134043</v>
      </c>
      <c r="AL128" s="21" t="n" hidden="false">
        <f>AK128/N128-1</f>
        <v>0</v>
      </c>
      <c r="AM128" s="8" t="n">
        <v>0</v>
      </c>
      <c r="AN128" s="23" t="n" hidden="false">
        <v>0</v>
      </c>
      <c r="AO128" s="19" t="n" hidden="false">
        <v/>
      </c>
      <c r="AP128" s="19" t="n" hidden="false">
        <f>AN128+AO128</f>
        <v>0</v>
      </c>
      <c r="AQ128" s="19" t="n" hidden="false">
        <f>ROUND(AM128*AN128,2)</f>
        <v>0</v>
      </c>
      <c r="AR128" s="19" t="n" hidden="false">
        <v/>
      </c>
      <c r="AS128" s="19" t="n" hidden="false">
        <f>AQ128+AR128</f>
        <v>0</v>
      </c>
      <c r="AT128" s="21" t="n" hidden="false">
        <f>AS128/N128-1</f>
        <v>-1</v>
      </c>
    </row>
    <row r="129" customFormat="false" hidden="false" outlineLevel="0" collapsed="false">
      <c r="A129" s="14" t="inlineStr">
        <is>
          <t xml:space="preserve">1.1.1.1.1.1.4</t>
        </is>
      </c>
      <c r="B129" s="14" t="inlineStr">
        <is>
          <t xml:space="preserve"/>
        </is>
      </c>
      <c r="C129" s="14" t="inlineStr">
        <is>
          <t xml:space="preserve">Монтаж электроустановочных изделий</t>
        </is>
      </c>
      <c r="D129" s="6" t="inlineStr">
        <is>
          <t xml:space="preserve"/>
        </is>
      </c>
      <c r="E129" s="6" t="inlineStr">
        <is>
          <t xml:space="preserve"/>
        </is>
      </c>
      <c r="F129" s="6" t="inlineStr">
        <is>
          <t xml:space="preserve"/>
        </is>
      </c>
      <c r="G129" s="6" t="inlineStr">
        <is>
          <t xml:space="preserve"/>
        </is>
      </c>
      <c r="H129" s="15" t="n">
        <v/>
      </c>
      <c r="I129" s="16" t="n">
        <v/>
      </c>
      <c r="J129" s="16" t="n">
        <v/>
      </c>
      <c r="K129" s="16" t="n">
        <v/>
      </c>
      <c r="L129" s="16" t="n">
        <f>L130+L137+L141+L143</f>
        <v>20728.24</v>
      </c>
      <c r="M129" s="16" t="n">
        <f>M130+M137+M141+M143</f>
        <v>253940</v>
      </c>
      <c r="N129" s="16" t="n">
        <f>N130+N137+N141+N143</f>
        <v>274668.24</v>
      </c>
      <c r="O129" s="15" t="n">
        <v/>
      </c>
      <c r="P129" s="16" t="n" hidden="false">
        <v/>
      </c>
      <c r="Q129" s="16" t="n" hidden="false">
        <v/>
      </c>
      <c r="R129" s="16" t="n" hidden="false">
        <v/>
      </c>
      <c r="S129" s="16" t="n" hidden="false">
        <f>S130+S137+S141+S143</f>
        <v>75052.95</v>
      </c>
      <c r="T129" s="16" t="n" hidden="false">
        <f>T130+T137+T141+T143</f>
        <v>423169.6</v>
      </c>
      <c r="U129" s="16" t="n" hidden="false">
        <f>U130+U137+U141+U143</f>
        <v>498222.55</v>
      </c>
      <c r="V129" s="17" t="n" hidden="false">
        <f>U129/N129-1</f>
        <v>0.8139066606317498</v>
      </c>
      <c r="W129" s="15" t="n">
        <v/>
      </c>
      <c r="X129" s="16" t="n" hidden="false">
        <v/>
      </c>
      <c r="Y129" s="16" t="n" hidden="false">
        <v/>
      </c>
      <c r="Z129" s="16" t="n" hidden="false">
        <v/>
      </c>
      <c r="AA129" s="16" t="n" hidden="false">
        <f>AA130+AA137+AA141+AA143</f>
        <v>102200.98</v>
      </c>
      <c r="AB129" s="16" t="n" hidden="false">
        <f>AB130+AB137+AB141+AB143</f>
        <v>507960</v>
      </c>
      <c r="AC129" s="16" t="n" hidden="false">
        <f>AC130+AC137+AC141+AC143</f>
        <v>610160.98</v>
      </c>
      <c r="AD129" s="17" t="n" hidden="false">
        <f>AC129/N129-1</f>
        <v>1.2214471538464005</v>
      </c>
      <c r="AE129" s="15" t="n">
        <v/>
      </c>
      <c r="AF129" s="16" t="n" hidden="false">
        <v/>
      </c>
      <c r="AG129" s="16" t="n" hidden="false">
        <v/>
      </c>
      <c r="AH129" s="16" t="n" hidden="false">
        <v/>
      </c>
      <c r="AI129" s="16" t="n" hidden="false">
        <f>AI130+AI137+AI141+AI143</f>
        <v>107941.95</v>
      </c>
      <c r="AJ129" s="16" t="n" hidden="false">
        <f>AJ130+AJ137+AJ141+AJ143</f>
        <v>777000</v>
      </c>
      <c r="AK129" s="16" t="n" hidden="false">
        <f>AK130+AK137+AK141+AK143</f>
        <v>884941.95</v>
      </c>
      <c r="AL129" s="17" t="n" hidden="false">
        <f>AK129/N129-1</f>
        <v>2.2218575762527184</v>
      </c>
      <c r="AM129" s="15" t="n">
        <v/>
      </c>
      <c r="AN129" s="16" t="n" hidden="false">
        <v/>
      </c>
      <c r="AO129" s="16" t="n" hidden="false">
        <v/>
      </c>
      <c r="AP129" s="16" t="n" hidden="false">
        <v/>
      </c>
      <c r="AQ129" s="16" t="n" hidden="false">
        <f>AQ130+AQ137+AQ141+AQ143</f>
        <v>0</v>
      </c>
      <c r="AR129" s="16" t="n" hidden="false">
        <f>AR130+AR137+AR141+AR143</f>
        <v>0</v>
      </c>
      <c r="AS129" s="16" t="n" hidden="false">
        <f>AS130+AS137+AS141+AS143</f>
        <v>0</v>
      </c>
      <c r="AT129" s="17" t="n" hidden="false">
        <f>AS129/N129-1</f>
        <v>-1</v>
      </c>
    </row>
    <row r="130" customFormat="false" hidden="false" outlineLevel="0" collapsed="false">
      <c r="A130" s="18" t="inlineStr">
        <is>
          <t xml:space="preserve">1.1.1.1.1.1.4.1</t>
        </is>
      </c>
      <c r="B130" s="18" t="inlineStr">
        <is>
          <t xml:space="preserve"/>
        </is>
      </c>
      <c r="C130" s="18" t="inlineStr">
        <is>
          <t xml:space="preserve">Монтаж электрических оконечных устройств / выключатель, переключатель</t>
        </is>
      </c>
      <c r="D130" s="7" t="inlineStr">
        <is>
          <t xml:space="preserve"/>
        </is>
      </c>
      <c r="E130" s="7" t="inlineStr">
        <is>
          <t xml:space="preserve">Выгружается из БО по объектам BIM-КЦ</t>
        </is>
      </c>
      <c r="F130" s="7" t="inlineStr">
        <is>
          <t xml:space="preserve">ШТ</t>
        </is>
      </c>
      <c r="G130" s="7" t="inlineStr">
        <is>
          <t xml:space="preserve">1</t>
        </is>
      </c>
      <c r="H130" s="8" t="n">
        <v>159</v>
      </c>
      <c r="I130" s="19" t="n">
        <f>ROUND((L131+L132+L133+L134+L135+L136)/H130,2)</f>
        <v>92.48</v>
      </c>
      <c r="J130" s="20" t="n">
        <v>478</v>
      </c>
      <c r="K130" s="19" t="n">
        <f>I130+ROUND(J130,2)</f>
        <v>570.48</v>
      </c>
      <c r="L130" s="19" t="n">
        <f>ROUND(H130*I130,2)</f>
        <v>14704.32</v>
      </c>
      <c r="M130" s="19" t="n">
        <f>ROUND(H130*ROUND(J130,2),2)</f>
        <v>76002</v>
      </c>
      <c r="N130" s="19" t="n">
        <f>L130+M130</f>
        <v>90706.32</v>
      </c>
      <c r="O130" s="8" t="n">
        <v>159</v>
      </c>
      <c r="P130" s="19" t="n" hidden="false">
        <f>ROUND((S131+S132+S133+S134+S135+S136)/O130,2)</f>
        <v>155.28</v>
      </c>
      <c r="Q130" s="20" t="n" hidden="false">
        <v>764.8</v>
      </c>
      <c r="R130" s="19" t="n" hidden="false">
        <f>P130+Q130</f>
        <v>920.08</v>
      </c>
      <c r="S130" s="19" t="n" hidden="false">
        <f>ROUND(O130*P130,2)</f>
        <v>24689.52</v>
      </c>
      <c r="T130" s="19" t="n" hidden="false">
        <f>ROUND(O130*Q130,2)</f>
        <v>121603.2</v>
      </c>
      <c r="U130" s="19" t="n" hidden="false">
        <f>S130+T130</f>
        <v>146292.72</v>
      </c>
      <c r="V130" s="21" t="n" hidden="false">
        <f>U130/N130-1</f>
        <v>0.6128172766792874</v>
      </c>
      <c r="W130" s="8" t="n">
        <v>159</v>
      </c>
      <c r="X130" s="19" t="n" hidden="false">
        <f>ROUND((AA131+AA132+AA133+AA134+AA135+AA136)/W130,2)</f>
        <v>186.84</v>
      </c>
      <c r="Y130" s="20" t="n" hidden="false">
        <v>950</v>
      </c>
      <c r="Z130" s="19" t="n" hidden="false">
        <f>X130+Y130</f>
        <v>1136.84</v>
      </c>
      <c r="AA130" s="19" t="n" hidden="false">
        <f>ROUND(W130*X130,2)</f>
        <v>29707.56</v>
      </c>
      <c r="AB130" s="19" t="n" hidden="false">
        <f>ROUND(W130*Y130,2)</f>
        <v>151050</v>
      </c>
      <c r="AC130" s="19" t="n" hidden="false">
        <f>AA130+AB130</f>
        <v>180757.56</v>
      </c>
      <c r="AD130" s="21" t="n" hidden="false">
        <f>AC130/N130-1</f>
        <v>0.9927780114990883</v>
      </c>
      <c r="AE130" s="8" t="n">
        <v>159</v>
      </c>
      <c r="AF130" s="19" t="n" hidden="false">
        <f>ROUND((AI131+AI132+AI133+AI134+AI135+AI136)/AE130,2)</f>
        <v>217.67</v>
      </c>
      <c r="AG130" s="20" t="n" hidden="false">
        <v>1000</v>
      </c>
      <c r="AH130" s="19" t="n" hidden="false">
        <f>AF130+AG130</f>
        <v>1217.67</v>
      </c>
      <c r="AI130" s="19" t="n" hidden="false">
        <f>ROUND(AE130*AF130,2)</f>
        <v>34609.53</v>
      </c>
      <c r="AJ130" s="19" t="n" hidden="false">
        <f>ROUND(AE130*AG130,2)</f>
        <v>159000</v>
      </c>
      <c r="AK130" s="19" t="n" hidden="false">
        <f>AI130+AJ130</f>
        <v>193609.53</v>
      </c>
      <c r="AL130" s="21" t="n" hidden="false">
        <f>AK130/N130-1</f>
        <v>1.1344657130837188</v>
      </c>
      <c r="AM130" s="8" t="n">
        <v>0</v>
      </c>
      <c r="AN130" s="19" t="n" hidden="false">
        <f>ROUND((AQ131+AQ132+AQ133+AQ134+AQ135+AQ136)/AM130,2)</f>
        <v>0</v>
      </c>
      <c r="AO130" s="19" t="n" hidden="false">
        <v>0</v>
      </c>
      <c r="AP130" s="19" t="n" hidden="false">
        <f>AN130+AO130</f>
        <v>0</v>
      </c>
      <c r="AQ130" s="19" t="n" hidden="false">
        <f>ROUND(AM130*AN130,2)</f>
        <v>0</v>
      </c>
      <c r="AR130" s="19" t="n" hidden="false">
        <f>ROUND(AM130*AO130,2)</f>
        <v>0</v>
      </c>
      <c r="AS130" s="19" t="n" hidden="false">
        <f>AQ130+AR130</f>
        <v>0</v>
      </c>
      <c r="AT130" s="21" t="n" hidden="false">
        <f>AS130/N130-1</f>
        <v>-1</v>
      </c>
    </row>
    <row r="131" customFormat="false" hidden="false" outlineLevel="0" collapsed="false">
      <c r="A131" s="18" t="inlineStr">
        <is>
          <t xml:space="preserve">1.1.1.1.1.1.4.1.1</t>
        </is>
      </c>
      <c r="B131" s="18" t="inlineStr">
        <is>
          <t xml:space="preserve"/>
        </is>
      </c>
      <c r="C131" s="22" t="inlineStr">
        <is>
          <t xml:space="preserve">Рамка Schneider Electric Glossa_ / белый / 1 пост / GSL000101</t>
        </is>
      </c>
      <c r="D131" s="7" t="inlineStr">
        <is>
          <t xml:space="preserve">LK60, цвет Белый</t>
        </is>
      </c>
      <c r="E131" s="7" t="inlineStr">
        <is>
          <t xml:space="preserve"/>
        </is>
      </c>
      <c r="F131" s="7" t="inlineStr">
        <is>
          <t xml:space="preserve">ШТ</t>
        </is>
      </c>
      <c r="G131" s="7" t="inlineStr">
        <is>
          <t xml:space="preserve">1</t>
        </is>
      </c>
      <c r="H131" s="8" t="n">
        <v>159</v>
      </c>
      <c r="I131" s="23" t="n">
        <v>10.66</v>
      </c>
      <c r="J131" s="19" t="n">
        <v/>
      </c>
      <c r="K131" s="19" t="n">
        <f>ROUND(I131,2)+J131</f>
        <v>10.66</v>
      </c>
      <c r="L131" s="19" t="n">
        <f>ROUND(H131*ROUND(I131,2),2)</f>
        <v>1694.94</v>
      </c>
      <c r="M131" s="19" t="n">
        <v/>
      </c>
      <c r="N131" s="19" t="n">
        <f>L131+M131</f>
        <v>1694.94</v>
      </c>
      <c r="O131" s="8" t="n">
        <v>159</v>
      </c>
      <c r="P131" s="23" t="n" hidden="false">
        <v>10.66</v>
      </c>
      <c r="Q131" s="19" t="n" hidden="false">
        <v/>
      </c>
      <c r="R131" s="19" t="n" hidden="false">
        <f>P131+Q131</f>
        <v>10.66</v>
      </c>
      <c r="S131" s="19" t="n" hidden="false">
        <f>ROUND(O131*P131,2)</f>
        <v>1694.94</v>
      </c>
      <c r="T131" s="19" t="n" hidden="false">
        <v/>
      </c>
      <c r="U131" s="19" t="n" hidden="false">
        <f>S131+T131</f>
        <v>1694.94</v>
      </c>
      <c r="V131" s="21" t="n" hidden="false">
        <f>U131/N131-1</f>
        <v>0</v>
      </c>
      <c r="W131" s="8" t="n">
        <v>159</v>
      </c>
      <c r="X131" s="23" t="n" hidden="false">
        <v>10.66</v>
      </c>
      <c r="Y131" s="19" t="n" hidden="false">
        <v/>
      </c>
      <c r="Z131" s="19" t="n" hidden="false">
        <f>X131+Y131</f>
        <v>10.66</v>
      </c>
      <c r="AA131" s="19" t="n" hidden="false">
        <f>ROUND(W131*X131,2)</f>
        <v>1694.94</v>
      </c>
      <c r="AB131" s="19" t="n" hidden="false">
        <v/>
      </c>
      <c r="AC131" s="19" t="n" hidden="false">
        <f>AA131+AB131</f>
        <v>1694.94</v>
      </c>
      <c r="AD131" s="21" t="n" hidden="false">
        <f>AC131/N131-1</f>
        <v>0</v>
      </c>
      <c r="AE131" s="8" t="n">
        <v>159</v>
      </c>
      <c r="AF131" s="23" t="n" hidden="false">
        <v>10.66</v>
      </c>
      <c r="AG131" s="19" t="n" hidden="false">
        <v/>
      </c>
      <c r="AH131" s="19" t="n" hidden="false">
        <f>AF131+AG131</f>
        <v>10.66</v>
      </c>
      <c r="AI131" s="19" t="n" hidden="false">
        <f>ROUND(AE131*AF131,2)</f>
        <v>1694.94</v>
      </c>
      <c r="AJ131" s="19" t="n" hidden="false">
        <v/>
      </c>
      <c r="AK131" s="19" t="n" hidden="false">
        <f>AI131+AJ131</f>
        <v>1694.94</v>
      </c>
      <c r="AL131" s="21" t="n" hidden="false">
        <f>AK131/N131-1</f>
        <v>0</v>
      </c>
      <c r="AM131" s="8" t="n">
        <v>0</v>
      </c>
      <c r="AN131" s="23" t="n" hidden="false">
        <v>0</v>
      </c>
      <c r="AO131" s="19" t="n" hidden="false">
        <v/>
      </c>
      <c r="AP131" s="19" t="n" hidden="false">
        <f>AN131+AO131</f>
        <v>0</v>
      </c>
      <c r="AQ131" s="19" t="n" hidden="false">
        <f>ROUND(AM131*AN131,2)</f>
        <v>0</v>
      </c>
      <c r="AR131" s="19" t="n" hidden="false">
        <v/>
      </c>
      <c r="AS131" s="19" t="n" hidden="false">
        <f>AQ131+AR131</f>
        <v>0</v>
      </c>
      <c r="AT131" s="21" t="n" hidden="false">
        <f>AS131/N131-1</f>
        <v>-1</v>
      </c>
    </row>
    <row r="132" customFormat="false" hidden="false" outlineLevel="0" collapsed="false">
      <c r="A132" s="18" t="inlineStr">
        <is>
          <t xml:space="preserve">1.1.1.1.1.1.4.1.2</t>
        </is>
      </c>
      <c r="B132" s="18" t="inlineStr">
        <is>
          <t xml:space="preserve"/>
        </is>
      </c>
      <c r="C132" s="22" t="inlineStr">
        <is>
          <t xml:space="preserve">Переключатель_ / проходной/одноклавишный/открытой установки / 10А, 220В, IP20</t>
        </is>
      </c>
      <c r="D132" s="7" t="inlineStr">
        <is>
          <t xml:space="preserve">Переключатель проходной одноклавишный скрытой установки, 10А, 250В, IP44 белый</t>
        </is>
      </c>
      <c r="E132" s="7" t="inlineStr">
        <is>
          <t xml:space="preserve"/>
        </is>
      </c>
      <c r="F132" s="7" t="inlineStr">
        <is>
          <t xml:space="preserve">ШТ</t>
        </is>
      </c>
      <c r="G132" s="7" t="inlineStr">
        <is>
          <t xml:space="preserve">1</t>
        </is>
      </c>
      <c r="H132" s="8" t="n">
        <v>30</v>
      </c>
      <c r="I132" s="20" t="n">
        <v>86.78</v>
      </c>
      <c r="J132" s="19" t="n">
        <v/>
      </c>
      <c r="K132" s="19" t="n">
        <f>ROUND(I132,2)+J132</f>
        <v>86.78</v>
      </c>
      <c r="L132" s="19" t="n">
        <f>ROUND(H132*ROUND(I132,2),2)</f>
        <v>2603.4</v>
      </c>
      <c r="M132" s="19" t="n">
        <v/>
      </c>
      <c r="N132" s="19" t="n">
        <f>L132+M132</f>
        <v>2603.4</v>
      </c>
      <c r="O132" s="8" t="n">
        <v>30</v>
      </c>
      <c r="P132" s="20" t="n" hidden="false">
        <v>300</v>
      </c>
      <c r="Q132" s="19" t="n" hidden="false">
        <v/>
      </c>
      <c r="R132" s="19" t="n" hidden="false">
        <f>P132+Q132</f>
        <v>300</v>
      </c>
      <c r="S132" s="19" t="n" hidden="false">
        <f>ROUND(O132*P132,2)</f>
        <v>9000</v>
      </c>
      <c r="T132" s="19" t="n" hidden="false">
        <v/>
      </c>
      <c r="U132" s="19" t="n" hidden="false">
        <f>S132+T132</f>
        <v>9000</v>
      </c>
      <c r="V132" s="21" t="n" hidden="false">
        <f>U132/N132-1</f>
        <v>2.4570177460244293</v>
      </c>
      <c r="W132" s="8" t="n">
        <v>30</v>
      </c>
      <c r="X132" s="20" t="n" hidden="false">
        <v>415</v>
      </c>
      <c r="Y132" s="19" t="n" hidden="false">
        <v/>
      </c>
      <c r="Z132" s="19" t="n" hidden="false">
        <f>X132+Y132</f>
        <v>415</v>
      </c>
      <c r="AA132" s="19" t="n" hidden="false">
        <f>ROUND(W132*X132,2)</f>
        <v>12450</v>
      </c>
      <c r="AB132" s="19" t="n" hidden="false">
        <v/>
      </c>
      <c r="AC132" s="19" t="n" hidden="false">
        <f>AA132+AB132</f>
        <v>12450</v>
      </c>
      <c r="AD132" s="21" t="n" hidden="false">
        <f>AC132/N132-1</f>
        <v>3.7822078820004608</v>
      </c>
      <c r="AE132" s="8" t="n">
        <v>30</v>
      </c>
      <c r="AF132" s="20" t="n" hidden="false">
        <v>500</v>
      </c>
      <c r="AG132" s="19" t="n" hidden="false">
        <v/>
      </c>
      <c r="AH132" s="19" t="n" hidden="false">
        <f>AF132+AG132</f>
        <v>500</v>
      </c>
      <c r="AI132" s="19" t="n" hidden="false">
        <f>ROUND(AE132*AF132,2)</f>
        <v>15000</v>
      </c>
      <c r="AJ132" s="19" t="n" hidden="false">
        <v/>
      </c>
      <c r="AK132" s="19" t="n" hidden="false">
        <f>AI132+AJ132</f>
        <v>15000</v>
      </c>
      <c r="AL132" s="21" t="n" hidden="false">
        <f>AK132/N132-1</f>
        <v>4.7616962433740495</v>
      </c>
      <c r="AM132" s="8" t="n">
        <v>0</v>
      </c>
      <c r="AN132" s="19" t="n" hidden="false">
        <v>0</v>
      </c>
      <c r="AO132" s="19" t="n" hidden="false">
        <v/>
      </c>
      <c r="AP132" s="19" t="n" hidden="false">
        <f>AN132+AO132</f>
        <v>0</v>
      </c>
      <c r="AQ132" s="19" t="n" hidden="false">
        <f>ROUND(AM132*AN132,2)</f>
        <v>0</v>
      </c>
      <c r="AR132" s="19" t="n" hidden="false">
        <v/>
      </c>
      <c r="AS132" s="19" t="n" hidden="false">
        <f>AQ132+AR132</f>
        <v>0</v>
      </c>
      <c r="AT132" s="21" t="n" hidden="false">
        <f>AS132/N132-1</f>
        <v>-1</v>
      </c>
    </row>
    <row r="133" customFormat="false" hidden="false" outlineLevel="0" collapsed="false">
      <c r="A133" s="18" t="inlineStr">
        <is>
          <t xml:space="preserve">1.1.1.1.1.1.4.1.3</t>
        </is>
      </c>
      <c r="B133" s="18" t="inlineStr">
        <is>
          <t xml:space="preserve"/>
        </is>
      </c>
      <c r="C133" s="22" t="inlineStr">
        <is>
          <t xml:space="preserve">Выключатель Schneider Electric Этюд_/одноклавишный</t>
        </is>
      </c>
      <c r="D133" s="7" t="inlineStr">
        <is>
          <t xml:space="preserve">LK60,  Выключатель 1-кл. скрытой установки 10А, IP44</t>
        </is>
      </c>
      <c r="E133" s="7" t="inlineStr">
        <is>
          <t xml:space="preserve"/>
        </is>
      </c>
      <c r="F133" s="7" t="inlineStr">
        <is>
          <t xml:space="preserve">ШТ</t>
        </is>
      </c>
      <c r="G133" s="7" t="inlineStr">
        <is>
          <t xml:space="preserve">1</t>
        </is>
      </c>
      <c r="H133" s="8" t="n">
        <v>31</v>
      </c>
      <c r="I133" s="23" t="n">
        <v>74.59</v>
      </c>
      <c r="J133" s="19" t="n">
        <v/>
      </c>
      <c r="K133" s="19" t="n">
        <f>ROUND(I133,2)+J133</f>
        <v>74.59</v>
      </c>
      <c r="L133" s="19" t="n">
        <f>ROUND(H133*ROUND(I133,2),2)</f>
        <v>2312.29</v>
      </c>
      <c r="M133" s="19" t="n">
        <v/>
      </c>
      <c r="N133" s="19" t="n">
        <f>L133+M133</f>
        <v>2312.29</v>
      </c>
      <c r="O133" s="8" t="n">
        <v>31</v>
      </c>
      <c r="P133" s="23" t="n" hidden="false">
        <v>74.59</v>
      </c>
      <c r="Q133" s="19" t="n" hidden="false">
        <v/>
      </c>
      <c r="R133" s="19" t="n" hidden="false">
        <f>P133+Q133</f>
        <v>74.59</v>
      </c>
      <c r="S133" s="19" t="n" hidden="false">
        <f>ROUND(O133*P133,2)</f>
        <v>2312.29</v>
      </c>
      <c r="T133" s="19" t="n" hidden="false">
        <v/>
      </c>
      <c r="U133" s="19" t="n" hidden="false">
        <f>S133+T133</f>
        <v>2312.29</v>
      </c>
      <c r="V133" s="21" t="n" hidden="false">
        <f>U133/N133-1</f>
        <v>0</v>
      </c>
      <c r="W133" s="8" t="n">
        <v>31</v>
      </c>
      <c r="X133" s="23" t="n" hidden="false">
        <v>74.59</v>
      </c>
      <c r="Y133" s="19" t="n" hidden="false">
        <v/>
      </c>
      <c r="Z133" s="19" t="n" hidden="false">
        <f>X133+Y133</f>
        <v>74.59</v>
      </c>
      <c r="AA133" s="19" t="n" hidden="false">
        <f>ROUND(W133*X133,2)</f>
        <v>2312.29</v>
      </c>
      <c r="AB133" s="19" t="n" hidden="false">
        <v/>
      </c>
      <c r="AC133" s="19" t="n" hidden="false">
        <f>AA133+AB133</f>
        <v>2312.29</v>
      </c>
      <c r="AD133" s="21" t="n" hidden="false">
        <f>AC133/N133-1</f>
        <v>0</v>
      </c>
      <c r="AE133" s="8" t="n">
        <v>31</v>
      </c>
      <c r="AF133" s="23" t="n" hidden="false">
        <v>74.59</v>
      </c>
      <c r="AG133" s="19" t="n" hidden="false">
        <v/>
      </c>
      <c r="AH133" s="19" t="n" hidden="false">
        <f>AF133+AG133</f>
        <v>74.59</v>
      </c>
      <c r="AI133" s="19" t="n" hidden="false">
        <f>ROUND(AE133*AF133,2)</f>
        <v>2312.29</v>
      </c>
      <c r="AJ133" s="19" t="n" hidden="false">
        <v/>
      </c>
      <c r="AK133" s="19" t="n" hidden="false">
        <f>AI133+AJ133</f>
        <v>2312.29</v>
      </c>
      <c r="AL133" s="21" t="n" hidden="false">
        <f>AK133/N133-1</f>
        <v>0</v>
      </c>
      <c r="AM133" s="8" t="n">
        <v>0</v>
      </c>
      <c r="AN133" s="23" t="n" hidden="false">
        <v>0</v>
      </c>
      <c r="AO133" s="19" t="n" hidden="false">
        <v/>
      </c>
      <c r="AP133" s="19" t="n" hidden="false">
        <f>AN133+AO133</f>
        <v>0</v>
      </c>
      <c r="AQ133" s="19" t="n" hidden="false">
        <f>ROUND(AM133*AN133,2)</f>
        <v>0</v>
      </c>
      <c r="AR133" s="19" t="n" hidden="false">
        <v/>
      </c>
      <c r="AS133" s="19" t="n" hidden="false">
        <f>AQ133+AR133</f>
        <v>0</v>
      </c>
      <c r="AT133" s="21" t="n" hidden="false">
        <f>AS133/N133-1</f>
        <v>-1</v>
      </c>
    </row>
    <row r="134" customFormat="false" hidden="false" outlineLevel="0" collapsed="false">
      <c r="A134" s="18" t="inlineStr">
        <is>
          <t xml:space="preserve">1.1.1.1.1.1.4.1.4</t>
        </is>
      </c>
      <c r="B134" s="18" t="inlineStr">
        <is>
          <t xml:space="preserve"/>
        </is>
      </c>
      <c r="C134" s="22" t="inlineStr">
        <is>
          <t xml:space="preserve">Выключатель Трехклавишный Скрытый 10А 220...250В IP20 Белый</t>
        </is>
      </c>
      <c r="D134" s="7" t="inlineStr">
        <is>
          <t xml:space="preserve">Выключатель трехклавишный LK60, цвет Белый</t>
        </is>
      </c>
      <c r="E134" s="7" t="inlineStr">
        <is>
          <t xml:space="preserve"/>
        </is>
      </c>
      <c r="F134" s="7" t="inlineStr">
        <is>
          <t xml:space="preserve">ШТ</t>
        </is>
      </c>
      <c r="G134" s="7" t="inlineStr">
        <is>
          <t xml:space="preserve">1</t>
        </is>
      </c>
      <c r="H134" s="8" t="n">
        <v>1</v>
      </c>
      <c r="I134" s="23" t="n">
        <v>153.46</v>
      </c>
      <c r="J134" s="19" t="n">
        <v/>
      </c>
      <c r="K134" s="19" t="n">
        <f>ROUND(I134,2)+J134</f>
        <v>153.46</v>
      </c>
      <c r="L134" s="19" t="n">
        <f>ROUND(H134*ROUND(I134,2),2)</f>
        <v>153.46</v>
      </c>
      <c r="M134" s="19" t="n">
        <v/>
      </c>
      <c r="N134" s="19" t="n">
        <f>L134+M134</f>
        <v>153.46</v>
      </c>
      <c r="O134" s="8" t="n">
        <v>1</v>
      </c>
      <c r="P134" s="23" t="n" hidden="false">
        <v>153.46</v>
      </c>
      <c r="Q134" s="19" t="n" hidden="false">
        <v/>
      </c>
      <c r="R134" s="19" t="n" hidden="false">
        <f>P134+Q134</f>
        <v>153.46</v>
      </c>
      <c r="S134" s="19" t="n" hidden="false">
        <f>ROUND(O134*P134,2)</f>
        <v>153.46</v>
      </c>
      <c r="T134" s="19" t="n" hidden="false">
        <v/>
      </c>
      <c r="U134" s="19" t="n" hidden="false">
        <f>S134+T134</f>
        <v>153.46</v>
      </c>
      <c r="V134" s="21" t="n" hidden="false">
        <f>U134/N134-1</f>
        <v>0</v>
      </c>
      <c r="W134" s="8" t="n">
        <v>1</v>
      </c>
      <c r="X134" s="23" t="n" hidden="false">
        <v>153.46</v>
      </c>
      <c r="Y134" s="19" t="n" hidden="false">
        <v/>
      </c>
      <c r="Z134" s="19" t="n" hidden="false">
        <f>X134+Y134</f>
        <v>153.46</v>
      </c>
      <c r="AA134" s="19" t="n" hidden="false">
        <f>ROUND(W134*X134,2)</f>
        <v>153.46</v>
      </c>
      <c r="AB134" s="19" t="n" hidden="false">
        <v/>
      </c>
      <c r="AC134" s="19" t="n" hidden="false">
        <f>AA134+AB134</f>
        <v>153.46</v>
      </c>
      <c r="AD134" s="21" t="n" hidden="false">
        <f>AC134/N134-1</f>
        <v>0</v>
      </c>
      <c r="AE134" s="8" t="n">
        <v>1</v>
      </c>
      <c r="AF134" s="23" t="n" hidden="false">
        <v>153.46</v>
      </c>
      <c r="AG134" s="19" t="n" hidden="false">
        <v/>
      </c>
      <c r="AH134" s="19" t="n" hidden="false">
        <f>AF134+AG134</f>
        <v>153.46</v>
      </c>
      <c r="AI134" s="19" t="n" hidden="false">
        <f>ROUND(AE134*AF134,2)</f>
        <v>153.46</v>
      </c>
      <c r="AJ134" s="19" t="n" hidden="false">
        <v/>
      </c>
      <c r="AK134" s="19" t="n" hidden="false">
        <f>AI134+AJ134</f>
        <v>153.46</v>
      </c>
      <c r="AL134" s="21" t="n" hidden="false">
        <f>AK134/N134-1</f>
        <v>0</v>
      </c>
      <c r="AM134" s="8" t="n">
        <v>0</v>
      </c>
      <c r="AN134" s="23" t="n" hidden="false">
        <v>0</v>
      </c>
      <c r="AO134" s="19" t="n" hidden="false">
        <v/>
      </c>
      <c r="AP134" s="19" t="n" hidden="false">
        <f>AN134+AO134</f>
        <v>0</v>
      </c>
      <c r="AQ134" s="19" t="n" hidden="false">
        <f>ROUND(AM134*AN134,2)</f>
        <v>0</v>
      </c>
      <c r="AR134" s="19" t="n" hidden="false">
        <v/>
      </c>
      <c r="AS134" s="19" t="n" hidden="false">
        <f>AQ134+AR134</f>
        <v>0</v>
      </c>
      <c r="AT134" s="21" t="n" hidden="false">
        <f>AS134/N134-1</f>
        <v>-1</v>
      </c>
    </row>
    <row r="135" customFormat="false" hidden="false" outlineLevel="0" collapsed="false">
      <c r="A135" s="18" t="inlineStr">
        <is>
          <t xml:space="preserve">1.1.1.1.1.1.4.1.5</t>
        </is>
      </c>
      <c r="B135" s="18" t="inlineStr">
        <is>
          <t xml:space="preserve"/>
        </is>
      </c>
      <c r="C135" s="22" t="inlineStr">
        <is>
          <t xml:space="preserve">Выключатель Одноклавишный Скрытый 10А 220...250В IP20 Белый</t>
        </is>
      </c>
      <c r="D135" s="7" t="inlineStr">
        <is>
          <t xml:space="preserve">Выключатель одноклавишный, одинарный, 250В, 16А, IP20, скрытый монтаж LK60, цвет Белый</t>
        </is>
      </c>
      <c r="E135" s="7" t="inlineStr">
        <is>
          <t xml:space="preserve"/>
        </is>
      </c>
      <c r="F135" s="7" t="inlineStr">
        <is>
          <t xml:space="preserve">ШТ</t>
        </is>
      </c>
      <c r="G135" s="7" t="inlineStr">
        <is>
          <t xml:space="preserve">1</t>
        </is>
      </c>
      <c r="H135" s="8" t="n">
        <v>69</v>
      </c>
      <c r="I135" s="23" t="n">
        <v>81.86</v>
      </c>
      <c r="J135" s="19" t="n">
        <v/>
      </c>
      <c r="K135" s="19" t="n">
        <f>ROUND(I135,2)+J135</f>
        <v>81.86</v>
      </c>
      <c r="L135" s="19" t="n">
        <f>ROUND(H135*ROUND(I135,2),2)</f>
        <v>5648.34</v>
      </c>
      <c r="M135" s="19" t="n">
        <v/>
      </c>
      <c r="N135" s="19" t="n">
        <f>L135+M135</f>
        <v>5648.34</v>
      </c>
      <c r="O135" s="8" t="n">
        <v>69</v>
      </c>
      <c r="P135" s="23" t="n" hidden="false">
        <v>81.86</v>
      </c>
      <c r="Q135" s="19" t="n" hidden="false">
        <v/>
      </c>
      <c r="R135" s="19" t="n" hidden="false">
        <f>P135+Q135</f>
        <v>81.86</v>
      </c>
      <c r="S135" s="19" t="n" hidden="false">
        <f>ROUND(O135*P135,2)</f>
        <v>5648.34</v>
      </c>
      <c r="T135" s="19" t="n" hidden="false">
        <v/>
      </c>
      <c r="U135" s="19" t="n" hidden="false">
        <f>S135+T135</f>
        <v>5648.34</v>
      </c>
      <c r="V135" s="21" t="n" hidden="false">
        <f>U135/N135-1</f>
        <v>0</v>
      </c>
      <c r="W135" s="8" t="n">
        <v>69</v>
      </c>
      <c r="X135" s="23" t="n" hidden="false">
        <v>81.86</v>
      </c>
      <c r="Y135" s="19" t="n" hidden="false">
        <v/>
      </c>
      <c r="Z135" s="19" t="n" hidden="false">
        <f>X135+Y135</f>
        <v>81.86</v>
      </c>
      <c r="AA135" s="19" t="n" hidden="false">
        <f>ROUND(W135*X135,2)</f>
        <v>5648.34</v>
      </c>
      <c r="AB135" s="19" t="n" hidden="false">
        <v/>
      </c>
      <c r="AC135" s="19" t="n" hidden="false">
        <f>AA135+AB135</f>
        <v>5648.34</v>
      </c>
      <c r="AD135" s="21" t="n" hidden="false">
        <f>AC135/N135-1</f>
        <v>0</v>
      </c>
      <c r="AE135" s="8" t="n">
        <v>69</v>
      </c>
      <c r="AF135" s="23" t="n" hidden="false">
        <v>81.86</v>
      </c>
      <c r="AG135" s="19" t="n" hidden="false">
        <v/>
      </c>
      <c r="AH135" s="19" t="n" hidden="false">
        <f>AF135+AG135</f>
        <v>81.86</v>
      </c>
      <c r="AI135" s="19" t="n" hidden="false">
        <f>ROUND(AE135*AF135,2)</f>
        <v>5648.34</v>
      </c>
      <c r="AJ135" s="19" t="n" hidden="false">
        <v/>
      </c>
      <c r="AK135" s="19" t="n" hidden="false">
        <f>AI135+AJ135</f>
        <v>5648.34</v>
      </c>
      <c r="AL135" s="21" t="n" hidden="false">
        <f>AK135/N135-1</f>
        <v>0</v>
      </c>
      <c r="AM135" s="8" t="n">
        <v>0</v>
      </c>
      <c r="AN135" s="23" t="n" hidden="false">
        <v>0</v>
      </c>
      <c r="AO135" s="19" t="n" hidden="false">
        <v/>
      </c>
      <c r="AP135" s="19" t="n" hidden="false">
        <f>AN135+AO135</f>
        <v>0</v>
      </c>
      <c r="AQ135" s="19" t="n" hidden="false">
        <f>ROUND(AM135*AN135,2)</f>
        <v>0</v>
      </c>
      <c r="AR135" s="19" t="n" hidden="false">
        <v/>
      </c>
      <c r="AS135" s="19" t="n" hidden="false">
        <f>AQ135+AR135</f>
        <v>0</v>
      </c>
      <c r="AT135" s="21" t="n" hidden="false">
        <f>AS135/N135-1</f>
        <v>-1</v>
      </c>
    </row>
    <row r="136" customFormat="false" hidden="false" outlineLevel="0" collapsed="false">
      <c r="A136" s="18" t="inlineStr">
        <is>
          <t xml:space="preserve">1.1.1.1.1.1.4.1.6</t>
        </is>
      </c>
      <c r="B136" s="18" t="inlineStr">
        <is>
          <t xml:space="preserve"/>
        </is>
      </c>
      <c r="C136" s="22" t="inlineStr">
        <is>
          <t xml:space="preserve">Выключатель Двухклавишный Скрытый 10А 220...250В IP20 Белый</t>
        </is>
      </c>
      <c r="D136" s="7" t="inlineStr">
        <is>
          <t xml:space="preserve">Выключатель двухклавишный, 250В, 16А, IP20, скрытый монтаж LK60, цвет Белый</t>
        </is>
      </c>
      <c r="E136" s="7" t="inlineStr">
        <is>
          <t xml:space="preserve"/>
        </is>
      </c>
      <c r="F136" s="7" t="inlineStr">
        <is>
          <t xml:space="preserve">ШТ</t>
        </is>
      </c>
      <c r="G136" s="7" t="inlineStr">
        <is>
          <t xml:space="preserve">1</t>
        </is>
      </c>
      <c r="H136" s="8" t="n">
        <v>28</v>
      </c>
      <c r="I136" s="20" t="n">
        <v>81.87</v>
      </c>
      <c r="J136" s="19" t="n">
        <v/>
      </c>
      <c r="K136" s="19" t="n">
        <f>ROUND(I136,2)+J136</f>
        <v>81.87</v>
      </c>
      <c r="L136" s="19" t="n">
        <f>ROUND(H136*ROUND(I136,2),2)</f>
        <v>2292.36</v>
      </c>
      <c r="M136" s="19" t="n">
        <v/>
      </c>
      <c r="N136" s="19" t="n">
        <f>L136+M136</f>
        <v>2292.36</v>
      </c>
      <c r="O136" s="8" t="n">
        <v>28</v>
      </c>
      <c r="P136" s="20" t="n" hidden="false">
        <v>210</v>
      </c>
      <c r="Q136" s="19" t="n" hidden="false">
        <v/>
      </c>
      <c r="R136" s="19" t="n" hidden="false">
        <f>P136+Q136</f>
        <v>210</v>
      </c>
      <c r="S136" s="19" t="n" hidden="false">
        <f>ROUND(O136*P136,2)</f>
        <v>5880</v>
      </c>
      <c r="T136" s="19" t="n" hidden="false">
        <v/>
      </c>
      <c r="U136" s="19" t="n" hidden="false">
        <f>S136+T136</f>
        <v>5880</v>
      </c>
      <c r="V136" s="21" t="n" hidden="false">
        <f>U136/N136-1</f>
        <v>1.5650421399780137</v>
      </c>
      <c r="W136" s="8" t="n">
        <v>28</v>
      </c>
      <c r="X136" s="20" t="n" hidden="false">
        <v>266</v>
      </c>
      <c r="Y136" s="19" t="n" hidden="false">
        <v/>
      </c>
      <c r="Z136" s="19" t="n" hidden="false">
        <f>X136+Y136</f>
        <v>266</v>
      </c>
      <c r="AA136" s="19" t="n" hidden="false">
        <f>ROUND(W136*X136,2)</f>
        <v>7448</v>
      </c>
      <c r="AB136" s="19" t="n" hidden="false">
        <v/>
      </c>
      <c r="AC136" s="19" t="n" hidden="false">
        <f>AA136+AB136</f>
        <v>7448</v>
      </c>
      <c r="AD136" s="21" t="n" hidden="false">
        <f>AC136/N136-1</f>
        <v>2.249053377305484</v>
      </c>
      <c r="AE136" s="8" t="n">
        <v>28</v>
      </c>
      <c r="AF136" s="20" t="n" hidden="false">
        <v>350</v>
      </c>
      <c r="AG136" s="19" t="n" hidden="false">
        <v/>
      </c>
      <c r="AH136" s="19" t="n" hidden="false">
        <f>AF136+AG136</f>
        <v>350</v>
      </c>
      <c r="AI136" s="19" t="n" hidden="false">
        <f>ROUND(AE136*AF136,2)</f>
        <v>9800</v>
      </c>
      <c r="AJ136" s="19" t="n" hidden="false">
        <v/>
      </c>
      <c r="AK136" s="19" t="n" hidden="false">
        <f>AI136+AJ136</f>
        <v>9800</v>
      </c>
      <c r="AL136" s="21" t="n" hidden="false">
        <f>AK136/N136-1</f>
        <v>3.27507023329669</v>
      </c>
      <c r="AM136" s="8" t="n">
        <v>0</v>
      </c>
      <c r="AN136" s="19" t="n" hidden="false">
        <v>0</v>
      </c>
      <c r="AO136" s="19" t="n" hidden="false">
        <v/>
      </c>
      <c r="AP136" s="19" t="n" hidden="false">
        <f>AN136+AO136</f>
        <v>0</v>
      </c>
      <c r="AQ136" s="19" t="n" hidden="false">
        <f>ROUND(AM136*AN136,2)</f>
        <v>0</v>
      </c>
      <c r="AR136" s="19" t="n" hidden="false">
        <v/>
      </c>
      <c r="AS136" s="19" t="n" hidden="false">
        <f>AQ136+AR136</f>
        <v>0</v>
      </c>
      <c r="AT136" s="21" t="n" hidden="false">
        <f>AS136/N136-1</f>
        <v>-1</v>
      </c>
    </row>
    <row r="137" customFormat="false" hidden="false" outlineLevel="0" collapsed="false">
      <c r="A137" s="18" t="inlineStr">
        <is>
          <t xml:space="preserve">1.1.1.1.1.1.4.2</t>
        </is>
      </c>
      <c r="B137" s="18" t="inlineStr">
        <is>
          <t xml:space="preserve"/>
        </is>
      </c>
      <c r="C137" s="18" t="inlineStr">
        <is>
          <t xml:space="preserve">Монтаж электрических оконечных устройств / розетка</t>
        </is>
      </c>
      <c r="D137" s="7" t="inlineStr">
        <is>
          <t xml:space="preserve"/>
        </is>
      </c>
      <c r="E137" s="7" t="inlineStr">
        <is>
          <t xml:space="preserve">Выгружается из БО по объектам BIM-КЦ</t>
        </is>
      </c>
      <c r="F137" s="7" t="inlineStr">
        <is>
          <t xml:space="preserve">ШТ</t>
        </is>
      </c>
      <c r="G137" s="7" t="inlineStr">
        <is>
          <t xml:space="preserve">1</t>
        </is>
      </c>
      <c r="H137" s="8" t="n">
        <v>166</v>
      </c>
      <c r="I137" s="19" t="n">
        <f>ROUND((L138+L139+L140)/H137,2)</f>
        <v>13.87</v>
      </c>
      <c r="J137" s="20" t="n">
        <v>478</v>
      </c>
      <c r="K137" s="19" t="n">
        <f>I137+ROUND(J137,2)</f>
        <v>491.87</v>
      </c>
      <c r="L137" s="19" t="n">
        <f>ROUND(H137*I137,2)</f>
        <v>2302.42</v>
      </c>
      <c r="M137" s="19" t="n">
        <f>ROUND(H137*ROUND(J137,2),2)</f>
        <v>79348</v>
      </c>
      <c r="N137" s="19" t="n">
        <f>L137+M137</f>
        <v>81650.42</v>
      </c>
      <c r="O137" s="8" t="n">
        <v>166</v>
      </c>
      <c r="P137" s="19" t="n" hidden="false">
        <f>ROUND((S138+S139+S140)/O137,2)</f>
        <v>167.23</v>
      </c>
      <c r="Q137" s="20" t="n" hidden="false">
        <v>764.8</v>
      </c>
      <c r="R137" s="19" t="n" hidden="false">
        <f>P137+Q137</f>
        <v>932.03</v>
      </c>
      <c r="S137" s="19" t="n" hidden="false">
        <f>ROUND(O137*P137,2)</f>
        <v>27760.18</v>
      </c>
      <c r="T137" s="19" t="n" hidden="false">
        <f>ROUND(O137*Q137,2)</f>
        <v>126956.8</v>
      </c>
      <c r="U137" s="19" t="n" hidden="false">
        <f>S137+T137</f>
        <v>154716.98</v>
      </c>
      <c r="V137" s="21" t="n" hidden="false">
        <f>U137/N137-1</f>
        <v>0.8948705958891578</v>
      </c>
      <c r="W137" s="8" t="n">
        <v>166</v>
      </c>
      <c r="X137" s="19" t="n" hidden="false">
        <f>ROUND((AA138+AA139+AA140)/W137,2)</f>
        <v>374.87</v>
      </c>
      <c r="Y137" s="20" t="n" hidden="false">
        <v>950</v>
      </c>
      <c r="Z137" s="19" t="n" hidden="false">
        <f>X137+Y137</f>
        <v>1324.87</v>
      </c>
      <c r="AA137" s="19" t="n" hidden="false">
        <f>ROUND(W137*X137,2)</f>
        <v>62228.42</v>
      </c>
      <c r="AB137" s="19" t="n" hidden="false">
        <f>ROUND(W137*Y137,2)</f>
        <v>157700</v>
      </c>
      <c r="AC137" s="19" t="n" hidden="false">
        <f>AA137+AB137</f>
        <v>219928.42</v>
      </c>
      <c r="AD137" s="21" t="n" hidden="false">
        <f>AC137/N137-1</f>
        <v>1.6935369101591888</v>
      </c>
      <c r="AE137" s="8" t="n">
        <v>166</v>
      </c>
      <c r="AF137" s="19" t="n" hidden="false">
        <f>ROUND((AI138+AI139+AI140)/AE137,2)</f>
        <v>263.87</v>
      </c>
      <c r="AG137" s="20" t="n" hidden="false">
        <v>1000</v>
      </c>
      <c r="AH137" s="19" t="n" hidden="false">
        <f>AF137+AG137</f>
        <v>1263.87</v>
      </c>
      <c r="AI137" s="19" t="n" hidden="false">
        <f>ROUND(AE137*AF137,2)</f>
        <v>43802.42</v>
      </c>
      <c r="AJ137" s="19" t="n" hidden="false">
        <f>ROUND(AE137*AG137,2)</f>
        <v>166000</v>
      </c>
      <c r="AK137" s="19" t="n" hidden="false">
        <f>AI137+AJ137</f>
        <v>209802.42</v>
      </c>
      <c r="AL137" s="21" t="n" hidden="false">
        <f>AK137/N137-1</f>
        <v>1.5695204017321651</v>
      </c>
      <c r="AM137" s="8" t="n">
        <v>0</v>
      </c>
      <c r="AN137" s="19" t="n" hidden="false">
        <f>ROUND((AQ138+AQ139+AQ140)/AM137,2)</f>
        <v>0</v>
      </c>
      <c r="AO137" s="19" t="n" hidden="false">
        <v>0</v>
      </c>
      <c r="AP137" s="19" t="n" hidden="false">
        <f>AN137+AO137</f>
        <v>0</v>
      </c>
      <c r="AQ137" s="19" t="n" hidden="false">
        <f>ROUND(AM137*AN137,2)</f>
        <v>0</v>
      </c>
      <c r="AR137" s="19" t="n" hidden="false">
        <f>ROUND(AM137*AO137,2)</f>
        <v>0</v>
      </c>
      <c r="AS137" s="19" t="n" hidden="false">
        <f>AQ137+AR137</f>
        <v>0</v>
      </c>
      <c r="AT137" s="21" t="n" hidden="false">
        <f>AS137/N137-1</f>
        <v>-1</v>
      </c>
    </row>
    <row r="138" customFormat="false" hidden="false" outlineLevel="0" collapsed="false">
      <c r="A138" s="18" t="inlineStr">
        <is>
          <t xml:space="preserve">1.1.1.1.1.1.4.2.1</t>
        </is>
      </c>
      <c r="B138" s="18" t="inlineStr">
        <is>
          <t xml:space="preserve"/>
        </is>
      </c>
      <c r="C138" s="22" t="inlineStr">
        <is>
          <t xml:space="preserve">Розетка Открытая 1п 2P+PE 16А IP20 220...250В з/к з/ш Белый</t>
        </is>
      </c>
      <c r="D138" s="7" t="inlineStr">
        <is>
          <t xml:space="preserve">Розетка Скрытая EWR16-028-90</t>
        </is>
      </c>
      <c r="E138" s="7" t="inlineStr">
        <is>
          <t xml:space="preserve"/>
        </is>
      </c>
      <c r="F138" s="7" t="inlineStr">
        <is>
          <t xml:space="preserve">ШТ</t>
        </is>
      </c>
      <c r="G138" s="7" t="inlineStr">
        <is>
          <t xml:space="preserve">1</t>
        </is>
      </c>
      <c r="H138" s="8" t="n">
        <v>166</v>
      </c>
      <c r="I138" s="20" t="n">
        <v>0</v>
      </c>
      <c r="J138" s="19" t="n">
        <v/>
      </c>
      <c r="K138" s="19" t="n">
        <f>ROUND(I138,2)+J138</f>
        <v>0</v>
      </c>
      <c r="L138" s="19" t="n">
        <f>ROUND(H138*ROUND(I138,2),2)</f>
        <v>0</v>
      </c>
      <c r="M138" s="19" t="n">
        <v/>
      </c>
      <c r="N138" s="19" t="n">
        <f>L138+M138</f>
        <v>0</v>
      </c>
      <c r="O138" s="8" t="n">
        <v>166</v>
      </c>
      <c r="P138" s="20" t="n" hidden="false">
        <v>153.36</v>
      </c>
      <c r="Q138" s="19" t="n" hidden="false">
        <v/>
      </c>
      <c r="R138" s="19" t="n" hidden="false">
        <f>P138+Q138</f>
        <v>153.36</v>
      </c>
      <c r="S138" s="19" t="n" hidden="false">
        <f>ROUND(O138*P138,2)</f>
        <v>25457.76</v>
      </c>
      <c r="T138" s="19" t="n" hidden="false">
        <v/>
      </c>
      <c r="U138" s="19" t="n" hidden="false">
        <f>S138+T138</f>
        <v>25457.76</v>
      </c>
      <c r="V138" s="21" t="n" hidden="false">
        <f>U138/N138-1</f>
        <v>Infinity</v>
      </c>
      <c r="W138" s="8" t="n">
        <v>166</v>
      </c>
      <c r="X138" s="20" t="n" hidden="false">
        <v>361</v>
      </c>
      <c r="Y138" s="19" t="n" hidden="false">
        <v/>
      </c>
      <c r="Z138" s="19" t="n" hidden="false">
        <f>X138+Y138</f>
        <v>361</v>
      </c>
      <c r="AA138" s="19" t="n" hidden="false">
        <f>ROUND(W138*X138,2)</f>
        <v>59926</v>
      </c>
      <c r="AB138" s="19" t="n" hidden="false">
        <v/>
      </c>
      <c r="AC138" s="19" t="n" hidden="false">
        <f>AA138+AB138</f>
        <v>59926</v>
      </c>
      <c r="AD138" s="21" t="n" hidden="false">
        <f>AC138/N138-1</f>
        <v>Infinity</v>
      </c>
      <c r="AE138" s="8" t="n">
        <v>166</v>
      </c>
      <c r="AF138" s="20" t="n" hidden="false">
        <v>250</v>
      </c>
      <c r="AG138" s="19" t="n" hidden="false">
        <v/>
      </c>
      <c r="AH138" s="19" t="n" hidden="false">
        <f>AF138+AG138</f>
        <v>250</v>
      </c>
      <c r="AI138" s="19" t="n" hidden="false">
        <f>ROUND(AE138*AF138,2)</f>
        <v>41500</v>
      </c>
      <c r="AJ138" s="19" t="n" hidden="false">
        <v/>
      </c>
      <c r="AK138" s="19" t="n" hidden="false">
        <f>AI138+AJ138</f>
        <v>41500</v>
      </c>
      <c r="AL138" s="21" t="n" hidden="false">
        <f>AK138/N138-1</f>
        <v>Infinity</v>
      </c>
      <c r="AM138" s="8" t="n">
        <v>0</v>
      </c>
      <c r="AN138" s="19" t="n" hidden="false">
        <v>0</v>
      </c>
      <c r="AO138" s="19" t="n" hidden="false">
        <v/>
      </c>
      <c r="AP138" s="19" t="n" hidden="false">
        <f>AN138+AO138</f>
        <v>0</v>
      </c>
      <c r="AQ138" s="19" t="n" hidden="false">
        <f>ROUND(AM138*AN138,2)</f>
        <v>0</v>
      </c>
      <c r="AR138" s="19" t="n" hidden="false">
        <v/>
      </c>
      <c r="AS138" s="19" t="n" hidden="false">
        <f>AQ138+AR138</f>
        <v>0</v>
      </c>
      <c r="AT138" s="21" t="n" hidden="false">
        <f>AS138/N138-1</f>
        <v>NaN</v>
      </c>
    </row>
    <row r="139" customFormat="false" hidden="false" outlineLevel="0" collapsed="false">
      <c r="A139" s="18" t="inlineStr">
        <is>
          <t xml:space="preserve">1.1.1.1.1.1.4.2.2</t>
        </is>
      </c>
      <c r="B139" s="18" t="inlineStr">
        <is>
          <t xml:space="preserve"/>
        </is>
      </c>
      <c r="C139" s="22" t="inlineStr">
        <is>
          <t xml:space="preserve">Рамка Schneider Electric Glossa_ / белый / 2 поста / GSL000102</t>
        </is>
      </c>
      <c r="D139" s="7" t="inlineStr">
        <is>
          <t xml:space="preserve">EWM-G-302-10</t>
        </is>
      </c>
      <c r="E139" s="7" t="inlineStr">
        <is>
          <t xml:space="preserve"/>
        </is>
      </c>
      <c r="F139" s="7" t="inlineStr">
        <is>
          <t xml:space="preserve">ШТ</t>
        </is>
      </c>
      <c r="G139" s="7" t="inlineStr">
        <is>
          <t xml:space="preserve">1</t>
        </is>
      </c>
      <c r="H139" s="8" t="n">
        <v>85</v>
      </c>
      <c r="I139" s="23" t="n">
        <v>16.93</v>
      </c>
      <c r="J139" s="19" t="n">
        <v/>
      </c>
      <c r="K139" s="19" t="n">
        <f>ROUND(I139,2)+J139</f>
        <v>16.93</v>
      </c>
      <c r="L139" s="19" t="n">
        <f>ROUND(H139*ROUND(I139,2),2)</f>
        <v>1439.05</v>
      </c>
      <c r="M139" s="19" t="n">
        <v/>
      </c>
      <c r="N139" s="19" t="n">
        <f>L139+M139</f>
        <v>1439.05</v>
      </c>
      <c r="O139" s="8" t="n">
        <v>85</v>
      </c>
      <c r="P139" s="23" t="n" hidden="false">
        <v>16.93</v>
      </c>
      <c r="Q139" s="19" t="n" hidden="false">
        <v/>
      </c>
      <c r="R139" s="19" t="n" hidden="false">
        <f>P139+Q139</f>
        <v>16.93</v>
      </c>
      <c r="S139" s="19" t="n" hidden="false">
        <f>ROUND(O139*P139,2)</f>
        <v>1439.05</v>
      </c>
      <c r="T139" s="19" t="n" hidden="false">
        <v/>
      </c>
      <c r="U139" s="19" t="n" hidden="false">
        <f>S139+T139</f>
        <v>1439.05</v>
      </c>
      <c r="V139" s="21" t="n" hidden="false">
        <f>U139/N139-1</f>
        <v>0</v>
      </c>
      <c r="W139" s="8" t="n">
        <v>85</v>
      </c>
      <c r="X139" s="23" t="n" hidden="false">
        <v>16.93</v>
      </c>
      <c r="Y139" s="19" t="n" hidden="false">
        <v/>
      </c>
      <c r="Z139" s="19" t="n" hidden="false">
        <f>X139+Y139</f>
        <v>16.93</v>
      </c>
      <c r="AA139" s="19" t="n" hidden="false">
        <f>ROUND(W139*X139,2)</f>
        <v>1439.05</v>
      </c>
      <c r="AB139" s="19" t="n" hidden="false">
        <v/>
      </c>
      <c r="AC139" s="19" t="n" hidden="false">
        <f>AA139+AB139</f>
        <v>1439.05</v>
      </c>
      <c r="AD139" s="21" t="n" hidden="false">
        <f>AC139/N139-1</f>
        <v>0</v>
      </c>
      <c r="AE139" s="8" t="n">
        <v>85</v>
      </c>
      <c r="AF139" s="23" t="n" hidden="false">
        <v>16.93</v>
      </c>
      <c r="AG139" s="19" t="n" hidden="false">
        <v/>
      </c>
      <c r="AH139" s="19" t="n" hidden="false">
        <f>AF139+AG139</f>
        <v>16.93</v>
      </c>
      <c r="AI139" s="19" t="n" hidden="false">
        <f>ROUND(AE139*AF139,2)</f>
        <v>1439.05</v>
      </c>
      <c r="AJ139" s="19" t="n" hidden="false">
        <v/>
      </c>
      <c r="AK139" s="19" t="n" hidden="false">
        <f>AI139+AJ139</f>
        <v>1439.05</v>
      </c>
      <c r="AL139" s="21" t="n" hidden="false">
        <f>AK139/N139-1</f>
        <v>0</v>
      </c>
      <c r="AM139" s="8" t="n">
        <v>0</v>
      </c>
      <c r="AN139" s="23" t="n" hidden="false">
        <v>0</v>
      </c>
      <c r="AO139" s="19" t="n" hidden="false">
        <v/>
      </c>
      <c r="AP139" s="19" t="n" hidden="false">
        <f>AN139+AO139</f>
        <v>0</v>
      </c>
      <c r="AQ139" s="19" t="n" hidden="false">
        <f>ROUND(AM139*AN139,2)</f>
        <v>0</v>
      </c>
      <c r="AR139" s="19" t="n" hidden="false">
        <v/>
      </c>
      <c r="AS139" s="19" t="n" hidden="false">
        <f>AQ139+AR139</f>
        <v>0</v>
      </c>
      <c r="AT139" s="21" t="n" hidden="false">
        <f>AS139/N139-1</f>
        <v>-1</v>
      </c>
    </row>
    <row r="140" customFormat="false" hidden="false" outlineLevel="0" collapsed="false">
      <c r="A140" s="18" t="inlineStr">
        <is>
          <t xml:space="preserve">1.1.1.1.1.1.4.2.3</t>
        </is>
      </c>
      <c r="B140" s="18" t="inlineStr">
        <is>
          <t xml:space="preserve"/>
        </is>
      </c>
      <c r="C140" s="22" t="inlineStr">
        <is>
          <t xml:space="preserve">Рамка Schneider Electric Glossa_ / белый / 1 пост / GSL000101</t>
        </is>
      </c>
      <c r="D140" s="7" t="inlineStr">
        <is>
          <t xml:space="preserve">EWM-G-301-10</t>
        </is>
      </c>
      <c r="E140" s="7" t="inlineStr">
        <is>
          <t xml:space="preserve"/>
        </is>
      </c>
      <c r="F140" s="7" t="inlineStr">
        <is>
          <t xml:space="preserve">ШТ</t>
        </is>
      </c>
      <c r="G140" s="7" t="inlineStr">
        <is>
          <t xml:space="preserve">1</t>
        </is>
      </c>
      <c r="H140" s="8" t="n">
        <v>81</v>
      </c>
      <c r="I140" s="23" t="n">
        <v>10.66</v>
      </c>
      <c r="J140" s="19" t="n">
        <v/>
      </c>
      <c r="K140" s="19" t="n">
        <f>ROUND(I140,2)+J140</f>
        <v>10.66</v>
      </c>
      <c r="L140" s="19" t="n">
        <f>ROUND(H140*ROUND(I140,2),2)</f>
        <v>863.46</v>
      </c>
      <c r="M140" s="19" t="n">
        <v/>
      </c>
      <c r="N140" s="19" t="n">
        <f>L140+M140</f>
        <v>863.46</v>
      </c>
      <c r="O140" s="8" t="n">
        <v>81</v>
      </c>
      <c r="P140" s="23" t="n" hidden="false">
        <v>10.66</v>
      </c>
      <c r="Q140" s="19" t="n" hidden="false">
        <v/>
      </c>
      <c r="R140" s="19" t="n" hidden="false">
        <f>P140+Q140</f>
        <v>10.66</v>
      </c>
      <c r="S140" s="19" t="n" hidden="false">
        <f>ROUND(O140*P140,2)</f>
        <v>863.46</v>
      </c>
      <c r="T140" s="19" t="n" hidden="false">
        <v/>
      </c>
      <c r="U140" s="19" t="n" hidden="false">
        <f>S140+T140</f>
        <v>863.46</v>
      </c>
      <c r="V140" s="21" t="n" hidden="false">
        <f>U140/N140-1</f>
        <v>0</v>
      </c>
      <c r="W140" s="8" t="n">
        <v>81</v>
      </c>
      <c r="X140" s="23" t="n" hidden="false">
        <v>10.66</v>
      </c>
      <c r="Y140" s="19" t="n" hidden="false">
        <v/>
      </c>
      <c r="Z140" s="19" t="n" hidden="false">
        <f>X140+Y140</f>
        <v>10.66</v>
      </c>
      <c r="AA140" s="19" t="n" hidden="false">
        <f>ROUND(W140*X140,2)</f>
        <v>863.46</v>
      </c>
      <c r="AB140" s="19" t="n" hidden="false">
        <v/>
      </c>
      <c r="AC140" s="19" t="n" hidden="false">
        <f>AA140+AB140</f>
        <v>863.46</v>
      </c>
      <c r="AD140" s="21" t="n" hidden="false">
        <f>AC140/N140-1</f>
        <v>0</v>
      </c>
      <c r="AE140" s="8" t="n">
        <v>81</v>
      </c>
      <c r="AF140" s="23" t="n" hidden="false">
        <v>10.66</v>
      </c>
      <c r="AG140" s="19" t="n" hidden="false">
        <v/>
      </c>
      <c r="AH140" s="19" t="n" hidden="false">
        <f>AF140+AG140</f>
        <v>10.66</v>
      </c>
      <c r="AI140" s="19" t="n" hidden="false">
        <f>ROUND(AE140*AF140,2)</f>
        <v>863.46</v>
      </c>
      <c r="AJ140" s="19" t="n" hidden="false">
        <v/>
      </c>
      <c r="AK140" s="19" t="n" hidden="false">
        <f>AI140+AJ140</f>
        <v>863.46</v>
      </c>
      <c r="AL140" s="21" t="n" hidden="false">
        <f>AK140/N140-1</f>
        <v>0</v>
      </c>
      <c r="AM140" s="8" t="n">
        <v>0</v>
      </c>
      <c r="AN140" s="23" t="n" hidden="false">
        <v>0</v>
      </c>
      <c r="AO140" s="19" t="n" hidden="false">
        <v/>
      </c>
      <c r="AP140" s="19" t="n" hidden="false">
        <f>AN140+AO140</f>
        <v>0</v>
      </c>
      <c r="AQ140" s="19" t="n" hidden="false">
        <f>ROUND(AM140*AN140,2)</f>
        <v>0</v>
      </c>
      <c r="AR140" s="19" t="n" hidden="false">
        <v/>
      </c>
      <c r="AS140" s="19" t="n" hidden="false">
        <f>AQ140+AR140</f>
        <v>0</v>
      </c>
      <c r="AT140" s="21" t="n" hidden="false">
        <f>AS140/N140-1</f>
        <v>-1</v>
      </c>
    </row>
    <row r="141" customFormat="false" hidden="false" outlineLevel="0" collapsed="false">
      <c r="A141" s="18" t="inlineStr">
        <is>
          <t xml:space="preserve">1.1.1.1.1.1.4.3</t>
        </is>
      </c>
      <c r="B141" s="18" t="inlineStr">
        <is>
          <t xml:space="preserve"/>
        </is>
      </c>
      <c r="C141" s="18" t="inlineStr">
        <is>
          <t xml:space="preserve">Монтаж коробки распределительной, распаячной</t>
        </is>
      </c>
      <c r="D141" s="7" t="inlineStr">
        <is>
          <t xml:space="preserve"/>
        </is>
      </c>
      <c r="E141" s="7" t="inlineStr">
        <is>
          <t xml:space="preserve">Выгружается из БО по объектам BIM-КЦ</t>
        </is>
      </c>
      <c r="F141" s="7" t="inlineStr">
        <is>
          <t xml:space="preserve">ШТ</t>
        </is>
      </c>
      <c r="G141" s="7" t="inlineStr">
        <is>
          <t xml:space="preserve">1</t>
        </is>
      </c>
      <c r="H141" s="8" t="n">
        <v>127</v>
      </c>
      <c r="I141" s="19" t="n">
        <f>ROUND((L142)/H141,2)</f>
        <v>27</v>
      </c>
      <c r="J141" s="20" t="n">
        <v>395</v>
      </c>
      <c r="K141" s="19" t="n">
        <f>I141+ROUND(J141,2)</f>
        <v>422</v>
      </c>
      <c r="L141" s="19" t="n">
        <f>ROUND(H141*I141,2)</f>
        <v>3429</v>
      </c>
      <c r="M141" s="19" t="n">
        <f>ROUND(H141*ROUND(J141,2),2)</f>
        <v>50165</v>
      </c>
      <c r="N141" s="19" t="n">
        <f>L141+M141</f>
        <v>53594</v>
      </c>
      <c r="O141" s="8" t="n">
        <v>127</v>
      </c>
      <c r="P141" s="19" t="n" hidden="false">
        <f>ROUND((S142)/O141,2)</f>
        <v>11</v>
      </c>
      <c r="Q141" s="20" t="n" hidden="false">
        <v>764.8</v>
      </c>
      <c r="R141" s="19" t="n" hidden="false">
        <f>P141+Q141</f>
        <v>775.8</v>
      </c>
      <c r="S141" s="19" t="n" hidden="false">
        <f>ROUND(O141*P141,2)</f>
        <v>1397</v>
      </c>
      <c r="T141" s="19" t="n" hidden="false">
        <f>ROUND(O141*Q141,2)</f>
        <v>97129.6</v>
      </c>
      <c r="U141" s="19" t="n" hidden="false">
        <f>S141+T141</f>
        <v>98526.6</v>
      </c>
      <c r="V141" s="21" t="n" hidden="false">
        <f>U141/N141-1</f>
        <v>0.8383886255924171</v>
      </c>
      <c r="W141" s="8" t="n">
        <v>127</v>
      </c>
      <c r="X141" s="19" t="n" hidden="false">
        <f>ROUND((AA142)/W141,2)</f>
        <v>32</v>
      </c>
      <c r="Y141" s="20" t="n" hidden="false">
        <v>980</v>
      </c>
      <c r="Z141" s="19" t="n" hidden="false">
        <f>X141+Y141</f>
        <v>1012</v>
      </c>
      <c r="AA141" s="19" t="n" hidden="false">
        <f>ROUND(W141*X141,2)</f>
        <v>4064</v>
      </c>
      <c r="AB141" s="19" t="n" hidden="false">
        <f>ROUND(W141*Y141,2)</f>
        <v>124460</v>
      </c>
      <c r="AC141" s="19" t="n" hidden="false">
        <f>AA141+AB141</f>
        <v>128524</v>
      </c>
      <c r="AD141" s="21" t="n" hidden="false">
        <f>AC141/N141-1</f>
        <v>1.3981042654028437</v>
      </c>
      <c r="AE141" s="8" t="n">
        <v>127</v>
      </c>
      <c r="AF141" s="19" t="n" hidden="false">
        <f>ROUND((AI142)/AE141,2)</f>
        <v>15</v>
      </c>
      <c r="AG141" s="20" t="n" hidden="false">
        <v>1000</v>
      </c>
      <c r="AH141" s="19" t="n" hidden="false">
        <f>AF141+AG141</f>
        <v>1015</v>
      </c>
      <c r="AI141" s="19" t="n" hidden="false">
        <f>ROUND(AE141*AF141,2)</f>
        <v>1905</v>
      </c>
      <c r="AJ141" s="19" t="n" hidden="false">
        <f>ROUND(AE141*AG141,2)</f>
        <v>127000</v>
      </c>
      <c r="AK141" s="19" t="n" hidden="false">
        <f>AI141+AJ141</f>
        <v>128905</v>
      </c>
      <c r="AL141" s="21" t="n" hidden="false">
        <f>AK141/N141-1</f>
        <v>1.40521327014218</v>
      </c>
      <c r="AM141" s="8" t="n">
        <v>0</v>
      </c>
      <c r="AN141" s="19" t="n" hidden="false">
        <f>ROUND((AQ142)/AM141,2)</f>
        <v>0</v>
      </c>
      <c r="AO141" s="19" t="n" hidden="false">
        <v>0</v>
      </c>
      <c r="AP141" s="19" t="n" hidden="false">
        <f>AN141+AO141</f>
        <v>0</v>
      </c>
      <c r="AQ141" s="19" t="n" hidden="false">
        <f>ROUND(AM141*AN141,2)</f>
        <v>0</v>
      </c>
      <c r="AR141" s="19" t="n" hidden="false">
        <f>ROUND(AM141*AO141,2)</f>
        <v>0</v>
      </c>
      <c r="AS141" s="19" t="n" hidden="false">
        <f>AQ141+AR141</f>
        <v>0</v>
      </c>
      <c r="AT141" s="21" t="n" hidden="false">
        <f>AS141/N141-1</f>
        <v>-1</v>
      </c>
    </row>
    <row r="142" customFormat="false" hidden="false" outlineLevel="0" collapsed="false">
      <c r="A142" s="18" t="inlineStr">
        <is>
          <t xml:space="preserve">1.1.1.1.1.1.4.3.1</t>
        </is>
      </c>
      <c r="B142" s="18" t="inlineStr">
        <is>
          <t xml:space="preserve"/>
        </is>
      </c>
      <c r="C142" s="22" t="inlineStr">
        <is>
          <t xml:space="preserve">Коробка распаячная_ / Круглая / 80х40 / КМ41004 (UKT01-080-040-000)</t>
        </is>
      </c>
      <c r="D142" s="7" t="inlineStr">
        <is>
          <t xml:space="preserve">КМ40002 UKT10-065-040-000</t>
        </is>
      </c>
      <c r="E142" s="7" t="inlineStr">
        <is>
          <t xml:space="preserve"/>
        </is>
      </c>
      <c r="F142" s="7" t="inlineStr">
        <is>
          <t xml:space="preserve">ШТ</t>
        </is>
      </c>
      <c r="G142" s="7" t="inlineStr">
        <is>
          <t xml:space="preserve">1</t>
        </is>
      </c>
      <c r="H142" s="8" t="n">
        <v>127</v>
      </c>
      <c r="I142" s="20" t="n">
        <v>27</v>
      </c>
      <c r="J142" s="19" t="n">
        <v/>
      </c>
      <c r="K142" s="19" t="n">
        <f>ROUND(I142,2)+J142</f>
        <v>27</v>
      </c>
      <c r="L142" s="19" t="n">
        <f>ROUND(H142*ROUND(I142,2),2)</f>
        <v>3429</v>
      </c>
      <c r="M142" s="19" t="n">
        <v/>
      </c>
      <c r="N142" s="19" t="n">
        <f>L142+M142</f>
        <v>3429</v>
      </c>
      <c r="O142" s="8" t="n">
        <v>127</v>
      </c>
      <c r="P142" s="20" t="n" hidden="false">
        <v>11</v>
      </c>
      <c r="Q142" s="19" t="n" hidden="false">
        <v/>
      </c>
      <c r="R142" s="19" t="n" hidden="false">
        <f>P142+Q142</f>
        <v>11</v>
      </c>
      <c r="S142" s="19" t="n" hidden="false">
        <f>ROUND(O142*P142,2)</f>
        <v>1397</v>
      </c>
      <c r="T142" s="19" t="n" hidden="false">
        <v/>
      </c>
      <c r="U142" s="19" t="n" hidden="false">
        <f>S142+T142</f>
        <v>1397</v>
      </c>
      <c r="V142" s="21" t="n" hidden="false">
        <f>U142/N142-1</f>
        <v>-0.5925925925925926</v>
      </c>
      <c r="W142" s="8" t="n">
        <v>127</v>
      </c>
      <c r="X142" s="20" t="n" hidden="false">
        <v>32</v>
      </c>
      <c r="Y142" s="19" t="n" hidden="false">
        <v/>
      </c>
      <c r="Z142" s="19" t="n" hidden="false">
        <f>X142+Y142</f>
        <v>32</v>
      </c>
      <c r="AA142" s="19" t="n" hidden="false">
        <f>ROUND(W142*X142,2)</f>
        <v>4064</v>
      </c>
      <c r="AB142" s="19" t="n" hidden="false">
        <v/>
      </c>
      <c r="AC142" s="19" t="n" hidden="false">
        <f>AA142+AB142</f>
        <v>4064</v>
      </c>
      <c r="AD142" s="21" t="n" hidden="false">
        <f>AC142/N142-1</f>
        <v>0.18518518518518512</v>
      </c>
      <c r="AE142" s="8" t="n">
        <v>127</v>
      </c>
      <c r="AF142" s="20" t="n" hidden="false">
        <v>15</v>
      </c>
      <c r="AG142" s="19" t="n" hidden="false">
        <v/>
      </c>
      <c r="AH142" s="19" t="n" hidden="false">
        <f>AF142+AG142</f>
        <v>15</v>
      </c>
      <c r="AI142" s="19" t="n" hidden="false">
        <f>ROUND(AE142*AF142,2)</f>
        <v>1905</v>
      </c>
      <c r="AJ142" s="19" t="n" hidden="false">
        <v/>
      </c>
      <c r="AK142" s="19" t="n" hidden="false">
        <f>AI142+AJ142</f>
        <v>1905</v>
      </c>
      <c r="AL142" s="21" t="n" hidden="false">
        <f>AK142/N142-1</f>
        <v>-0.4444444444444444</v>
      </c>
      <c r="AM142" s="8" t="n">
        <v>0</v>
      </c>
      <c r="AN142" s="19" t="n" hidden="false">
        <v>0</v>
      </c>
      <c r="AO142" s="19" t="n" hidden="false">
        <v/>
      </c>
      <c r="AP142" s="19" t="n" hidden="false">
        <f>AN142+AO142</f>
        <v>0</v>
      </c>
      <c r="AQ142" s="19" t="n" hidden="false">
        <f>ROUND(AM142*AN142,2)</f>
        <v>0</v>
      </c>
      <c r="AR142" s="19" t="n" hidden="false">
        <v/>
      </c>
      <c r="AS142" s="19" t="n" hidden="false">
        <f>AQ142+AR142</f>
        <v>0</v>
      </c>
      <c r="AT142" s="21" t="n" hidden="false">
        <f>AS142/N142-1</f>
        <v>-1</v>
      </c>
    </row>
    <row r="143" customFormat="false" hidden="false" outlineLevel="0" collapsed="false">
      <c r="A143" s="18" t="inlineStr">
        <is>
          <t xml:space="preserve">1.1.1.1.1.1.4.4</t>
        </is>
      </c>
      <c r="B143" s="18" t="inlineStr">
        <is>
          <t xml:space="preserve"/>
        </is>
      </c>
      <c r="C143" s="18" t="inlineStr">
        <is>
          <t xml:space="preserve">Монтаж подрозетников, установочных, монтажных коробок в подготовленные отверстия / в ЖБИ, ПГП, газобетон, акотек</t>
        </is>
      </c>
      <c r="D143" s="7" t="inlineStr">
        <is>
          <t xml:space="preserve"/>
        </is>
      </c>
      <c r="E143" s="7" t="inlineStr">
        <is>
          <t xml:space="preserve">Выгружается из БО по объектам BIM-КЦ</t>
        </is>
      </c>
      <c r="F143" s="7" t="inlineStr">
        <is>
          <t xml:space="preserve">ШТ</t>
        </is>
      </c>
      <c r="G143" s="7" t="inlineStr">
        <is>
          <t xml:space="preserve">1</t>
        </is>
      </c>
      <c r="H143" s="8" t="n">
        <v>325</v>
      </c>
      <c r="I143" s="19" t="n">
        <f>ROUND((L144+L145)/H143,2)</f>
        <v>0.9</v>
      </c>
      <c r="J143" s="20" t="n">
        <v>149</v>
      </c>
      <c r="K143" s="19" t="n">
        <f>I143+ROUND(J143,2)</f>
        <v>149.9</v>
      </c>
      <c r="L143" s="19" t="n">
        <f>ROUND(H143*I143,2)</f>
        <v>292.5</v>
      </c>
      <c r="M143" s="19" t="n">
        <f>ROUND(H143*ROUND(J143,2),2)</f>
        <v>48425</v>
      </c>
      <c r="N143" s="19" t="n">
        <f>L143+M143</f>
        <v>48717.5</v>
      </c>
      <c r="O143" s="8" t="n">
        <v>325</v>
      </c>
      <c r="P143" s="19" t="n" hidden="false">
        <f>ROUND((S144+S145)/O143,2)</f>
        <v>65.25</v>
      </c>
      <c r="Q143" s="20" t="n" hidden="false">
        <v>238.4</v>
      </c>
      <c r="R143" s="19" t="n" hidden="false">
        <f>P143+Q143</f>
        <v>303.65</v>
      </c>
      <c r="S143" s="19" t="n" hidden="false">
        <f>ROUND(O143*P143,2)</f>
        <v>21206.25</v>
      </c>
      <c r="T143" s="19" t="n" hidden="false">
        <f>ROUND(O143*Q143,2)</f>
        <v>77480</v>
      </c>
      <c r="U143" s="19" t="n" hidden="false">
        <f>S143+T143</f>
        <v>98686.25</v>
      </c>
      <c r="V143" s="21" t="n" hidden="false">
        <f>U143/N143-1</f>
        <v>1.025683789192795</v>
      </c>
      <c r="W143" s="8" t="n">
        <v>325</v>
      </c>
      <c r="X143" s="19" t="n" hidden="false">
        <f>ROUND((AA144+AA145)/W143,2)</f>
        <v>19.08</v>
      </c>
      <c r="Y143" s="20" t="n" hidden="false">
        <v>230</v>
      </c>
      <c r="Z143" s="19" t="n" hidden="false">
        <f>X143+Y143</f>
        <v>249.08</v>
      </c>
      <c r="AA143" s="19" t="n" hidden="false">
        <f>ROUND(W143*X143,2)</f>
        <v>6201</v>
      </c>
      <c r="AB143" s="19" t="n" hidden="false">
        <f>ROUND(W143*Y143,2)</f>
        <v>74750</v>
      </c>
      <c r="AC143" s="19" t="n" hidden="false">
        <f>AA143+AB143</f>
        <v>80951</v>
      </c>
      <c r="AD143" s="21" t="n" hidden="false">
        <f>AC143/N143-1</f>
        <v>0.6616410940627084</v>
      </c>
      <c r="AE143" s="8" t="n">
        <v>325</v>
      </c>
      <c r="AF143" s="19" t="n" hidden="false">
        <f>ROUND((AI144+AI145)/AE143,2)</f>
        <v>85</v>
      </c>
      <c r="AG143" s="20" t="n" hidden="false">
        <v>1000</v>
      </c>
      <c r="AH143" s="19" t="n" hidden="false">
        <f>AF143+AG143</f>
        <v>1085</v>
      </c>
      <c r="AI143" s="19" t="n" hidden="false">
        <f>ROUND(AE143*AF143,2)</f>
        <v>27625</v>
      </c>
      <c r="AJ143" s="19" t="n" hidden="false">
        <f>ROUND(AE143*AG143,2)</f>
        <v>325000</v>
      </c>
      <c r="AK143" s="19" t="n" hidden="false">
        <f>AI143+AJ143</f>
        <v>352625</v>
      </c>
      <c r="AL143" s="21" t="n" hidden="false">
        <f>AK143/N143-1</f>
        <v>6.23815877251501</v>
      </c>
      <c r="AM143" s="8" t="n">
        <v>0</v>
      </c>
      <c r="AN143" s="19" t="n" hidden="false">
        <f>ROUND((AQ144+AQ145)/AM143,2)</f>
        <v>0</v>
      </c>
      <c r="AO143" s="19" t="n" hidden="false">
        <v>0</v>
      </c>
      <c r="AP143" s="19" t="n" hidden="false">
        <f>AN143+AO143</f>
        <v>0</v>
      </c>
      <c r="AQ143" s="19" t="n" hidden="false">
        <f>ROUND(AM143*AN143,2)</f>
        <v>0</v>
      </c>
      <c r="AR143" s="19" t="n" hidden="false">
        <f>ROUND(AM143*AO143,2)</f>
        <v>0</v>
      </c>
      <c r="AS143" s="19" t="n" hidden="false">
        <f>AQ143+AR143</f>
        <v>0</v>
      </c>
      <c r="AT143" s="21" t="n" hidden="false">
        <f>AS143/N143-1</f>
        <v>-1</v>
      </c>
    </row>
    <row r="144" customFormat="false" hidden="false" outlineLevel="0" collapsed="false">
      <c r="A144" s="18" t="inlineStr">
        <is>
          <t xml:space="preserve">1.1.1.1.1.1.4.4.1</t>
        </is>
      </c>
      <c r="B144" s="18" t="inlineStr">
        <is>
          <t xml:space="preserve"/>
        </is>
      </c>
      <c r="C144" s="22" t="inlineStr">
        <is>
          <t xml:space="preserve">Смесь штукатурная гипсовая_</t>
        </is>
      </c>
      <c r="D144" s="7" t="inlineStr">
        <is>
          <t xml:space="preserve"/>
        </is>
      </c>
      <c r="E144" s="7" t="inlineStr">
        <is>
          <t xml:space="preserve"/>
        </is>
      </c>
      <c r="F144" s="7" t="inlineStr">
        <is>
          <t xml:space="preserve">КГ</t>
        </is>
      </c>
      <c r="G144" s="7" t="inlineStr">
        <is>
          <t xml:space="preserve">0.3</t>
        </is>
      </c>
      <c r="H144" s="8" t="n">
        <v>29.25</v>
      </c>
      <c r="I144" s="20" t="n">
        <v>10</v>
      </c>
      <c r="J144" s="19" t="n">
        <v/>
      </c>
      <c r="K144" s="19" t="n">
        <f>ROUND(I144,2)+J144</f>
        <v>10</v>
      </c>
      <c r="L144" s="19" t="n">
        <f>ROUND(H144*ROUND(I144,2),2)</f>
        <v>292.5</v>
      </c>
      <c r="M144" s="19" t="n">
        <v/>
      </c>
      <c r="N144" s="19" t="n">
        <f>L144+M144</f>
        <v>292.5</v>
      </c>
      <c r="O144" s="8" t="n">
        <v>29.25</v>
      </c>
      <c r="P144" s="20" t="n" hidden="false">
        <v>565</v>
      </c>
      <c r="Q144" s="19" t="n" hidden="false">
        <v/>
      </c>
      <c r="R144" s="19" t="n" hidden="false">
        <f>P144+Q144</f>
        <v>565</v>
      </c>
      <c r="S144" s="19" t="n" hidden="false">
        <f>ROUND(O144*P144,2)</f>
        <v>16526.25</v>
      </c>
      <c r="T144" s="19" t="n" hidden="false">
        <v/>
      </c>
      <c r="U144" s="19" t="n" hidden="false">
        <f>S144+T144</f>
        <v>16526.25</v>
      </c>
      <c r="V144" s="21" t="n" hidden="false">
        <f>U144/N144-1</f>
        <v>55.5</v>
      </c>
      <c r="W144" s="8" t="n">
        <v>29.25</v>
      </c>
      <c r="X144" s="20" t="n" hidden="false">
        <v>12</v>
      </c>
      <c r="Y144" s="19" t="n" hidden="false">
        <v/>
      </c>
      <c r="Z144" s="19" t="n" hidden="false">
        <f>X144+Y144</f>
        <v>12</v>
      </c>
      <c r="AA144" s="19" t="n" hidden="false">
        <f>ROUND(W144*X144,2)</f>
        <v>351</v>
      </c>
      <c r="AB144" s="19" t="n" hidden="false">
        <v/>
      </c>
      <c r="AC144" s="19" t="n" hidden="false">
        <f>AA144+AB144</f>
        <v>351</v>
      </c>
      <c r="AD144" s="21" t="n" hidden="false">
        <f>AC144/N144-1</f>
        <v>0.19999999999999996</v>
      </c>
      <c r="AE144" s="8" t="n">
        <v>29.25</v>
      </c>
      <c r="AF144" s="20" t="n" hidden="false">
        <v>500</v>
      </c>
      <c r="AG144" s="19" t="n" hidden="false">
        <v/>
      </c>
      <c r="AH144" s="19" t="n" hidden="false">
        <f>AF144+AG144</f>
        <v>500</v>
      </c>
      <c r="AI144" s="19" t="n" hidden="false">
        <f>ROUND(AE144*AF144,2)</f>
        <v>14625</v>
      </c>
      <c r="AJ144" s="19" t="n" hidden="false">
        <v/>
      </c>
      <c r="AK144" s="19" t="n" hidden="false">
        <f>AI144+AJ144</f>
        <v>14625</v>
      </c>
      <c r="AL144" s="21" t="n" hidden="false">
        <f>AK144/N144-1</f>
        <v>49</v>
      </c>
      <c r="AM144" s="8" t="n">
        <v>0</v>
      </c>
      <c r="AN144" s="19" t="n" hidden="false">
        <v>0</v>
      </c>
      <c r="AO144" s="19" t="n" hidden="false">
        <v/>
      </c>
      <c r="AP144" s="19" t="n" hidden="false">
        <f>AN144+AO144</f>
        <v>0</v>
      </c>
      <c r="AQ144" s="19" t="n" hidden="false">
        <f>ROUND(AM144*AN144,2)</f>
        <v>0</v>
      </c>
      <c r="AR144" s="19" t="n" hidden="false">
        <v/>
      </c>
      <c r="AS144" s="19" t="n" hidden="false">
        <f>AQ144+AR144</f>
        <v>0</v>
      </c>
      <c r="AT144" s="21" t="n" hidden="false">
        <f>AS144/N144-1</f>
        <v>-1</v>
      </c>
    </row>
    <row r="145" customFormat="false" hidden="false" outlineLevel="0" collapsed="false">
      <c r="A145" s="18" t="inlineStr">
        <is>
          <t xml:space="preserve">1.1.1.1.1.1.4.4.2</t>
        </is>
      </c>
      <c r="B145" s="18" t="inlineStr">
        <is>
          <t xml:space="preserve"/>
        </is>
      </c>
      <c r="C145" s="22" t="inlineStr">
        <is>
          <t xml:space="preserve">Коробка установочная круглая D=68мм h=40мм IP20 пластик тип установки скрытый для твердых стен б/крышки б/вводов</t>
        </is>
      </c>
      <c r="D145" s="7" t="inlineStr">
        <is>
          <t xml:space="preserve"/>
        </is>
      </c>
      <c r="E145" s="7" t="inlineStr">
        <is>
          <t xml:space="preserve"/>
        </is>
      </c>
      <c r="F145" s="7" t="inlineStr">
        <is>
          <t xml:space="preserve">ШТ</t>
        </is>
      </c>
      <c r="G145" s="7" t="inlineStr">
        <is>
          <t xml:space="preserve">1</t>
        </is>
      </c>
      <c r="H145" s="8" t="n">
        <v>325</v>
      </c>
      <c r="I145" s="20" t="n">
        <v>0</v>
      </c>
      <c r="J145" s="19" t="n">
        <v/>
      </c>
      <c r="K145" s="19" t="n">
        <f>ROUND(I145,2)+J145</f>
        <v>0</v>
      </c>
      <c r="L145" s="19" t="n">
        <f>ROUND(H145*ROUND(I145,2),2)</f>
        <v>0</v>
      </c>
      <c r="M145" s="19" t="n">
        <v/>
      </c>
      <c r="N145" s="19" t="n">
        <f>L145+M145</f>
        <v>0</v>
      </c>
      <c r="O145" s="8" t="n">
        <v>325</v>
      </c>
      <c r="P145" s="20" t="n" hidden="false">
        <v>14.4</v>
      </c>
      <c r="Q145" s="19" t="n" hidden="false">
        <v/>
      </c>
      <c r="R145" s="19" t="n" hidden="false">
        <f>P145+Q145</f>
        <v>14.4</v>
      </c>
      <c r="S145" s="19" t="n" hidden="false">
        <f>ROUND(O145*P145,2)</f>
        <v>4680</v>
      </c>
      <c r="T145" s="19" t="n" hidden="false">
        <v/>
      </c>
      <c r="U145" s="19" t="n" hidden="false">
        <f>S145+T145</f>
        <v>4680</v>
      </c>
      <c r="V145" s="21" t="n" hidden="false">
        <f>U145/N145-1</f>
        <v>Infinity</v>
      </c>
      <c r="W145" s="8" t="n">
        <v>325</v>
      </c>
      <c r="X145" s="20" t="n" hidden="false">
        <v>18</v>
      </c>
      <c r="Y145" s="19" t="n" hidden="false">
        <v/>
      </c>
      <c r="Z145" s="19" t="n" hidden="false">
        <f>X145+Y145</f>
        <v>18</v>
      </c>
      <c r="AA145" s="19" t="n" hidden="false">
        <f>ROUND(W145*X145,2)</f>
        <v>5850</v>
      </c>
      <c r="AB145" s="19" t="n" hidden="false">
        <v/>
      </c>
      <c r="AC145" s="19" t="n" hidden="false">
        <f>AA145+AB145</f>
        <v>5850</v>
      </c>
      <c r="AD145" s="21" t="n" hidden="false">
        <f>AC145/N145-1</f>
        <v>Infinity</v>
      </c>
      <c r="AE145" s="8" t="n">
        <v>325</v>
      </c>
      <c r="AF145" s="20" t="n" hidden="false">
        <v>40</v>
      </c>
      <c r="AG145" s="19" t="n" hidden="false">
        <v/>
      </c>
      <c r="AH145" s="19" t="n" hidden="false">
        <f>AF145+AG145</f>
        <v>40</v>
      </c>
      <c r="AI145" s="19" t="n" hidden="false">
        <f>ROUND(AE145*AF145,2)</f>
        <v>13000</v>
      </c>
      <c r="AJ145" s="19" t="n" hidden="false">
        <v/>
      </c>
      <c r="AK145" s="19" t="n" hidden="false">
        <f>AI145+AJ145</f>
        <v>13000</v>
      </c>
      <c r="AL145" s="21" t="n" hidden="false">
        <f>AK145/N145-1</f>
        <v>Infinity</v>
      </c>
      <c r="AM145" s="8" t="n">
        <v>0</v>
      </c>
      <c r="AN145" s="19" t="n" hidden="false">
        <v>0</v>
      </c>
      <c r="AO145" s="19" t="n" hidden="false">
        <v/>
      </c>
      <c r="AP145" s="19" t="n" hidden="false">
        <f>AN145+AO145</f>
        <v>0</v>
      </c>
      <c r="AQ145" s="19" t="n" hidden="false">
        <f>ROUND(AM145*AN145,2)</f>
        <v>0</v>
      </c>
      <c r="AR145" s="19" t="n" hidden="false">
        <v/>
      </c>
      <c r="AS145" s="19" t="n" hidden="false">
        <f>AQ145+AR145</f>
        <v>0</v>
      </c>
      <c r="AT145" s="21" t="n" hidden="false">
        <f>AS145/N145-1</f>
        <v>NaN</v>
      </c>
    </row>
    <row r="146" customFormat="false" hidden="false" outlineLevel="0" collapsed="false">
      <c r="A146" s="14" t="inlineStr">
        <is>
          <t xml:space="preserve">1.1.1.1.1.1.5</t>
        </is>
      </c>
      <c r="B146" s="14" t="inlineStr">
        <is>
          <t xml:space="preserve"/>
        </is>
      </c>
      <c r="C146" s="14" t="inlineStr">
        <is>
          <t xml:space="preserve">Монтаж светотехнического оборудования</t>
        </is>
      </c>
      <c r="D146" s="6" t="inlineStr">
        <is>
          <t xml:space="preserve"/>
        </is>
      </c>
      <c r="E146" s="6" t="inlineStr">
        <is>
          <t xml:space="preserve"/>
        </is>
      </c>
      <c r="F146" s="6" t="inlineStr">
        <is>
          <t xml:space="preserve"/>
        </is>
      </c>
      <c r="G146" s="6" t="inlineStr">
        <is>
          <t xml:space="preserve"/>
        </is>
      </c>
      <c r="H146" s="15" t="n">
        <v/>
      </c>
      <c r="I146" s="16" t="n">
        <v/>
      </c>
      <c r="J146" s="16" t="n">
        <v/>
      </c>
      <c r="K146" s="16" t="n">
        <v/>
      </c>
      <c r="L146" s="16" t="n">
        <f>L147+L152+L155+L158+L163+L164+L167</f>
        <v>22031.24</v>
      </c>
      <c r="M146" s="16" t="n">
        <f>M147+M152+M155+M158+M163+M164+M167</f>
        <v>476912</v>
      </c>
      <c r="N146" s="16" t="n">
        <f>N147+N152+N155+N158+N163+N164+N167</f>
        <v>498943.24</v>
      </c>
      <c r="O146" s="15" t="n">
        <v/>
      </c>
      <c r="P146" s="16" t="n" hidden="false">
        <v/>
      </c>
      <c r="Q146" s="16" t="n" hidden="false">
        <v/>
      </c>
      <c r="R146" s="16" t="n" hidden="false">
        <v/>
      </c>
      <c r="S146" s="16" t="n" hidden="false">
        <f>S147+S152+S155+S158+S163+S164+S167</f>
        <v>4792223.45</v>
      </c>
      <c r="T146" s="16" t="n" hidden="false">
        <f>T147+T152+T155+T158+T163+T164+T167</f>
        <v>1055579.2</v>
      </c>
      <c r="U146" s="16" t="n" hidden="false">
        <f>U147+U152+U155+U158+U163+U164+U167</f>
        <v>5847802.65</v>
      </c>
      <c r="V146" s="17" t="n" hidden="false">
        <f>U146/N146-1</f>
        <v>10.720376550246478</v>
      </c>
      <c r="W146" s="15" t="n">
        <v/>
      </c>
      <c r="X146" s="16" t="n" hidden="false">
        <v/>
      </c>
      <c r="Y146" s="16" t="n" hidden="false">
        <v/>
      </c>
      <c r="Z146" s="16" t="n" hidden="false">
        <v/>
      </c>
      <c r="AA146" s="16" t="n" hidden="false">
        <f>AA147+AA152+AA155+AA158+AA163+AA164+AA167</f>
        <v>5580280.2</v>
      </c>
      <c r="AB146" s="16" t="n" hidden="false">
        <f>AB147+AB152+AB155+AB158+AB163+AB164+AB167</f>
        <v>1654900</v>
      </c>
      <c r="AC146" s="16" t="n" hidden="false">
        <f>AC147+AC152+AC155+AC158+AC163+AC164+AC167</f>
        <v>7235180.2</v>
      </c>
      <c r="AD146" s="17" t="n" hidden="false">
        <f>AC146/N146-1</f>
        <v>13.501008571636325</v>
      </c>
      <c r="AE146" s="15" t="n">
        <v/>
      </c>
      <c r="AF146" s="16" t="n" hidden="false">
        <v/>
      </c>
      <c r="AG146" s="16" t="n" hidden="false">
        <v/>
      </c>
      <c r="AH146" s="16" t="n" hidden="false">
        <v/>
      </c>
      <c r="AI146" s="16" t="n" hidden="false">
        <f>AI147+AI152+AI155+AI158+AI163+AI164+AI167</f>
        <v>5825371.16</v>
      </c>
      <c r="AJ146" s="16" t="n" hidden="false">
        <f>AJ147+AJ152+AJ155+AJ158+AJ163+AJ164+AJ167</f>
        <v>964500</v>
      </c>
      <c r="AK146" s="16" t="n" hidden="false">
        <f>AK147+AK152+AK155+AK158+AK163+AK164+AK167</f>
        <v>6789871.16</v>
      </c>
      <c r="AL146" s="17" t="n" hidden="false">
        <f>AK146/N146-1</f>
        <v>12.608504165724343</v>
      </c>
      <c r="AM146" s="15" t="n">
        <v/>
      </c>
      <c r="AN146" s="16" t="n" hidden="false">
        <v/>
      </c>
      <c r="AO146" s="16" t="n" hidden="false">
        <v/>
      </c>
      <c r="AP146" s="16" t="n" hidden="false">
        <v/>
      </c>
      <c r="AQ146" s="16" t="n" hidden="false">
        <f>AQ147+AQ152+AQ155+AQ158+AQ163+AQ164+AQ167</f>
        <v>0</v>
      </c>
      <c r="AR146" s="16" t="n" hidden="false">
        <f>AR147+AR152+AR155+AR158+AR163+AR164+AR167</f>
        <v>0</v>
      </c>
      <c r="AS146" s="16" t="n" hidden="false">
        <f>AS147+AS152+AS155+AS158+AS163+AS164+AS167</f>
        <v>0</v>
      </c>
      <c r="AT146" s="17" t="n" hidden="false">
        <f>AS146/N146-1</f>
        <v>-1</v>
      </c>
    </row>
    <row r="147" customFormat="false" hidden="false" outlineLevel="0" collapsed="false">
      <c r="A147" s="18" t="inlineStr">
        <is>
          <t xml:space="preserve">1.1.1.1.1.1.5.1</t>
        </is>
      </c>
      <c r="B147" s="18" t="inlineStr">
        <is>
          <t xml:space="preserve"/>
        </is>
      </c>
      <c r="C147" s="18" t="inlineStr">
        <is>
          <t xml:space="preserve">Монтаж светильника / накладной</t>
        </is>
      </c>
      <c r="D147" s="7" t="inlineStr">
        <is>
          <t xml:space="preserve"/>
        </is>
      </c>
      <c r="E147" s="7" t="inlineStr">
        <is>
          <t xml:space="preserve">Выгружается из БО по объектам BIM-КЦ</t>
        </is>
      </c>
      <c r="F147" s="7" t="inlineStr">
        <is>
          <t xml:space="preserve">ШТ</t>
        </is>
      </c>
      <c r="G147" s="7" t="inlineStr">
        <is>
          <t xml:space="preserve">1</t>
        </is>
      </c>
      <c r="H147" s="8" t="n">
        <v>475</v>
      </c>
      <c r="I147" s="19" t="n">
        <f>ROUND((L148+L149+L150+L151)/H147,2)</f>
        <v>0</v>
      </c>
      <c r="J147" s="20" t="n">
        <v>640</v>
      </c>
      <c r="K147" s="19" t="n">
        <f>I147+ROUND(J147,2)</f>
        <v>640</v>
      </c>
      <c r="L147" s="19" t="n">
        <f>ROUND(H147*I147,2)</f>
        <v>0</v>
      </c>
      <c r="M147" s="19" t="n">
        <f>ROUND(H147*ROUND(J147,2),2)</f>
        <v>304000</v>
      </c>
      <c r="N147" s="19" t="n">
        <f>L147+M147</f>
        <v>304000</v>
      </c>
      <c r="O147" s="8" t="n">
        <v>475</v>
      </c>
      <c r="P147" s="19" t="n" hidden="false">
        <f>ROUND((S148+S149+S150+S151)/O147,2)</f>
        <v>7676.11</v>
      </c>
      <c r="Q147" s="20" t="n" hidden="false">
        <v>1579.2</v>
      </c>
      <c r="R147" s="19" t="n" hidden="false">
        <f>P147+Q147</f>
        <v>9255.31</v>
      </c>
      <c r="S147" s="19" t="n" hidden="false">
        <f>ROUND(O147*P147,2)</f>
        <v>3646152.25</v>
      </c>
      <c r="T147" s="19" t="n" hidden="false">
        <f>ROUND(O147*Q147,2)</f>
        <v>750120</v>
      </c>
      <c r="U147" s="19" t="n" hidden="false">
        <f>S147+T147</f>
        <v>4396272.25</v>
      </c>
      <c r="V147" s="21" t="n" hidden="false">
        <f>U147/N147-1</f>
        <v>13.461421875</v>
      </c>
      <c r="W147" s="8" t="n">
        <v>475</v>
      </c>
      <c r="X147" s="19" t="n" hidden="false">
        <f>ROUND((AA148+AA149+AA150+AA151)/W147,2)</f>
        <v>9969.08</v>
      </c>
      <c r="Y147" s="20" t="n" hidden="false">
        <v>2300</v>
      </c>
      <c r="Z147" s="19" t="n" hidden="false">
        <f>X147+Y147</f>
        <v>12269.08</v>
      </c>
      <c r="AA147" s="19" t="n" hidden="false">
        <f>ROUND(W147*X147,2)</f>
        <v>4735313</v>
      </c>
      <c r="AB147" s="19" t="n" hidden="false">
        <f>ROUND(W147*Y147,2)</f>
        <v>1092500</v>
      </c>
      <c r="AC147" s="19" t="n" hidden="false">
        <f>AA147+AB147</f>
        <v>5827813</v>
      </c>
      <c r="AD147" s="21" t="n" hidden="false">
        <f>AC147/N147-1</f>
        <v>18.1704375</v>
      </c>
      <c r="AE147" s="8" t="n">
        <v>475</v>
      </c>
      <c r="AF147" s="19" t="n" hidden="false">
        <f>ROUND((AI148+AI149+AI150+AI151)/AE147,2)</f>
        <v>10040</v>
      </c>
      <c r="AG147" s="20" t="n" hidden="false">
        <v>1500</v>
      </c>
      <c r="AH147" s="19" t="n" hidden="false">
        <f>AF147+AG147</f>
        <v>11540</v>
      </c>
      <c r="AI147" s="19" t="n" hidden="false">
        <f>ROUND(AE147*AF147,2)</f>
        <v>4769000</v>
      </c>
      <c r="AJ147" s="19" t="n" hidden="false">
        <f>ROUND(AE147*AG147,2)</f>
        <v>712500</v>
      </c>
      <c r="AK147" s="19" t="n" hidden="false">
        <f>AI147+AJ147</f>
        <v>5481500</v>
      </c>
      <c r="AL147" s="21" t="n" hidden="false">
        <f>AK147/N147-1</f>
        <v>17.03125</v>
      </c>
      <c r="AM147" s="8" t="n">
        <v>0</v>
      </c>
      <c r="AN147" s="19" t="n" hidden="false">
        <f>ROUND((AQ148+AQ149+AQ150+AQ151)/AM147,2)</f>
        <v>0</v>
      </c>
      <c r="AO147" s="19" t="n" hidden="false">
        <v>0</v>
      </c>
      <c r="AP147" s="19" t="n" hidden="false">
        <f>AN147+AO147</f>
        <v>0</v>
      </c>
      <c r="AQ147" s="19" t="n" hidden="false">
        <f>ROUND(AM147*AN147,2)</f>
        <v>0</v>
      </c>
      <c r="AR147" s="19" t="n" hidden="false">
        <f>ROUND(AM147*AO147,2)</f>
        <v>0</v>
      </c>
      <c r="AS147" s="19" t="n" hidden="false">
        <f>AQ147+AR147</f>
        <v>0</v>
      </c>
      <c r="AT147" s="21" t="n" hidden="false">
        <f>AS147/N147-1</f>
        <v>-1</v>
      </c>
    </row>
    <row r="148" customFormat="false" hidden="false" outlineLevel="0" collapsed="false">
      <c r="A148" s="18" t="inlineStr">
        <is>
          <t xml:space="preserve">1.1.1.1.1.1.5.1.1</t>
        </is>
      </c>
      <c r="B148" s="18" t="inlineStr">
        <is>
          <t xml:space="preserve"/>
        </is>
      </c>
      <c r="C148" s="22" t="inlineStr">
        <is>
          <t xml:space="preserve">Светильник_ / марку и артикул указать в примечании</t>
        </is>
      </c>
      <c r="D148" s="7" t="inlineStr">
        <is>
          <t xml:space="preserve">Светильник линейный накладной светодиодный Dust 1200 P L 65 4000 W GR 1200х124, 4000K, 36 Вт, световой поток 4320 Лм, IP65</t>
        </is>
      </c>
      <c r="E148" s="7" t="inlineStr">
        <is>
          <t xml:space="preserve"/>
        </is>
      </c>
      <c r="F148" s="7" t="inlineStr">
        <is>
          <t xml:space="preserve">ШТ</t>
        </is>
      </c>
      <c r="G148" s="7" t="inlineStr">
        <is>
          <t xml:space="preserve">1</t>
        </is>
      </c>
      <c r="H148" s="8" t="n">
        <v>47</v>
      </c>
      <c r="I148" s="20" t="n">
        <v>0</v>
      </c>
      <c r="J148" s="19" t="n">
        <v/>
      </c>
      <c r="K148" s="19" t="n">
        <f>ROUND(I148,2)+J148</f>
        <v>0</v>
      </c>
      <c r="L148" s="19" t="n">
        <f>ROUND(H148*ROUND(I148,2),2)</f>
        <v>0</v>
      </c>
      <c r="M148" s="19" t="n">
        <v/>
      </c>
      <c r="N148" s="19" t="n">
        <f>L148+M148</f>
        <v>0</v>
      </c>
      <c r="O148" s="8" t="n">
        <v>47</v>
      </c>
      <c r="P148" s="20" t="n" hidden="false">
        <v>8800</v>
      </c>
      <c r="Q148" s="19" t="n" hidden="false">
        <v/>
      </c>
      <c r="R148" s="19" t="n" hidden="false">
        <f>P148+Q148</f>
        <v>8800</v>
      </c>
      <c r="S148" s="19" t="n" hidden="false">
        <f>ROUND(O148*P148,2)</f>
        <v>413600</v>
      </c>
      <c r="T148" s="19" t="n" hidden="false">
        <v/>
      </c>
      <c r="U148" s="19" t="n" hidden="false">
        <f>S148+T148</f>
        <v>413600</v>
      </c>
      <c r="V148" s="21" t="n" hidden="false">
        <f>U148/N148-1</f>
        <v>Infinity</v>
      </c>
      <c r="W148" s="8" t="n">
        <v>47</v>
      </c>
      <c r="X148" s="20" t="n" hidden="false">
        <v>8765</v>
      </c>
      <c r="Y148" s="19" t="n" hidden="false">
        <v/>
      </c>
      <c r="Z148" s="19" t="n" hidden="false">
        <f>X148+Y148</f>
        <v>8765</v>
      </c>
      <c r="AA148" s="19" t="n" hidden="false">
        <f>ROUND(W148*X148,2)</f>
        <v>411955</v>
      </c>
      <c r="AB148" s="19" t="n" hidden="false">
        <v/>
      </c>
      <c r="AC148" s="19" t="n" hidden="false">
        <f>AA148+AB148</f>
        <v>411955</v>
      </c>
      <c r="AD148" s="21" t="n" hidden="false">
        <f>AC148/N148-1</f>
        <v>Infinity</v>
      </c>
      <c r="AE148" s="8" t="n">
        <v>47</v>
      </c>
      <c r="AF148" s="20" t="n" hidden="false">
        <v>9500</v>
      </c>
      <c r="AG148" s="19" t="n" hidden="false">
        <v/>
      </c>
      <c r="AH148" s="19" t="n" hidden="false">
        <f>AF148+AG148</f>
        <v>9500</v>
      </c>
      <c r="AI148" s="19" t="n" hidden="false">
        <f>ROUND(AE148*AF148,2)</f>
        <v>446500</v>
      </c>
      <c r="AJ148" s="19" t="n" hidden="false">
        <v/>
      </c>
      <c r="AK148" s="19" t="n" hidden="false">
        <f>AI148+AJ148</f>
        <v>446500</v>
      </c>
      <c r="AL148" s="21" t="n" hidden="false">
        <f>AK148/N148-1</f>
        <v>Infinity</v>
      </c>
      <c r="AM148" s="8" t="n">
        <v>0</v>
      </c>
      <c r="AN148" s="19" t="n" hidden="false">
        <v>0</v>
      </c>
      <c r="AO148" s="19" t="n" hidden="false">
        <v/>
      </c>
      <c r="AP148" s="19" t="n" hidden="false">
        <f>AN148+AO148</f>
        <v>0</v>
      </c>
      <c r="AQ148" s="19" t="n" hidden="false">
        <f>ROUND(AM148*AN148,2)</f>
        <v>0</v>
      </c>
      <c r="AR148" s="19" t="n" hidden="false">
        <v/>
      </c>
      <c r="AS148" s="19" t="n" hidden="false">
        <f>AQ148+AR148</f>
        <v>0</v>
      </c>
      <c r="AT148" s="21" t="n" hidden="false">
        <f>AS148/N148-1</f>
        <v>NaN</v>
      </c>
    </row>
    <row r="149" customFormat="false" hidden="false" outlineLevel="0" collapsed="false">
      <c r="A149" s="18" t="inlineStr">
        <is>
          <t xml:space="preserve">1.1.1.1.1.1.5.1.2</t>
        </is>
      </c>
      <c r="B149" s="18" t="inlineStr">
        <is>
          <t xml:space="preserve"/>
        </is>
      </c>
      <c r="C149" s="22" t="inlineStr">
        <is>
          <t xml:space="preserve">Светильник_ / марку и артикул указать в примечании</t>
        </is>
      </c>
      <c r="D149" s="7" t="inlineStr">
        <is>
          <t xml:space="preserve">Светильник потолочный/накладной светодиодный ES 96-058-20 EXSER
1250х60, 4000K, 28 Вт, световой поток 3250 Лм, IP20</t>
        </is>
      </c>
      <c r="E149" s="7" t="inlineStr">
        <is>
          <t xml:space="preserve"/>
        </is>
      </c>
      <c r="F149" s="7" t="inlineStr">
        <is>
          <t xml:space="preserve">ШТ</t>
        </is>
      </c>
      <c r="G149" s="7" t="inlineStr">
        <is>
          <t xml:space="preserve">1</t>
        </is>
      </c>
      <c r="H149" s="8" t="n">
        <v>171</v>
      </c>
      <c r="I149" s="20" t="n">
        <v>0</v>
      </c>
      <c r="J149" s="19" t="n">
        <v/>
      </c>
      <c r="K149" s="19" t="n">
        <f>ROUND(I149,2)+J149</f>
        <v>0</v>
      </c>
      <c r="L149" s="19" t="n">
        <f>ROUND(H149*ROUND(I149,2),2)</f>
        <v>0</v>
      </c>
      <c r="M149" s="19" t="n">
        <v/>
      </c>
      <c r="N149" s="19" t="n">
        <f>L149+M149</f>
        <v>0</v>
      </c>
      <c r="O149" s="8" t="n">
        <v>171</v>
      </c>
      <c r="P149" s="20" t="n" hidden="false">
        <v>3570</v>
      </c>
      <c r="Q149" s="19" t="n" hidden="false">
        <v/>
      </c>
      <c r="R149" s="19" t="n" hidden="false">
        <f>P149+Q149</f>
        <v>3570</v>
      </c>
      <c r="S149" s="19" t="n" hidden="false">
        <f>ROUND(O149*P149,2)</f>
        <v>610470</v>
      </c>
      <c r="T149" s="19" t="n" hidden="false">
        <v/>
      </c>
      <c r="U149" s="19" t="n" hidden="false">
        <f>S149+T149</f>
        <v>610470</v>
      </c>
      <c r="V149" s="21" t="n" hidden="false">
        <f>U149/N149-1</f>
        <v>Infinity</v>
      </c>
      <c r="W149" s="8" t="n">
        <v>171</v>
      </c>
      <c r="X149" s="20" t="n" hidden="false">
        <v>3380</v>
      </c>
      <c r="Y149" s="19" t="n" hidden="false">
        <v/>
      </c>
      <c r="Z149" s="19" t="n" hidden="false">
        <f>X149+Y149</f>
        <v>3380</v>
      </c>
      <c r="AA149" s="19" t="n" hidden="false">
        <f>ROUND(W149*X149,2)</f>
        <v>577980</v>
      </c>
      <c r="AB149" s="19" t="n" hidden="false">
        <v/>
      </c>
      <c r="AC149" s="19" t="n" hidden="false">
        <f>AA149+AB149</f>
        <v>577980</v>
      </c>
      <c r="AD149" s="21" t="n" hidden="false">
        <f>AC149/N149-1</f>
        <v>Infinity</v>
      </c>
      <c r="AE149" s="8" t="n">
        <v>171</v>
      </c>
      <c r="AF149" s="20" t="n" hidden="false">
        <v>8000</v>
      </c>
      <c r="AG149" s="19" t="n" hidden="false">
        <v/>
      </c>
      <c r="AH149" s="19" t="n" hidden="false">
        <f>AF149+AG149</f>
        <v>8000</v>
      </c>
      <c r="AI149" s="19" t="n" hidden="false">
        <f>ROUND(AE149*AF149,2)</f>
        <v>1368000</v>
      </c>
      <c r="AJ149" s="19" t="n" hidden="false">
        <v/>
      </c>
      <c r="AK149" s="19" t="n" hidden="false">
        <f>AI149+AJ149</f>
        <v>1368000</v>
      </c>
      <c r="AL149" s="21" t="n" hidden="false">
        <f>AK149/N149-1</f>
        <v>Infinity</v>
      </c>
      <c r="AM149" s="8" t="n">
        <v>0</v>
      </c>
      <c r="AN149" s="19" t="n" hidden="false">
        <v>0</v>
      </c>
      <c r="AO149" s="19" t="n" hidden="false">
        <v/>
      </c>
      <c r="AP149" s="19" t="n" hidden="false">
        <f>AN149+AO149</f>
        <v>0</v>
      </c>
      <c r="AQ149" s="19" t="n" hidden="false">
        <f>ROUND(AM149*AN149,2)</f>
        <v>0</v>
      </c>
      <c r="AR149" s="19" t="n" hidden="false">
        <v/>
      </c>
      <c r="AS149" s="19" t="n" hidden="false">
        <f>AQ149+AR149</f>
        <v>0</v>
      </c>
      <c r="AT149" s="21" t="n" hidden="false">
        <f>AS149/N149-1</f>
        <v>NaN</v>
      </c>
    </row>
    <row r="150" customFormat="false" hidden="false" outlineLevel="0" collapsed="false">
      <c r="A150" s="18" t="inlineStr">
        <is>
          <t xml:space="preserve">1.1.1.1.1.1.5.1.3</t>
        </is>
      </c>
      <c r="B150" s="18" t="inlineStr">
        <is>
          <t xml:space="preserve"/>
        </is>
      </c>
      <c r="C150" s="22" t="inlineStr">
        <is>
          <t xml:space="preserve">Светильник_ / марку и артикул указать в примечании</t>
        </is>
      </c>
      <c r="D150" s="7" t="inlineStr">
        <is>
          <t xml:space="preserve">Светильник встраиваемый/накладной светодиодный OPTIMA.OPL ECO LED 1200х600, 4000K, 76 Вт, световой поток 6000 Лм, IP20</t>
        </is>
      </c>
      <c r="E150" s="7" t="inlineStr">
        <is>
          <t xml:space="preserve"/>
        </is>
      </c>
      <c r="F150" s="7" t="inlineStr">
        <is>
          <t xml:space="preserve">ШТ</t>
        </is>
      </c>
      <c r="G150" s="7" t="inlineStr">
        <is>
          <t xml:space="preserve">1</t>
        </is>
      </c>
      <c r="H150" s="8" t="n">
        <v>255</v>
      </c>
      <c r="I150" s="20" t="n">
        <v>0</v>
      </c>
      <c r="J150" s="19" t="n">
        <v/>
      </c>
      <c r="K150" s="19" t="n">
        <f>ROUND(I150,2)+J150</f>
        <v>0</v>
      </c>
      <c r="L150" s="19" t="n">
        <f>ROUND(H150*ROUND(I150,2),2)</f>
        <v>0</v>
      </c>
      <c r="M150" s="19" t="n">
        <v/>
      </c>
      <c r="N150" s="19" t="n">
        <f>L150+M150</f>
        <v>0</v>
      </c>
      <c r="O150" s="8" t="n">
        <v>255</v>
      </c>
      <c r="P150" s="20" t="n" hidden="false">
        <v>10192</v>
      </c>
      <c r="Q150" s="19" t="n" hidden="false">
        <v/>
      </c>
      <c r="R150" s="19" t="n" hidden="false">
        <f>P150+Q150</f>
        <v>10192</v>
      </c>
      <c r="S150" s="19" t="n" hidden="false">
        <f>ROUND(O150*P150,2)</f>
        <v>2598960</v>
      </c>
      <c r="T150" s="19" t="n" hidden="false">
        <v/>
      </c>
      <c r="U150" s="19" t="n" hidden="false">
        <f>S150+T150</f>
        <v>2598960</v>
      </c>
      <c r="V150" s="21" t="n" hidden="false">
        <f>U150/N150-1</f>
        <v>Infinity</v>
      </c>
      <c r="W150" s="8" t="n">
        <v>255</v>
      </c>
      <c r="X150" s="20" t="n" hidden="false">
        <v>14603</v>
      </c>
      <c r="Y150" s="19" t="n" hidden="false">
        <v/>
      </c>
      <c r="Z150" s="19" t="n" hidden="false">
        <f>X150+Y150</f>
        <v>14603</v>
      </c>
      <c r="AA150" s="19" t="n" hidden="false">
        <f>ROUND(W150*X150,2)</f>
        <v>3723765</v>
      </c>
      <c r="AB150" s="19" t="n" hidden="false">
        <v/>
      </c>
      <c r="AC150" s="19" t="n" hidden="false">
        <f>AA150+AB150</f>
        <v>3723765</v>
      </c>
      <c r="AD150" s="21" t="n" hidden="false">
        <f>AC150/N150-1</f>
        <v>Infinity</v>
      </c>
      <c r="AE150" s="8" t="n">
        <v>255</v>
      </c>
      <c r="AF150" s="20" t="n" hidden="false">
        <v>11500</v>
      </c>
      <c r="AG150" s="19" t="n" hidden="false">
        <v/>
      </c>
      <c r="AH150" s="19" t="n" hidden="false">
        <f>AF150+AG150</f>
        <v>11500</v>
      </c>
      <c r="AI150" s="19" t="n" hidden="false">
        <f>ROUND(AE150*AF150,2)</f>
        <v>2932500</v>
      </c>
      <c r="AJ150" s="19" t="n" hidden="false">
        <v/>
      </c>
      <c r="AK150" s="19" t="n" hidden="false">
        <f>AI150+AJ150</f>
        <v>2932500</v>
      </c>
      <c r="AL150" s="21" t="n" hidden="false">
        <f>AK150/N150-1</f>
        <v>Infinity</v>
      </c>
      <c r="AM150" s="8" t="n">
        <v>0</v>
      </c>
      <c r="AN150" s="19" t="n" hidden="false">
        <v>0</v>
      </c>
      <c r="AO150" s="19" t="n" hidden="false">
        <v/>
      </c>
      <c r="AP150" s="19" t="n" hidden="false">
        <f>AN150+AO150</f>
        <v>0</v>
      </c>
      <c r="AQ150" s="19" t="n" hidden="false">
        <f>ROUND(AM150*AN150,2)</f>
        <v>0</v>
      </c>
      <c r="AR150" s="19" t="n" hidden="false">
        <v/>
      </c>
      <c r="AS150" s="19" t="n" hidden="false">
        <f>AQ150+AR150</f>
        <v>0</v>
      </c>
      <c r="AT150" s="21" t="n" hidden="false">
        <f>AS150/N150-1</f>
        <v>NaN</v>
      </c>
    </row>
    <row r="151" customFormat="false" hidden="false" outlineLevel="0" collapsed="false">
      <c r="A151" s="18" t="inlineStr">
        <is>
          <t xml:space="preserve">1.1.1.1.1.1.5.1.4</t>
        </is>
      </c>
      <c r="B151" s="18" t="inlineStr">
        <is>
          <t xml:space="preserve"/>
        </is>
      </c>
      <c r="C151" s="22" t="inlineStr">
        <is>
          <t xml:space="preserve">Светильник_ / марку и артикул указать в примечании</t>
        </is>
      </c>
      <c r="D151" s="7" t="inlineStr">
        <is>
          <t xml:space="preserve">Светильник светодиодный, настенный, DOMO LED 11W 840 SL, 11 Вт, 4000К, световой поток 1450 Лм, IP65</t>
        </is>
      </c>
      <c r="E151" s="7" t="inlineStr">
        <is>
          <t xml:space="preserve"/>
        </is>
      </c>
      <c r="F151" s="7" t="inlineStr">
        <is>
          <t xml:space="preserve">ШТ</t>
        </is>
      </c>
      <c r="G151" s="7" t="inlineStr">
        <is>
          <t xml:space="preserve">1</t>
        </is>
      </c>
      <c r="H151" s="8" t="n">
        <v>2</v>
      </c>
      <c r="I151" s="20" t="n">
        <v>0</v>
      </c>
      <c r="J151" s="19" t="n">
        <v/>
      </c>
      <c r="K151" s="19" t="n">
        <f>ROUND(I151,2)+J151</f>
        <v>0</v>
      </c>
      <c r="L151" s="19" t="n">
        <f>ROUND(H151*ROUND(I151,2),2)</f>
        <v>0</v>
      </c>
      <c r="M151" s="19" t="n">
        <v/>
      </c>
      <c r="N151" s="19" t="n">
        <f>L151+M151</f>
        <v>0</v>
      </c>
      <c r="O151" s="8" t="n">
        <v>2</v>
      </c>
      <c r="P151" s="20" t="n" hidden="false">
        <v>11562</v>
      </c>
      <c r="Q151" s="19" t="n" hidden="false">
        <v/>
      </c>
      <c r="R151" s="19" t="n" hidden="false">
        <f>P151+Q151</f>
        <v>11562</v>
      </c>
      <c r="S151" s="19" t="n" hidden="false">
        <f>ROUND(O151*P151,2)</f>
        <v>23124</v>
      </c>
      <c r="T151" s="19" t="n" hidden="false">
        <v/>
      </c>
      <c r="U151" s="19" t="n" hidden="false">
        <f>S151+T151</f>
        <v>23124</v>
      </c>
      <c r="V151" s="21" t="n" hidden="false">
        <f>U151/N151-1</f>
        <v>Infinity</v>
      </c>
      <c r="W151" s="8" t="n">
        <v>2</v>
      </c>
      <c r="X151" s="20" t="n" hidden="false">
        <v>10806</v>
      </c>
      <c r="Y151" s="19" t="n" hidden="false">
        <v/>
      </c>
      <c r="Z151" s="19" t="n" hidden="false">
        <f>X151+Y151</f>
        <v>10806</v>
      </c>
      <c r="AA151" s="19" t="n" hidden="false">
        <f>ROUND(W151*X151,2)</f>
        <v>21612</v>
      </c>
      <c r="AB151" s="19" t="n" hidden="false">
        <v/>
      </c>
      <c r="AC151" s="19" t="n" hidden="false">
        <f>AA151+AB151</f>
        <v>21612</v>
      </c>
      <c r="AD151" s="21" t="n" hidden="false">
        <f>AC151/N151-1</f>
        <v>Infinity</v>
      </c>
      <c r="AE151" s="8" t="n">
        <v>2</v>
      </c>
      <c r="AF151" s="20" t="n" hidden="false">
        <v>11000</v>
      </c>
      <c r="AG151" s="19" t="n" hidden="false">
        <v/>
      </c>
      <c r="AH151" s="19" t="n" hidden="false">
        <f>AF151+AG151</f>
        <v>11000</v>
      </c>
      <c r="AI151" s="19" t="n" hidden="false">
        <f>ROUND(AE151*AF151,2)</f>
        <v>22000</v>
      </c>
      <c r="AJ151" s="19" t="n" hidden="false">
        <v/>
      </c>
      <c r="AK151" s="19" t="n" hidden="false">
        <f>AI151+AJ151</f>
        <v>22000</v>
      </c>
      <c r="AL151" s="21" t="n" hidden="false">
        <f>AK151/N151-1</f>
        <v>Infinity</v>
      </c>
      <c r="AM151" s="8" t="n">
        <v>0</v>
      </c>
      <c r="AN151" s="19" t="n" hidden="false">
        <v>0</v>
      </c>
      <c r="AO151" s="19" t="n" hidden="false">
        <v/>
      </c>
      <c r="AP151" s="19" t="n" hidden="false">
        <f>AN151+AO151</f>
        <v>0</v>
      </c>
      <c r="AQ151" s="19" t="n" hidden="false">
        <f>ROUND(AM151*AN151,2)</f>
        <v>0</v>
      </c>
      <c r="AR151" s="19" t="n" hidden="false">
        <v/>
      </c>
      <c r="AS151" s="19" t="n" hidden="false">
        <f>AQ151+AR151</f>
        <v>0</v>
      </c>
      <c r="AT151" s="21" t="n" hidden="false">
        <f>AS151/N151-1</f>
        <v>NaN</v>
      </c>
    </row>
    <row r="152" customFormat="false" hidden="false" outlineLevel="0" collapsed="false">
      <c r="A152" s="18" t="inlineStr">
        <is>
          <t xml:space="preserve">1.1.1.1.1.1.5.2</t>
        </is>
      </c>
      <c r="B152" s="18" t="inlineStr">
        <is>
          <t xml:space="preserve"/>
        </is>
      </c>
      <c r="C152" s="18" t="inlineStr">
        <is>
          <t xml:space="preserve">Монтаж светильника / встраиваемый в Армстронг, Грильято</t>
        </is>
      </c>
      <c r="D152" s="7" t="inlineStr">
        <is>
          <t xml:space="preserve"/>
        </is>
      </c>
      <c r="E152" s="7" t="inlineStr">
        <is>
          <t xml:space="preserve">Выгружается из БО по объектам BIM-КЦ</t>
        </is>
      </c>
      <c r="F152" s="7" t="inlineStr">
        <is>
          <t xml:space="preserve">ШТ</t>
        </is>
      </c>
      <c r="G152" s="7" t="inlineStr">
        <is>
          <t xml:space="preserve">1</t>
        </is>
      </c>
      <c r="H152" s="8" t="n">
        <v>72</v>
      </c>
      <c r="I152" s="19" t="n">
        <f>ROUND((L153+L154)/H152,2)</f>
        <v>74.6</v>
      </c>
      <c r="J152" s="20" t="n">
        <v>737</v>
      </c>
      <c r="K152" s="19" t="n">
        <f>I152+ROUND(J152,2)</f>
        <v>811.6</v>
      </c>
      <c r="L152" s="19" t="n">
        <f>ROUND(H152*I152,2)</f>
        <v>5371.2</v>
      </c>
      <c r="M152" s="19" t="n">
        <f>ROUND(H152*ROUND(J152,2),2)</f>
        <v>53064</v>
      </c>
      <c r="N152" s="19" t="n">
        <f>L152+M152</f>
        <v>58435.2</v>
      </c>
      <c r="O152" s="8" t="n">
        <v>72</v>
      </c>
      <c r="P152" s="19" t="n" hidden="false">
        <f>ROUND((S153+S154)/O152,2)</f>
        <v>7174.6</v>
      </c>
      <c r="Q152" s="20" t="n" hidden="false">
        <v>1579.2</v>
      </c>
      <c r="R152" s="19" t="n" hidden="false">
        <f>P152+Q152</f>
        <v>8753.8</v>
      </c>
      <c r="S152" s="19" t="n" hidden="false">
        <f>ROUND(O152*P152,2)</f>
        <v>516571.2</v>
      </c>
      <c r="T152" s="19" t="n" hidden="false">
        <f>ROUND(O152*Q152,2)</f>
        <v>113702.4</v>
      </c>
      <c r="U152" s="19" t="n" hidden="false">
        <f>S152+T152</f>
        <v>630273.6</v>
      </c>
      <c r="V152" s="21" t="n" hidden="false">
        <f>U152/N152-1</f>
        <v>9.785855101034993</v>
      </c>
      <c r="W152" s="8" t="n">
        <v>72</v>
      </c>
      <c r="X152" s="19" t="n" hidden="false">
        <f>ROUND((AA153+AA154)/W152,2)</f>
        <v>1042.6</v>
      </c>
      <c r="Y152" s="20" t="n" hidden="false">
        <v>3200</v>
      </c>
      <c r="Z152" s="19" t="n" hidden="false">
        <f>X152+Y152</f>
        <v>4242.6</v>
      </c>
      <c r="AA152" s="19" t="n" hidden="false">
        <f>ROUND(W152*X152,2)</f>
        <v>75067.2</v>
      </c>
      <c r="AB152" s="19" t="n" hidden="false">
        <f>ROUND(W152*Y152,2)</f>
        <v>230400</v>
      </c>
      <c r="AC152" s="19" t="n" hidden="false">
        <f>AA152+AB152</f>
        <v>305467.2</v>
      </c>
      <c r="AD152" s="21" t="n" hidden="false">
        <f>AC152/N152-1</f>
        <v>4.227451946771809</v>
      </c>
      <c r="AE152" s="8" t="n">
        <v>72</v>
      </c>
      <c r="AF152" s="19" t="n" hidden="false">
        <f>ROUND((AI153+AI154)/AE152,2)</f>
        <v>6074.6</v>
      </c>
      <c r="AG152" s="20" t="n" hidden="false">
        <v>1500</v>
      </c>
      <c r="AH152" s="19" t="n" hidden="false">
        <f>AF152+AG152</f>
        <v>7574.6</v>
      </c>
      <c r="AI152" s="19" t="n" hidden="false">
        <f>ROUND(AE152*AF152,2)</f>
        <v>437371.2</v>
      </c>
      <c r="AJ152" s="19" t="n" hidden="false">
        <f>ROUND(AE152*AG152,2)</f>
        <v>108000</v>
      </c>
      <c r="AK152" s="19" t="n" hidden="false">
        <f>AI152+AJ152</f>
        <v>545371.2</v>
      </c>
      <c r="AL152" s="21" t="n" hidden="false">
        <f>AK152/N152-1</f>
        <v>8.332922621981272</v>
      </c>
      <c r="AM152" s="8" t="n">
        <v>0</v>
      </c>
      <c r="AN152" s="19" t="n" hidden="false">
        <f>ROUND((AQ153+AQ154)/AM152,2)</f>
        <v>0</v>
      </c>
      <c r="AO152" s="19" t="n" hidden="false">
        <v>0</v>
      </c>
      <c r="AP152" s="19" t="n" hidden="false">
        <f>AN152+AO152</f>
        <v>0</v>
      </c>
      <c r="AQ152" s="19" t="n" hidden="false">
        <f>ROUND(AM152*AN152,2)</f>
        <v>0</v>
      </c>
      <c r="AR152" s="19" t="n" hidden="false">
        <f>ROUND(AM152*AO152,2)</f>
        <v>0</v>
      </c>
      <c r="AS152" s="19" t="n" hidden="false">
        <f>AQ152+AR152</f>
        <v>0</v>
      </c>
      <c r="AT152" s="21" t="n" hidden="false">
        <f>AS152/N152-1</f>
        <v>-1</v>
      </c>
    </row>
    <row r="153" customFormat="false" hidden="false" outlineLevel="0" collapsed="false">
      <c r="A153" s="18" t="inlineStr">
        <is>
          <t xml:space="preserve">1.1.1.1.1.1.5.2.1</t>
        </is>
      </c>
      <c r="B153" s="18" t="inlineStr">
        <is>
          <t xml:space="preserve"/>
        </is>
      </c>
      <c r="C153" s="22" t="inlineStr">
        <is>
          <t xml:space="preserve">Светильник_ / марку и артикул указать в примечании</t>
        </is>
      </c>
      <c r="D153" s="7" t="inlineStr">
        <is>
          <t xml:space="preserve">Светильник встраиваемый светодиодный GRILIATO COMBO 100(89) R S 54 4000 W WH , 4000K, 11 Вт, световой поток 990 Лм, IP54</t>
        </is>
      </c>
      <c r="E153" s="7" t="inlineStr">
        <is>
          <t xml:space="preserve"/>
        </is>
      </c>
      <c r="F153" s="7" t="inlineStr">
        <is>
          <t xml:space="preserve">ШТ</t>
        </is>
      </c>
      <c r="G153" s="7" t="inlineStr">
        <is>
          <t xml:space="preserve">1</t>
        </is>
      </c>
      <c r="H153" s="8" t="n">
        <v>72</v>
      </c>
      <c r="I153" s="20" t="n">
        <v>0</v>
      </c>
      <c r="J153" s="19" t="n">
        <v/>
      </c>
      <c r="K153" s="19" t="n">
        <f>ROUND(I153,2)+J153</f>
        <v>0</v>
      </c>
      <c r="L153" s="19" t="n">
        <f>ROUND(H153*ROUND(I153,2),2)</f>
        <v>0</v>
      </c>
      <c r="M153" s="19" t="n">
        <v/>
      </c>
      <c r="N153" s="19" t="n">
        <f>L153+M153</f>
        <v>0</v>
      </c>
      <c r="O153" s="8" t="n">
        <v>72</v>
      </c>
      <c r="P153" s="20" t="n" hidden="false">
        <v>7100</v>
      </c>
      <c r="Q153" s="19" t="n" hidden="false">
        <v/>
      </c>
      <c r="R153" s="19" t="n" hidden="false">
        <f>P153+Q153</f>
        <v>7100</v>
      </c>
      <c r="S153" s="19" t="n" hidden="false">
        <f>ROUND(O153*P153,2)</f>
        <v>511200</v>
      </c>
      <c r="T153" s="19" t="n" hidden="false">
        <v/>
      </c>
      <c r="U153" s="19" t="n" hidden="false">
        <f>S153+T153</f>
        <v>511200</v>
      </c>
      <c r="V153" s="21" t="n" hidden="false">
        <f>U153/N153-1</f>
        <v>Infinity</v>
      </c>
      <c r="W153" s="8" t="n">
        <v>72</v>
      </c>
      <c r="X153" s="20" t="n" hidden="false">
        <v>968</v>
      </c>
      <c r="Y153" s="19" t="n" hidden="false">
        <v/>
      </c>
      <c r="Z153" s="19" t="n" hidden="false">
        <f>X153+Y153</f>
        <v>968</v>
      </c>
      <c r="AA153" s="19" t="n" hidden="false">
        <f>ROUND(W153*X153,2)</f>
        <v>69696</v>
      </c>
      <c r="AB153" s="19" t="n" hidden="false">
        <v/>
      </c>
      <c r="AC153" s="19" t="n" hidden="false">
        <f>AA153+AB153</f>
        <v>69696</v>
      </c>
      <c r="AD153" s="21" t="n" hidden="false">
        <f>AC153/N153-1</f>
        <v>Infinity</v>
      </c>
      <c r="AE153" s="8" t="n">
        <v>72</v>
      </c>
      <c r="AF153" s="20" t="n" hidden="false">
        <v>6000</v>
      </c>
      <c r="AG153" s="19" t="n" hidden="false">
        <v/>
      </c>
      <c r="AH153" s="19" t="n" hidden="false">
        <f>AF153+AG153</f>
        <v>6000</v>
      </c>
      <c r="AI153" s="19" t="n" hidden="false">
        <f>ROUND(AE153*AF153,2)</f>
        <v>432000</v>
      </c>
      <c r="AJ153" s="19" t="n" hidden="false">
        <v/>
      </c>
      <c r="AK153" s="19" t="n" hidden="false">
        <f>AI153+AJ153</f>
        <v>432000</v>
      </c>
      <c r="AL153" s="21" t="n" hidden="false">
        <f>AK153/N153-1</f>
        <v>Infinity</v>
      </c>
      <c r="AM153" s="8" t="n">
        <v>0</v>
      </c>
      <c r="AN153" s="19" t="n" hidden="false">
        <v>0</v>
      </c>
      <c r="AO153" s="19" t="n" hidden="false">
        <v/>
      </c>
      <c r="AP153" s="19" t="n" hidden="false">
        <f>AN153+AO153</f>
        <v>0</v>
      </c>
      <c r="AQ153" s="19" t="n" hidden="false">
        <f>ROUND(AM153*AN153,2)</f>
        <v>0</v>
      </c>
      <c r="AR153" s="19" t="n" hidden="false">
        <v/>
      </c>
      <c r="AS153" s="19" t="n" hidden="false">
        <f>AQ153+AR153</f>
        <v>0</v>
      </c>
      <c r="AT153" s="21" t="n" hidden="false">
        <f>AS153/N153-1</f>
        <v>NaN</v>
      </c>
    </row>
    <row r="154" customFormat="false" hidden="false" outlineLevel="0" collapsed="false">
      <c r="A154" s="18" t="inlineStr">
        <is>
          <t xml:space="preserve">1.1.1.1.1.1.5.2.2</t>
        </is>
      </c>
      <c r="B154" s="18" t="inlineStr">
        <is>
          <t xml:space="preserve"/>
        </is>
      </c>
      <c r="C154" s="22" t="inlineStr">
        <is>
          <t xml:space="preserve">Драйвер на 6 светильников Грильято</t>
        </is>
      </c>
      <c r="D154" s="7" t="inlineStr">
        <is>
          <t xml:space="preserve"/>
        </is>
      </c>
      <c r="E154" s="7" t="inlineStr">
        <is>
          <t xml:space="preserve"/>
        </is>
      </c>
      <c r="F154" s="7" t="inlineStr">
        <is>
          <t xml:space="preserve">ШТ</t>
        </is>
      </c>
      <c r="G154" s="7" t="inlineStr">
        <is>
          <t xml:space="preserve">1</t>
        </is>
      </c>
      <c r="H154" s="8" t="n">
        <v>12</v>
      </c>
      <c r="I154" s="23" t="n">
        <v>447.6</v>
      </c>
      <c r="J154" s="19" t="n">
        <v/>
      </c>
      <c r="K154" s="19" t="n">
        <f>ROUND(I154,2)+J154</f>
        <v>447.6</v>
      </c>
      <c r="L154" s="19" t="n">
        <f>ROUND(H154*ROUND(I154,2),2)</f>
        <v>5371.2</v>
      </c>
      <c r="M154" s="19" t="n">
        <v/>
      </c>
      <c r="N154" s="19" t="n">
        <f>L154+M154</f>
        <v>5371.2</v>
      </c>
      <c r="O154" s="8" t="n">
        <v>12</v>
      </c>
      <c r="P154" s="23" t="n" hidden="false">
        <v>447.6</v>
      </c>
      <c r="Q154" s="19" t="n" hidden="false">
        <v/>
      </c>
      <c r="R154" s="19" t="n" hidden="false">
        <f>P154+Q154</f>
        <v>447.6</v>
      </c>
      <c r="S154" s="19" t="n" hidden="false">
        <f>ROUND(O154*P154,2)</f>
        <v>5371.2</v>
      </c>
      <c r="T154" s="19" t="n" hidden="false">
        <v/>
      </c>
      <c r="U154" s="19" t="n" hidden="false">
        <f>S154+T154</f>
        <v>5371.2</v>
      </c>
      <c r="V154" s="21" t="n" hidden="false">
        <f>U154/N154-1</f>
        <v>0</v>
      </c>
      <c r="W154" s="8" t="n">
        <v>12</v>
      </c>
      <c r="X154" s="23" t="n" hidden="false">
        <v>447.6</v>
      </c>
      <c r="Y154" s="19" t="n" hidden="false">
        <v/>
      </c>
      <c r="Z154" s="19" t="n" hidden="false">
        <f>X154+Y154</f>
        <v>447.6</v>
      </c>
      <c r="AA154" s="19" t="n" hidden="false">
        <f>ROUND(W154*X154,2)</f>
        <v>5371.2</v>
      </c>
      <c r="AB154" s="19" t="n" hidden="false">
        <v/>
      </c>
      <c r="AC154" s="19" t="n" hidden="false">
        <f>AA154+AB154</f>
        <v>5371.2</v>
      </c>
      <c r="AD154" s="21" t="n" hidden="false">
        <f>AC154/N154-1</f>
        <v>0</v>
      </c>
      <c r="AE154" s="8" t="n">
        <v>12</v>
      </c>
      <c r="AF154" s="23" t="n" hidden="false">
        <v>447.6</v>
      </c>
      <c r="AG154" s="19" t="n" hidden="false">
        <v/>
      </c>
      <c r="AH154" s="19" t="n" hidden="false">
        <f>AF154+AG154</f>
        <v>447.6</v>
      </c>
      <c r="AI154" s="19" t="n" hidden="false">
        <f>ROUND(AE154*AF154,2)</f>
        <v>5371.2</v>
      </c>
      <c r="AJ154" s="19" t="n" hidden="false">
        <v/>
      </c>
      <c r="AK154" s="19" t="n" hidden="false">
        <f>AI154+AJ154</f>
        <v>5371.2</v>
      </c>
      <c r="AL154" s="21" t="n" hidden="false">
        <f>AK154/N154-1</f>
        <v>0</v>
      </c>
      <c r="AM154" s="8" t="n">
        <v>0</v>
      </c>
      <c r="AN154" s="23" t="n" hidden="false">
        <v>0</v>
      </c>
      <c r="AO154" s="19" t="n" hidden="false">
        <v/>
      </c>
      <c r="AP154" s="19" t="n" hidden="false">
        <f>AN154+AO154</f>
        <v>0</v>
      </c>
      <c r="AQ154" s="19" t="n" hidden="false">
        <f>ROUND(AM154*AN154,2)</f>
        <v>0</v>
      </c>
      <c r="AR154" s="19" t="n" hidden="false">
        <v/>
      </c>
      <c r="AS154" s="19" t="n" hidden="false">
        <f>AQ154+AR154</f>
        <v>0</v>
      </c>
      <c r="AT154" s="21" t="n" hidden="false">
        <f>AS154/N154-1</f>
        <v>-1</v>
      </c>
    </row>
    <row r="155" customFormat="false" hidden="false" outlineLevel="0" collapsed="false">
      <c r="A155" s="18" t="inlineStr">
        <is>
          <t xml:space="preserve">1.1.1.1.1.1.5.3</t>
        </is>
      </c>
      <c r="B155" s="18" t="inlineStr">
        <is>
          <t xml:space="preserve"/>
        </is>
      </c>
      <c r="C155" s="18" t="inlineStr">
        <is>
          <t xml:space="preserve">Монтаж указателя номера дома</t>
        </is>
      </c>
      <c r="D155" s="7" t="inlineStr">
        <is>
          <t xml:space="preserve"/>
        </is>
      </c>
      <c r="E155" s="7" t="inlineStr">
        <is>
          <t xml:space="preserve">Выгружается из БО по объектам BIM-КЦ</t>
        </is>
      </c>
      <c r="F155" s="7" t="inlineStr">
        <is>
          <t xml:space="preserve">ШТ</t>
        </is>
      </c>
      <c r="G155" s="7" t="inlineStr">
        <is>
          <t xml:space="preserve">1</t>
        </is>
      </c>
      <c r="H155" s="8" t="n">
        <v>2</v>
      </c>
      <c r="I155" s="19" t="n">
        <f>ROUND((L156+L157)/H155,2)</f>
        <v>5800</v>
      </c>
      <c r="J155" s="20" t="n">
        <v>1966</v>
      </c>
      <c r="K155" s="19" t="n">
        <f>I155+ROUND(J155,2)</f>
        <v>7766</v>
      </c>
      <c r="L155" s="19" t="n">
        <f>ROUND(H155*I155,2)</f>
        <v>11600</v>
      </c>
      <c r="M155" s="19" t="n">
        <f>ROUND(H155*ROUND(J155,2),2)</f>
        <v>3932</v>
      </c>
      <c r="N155" s="19" t="n">
        <f>L155+M155</f>
        <v>15532</v>
      </c>
      <c r="O155" s="8" t="n">
        <v>2</v>
      </c>
      <c r="P155" s="19" t="n" hidden="false">
        <f>ROUND((S156+S157)/O155,2)</f>
        <v>12350</v>
      </c>
      <c r="Q155" s="20" t="n" hidden="false">
        <v>3145.6</v>
      </c>
      <c r="R155" s="19" t="n" hidden="false">
        <f>P155+Q155</f>
        <v>15495.6</v>
      </c>
      <c r="S155" s="19" t="n" hidden="false">
        <f>ROUND(O155*P155,2)</f>
        <v>24700</v>
      </c>
      <c r="T155" s="19" t="n" hidden="false">
        <f>ROUND(O155*Q155,2)</f>
        <v>6291.2</v>
      </c>
      <c r="U155" s="19" t="n" hidden="false">
        <f>S155+T155</f>
        <v>30991.2</v>
      </c>
      <c r="V155" s="21" t="n" hidden="false">
        <f>U155/N155-1</f>
        <v>0.9953129023950553</v>
      </c>
      <c r="W155" s="8" t="n">
        <v>2</v>
      </c>
      <c r="X155" s="19" t="n" hidden="false">
        <f>ROUND((AA156+AA157)/W155,2)</f>
        <v>8400</v>
      </c>
      <c r="Y155" s="20" t="n" hidden="false">
        <v>5200</v>
      </c>
      <c r="Z155" s="19" t="n" hidden="false">
        <f>X155+Y155</f>
        <v>13600</v>
      </c>
      <c r="AA155" s="19" t="n" hidden="false">
        <f>ROUND(W155*X155,2)</f>
        <v>16800</v>
      </c>
      <c r="AB155" s="19" t="n" hidden="false">
        <f>ROUND(W155*Y155,2)</f>
        <v>10400</v>
      </c>
      <c r="AC155" s="19" t="n" hidden="false">
        <f>AA155+AB155</f>
        <v>27200</v>
      </c>
      <c r="AD155" s="21" t="n" hidden="false">
        <f>AC155/N155-1</f>
        <v>0.7512232809683235</v>
      </c>
      <c r="AE155" s="8" t="n">
        <v>2</v>
      </c>
      <c r="AF155" s="19" t="n" hidden="false">
        <f>ROUND((AI156+AI157)/AE155,2)</f>
        <v>11000</v>
      </c>
      <c r="AG155" s="20" t="n" hidden="false">
        <v>3500</v>
      </c>
      <c r="AH155" s="19" t="n" hidden="false">
        <f>AF155+AG155</f>
        <v>14500</v>
      </c>
      <c r="AI155" s="19" t="n" hidden="false">
        <f>ROUND(AE155*AF155,2)</f>
        <v>22000</v>
      </c>
      <c r="AJ155" s="19" t="n" hidden="false">
        <f>ROUND(AE155*AG155,2)</f>
        <v>7000</v>
      </c>
      <c r="AK155" s="19" t="n" hidden="false">
        <f>AI155+AJ155</f>
        <v>29000</v>
      </c>
      <c r="AL155" s="21" t="n" hidden="false">
        <f>AK155/N155-1</f>
        <v>0.8671130569147567</v>
      </c>
      <c r="AM155" s="8" t="n">
        <v>0</v>
      </c>
      <c r="AN155" s="19" t="n" hidden="false">
        <f>ROUND((AQ156+AQ157)/AM155,2)</f>
        <v>0</v>
      </c>
      <c r="AO155" s="19" t="n" hidden="false">
        <v>0</v>
      </c>
      <c r="AP155" s="19" t="n" hidden="false">
        <f>AN155+AO155</f>
        <v>0</v>
      </c>
      <c r="AQ155" s="19" t="n" hidden="false">
        <f>ROUND(AM155*AN155,2)</f>
        <v>0</v>
      </c>
      <c r="AR155" s="19" t="n" hidden="false">
        <f>ROUND(AM155*AO155,2)</f>
        <v>0</v>
      </c>
      <c r="AS155" s="19" t="n" hidden="false">
        <f>AQ155+AR155</f>
        <v>0</v>
      </c>
      <c r="AT155" s="21" t="n" hidden="false">
        <f>AS155/N155-1</f>
        <v>-1</v>
      </c>
    </row>
    <row r="156" customFormat="false" hidden="false" outlineLevel="0" collapsed="false">
      <c r="A156" s="18" t="inlineStr">
        <is>
          <t xml:space="preserve">1.1.1.1.1.1.5.3.1</t>
        </is>
      </c>
      <c r="B156" s="18" t="inlineStr">
        <is>
          <t xml:space="preserve"/>
        </is>
      </c>
      <c r="C156" s="22" t="inlineStr">
        <is>
          <t xml:space="preserve">Надомный знак_ / 300х300х90 мм (светодиодный нового образца)</t>
        </is>
      </c>
      <c r="D156" s="7" t="inlineStr">
        <is>
          <t xml:space="preserve"/>
        </is>
      </c>
      <c r="E156" s="7" t="inlineStr">
        <is>
          <t xml:space="preserve"/>
        </is>
      </c>
      <c r="F156" s="7" t="inlineStr">
        <is>
          <t xml:space="preserve">ШТ</t>
        </is>
      </c>
      <c r="G156" s="7" t="inlineStr">
        <is>
          <t xml:space="preserve">1</t>
        </is>
      </c>
      <c r="H156" s="8" t="n">
        <v>1</v>
      </c>
      <c r="I156" s="20" t="n">
        <v>4300</v>
      </c>
      <c r="J156" s="19" t="n">
        <v/>
      </c>
      <c r="K156" s="19" t="n">
        <f>ROUND(I156,2)+J156</f>
        <v>4300</v>
      </c>
      <c r="L156" s="19" t="n">
        <f>ROUND(H156*ROUND(I156,2),2)</f>
        <v>4300</v>
      </c>
      <c r="M156" s="19" t="n">
        <v/>
      </c>
      <c r="N156" s="19" t="n">
        <f>L156+M156</f>
        <v>4300</v>
      </c>
      <c r="O156" s="8" t="n">
        <v>1</v>
      </c>
      <c r="P156" s="20" t="n" hidden="false">
        <v>8100</v>
      </c>
      <c r="Q156" s="19" t="n" hidden="false">
        <v/>
      </c>
      <c r="R156" s="19" t="n" hidden="false">
        <f>P156+Q156</f>
        <v>8100</v>
      </c>
      <c r="S156" s="19" t="n" hidden="false">
        <f>ROUND(O156*P156,2)</f>
        <v>8100</v>
      </c>
      <c r="T156" s="19" t="n" hidden="false">
        <v/>
      </c>
      <c r="U156" s="19" t="n" hidden="false">
        <f>S156+T156</f>
        <v>8100</v>
      </c>
      <c r="V156" s="21" t="n" hidden="false">
        <f>U156/N156-1</f>
        <v>0.8837209302325582</v>
      </c>
      <c r="W156" s="8" t="n">
        <v>1</v>
      </c>
      <c r="X156" s="20" t="n" hidden="false">
        <v>4800</v>
      </c>
      <c r="Y156" s="19" t="n" hidden="false">
        <v/>
      </c>
      <c r="Z156" s="19" t="n" hidden="false">
        <f>X156+Y156</f>
        <v>4800</v>
      </c>
      <c r="AA156" s="19" t="n" hidden="false">
        <f>ROUND(W156*X156,2)</f>
        <v>4800</v>
      </c>
      <c r="AB156" s="19" t="n" hidden="false">
        <v/>
      </c>
      <c r="AC156" s="19" t="n" hidden="false">
        <f>AA156+AB156</f>
        <v>4800</v>
      </c>
      <c r="AD156" s="21" t="n" hidden="false">
        <f>AC156/N156-1</f>
        <v>0.11627906976744184</v>
      </c>
      <c r="AE156" s="8" t="n">
        <v>1</v>
      </c>
      <c r="AF156" s="20" t="n" hidden="false">
        <v>11000</v>
      </c>
      <c r="AG156" s="19" t="n" hidden="false">
        <v/>
      </c>
      <c r="AH156" s="19" t="n" hidden="false">
        <f>AF156+AG156</f>
        <v>11000</v>
      </c>
      <c r="AI156" s="19" t="n" hidden="false">
        <f>ROUND(AE156*AF156,2)</f>
        <v>11000</v>
      </c>
      <c r="AJ156" s="19" t="n" hidden="false">
        <v/>
      </c>
      <c r="AK156" s="19" t="n" hidden="false">
        <f>AI156+AJ156</f>
        <v>11000</v>
      </c>
      <c r="AL156" s="21" t="n" hidden="false">
        <f>AK156/N156-1</f>
        <v>1.558139534883721</v>
      </c>
      <c r="AM156" s="8" t="n">
        <v>0</v>
      </c>
      <c r="AN156" s="19" t="n" hidden="false">
        <v>0</v>
      </c>
      <c r="AO156" s="19" t="n" hidden="false">
        <v/>
      </c>
      <c r="AP156" s="19" t="n" hidden="false">
        <f>AN156+AO156</f>
        <v>0</v>
      </c>
      <c r="AQ156" s="19" t="n" hidden="false">
        <f>ROUND(AM156*AN156,2)</f>
        <v>0</v>
      </c>
      <c r="AR156" s="19" t="n" hidden="false">
        <v/>
      </c>
      <c r="AS156" s="19" t="n" hidden="false">
        <f>AQ156+AR156</f>
        <v>0</v>
      </c>
      <c r="AT156" s="21" t="n" hidden="false">
        <f>AS156/N156-1</f>
        <v>-1</v>
      </c>
    </row>
    <row r="157" customFormat="false" hidden="false" outlineLevel="0" collapsed="false">
      <c r="A157" s="18" t="inlineStr">
        <is>
          <t xml:space="preserve">1.1.1.1.1.1.5.3.2</t>
        </is>
      </c>
      <c r="B157" s="18" t="inlineStr">
        <is>
          <t xml:space="preserve"/>
        </is>
      </c>
      <c r="C157" s="22" t="inlineStr">
        <is>
          <t xml:space="preserve">Надомный знак_ / 1300х300х90 мм (светодиодный нового образца)</t>
        </is>
      </c>
      <c r="D157" s="7" t="inlineStr">
        <is>
          <t xml:space="preserve"/>
        </is>
      </c>
      <c r="E157" s="7" t="inlineStr">
        <is>
          <t xml:space="preserve"/>
        </is>
      </c>
      <c r="F157" s="7" t="inlineStr">
        <is>
          <t xml:space="preserve">ШТ</t>
        </is>
      </c>
      <c r="G157" s="7" t="inlineStr">
        <is>
          <t xml:space="preserve">1</t>
        </is>
      </c>
      <c r="H157" s="8" t="n">
        <v>1</v>
      </c>
      <c r="I157" s="20" t="n">
        <v>7300</v>
      </c>
      <c r="J157" s="19" t="n">
        <v/>
      </c>
      <c r="K157" s="19" t="n">
        <f>ROUND(I157,2)+J157</f>
        <v>7300</v>
      </c>
      <c r="L157" s="19" t="n">
        <f>ROUND(H157*ROUND(I157,2),2)</f>
        <v>7300</v>
      </c>
      <c r="M157" s="19" t="n">
        <v/>
      </c>
      <c r="N157" s="19" t="n">
        <f>L157+M157</f>
        <v>7300</v>
      </c>
      <c r="O157" s="8" t="n">
        <v>1</v>
      </c>
      <c r="P157" s="20" t="n" hidden="false">
        <v>16600</v>
      </c>
      <c r="Q157" s="19" t="n" hidden="false">
        <v/>
      </c>
      <c r="R157" s="19" t="n" hidden="false">
        <f>P157+Q157</f>
        <v>16600</v>
      </c>
      <c r="S157" s="19" t="n" hidden="false">
        <f>ROUND(O157*P157,2)</f>
        <v>16600</v>
      </c>
      <c r="T157" s="19" t="n" hidden="false">
        <v/>
      </c>
      <c r="U157" s="19" t="n" hidden="false">
        <f>S157+T157</f>
        <v>16600</v>
      </c>
      <c r="V157" s="21" t="n" hidden="false">
        <f>U157/N157-1</f>
        <v>1.2739726027397262</v>
      </c>
      <c r="W157" s="8" t="n">
        <v>1</v>
      </c>
      <c r="X157" s="20" t="n" hidden="false">
        <v>12000</v>
      </c>
      <c r="Y157" s="19" t="n" hidden="false">
        <v/>
      </c>
      <c r="Z157" s="19" t="n" hidden="false">
        <f>X157+Y157</f>
        <v>12000</v>
      </c>
      <c r="AA157" s="19" t="n" hidden="false">
        <f>ROUND(W157*X157,2)</f>
        <v>12000</v>
      </c>
      <c r="AB157" s="19" t="n" hidden="false">
        <v/>
      </c>
      <c r="AC157" s="19" t="n" hidden="false">
        <f>AA157+AB157</f>
        <v>12000</v>
      </c>
      <c r="AD157" s="21" t="n" hidden="false">
        <f>AC157/N157-1</f>
        <v>0.6438356164383561</v>
      </c>
      <c r="AE157" s="8" t="n">
        <v>1</v>
      </c>
      <c r="AF157" s="20" t="n" hidden="false">
        <v>11000</v>
      </c>
      <c r="AG157" s="19" t="n" hidden="false">
        <v/>
      </c>
      <c r="AH157" s="19" t="n" hidden="false">
        <f>AF157+AG157</f>
        <v>11000</v>
      </c>
      <c r="AI157" s="19" t="n" hidden="false">
        <f>ROUND(AE157*AF157,2)</f>
        <v>11000</v>
      </c>
      <c r="AJ157" s="19" t="n" hidden="false">
        <v/>
      </c>
      <c r="AK157" s="19" t="n" hidden="false">
        <f>AI157+AJ157</f>
        <v>11000</v>
      </c>
      <c r="AL157" s="21" t="n" hidden="false">
        <f>AK157/N157-1</f>
        <v>0.5068493150684932</v>
      </c>
      <c r="AM157" s="8" t="n">
        <v>0</v>
      </c>
      <c r="AN157" s="19" t="n" hidden="false">
        <v>0</v>
      </c>
      <c r="AO157" s="19" t="n" hidden="false">
        <v/>
      </c>
      <c r="AP157" s="19" t="n" hidden="false">
        <f>AN157+AO157</f>
        <v>0</v>
      </c>
      <c r="AQ157" s="19" t="n" hidden="false">
        <f>ROUND(AM157*AN157,2)</f>
        <v>0</v>
      </c>
      <c r="AR157" s="19" t="n" hidden="false">
        <v/>
      </c>
      <c r="AS157" s="19" t="n" hidden="false">
        <f>AQ157+AR157</f>
        <v>0</v>
      </c>
      <c r="AT157" s="21" t="n" hidden="false">
        <f>AS157/N157-1</f>
        <v>-1</v>
      </c>
    </row>
    <row r="158" customFormat="false" hidden="false" outlineLevel="0" collapsed="false">
      <c r="A158" s="18" t="inlineStr">
        <is>
          <t xml:space="preserve">1.1.1.1.1.1.5.4</t>
        </is>
      </c>
      <c r="B158" s="18" t="inlineStr">
        <is>
          <t xml:space="preserve"/>
        </is>
      </c>
      <c r="C158" s="18" t="inlineStr">
        <is>
          <t xml:space="preserve">Монтаж светового указателя, оповещателя</t>
        </is>
      </c>
      <c r="D158" s="7" t="inlineStr">
        <is>
          <t xml:space="preserve"/>
        </is>
      </c>
      <c r="E158" s="7" t="inlineStr">
        <is>
          <t xml:space="preserve">Выгружается из БО по объектам BIM-КЦ</t>
        </is>
      </c>
      <c r="F158" s="7" t="inlineStr">
        <is>
          <t xml:space="preserve">ШТ</t>
        </is>
      </c>
      <c r="G158" s="7" t="inlineStr">
        <is>
          <t xml:space="preserve">1</t>
        </is>
      </c>
      <c r="H158" s="8" t="n">
        <v>12</v>
      </c>
      <c r="I158" s="19" t="n">
        <f>ROUND((L159+L160+L161+L162)/H158,2)</f>
        <v>421.67</v>
      </c>
      <c r="J158" s="20" t="n">
        <v>533</v>
      </c>
      <c r="K158" s="19" t="n">
        <f>I158+ROUND(J158,2)</f>
        <v>954.67</v>
      </c>
      <c r="L158" s="19" t="n">
        <f>ROUND(H158*I158,2)</f>
        <v>5060.04</v>
      </c>
      <c r="M158" s="19" t="n">
        <f>ROUND(H158*ROUND(J158,2),2)</f>
        <v>6396</v>
      </c>
      <c r="N158" s="19" t="n">
        <f>L158+M158</f>
        <v>11456.04</v>
      </c>
      <c r="O158" s="8" t="n">
        <v>12</v>
      </c>
      <c r="P158" s="19" t="n" hidden="false">
        <f>ROUND((S159+S160+S161+S162)/O158,2)</f>
        <v>7830</v>
      </c>
      <c r="Q158" s="20" t="n" hidden="false">
        <v>852.8</v>
      </c>
      <c r="R158" s="19" t="n" hidden="false">
        <f>P158+Q158</f>
        <v>8682.8</v>
      </c>
      <c r="S158" s="19" t="n" hidden="false">
        <f>ROUND(O158*P158,2)</f>
        <v>93960</v>
      </c>
      <c r="T158" s="19" t="n" hidden="false">
        <f>ROUND(O158*Q158,2)</f>
        <v>10233.6</v>
      </c>
      <c r="U158" s="19" t="n" hidden="false">
        <f>S158+T158</f>
        <v>104193.6</v>
      </c>
      <c r="V158" s="21" t="n" hidden="false">
        <f>U158/N158-1</f>
        <v>8.095079975279416</v>
      </c>
      <c r="W158" s="8" t="n">
        <v>12</v>
      </c>
      <c r="X158" s="19" t="n" hidden="false">
        <f>ROUND((AA159+AA160+AA161+AA162)/W158,2)</f>
        <v>9095</v>
      </c>
      <c r="Y158" s="20" t="n" hidden="false">
        <v>1700</v>
      </c>
      <c r="Z158" s="19" t="n" hidden="false">
        <f>X158+Y158</f>
        <v>10795</v>
      </c>
      <c r="AA158" s="19" t="n" hidden="false">
        <f>ROUND(W158*X158,2)</f>
        <v>109140</v>
      </c>
      <c r="AB158" s="19" t="n" hidden="false">
        <f>ROUND(W158*Y158,2)</f>
        <v>20400</v>
      </c>
      <c r="AC158" s="19" t="n" hidden="false">
        <f>AA158+AB158</f>
        <v>129540</v>
      </c>
      <c r="AD158" s="21" t="n" hidden="false">
        <f>AC158/N158-1</f>
        <v>10.307572250096891</v>
      </c>
      <c r="AE158" s="8" t="n">
        <v>12</v>
      </c>
      <c r="AF158" s="19" t="n" hidden="false">
        <f>ROUND((AI159+AI160+AI161+AI162)/AE158,2)</f>
        <v>7583.33</v>
      </c>
      <c r="AG158" s="20" t="n" hidden="false">
        <v>2000</v>
      </c>
      <c r="AH158" s="19" t="n" hidden="false">
        <f>AF158+AG158</f>
        <v>9583.33</v>
      </c>
      <c r="AI158" s="19" t="n" hidden="false">
        <f>ROUND(AE158*AF158,2)</f>
        <v>90999.96</v>
      </c>
      <c r="AJ158" s="19" t="n" hidden="false">
        <f>ROUND(AE158*AG158,2)</f>
        <v>24000</v>
      </c>
      <c r="AK158" s="19" t="n" hidden="false">
        <f>AI158+AJ158</f>
        <v>114999.96</v>
      </c>
      <c r="AL158" s="21" t="n" hidden="false">
        <f>AK158/N158-1</f>
        <v>9.038369279436873</v>
      </c>
      <c r="AM158" s="8" t="n">
        <v>0</v>
      </c>
      <c r="AN158" s="19" t="n" hidden="false">
        <f>ROUND((AQ159+AQ160+AQ161+AQ162)/AM158,2)</f>
        <v>0</v>
      </c>
      <c r="AO158" s="19" t="n" hidden="false">
        <v>0</v>
      </c>
      <c r="AP158" s="19" t="n" hidden="false">
        <f>AN158+AO158</f>
        <v>0</v>
      </c>
      <c r="AQ158" s="19" t="n" hidden="false">
        <f>ROUND(AM158*AN158,2)</f>
        <v>0</v>
      </c>
      <c r="AR158" s="19" t="n" hidden="false">
        <f>ROUND(AM158*AO158,2)</f>
        <v>0</v>
      </c>
      <c r="AS158" s="19" t="n" hidden="false">
        <f>AQ158+AR158</f>
        <v>0</v>
      </c>
      <c r="AT158" s="21" t="n" hidden="false">
        <f>AS158/N158-1</f>
        <v>-1</v>
      </c>
    </row>
    <row r="159" customFormat="false" hidden="false" outlineLevel="0" collapsed="false">
      <c r="A159" s="18" t="inlineStr">
        <is>
          <t xml:space="preserve">1.1.1.1.1.1.5.4.1</t>
        </is>
      </c>
      <c r="B159" s="18" t="inlineStr">
        <is>
          <t xml:space="preserve"/>
        </is>
      </c>
      <c r="C159" s="22" t="inlineStr">
        <is>
          <t xml:space="preserve">Указатель пожарного гидранта_ / светодиодный ДБО 01-1-003</t>
        </is>
      </c>
      <c r="D159" s="7" t="inlineStr">
        <is>
          <t xml:space="preserve">Световой указатель ПГ, IP65, светодиодный, с АКБ на 1час работы, с кнопкой "тест", 3Вт</t>
        </is>
      </c>
      <c r="E159" s="7" t="inlineStr">
        <is>
          <t xml:space="preserve"/>
        </is>
      </c>
      <c r="F159" s="7" t="inlineStr">
        <is>
          <t xml:space="preserve">ШТ</t>
        </is>
      </c>
      <c r="G159" s="7" t="inlineStr">
        <is>
          <t xml:space="preserve">1</t>
        </is>
      </c>
      <c r="H159" s="8" t="n">
        <v>2</v>
      </c>
      <c r="I159" s="20" t="n">
        <v>2530</v>
      </c>
      <c r="J159" s="19" t="n">
        <v/>
      </c>
      <c r="K159" s="19" t="n">
        <f>ROUND(I159,2)+J159</f>
        <v>2530</v>
      </c>
      <c r="L159" s="19" t="n">
        <f>ROUND(H159*ROUND(I159,2),2)</f>
        <v>5060</v>
      </c>
      <c r="M159" s="19" t="n">
        <v/>
      </c>
      <c r="N159" s="19" t="n">
        <f>L159+M159</f>
        <v>5060</v>
      </c>
      <c r="O159" s="8" t="n">
        <v>2</v>
      </c>
      <c r="P159" s="20" t="n" hidden="false">
        <v>8175</v>
      </c>
      <c r="Q159" s="19" t="n" hidden="false">
        <v/>
      </c>
      <c r="R159" s="19" t="n" hidden="false">
        <f>P159+Q159</f>
        <v>8175</v>
      </c>
      <c r="S159" s="19" t="n" hidden="false">
        <f>ROUND(O159*P159,2)</f>
        <v>16350</v>
      </c>
      <c r="T159" s="19" t="n" hidden="false">
        <v/>
      </c>
      <c r="U159" s="19" t="n" hidden="false">
        <f>S159+T159</f>
        <v>16350</v>
      </c>
      <c r="V159" s="21" t="n" hidden="false">
        <f>U159/N159-1</f>
        <v>2.231225296442688</v>
      </c>
      <c r="W159" s="8" t="n">
        <v>2</v>
      </c>
      <c r="X159" s="20" t="n" hidden="false">
        <v>6560</v>
      </c>
      <c r="Y159" s="19" t="n" hidden="false">
        <v/>
      </c>
      <c r="Z159" s="19" t="n" hidden="false">
        <f>X159+Y159</f>
        <v>6560</v>
      </c>
      <c r="AA159" s="19" t="n" hidden="false">
        <f>ROUND(W159*X159,2)</f>
        <v>13120</v>
      </c>
      <c r="AB159" s="19" t="n" hidden="false">
        <v/>
      </c>
      <c r="AC159" s="19" t="n" hidden="false">
        <f>AA159+AB159</f>
        <v>13120</v>
      </c>
      <c r="AD159" s="21" t="n" hidden="false">
        <f>AC159/N159-1</f>
        <v>1.5928853754940713</v>
      </c>
      <c r="AE159" s="8" t="n">
        <v>2</v>
      </c>
      <c r="AF159" s="20" t="n" hidden="false">
        <v>5000</v>
      </c>
      <c r="AG159" s="19" t="n" hidden="false">
        <v/>
      </c>
      <c r="AH159" s="19" t="n" hidden="false">
        <f>AF159+AG159</f>
        <v>5000</v>
      </c>
      <c r="AI159" s="19" t="n" hidden="false">
        <f>ROUND(AE159*AF159,2)</f>
        <v>10000</v>
      </c>
      <c r="AJ159" s="19" t="n" hidden="false">
        <v/>
      </c>
      <c r="AK159" s="19" t="n" hidden="false">
        <f>AI159+AJ159</f>
        <v>10000</v>
      </c>
      <c r="AL159" s="21" t="n" hidden="false">
        <f>AK159/N159-1</f>
        <v>0.9762845849802371</v>
      </c>
      <c r="AM159" s="8" t="n">
        <v>0</v>
      </c>
      <c r="AN159" s="19" t="n" hidden="false">
        <v>0</v>
      </c>
      <c r="AO159" s="19" t="n" hidden="false">
        <v/>
      </c>
      <c r="AP159" s="19" t="n" hidden="false">
        <f>AN159+AO159</f>
        <v>0</v>
      </c>
      <c r="AQ159" s="19" t="n" hidden="false">
        <f>ROUND(AM159*AN159,2)</f>
        <v>0</v>
      </c>
      <c r="AR159" s="19" t="n" hidden="false">
        <v/>
      </c>
      <c r="AS159" s="19" t="n" hidden="false">
        <f>AQ159+AR159</f>
        <v>0</v>
      </c>
      <c r="AT159" s="21" t="n" hidden="false">
        <f>AS159/N159-1</f>
        <v>-1</v>
      </c>
    </row>
    <row r="160" customFormat="false" hidden="false" outlineLevel="0" collapsed="false">
      <c r="A160" s="18" t="inlineStr">
        <is>
          <t xml:space="preserve">1.1.1.1.1.1.5.4.2</t>
        </is>
      </c>
      <c r="B160" s="18" t="inlineStr">
        <is>
          <t xml:space="preserve"/>
        </is>
      </c>
      <c r="C160" s="22" t="inlineStr">
        <is>
          <t xml:space="preserve">Световой указатель_ / IP65 / BS-KURS-73-S1 LED / 359х240х46</t>
        </is>
      </c>
      <c r="D160" s="7" t="inlineStr">
        <is>
          <t xml:space="preserve">BS-KURS-71-S1 LED</t>
        </is>
      </c>
      <c r="E160" s="7" t="inlineStr">
        <is>
          <t xml:space="preserve"/>
        </is>
      </c>
      <c r="F160" s="7" t="inlineStr">
        <is>
          <t xml:space="preserve">ШТ</t>
        </is>
      </c>
      <c r="G160" s="7" t="inlineStr">
        <is>
          <t xml:space="preserve">1</t>
        </is>
      </c>
      <c r="H160" s="8" t="n">
        <v>10</v>
      </c>
      <c r="I160" s="20" t="n">
        <v>0</v>
      </c>
      <c r="J160" s="19" t="n">
        <v/>
      </c>
      <c r="K160" s="19" t="n">
        <f>ROUND(I160,2)+J160</f>
        <v>0</v>
      </c>
      <c r="L160" s="19" t="n">
        <f>ROUND(H160*ROUND(I160,2),2)</f>
        <v>0</v>
      </c>
      <c r="M160" s="19" t="n">
        <v/>
      </c>
      <c r="N160" s="19" t="n">
        <f>L160+M160</f>
        <v>0</v>
      </c>
      <c r="O160" s="8" t="n">
        <v>10</v>
      </c>
      <c r="P160" s="20" t="n" hidden="false">
        <v>7363</v>
      </c>
      <c r="Q160" s="19" t="n" hidden="false">
        <v/>
      </c>
      <c r="R160" s="19" t="n" hidden="false">
        <f>P160+Q160</f>
        <v>7363</v>
      </c>
      <c r="S160" s="19" t="n" hidden="false">
        <f>ROUND(O160*P160,2)</f>
        <v>73630</v>
      </c>
      <c r="T160" s="19" t="n" hidden="false">
        <v/>
      </c>
      <c r="U160" s="19" t="n" hidden="false">
        <f>S160+T160</f>
        <v>73630</v>
      </c>
      <c r="V160" s="21" t="n" hidden="false">
        <f>U160/N160-1</f>
        <v>Infinity</v>
      </c>
      <c r="W160" s="8" t="n">
        <v>10</v>
      </c>
      <c r="X160" s="20" t="n" hidden="false">
        <v>9350</v>
      </c>
      <c r="Y160" s="19" t="n" hidden="false">
        <v/>
      </c>
      <c r="Z160" s="19" t="n" hidden="false">
        <f>X160+Y160</f>
        <v>9350</v>
      </c>
      <c r="AA160" s="19" t="n" hidden="false">
        <f>ROUND(W160*X160,2)</f>
        <v>93500</v>
      </c>
      <c r="AB160" s="19" t="n" hidden="false">
        <v/>
      </c>
      <c r="AC160" s="19" t="n" hidden="false">
        <f>AA160+AB160</f>
        <v>93500</v>
      </c>
      <c r="AD160" s="21" t="n" hidden="false">
        <f>AC160/N160-1</f>
        <v>Infinity</v>
      </c>
      <c r="AE160" s="8" t="n">
        <v>10</v>
      </c>
      <c r="AF160" s="20" t="n" hidden="false">
        <v>7800</v>
      </c>
      <c r="AG160" s="19" t="n" hidden="false">
        <v/>
      </c>
      <c r="AH160" s="19" t="n" hidden="false">
        <f>AF160+AG160</f>
        <v>7800</v>
      </c>
      <c r="AI160" s="19" t="n" hidden="false">
        <f>ROUND(AE160*AF160,2)</f>
        <v>78000</v>
      </c>
      <c r="AJ160" s="19" t="n" hidden="false">
        <v/>
      </c>
      <c r="AK160" s="19" t="n" hidden="false">
        <f>AI160+AJ160</f>
        <v>78000</v>
      </c>
      <c r="AL160" s="21" t="n" hidden="false">
        <f>AK160/N160-1</f>
        <v>Infinity</v>
      </c>
      <c r="AM160" s="8" t="n">
        <v>0</v>
      </c>
      <c r="AN160" s="19" t="n" hidden="false">
        <v>0</v>
      </c>
      <c r="AO160" s="19" t="n" hidden="false">
        <v/>
      </c>
      <c r="AP160" s="19" t="n" hidden="false">
        <f>AN160+AO160</f>
        <v>0</v>
      </c>
      <c r="AQ160" s="19" t="n" hidden="false">
        <f>ROUND(AM160*AN160,2)</f>
        <v>0</v>
      </c>
      <c r="AR160" s="19" t="n" hidden="false">
        <v/>
      </c>
      <c r="AS160" s="19" t="n" hidden="false">
        <f>AQ160+AR160</f>
        <v>0</v>
      </c>
      <c r="AT160" s="21" t="n" hidden="false">
        <f>AS160/N160-1</f>
        <v>NaN</v>
      </c>
    </row>
    <row r="161" customFormat="false" hidden="false" outlineLevel="0" collapsed="false">
      <c r="A161" s="18" t="inlineStr">
        <is>
          <t xml:space="preserve">1.1.1.1.1.1.5.4.3</t>
        </is>
      </c>
      <c r="B161" s="18" t="inlineStr">
        <is>
          <t xml:space="preserve"/>
        </is>
      </c>
      <c r="C161" s="22" t="inlineStr">
        <is>
          <t xml:space="preserve">Пиктограмма_ / "Выход"</t>
        </is>
      </c>
      <c r="D161" s="7" t="inlineStr">
        <is>
          <t xml:space="preserve"/>
        </is>
      </c>
      <c r="E161" s="7" t="inlineStr">
        <is>
          <t xml:space="preserve"/>
        </is>
      </c>
      <c r="F161" s="7" t="inlineStr">
        <is>
          <t xml:space="preserve">ШТ</t>
        </is>
      </c>
      <c r="G161" s="7" t="inlineStr">
        <is>
          <t xml:space="preserve">1</t>
        </is>
      </c>
      <c r="H161" s="8" t="n">
        <v>10</v>
      </c>
      <c r="I161" s="20" t="n">
        <v>0</v>
      </c>
      <c r="J161" s="19" t="n">
        <v/>
      </c>
      <c r="K161" s="19" t="n">
        <f>ROUND(I161,2)+J161</f>
        <v>0</v>
      </c>
      <c r="L161" s="19" t="n">
        <f>ROUND(H161*ROUND(I161,2),2)</f>
        <v>0</v>
      </c>
      <c r="M161" s="19" t="n">
        <v/>
      </c>
      <c r="N161" s="19" t="n">
        <f>L161+M161</f>
        <v>0</v>
      </c>
      <c r="O161" s="8" t="n">
        <v>10</v>
      </c>
      <c r="P161" s="20" t="n" hidden="false">
        <v>350</v>
      </c>
      <c r="Q161" s="19" t="n" hidden="false">
        <v/>
      </c>
      <c r="R161" s="19" t="n" hidden="false">
        <f>P161+Q161</f>
        <v>350</v>
      </c>
      <c r="S161" s="19" t="n" hidden="false">
        <f>ROUND(O161*P161,2)</f>
        <v>3500</v>
      </c>
      <c r="T161" s="19" t="n" hidden="false">
        <v/>
      </c>
      <c r="U161" s="19" t="n" hidden="false">
        <f>S161+T161</f>
        <v>3500</v>
      </c>
      <c r="V161" s="21" t="n" hidden="false">
        <f>U161/N161-1</f>
        <v>Infinity</v>
      </c>
      <c r="W161" s="8" t="n">
        <v>10</v>
      </c>
      <c r="X161" s="20" t="n" hidden="false">
        <v>210</v>
      </c>
      <c r="Y161" s="19" t="n" hidden="false">
        <v/>
      </c>
      <c r="Z161" s="19" t="n" hidden="false">
        <f>X161+Y161</f>
        <v>210</v>
      </c>
      <c r="AA161" s="19" t="n" hidden="false">
        <f>ROUND(W161*X161,2)</f>
        <v>2100</v>
      </c>
      <c r="AB161" s="19" t="n" hidden="false">
        <v/>
      </c>
      <c r="AC161" s="19" t="n" hidden="false">
        <f>AA161+AB161</f>
        <v>2100</v>
      </c>
      <c r="AD161" s="21" t="n" hidden="false">
        <f>AC161/N161-1</f>
        <v>Infinity</v>
      </c>
      <c r="AE161" s="8" t="n">
        <v>10</v>
      </c>
      <c r="AF161" s="20" t="n" hidden="false">
        <v>250</v>
      </c>
      <c r="AG161" s="19" t="n" hidden="false">
        <v/>
      </c>
      <c r="AH161" s="19" t="n" hidden="false">
        <f>AF161+AG161</f>
        <v>250</v>
      </c>
      <c r="AI161" s="19" t="n" hidden="false">
        <f>ROUND(AE161*AF161,2)</f>
        <v>2500</v>
      </c>
      <c r="AJ161" s="19" t="n" hidden="false">
        <v/>
      </c>
      <c r="AK161" s="19" t="n" hidden="false">
        <f>AI161+AJ161</f>
        <v>2500</v>
      </c>
      <c r="AL161" s="21" t="n" hidden="false">
        <f>AK161/N161-1</f>
        <v>Infinity</v>
      </c>
      <c r="AM161" s="8" t="n">
        <v>0</v>
      </c>
      <c r="AN161" s="19" t="n" hidden="false">
        <v>0</v>
      </c>
      <c r="AO161" s="19" t="n" hidden="false">
        <v/>
      </c>
      <c r="AP161" s="19" t="n" hidden="false">
        <f>AN161+AO161</f>
        <v>0</v>
      </c>
      <c r="AQ161" s="19" t="n" hidden="false">
        <f>ROUND(AM161*AN161,2)</f>
        <v>0</v>
      </c>
      <c r="AR161" s="19" t="n" hidden="false">
        <v/>
      </c>
      <c r="AS161" s="19" t="n" hidden="false">
        <f>AQ161+AR161</f>
        <v>0</v>
      </c>
      <c r="AT161" s="21" t="n" hidden="false">
        <f>AS161/N161-1</f>
        <v>NaN</v>
      </c>
    </row>
    <row r="162" customFormat="false" hidden="false" outlineLevel="0" collapsed="false">
      <c r="A162" s="18" t="inlineStr">
        <is>
          <t xml:space="preserve">1.1.1.1.1.1.5.4.4</t>
        </is>
      </c>
      <c r="B162" s="18" t="inlineStr">
        <is>
          <t xml:space="preserve"/>
        </is>
      </c>
      <c r="C162" s="22" t="inlineStr">
        <is>
          <t xml:space="preserve">Пиктограмма_ / Пожарный гидрант</t>
        </is>
      </c>
      <c r="D162" s="7" t="inlineStr">
        <is>
          <t xml:space="preserve"/>
        </is>
      </c>
      <c r="E162" s="7" t="inlineStr">
        <is>
          <t xml:space="preserve"/>
        </is>
      </c>
      <c r="F162" s="7" t="inlineStr">
        <is>
          <t xml:space="preserve">ШТ</t>
        </is>
      </c>
      <c r="G162" s="7" t="inlineStr">
        <is>
          <t xml:space="preserve">1</t>
        </is>
      </c>
      <c r="H162" s="8" t="n">
        <v>2</v>
      </c>
      <c r="I162" s="20" t="n">
        <v>0</v>
      </c>
      <c r="J162" s="19" t="n">
        <v/>
      </c>
      <c r="K162" s="19" t="n">
        <f>ROUND(I162,2)+J162</f>
        <v>0</v>
      </c>
      <c r="L162" s="19" t="n">
        <f>ROUND(H162*ROUND(I162,2),2)</f>
        <v>0</v>
      </c>
      <c r="M162" s="19" t="n">
        <v/>
      </c>
      <c r="N162" s="19" t="n">
        <f>L162+M162</f>
        <v>0</v>
      </c>
      <c r="O162" s="8" t="n">
        <v>2</v>
      </c>
      <c r="P162" s="20" t="n" hidden="false">
        <v>240</v>
      </c>
      <c r="Q162" s="19" t="n" hidden="false">
        <v/>
      </c>
      <c r="R162" s="19" t="n" hidden="false">
        <f>P162+Q162</f>
        <v>240</v>
      </c>
      <c r="S162" s="19" t="n" hidden="false">
        <f>ROUND(O162*P162,2)</f>
        <v>480</v>
      </c>
      <c r="T162" s="19" t="n" hidden="false">
        <v/>
      </c>
      <c r="U162" s="19" t="n" hidden="false">
        <f>S162+T162</f>
        <v>480</v>
      </c>
      <c r="V162" s="21" t="n" hidden="false">
        <f>U162/N162-1</f>
        <v>Infinity</v>
      </c>
      <c r="W162" s="8" t="n">
        <v>2</v>
      </c>
      <c r="X162" s="20" t="n" hidden="false">
        <v>210</v>
      </c>
      <c r="Y162" s="19" t="n" hidden="false">
        <v/>
      </c>
      <c r="Z162" s="19" t="n" hidden="false">
        <f>X162+Y162</f>
        <v>210</v>
      </c>
      <c r="AA162" s="19" t="n" hidden="false">
        <f>ROUND(W162*X162,2)</f>
        <v>420</v>
      </c>
      <c r="AB162" s="19" t="n" hidden="false">
        <v/>
      </c>
      <c r="AC162" s="19" t="n" hidden="false">
        <f>AA162+AB162</f>
        <v>420</v>
      </c>
      <c r="AD162" s="21" t="n" hidden="false">
        <f>AC162/N162-1</f>
        <v>Infinity</v>
      </c>
      <c r="AE162" s="8" t="n">
        <v>2</v>
      </c>
      <c r="AF162" s="20" t="n" hidden="false">
        <v>250</v>
      </c>
      <c r="AG162" s="19" t="n" hidden="false">
        <v/>
      </c>
      <c r="AH162" s="19" t="n" hidden="false">
        <f>AF162+AG162</f>
        <v>250</v>
      </c>
      <c r="AI162" s="19" t="n" hidden="false">
        <f>ROUND(AE162*AF162,2)</f>
        <v>500</v>
      </c>
      <c r="AJ162" s="19" t="n" hidden="false">
        <v/>
      </c>
      <c r="AK162" s="19" t="n" hidden="false">
        <f>AI162+AJ162</f>
        <v>500</v>
      </c>
      <c r="AL162" s="21" t="n" hidden="false">
        <f>AK162/N162-1</f>
        <v>Infinity</v>
      </c>
      <c r="AM162" s="8" t="n">
        <v>0</v>
      </c>
      <c r="AN162" s="19" t="n" hidden="false">
        <v>0</v>
      </c>
      <c r="AO162" s="19" t="n" hidden="false">
        <v/>
      </c>
      <c r="AP162" s="19" t="n" hidden="false">
        <f>AN162+AO162</f>
        <v>0</v>
      </c>
      <c r="AQ162" s="19" t="n" hidden="false">
        <f>ROUND(AM162*AN162,2)</f>
        <v>0</v>
      </c>
      <c r="AR162" s="19" t="n" hidden="false">
        <v/>
      </c>
      <c r="AS162" s="19" t="n" hidden="false">
        <f>AQ162+AR162</f>
        <v>0</v>
      </c>
      <c r="AT162" s="21" t="n" hidden="false">
        <f>AS162/N162-1</f>
        <v>NaN</v>
      </c>
    </row>
    <row r="163" customFormat="false" hidden="false" outlineLevel="0" collapsed="false">
      <c r="A163" s="18" t="inlineStr">
        <is>
          <t xml:space="preserve">1.1.1.1.1.1.5.5</t>
        </is>
      </c>
      <c r="B163" s="18" t="inlineStr">
        <is>
          <t xml:space="preserve"/>
        </is>
      </c>
      <c r="C163" s="18" t="inlineStr">
        <is>
          <t xml:space="preserve">Маркировка наклейками аварийных светильников</t>
        </is>
      </c>
      <c r="D163" s="7" t="inlineStr">
        <is>
          <t xml:space="preserve"/>
        </is>
      </c>
      <c r="E163" s="7" t="inlineStr">
        <is>
          <t xml:space="preserve">Выгружается из БО по объектам BIM-КЦ</t>
        </is>
      </c>
      <c r="F163" s="7" t="inlineStr">
        <is>
          <t xml:space="preserve">ШТ</t>
        </is>
      </c>
      <c r="G163" s="7" t="inlineStr">
        <is>
          <t xml:space="preserve">1</t>
        </is>
      </c>
      <c r="H163" s="8" t="n">
        <v>200</v>
      </c>
      <c r="I163" s="19" t="n">
        <v/>
      </c>
      <c r="J163" s="20" t="n">
        <v>64</v>
      </c>
      <c r="K163" s="19" t="n">
        <f>I163+ROUND(J163,2)</f>
        <v>64</v>
      </c>
      <c r="L163" s="19" t="n">
        <v/>
      </c>
      <c r="M163" s="19" t="n">
        <f>ROUND(H163*ROUND(J163,2),2)</f>
        <v>12800</v>
      </c>
      <c r="N163" s="19" t="n">
        <f>L163+M163</f>
        <v>12800</v>
      </c>
      <c r="O163" s="8" t="n">
        <v>200</v>
      </c>
      <c r="P163" s="19" t="n" hidden="false">
        <v/>
      </c>
      <c r="Q163" s="20" t="n" hidden="false">
        <v>102.4</v>
      </c>
      <c r="R163" s="19" t="n" hidden="false">
        <f>P163+Q163</f>
        <v>102.4</v>
      </c>
      <c r="S163" s="19" t="n" hidden="false">
        <v/>
      </c>
      <c r="T163" s="19" t="n" hidden="false">
        <f>ROUND(O163*Q163,2)</f>
        <v>20480</v>
      </c>
      <c r="U163" s="19" t="n" hidden="false">
        <f>S163+T163</f>
        <v>20480</v>
      </c>
      <c r="V163" s="21" t="n" hidden="false">
        <f>U163/N163-1</f>
        <v>0.6000000000000001</v>
      </c>
      <c r="W163" s="8" t="n">
        <v>200</v>
      </c>
      <c r="X163" s="19" t="n" hidden="false">
        <v/>
      </c>
      <c r="Y163" s="20" t="n" hidden="false">
        <v>80</v>
      </c>
      <c r="Z163" s="19" t="n" hidden="false">
        <f>X163+Y163</f>
        <v>80</v>
      </c>
      <c r="AA163" s="19" t="n" hidden="false">
        <v/>
      </c>
      <c r="AB163" s="19" t="n" hidden="false">
        <f>ROUND(W163*Y163,2)</f>
        <v>16000</v>
      </c>
      <c r="AC163" s="19" t="n" hidden="false">
        <f>AA163+AB163</f>
        <v>16000</v>
      </c>
      <c r="AD163" s="21" t="n" hidden="false">
        <f>AC163/N163-1</f>
        <v>0.25</v>
      </c>
      <c r="AE163" s="8" t="n">
        <v>200</v>
      </c>
      <c r="AF163" s="19" t="n" hidden="false">
        <v/>
      </c>
      <c r="AG163" s="20" t="n" hidden="false">
        <v>100</v>
      </c>
      <c r="AH163" s="19" t="n" hidden="false">
        <f>AF163+AG163</f>
        <v>100</v>
      </c>
      <c r="AI163" s="19" t="n" hidden="false">
        <v/>
      </c>
      <c r="AJ163" s="19" t="n" hidden="false">
        <f>ROUND(AE163*AG163,2)</f>
        <v>20000</v>
      </c>
      <c r="AK163" s="19" t="n" hidden="false">
        <f>AI163+AJ163</f>
        <v>20000</v>
      </c>
      <c r="AL163" s="21" t="n" hidden="false">
        <f>AK163/N163-1</f>
        <v>0.5625</v>
      </c>
      <c r="AM163" s="8" t="n">
        <v>0</v>
      </c>
      <c r="AN163" s="19" t="n" hidden="false">
        <v/>
      </c>
      <c r="AO163" s="19" t="n" hidden="false">
        <v>0</v>
      </c>
      <c r="AP163" s="19" t="n" hidden="false">
        <f>AN163+AO163</f>
        <v>0</v>
      </c>
      <c r="AQ163" s="19" t="n" hidden="false">
        <v/>
      </c>
      <c r="AR163" s="19" t="n" hidden="false">
        <f>ROUND(AM163*AO163,2)</f>
        <v>0</v>
      </c>
      <c r="AS163" s="19" t="n" hidden="false">
        <f>AQ163+AR163</f>
        <v>0</v>
      </c>
      <c r="AT163" s="21" t="n" hidden="false">
        <f>AS163/N163-1</f>
        <v>-1</v>
      </c>
    </row>
    <row r="164" customFormat="false" hidden="false" outlineLevel="0" collapsed="false">
      <c r="A164" s="18" t="inlineStr">
        <is>
          <t xml:space="preserve">1.1.1.1.1.1.5.6</t>
        </is>
      </c>
      <c r="B164" s="18" t="inlineStr">
        <is>
          <t xml:space="preserve"/>
        </is>
      </c>
      <c r="C164" s="18" t="inlineStr">
        <is>
          <t xml:space="preserve">Монтаж светильника СКБ подвесного на подвесах</t>
        </is>
      </c>
      <c r="D164" s="7" t="inlineStr">
        <is>
          <t xml:space="preserve"/>
        </is>
      </c>
      <c r="E164" s="7" t="inlineStr">
        <is>
          <t xml:space="preserve"/>
        </is>
      </c>
      <c r="F164" s="7" t="inlineStr">
        <is>
          <t xml:space="preserve">ШТ</t>
        </is>
      </c>
      <c r="G164" s="7" t="inlineStr">
        <is>
          <t xml:space="preserve">1</t>
        </is>
      </c>
      <c r="H164" s="8" t="n">
        <v>10</v>
      </c>
      <c r="I164" s="19" t="n">
        <f>ROUND((L165+L166)/H164,2)</f>
        <v>0</v>
      </c>
      <c r="J164" s="20" t="n">
        <v>1560</v>
      </c>
      <c r="K164" s="19" t="n">
        <f>I164+ROUND(J164,2)</f>
        <v>1560</v>
      </c>
      <c r="L164" s="19" t="n">
        <f>ROUND(H164*I164,2)</f>
        <v>0</v>
      </c>
      <c r="M164" s="19" t="n">
        <f>ROUND(H164*ROUND(J164,2),2)</f>
        <v>15600</v>
      </c>
      <c r="N164" s="19" t="n">
        <f>L164+M164</f>
        <v>15600</v>
      </c>
      <c r="O164" s="8" t="n">
        <v>10</v>
      </c>
      <c r="P164" s="19" t="n" hidden="false">
        <f>ROUND((S165+S166)/O164,2)</f>
        <v>7508</v>
      </c>
      <c r="Q164" s="20" t="n" hidden="false">
        <v>2496</v>
      </c>
      <c r="R164" s="19" t="n" hidden="false">
        <f>P164+Q164</f>
        <v>10004</v>
      </c>
      <c r="S164" s="19" t="n" hidden="false">
        <f>ROUND(O164*P164,2)</f>
        <v>75080</v>
      </c>
      <c r="T164" s="19" t="n" hidden="false">
        <f>ROUND(O164*Q164,2)</f>
        <v>24960</v>
      </c>
      <c r="U164" s="19" t="n" hidden="false">
        <f>S164+T164</f>
        <v>100040</v>
      </c>
      <c r="V164" s="21" t="n" hidden="false">
        <f>U164/N164-1</f>
        <v>5.412820512820513</v>
      </c>
      <c r="W164" s="8" t="n">
        <v>10</v>
      </c>
      <c r="X164" s="19" t="n" hidden="false">
        <f>ROUND((AA165+AA166)/W164,2)</f>
        <v>5350</v>
      </c>
      <c r="Y164" s="20" t="n" hidden="false">
        <v>4600</v>
      </c>
      <c r="Z164" s="19" t="n" hidden="false">
        <f>X164+Y164</f>
        <v>9950</v>
      </c>
      <c r="AA164" s="19" t="n" hidden="false">
        <f>ROUND(W164*X164,2)</f>
        <v>53500</v>
      </c>
      <c r="AB164" s="19" t="n" hidden="false">
        <f>ROUND(W164*Y164,2)</f>
        <v>46000</v>
      </c>
      <c r="AC164" s="19" t="n" hidden="false">
        <f>AA164+AB164</f>
        <v>99500</v>
      </c>
      <c r="AD164" s="21" t="n" hidden="false">
        <f>AC164/N164-1</f>
        <v>5.378205128205129</v>
      </c>
      <c r="AE164" s="8" t="n">
        <v>10</v>
      </c>
      <c r="AF164" s="19" t="n" hidden="false">
        <f>ROUND((AI165+AI166)/AE164,2)</f>
        <v>9000</v>
      </c>
      <c r="AG164" s="20" t="n" hidden="false">
        <v>1500</v>
      </c>
      <c r="AH164" s="19" t="n" hidden="false">
        <f>AF164+AG164</f>
        <v>10500</v>
      </c>
      <c r="AI164" s="19" t="n" hidden="false">
        <f>ROUND(AE164*AF164,2)</f>
        <v>90000</v>
      </c>
      <c r="AJ164" s="19" t="n" hidden="false">
        <f>ROUND(AE164*AG164,2)</f>
        <v>15000</v>
      </c>
      <c r="AK164" s="19" t="n" hidden="false">
        <f>AI164+AJ164</f>
        <v>105000</v>
      </c>
      <c r="AL164" s="21" t="n" hidden="false">
        <f>AK164/N164-1</f>
        <v>5.730769230769231</v>
      </c>
      <c r="AM164" s="8" t="n">
        <v>0</v>
      </c>
      <c r="AN164" s="19" t="n" hidden="false">
        <f>ROUND((AQ165+AQ166)/AM164,2)</f>
        <v>0</v>
      </c>
      <c r="AO164" s="19" t="n" hidden="false">
        <v>0</v>
      </c>
      <c r="AP164" s="19" t="n" hidden="false">
        <f>AN164+AO164</f>
        <v>0</v>
      </c>
      <c r="AQ164" s="19" t="n" hidden="false">
        <f>ROUND(AM164*AN164,2)</f>
        <v>0</v>
      </c>
      <c r="AR164" s="19" t="n" hidden="false">
        <f>ROUND(AM164*AO164,2)</f>
        <v>0</v>
      </c>
      <c r="AS164" s="19" t="n" hidden="false">
        <f>AQ164+AR164</f>
        <v>0</v>
      </c>
      <c r="AT164" s="21" t="n" hidden="false">
        <f>AS164/N164-1</f>
        <v>-1</v>
      </c>
    </row>
    <row r="165" customFormat="false" hidden="false" outlineLevel="0" collapsed="false">
      <c r="A165" s="18" t="inlineStr">
        <is>
          <t xml:space="preserve">1.1.1.1.1.1.5.6.1</t>
        </is>
      </c>
      <c r="B165" s="18" t="inlineStr">
        <is>
          <t xml:space="preserve"/>
        </is>
      </c>
      <c r="C165" s="22" t="inlineStr">
        <is>
          <t xml:space="preserve">Шпилька резьбовая_ / L=1000 мм / М6</t>
        </is>
      </c>
      <c r="D165" s="7" t="inlineStr">
        <is>
          <t xml:space="preserve">компл крепления</t>
        </is>
      </c>
      <c r="E165" s="7" t="inlineStr">
        <is>
          <t xml:space="preserve"/>
        </is>
      </c>
      <c r="F165" s="7" t="inlineStr">
        <is>
          <t xml:space="preserve">ШТ</t>
        </is>
      </c>
      <c r="G165" s="7" t="inlineStr">
        <is>
          <t xml:space="preserve">1</t>
        </is>
      </c>
      <c r="H165" s="8" t="n">
        <v>10</v>
      </c>
      <c r="I165" s="20" t="n">
        <v>0</v>
      </c>
      <c r="J165" s="19" t="n">
        <v/>
      </c>
      <c r="K165" s="19" t="n">
        <f>ROUND(I165,2)+J165</f>
        <v>0</v>
      </c>
      <c r="L165" s="19" t="n">
        <f>ROUND(H165*ROUND(I165,2),2)</f>
        <v>0</v>
      </c>
      <c r="M165" s="19" t="n">
        <v/>
      </c>
      <c r="N165" s="19" t="n">
        <f>L165+M165</f>
        <v>0</v>
      </c>
      <c r="O165" s="8" t="n">
        <v>10</v>
      </c>
      <c r="P165" s="20" t="n" hidden="false">
        <v>208</v>
      </c>
      <c r="Q165" s="19" t="n" hidden="false">
        <v/>
      </c>
      <c r="R165" s="19" t="n" hidden="false">
        <f>P165+Q165</f>
        <v>208</v>
      </c>
      <c r="S165" s="19" t="n" hidden="false">
        <f>ROUND(O165*P165,2)</f>
        <v>2080</v>
      </c>
      <c r="T165" s="19" t="n" hidden="false">
        <v/>
      </c>
      <c r="U165" s="19" t="n" hidden="false">
        <f>S165+T165</f>
        <v>2080</v>
      </c>
      <c r="V165" s="21" t="n" hidden="false">
        <f>U165/N165-1</f>
        <v>Infinity</v>
      </c>
      <c r="W165" s="8" t="n">
        <v>10</v>
      </c>
      <c r="X165" s="20" t="n" hidden="false">
        <v>950</v>
      </c>
      <c r="Y165" s="19" t="n" hidden="false">
        <v/>
      </c>
      <c r="Z165" s="19" t="n" hidden="false">
        <f>X165+Y165</f>
        <v>950</v>
      </c>
      <c r="AA165" s="19" t="n" hidden="false">
        <f>ROUND(W165*X165,2)</f>
        <v>9500</v>
      </c>
      <c r="AB165" s="19" t="n" hidden="false">
        <v/>
      </c>
      <c r="AC165" s="19" t="n" hidden="false">
        <f>AA165+AB165</f>
        <v>9500</v>
      </c>
      <c r="AD165" s="21" t="n" hidden="false">
        <f>AC165/N165-1</f>
        <v>Infinity</v>
      </c>
      <c r="AE165" s="8" t="n">
        <v>10</v>
      </c>
      <c r="AF165" s="20" t="n" hidden="false">
        <v>500</v>
      </c>
      <c r="AG165" s="19" t="n" hidden="false">
        <v/>
      </c>
      <c r="AH165" s="19" t="n" hidden="false">
        <f>AF165+AG165</f>
        <v>500</v>
      </c>
      <c r="AI165" s="19" t="n" hidden="false">
        <f>ROUND(AE165*AF165,2)</f>
        <v>5000</v>
      </c>
      <c r="AJ165" s="19" t="n" hidden="false">
        <v/>
      </c>
      <c r="AK165" s="19" t="n" hidden="false">
        <f>AI165+AJ165</f>
        <v>5000</v>
      </c>
      <c r="AL165" s="21" t="n" hidden="false">
        <f>AK165/N165-1</f>
        <v>Infinity</v>
      </c>
      <c r="AM165" s="8" t="n">
        <v>0</v>
      </c>
      <c r="AN165" s="19" t="n" hidden="false">
        <v>0</v>
      </c>
      <c r="AO165" s="19" t="n" hidden="false">
        <v/>
      </c>
      <c r="AP165" s="19" t="n" hidden="false">
        <f>AN165+AO165</f>
        <v>0</v>
      </c>
      <c r="AQ165" s="19" t="n" hidden="false">
        <f>ROUND(AM165*AN165,2)</f>
        <v>0</v>
      </c>
      <c r="AR165" s="19" t="n" hidden="false">
        <v/>
      </c>
      <c r="AS165" s="19" t="n" hidden="false">
        <f>AQ165+AR165</f>
        <v>0</v>
      </c>
      <c r="AT165" s="21" t="n" hidden="false">
        <f>AS165/N165-1</f>
        <v>NaN</v>
      </c>
    </row>
    <row r="166" customFormat="false" hidden="false" outlineLevel="0" collapsed="false">
      <c r="A166" s="18" t="inlineStr">
        <is>
          <t xml:space="preserve">1.1.1.1.1.1.5.6.2</t>
        </is>
      </c>
      <c r="B166" s="18" t="inlineStr">
        <is>
          <t xml:space="preserve"/>
        </is>
      </c>
      <c r="C166" s="22" t="inlineStr">
        <is>
          <t xml:space="preserve">Светильник LED_ / марку и характеристики указать в примечаниях</t>
        </is>
      </c>
      <c r="D166" s="7" t="inlineStr">
        <is>
          <t xml:space="preserve">Светильник светодиодный ES 96-056-20 EXSER ,1123х60, 4000K, 32 Вт,
световой поток 3050 Лм, IP20</t>
        </is>
      </c>
      <c r="E166" s="7" t="inlineStr">
        <is>
          <t xml:space="preserve"/>
        </is>
      </c>
      <c r="F166" s="7" t="inlineStr">
        <is>
          <t xml:space="preserve">ШТ</t>
        </is>
      </c>
      <c r="G166" s="7" t="inlineStr">
        <is>
          <t xml:space="preserve">1</t>
        </is>
      </c>
      <c r="H166" s="8" t="n">
        <v>10</v>
      </c>
      <c r="I166" s="20" t="n">
        <v>0</v>
      </c>
      <c r="J166" s="19" t="n">
        <v/>
      </c>
      <c r="K166" s="19" t="n">
        <f>ROUND(I166,2)+J166</f>
        <v>0</v>
      </c>
      <c r="L166" s="19" t="n">
        <f>ROUND(H166*ROUND(I166,2),2)</f>
        <v>0</v>
      </c>
      <c r="M166" s="19" t="n">
        <v/>
      </c>
      <c r="N166" s="19" t="n">
        <f>L166+M166</f>
        <v>0</v>
      </c>
      <c r="O166" s="8" t="n">
        <v>10</v>
      </c>
      <c r="P166" s="20" t="n" hidden="false">
        <v>7300</v>
      </c>
      <c r="Q166" s="19" t="n" hidden="false">
        <v/>
      </c>
      <c r="R166" s="19" t="n" hidden="false">
        <f>P166+Q166</f>
        <v>7300</v>
      </c>
      <c r="S166" s="19" t="n" hidden="false">
        <f>ROUND(O166*P166,2)</f>
        <v>73000</v>
      </c>
      <c r="T166" s="19" t="n" hidden="false">
        <v/>
      </c>
      <c r="U166" s="19" t="n" hidden="false">
        <f>S166+T166</f>
        <v>73000</v>
      </c>
      <c r="V166" s="21" t="n" hidden="false">
        <f>U166/N166-1</f>
        <v>Infinity</v>
      </c>
      <c r="W166" s="8" t="n">
        <v>10</v>
      </c>
      <c r="X166" s="20" t="n" hidden="false">
        <v>4400</v>
      </c>
      <c r="Y166" s="19" t="n" hidden="false">
        <v/>
      </c>
      <c r="Z166" s="19" t="n" hidden="false">
        <f>X166+Y166</f>
        <v>4400</v>
      </c>
      <c r="AA166" s="19" t="n" hidden="false">
        <f>ROUND(W166*X166,2)</f>
        <v>44000</v>
      </c>
      <c r="AB166" s="19" t="n" hidden="false">
        <v/>
      </c>
      <c r="AC166" s="19" t="n" hidden="false">
        <f>AA166+AB166</f>
        <v>44000</v>
      </c>
      <c r="AD166" s="21" t="n" hidden="false">
        <f>AC166/N166-1</f>
        <v>Infinity</v>
      </c>
      <c r="AE166" s="8" t="n">
        <v>10</v>
      </c>
      <c r="AF166" s="20" t="n" hidden="false">
        <v>8500</v>
      </c>
      <c r="AG166" s="19" t="n" hidden="false">
        <v/>
      </c>
      <c r="AH166" s="19" t="n" hidden="false">
        <f>AF166+AG166</f>
        <v>8500</v>
      </c>
      <c r="AI166" s="19" t="n" hidden="false">
        <f>ROUND(AE166*AF166,2)</f>
        <v>85000</v>
      </c>
      <c r="AJ166" s="19" t="n" hidden="false">
        <v/>
      </c>
      <c r="AK166" s="19" t="n" hidden="false">
        <f>AI166+AJ166</f>
        <v>85000</v>
      </c>
      <c r="AL166" s="21" t="n" hidden="false">
        <f>AK166/N166-1</f>
        <v>Infinity</v>
      </c>
      <c r="AM166" s="8" t="n">
        <v>0</v>
      </c>
      <c r="AN166" s="19" t="n" hidden="false">
        <v>0</v>
      </c>
      <c r="AO166" s="19" t="n" hidden="false">
        <v/>
      </c>
      <c r="AP166" s="19" t="n" hidden="false">
        <f>AN166+AO166</f>
        <v>0</v>
      </c>
      <c r="AQ166" s="19" t="n" hidden="false">
        <f>ROUND(AM166*AN166,2)</f>
        <v>0</v>
      </c>
      <c r="AR166" s="19" t="n" hidden="false">
        <v/>
      </c>
      <c r="AS166" s="19" t="n" hidden="false">
        <f>AQ166+AR166</f>
        <v>0</v>
      </c>
      <c r="AT166" s="21" t="n" hidden="false">
        <f>AS166/N166-1</f>
        <v>NaN</v>
      </c>
    </row>
    <row r="167" customFormat="false" hidden="false" outlineLevel="0" collapsed="false">
      <c r="A167" s="18" t="inlineStr">
        <is>
          <t xml:space="preserve">1.1.1.1.1.1.5.7</t>
        </is>
      </c>
      <c r="B167" s="18" t="inlineStr">
        <is>
          <t xml:space="preserve"/>
        </is>
      </c>
      <c r="C167" s="18" t="inlineStr">
        <is>
          <t xml:space="preserve">Монтаж светильника СКБ подвесного на подвесах</t>
        </is>
      </c>
      <c r="D167" s="7" t="inlineStr">
        <is>
          <t xml:space="preserve"/>
        </is>
      </c>
      <c r="E167" s="7" t="inlineStr">
        <is>
          <t xml:space="preserve"/>
        </is>
      </c>
      <c r="F167" s="7" t="inlineStr">
        <is>
          <t xml:space="preserve">ШТ</t>
        </is>
      </c>
      <c r="G167" s="7" t="inlineStr">
        <is>
          <t xml:space="preserve">1</t>
        </is>
      </c>
      <c r="H167" s="8" t="n">
        <v>52</v>
      </c>
      <c r="I167" s="19" t="n">
        <f>ROUND((L168+L169)/H167,2)</f>
        <v>0</v>
      </c>
      <c r="J167" s="20" t="n">
        <v>1560</v>
      </c>
      <c r="K167" s="19" t="n">
        <f>I167+ROUND(J167,2)</f>
        <v>1560</v>
      </c>
      <c r="L167" s="19" t="n">
        <f>ROUND(H167*I167,2)</f>
        <v>0</v>
      </c>
      <c r="M167" s="19" t="n">
        <f>ROUND(H167*ROUND(J167,2),2)</f>
        <v>81120</v>
      </c>
      <c r="N167" s="19" t="n">
        <f>L167+M167</f>
        <v>81120</v>
      </c>
      <c r="O167" s="8" t="n">
        <v>52</v>
      </c>
      <c r="P167" s="19" t="n" hidden="false">
        <f>ROUND((S168+S169)/O167,2)</f>
        <v>8380</v>
      </c>
      <c r="Q167" s="20" t="n" hidden="false">
        <v>2496</v>
      </c>
      <c r="R167" s="19" t="n" hidden="false">
        <f>P167+Q167</f>
        <v>10876</v>
      </c>
      <c r="S167" s="19" t="n" hidden="false">
        <f>ROUND(O167*P167,2)</f>
        <v>435760</v>
      </c>
      <c r="T167" s="19" t="n" hidden="false">
        <f>ROUND(O167*Q167,2)</f>
        <v>129792</v>
      </c>
      <c r="U167" s="19" t="n" hidden="false">
        <f>S167+T167</f>
        <v>565552</v>
      </c>
      <c r="V167" s="21" t="n" hidden="false">
        <f>U167/N167-1</f>
        <v>5.971794871794872</v>
      </c>
      <c r="W167" s="8" t="n">
        <v>52</v>
      </c>
      <c r="X167" s="19" t="n" hidden="false">
        <f>ROUND((AA168+AA169)/W167,2)</f>
        <v>11355</v>
      </c>
      <c r="Y167" s="20" t="n" hidden="false">
        <v>4600</v>
      </c>
      <c r="Z167" s="19" t="n" hidden="false">
        <f>X167+Y167</f>
        <v>15955</v>
      </c>
      <c r="AA167" s="19" t="n" hidden="false">
        <f>ROUND(W167*X167,2)</f>
        <v>590460</v>
      </c>
      <c r="AB167" s="19" t="n" hidden="false">
        <f>ROUND(W167*Y167,2)</f>
        <v>239200</v>
      </c>
      <c r="AC167" s="19" t="n" hidden="false">
        <f>AA167+AB167</f>
        <v>829660</v>
      </c>
      <c r="AD167" s="21" t="n" hidden="false">
        <f>AC167/N167-1</f>
        <v>9.227564102564102</v>
      </c>
      <c r="AE167" s="8" t="n">
        <v>52</v>
      </c>
      <c r="AF167" s="19" t="n" hidden="false">
        <f>ROUND((AI168+AI169)/AE167,2)</f>
        <v>8000</v>
      </c>
      <c r="AG167" s="20" t="n" hidden="false">
        <v>1500</v>
      </c>
      <c r="AH167" s="19" t="n" hidden="false">
        <f>AF167+AG167</f>
        <v>9500</v>
      </c>
      <c r="AI167" s="19" t="n" hidden="false">
        <f>ROUND(AE167*AF167,2)</f>
        <v>416000</v>
      </c>
      <c r="AJ167" s="19" t="n" hidden="false">
        <f>ROUND(AE167*AG167,2)</f>
        <v>78000</v>
      </c>
      <c r="AK167" s="19" t="n" hidden="false">
        <f>AI167+AJ167</f>
        <v>494000</v>
      </c>
      <c r="AL167" s="21" t="n" hidden="false">
        <f>AK167/N167-1</f>
        <v>5.089743589743589</v>
      </c>
      <c r="AM167" s="8" t="n">
        <v>0</v>
      </c>
      <c r="AN167" s="19" t="n" hidden="false">
        <f>ROUND((AQ168+AQ169)/AM167,2)</f>
        <v>0</v>
      </c>
      <c r="AO167" s="19" t="n" hidden="false">
        <v>0</v>
      </c>
      <c r="AP167" s="19" t="n" hidden="false">
        <f>AN167+AO167</f>
        <v>0</v>
      </c>
      <c r="AQ167" s="19" t="n" hidden="false">
        <f>ROUND(AM167*AN167,2)</f>
        <v>0</v>
      </c>
      <c r="AR167" s="19" t="n" hidden="false">
        <f>ROUND(AM167*AO167,2)</f>
        <v>0</v>
      </c>
      <c r="AS167" s="19" t="n" hidden="false">
        <f>AQ167+AR167</f>
        <v>0</v>
      </c>
      <c r="AT167" s="21" t="n" hidden="false">
        <f>AS167/N167-1</f>
        <v>-1</v>
      </c>
    </row>
    <row r="168" customFormat="false" hidden="false" outlineLevel="0" collapsed="false">
      <c r="A168" s="18" t="inlineStr">
        <is>
          <t xml:space="preserve">1.1.1.1.1.1.5.7.1</t>
        </is>
      </c>
      <c r="B168" s="18" t="inlineStr">
        <is>
          <t xml:space="preserve"/>
        </is>
      </c>
      <c r="C168" s="22" t="inlineStr">
        <is>
          <t xml:space="preserve">Светильник LED_ / марку и характеристики указать в примечаниях</t>
        </is>
      </c>
      <c r="D168" s="7" t="inlineStr">
        <is>
          <t xml:space="preserve">Светильник светодиодный для школьных досок ДСО-01-П-18-1200-4К-IP40 СRI90,1200х102, 4000K, 18 Вт, световой поток 1800 Лм, IP40</t>
        </is>
      </c>
      <c r="E168" s="7" t="inlineStr">
        <is>
          <t xml:space="preserve"/>
        </is>
      </c>
      <c r="F168" s="7" t="inlineStr">
        <is>
          <t xml:space="preserve">ШТ</t>
        </is>
      </c>
      <c r="G168" s="7" t="inlineStr">
        <is>
          <t xml:space="preserve">1</t>
        </is>
      </c>
      <c r="H168" s="8" t="n">
        <v>52</v>
      </c>
      <c r="I168" s="20" t="n">
        <v>0</v>
      </c>
      <c r="J168" s="19" t="n">
        <v/>
      </c>
      <c r="K168" s="19" t="n">
        <f>ROUND(I168,2)+J168</f>
        <v>0</v>
      </c>
      <c r="L168" s="19" t="n">
        <f>ROUND(H168*ROUND(I168,2),2)</f>
        <v>0</v>
      </c>
      <c r="M168" s="19" t="n">
        <v/>
      </c>
      <c r="N168" s="19" t="n">
        <f>L168+M168</f>
        <v>0</v>
      </c>
      <c r="O168" s="8" t="n">
        <v>52</v>
      </c>
      <c r="P168" s="20" t="n" hidden="false">
        <v>7000</v>
      </c>
      <c r="Q168" s="19" t="n" hidden="false">
        <v/>
      </c>
      <c r="R168" s="19" t="n" hidden="false">
        <f>P168+Q168</f>
        <v>7000</v>
      </c>
      <c r="S168" s="19" t="n" hidden="false">
        <f>ROUND(O168*P168,2)</f>
        <v>364000</v>
      </c>
      <c r="T168" s="19" t="n" hidden="false">
        <v/>
      </c>
      <c r="U168" s="19" t="n" hidden="false">
        <f>S168+T168</f>
        <v>364000</v>
      </c>
      <c r="V168" s="21" t="n" hidden="false">
        <f>U168/N168-1</f>
        <v>Infinity</v>
      </c>
      <c r="W168" s="8" t="n">
        <v>52</v>
      </c>
      <c r="X168" s="20" t="n" hidden="false">
        <v>8855</v>
      </c>
      <c r="Y168" s="19" t="n" hidden="false">
        <v/>
      </c>
      <c r="Z168" s="19" t="n" hidden="false">
        <f>X168+Y168</f>
        <v>8855</v>
      </c>
      <c r="AA168" s="19" t="n" hidden="false">
        <f>ROUND(W168*X168,2)</f>
        <v>460460</v>
      </c>
      <c r="AB168" s="19" t="n" hidden="false">
        <v/>
      </c>
      <c r="AC168" s="19" t="n" hidden="false">
        <f>AA168+AB168</f>
        <v>460460</v>
      </c>
      <c r="AD168" s="21" t="n" hidden="false">
        <f>AC168/N168-1</f>
        <v>Infinity</v>
      </c>
      <c r="AE168" s="8" t="n">
        <v>52</v>
      </c>
      <c r="AF168" s="20" t="n" hidden="false">
        <v>7000</v>
      </c>
      <c r="AG168" s="19" t="n" hidden="false">
        <v/>
      </c>
      <c r="AH168" s="19" t="n" hidden="false">
        <f>AF168+AG168</f>
        <v>7000</v>
      </c>
      <c r="AI168" s="19" t="n" hidden="false">
        <f>ROUND(AE168*AF168,2)</f>
        <v>364000</v>
      </c>
      <c r="AJ168" s="19" t="n" hidden="false">
        <v/>
      </c>
      <c r="AK168" s="19" t="n" hidden="false">
        <f>AI168+AJ168</f>
        <v>364000</v>
      </c>
      <c r="AL168" s="21" t="n" hidden="false">
        <f>AK168/N168-1</f>
        <v>Infinity</v>
      </c>
      <c r="AM168" s="8" t="n">
        <v>0</v>
      </c>
      <c r="AN168" s="19" t="n" hidden="false">
        <v>0</v>
      </c>
      <c r="AO168" s="19" t="n" hidden="false">
        <v/>
      </c>
      <c r="AP168" s="19" t="n" hidden="false">
        <f>AN168+AO168</f>
        <v>0</v>
      </c>
      <c r="AQ168" s="19" t="n" hidden="false">
        <f>ROUND(AM168*AN168,2)</f>
        <v>0</v>
      </c>
      <c r="AR168" s="19" t="n" hidden="false">
        <v/>
      </c>
      <c r="AS168" s="19" t="n" hidden="false">
        <f>AQ168+AR168</f>
        <v>0</v>
      </c>
      <c r="AT168" s="21" t="n" hidden="false">
        <f>AS168/N168-1</f>
        <v>NaN</v>
      </c>
    </row>
    <row r="169" customFormat="false" hidden="false" outlineLevel="0" collapsed="false">
      <c r="A169" s="18" t="inlineStr">
        <is>
          <t xml:space="preserve">1.1.1.1.1.1.5.7.2</t>
        </is>
      </c>
      <c r="B169" s="18" t="inlineStr">
        <is>
          <t xml:space="preserve"/>
        </is>
      </c>
      <c r="C169" s="22" t="inlineStr">
        <is>
          <t xml:space="preserve">Шпилька резьбовая_ / L=1000 мм / М6</t>
        </is>
      </c>
      <c r="D169" s="7" t="inlineStr">
        <is>
          <t xml:space="preserve">Кронштейн для школьных досок ЭРА SPOSCHOOLSET2 универсальныйусиленный в комплекте 2шт Б0061953 ЭРА</t>
        </is>
      </c>
      <c r="E169" s="7" t="inlineStr">
        <is>
          <t xml:space="preserve"/>
        </is>
      </c>
      <c r="F169" s="7" t="inlineStr">
        <is>
          <t xml:space="preserve">ШТ</t>
        </is>
      </c>
      <c r="G169" s="7" t="inlineStr">
        <is>
          <t xml:space="preserve">1</t>
        </is>
      </c>
      <c r="H169" s="8" t="n">
        <v>104</v>
      </c>
      <c r="I169" s="20" t="n">
        <v>0</v>
      </c>
      <c r="J169" s="19" t="n">
        <v/>
      </c>
      <c r="K169" s="19" t="n">
        <f>ROUND(I169,2)+J169</f>
        <v>0</v>
      </c>
      <c r="L169" s="19" t="n">
        <f>ROUND(H169*ROUND(I169,2),2)</f>
        <v>0</v>
      </c>
      <c r="M169" s="19" t="n">
        <v/>
      </c>
      <c r="N169" s="19" t="n">
        <f>L169+M169</f>
        <v>0</v>
      </c>
      <c r="O169" s="8" t="n">
        <v>104</v>
      </c>
      <c r="P169" s="20" t="n" hidden="false">
        <v>690</v>
      </c>
      <c r="Q169" s="19" t="n" hidden="false">
        <v/>
      </c>
      <c r="R169" s="19" t="n" hidden="false">
        <f>P169+Q169</f>
        <v>690</v>
      </c>
      <c r="S169" s="19" t="n" hidden="false">
        <f>ROUND(O169*P169,2)</f>
        <v>71760</v>
      </c>
      <c r="T169" s="19" t="n" hidden="false">
        <v/>
      </c>
      <c r="U169" s="19" t="n" hidden="false">
        <f>S169+T169</f>
        <v>71760</v>
      </c>
      <c r="V169" s="21" t="n" hidden="false">
        <f>U169/N169-1</f>
        <v>Infinity</v>
      </c>
      <c r="W169" s="8" t="n">
        <v>104</v>
      </c>
      <c r="X169" s="20" t="n" hidden="false">
        <v>1250</v>
      </c>
      <c r="Y169" s="19" t="n" hidden="false">
        <v/>
      </c>
      <c r="Z169" s="19" t="n" hidden="false">
        <f>X169+Y169</f>
        <v>1250</v>
      </c>
      <c r="AA169" s="19" t="n" hidden="false">
        <f>ROUND(W169*X169,2)</f>
        <v>130000</v>
      </c>
      <c r="AB169" s="19" t="n" hidden="false">
        <v/>
      </c>
      <c r="AC169" s="19" t="n" hidden="false">
        <f>AA169+AB169</f>
        <v>130000</v>
      </c>
      <c r="AD169" s="21" t="n" hidden="false">
        <f>AC169/N169-1</f>
        <v>Infinity</v>
      </c>
      <c r="AE169" s="8" t="n">
        <v>104</v>
      </c>
      <c r="AF169" s="20" t="n" hidden="false">
        <v>500</v>
      </c>
      <c r="AG169" s="19" t="n" hidden="false">
        <v/>
      </c>
      <c r="AH169" s="19" t="n" hidden="false">
        <f>AF169+AG169</f>
        <v>500</v>
      </c>
      <c r="AI169" s="19" t="n" hidden="false">
        <f>ROUND(AE169*AF169,2)</f>
        <v>52000</v>
      </c>
      <c r="AJ169" s="19" t="n" hidden="false">
        <v/>
      </c>
      <c r="AK169" s="19" t="n" hidden="false">
        <f>AI169+AJ169</f>
        <v>52000</v>
      </c>
      <c r="AL169" s="21" t="n" hidden="false">
        <f>AK169/N169-1</f>
        <v>Infinity</v>
      </c>
      <c r="AM169" s="8" t="n">
        <v>0</v>
      </c>
      <c r="AN169" s="19" t="n" hidden="false">
        <v>0</v>
      </c>
      <c r="AO169" s="19" t="n" hidden="false">
        <v/>
      </c>
      <c r="AP169" s="19" t="n" hidden="false">
        <f>AN169+AO169</f>
        <v>0</v>
      </c>
      <c r="AQ169" s="19" t="n" hidden="false">
        <f>ROUND(AM169*AN169,2)</f>
        <v>0</v>
      </c>
      <c r="AR169" s="19" t="n" hidden="false">
        <v/>
      </c>
      <c r="AS169" s="19" t="n" hidden="false">
        <f>AQ169+AR169</f>
        <v>0</v>
      </c>
      <c r="AT169" s="21" t="n" hidden="false">
        <f>AS169/N169-1</f>
        <v>NaN</v>
      </c>
    </row>
    <row r="170" customFormat="false" hidden="false" outlineLevel="0" collapsed="false">
      <c r="A170" s="14" t="inlineStr">
        <is>
          <t xml:space="preserve">1.1.1.1.1.1.6</t>
        </is>
      </c>
      <c r="B170" s="14" t="inlineStr">
        <is>
          <t xml:space="preserve"/>
        </is>
      </c>
      <c r="C170" s="14" t="inlineStr">
        <is>
          <t xml:space="preserve">Штробление и бурение</t>
        </is>
      </c>
      <c r="D170" s="6" t="inlineStr">
        <is>
          <t xml:space="preserve"/>
        </is>
      </c>
      <c r="E170" s="6" t="inlineStr">
        <is>
          <t xml:space="preserve"/>
        </is>
      </c>
      <c r="F170" s="6" t="inlineStr">
        <is>
          <t xml:space="preserve"/>
        </is>
      </c>
      <c r="G170" s="6" t="inlineStr">
        <is>
          <t xml:space="preserve"/>
        </is>
      </c>
      <c r="H170" s="15" t="n">
        <v/>
      </c>
      <c r="I170" s="16" t="n">
        <v/>
      </c>
      <c r="J170" s="16" t="n">
        <v/>
      </c>
      <c r="K170" s="16" t="n">
        <v/>
      </c>
      <c r="L170" s="16" t="n">
        <f>L171+L172+L173</f>
        <v>0</v>
      </c>
      <c r="M170" s="16" t="n">
        <f>M171+M172+M173</f>
        <v>212225</v>
      </c>
      <c r="N170" s="16" t="n">
        <f>N171+N172+N173</f>
        <v>212225</v>
      </c>
      <c r="O170" s="15" t="n">
        <v/>
      </c>
      <c r="P170" s="16" t="n" hidden="false">
        <v/>
      </c>
      <c r="Q170" s="16" t="n" hidden="false">
        <v/>
      </c>
      <c r="R170" s="16" t="n" hidden="false">
        <v/>
      </c>
      <c r="S170" s="16" t="n" hidden="false">
        <f>S171+S172+S173</f>
        <v>0</v>
      </c>
      <c r="T170" s="16" t="n" hidden="false">
        <f>T171+T172+T173</f>
        <v>275825</v>
      </c>
      <c r="U170" s="16" t="n" hidden="false">
        <f>U171+U172+U173</f>
        <v>275825</v>
      </c>
      <c r="V170" s="17" t="n" hidden="false">
        <f>U170/N170-1</f>
        <v>0.29968194133584647</v>
      </c>
      <c r="W170" s="15" t="n">
        <v/>
      </c>
      <c r="X170" s="16" t="n" hidden="false">
        <v/>
      </c>
      <c r="Y170" s="16" t="n" hidden="false">
        <v/>
      </c>
      <c r="Z170" s="16" t="n" hidden="false">
        <v/>
      </c>
      <c r="AA170" s="16" t="n" hidden="false">
        <f>AA171+AA172+AA173</f>
        <v>0</v>
      </c>
      <c r="AB170" s="16" t="n" hidden="false">
        <f>AB171+AB172+AB173</f>
        <v>291875</v>
      </c>
      <c r="AC170" s="16" t="n" hidden="false">
        <f>AC171+AC172+AC173</f>
        <v>291875</v>
      </c>
      <c r="AD170" s="17" t="n" hidden="false">
        <f>AC170/N170-1</f>
        <v>0.3753092237012605</v>
      </c>
      <c r="AE170" s="15" t="n">
        <v/>
      </c>
      <c r="AF170" s="16" t="n" hidden="false">
        <v/>
      </c>
      <c r="AG170" s="16" t="n" hidden="false">
        <v/>
      </c>
      <c r="AH170" s="16" t="n" hidden="false">
        <v/>
      </c>
      <c r="AI170" s="16" t="n" hidden="false">
        <f>AI171+AI172+AI173</f>
        <v>0</v>
      </c>
      <c r="AJ170" s="16" t="n" hidden="false">
        <f>AJ171+AJ172+AJ173</f>
        <v>312500</v>
      </c>
      <c r="AK170" s="16" t="n" hidden="false">
        <f>AK171+AK172+AK173</f>
        <v>312500</v>
      </c>
      <c r="AL170" s="17" t="n" hidden="false">
        <f>AK170/N170-1</f>
        <v>0.4724938155259748</v>
      </c>
      <c r="AM170" s="15" t="n">
        <v/>
      </c>
      <c r="AN170" s="16" t="n" hidden="false">
        <v/>
      </c>
      <c r="AO170" s="16" t="n" hidden="false">
        <v/>
      </c>
      <c r="AP170" s="16" t="n" hidden="false">
        <v/>
      </c>
      <c r="AQ170" s="16" t="n" hidden="false">
        <f>AQ171+AQ172+AQ173</f>
        <v>0</v>
      </c>
      <c r="AR170" s="16" t="n" hidden="false">
        <f>AR171+AR172+AR173</f>
        <v>0</v>
      </c>
      <c r="AS170" s="16" t="n" hidden="false">
        <f>AS171+AS172+AS173</f>
        <v>0</v>
      </c>
      <c r="AT170" s="17" t="n" hidden="false">
        <f>AS170/N170-1</f>
        <v>-1</v>
      </c>
    </row>
    <row r="171" customFormat="false" hidden="false" outlineLevel="0" collapsed="false">
      <c r="A171" s="18" t="inlineStr">
        <is>
          <t xml:space="preserve">1.1.1.1.1.1.6.1</t>
        </is>
      </c>
      <c r="B171" s="18" t="inlineStr">
        <is>
          <t xml:space="preserve"/>
        </is>
      </c>
      <c r="C171" s="18" t="inlineStr">
        <is>
          <t xml:space="preserve">Устройство глухих отверстий в стенах / ЖБИ / диаметром от 51 мм до 100 мм</t>
        </is>
      </c>
      <c r="D171" s="7" t="inlineStr">
        <is>
          <t xml:space="preserve">Коронение подрозетников</t>
        </is>
      </c>
      <c r="E171" s="7" t="inlineStr">
        <is>
          <t xml:space="preserve"/>
        </is>
      </c>
      <c r="F171" s="7" t="inlineStr">
        <is>
          <t xml:space="preserve">ШТ</t>
        </is>
      </c>
      <c r="G171" s="7" t="inlineStr">
        <is>
          <t xml:space="preserve">1</t>
        </is>
      </c>
      <c r="H171" s="8" t="n">
        <v>325</v>
      </c>
      <c r="I171" s="19" t="n">
        <v/>
      </c>
      <c r="J171" s="20" t="n">
        <v>441</v>
      </c>
      <c r="K171" s="19" t="n">
        <f>I171+ROUND(J171,2)</f>
        <v>441</v>
      </c>
      <c r="L171" s="19" t="n">
        <v/>
      </c>
      <c r="M171" s="19" t="n">
        <f>ROUND(H171*ROUND(J171,2),2)</f>
        <v>143325</v>
      </c>
      <c r="N171" s="19" t="n">
        <f>L171+M171</f>
        <v>143325</v>
      </c>
      <c r="O171" s="8" t="n">
        <v>325</v>
      </c>
      <c r="P171" s="19" t="n" hidden="false">
        <v/>
      </c>
      <c r="Q171" s="20" t="n" hidden="false">
        <v>573</v>
      </c>
      <c r="R171" s="19" t="n" hidden="false">
        <f>P171+Q171</f>
        <v>573</v>
      </c>
      <c r="S171" s="19" t="n" hidden="false">
        <v/>
      </c>
      <c r="T171" s="19" t="n" hidden="false">
        <f>ROUND(O171*Q171,2)</f>
        <v>186225</v>
      </c>
      <c r="U171" s="19" t="n" hidden="false">
        <f>S171+T171</f>
        <v>186225</v>
      </c>
      <c r="V171" s="21" t="n" hidden="false">
        <f>U171/N171-1</f>
        <v>0.2993197278911566</v>
      </c>
      <c r="W171" s="8" t="n">
        <v>325</v>
      </c>
      <c r="X171" s="19" t="n" hidden="false">
        <v/>
      </c>
      <c r="Y171" s="20" t="n" hidden="false">
        <v>435</v>
      </c>
      <c r="Z171" s="19" t="n" hidden="false">
        <f>X171+Y171</f>
        <v>435</v>
      </c>
      <c r="AA171" s="19" t="n" hidden="false">
        <v/>
      </c>
      <c r="AB171" s="19" t="n" hidden="false">
        <f>ROUND(W171*Y171,2)</f>
        <v>141375</v>
      </c>
      <c r="AC171" s="19" t="n" hidden="false">
        <f>AA171+AB171</f>
        <v>141375</v>
      </c>
      <c r="AD171" s="21" t="n" hidden="false">
        <f>AC171/N171-1</f>
        <v>-0.013605442176870763</v>
      </c>
      <c r="AE171" s="8" t="n">
        <v>325</v>
      </c>
      <c r="AF171" s="19" t="n" hidden="false">
        <v/>
      </c>
      <c r="AG171" s="20" t="n" hidden="false">
        <v>500</v>
      </c>
      <c r="AH171" s="19" t="n" hidden="false">
        <f>AF171+AG171</f>
        <v>500</v>
      </c>
      <c r="AI171" s="19" t="n" hidden="false">
        <v/>
      </c>
      <c r="AJ171" s="19" t="n" hidden="false">
        <f>ROUND(AE171*AG171,2)</f>
        <v>162500</v>
      </c>
      <c r="AK171" s="19" t="n" hidden="false">
        <f>AI171+AJ171</f>
        <v>162500</v>
      </c>
      <c r="AL171" s="21" t="n" hidden="false">
        <f>AK171/N171-1</f>
        <v>0.13378684807256236</v>
      </c>
      <c r="AM171" s="8" t="n">
        <v>0</v>
      </c>
      <c r="AN171" s="19" t="n" hidden="false">
        <v/>
      </c>
      <c r="AO171" s="19" t="n" hidden="false">
        <v>0</v>
      </c>
      <c r="AP171" s="19" t="n" hidden="false">
        <f>AN171+AO171</f>
        <v>0</v>
      </c>
      <c r="AQ171" s="19" t="n" hidden="false">
        <v/>
      </c>
      <c r="AR171" s="19" t="n" hidden="false">
        <f>ROUND(AM171*AO171,2)</f>
        <v>0</v>
      </c>
      <c r="AS171" s="19" t="n" hidden="false">
        <f>AQ171+AR171</f>
        <v>0</v>
      </c>
      <c r="AT171" s="21" t="n" hidden="false">
        <f>AS171/N171-1</f>
        <v>-1</v>
      </c>
    </row>
    <row r="172" customFormat="false" hidden="false" outlineLevel="0" collapsed="false">
      <c r="A172" s="18" t="inlineStr">
        <is>
          <t xml:space="preserve">1.1.1.1.1.1.6.2</t>
        </is>
      </c>
      <c r="B172" s="18" t="inlineStr">
        <is>
          <t xml:space="preserve"/>
        </is>
      </c>
      <c r="C172" s="18" t="inlineStr">
        <is>
          <t xml:space="preserve">Устройство штроб для монтажа кабеля, труб / ЖБИ</t>
        </is>
      </c>
      <c r="D172" s="7" t="inlineStr">
        <is>
          <t xml:space="preserve"/>
        </is>
      </c>
      <c r="E172" s="7" t="inlineStr">
        <is>
          <t xml:space="preserve"/>
        </is>
      </c>
      <c r="F172" s="7" t="inlineStr">
        <is>
          <t xml:space="preserve">ПОГ М</t>
        </is>
      </c>
      <c r="G172" s="7" t="inlineStr">
        <is>
          <t xml:space="preserve">1</t>
        </is>
      </c>
      <c r="H172" s="8" t="n">
        <v>100</v>
      </c>
      <c r="I172" s="19" t="n">
        <v/>
      </c>
      <c r="J172" s="20" t="n">
        <v>428</v>
      </c>
      <c r="K172" s="19" t="n">
        <f>I172+ROUND(J172,2)</f>
        <v>428</v>
      </c>
      <c r="L172" s="19" t="n">
        <v/>
      </c>
      <c r="M172" s="19" t="n">
        <f>ROUND(H172*ROUND(J172,2),2)</f>
        <v>42800</v>
      </c>
      <c r="N172" s="19" t="n">
        <f>L172+M172</f>
        <v>42800</v>
      </c>
      <c r="O172" s="8" t="n">
        <v>100</v>
      </c>
      <c r="P172" s="19" t="n" hidden="false">
        <v/>
      </c>
      <c r="Q172" s="20" t="n" hidden="false">
        <v>557</v>
      </c>
      <c r="R172" s="19" t="n" hidden="false">
        <f>P172+Q172</f>
        <v>557</v>
      </c>
      <c r="S172" s="19" t="n" hidden="false">
        <v/>
      </c>
      <c r="T172" s="19" t="n" hidden="false">
        <f>ROUND(O172*Q172,2)</f>
        <v>55700</v>
      </c>
      <c r="U172" s="19" t="n" hidden="false">
        <f>S172+T172</f>
        <v>55700</v>
      </c>
      <c r="V172" s="21" t="n" hidden="false">
        <f>U172/N172-1</f>
        <v>0.30140186915887845</v>
      </c>
      <c r="W172" s="8" t="n">
        <v>100</v>
      </c>
      <c r="X172" s="19" t="n" hidden="false">
        <v/>
      </c>
      <c r="Y172" s="20" t="n" hidden="false">
        <v>915</v>
      </c>
      <c r="Z172" s="19" t="n" hidden="false">
        <f>X172+Y172</f>
        <v>915</v>
      </c>
      <c r="AA172" s="19" t="n" hidden="false">
        <v/>
      </c>
      <c r="AB172" s="19" t="n" hidden="false">
        <f>ROUND(W172*Y172,2)</f>
        <v>91500</v>
      </c>
      <c r="AC172" s="19" t="n" hidden="false">
        <f>AA172+AB172</f>
        <v>91500</v>
      </c>
      <c r="AD172" s="21" t="n" hidden="false">
        <f>AC172/N172-1</f>
        <v>1.1378504672897196</v>
      </c>
      <c r="AE172" s="8" t="n">
        <v>100</v>
      </c>
      <c r="AF172" s="19" t="n" hidden="false">
        <v/>
      </c>
      <c r="AG172" s="20" t="n" hidden="false">
        <v>1000</v>
      </c>
      <c r="AH172" s="19" t="n" hidden="false">
        <f>AF172+AG172</f>
        <v>1000</v>
      </c>
      <c r="AI172" s="19" t="n" hidden="false">
        <v/>
      </c>
      <c r="AJ172" s="19" t="n" hidden="false">
        <f>ROUND(AE172*AG172,2)</f>
        <v>100000</v>
      </c>
      <c r="AK172" s="19" t="n" hidden="false">
        <f>AI172+AJ172</f>
        <v>100000</v>
      </c>
      <c r="AL172" s="21" t="n" hidden="false">
        <f>AK172/N172-1</f>
        <v>1.3364485981308412</v>
      </c>
      <c r="AM172" s="8" t="n">
        <v>0</v>
      </c>
      <c r="AN172" s="19" t="n" hidden="false">
        <v/>
      </c>
      <c r="AO172" s="19" t="n" hidden="false">
        <v>0</v>
      </c>
      <c r="AP172" s="19" t="n" hidden="false">
        <f>AN172+AO172</f>
        <v>0</v>
      </c>
      <c r="AQ172" s="19" t="n" hidden="false">
        <v/>
      </c>
      <c r="AR172" s="19" t="n" hidden="false">
        <f>ROUND(AM172*AO172,2)</f>
        <v>0</v>
      </c>
      <c r="AS172" s="19" t="n" hidden="false">
        <f>AQ172+AR172</f>
        <v>0</v>
      </c>
      <c r="AT172" s="21" t="n" hidden="false">
        <f>AS172/N172-1</f>
        <v>-1</v>
      </c>
    </row>
    <row r="173" customFormat="false" hidden="false" outlineLevel="0" collapsed="false">
      <c r="A173" s="18" t="inlineStr">
        <is>
          <t xml:space="preserve">1.1.1.1.1.1.6.3</t>
        </is>
      </c>
      <c r="B173" s="18" t="inlineStr">
        <is>
          <t xml:space="preserve"/>
        </is>
      </c>
      <c r="C173" s="18" t="inlineStr">
        <is>
          <t xml:space="preserve">Устройство штроб для монтажа кабеля, труб / ПГП, газобетон, акотек</t>
        </is>
      </c>
      <c r="D173" s="7" t="inlineStr">
        <is>
          <t xml:space="preserve"/>
        </is>
      </c>
      <c r="E173" s="7" t="inlineStr">
        <is>
          <t xml:space="preserve"/>
        </is>
      </c>
      <c r="F173" s="7" t="inlineStr">
        <is>
          <t xml:space="preserve">ПОГ М</t>
        </is>
      </c>
      <c r="G173" s="7" t="inlineStr">
        <is>
          <t xml:space="preserve">1</t>
        </is>
      </c>
      <c r="H173" s="8" t="n">
        <v>100</v>
      </c>
      <c r="I173" s="19" t="n">
        <v/>
      </c>
      <c r="J173" s="20" t="n">
        <v>261</v>
      </c>
      <c r="K173" s="19" t="n">
        <f>I173+ROUND(J173,2)</f>
        <v>261</v>
      </c>
      <c r="L173" s="19" t="n">
        <v/>
      </c>
      <c r="M173" s="19" t="n">
        <f>ROUND(H173*ROUND(J173,2),2)</f>
        <v>26100</v>
      </c>
      <c r="N173" s="19" t="n">
        <f>L173+M173</f>
        <v>26100</v>
      </c>
      <c r="O173" s="8" t="n">
        <v>100</v>
      </c>
      <c r="P173" s="19" t="n" hidden="false">
        <v/>
      </c>
      <c r="Q173" s="20" t="n" hidden="false">
        <v>339</v>
      </c>
      <c r="R173" s="19" t="n" hidden="false">
        <f>P173+Q173</f>
        <v>339</v>
      </c>
      <c r="S173" s="19" t="n" hidden="false">
        <v/>
      </c>
      <c r="T173" s="19" t="n" hidden="false">
        <f>ROUND(O173*Q173,2)</f>
        <v>33900</v>
      </c>
      <c r="U173" s="19" t="n" hidden="false">
        <f>S173+T173</f>
        <v>33900</v>
      </c>
      <c r="V173" s="21" t="n" hidden="false">
        <f>U173/N173-1</f>
        <v>0.29885057471264376</v>
      </c>
      <c r="W173" s="8" t="n">
        <v>100</v>
      </c>
      <c r="X173" s="19" t="n" hidden="false">
        <v/>
      </c>
      <c r="Y173" s="20" t="n" hidden="false">
        <v>590</v>
      </c>
      <c r="Z173" s="19" t="n" hidden="false">
        <f>X173+Y173</f>
        <v>590</v>
      </c>
      <c r="AA173" s="19" t="n" hidden="false">
        <v/>
      </c>
      <c r="AB173" s="19" t="n" hidden="false">
        <f>ROUND(W173*Y173,2)</f>
        <v>59000</v>
      </c>
      <c r="AC173" s="19" t="n" hidden="false">
        <f>AA173+AB173</f>
        <v>59000</v>
      </c>
      <c r="AD173" s="21" t="n" hidden="false">
        <f>AC173/N173-1</f>
        <v>1.260536398467433</v>
      </c>
      <c r="AE173" s="8" t="n">
        <v>100</v>
      </c>
      <c r="AF173" s="19" t="n" hidden="false">
        <v/>
      </c>
      <c r="AG173" s="20" t="n" hidden="false">
        <v>500</v>
      </c>
      <c r="AH173" s="19" t="n" hidden="false">
        <f>AF173+AG173</f>
        <v>500</v>
      </c>
      <c r="AI173" s="19" t="n" hidden="false">
        <v/>
      </c>
      <c r="AJ173" s="19" t="n" hidden="false">
        <f>ROUND(AE173*AG173,2)</f>
        <v>50000</v>
      </c>
      <c r="AK173" s="19" t="n" hidden="false">
        <f>AI173+AJ173</f>
        <v>50000</v>
      </c>
      <c r="AL173" s="21" t="n" hidden="false">
        <f>AK173/N173-1</f>
        <v>0.9157088122605364</v>
      </c>
      <c r="AM173" s="8" t="n">
        <v>0</v>
      </c>
      <c r="AN173" s="19" t="n" hidden="false">
        <v/>
      </c>
      <c r="AO173" s="19" t="n" hidden="false">
        <v>0</v>
      </c>
      <c r="AP173" s="19" t="n" hidden="false">
        <f>AN173+AO173</f>
        <v>0</v>
      </c>
      <c r="AQ173" s="19" t="n" hidden="false">
        <v/>
      </c>
      <c r="AR173" s="19" t="n" hidden="false">
        <f>ROUND(AM173*AO173,2)</f>
        <v>0</v>
      </c>
      <c r="AS173" s="19" t="n" hidden="false">
        <f>AQ173+AR173</f>
        <v>0</v>
      </c>
      <c r="AT173" s="21" t="n" hidden="false">
        <f>AS173/N173-1</f>
        <v>-1</v>
      </c>
    </row>
    <row r="174" customFormat="false" hidden="false" outlineLevel="0" collapsed="false">
      <c r="A174" s="14" t="inlineStr">
        <is>
          <t xml:space="preserve">1.1.1.1.1.2</t>
        </is>
      </c>
      <c r="B174" s="14" t="inlineStr">
        <is>
          <t xml:space="preserve"/>
        </is>
      </c>
      <c r="C174" s="14" t="inlineStr">
        <is>
          <t xml:space="preserve">Пуско-наладочные работы</t>
        </is>
      </c>
      <c r="D174" s="6" t="inlineStr">
        <is>
          <t xml:space="preserve"/>
        </is>
      </c>
      <c r="E174" s="6" t="inlineStr">
        <is>
          <t xml:space="preserve"/>
        </is>
      </c>
      <c r="F174" s="6" t="inlineStr">
        <is>
          <t xml:space="preserve"/>
        </is>
      </c>
      <c r="G174" s="6" t="inlineStr">
        <is>
          <t xml:space="preserve"/>
        </is>
      </c>
      <c r="H174" s="15" t="n">
        <v/>
      </c>
      <c r="I174" s="16" t="n">
        <v/>
      </c>
      <c r="J174" s="16" t="n">
        <v/>
      </c>
      <c r="K174" s="16" t="n">
        <v/>
      </c>
      <c r="L174" s="16" t="n">
        <f>L175+L176</f>
        <v>0</v>
      </c>
      <c r="M174" s="16" t="n">
        <f>M175+M176</f>
        <v>0</v>
      </c>
      <c r="N174" s="16" t="n">
        <f>N175+N176</f>
        <v>0</v>
      </c>
      <c r="O174" s="15" t="n">
        <v/>
      </c>
      <c r="P174" s="16" t="n" hidden="false">
        <v/>
      </c>
      <c r="Q174" s="16" t="n" hidden="false">
        <v/>
      </c>
      <c r="R174" s="16" t="n" hidden="false">
        <v/>
      </c>
      <c r="S174" s="16" t="n" hidden="false">
        <f>S175+S176</f>
        <v>0</v>
      </c>
      <c r="T174" s="16" t="n" hidden="false">
        <f>T175+T176</f>
        <v>1171116</v>
      </c>
      <c r="U174" s="16" t="n" hidden="false">
        <f>U175+U176</f>
        <v>1171116</v>
      </c>
      <c r="V174" s="17" t="n" hidden="false">
        <f>U174/N174-1</f>
        <v>Infinity</v>
      </c>
      <c r="W174" s="15" t="n">
        <v/>
      </c>
      <c r="X174" s="16" t="n" hidden="false">
        <v/>
      </c>
      <c r="Y174" s="16" t="n" hidden="false">
        <v/>
      </c>
      <c r="Z174" s="16" t="n" hidden="false">
        <v/>
      </c>
      <c r="AA174" s="16" t="n" hidden="false">
        <f>AA175+AA176</f>
        <v>0</v>
      </c>
      <c r="AB174" s="16" t="n" hidden="false">
        <f>AB175+AB176</f>
        <v>245734.18</v>
      </c>
      <c r="AC174" s="16" t="n" hidden="false">
        <f>AC175+AC176</f>
        <v>245734.18</v>
      </c>
      <c r="AD174" s="17" t="n" hidden="false">
        <f>AC174/N174-1</f>
        <v>Infinity</v>
      </c>
      <c r="AE174" s="15" t="n">
        <v/>
      </c>
      <c r="AF174" s="16" t="n" hidden="false">
        <v/>
      </c>
      <c r="AG174" s="16" t="n" hidden="false">
        <v/>
      </c>
      <c r="AH174" s="16" t="n" hidden="false">
        <v/>
      </c>
      <c r="AI174" s="16" t="n" hidden="false">
        <f>AI175+AI176</f>
        <v>0</v>
      </c>
      <c r="AJ174" s="16" t="n" hidden="false">
        <f>AJ175+AJ176</f>
        <v>1692844.5</v>
      </c>
      <c r="AK174" s="16" t="n" hidden="false">
        <f>AK175+AK176</f>
        <v>1692844.5</v>
      </c>
      <c r="AL174" s="17" t="n" hidden="false">
        <f>AK174/N174-1</f>
        <v>Infinity</v>
      </c>
      <c r="AM174" s="15" t="n">
        <v/>
      </c>
      <c r="AN174" s="16" t="n" hidden="false">
        <v/>
      </c>
      <c r="AO174" s="16" t="n" hidden="false">
        <v/>
      </c>
      <c r="AP174" s="16" t="n" hidden="false">
        <v/>
      </c>
      <c r="AQ174" s="16" t="n" hidden="false">
        <f>AQ175+AQ176</f>
        <v>0</v>
      </c>
      <c r="AR174" s="16" t="n" hidden="false">
        <f>AR175+AR176</f>
        <v>0</v>
      </c>
      <c r="AS174" s="16" t="n" hidden="false">
        <f>AS175+AS176</f>
        <v>0</v>
      </c>
      <c r="AT174" s="17" t="n" hidden="false">
        <f>AS174/N174-1</f>
        <v>NaN</v>
      </c>
    </row>
    <row r="175" customFormat="false" hidden="false" outlineLevel="0" collapsed="false">
      <c r="A175" s="18" t="inlineStr">
        <is>
          <t xml:space="preserve">1.1.1.1.1.2.1</t>
        </is>
      </c>
      <c r="B175" s="18" t="inlineStr">
        <is>
          <t xml:space="preserve"/>
        </is>
      </c>
      <c r="C175" s="18" t="inlineStr">
        <is>
          <t xml:space="preserve">Пуско-наладочные работы СКБ (СОШ, ДОУ) ЭОМ (от полного СМР, кроме раздела ВРУ)</t>
        </is>
      </c>
      <c r="D175" s="7" t="inlineStr">
        <is>
          <t xml:space="preserve"/>
        </is>
      </c>
      <c r="E175" s="7" t="inlineStr">
        <is>
          <t xml:space="preserve">Относится к школам, детским садам 5%.
База для расчета ПНР без раздела ВРУ.</t>
        </is>
      </c>
      <c r="F175" s="7" t="inlineStr">
        <is>
          <t xml:space="preserve">комплекс</t>
        </is>
      </c>
      <c r="G175" s="7" t="inlineStr">
        <is>
          <t xml:space="preserve">1</t>
        </is>
      </c>
      <c r="H175" s="8" t="n">
        <v>1</v>
      </c>
      <c r="I175" s="19" t="n">
        <v/>
      </c>
      <c r="J175" s="20" t="n">
        <v>0</v>
      </c>
      <c r="K175" s="19" t="n">
        <f>I175+ROUND(J175,2)</f>
        <v>0</v>
      </c>
      <c r="L175" s="19" t="n">
        <v/>
      </c>
      <c r="M175" s="19" t="n">
        <f>ROUND(H175*ROUND(J175,2),2)</f>
        <v>0</v>
      </c>
      <c r="N175" s="19" t="n">
        <f>L175+M175</f>
        <v>0</v>
      </c>
      <c r="O175" s="8" t="n">
        <v>1</v>
      </c>
      <c r="P175" s="19" t="n" hidden="false">
        <v/>
      </c>
      <c r="Q175" s="20" t="n" hidden="false">
        <v>384332</v>
      </c>
      <c r="R175" s="19" t="n" hidden="false">
        <f>P175+Q175</f>
        <v>384332</v>
      </c>
      <c r="S175" s="19" t="n" hidden="false">
        <v/>
      </c>
      <c r="T175" s="19" t="n" hidden="false">
        <f>ROUND(O175*Q175,2)</f>
        <v>384332</v>
      </c>
      <c r="U175" s="19" t="n" hidden="false">
        <f>S175+T175</f>
        <v>384332</v>
      </c>
      <c r="V175" s="21" t="n" hidden="false">
        <f>U175/N175-1</f>
        <v>Infinity</v>
      </c>
      <c r="W175" s="8" t="n">
        <v>1</v>
      </c>
      <c r="X175" s="19" t="n" hidden="false">
        <v/>
      </c>
      <c r="Y175" s="20" t="n" hidden="false">
        <v>122867.09</v>
      </c>
      <c r="Z175" s="19" t="n" hidden="false">
        <f>X175+Y175</f>
        <v>122867.09</v>
      </c>
      <c r="AA175" s="19" t="n" hidden="false">
        <v/>
      </c>
      <c r="AB175" s="19" t="n" hidden="false">
        <f>ROUND(W175*Y175,2)</f>
        <v>122867.09</v>
      </c>
      <c r="AC175" s="19" t="n" hidden="false">
        <f>AA175+AB175</f>
        <v>122867.09</v>
      </c>
      <c r="AD175" s="21" t="n" hidden="false">
        <f>AC175/N175-1</f>
        <v>Infinity</v>
      </c>
      <c r="AE175" s="8" t="n">
        <v>1</v>
      </c>
      <c r="AF175" s="19" t="n" hidden="false">
        <v/>
      </c>
      <c r="AG175" s="20" t="n" hidden="false">
        <v>564281.5</v>
      </c>
      <c r="AH175" s="19" t="n" hidden="false">
        <f>AF175+AG175</f>
        <v>564281.5</v>
      </c>
      <c r="AI175" s="19" t="n" hidden="false">
        <v/>
      </c>
      <c r="AJ175" s="19" t="n" hidden="false">
        <f>ROUND(AE175*AG175,2)</f>
        <v>564281.5</v>
      </c>
      <c r="AK175" s="19" t="n" hidden="false">
        <f>AI175+AJ175</f>
        <v>564281.5</v>
      </c>
      <c r="AL175" s="21" t="n" hidden="false">
        <f>AK175/N175-1</f>
        <v>Infinity</v>
      </c>
      <c r="AM175" s="8" t="n">
        <v>0</v>
      </c>
      <c r="AN175" s="19" t="n" hidden="false">
        <v/>
      </c>
      <c r="AO175" s="19" t="n" hidden="false">
        <v>0</v>
      </c>
      <c r="AP175" s="19" t="n" hidden="false">
        <f>AN175+AO175</f>
        <v>0</v>
      </c>
      <c r="AQ175" s="19" t="n" hidden="false">
        <v/>
      </c>
      <c r="AR175" s="19" t="n" hidden="false">
        <f>ROUND(AM175*AO175,2)</f>
        <v>0</v>
      </c>
      <c r="AS175" s="19" t="n" hidden="false">
        <f>AQ175+AR175</f>
        <v>0</v>
      </c>
      <c r="AT175" s="21" t="n" hidden="false">
        <f>AS175/N175-1</f>
        <v>NaN</v>
      </c>
    </row>
    <row r="176" customFormat="false" hidden="false" outlineLevel="0" collapsed="false">
      <c r="A176" s="18" t="inlineStr">
        <is>
          <t xml:space="preserve">1.1.1.1.1.2.2</t>
        </is>
      </c>
      <c r="B176" s="18" t="inlineStr">
        <is>
          <t xml:space="preserve"/>
        </is>
      </c>
      <c r="C176" s="18" t="inlineStr">
        <is>
          <t xml:space="preserve">Сдача систем в эксплуатирующую организацию СКБ (СОШ, ДОУ)</t>
        </is>
      </c>
      <c r="D176" s="7" t="inlineStr">
        <is>
          <t xml:space="preserve"/>
        </is>
      </c>
      <c r="E176"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176" s="7" t="inlineStr">
        <is>
          <t xml:space="preserve">комплекс</t>
        </is>
      </c>
      <c r="G176" s="7" t="inlineStr">
        <is>
          <t xml:space="preserve">1</t>
        </is>
      </c>
      <c r="H176" s="8" t="n">
        <v>1</v>
      </c>
      <c r="I176" s="19" t="n">
        <v/>
      </c>
      <c r="J176" s="20" t="n">
        <v>0</v>
      </c>
      <c r="K176" s="19" t="n">
        <f>I176+ROUND(J176,2)</f>
        <v>0</v>
      </c>
      <c r="L176" s="19" t="n">
        <v/>
      </c>
      <c r="M176" s="19" t="n">
        <f>ROUND(H176*ROUND(J176,2),2)</f>
        <v>0</v>
      </c>
      <c r="N176" s="19" t="n">
        <f>L176+M176</f>
        <v>0</v>
      </c>
      <c r="O176" s="8" t="n">
        <v>1</v>
      </c>
      <c r="P176" s="19" t="n" hidden="false">
        <v/>
      </c>
      <c r="Q176" s="20" t="n" hidden="false">
        <v>786784</v>
      </c>
      <c r="R176" s="19" t="n" hidden="false">
        <f>P176+Q176</f>
        <v>786784</v>
      </c>
      <c r="S176" s="19" t="n" hidden="false">
        <v/>
      </c>
      <c r="T176" s="19" t="n" hidden="false">
        <f>ROUND(O176*Q176,2)</f>
        <v>786784</v>
      </c>
      <c r="U176" s="19" t="n" hidden="false">
        <f>S176+T176</f>
        <v>786784</v>
      </c>
      <c r="V176" s="21" t="n" hidden="false">
        <f>U176/N176-1</f>
        <v>Infinity</v>
      </c>
      <c r="W176" s="8" t="n">
        <v>1</v>
      </c>
      <c r="X176" s="19" t="n" hidden="false">
        <v/>
      </c>
      <c r="Y176" s="20" t="n" hidden="false">
        <v>122867.09</v>
      </c>
      <c r="Z176" s="19" t="n" hidden="false">
        <f>X176+Y176</f>
        <v>122867.09</v>
      </c>
      <c r="AA176" s="19" t="n" hidden="false">
        <v/>
      </c>
      <c r="AB176" s="19" t="n" hidden="false">
        <f>ROUND(W176*Y176,2)</f>
        <v>122867.09</v>
      </c>
      <c r="AC176" s="19" t="n" hidden="false">
        <f>AA176+AB176</f>
        <v>122867.09</v>
      </c>
      <c r="AD176" s="21" t="n" hidden="false">
        <f>AC176/N176-1</f>
        <v>Infinity</v>
      </c>
      <c r="AE176" s="8" t="n">
        <v>1</v>
      </c>
      <c r="AF176" s="19" t="n" hidden="false">
        <v/>
      </c>
      <c r="AG176" s="20" t="n" hidden="false">
        <v>1128563</v>
      </c>
      <c r="AH176" s="19" t="n" hidden="false">
        <f>AF176+AG176</f>
        <v>1128563</v>
      </c>
      <c r="AI176" s="19" t="n" hidden="false">
        <v/>
      </c>
      <c r="AJ176" s="19" t="n" hidden="false">
        <f>ROUND(AE176*AG176,2)</f>
        <v>1128563</v>
      </c>
      <c r="AK176" s="19" t="n" hidden="false">
        <f>AI176+AJ176</f>
        <v>1128563</v>
      </c>
      <c r="AL176" s="21" t="n" hidden="false">
        <f>AK176/N176-1</f>
        <v>Infinity</v>
      </c>
      <c r="AM176" s="8" t="n">
        <v>0</v>
      </c>
      <c r="AN176" s="19" t="n" hidden="false">
        <v/>
      </c>
      <c r="AO176" s="19" t="n" hidden="false">
        <v>0</v>
      </c>
      <c r="AP176" s="19" t="n" hidden="false">
        <f>AN176+AO176</f>
        <v>0</v>
      </c>
      <c r="AQ176" s="19" t="n" hidden="false">
        <v/>
      </c>
      <c r="AR176" s="19" t="n" hidden="false">
        <f>ROUND(AM176*AO176,2)</f>
        <v>0</v>
      </c>
      <c r="AS176" s="19" t="n" hidden="false">
        <f>AQ176+AR176</f>
        <v>0</v>
      </c>
      <c r="AT176" s="21" t="n" hidden="false">
        <f>AS176/N176-1</f>
        <v>NaN</v>
      </c>
    </row>
    <row r="177" customFormat="false" hidden="false" outlineLevel="0" collapsed="false">
      <c r="A177" s="24" t="inlineStr">
        <is>
          <t xml:space="preserve"/>
        </is>
      </c>
      <c r="B177" s="24" t="inlineStr">
        <is>
          <t xml:space="preserve"/>
        </is>
      </c>
      <c r="C177" s="24" t="inlineStr">
        <is>
          <t xml:space="preserve">ВСЕГО затрат на выполнение полного комплекса работ</t>
        </is>
      </c>
      <c r="D177" s="25" t="inlineStr">
        <is>
          <t xml:space="preserve"/>
        </is>
      </c>
      <c r="E177" s="25" t="inlineStr">
        <is>
          <t xml:space="preserve"/>
        </is>
      </c>
      <c r="F177" s="25" t="inlineStr">
        <is>
          <t xml:space="preserve"/>
        </is>
      </c>
      <c r="G177" s="25" t="inlineStr">
        <is>
          <t xml:space="preserve"/>
        </is>
      </c>
      <c r="H177" s="26" t="n">
        <v/>
      </c>
      <c r="I177" s="27" t="n">
        <v/>
      </c>
      <c r="J177" s="27" t="n">
        <v/>
      </c>
      <c r="K177" s="27" t="n">
        <v/>
      </c>
      <c r="L177" s="27" t="n">
        <f>L17</f>
        <v>2573461.75</v>
      </c>
      <c r="M177" s="27" t="n">
        <f>M17</f>
        <v>5134049</v>
      </c>
      <c r="N177" s="27" t="n">
        <f>N17</f>
        <v>7707510.75</v>
      </c>
      <c r="O177" s="26" t="n">
        <v/>
      </c>
      <c r="P177" s="27" t="n" hidden="false">
        <v/>
      </c>
      <c r="Q177" s="27" t="n" hidden="false">
        <v/>
      </c>
      <c r="R177" s="27" t="n" hidden="false">
        <v/>
      </c>
      <c r="S177" s="27" t="n" hidden="false">
        <f>S17</f>
        <v>8656004.86</v>
      </c>
      <c r="T177" s="27" t="n" hidden="false">
        <f>T17</f>
        <v>8893478.4</v>
      </c>
      <c r="U177" s="28" t="n" hidden="false">
        <f>U17</f>
        <v>17549483.26</v>
      </c>
      <c r="V177" s="29" t="n" hidden="false">
        <f>U177/N177-1</f>
        <v>1.2769326997046355</v>
      </c>
      <c r="W177" s="26" t="n">
        <v/>
      </c>
      <c r="X177" s="27" t="n" hidden="false">
        <v/>
      </c>
      <c r="Y177" s="27" t="n" hidden="false">
        <v/>
      </c>
      <c r="Z177" s="27" t="n" hidden="false">
        <v/>
      </c>
      <c r="AA177" s="27" t="n" hidden="false">
        <f>AA17</f>
        <v>9099121.24</v>
      </c>
      <c r="AB177" s="27" t="n" hidden="false">
        <f>AB17</f>
        <v>12745184.18</v>
      </c>
      <c r="AC177" s="30" t="n" hidden="false">
        <f>AC17</f>
        <v>21844305.42</v>
      </c>
      <c r="AD177" s="31" t="n" hidden="false">
        <f>AC177/N177-1</f>
        <v>1.834158281258317</v>
      </c>
      <c r="AE177" s="26" t="n">
        <v/>
      </c>
      <c r="AF177" s="27" t="n" hidden="false">
        <v/>
      </c>
      <c r="AG177" s="27" t="n" hidden="false">
        <v/>
      </c>
      <c r="AH177" s="27" t="n" hidden="false">
        <v/>
      </c>
      <c r="AI177" s="27" t="n" hidden="false">
        <f>AI17</f>
        <v>10138405.26</v>
      </c>
      <c r="AJ177" s="27" t="n" hidden="false">
        <f>AJ17</f>
        <v>12978474.5</v>
      </c>
      <c r="AK177" s="32" t="n" hidden="false">
        <f>AK17</f>
        <v>23116879.76</v>
      </c>
      <c r="AL177" s="33" t="n" hidden="false">
        <f>AK177/N177-1</f>
        <v>1.9992666257390561</v>
      </c>
      <c r="AM177" s="26" t="n">
        <v/>
      </c>
      <c r="AN177" s="27" t="n" hidden="false">
        <v/>
      </c>
      <c r="AO177" s="27" t="n" hidden="false">
        <v/>
      </c>
      <c r="AP177" s="27" t="n" hidden="false">
        <v/>
      </c>
      <c r="AQ177" s="27" t="n" hidden="false">
        <f>AQ17</f>
        <v>12145979.73</v>
      </c>
      <c r="AR177" s="27" t="n" hidden="false">
        <f>AR17</f>
        <v>17546297.71</v>
      </c>
      <c r="AS177" s="27" t="n" hidden="false">
        <f>AS17</f>
        <v>29692277.44</v>
      </c>
      <c r="AT177" s="34" t="n" hidden="false">
        <f>AS177/N177-1</f>
        <v>2.8523822285943616</v>
      </c>
    </row>
    <row r="178" customFormat="false" hidden="false" customHeight="1" outlineLevel="0" collapsed="false" ht="26" height="26">
      <c r="A178" s="4" t="inlineStr">
        <is>
          <t xml:space="preserve">Блок 2</t>
        </is>
      </c>
    </row>
    <row r="179" customFormat="false" hidden="false" customHeight="1" outlineLevel="0" collapsed="false" ht="54" height="54">
      <c r="A179" s="5" t="inlineStr">
        <is>
          <t xml:space="preserve">по адресу: ул. Люблинская, корпус 34</t>
        </is>
      </c>
    </row>
    <row r="180" customFormat="false" hidden="false" outlineLevel="0" collapsed="false">
      <c r="A180" s="9" t="inlineStr">
        <is>
          <t xml:space="preserve">1</t>
        </is>
      </c>
      <c r="B180" s="9" t="inlineStr">
        <is>
          <t xml:space="preserve"/>
        </is>
      </c>
      <c r="C180" s="9" t="inlineStr">
        <is>
          <t xml:space="preserve">Объект ИДП без распределения на секции</t>
        </is>
      </c>
      <c r="D180" s="10" t="inlineStr">
        <is>
          <t xml:space="preserve"/>
        </is>
      </c>
      <c r="E180" s="10" t="inlineStr">
        <is>
          <t xml:space="preserve"/>
        </is>
      </c>
      <c r="F180" s="10" t="inlineStr">
        <is>
          <t xml:space="preserve"/>
        </is>
      </c>
      <c r="G180" s="10" t="inlineStr">
        <is>
          <t xml:space="preserve"/>
        </is>
      </c>
      <c r="H180" s="11" t="n">
        <v/>
      </c>
      <c r="I180" s="12" t="n">
        <v/>
      </c>
      <c r="J180" s="12" t="n">
        <v/>
      </c>
      <c r="K180" s="12" t="n">
        <v/>
      </c>
      <c r="L180" s="12" t="n">
        <f>L181</f>
        <v>8072823.21</v>
      </c>
      <c r="M180" s="12" t="n">
        <f>M181</f>
        <v>9605468</v>
      </c>
      <c r="N180" s="12" t="n">
        <f>N181</f>
        <v>17678291.21</v>
      </c>
      <c r="O180" s="11" t="n">
        <v/>
      </c>
      <c r="P180" s="12" t="n" hidden="false">
        <v/>
      </c>
      <c r="Q180" s="12" t="n" hidden="false">
        <v/>
      </c>
      <c r="R180" s="12" t="n" hidden="false">
        <v/>
      </c>
      <c r="S180" s="12" t="n" hidden="false">
        <f>S181</f>
        <v>18890765.44</v>
      </c>
      <c r="T180" s="12" t="n" hidden="false">
        <f>T181</f>
        <v>16751200</v>
      </c>
      <c r="U180" s="12" t="n" hidden="false">
        <f>U181</f>
        <v>35641965.44</v>
      </c>
      <c r="V180" s="13" t="n" hidden="false">
        <f>U180/N180-1</f>
        <v>1.0161431337797269</v>
      </c>
      <c r="W180" s="11" t="n">
        <v/>
      </c>
      <c r="X180" s="12" t="n" hidden="false">
        <v/>
      </c>
      <c r="Y180" s="12" t="n" hidden="false">
        <v/>
      </c>
      <c r="Z180" s="12" t="n" hidden="false">
        <v/>
      </c>
      <c r="AA180" s="12" t="n" hidden="false">
        <f>AA181</f>
        <v>19214614.78</v>
      </c>
      <c r="AB180" s="12" t="n" hidden="false">
        <f>AB181</f>
        <v>23304621.66</v>
      </c>
      <c r="AC180" s="12" t="n" hidden="false">
        <f>AC181</f>
        <v>42519236.44</v>
      </c>
      <c r="AD180" s="13" t="n" hidden="false">
        <f>AC180/N180-1</f>
        <v>1.4051666495881872</v>
      </c>
      <c r="AE180" s="11" t="n">
        <v/>
      </c>
      <c r="AF180" s="12" t="n" hidden="false">
        <v/>
      </c>
      <c r="AG180" s="12" t="n" hidden="false">
        <v/>
      </c>
      <c r="AH180" s="12" t="n" hidden="false">
        <v/>
      </c>
      <c r="AI180" s="12" t="n" hidden="false">
        <f>AI181</f>
        <v>21813242.39</v>
      </c>
      <c r="AJ180" s="12" t="n" hidden="false">
        <f>AJ181</f>
        <v>22936410</v>
      </c>
      <c r="AK180" s="12" t="n" hidden="false">
        <f>AK181</f>
        <v>44749652.39</v>
      </c>
      <c r="AL180" s="13" t="n" hidden="false">
        <f>AK180/N180-1</f>
        <v>1.5313335920547946</v>
      </c>
      <c r="AM180" s="11" t="n">
        <v/>
      </c>
      <c r="AN180" s="12" t="n" hidden="false">
        <v/>
      </c>
      <c r="AO180" s="12" t="n" hidden="false">
        <v/>
      </c>
      <c r="AP180" s="12" t="n" hidden="false">
        <v/>
      </c>
      <c r="AQ180" s="12" t="n" hidden="false">
        <f>AQ181</f>
        <v>0</v>
      </c>
      <c r="AR180" s="12" t="n" hidden="false">
        <f>AR181</f>
        <v>0</v>
      </c>
      <c r="AS180" s="12" t="n" hidden="false">
        <f>AS181</f>
        <v>0</v>
      </c>
      <c r="AT180" s="13" t="n" hidden="false">
        <f>AS180/N180-1</f>
        <v>-1</v>
      </c>
    </row>
    <row r="181" customFormat="false" hidden="false" outlineLevel="0" collapsed="false">
      <c r="A181" s="14" t="inlineStr">
        <is>
          <t xml:space="preserve">1.1</t>
        </is>
      </c>
      <c r="B181" s="14" t="inlineStr">
        <is>
          <t xml:space="preserve">6</t>
        </is>
      </c>
      <c r="C181" s="14" t="inlineStr">
        <is>
          <t xml:space="preserve">Затраты на строительство</t>
        </is>
      </c>
      <c r="D181" s="6" t="inlineStr">
        <is>
          <t xml:space="preserve"/>
        </is>
      </c>
      <c r="E181" s="6" t="inlineStr">
        <is>
          <t xml:space="preserve"/>
        </is>
      </c>
      <c r="F181" s="6" t="inlineStr">
        <is>
          <t xml:space="preserve"/>
        </is>
      </c>
      <c r="G181" s="6" t="inlineStr">
        <is>
          <t xml:space="preserve"/>
        </is>
      </c>
      <c r="H181" s="15" t="n">
        <v/>
      </c>
      <c r="I181" s="16" t="n">
        <v/>
      </c>
      <c r="J181" s="16" t="n">
        <v/>
      </c>
      <c r="K181" s="16" t="n">
        <v/>
      </c>
      <c r="L181" s="16" t="n">
        <f>L182</f>
        <v>8072823.21</v>
      </c>
      <c r="M181" s="16" t="n">
        <f>M182</f>
        <v>9605468</v>
      </c>
      <c r="N181" s="16" t="n">
        <f>N182</f>
        <v>17678291.21</v>
      </c>
      <c r="O181" s="15" t="n">
        <v/>
      </c>
      <c r="P181" s="16" t="n" hidden="false">
        <v/>
      </c>
      <c r="Q181" s="16" t="n" hidden="false">
        <v/>
      </c>
      <c r="R181" s="16" t="n" hidden="false">
        <v/>
      </c>
      <c r="S181" s="16" t="n" hidden="false">
        <f>S182</f>
        <v>18890765.44</v>
      </c>
      <c r="T181" s="16" t="n" hidden="false">
        <f>T182</f>
        <v>16751200</v>
      </c>
      <c r="U181" s="16" t="n" hidden="false">
        <f>U182</f>
        <v>35641965.44</v>
      </c>
      <c r="V181" s="17" t="n" hidden="false">
        <f>U181/N181-1</f>
        <v>1.0161431337797269</v>
      </c>
      <c r="W181" s="15" t="n">
        <v/>
      </c>
      <c r="X181" s="16" t="n" hidden="false">
        <v/>
      </c>
      <c r="Y181" s="16" t="n" hidden="false">
        <v/>
      </c>
      <c r="Z181" s="16" t="n" hidden="false">
        <v/>
      </c>
      <c r="AA181" s="16" t="n" hidden="false">
        <f>AA182</f>
        <v>19214614.78</v>
      </c>
      <c r="AB181" s="16" t="n" hidden="false">
        <f>AB182</f>
        <v>23304621.66</v>
      </c>
      <c r="AC181" s="16" t="n" hidden="false">
        <f>AC182</f>
        <v>42519236.44</v>
      </c>
      <c r="AD181" s="17" t="n" hidden="false">
        <f>AC181/N181-1</f>
        <v>1.4051666495881872</v>
      </c>
      <c r="AE181" s="15" t="n">
        <v/>
      </c>
      <c r="AF181" s="16" t="n" hidden="false">
        <v/>
      </c>
      <c r="AG181" s="16" t="n" hidden="false">
        <v/>
      </c>
      <c r="AH181" s="16" t="n" hidden="false">
        <v/>
      </c>
      <c r="AI181" s="16" t="n" hidden="false">
        <f>AI182</f>
        <v>21813242.39</v>
      </c>
      <c r="AJ181" s="16" t="n" hidden="false">
        <f>AJ182</f>
        <v>22936410</v>
      </c>
      <c r="AK181" s="16" t="n" hidden="false">
        <f>AK182</f>
        <v>44749652.39</v>
      </c>
      <c r="AL181" s="17" t="n" hidden="false">
        <f>AK181/N181-1</f>
        <v>1.5313335920547946</v>
      </c>
      <c r="AM181" s="15" t="n">
        <v/>
      </c>
      <c r="AN181" s="16" t="n" hidden="false">
        <v/>
      </c>
      <c r="AO181" s="16" t="n" hidden="false">
        <v/>
      </c>
      <c r="AP181" s="16" t="n" hidden="false">
        <v/>
      </c>
      <c r="AQ181" s="16" t="n" hidden="false">
        <f>AQ182</f>
        <v>0</v>
      </c>
      <c r="AR181" s="16" t="n" hidden="false">
        <f>AR182</f>
        <v>0</v>
      </c>
      <c r="AS181" s="16" t="n" hidden="false">
        <f>AS182</f>
        <v>0</v>
      </c>
      <c r="AT181" s="17" t="n" hidden="false">
        <f>AS181/N181-1</f>
        <v>-1</v>
      </c>
    </row>
    <row r="182" customFormat="false" hidden="false" outlineLevel="0" collapsed="false">
      <c r="A182" s="14" t="inlineStr">
        <is>
          <t xml:space="preserve">1.1.1</t>
        </is>
      </c>
      <c r="B182" s="14" t="inlineStr">
        <is>
          <t xml:space="preserve"/>
        </is>
      </c>
      <c r="C182" s="14" t="inlineStr">
        <is>
          <t xml:space="preserve">СМР корпуса без отделки</t>
        </is>
      </c>
      <c r="D182" s="6" t="inlineStr">
        <is>
          <t xml:space="preserve"/>
        </is>
      </c>
      <c r="E182" s="6" t="inlineStr">
        <is>
          <t xml:space="preserve"/>
        </is>
      </c>
      <c r="F182" s="6" t="inlineStr">
        <is>
          <t xml:space="preserve"/>
        </is>
      </c>
      <c r="G182" s="6" t="inlineStr">
        <is>
          <t xml:space="preserve"/>
        </is>
      </c>
      <c r="H182" s="15" t="n">
        <v/>
      </c>
      <c r="I182" s="16" t="n">
        <v/>
      </c>
      <c r="J182" s="16" t="n">
        <v/>
      </c>
      <c r="K182" s="16" t="n">
        <v/>
      </c>
      <c r="L182" s="16" t="n">
        <f>L183+L188</f>
        <v>8072823.21</v>
      </c>
      <c r="M182" s="16" t="n">
        <f>M183+M188</f>
        <v>9605468</v>
      </c>
      <c r="N182" s="16" t="n">
        <f>N183+N188</f>
        <v>17678291.21</v>
      </c>
      <c r="O182" s="15" t="n">
        <v/>
      </c>
      <c r="P182" s="16" t="n" hidden="false">
        <v/>
      </c>
      <c r="Q182" s="16" t="n" hidden="false">
        <v/>
      </c>
      <c r="R182" s="16" t="n" hidden="false">
        <v/>
      </c>
      <c r="S182" s="16" t="n" hidden="false">
        <f>S183+S188</f>
        <v>18890765.44</v>
      </c>
      <c r="T182" s="16" t="n" hidden="false">
        <f>T183+T188</f>
        <v>16751200</v>
      </c>
      <c r="U182" s="16" t="n" hidden="false">
        <f>U183+U188</f>
        <v>35641965.44</v>
      </c>
      <c r="V182" s="17" t="n" hidden="false">
        <f>U182/N182-1</f>
        <v>1.0161431337797269</v>
      </c>
      <c r="W182" s="15" t="n">
        <v/>
      </c>
      <c r="X182" s="16" t="n" hidden="false">
        <v/>
      </c>
      <c r="Y182" s="16" t="n" hidden="false">
        <v/>
      </c>
      <c r="Z182" s="16" t="n" hidden="false">
        <v/>
      </c>
      <c r="AA182" s="16" t="n" hidden="false">
        <f>AA183+AA188</f>
        <v>19214614.78</v>
      </c>
      <c r="AB182" s="16" t="n" hidden="false">
        <f>AB183+AB188</f>
        <v>23304621.66</v>
      </c>
      <c r="AC182" s="16" t="n" hidden="false">
        <f>AC183+AC188</f>
        <v>42519236.44</v>
      </c>
      <c r="AD182" s="17" t="n" hidden="false">
        <f>AC182/N182-1</f>
        <v>1.4051666495881872</v>
      </c>
      <c r="AE182" s="15" t="n">
        <v/>
      </c>
      <c r="AF182" s="16" t="n" hidden="false">
        <v/>
      </c>
      <c r="AG182" s="16" t="n" hidden="false">
        <v/>
      </c>
      <c r="AH182" s="16" t="n" hidden="false">
        <v/>
      </c>
      <c r="AI182" s="16" t="n" hidden="false">
        <f>AI183+AI188</f>
        <v>21813242.39</v>
      </c>
      <c r="AJ182" s="16" t="n" hidden="false">
        <f>AJ183+AJ188</f>
        <v>22936410</v>
      </c>
      <c r="AK182" s="16" t="n" hidden="false">
        <f>AK183+AK188</f>
        <v>44749652.39</v>
      </c>
      <c r="AL182" s="17" t="n" hidden="false">
        <f>AK182/N182-1</f>
        <v>1.5313335920547946</v>
      </c>
      <c r="AM182" s="15" t="n">
        <v/>
      </c>
      <c r="AN182" s="16" t="n" hidden="false">
        <v/>
      </c>
      <c r="AO182" s="16" t="n" hidden="false">
        <v/>
      </c>
      <c r="AP182" s="16" t="n" hidden="false">
        <v/>
      </c>
      <c r="AQ182" s="16" t="n" hidden="false">
        <f>AQ183+AQ188</f>
        <v>0</v>
      </c>
      <c r="AR182" s="16" t="n" hidden="false">
        <f>AR183+AR188</f>
        <v>0</v>
      </c>
      <c r="AS182" s="16" t="n" hidden="false">
        <f>AS183+AS188</f>
        <v>0</v>
      </c>
      <c r="AT182" s="17" t="n" hidden="false">
        <f>AS182/N182-1</f>
        <v>-1</v>
      </c>
    </row>
    <row r="183" customFormat="false" hidden="false" outlineLevel="0" collapsed="false">
      <c r="A183" s="14" t="inlineStr">
        <is>
          <t xml:space="preserve">1.1.1.1</t>
        </is>
      </c>
      <c r="B183" s="14" t="inlineStr">
        <is>
          <t xml:space="preserve"/>
        </is>
      </c>
      <c r="C183" s="14" t="inlineStr">
        <is>
          <t xml:space="preserve">СМР надземной части корпуса (без отделки)</t>
        </is>
      </c>
      <c r="D183" s="6" t="inlineStr">
        <is>
          <t xml:space="preserve"/>
        </is>
      </c>
      <c r="E183" s="6" t="inlineStr">
        <is>
          <t xml:space="preserve"/>
        </is>
      </c>
      <c r="F183" s="6" t="inlineStr">
        <is>
          <t xml:space="preserve"/>
        </is>
      </c>
      <c r="G183" s="6" t="inlineStr">
        <is>
          <t xml:space="preserve"/>
        </is>
      </c>
      <c r="H183" s="15" t="n">
        <v/>
      </c>
      <c r="I183" s="16" t="n">
        <v/>
      </c>
      <c r="J183" s="16" t="n">
        <v/>
      </c>
      <c r="K183" s="16" t="n">
        <v/>
      </c>
      <c r="L183" s="16" t="n">
        <f>L184</f>
        <v>41400</v>
      </c>
      <c r="M183" s="16" t="n">
        <f>M184</f>
        <v>6720</v>
      </c>
      <c r="N183" s="16" t="n">
        <f>N184</f>
        <v>48120</v>
      </c>
      <c r="O183" s="15" t="n">
        <v/>
      </c>
      <c r="P183" s="16" t="n" hidden="false">
        <v/>
      </c>
      <c r="Q183" s="16" t="n" hidden="false">
        <v/>
      </c>
      <c r="R183" s="16" t="n" hidden="false">
        <v/>
      </c>
      <c r="S183" s="16" t="n" hidden="false">
        <f>S184</f>
        <v>83250</v>
      </c>
      <c r="T183" s="16" t="n" hidden="false">
        <f>T184</f>
        <v>40752</v>
      </c>
      <c r="U183" s="16" t="n" hidden="false">
        <f>U184</f>
        <v>124002</v>
      </c>
      <c r="V183" s="17" t="n" hidden="false">
        <f>U183/N183-1</f>
        <v>1.5769326683291771</v>
      </c>
      <c r="W183" s="15" t="n">
        <v/>
      </c>
      <c r="X183" s="16" t="n" hidden="false">
        <v/>
      </c>
      <c r="Y183" s="16" t="n" hidden="false">
        <v/>
      </c>
      <c r="Z183" s="16" t="n" hidden="false">
        <v/>
      </c>
      <c r="AA183" s="16" t="n" hidden="false">
        <f>AA184</f>
        <v>37500</v>
      </c>
      <c r="AB183" s="16" t="n" hidden="false">
        <f>AB184</f>
        <v>16800</v>
      </c>
      <c r="AC183" s="16" t="n" hidden="false">
        <f>AC184</f>
        <v>54300</v>
      </c>
      <c r="AD183" s="17" t="n" hidden="false">
        <f>AC183/N183-1</f>
        <v>0.12842892768079794</v>
      </c>
      <c r="AE183" s="15" t="n">
        <v/>
      </c>
      <c r="AF183" s="16" t="n" hidden="false">
        <v/>
      </c>
      <c r="AG183" s="16" t="n" hidden="false">
        <v/>
      </c>
      <c r="AH183" s="16" t="n" hidden="false">
        <v/>
      </c>
      <c r="AI183" s="16" t="n" hidden="false">
        <f>AI184</f>
        <v>127500</v>
      </c>
      <c r="AJ183" s="16" t="n" hidden="false">
        <f>AJ184</f>
        <v>15000</v>
      </c>
      <c r="AK183" s="16" t="n" hidden="false">
        <f>AK184</f>
        <v>142500</v>
      </c>
      <c r="AL183" s="17" t="n" hidden="false">
        <f>AK183/N183-1</f>
        <v>1.9613466334164587</v>
      </c>
      <c r="AM183" s="15" t="n">
        <v/>
      </c>
      <c r="AN183" s="16" t="n" hidden="false">
        <v/>
      </c>
      <c r="AO183" s="16" t="n" hidden="false">
        <v/>
      </c>
      <c r="AP183" s="16" t="n" hidden="false">
        <v/>
      </c>
      <c r="AQ183" s="16" t="n" hidden="false">
        <f>AQ184</f>
        <v>0</v>
      </c>
      <c r="AR183" s="16" t="n" hidden="false">
        <f>AR184</f>
        <v>0</v>
      </c>
      <c r="AS183" s="16" t="n" hidden="false">
        <f>AS184</f>
        <v>0</v>
      </c>
      <c r="AT183" s="17" t="n" hidden="false">
        <f>AS183/N183-1</f>
        <v>-1</v>
      </c>
    </row>
    <row r="184" customFormat="false" hidden="false" outlineLevel="0" collapsed="false">
      <c r="A184" s="14" t="inlineStr">
        <is>
          <t xml:space="preserve">1.1.1.1.1</t>
        </is>
      </c>
      <c r="B184" s="14" t="inlineStr">
        <is>
          <t xml:space="preserve"/>
        </is>
      </c>
      <c r="C184" s="14" t="inlineStr">
        <is>
          <t xml:space="preserve">Кровля</t>
        </is>
      </c>
      <c r="D184" s="6" t="inlineStr">
        <is>
          <t xml:space="preserve"/>
        </is>
      </c>
      <c r="E184" s="6" t="inlineStr">
        <is>
          <t xml:space="preserve"/>
        </is>
      </c>
      <c r="F184" s="6" t="inlineStr">
        <is>
          <t xml:space="preserve"/>
        </is>
      </c>
      <c r="G184" s="6" t="inlineStr">
        <is>
          <t xml:space="preserve"/>
        </is>
      </c>
      <c r="H184" s="15" t="n">
        <v/>
      </c>
      <c r="I184" s="16" t="n">
        <v/>
      </c>
      <c r="J184" s="16" t="n">
        <v/>
      </c>
      <c r="K184" s="16" t="n">
        <v/>
      </c>
      <c r="L184" s="16" t="n">
        <f>L185</f>
        <v>41400</v>
      </c>
      <c r="M184" s="16" t="n">
        <f>M185</f>
        <v>6720</v>
      </c>
      <c r="N184" s="16" t="n">
        <f>N185</f>
        <v>48120</v>
      </c>
      <c r="O184" s="15" t="n">
        <v/>
      </c>
      <c r="P184" s="16" t="n" hidden="false">
        <v/>
      </c>
      <c r="Q184" s="16" t="n" hidden="false">
        <v/>
      </c>
      <c r="R184" s="16" t="n" hidden="false">
        <v/>
      </c>
      <c r="S184" s="16" t="n" hidden="false">
        <f>S185</f>
        <v>83250</v>
      </c>
      <c r="T184" s="16" t="n" hidden="false">
        <f>T185</f>
        <v>40752</v>
      </c>
      <c r="U184" s="16" t="n" hidden="false">
        <f>U185</f>
        <v>124002</v>
      </c>
      <c r="V184" s="17" t="n" hidden="false">
        <f>U184/N184-1</f>
        <v>1.5769326683291771</v>
      </c>
      <c r="W184" s="15" t="n">
        <v/>
      </c>
      <c r="X184" s="16" t="n" hidden="false">
        <v/>
      </c>
      <c r="Y184" s="16" t="n" hidden="false">
        <v/>
      </c>
      <c r="Z184" s="16" t="n" hidden="false">
        <v/>
      </c>
      <c r="AA184" s="16" t="n" hidden="false">
        <f>AA185</f>
        <v>37500</v>
      </c>
      <c r="AB184" s="16" t="n" hidden="false">
        <f>AB185</f>
        <v>16800</v>
      </c>
      <c r="AC184" s="16" t="n" hidden="false">
        <f>AC185</f>
        <v>54300</v>
      </c>
      <c r="AD184" s="17" t="n" hidden="false">
        <f>AC184/N184-1</f>
        <v>0.12842892768079794</v>
      </c>
      <c r="AE184" s="15" t="n">
        <v/>
      </c>
      <c r="AF184" s="16" t="n" hidden="false">
        <v/>
      </c>
      <c r="AG184" s="16" t="n" hidden="false">
        <v/>
      </c>
      <c r="AH184" s="16" t="n" hidden="false">
        <v/>
      </c>
      <c r="AI184" s="16" t="n" hidden="false">
        <f>AI185</f>
        <v>127500</v>
      </c>
      <c r="AJ184" s="16" t="n" hidden="false">
        <f>AJ185</f>
        <v>15000</v>
      </c>
      <c r="AK184" s="16" t="n" hidden="false">
        <f>AK185</f>
        <v>142500</v>
      </c>
      <c r="AL184" s="17" t="n" hidden="false">
        <f>AK184/N184-1</f>
        <v>1.9613466334164587</v>
      </c>
      <c r="AM184" s="15" t="n">
        <v/>
      </c>
      <c r="AN184" s="16" t="n" hidden="false">
        <v/>
      </c>
      <c r="AO184" s="16" t="n" hidden="false">
        <v/>
      </c>
      <c r="AP184" s="16" t="n" hidden="false">
        <v/>
      </c>
      <c r="AQ184" s="16" t="n" hidden="false">
        <f>AQ185</f>
        <v>0</v>
      </c>
      <c r="AR184" s="16" t="n" hidden="false">
        <f>AR185</f>
        <v>0</v>
      </c>
      <c r="AS184" s="16" t="n" hidden="false">
        <f>AS185</f>
        <v>0</v>
      </c>
      <c r="AT184" s="17" t="n" hidden="false">
        <f>AS184/N184-1</f>
        <v>-1</v>
      </c>
    </row>
    <row r="185" customFormat="false" hidden="false" outlineLevel="0" collapsed="false">
      <c r="A185" s="14" t="inlineStr">
        <is>
          <t xml:space="preserve">1.1.1.1.1.1</t>
        </is>
      </c>
      <c r="B185" s="14" t="inlineStr">
        <is>
          <t xml:space="preserve"/>
        </is>
      </c>
      <c r="C185" s="14" t="inlineStr">
        <is>
          <t xml:space="preserve">Прочие работы</t>
        </is>
      </c>
      <c r="D185" s="6" t="inlineStr">
        <is>
          <t xml:space="preserve"/>
        </is>
      </c>
      <c r="E185" s="6" t="inlineStr">
        <is>
          <t xml:space="preserve"/>
        </is>
      </c>
      <c r="F185" s="6" t="inlineStr">
        <is>
          <t xml:space="preserve"/>
        </is>
      </c>
      <c r="G185" s="6" t="inlineStr">
        <is>
          <t xml:space="preserve"/>
        </is>
      </c>
      <c r="H185" s="15" t="n">
        <v/>
      </c>
      <c r="I185" s="16" t="n">
        <v/>
      </c>
      <c r="J185" s="16" t="n">
        <v/>
      </c>
      <c r="K185" s="16" t="n">
        <v/>
      </c>
      <c r="L185" s="16" t="n">
        <f>L186</f>
        <v>41400</v>
      </c>
      <c r="M185" s="16" t="n">
        <f>M186</f>
        <v>6720</v>
      </c>
      <c r="N185" s="16" t="n">
        <f>N186</f>
        <v>48120</v>
      </c>
      <c r="O185" s="15" t="n">
        <v/>
      </c>
      <c r="P185" s="16" t="n" hidden="false">
        <v/>
      </c>
      <c r="Q185" s="16" t="n" hidden="false">
        <v/>
      </c>
      <c r="R185" s="16" t="n" hidden="false">
        <v/>
      </c>
      <c r="S185" s="16" t="n" hidden="false">
        <f>S186</f>
        <v>83250</v>
      </c>
      <c r="T185" s="16" t="n" hidden="false">
        <f>T186</f>
        <v>40752</v>
      </c>
      <c r="U185" s="16" t="n" hidden="false">
        <f>U186</f>
        <v>124002</v>
      </c>
      <c r="V185" s="17" t="n" hidden="false">
        <f>U185/N185-1</f>
        <v>1.5769326683291771</v>
      </c>
      <c r="W185" s="15" t="n">
        <v/>
      </c>
      <c r="X185" s="16" t="n" hidden="false">
        <v/>
      </c>
      <c r="Y185" s="16" t="n" hidden="false">
        <v/>
      </c>
      <c r="Z185" s="16" t="n" hidden="false">
        <v/>
      </c>
      <c r="AA185" s="16" t="n" hidden="false">
        <f>AA186</f>
        <v>37500</v>
      </c>
      <c r="AB185" s="16" t="n" hidden="false">
        <f>AB186</f>
        <v>16800</v>
      </c>
      <c r="AC185" s="16" t="n" hidden="false">
        <f>AC186</f>
        <v>54300</v>
      </c>
      <c r="AD185" s="17" t="n" hidden="false">
        <f>AC185/N185-1</f>
        <v>0.12842892768079794</v>
      </c>
      <c r="AE185" s="15" t="n">
        <v/>
      </c>
      <c r="AF185" s="16" t="n" hidden="false">
        <v/>
      </c>
      <c r="AG185" s="16" t="n" hidden="false">
        <v/>
      </c>
      <c r="AH185" s="16" t="n" hidden="false">
        <v/>
      </c>
      <c r="AI185" s="16" t="n" hidden="false">
        <f>AI186</f>
        <v>127500</v>
      </c>
      <c r="AJ185" s="16" t="n" hidden="false">
        <f>AJ186</f>
        <v>15000</v>
      </c>
      <c r="AK185" s="16" t="n" hidden="false">
        <f>AK186</f>
        <v>142500</v>
      </c>
      <c r="AL185" s="17" t="n" hidden="false">
        <f>AK185/N185-1</f>
        <v>1.9613466334164587</v>
      </c>
      <c r="AM185" s="15" t="n">
        <v/>
      </c>
      <c r="AN185" s="16" t="n" hidden="false">
        <v/>
      </c>
      <c r="AO185" s="16" t="n" hidden="false">
        <v/>
      </c>
      <c r="AP185" s="16" t="n" hidden="false">
        <v/>
      </c>
      <c r="AQ185" s="16" t="n" hidden="false">
        <f>AQ186</f>
        <v>0</v>
      </c>
      <c r="AR185" s="16" t="n" hidden="false">
        <f>AR186</f>
        <v>0</v>
      </c>
      <c r="AS185" s="16" t="n" hidden="false">
        <f>AS186</f>
        <v>0</v>
      </c>
      <c r="AT185" s="17" t="n" hidden="false">
        <f>AS185/N185-1</f>
        <v>-1</v>
      </c>
    </row>
    <row r="186" customFormat="false" hidden="false" outlineLevel="0" collapsed="false">
      <c r="A186" s="18" t="inlineStr">
        <is>
          <t xml:space="preserve">1.1.1.1.1.1.1</t>
        </is>
      </c>
      <c r="B186" s="18" t="inlineStr">
        <is>
          <t xml:space="preserve"/>
        </is>
      </c>
      <c r="C186" s="18" t="inlineStr">
        <is>
          <t xml:space="preserve">Установка гильз для протяжки кабеля</t>
        </is>
      </c>
      <c r="D186" s="7" t="inlineStr">
        <is>
          <t xml:space="preserve"/>
        </is>
      </c>
      <c r="E186" s="7" t="inlineStr">
        <is>
          <t xml:space="preserve"/>
        </is>
      </c>
      <c r="F186" s="7" t="inlineStr">
        <is>
          <t xml:space="preserve">ШТ</t>
        </is>
      </c>
      <c r="G186" s="7" t="inlineStr">
        <is>
          <t xml:space="preserve">1</t>
        </is>
      </c>
      <c r="H186" s="8" t="n">
        <v>15</v>
      </c>
      <c r="I186" s="19" t="n">
        <f>ROUND((L187)/H186,2)</f>
        <v>2760</v>
      </c>
      <c r="J186" s="20" t="n">
        <v>448</v>
      </c>
      <c r="K186" s="19" t="n">
        <f>I186+ROUND(J186,2)</f>
        <v>3208</v>
      </c>
      <c r="L186" s="19" t="n">
        <f>ROUND(H186*I186,2)</f>
        <v>41400</v>
      </c>
      <c r="M186" s="19" t="n">
        <f>ROUND(H186*ROUND(J186,2),2)</f>
        <v>6720</v>
      </c>
      <c r="N186" s="19" t="n">
        <f>L186+M186</f>
        <v>48120</v>
      </c>
      <c r="O186" s="8" t="n">
        <v>15</v>
      </c>
      <c r="P186" s="19" t="n" hidden="false">
        <f>ROUND((S187)/O186,2)</f>
        <v>5550</v>
      </c>
      <c r="Q186" s="20" t="n" hidden="false">
        <v>2716.8</v>
      </c>
      <c r="R186" s="19" t="n" hidden="false">
        <f>P186+Q186</f>
        <v>8266.8</v>
      </c>
      <c r="S186" s="19" t="n" hidden="false">
        <f>ROUND(O186*P186,2)</f>
        <v>83250</v>
      </c>
      <c r="T186" s="19" t="n" hidden="false">
        <f>ROUND(O186*Q186,2)</f>
        <v>40752</v>
      </c>
      <c r="U186" s="19" t="n" hidden="false">
        <f>S186+T186</f>
        <v>124002</v>
      </c>
      <c r="V186" s="21" t="n" hidden="false">
        <f>U186/N186-1</f>
        <v>1.5769326683291771</v>
      </c>
      <c r="W186" s="8" t="n">
        <v>15</v>
      </c>
      <c r="X186" s="19" t="n" hidden="false">
        <f>ROUND((AA187)/W186,2)</f>
        <v>2500</v>
      </c>
      <c r="Y186" s="20" t="n" hidden="false">
        <v>1120</v>
      </c>
      <c r="Z186" s="19" t="n" hidden="false">
        <f>X186+Y186</f>
        <v>3620</v>
      </c>
      <c r="AA186" s="19" t="n" hidden="false">
        <f>ROUND(W186*X186,2)</f>
        <v>37500</v>
      </c>
      <c r="AB186" s="19" t="n" hidden="false">
        <f>ROUND(W186*Y186,2)</f>
        <v>16800</v>
      </c>
      <c r="AC186" s="19" t="n" hidden="false">
        <f>AA186+AB186</f>
        <v>54300</v>
      </c>
      <c r="AD186" s="21" t="n" hidden="false">
        <f>AC186/N186-1</f>
        <v>0.12842892768079794</v>
      </c>
      <c r="AE186" s="8" t="n">
        <v>15</v>
      </c>
      <c r="AF186" s="19" t="n" hidden="false">
        <f>ROUND((AI187)/AE186,2)</f>
        <v>8500</v>
      </c>
      <c r="AG186" s="20" t="n" hidden="false">
        <v>1000</v>
      </c>
      <c r="AH186" s="19" t="n" hidden="false">
        <f>AF186+AG186</f>
        <v>9500</v>
      </c>
      <c r="AI186" s="19" t="n" hidden="false">
        <f>ROUND(AE186*AF186,2)</f>
        <v>127500</v>
      </c>
      <c r="AJ186" s="19" t="n" hidden="false">
        <f>ROUND(AE186*AG186,2)</f>
        <v>15000</v>
      </c>
      <c r="AK186" s="19" t="n" hidden="false">
        <f>AI186+AJ186</f>
        <v>142500</v>
      </c>
      <c r="AL186" s="21" t="n" hidden="false">
        <f>AK186/N186-1</f>
        <v>1.9613466334164587</v>
      </c>
      <c r="AM186" s="8" t="n">
        <v>0</v>
      </c>
      <c r="AN186" s="19" t="n" hidden="false">
        <f>ROUND((AQ187)/AM186,2)</f>
        <v>0</v>
      </c>
      <c r="AO186" s="19" t="n" hidden="false">
        <v>0</v>
      </c>
      <c r="AP186" s="19" t="n" hidden="false">
        <f>AN186+AO186</f>
        <v>0</v>
      </c>
      <c r="AQ186" s="19" t="n" hidden="false">
        <f>ROUND(AM186*AN186,2)</f>
        <v>0</v>
      </c>
      <c r="AR186" s="19" t="n" hidden="false">
        <f>ROUND(AM186*AO186,2)</f>
        <v>0</v>
      </c>
      <c r="AS186" s="19" t="n" hidden="false">
        <f>AQ186+AR186</f>
        <v>0</v>
      </c>
      <c r="AT186" s="21" t="n" hidden="false">
        <f>AS186/N186-1</f>
        <v>-1</v>
      </c>
    </row>
    <row r="187" customFormat="false" hidden="false" outlineLevel="0" collapsed="false">
      <c r="A187" s="18" t="inlineStr">
        <is>
          <t xml:space="preserve">1.1.1.1.1.1.1.1</t>
        </is>
      </c>
      <c r="B187" s="18" t="inlineStr">
        <is>
          <t xml:space="preserve"/>
        </is>
      </c>
      <c r="C187" s="22" t="inlineStr">
        <is>
          <t xml:space="preserve">Проходка металлическая / ПГ1 50-1500</t>
        </is>
      </c>
      <c r="D187" s="7" t="inlineStr">
        <is>
          <t xml:space="preserve">Выход кабельных линий на кровлю</t>
        </is>
      </c>
      <c r="E187" s="7" t="inlineStr">
        <is>
          <t xml:space="preserve"/>
        </is>
      </c>
      <c r="F187" s="7" t="inlineStr">
        <is>
          <t xml:space="preserve">ШТ</t>
        </is>
      </c>
      <c r="G187" s="7" t="inlineStr">
        <is>
          <t xml:space="preserve">1</t>
        </is>
      </c>
      <c r="H187" s="8" t="n">
        <v>15</v>
      </c>
      <c r="I187" s="20" t="n">
        <v>2760</v>
      </c>
      <c r="J187" s="19" t="n">
        <v/>
      </c>
      <c r="K187" s="19" t="n">
        <f>ROUND(I187,2)+J187</f>
        <v>2760</v>
      </c>
      <c r="L187" s="19" t="n">
        <f>ROUND(H187*ROUND(I187,2),2)</f>
        <v>41400</v>
      </c>
      <c r="M187" s="19" t="n">
        <v/>
      </c>
      <c r="N187" s="19" t="n">
        <f>L187+M187</f>
        <v>41400</v>
      </c>
      <c r="O187" s="8" t="n">
        <v>15</v>
      </c>
      <c r="P187" s="20" t="n" hidden="false">
        <v>5550</v>
      </c>
      <c r="Q187" s="19" t="n" hidden="false">
        <v/>
      </c>
      <c r="R187" s="19" t="n" hidden="false">
        <f>P187+Q187</f>
        <v>5550</v>
      </c>
      <c r="S187" s="19" t="n" hidden="false">
        <f>ROUND(O187*P187,2)</f>
        <v>83250</v>
      </c>
      <c r="T187" s="19" t="n" hidden="false">
        <v/>
      </c>
      <c r="U187" s="19" t="n" hidden="false">
        <f>S187+T187</f>
        <v>83250</v>
      </c>
      <c r="V187" s="21" t="n" hidden="false">
        <f>U187/N187-1</f>
        <v>1.0108695652173911</v>
      </c>
      <c r="W187" s="8" t="n">
        <v>15</v>
      </c>
      <c r="X187" s="20" t="n" hidden="false">
        <v>2500</v>
      </c>
      <c r="Y187" s="19" t="n" hidden="false">
        <v/>
      </c>
      <c r="Z187" s="19" t="n" hidden="false">
        <f>X187+Y187</f>
        <v>2500</v>
      </c>
      <c r="AA187" s="19" t="n" hidden="false">
        <f>ROUND(W187*X187,2)</f>
        <v>37500</v>
      </c>
      <c r="AB187" s="19" t="n" hidden="false">
        <v/>
      </c>
      <c r="AC187" s="19" t="n" hidden="false">
        <f>AA187+AB187</f>
        <v>37500</v>
      </c>
      <c r="AD187" s="21" t="n" hidden="false">
        <f>AC187/N187-1</f>
        <v>-0.09420289855072461</v>
      </c>
      <c r="AE187" s="8" t="n">
        <v>15</v>
      </c>
      <c r="AF187" s="20" t="n" hidden="false">
        <v>8500</v>
      </c>
      <c r="AG187" s="19" t="n" hidden="false">
        <v/>
      </c>
      <c r="AH187" s="19" t="n" hidden="false">
        <f>AF187+AG187</f>
        <v>8500</v>
      </c>
      <c r="AI187" s="19" t="n" hidden="false">
        <f>ROUND(AE187*AF187,2)</f>
        <v>127500</v>
      </c>
      <c r="AJ187" s="19" t="n" hidden="false">
        <v/>
      </c>
      <c r="AK187" s="19" t="n" hidden="false">
        <f>AI187+AJ187</f>
        <v>127500</v>
      </c>
      <c r="AL187" s="21" t="n" hidden="false">
        <f>AK187/N187-1</f>
        <v>2.079710144927536</v>
      </c>
      <c r="AM187" s="8" t="n">
        <v>0</v>
      </c>
      <c r="AN187" s="19" t="n" hidden="false">
        <v>0</v>
      </c>
      <c r="AO187" s="19" t="n" hidden="false">
        <v/>
      </c>
      <c r="AP187" s="19" t="n" hidden="false">
        <f>AN187+AO187</f>
        <v>0</v>
      </c>
      <c r="AQ187" s="19" t="n" hidden="false">
        <f>ROUND(AM187*AN187,2)</f>
        <v>0</v>
      </c>
      <c r="AR187" s="19" t="n" hidden="false">
        <v/>
      </c>
      <c r="AS187" s="19" t="n" hidden="false">
        <f>AQ187+AR187</f>
        <v>0</v>
      </c>
      <c r="AT187" s="21" t="n" hidden="false">
        <f>AS187/N187-1</f>
        <v>-1</v>
      </c>
    </row>
    <row r="188" customFormat="false" hidden="false" outlineLevel="0" collapsed="false">
      <c r="A188" s="14" t="inlineStr">
        <is>
          <t xml:space="preserve">1.1.1.2</t>
        </is>
      </c>
      <c r="B188" s="14" t="inlineStr">
        <is>
          <t xml:space="preserve"/>
        </is>
      </c>
      <c r="C188" s="14" t="inlineStr">
        <is>
          <t xml:space="preserve">Инженерные системы</t>
        </is>
      </c>
      <c r="D188" s="6" t="inlineStr">
        <is>
          <t xml:space="preserve"/>
        </is>
      </c>
      <c r="E188" s="6" t="inlineStr">
        <is>
          <t xml:space="preserve"/>
        </is>
      </c>
      <c r="F188" s="6" t="inlineStr">
        <is>
          <t xml:space="preserve"/>
        </is>
      </c>
      <c r="G188" s="6" t="inlineStr">
        <is>
          <t xml:space="preserve"/>
        </is>
      </c>
      <c r="H188" s="15" t="n">
        <v/>
      </c>
      <c r="I188" s="16" t="n">
        <v/>
      </c>
      <c r="J188" s="16" t="n">
        <v/>
      </c>
      <c r="K188" s="16" t="n">
        <v/>
      </c>
      <c r="L188" s="16" t="n">
        <f>L189</f>
        <v>8031423.21</v>
      </c>
      <c r="M188" s="16" t="n">
        <f>M189</f>
        <v>9598748</v>
      </c>
      <c r="N188" s="16" t="n">
        <f>N189</f>
        <v>17630171.21</v>
      </c>
      <c r="O188" s="15" t="n">
        <v/>
      </c>
      <c r="P188" s="16" t="n" hidden="false">
        <v/>
      </c>
      <c r="Q188" s="16" t="n" hidden="false">
        <v/>
      </c>
      <c r="R188" s="16" t="n" hidden="false">
        <v/>
      </c>
      <c r="S188" s="16" t="n" hidden="false">
        <f>S189</f>
        <v>18807515.44</v>
      </c>
      <c r="T188" s="16" t="n" hidden="false">
        <f>T189</f>
        <v>16710448</v>
      </c>
      <c r="U188" s="16" t="n" hidden="false">
        <f>U189</f>
        <v>35517963.44</v>
      </c>
      <c r="V188" s="17" t="n" hidden="false">
        <f>U188/N188-1</f>
        <v>1.014612508122092</v>
      </c>
      <c r="W188" s="15" t="n">
        <v/>
      </c>
      <c r="X188" s="16" t="n" hidden="false">
        <v/>
      </c>
      <c r="Y188" s="16" t="n" hidden="false">
        <v/>
      </c>
      <c r="Z188" s="16" t="n" hidden="false">
        <v/>
      </c>
      <c r="AA188" s="16" t="n" hidden="false">
        <f>AA189</f>
        <v>19177114.78</v>
      </c>
      <c r="AB188" s="16" t="n" hidden="false">
        <f>AB189</f>
        <v>23287821.66</v>
      </c>
      <c r="AC188" s="16" t="n" hidden="false">
        <f>AC189</f>
        <v>42464936.44</v>
      </c>
      <c r="AD188" s="17" t="n" hidden="false">
        <f>AC188/N188-1</f>
        <v>1.4086513927847442</v>
      </c>
      <c r="AE188" s="15" t="n">
        <v/>
      </c>
      <c r="AF188" s="16" t="n" hidden="false">
        <v/>
      </c>
      <c r="AG188" s="16" t="n" hidden="false">
        <v/>
      </c>
      <c r="AH188" s="16" t="n" hidden="false">
        <v/>
      </c>
      <c r="AI188" s="16" t="n" hidden="false">
        <f>AI189</f>
        <v>21685742.39</v>
      </c>
      <c r="AJ188" s="16" t="n" hidden="false">
        <f>AJ189</f>
        <v>22921410</v>
      </c>
      <c r="AK188" s="16" t="n" hidden="false">
        <f>AK189</f>
        <v>44607152.39</v>
      </c>
      <c r="AL188" s="17" t="n" hidden="false">
        <f>AK188/N188-1</f>
        <v>1.5301599093205858</v>
      </c>
      <c r="AM188" s="15" t="n">
        <v/>
      </c>
      <c r="AN188" s="16" t="n" hidden="false">
        <v/>
      </c>
      <c r="AO188" s="16" t="n" hidden="false">
        <v/>
      </c>
      <c r="AP188" s="16" t="n" hidden="false">
        <v/>
      </c>
      <c r="AQ188" s="16" t="n" hidden="false">
        <f>AQ189</f>
        <v>0</v>
      </c>
      <c r="AR188" s="16" t="n" hidden="false">
        <f>AR189</f>
        <v>0</v>
      </c>
      <c r="AS188" s="16" t="n" hidden="false">
        <f>AS189</f>
        <v>0</v>
      </c>
      <c r="AT188" s="17" t="n" hidden="false">
        <f>AS188/N188-1</f>
        <v>-1</v>
      </c>
    </row>
    <row r="189" customFormat="false" hidden="false" outlineLevel="0" collapsed="false">
      <c r="A189" s="14" t="inlineStr">
        <is>
          <t xml:space="preserve">1.1.1.2.1</t>
        </is>
      </c>
      <c r="B189" s="14" t="inlineStr">
        <is>
          <t xml:space="preserve"/>
        </is>
      </c>
      <c r="C189" s="14" t="inlineStr">
        <is>
          <t xml:space="preserve">Электроснабжение</t>
        </is>
      </c>
      <c r="D189" s="6" t="inlineStr">
        <is>
          <t xml:space="preserve"/>
        </is>
      </c>
      <c r="E189" s="6" t="inlineStr">
        <is>
          <t xml:space="preserve"/>
        </is>
      </c>
      <c r="F189" s="6" t="inlineStr">
        <is>
          <t xml:space="preserve"/>
        </is>
      </c>
      <c r="G189" s="6" t="inlineStr">
        <is>
          <t xml:space="preserve"/>
        </is>
      </c>
      <c r="H189" s="15" t="n">
        <v/>
      </c>
      <c r="I189" s="16" t="n">
        <v/>
      </c>
      <c r="J189" s="16" t="n">
        <v/>
      </c>
      <c r="K189" s="16" t="n">
        <v/>
      </c>
      <c r="L189" s="16" t="n">
        <f>L190+L355</f>
        <v>8031423.21</v>
      </c>
      <c r="M189" s="16" t="n">
        <f>M190+M355</f>
        <v>9598748</v>
      </c>
      <c r="N189" s="16" t="n">
        <f>N190+N355</f>
        <v>17630171.21</v>
      </c>
      <c r="O189" s="15" t="n">
        <v/>
      </c>
      <c r="P189" s="16" t="n" hidden="false">
        <v/>
      </c>
      <c r="Q189" s="16" t="n" hidden="false">
        <v/>
      </c>
      <c r="R189" s="16" t="n" hidden="false">
        <v/>
      </c>
      <c r="S189" s="16" t="n" hidden="false">
        <f>S190+S355</f>
        <v>18807515.44</v>
      </c>
      <c r="T189" s="16" t="n" hidden="false">
        <f>T190+T355</f>
        <v>16710448</v>
      </c>
      <c r="U189" s="16" t="n" hidden="false">
        <f>U190+U355</f>
        <v>35517963.44</v>
      </c>
      <c r="V189" s="17" t="n" hidden="false">
        <f>U189/N189-1</f>
        <v>1.014612508122092</v>
      </c>
      <c r="W189" s="15" t="n">
        <v/>
      </c>
      <c r="X189" s="16" t="n" hidden="false">
        <v/>
      </c>
      <c r="Y189" s="16" t="n" hidden="false">
        <v/>
      </c>
      <c r="Z189" s="16" t="n" hidden="false">
        <v/>
      </c>
      <c r="AA189" s="16" t="n" hidden="false">
        <f>AA190+AA355</f>
        <v>19177114.78</v>
      </c>
      <c r="AB189" s="16" t="n" hidden="false">
        <f>AB190+AB355</f>
        <v>23287821.66</v>
      </c>
      <c r="AC189" s="16" t="n" hidden="false">
        <f>AC190+AC355</f>
        <v>42464936.44</v>
      </c>
      <c r="AD189" s="17" t="n" hidden="false">
        <f>AC189/N189-1</f>
        <v>1.4086513927847442</v>
      </c>
      <c r="AE189" s="15" t="n">
        <v/>
      </c>
      <c r="AF189" s="16" t="n" hidden="false">
        <v/>
      </c>
      <c r="AG189" s="16" t="n" hidden="false">
        <v/>
      </c>
      <c r="AH189" s="16" t="n" hidden="false">
        <v/>
      </c>
      <c r="AI189" s="16" t="n" hidden="false">
        <f>AI190+AI355</f>
        <v>21685742.39</v>
      </c>
      <c r="AJ189" s="16" t="n" hidden="false">
        <f>AJ190+AJ355</f>
        <v>22921410</v>
      </c>
      <c r="AK189" s="16" t="n" hidden="false">
        <f>AK190+AK355</f>
        <v>44607152.39</v>
      </c>
      <c r="AL189" s="17" t="n" hidden="false">
        <f>AK189/N189-1</f>
        <v>1.5301599093205858</v>
      </c>
      <c r="AM189" s="15" t="n">
        <v/>
      </c>
      <c r="AN189" s="16" t="n" hidden="false">
        <v/>
      </c>
      <c r="AO189" s="16" t="n" hidden="false">
        <v/>
      </c>
      <c r="AP189" s="16" t="n" hidden="false">
        <v/>
      </c>
      <c r="AQ189" s="16" t="n" hidden="false">
        <f>AQ190+AQ355</f>
        <v>0</v>
      </c>
      <c r="AR189" s="16" t="n" hidden="false">
        <f>AR190+AR355</f>
        <v>0</v>
      </c>
      <c r="AS189" s="16" t="n" hidden="false">
        <f>AS190+AS355</f>
        <v>0</v>
      </c>
      <c r="AT189" s="17" t="n" hidden="false">
        <f>AS189/N189-1</f>
        <v>-1</v>
      </c>
    </row>
    <row r="190" customFormat="false" hidden="false" outlineLevel="0" collapsed="false">
      <c r="A190" s="14" t="inlineStr">
        <is>
          <t xml:space="preserve">1.1.1.2.1.1</t>
        </is>
      </c>
      <c r="B190" s="14" t="inlineStr">
        <is>
          <t xml:space="preserve"/>
        </is>
      </c>
      <c r="C190" s="14" t="inlineStr">
        <is>
          <t xml:space="preserve">Электромонтажные работы в нежилой части</t>
        </is>
      </c>
      <c r="D190" s="6" t="inlineStr">
        <is>
          <t xml:space="preserve"/>
        </is>
      </c>
      <c r="E190" s="6" t="inlineStr">
        <is>
          <t xml:space="preserve"/>
        </is>
      </c>
      <c r="F190" s="6" t="inlineStr">
        <is>
          <t xml:space="preserve"/>
        </is>
      </c>
      <c r="G190" s="6" t="inlineStr">
        <is>
          <t xml:space="preserve"/>
        </is>
      </c>
      <c r="H190" s="15" t="n">
        <v/>
      </c>
      <c r="I190" s="16" t="n">
        <v/>
      </c>
      <c r="J190" s="16" t="n">
        <v/>
      </c>
      <c r="K190" s="16" t="n">
        <v/>
      </c>
      <c r="L190" s="16" t="n">
        <f>L191+L209+L244+L310+L332+L351</f>
        <v>8031423.21</v>
      </c>
      <c r="M190" s="16" t="n">
        <f>M191+M209+M244+M310+M332+M351</f>
        <v>9598748</v>
      </c>
      <c r="N190" s="16" t="n">
        <f>N191+N209+N244+N310+N332+N351</f>
        <v>17630171.21</v>
      </c>
      <c r="O190" s="15" t="n">
        <v/>
      </c>
      <c r="P190" s="16" t="n" hidden="false">
        <v/>
      </c>
      <c r="Q190" s="16" t="n" hidden="false">
        <v/>
      </c>
      <c r="R190" s="16" t="n" hidden="false">
        <v/>
      </c>
      <c r="S190" s="16" t="n" hidden="false">
        <f>S191+S209+S244+S310+S332+S351</f>
        <v>18807515.44</v>
      </c>
      <c r="T190" s="16" t="n" hidden="false">
        <f>T191+T209+T244+T310+T332+T351</f>
        <v>14382443</v>
      </c>
      <c r="U190" s="16" t="n" hidden="false">
        <f>U191+U209+U244+U310+U332+U351</f>
        <v>33189958.44</v>
      </c>
      <c r="V190" s="17" t="n" hidden="false">
        <f>U190/N190-1</f>
        <v>0.8825658607997149</v>
      </c>
      <c r="W190" s="15" t="n">
        <v/>
      </c>
      <c r="X190" s="16" t="n" hidden="false">
        <v/>
      </c>
      <c r="Y190" s="16" t="n" hidden="false">
        <v/>
      </c>
      <c r="Z190" s="16" t="n" hidden="false">
        <v/>
      </c>
      <c r="AA190" s="16" t="n" hidden="false">
        <f>AA191+AA209+AA244+AA310+AA332+AA351</f>
        <v>19177114.78</v>
      </c>
      <c r="AB190" s="16" t="n" hidden="false">
        <f>AB191+AB209+AB244+AB310+AB332+AB351</f>
        <v>23098295</v>
      </c>
      <c r="AC190" s="16" t="n" hidden="false">
        <f>AC191+AC209+AC244+AC310+AC332+AC351</f>
        <v>42275409.78</v>
      </c>
      <c r="AD190" s="17" t="n" hidden="false">
        <f>AC190/N190-1</f>
        <v>1.3979012612209338</v>
      </c>
      <c r="AE190" s="15" t="n">
        <v/>
      </c>
      <c r="AF190" s="16" t="n" hidden="false">
        <v/>
      </c>
      <c r="AG190" s="16" t="n" hidden="false">
        <v/>
      </c>
      <c r="AH190" s="16" t="n" hidden="false">
        <v/>
      </c>
      <c r="AI190" s="16" t="n" hidden="false">
        <f>AI191+AI209+AI244+AI310+AI332+AI351</f>
        <v>21685742.39</v>
      </c>
      <c r="AJ190" s="16" t="n" hidden="false">
        <f>AJ191+AJ209+AJ244+AJ310+AJ332+AJ351</f>
        <v>19921410</v>
      </c>
      <c r="AK190" s="16" t="n" hidden="false">
        <f>AK191+AK209+AK244+AK310+AK332+AK351</f>
        <v>41607152.39</v>
      </c>
      <c r="AL190" s="17" t="n" hidden="false">
        <f>AK190/N190-1</f>
        <v>1.3599970694782604</v>
      </c>
      <c r="AM190" s="15" t="n">
        <v/>
      </c>
      <c r="AN190" s="16" t="n" hidden="false">
        <v/>
      </c>
      <c r="AO190" s="16" t="n" hidden="false">
        <v/>
      </c>
      <c r="AP190" s="16" t="n" hidden="false">
        <v/>
      </c>
      <c r="AQ190" s="16" t="n" hidden="false">
        <f>AQ191+AQ209+AQ244+AQ310+AQ332+AQ351</f>
        <v>0</v>
      </c>
      <c r="AR190" s="16" t="n" hidden="false">
        <f>AR191+AR209+AR244+AR310+AR332+AR351</f>
        <v>0</v>
      </c>
      <c r="AS190" s="16" t="n" hidden="false">
        <f>AS191+AS209+AS244+AS310+AS332+AS351</f>
        <v>0</v>
      </c>
      <c r="AT190" s="17" t="n" hidden="false">
        <f>AS190/N190-1</f>
        <v>-1</v>
      </c>
    </row>
    <row r="191" customFormat="false" hidden="false" outlineLevel="0" collapsed="false">
      <c r="A191" s="14" t="inlineStr">
        <is>
          <t xml:space="preserve">1.1.1.2.1.1.1</t>
        </is>
      </c>
      <c r="B191" s="14" t="inlineStr">
        <is>
          <t xml:space="preserve"/>
        </is>
      </c>
      <c r="C191" s="14" t="inlineStr">
        <is>
          <t xml:space="preserve">Монтаж ВРУ</t>
        </is>
      </c>
      <c r="D191" s="6" t="inlineStr">
        <is>
          <t xml:space="preserve"/>
        </is>
      </c>
      <c r="E191" s="6" t="inlineStr">
        <is>
          <t xml:space="preserve"/>
        </is>
      </c>
      <c r="F191" s="6" t="inlineStr">
        <is>
          <t xml:space="preserve"/>
        </is>
      </c>
      <c r="G191" s="6" t="inlineStr">
        <is>
          <t xml:space="preserve"/>
        </is>
      </c>
      <c r="H191" s="15" t="n">
        <v/>
      </c>
      <c r="I191" s="16" t="n">
        <v/>
      </c>
      <c r="J191" s="16" t="n">
        <v/>
      </c>
      <c r="K191" s="16" t="n">
        <v/>
      </c>
      <c r="L191" s="16" t="n">
        <f>L192+L195+L197+L208</f>
        <v>6171.88</v>
      </c>
      <c r="M191" s="16" t="n">
        <f>M192+M195+M197+M208</f>
        <v>530926</v>
      </c>
      <c r="N191" s="16" t="n">
        <f>N192+N195+N197+N208</f>
        <v>537097.88</v>
      </c>
      <c r="O191" s="15" t="n">
        <v/>
      </c>
      <c r="P191" s="16" t="n" hidden="false">
        <v/>
      </c>
      <c r="Q191" s="16" t="n" hidden="false">
        <v/>
      </c>
      <c r="R191" s="16" t="n" hidden="false">
        <v/>
      </c>
      <c r="S191" s="16" t="n" hidden="false">
        <f>S192+S195+S197+S208</f>
        <v>51117</v>
      </c>
      <c r="T191" s="16" t="n" hidden="false">
        <f>T192+T195+T197+T208</f>
        <v>530297</v>
      </c>
      <c r="U191" s="16" t="n" hidden="false">
        <f>U192+U195+U197+U208</f>
        <v>581414</v>
      </c>
      <c r="V191" s="17" t="n" hidden="false">
        <f>U191/N191-1</f>
        <v>0.08251032381658252</v>
      </c>
      <c r="W191" s="15" t="n">
        <v/>
      </c>
      <c r="X191" s="16" t="n" hidden="false">
        <v/>
      </c>
      <c r="Y191" s="16" t="n" hidden="false">
        <v/>
      </c>
      <c r="Z191" s="16" t="n" hidden="false">
        <v/>
      </c>
      <c r="AA191" s="16" t="n" hidden="false">
        <f>AA192+AA195+AA197+AA208</f>
        <v>75385.96</v>
      </c>
      <c r="AB191" s="16" t="n" hidden="false">
        <f>AB192+AB195+AB197+AB208</f>
        <v>670000</v>
      </c>
      <c r="AC191" s="16" t="n" hidden="false">
        <f>AC192+AC195+AC197+AC208</f>
        <v>745385.96</v>
      </c>
      <c r="AD191" s="17" t="n" hidden="false">
        <f>AC191/N191-1</f>
        <v>0.38780283400113214</v>
      </c>
      <c r="AE191" s="15" t="n">
        <v/>
      </c>
      <c r="AF191" s="16" t="n" hidden="false">
        <v/>
      </c>
      <c r="AG191" s="16" t="n" hidden="false">
        <v/>
      </c>
      <c r="AH191" s="16" t="n" hidden="false">
        <v/>
      </c>
      <c r="AI191" s="16" t="n" hidden="false">
        <f>AI192+AI195+AI197+AI208</f>
        <v>71061.96</v>
      </c>
      <c r="AJ191" s="16" t="n" hidden="false">
        <f>AJ192+AJ195+AJ197+AJ208</f>
        <v>1127500</v>
      </c>
      <c r="AK191" s="16" t="n" hidden="false">
        <f>AK192+AK195+AK197+AK208</f>
        <v>1198561.96</v>
      </c>
      <c r="AL191" s="17" t="n" hidden="false">
        <f>AK191/N191-1</f>
        <v>1.23155220795137</v>
      </c>
      <c r="AM191" s="15" t="n">
        <v/>
      </c>
      <c r="AN191" s="16" t="n" hidden="false">
        <v/>
      </c>
      <c r="AO191" s="16" t="n" hidden="false">
        <v/>
      </c>
      <c r="AP191" s="16" t="n" hidden="false">
        <v/>
      </c>
      <c r="AQ191" s="16" t="n" hidden="false">
        <f>AQ192+AQ195+AQ197+AQ208</f>
        <v>0</v>
      </c>
      <c r="AR191" s="16" t="n" hidden="false">
        <f>AR192+AR195+AR197+AR208</f>
        <v>0</v>
      </c>
      <c r="AS191" s="16" t="n" hidden="false">
        <f>AS192+AS195+AS197+AS208</f>
        <v>0</v>
      </c>
      <c r="AT191" s="17" t="n" hidden="false">
        <f>AS191/N191-1</f>
        <v>-1</v>
      </c>
    </row>
    <row r="192" customFormat="false" hidden="false" outlineLevel="0" collapsed="false">
      <c r="A192" s="18" t="inlineStr">
        <is>
          <t xml:space="preserve">1.1.1.2.1.1.1.1</t>
        </is>
      </c>
      <c r="B192" s="18" t="inlineStr">
        <is>
          <t xml:space="preserve"/>
        </is>
      </c>
      <c r="C192" s="18" t="inlineStr">
        <is>
          <t xml:space="preserve">Установка и коммутация щитов ВРУ / 7 панелей</t>
        </is>
      </c>
      <c r="D192" s="7" t="inlineStr">
        <is>
          <t xml:space="preserve"/>
        </is>
      </c>
      <c r="E192" s="7" t="inlineStr">
        <is>
          <t xml:space="preserve">Выгружается из БО по объектам BIM-КЦ</t>
        </is>
      </c>
      <c r="F192" s="7" t="inlineStr">
        <is>
          <t xml:space="preserve">ШТ</t>
        </is>
      </c>
      <c r="G192" s="7" t="inlineStr">
        <is>
          <t xml:space="preserve">1</t>
        </is>
      </c>
      <c r="H192" s="8" t="n">
        <v>1</v>
      </c>
      <c r="I192" s="19" t="n">
        <f>ROUND((L193+L194)/H192,2)</f>
        <v>1</v>
      </c>
      <c r="J192" s="20" t="n">
        <v>275280</v>
      </c>
      <c r="K192" s="19" t="n">
        <f>I192+ROUND(J192,2)</f>
        <v>275281</v>
      </c>
      <c r="L192" s="19" t="n">
        <f>ROUND(H192*I192,2)</f>
        <v>1</v>
      </c>
      <c r="M192" s="19" t="n">
        <f>ROUND(H192*ROUND(J192,2),2)</f>
        <v>275280</v>
      </c>
      <c r="N192" s="19" t="n">
        <f>L192+M192</f>
        <v>275281</v>
      </c>
      <c r="O192" s="8" t="n">
        <v>1</v>
      </c>
      <c r="P192" s="19" t="n" hidden="false">
        <f>ROUND((S193+S194)/O192,2)</f>
        <v>2361</v>
      </c>
      <c r="Q192" s="20" t="n" hidden="false">
        <v>440448</v>
      </c>
      <c r="R192" s="19" t="n" hidden="false">
        <f>P192+Q192</f>
        <v>442809</v>
      </c>
      <c r="S192" s="19" t="n" hidden="false">
        <f>ROUND(O192*P192,2)</f>
        <v>2361</v>
      </c>
      <c r="T192" s="19" t="n" hidden="false">
        <f>ROUND(O192*Q192,2)</f>
        <v>440448</v>
      </c>
      <c r="U192" s="19" t="n" hidden="false">
        <f>S192+T192</f>
        <v>442809</v>
      </c>
      <c r="V192" s="21" t="n" hidden="false">
        <f>U192/N192-1</f>
        <v>0.608570878484167</v>
      </c>
      <c r="W192" s="8" t="n">
        <v>1</v>
      </c>
      <c r="X192" s="19" t="n" hidden="false">
        <f>ROUND((AA193+AA194)/W192,2)</f>
        <v>21001</v>
      </c>
      <c r="Y192" s="20" t="n" hidden="false">
        <v>550000</v>
      </c>
      <c r="Z192" s="19" t="n" hidden="false">
        <f>X192+Y192</f>
        <v>571001</v>
      </c>
      <c r="AA192" s="19" t="n" hidden="false">
        <f>ROUND(W192*X192,2)</f>
        <v>21001</v>
      </c>
      <c r="AB192" s="19" t="n" hidden="false">
        <f>ROUND(W192*Y192,2)</f>
        <v>550000</v>
      </c>
      <c r="AC192" s="19" t="n" hidden="false">
        <f>AA192+AB192</f>
        <v>571001</v>
      </c>
      <c r="AD192" s="21" t="n" hidden="false">
        <f>AC192/N192-1</f>
        <v>1.0742477686436769</v>
      </c>
      <c r="AE192" s="8" t="n">
        <v>1</v>
      </c>
      <c r="AF192" s="19" t="n" hidden="false">
        <f>ROUND((AI193+AI194)/AE192,2)</f>
        <v>20001</v>
      </c>
      <c r="AG192" s="20" t="n" hidden="false">
        <v>600000</v>
      </c>
      <c r="AH192" s="19" t="n" hidden="false">
        <f>AF192+AG192</f>
        <v>620001</v>
      </c>
      <c r="AI192" s="19" t="n" hidden="false">
        <f>ROUND(AE192*AF192,2)</f>
        <v>20001</v>
      </c>
      <c r="AJ192" s="19" t="n" hidden="false">
        <f>ROUND(AE192*AG192,2)</f>
        <v>600000</v>
      </c>
      <c r="AK192" s="19" t="n" hidden="false">
        <f>AI192+AJ192</f>
        <v>620001</v>
      </c>
      <c r="AL192" s="21" t="n" hidden="false">
        <f>AK192/N192-1</f>
        <v>1.2522477032559456</v>
      </c>
      <c r="AM192" s="8" t="n">
        <v>0</v>
      </c>
      <c r="AN192" s="19" t="n" hidden="false">
        <f>ROUND((AQ193+AQ194)/AM192,2)</f>
        <v>0</v>
      </c>
      <c r="AO192" s="19" t="n" hidden="false">
        <v>0</v>
      </c>
      <c r="AP192" s="19" t="n" hidden="false">
        <f>AN192+AO192</f>
        <v>0</v>
      </c>
      <c r="AQ192" s="19" t="n" hidden="false">
        <f>ROUND(AM192*AN192,2)</f>
        <v>0</v>
      </c>
      <c r="AR192" s="19" t="n" hidden="false">
        <f>ROUND(AM192*AO192,2)</f>
        <v>0</v>
      </c>
      <c r="AS192" s="19" t="n" hidden="false">
        <f>AQ192+AR192</f>
        <v>0</v>
      </c>
      <c r="AT192" s="21" t="n" hidden="false">
        <f>AS192/N192-1</f>
        <v>-1</v>
      </c>
    </row>
    <row r="193" customFormat="false" hidden="false" outlineLevel="0" collapsed="false">
      <c r="A193" s="18" t="inlineStr">
        <is>
          <t xml:space="preserve">1.1.1.2.1.1.1.1.1</t>
        </is>
      </c>
      <c r="B193" s="18" t="inlineStr">
        <is>
          <t xml:space="preserve"/>
        </is>
      </c>
      <c r="C193" s="22" t="inlineStr">
        <is>
          <t xml:space="preserve">Комплект наконечников и бирок для монтажа ВРУ_ / 7 панелей</t>
        </is>
      </c>
      <c r="D193" s="7" t="inlineStr">
        <is>
          <t xml:space="preserve"/>
        </is>
      </c>
      <c r="E193" s="7" t="inlineStr">
        <is>
          <t xml:space="preserve"/>
        </is>
      </c>
      <c r="F193" s="7" t="inlineStr">
        <is>
          <t xml:space="preserve">КОМПЛ</t>
        </is>
      </c>
      <c r="G193" s="7" t="inlineStr">
        <is>
          <t xml:space="preserve">1</t>
        </is>
      </c>
      <c r="H193" s="8" t="n">
        <v>1</v>
      </c>
      <c r="I193" s="20" t="n">
        <v>0</v>
      </c>
      <c r="J193" s="19" t="n">
        <v/>
      </c>
      <c r="K193" s="19" t="n">
        <f>ROUND(I193,2)+J193</f>
        <v>0</v>
      </c>
      <c r="L193" s="19" t="n">
        <f>ROUND(H193*ROUND(I193,2),2)</f>
        <v>0</v>
      </c>
      <c r="M193" s="19" t="n">
        <v/>
      </c>
      <c r="N193" s="19" t="n">
        <f>L193+M193</f>
        <v>0</v>
      </c>
      <c r="O193" s="8" t="n">
        <v>1</v>
      </c>
      <c r="P193" s="20" t="n" hidden="false">
        <v>2360</v>
      </c>
      <c r="Q193" s="19" t="n" hidden="false">
        <v/>
      </c>
      <c r="R193" s="19" t="n" hidden="false">
        <f>P193+Q193</f>
        <v>2360</v>
      </c>
      <c r="S193" s="19" t="n" hidden="false">
        <f>ROUND(O193*P193,2)</f>
        <v>2360</v>
      </c>
      <c r="T193" s="19" t="n" hidden="false">
        <v/>
      </c>
      <c r="U193" s="19" t="n" hidden="false">
        <f>S193+T193</f>
        <v>2360</v>
      </c>
      <c r="V193" s="21" t="n" hidden="false">
        <f>U193/N193-1</f>
        <v>Infinity</v>
      </c>
      <c r="W193" s="8" t="n">
        <v>1</v>
      </c>
      <c r="X193" s="20" t="n" hidden="false">
        <v>21000</v>
      </c>
      <c r="Y193" s="19" t="n" hidden="false">
        <v/>
      </c>
      <c r="Z193" s="19" t="n" hidden="false">
        <f>X193+Y193</f>
        <v>21000</v>
      </c>
      <c r="AA193" s="19" t="n" hidden="false">
        <f>ROUND(W193*X193,2)</f>
        <v>21000</v>
      </c>
      <c r="AB193" s="19" t="n" hidden="false">
        <v/>
      </c>
      <c r="AC193" s="19" t="n" hidden="false">
        <f>AA193+AB193</f>
        <v>21000</v>
      </c>
      <c r="AD193" s="21" t="n" hidden="false">
        <f>AC193/N193-1</f>
        <v>Infinity</v>
      </c>
      <c r="AE193" s="8" t="n">
        <v>1</v>
      </c>
      <c r="AF193" s="20" t="n" hidden="false">
        <v>20000</v>
      </c>
      <c r="AG193" s="19" t="n" hidden="false">
        <v/>
      </c>
      <c r="AH193" s="19" t="n" hidden="false">
        <f>AF193+AG193</f>
        <v>20000</v>
      </c>
      <c r="AI193" s="19" t="n" hidden="false">
        <f>ROUND(AE193*AF193,2)</f>
        <v>20000</v>
      </c>
      <c r="AJ193" s="19" t="n" hidden="false">
        <v/>
      </c>
      <c r="AK193" s="19" t="n" hidden="false">
        <f>AI193+AJ193</f>
        <v>20000</v>
      </c>
      <c r="AL193" s="21" t="n" hidden="false">
        <f>AK193/N193-1</f>
        <v>Infinity</v>
      </c>
      <c r="AM193" s="8" t="n">
        <v>0</v>
      </c>
      <c r="AN193" s="19" t="n" hidden="false">
        <v>0</v>
      </c>
      <c r="AO193" s="19" t="n" hidden="false">
        <v/>
      </c>
      <c r="AP193" s="19" t="n" hidden="false">
        <f>AN193+AO193</f>
        <v>0</v>
      </c>
      <c r="AQ193" s="19" t="n" hidden="false">
        <f>ROUND(AM193*AN193,2)</f>
        <v>0</v>
      </c>
      <c r="AR193" s="19" t="n" hidden="false">
        <v/>
      </c>
      <c r="AS193" s="19" t="n" hidden="false">
        <f>AQ193+AR193</f>
        <v>0</v>
      </c>
      <c r="AT193" s="21" t="n" hidden="false">
        <f>AS193/N193-1</f>
        <v>NaN</v>
      </c>
    </row>
    <row r="194" customFormat="false" hidden="false" outlineLevel="0" collapsed="false">
      <c r="A194" s="18" t="inlineStr">
        <is>
          <t xml:space="preserve">1.1.1.2.1.1.1.1.2</t>
        </is>
      </c>
      <c r="B194" s="18" t="inlineStr">
        <is>
          <t xml:space="preserve"/>
        </is>
      </c>
      <c r="C194" s="22" t="inlineStr">
        <is>
          <t xml:space="preserve">ВРУ (в соответствии со схемой) / МЭЛ_ / 7-панельный (к-т)</t>
        </is>
      </c>
      <c r="D194" s="7" t="inlineStr">
        <is>
          <t xml:space="preserve"/>
        </is>
      </c>
      <c r="E194" s="7" t="inlineStr">
        <is>
          <t xml:space="preserve"/>
        </is>
      </c>
      <c r="F194" s="7" t="inlineStr">
        <is>
          <t xml:space="preserve">ШТ</t>
        </is>
      </c>
      <c r="G194" s="7" t="inlineStr">
        <is>
          <t xml:space="preserve">1</t>
        </is>
      </c>
      <c r="H194" s="8" t="n">
        <v>1</v>
      </c>
      <c r="I194" s="23" t="n">
        <v>1</v>
      </c>
      <c r="J194" s="19" t="n">
        <v/>
      </c>
      <c r="K194" s="19" t="n">
        <f>ROUND(I194,2)+J194</f>
        <v>1</v>
      </c>
      <c r="L194" s="19" t="n">
        <f>ROUND(H194*ROUND(I194,2),2)</f>
        <v>1</v>
      </c>
      <c r="M194" s="19" t="n">
        <v/>
      </c>
      <c r="N194" s="19" t="n">
        <f>L194+M194</f>
        <v>1</v>
      </c>
      <c r="O194" s="8" t="n">
        <v>1</v>
      </c>
      <c r="P194" s="23" t="n" hidden="false">
        <v>1</v>
      </c>
      <c r="Q194" s="19" t="n" hidden="false">
        <v/>
      </c>
      <c r="R194" s="19" t="n" hidden="false">
        <f>P194+Q194</f>
        <v>1</v>
      </c>
      <c r="S194" s="19" t="n" hidden="false">
        <f>ROUND(O194*P194,2)</f>
        <v>1</v>
      </c>
      <c r="T194" s="19" t="n" hidden="false">
        <v/>
      </c>
      <c r="U194" s="19" t="n" hidden="false">
        <f>S194+T194</f>
        <v>1</v>
      </c>
      <c r="V194" s="21" t="n" hidden="false">
        <f>U194/N194-1</f>
        <v>0</v>
      </c>
      <c r="W194" s="8" t="n">
        <v>1</v>
      </c>
      <c r="X194" s="23" t="n" hidden="false">
        <v>1</v>
      </c>
      <c r="Y194" s="19" t="n" hidden="false">
        <v/>
      </c>
      <c r="Z194" s="19" t="n" hidden="false">
        <f>X194+Y194</f>
        <v>1</v>
      </c>
      <c r="AA194" s="19" t="n" hidden="false">
        <f>ROUND(W194*X194,2)</f>
        <v>1</v>
      </c>
      <c r="AB194" s="19" t="n" hidden="false">
        <v/>
      </c>
      <c r="AC194" s="19" t="n" hidden="false">
        <f>AA194+AB194</f>
        <v>1</v>
      </c>
      <c r="AD194" s="21" t="n" hidden="false">
        <f>AC194/N194-1</f>
        <v>0</v>
      </c>
      <c r="AE194" s="8" t="n">
        <v>1</v>
      </c>
      <c r="AF194" s="23" t="n" hidden="false">
        <v>1</v>
      </c>
      <c r="AG194" s="19" t="n" hidden="false">
        <v/>
      </c>
      <c r="AH194" s="19" t="n" hidden="false">
        <f>AF194+AG194</f>
        <v>1</v>
      </c>
      <c r="AI194" s="19" t="n" hidden="false">
        <f>ROUND(AE194*AF194,2)</f>
        <v>1</v>
      </c>
      <c r="AJ194" s="19" t="n" hidden="false">
        <v/>
      </c>
      <c r="AK194" s="19" t="n" hidden="false">
        <f>AI194+AJ194</f>
        <v>1</v>
      </c>
      <c r="AL194" s="21" t="n" hidden="false">
        <f>AK194/N194-1</f>
        <v>0</v>
      </c>
      <c r="AM194" s="8" t="n">
        <v>0</v>
      </c>
      <c r="AN194" s="23" t="n" hidden="false">
        <v>0</v>
      </c>
      <c r="AO194" s="19" t="n" hidden="false">
        <v/>
      </c>
      <c r="AP194" s="19" t="n" hidden="false">
        <f>AN194+AO194</f>
        <v>0</v>
      </c>
      <c r="AQ194" s="19" t="n" hidden="false">
        <f>ROUND(AM194*AN194,2)</f>
        <v>0</v>
      </c>
      <c r="AR194" s="19" t="n" hidden="false">
        <v/>
      </c>
      <c r="AS194" s="19" t="n" hidden="false">
        <f>AQ194+AR194</f>
        <v>0</v>
      </c>
      <c r="AT194" s="21" t="n" hidden="false">
        <f>AS194/N194-1</f>
        <v>-1</v>
      </c>
    </row>
    <row r="195" customFormat="false" hidden="false" outlineLevel="0" collapsed="false">
      <c r="A195" s="18" t="inlineStr">
        <is>
          <t xml:space="preserve">1.1.1.2.1.1.1.2</t>
        </is>
      </c>
      <c r="B195" s="18" t="inlineStr">
        <is>
          <t xml:space="preserve"/>
        </is>
      </c>
      <c r="C195" s="18" t="inlineStr">
        <is>
          <t xml:space="preserve">Комплектация щитов ВРУ</t>
        </is>
      </c>
      <c r="D195" s="7" t="inlineStr">
        <is>
          <t xml:space="preserve"/>
        </is>
      </c>
      <c r="E195" s="7" t="inlineStr">
        <is>
          <t xml:space="preserve"/>
        </is>
      </c>
      <c r="F195" s="7" t="inlineStr">
        <is>
          <t xml:space="preserve">ШТ</t>
        </is>
      </c>
      <c r="G195" s="7" t="inlineStr">
        <is>
          <t xml:space="preserve">1</t>
        </is>
      </c>
      <c r="H195" s="8" t="n">
        <v>7</v>
      </c>
      <c r="I195" s="19" t="n">
        <f>ROUND((L196)/H195,2)</f>
        <v>0</v>
      </c>
      <c r="J195" s="20" t="n">
        <v>0</v>
      </c>
      <c r="K195" s="19" t="n">
        <f>I195+ROUND(J195,2)</f>
        <v>0</v>
      </c>
      <c r="L195" s="19" t="n">
        <f>ROUND(H195*I195,2)</f>
        <v>0</v>
      </c>
      <c r="M195" s="19" t="n">
        <f>ROUND(H195*ROUND(J195,2),2)</f>
        <v>0</v>
      </c>
      <c r="N195" s="19" t="n">
        <f>L195+M195</f>
        <v>0</v>
      </c>
      <c r="O195" s="8" t="n">
        <v>7</v>
      </c>
      <c r="P195" s="19" t="n" hidden="false">
        <f>ROUND((S196)/O195,2)</f>
        <v>2076</v>
      </c>
      <c r="Q195" s="20" t="n" hidden="false">
        <v>3200</v>
      </c>
      <c r="R195" s="19" t="n" hidden="false">
        <f>P195+Q195</f>
        <v>5276</v>
      </c>
      <c r="S195" s="19" t="n" hidden="false">
        <f>ROUND(O195*P195,2)</f>
        <v>14532</v>
      </c>
      <c r="T195" s="19" t="n" hidden="false">
        <f>ROUND(O195*Q195,2)</f>
        <v>22400</v>
      </c>
      <c r="U195" s="19" t="n" hidden="false">
        <f>S195+T195</f>
        <v>36932</v>
      </c>
      <c r="V195" s="21" t="n" hidden="false">
        <f>U195/N195-1</f>
        <v>Infinity</v>
      </c>
      <c r="W195" s="8" t="n">
        <v>7</v>
      </c>
      <c r="X195" s="19" t="n" hidden="false">
        <f>ROUND((AA196)/W195,2)</f>
        <v>2700</v>
      </c>
      <c r="Y195" s="19" t="n" hidden="false">
        <v>0</v>
      </c>
      <c r="Z195" s="19" t="n" hidden="false">
        <f>X195+Y195</f>
        <v>2700</v>
      </c>
      <c r="AA195" s="19" t="n" hidden="false">
        <f>ROUND(W195*X195,2)</f>
        <v>18900</v>
      </c>
      <c r="AB195" s="19" t="n" hidden="false">
        <f>ROUND(W195*Y195,2)</f>
        <v>0</v>
      </c>
      <c r="AC195" s="19" t="n" hidden="false">
        <f>AA195+AB195</f>
        <v>18900</v>
      </c>
      <c r="AD195" s="21" t="n" hidden="false">
        <f>AC195/N195-1</f>
        <v>Infinity</v>
      </c>
      <c r="AE195" s="8" t="n">
        <v>7</v>
      </c>
      <c r="AF195" s="19" t="n" hidden="false">
        <f>ROUND((AI196)/AE195,2)</f>
        <v>5000</v>
      </c>
      <c r="AG195" s="20" t="n" hidden="false">
        <v>500</v>
      </c>
      <c r="AH195" s="19" t="n" hidden="false">
        <f>AF195+AG195</f>
        <v>5500</v>
      </c>
      <c r="AI195" s="19" t="n" hidden="false">
        <f>ROUND(AE195*AF195,2)</f>
        <v>35000</v>
      </c>
      <c r="AJ195" s="19" t="n" hidden="false">
        <f>ROUND(AE195*AG195,2)</f>
        <v>3500</v>
      </c>
      <c r="AK195" s="19" t="n" hidden="false">
        <f>AI195+AJ195</f>
        <v>38500</v>
      </c>
      <c r="AL195" s="21" t="n" hidden="false">
        <f>AK195/N195-1</f>
        <v>Infinity</v>
      </c>
      <c r="AM195" s="8" t="n">
        <v>0</v>
      </c>
      <c r="AN195" s="19" t="n" hidden="false">
        <f>ROUND((AQ196)/AM195,2)</f>
        <v>0</v>
      </c>
      <c r="AO195" s="19" t="n" hidden="false">
        <v>0</v>
      </c>
      <c r="AP195" s="19" t="n" hidden="false">
        <f>AN195+AO195</f>
        <v>0</v>
      </c>
      <c r="AQ195" s="19" t="n" hidden="false">
        <f>ROUND(AM195*AN195,2)</f>
        <v>0</v>
      </c>
      <c r="AR195" s="19" t="n" hidden="false">
        <f>ROUND(AM195*AO195,2)</f>
        <v>0</v>
      </c>
      <c r="AS195" s="19" t="n" hidden="false">
        <f>AQ195+AR195</f>
        <v>0</v>
      </c>
      <c r="AT195" s="21" t="n" hidden="false">
        <f>AS195/N195-1</f>
        <v>NaN</v>
      </c>
    </row>
    <row r="196" customFormat="false" hidden="false" outlineLevel="0" collapsed="false">
      <c r="A196" s="18" t="inlineStr">
        <is>
          <t xml:space="preserve">1.1.1.2.1.1.1.2.1</t>
        </is>
      </c>
      <c r="B196" s="18" t="inlineStr">
        <is>
          <t xml:space="preserve"/>
        </is>
      </c>
      <c r="C196" s="22" t="inlineStr">
        <is>
          <t xml:space="preserve">Автоматическая установка пожаротушения_ / ОСП-2</t>
        </is>
      </c>
      <c r="D196" s="7" t="inlineStr">
        <is>
          <t xml:space="preserve"/>
        </is>
      </c>
      <c r="E196" s="7" t="inlineStr">
        <is>
          <t xml:space="preserve"/>
        </is>
      </c>
      <c r="F196" s="7" t="inlineStr">
        <is>
          <t xml:space="preserve">ШТ</t>
        </is>
      </c>
      <c r="G196" s="7" t="inlineStr">
        <is>
          <t xml:space="preserve">1</t>
        </is>
      </c>
      <c r="H196" s="8" t="n">
        <v>7</v>
      </c>
      <c r="I196" s="20" t="n">
        <v>0</v>
      </c>
      <c r="J196" s="19" t="n">
        <v/>
      </c>
      <c r="K196" s="19" t="n">
        <f>ROUND(I196,2)+J196</f>
        <v>0</v>
      </c>
      <c r="L196" s="19" t="n">
        <f>ROUND(H196*ROUND(I196,2),2)</f>
        <v>0</v>
      </c>
      <c r="M196" s="19" t="n">
        <v/>
      </c>
      <c r="N196" s="19" t="n">
        <f>L196+M196</f>
        <v>0</v>
      </c>
      <c r="O196" s="8" t="n">
        <v>7</v>
      </c>
      <c r="P196" s="20" t="n" hidden="false">
        <v>2076</v>
      </c>
      <c r="Q196" s="19" t="n" hidden="false">
        <v/>
      </c>
      <c r="R196" s="19" t="n" hidden="false">
        <f>P196+Q196</f>
        <v>2076</v>
      </c>
      <c r="S196" s="19" t="n" hidden="false">
        <f>ROUND(O196*P196,2)</f>
        <v>14532</v>
      </c>
      <c r="T196" s="19" t="n" hidden="false">
        <v/>
      </c>
      <c r="U196" s="19" t="n" hidden="false">
        <f>S196+T196</f>
        <v>14532</v>
      </c>
      <c r="V196" s="21" t="n" hidden="false">
        <f>U196/N196-1</f>
        <v>Infinity</v>
      </c>
      <c r="W196" s="8" t="n">
        <v>7</v>
      </c>
      <c r="X196" s="20" t="n" hidden="false">
        <v>2700</v>
      </c>
      <c r="Y196" s="19" t="n" hidden="false">
        <v/>
      </c>
      <c r="Z196" s="19" t="n" hidden="false">
        <f>X196+Y196</f>
        <v>2700</v>
      </c>
      <c r="AA196" s="19" t="n" hidden="false">
        <f>ROUND(W196*X196,2)</f>
        <v>18900</v>
      </c>
      <c r="AB196" s="19" t="n" hidden="false">
        <v/>
      </c>
      <c r="AC196" s="19" t="n" hidden="false">
        <f>AA196+AB196</f>
        <v>18900</v>
      </c>
      <c r="AD196" s="21" t="n" hidden="false">
        <f>AC196/N196-1</f>
        <v>Infinity</v>
      </c>
      <c r="AE196" s="8" t="n">
        <v>7</v>
      </c>
      <c r="AF196" s="20" t="n" hidden="false">
        <v>5000</v>
      </c>
      <c r="AG196" s="19" t="n" hidden="false">
        <v/>
      </c>
      <c r="AH196" s="19" t="n" hidden="false">
        <f>AF196+AG196</f>
        <v>5000</v>
      </c>
      <c r="AI196" s="19" t="n" hidden="false">
        <f>ROUND(AE196*AF196,2)</f>
        <v>35000</v>
      </c>
      <c r="AJ196" s="19" t="n" hidden="false">
        <v/>
      </c>
      <c r="AK196" s="19" t="n" hidden="false">
        <f>AI196+AJ196</f>
        <v>35000</v>
      </c>
      <c r="AL196" s="21" t="n" hidden="false">
        <f>AK196/N196-1</f>
        <v>Infinity</v>
      </c>
      <c r="AM196" s="8" t="n">
        <v>0</v>
      </c>
      <c r="AN196" s="19" t="n" hidden="false">
        <v>0</v>
      </c>
      <c r="AO196" s="19" t="n" hidden="false">
        <v/>
      </c>
      <c r="AP196" s="19" t="n" hidden="false">
        <f>AN196+AO196</f>
        <v>0</v>
      </c>
      <c r="AQ196" s="19" t="n" hidden="false">
        <f>ROUND(AM196*AN196,2)</f>
        <v>0</v>
      </c>
      <c r="AR196" s="19" t="n" hidden="false">
        <v/>
      </c>
      <c r="AS196" s="19" t="n" hidden="false">
        <f>AQ196+AR196</f>
        <v>0</v>
      </c>
      <c r="AT196" s="21" t="n" hidden="false">
        <f>AS196/N196-1</f>
        <v>NaN</v>
      </c>
    </row>
    <row r="197" customFormat="false" hidden="false" outlineLevel="0" collapsed="false">
      <c r="A197" s="18" t="inlineStr">
        <is>
          <t xml:space="preserve">1.1.1.2.1.1.1.3</t>
        </is>
      </c>
      <c r="B197" s="18" t="inlineStr">
        <is>
          <t xml:space="preserve"/>
        </is>
      </c>
      <c r="C197" s="18" t="inlineStr">
        <is>
          <t xml:space="preserve">Средства защиты</t>
        </is>
      </c>
      <c r="D197" s="7" t="inlineStr">
        <is>
          <t xml:space="preserve"/>
        </is>
      </c>
      <c r="E197" s="7" t="inlineStr">
        <is>
          <t xml:space="preserve"/>
        </is>
      </c>
      <c r="F197" s="7" t="inlineStr">
        <is>
          <t xml:space="preserve">ШТ</t>
        </is>
      </c>
      <c r="G197" s="7" t="inlineStr">
        <is>
          <t xml:space="preserve">1</t>
        </is>
      </c>
      <c r="H197" s="8" t="n">
        <v>16</v>
      </c>
      <c r="I197" s="19" t="n">
        <f>ROUND((L198+L199+L200+L201+L202+L203+L204+L205+L206+L207)/H197,2)</f>
        <v>385.68</v>
      </c>
      <c r="J197" s="20" t="n">
        <v>0</v>
      </c>
      <c r="K197" s="19" t="n">
        <f>I197+ROUND(J197,2)</f>
        <v>385.68</v>
      </c>
      <c r="L197" s="19" t="n">
        <f>ROUND(H197*I197,2)</f>
        <v>6170.88</v>
      </c>
      <c r="M197" s="19" t="n">
        <f>ROUND(H197*ROUND(J197,2),2)</f>
        <v>0</v>
      </c>
      <c r="N197" s="19" t="n">
        <f>L197+M197</f>
        <v>6170.88</v>
      </c>
      <c r="O197" s="8" t="n">
        <v>16</v>
      </c>
      <c r="P197" s="19" t="n" hidden="false">
        <f>ROUND((S198+S199+S200+S201+S202+S203+S204+S205+S206+S207)/O197,2)</f>
        <v>2139</v>
      </c>
      <c r="Q197" s="20" t="n" hidden="false">
        <v>1</v>
      </c>
      <c r="R197" s="19" t="n" hidden="false">
        <f>P197+Q197</f>
        <v>2140</v>
      </c>
      <c r="S197" s="19" t="n" hidden="false">
        <f>ROUND(O197*P197,2)</f>
        <v>34224</v>
      </c>
      <c r="T197" s="19" t="n" hidden="false">
        <f>ROUND(O197*Q197,2)</f>
        <v>16</v>
      </c>
      <c r="U197" s="19" t="n" hidden="false">
        <f>S197+T197</f>
        <v>34240</v>
      </c>
      <c r="V197" s="21" t="n" hidden="false">
        <f>U197/N197-1</f>
        <v>4.548641360713545</v>
      </c>
      <c r="W197" s="8" t="n">
        <v>16</v>
      </c>
      <c r="X197" s="19" t="n" hidden="false">
        <f>ROUND((AA198+AA199+AA200+AA201+AA202+AA203+AA204+AA205+AA206+AA207)/W197,2)</f>
        <v>2217.81</v>
      </c>
      <c r="Y197" s="19" t="n" hidden="false">
        <v>0</v>
      </c>
      <c r="Z197" s="19" t="n" hidden="false">
        <f>X197+Y197</f>
        <v>2217.81</v>
      </c>
      <c r="AA197" s="19" t="n" hidden="false">
        <f>ROUND(W197*X197,2)</f>
        <v>35484.96</v>
      </c>
      <c r="AB197" s="19" t="n" hidden="false">
        <f>ROUND(W197*Y197,2)</f>
        <v>0</v>
      </c>
      <c r="AC197" s="19" t="n" hidden="false">
        <f>AA197+AB197</f>
        <v>35484.96</v>
      </c>
      <c r="AD197" s="21" t="n" hidden="false">
        <f>AC197/N197-1</f>
        <v>4.750388923459863</v>
      </c>
      <c r="AE197" s="8" t="n">
        <v>16</v>
      </c>
      <c r="AF197" s="19" t="n" hidden="false">
        <f>ROUND((AI198+AI199+AI200+AI201+AI202+AI203+AI204+AI205+AI206+AI207)/AE197,2)</f>
        <v>1003.81</v>
      </c>
      <c r="AG197" s="20" t="n" hidden="false">
        <v>1500</v>
      </c>
      <c r="AH197" s="19" t="n" hidden="false">
        <f>AF197+AG197</f>
        <v>2503.81</v>
      </c>
      <c r="AI197" s="19" t="n" hidden="false">
        <f>ROUND(AE197*AF197,2)</f>
        <v>16060.96</v>
      </c>
      <c r="AJ197" s="19" t="n" hidden="false">
        <f>ROUND(AE197*AG197,2)</f>
        <v>24000</v>
      </c>
      <c r="AK197" s="19" t="n" hidden="false">
        <f>AI197+AJ197</f>
        <v>40060.96</v>
      </c>
      <c r="AL197" s="21" t="n" hidden="false">
        <f>AK197/N197-1</f>
        <v>5.491936320265505</v>
      </c>
      <c r="AM197" s="8" t="n">
        <v>0</v>
      </c>
      <c r="AN197" s="19" t="n" hidden="false">
        <f>ROUND((AQ198+AQ199+AQ200+AQ201+AQ202+AQ203+AQ204+AQ205+AQ206+AQ207)/AM197,2)</f>
        <v>0</v>
      </c>
      <c r="AO197" s="19" t="n" hidden="false">
        <v>0</v>
      </c>
      <c r="AP197" s="19" t="n" hidden="false">
        <f>AN197+AO197</f>
        <v>0</v>
      </c>
      <c r="AQ197" s="19" t="n" hidden="false">
        <f>ROUND(AM197*AN197,2)</f>
        <v>0</v>
      </c>
      <c r="AR197" s="19" t="n" hidden="false">
        <f>ROUND(AM197*AO197,2)</f>
        <v>0</v>
      </c>
      <c r="AS197" s="19" t="n" hidden="false">
        <f>AQ197+AR197</f>
        <v>0</v>
      </c>
      <c r="AT197" s="21" t="n" hidden="false">
        <f>AS197/N197-1</f>
        <v>-1</v>
      </c>
    </row>
    <row r="198" customFormat="false" hidden="false" outlineLevel="0" collapsed="false">
      <c r="A198" s="18" t="inlineStr">
        <is>
          <t xml:space="preserve">1.1.1.2.1.1.1.3.1</t>
        </is>
      </c>
      <c r="B198" s="18" t="inlineStr">
        <is>
          <t xml:space="preserve"/>
        </is>
      </c>
      <c r="C198" s="22" t="inlineStr">
        <is>
          <t xml:space="preserve">Заземления переносные_</t>
        </is>
      </c>
      <c r="D198" s="7" t="inlineStr">
        <is>
          <t xml:space="preserve">ПЗРУ-1</t>
        </is>
      </c>
      <c r="E198" s="7" t="inlineStr">
        <is>
          <t xml:space="preserve"/>
        </is>
      </c>
      <c r="F198" s="7" t="inlineStr">
        <is>
          <t xml:space="preserve">КОМПЛ</t>
        </is>
      </c>
      <c r="G198" s="7" t="inlineStr">
        <is>
          <t xml:space="preserve">1</t>
        </is>
      </c>
      <c r="H198" s="8" t="n">
        <v>1</v>
      </c>
      <c r="I198" s="20" t="n">
        <v>0</v>
      </c>
      <c r="J198" s="19" t="n">
        <v/>
      </c>
      <c r="K198" s="19" t="n">
        <f>ROUND(I198,2)+J198</f>
        <v>0</v>
      </c>
      <c r="L198" s="19" t="n">
        <f>ROUND(H198*ROUND(I198,2),2)</f>
        <v>0</v>
      </c>
      <c r="M198" s="19" t="n">
        <v/>
      </c>
      <c r="N198" s="19" t="n">
        <f>L198+M198</f>
        <v>0</v>
      </c>
      <c r="O198" s="8" t="n">
        <v>1</v>
      </c>
      <c r="P198" s="20" t="n" hidden="false">
        <v>1550</v>
      </c>
      <c r="Q198" s="19" t="n" hidden="false">
        <v/>
      </c>
      <c r="R198" s="19" t="n" hidden="false">
        <f>P198+Q198</f>
        <v>1550</v>
      </c>
      <c r="S198" s="19" t="n" hidden="false">
        <f>ROUND(O198*P198,2)</f>
        <v>1550</v>
      </c>
      <c r="T198" s="19" t="n" hidden="false">
        <v/>
      </c>
      <c r="U198" s="19" t="n" hidden="false">
        <f>S198+T198</f>
        <v>1550</v>
      </c>
      <c r="V198" s="21" t="n" hidden="false">
        <f>U198/N198-1</f>
        <v>Infinity</v>
      </c>
      <c r="W198" s="8" t="n">
        <v>1</v>
      </c>
      <c r="X198" s="20" t="n" hidden="false">
        <v>1680</v>
      </c>
      <c r="Y198" s="19" t="n" hidden="false">
        <v/>
      </c>
      <c r="Z198" s="19" t="n" hidden="false">
        <f>X198+Y198</f>
        <v>1680</v>
      </c>
      <c r="AA198" s="19" t="n" hidden="false">
        <f>ROUND(W198*X198,2)</f>
        <v>1680</v>
      </c>
      <c r="AB198" s="19" t="n" hidden="false">
        <v/>
      </c>
      <c r="AC198" s="19" t="n" hidden="false">
        <f>AA198+AB198</f>
        <v>1680</v>
      </c>
      <c r="AD198" s="21" t="n" hidden="false">
        <f>AC198/N198-1</f>
        <v>Infinity</v>
      </c>
      <c r="AE198" s="8" t="n">
        <v>1</v>
      </c>
      <c r="AF198" s="20" t="n" hidden="false">
        <v>1000</v>
      </c>
      <c r="AG198" s="19" t="n" hidden="false">
        <v/>
      </c>
      <c r="AH198" s="19" t="n" hidden="false">
        <f>AF198+AG198</f>
        <v>1000</v>
      </c>
      <c r="AI198" s="19" t="n" hidden="false">
        <f>ROUND(AE198*AF198,2)</f>
        <v>1000</v>
      </c>
      <c r="AJ198" s="19" t="n" hidden="false">
        <v/>
      </c>
      <c r="AK198" s="19" t="n" hidden="false">
        <f>AI198+AJ198</f>
        <v>1000</v>
      </c>
      <c r="AL198" s="21" t="n" hidden="false">
        <f>AK198/N198-1</f>
        <v>Infinity</v>
      </c>
      <c r="AM198" s="8" t="n">
        <v>0</v>
      </c>
      <c r="AN198" s="19" t="n" hidden="false">
        <v>0</v>
      </c>
      <c r="AO198" s="19" t="n" hidden="false">
        <v/>
      </c>
      <c r="AP198" s="19" t="n" hidden="false">
        <f>AN198+AO198</f>
        <v>0</v>
      </c>
      <c r="AQ198" s="19" t="n" hidden="false">
        <f>ROUND(AM198*AN198,2)</f>
        <v>0</v>
      </c>
      <c r="AR198" s="19" t="n" hidden="false">
        <v/>
      </c>
      <c r="AS198" s="19" t="n" hidden="false">
        <f>AQ198+AR198</f>
        <v>0</v>
      </c>
      <c r="AT198" s="21" t="n" hidden="false">
        <f>AS198/N198-1</f>
        <v>NaN</v>
      </c>
    </row>
    <row r="199" customFormat="false" hidden="false" outlineLevel="0" collapsed="false">
      <c r="A199" s="18" t="inlineStr">
        <is>
          <t xml:space="preserve">1.1.1.2.1.1.1.3.2</t>
        </is>
      </c>
      <c r="B199" s="18" t="inlineStr">
        <is>
          <t xml:space="preserve"/>
        </is>
      </c>
      <c r="C199" s="22" t="inlineStr">
        <is>
          <t xml:space="preserve">Аптечка_</t>
        </is>
      </c>
      <c r="D199" s="7" t="inlineStr">
        <is>
          <t xml:space="preserve"/>
        </is>
      </c>
      <c r="E199" s="7" t="inlineStr">
        <is>
          <t xml:space="preserve"/>
        </is>
      </c>
      <c r="F199" s="7" t="inlineStr">
        <is>
          <t xml:space="preserve">ШТ</t>
        </is>
      </c>
      <c r="G199" s="7" t="inlineStr">
        <is>
          <t xml:space="preserve">1</t>
        </is>
      </c>
      <c r="H199" s="8" t="n">
        <v>1</v>
      </c>
      <c r="I199" s="20" t="n">
        <v>2954.24</v>
      </c>
      <c r="J199" s="19" t="n">
        <v/>
      </c>
      <c r="K199" s="19" t="n">
        <f>ROUND(I199,2)+J199</f>
        <v>2954.24</v>
      </c>
      <c r="L199" s="19" t="n">
        <f>ROUND(H199*ROUND(I199,2),2)</f>
        <v>2954.24</v>
      </c>
      <c r="M199" s="19" t="n">
        <v/>
      </c>
      <c r="N199" s="19" t="n">
        <f>L199+M199</f>
        <v>2954.24</v>
      </c>
      <c r="O199" s="8" t="n">
        <v>1</v>
      </c>
      <c r="P199" s="20" t="n" hidden="false">
        <v>347</v>
      </c>
      <c r="Q199" s="19" t="n" hidden="false">
        <v/>
      </c>
      <c r="R199" s="19" t="n" hidden="false">
        <f>P199+Q199</f>
        <v>347</v>
      </c>
      <c r="S199" s="19" t="n" hidden="false">
        <f>ROUND(O199*P199,2)</f>
        <v>347</v>
      </c>
      <c r="T199" s="19" t="n" hidden="false">
        <v/>
      </c>
      <c r="U199" s="19" t="n" hidden="false">
        <f>S199+T199</f>
        <v>347</v>
      </c>
      <c r="V199" s="21" t="n" hidden="false">
        <f>U199/N199-1</f>
        <v>-0.8825417027729636</v>
      </c>
      <c r="W199" s="8" t="n">
        <v>1</v>
      </c>
      <c r="X199" s="20" t="n" hidden="false">
        <v>195</v>
      </c>
      <c r="Y199" s="19" t="n" hidden="false">
        <v/>
      </c>
      <c r="Z199" s="19" t="n" hidden="false">
        <f>X199+Y199</f>
        <v>195</v>
      </c>
      <c r="AA199" s="19" t="n" hidden="false">
        <f>ROUND(W199*X199,2)</f>
        <v>195</v>
      </c>
      <c r="AB199" s="19" t="n" hidden="false">
        <v/>
      </c>
      <c r="AC199" s="19" t="n" hidden="false">
        <f>AA199+AB199</f>
        <v>195</v>
      </c>
      <c r="AD199" s="21" t="n" hidden="false">
        <f>AC199/N199-1</f>
        <v>-0.9339931759098787</v>
      </c>
      <c r="AE199" s="8" t="n">
        <v>1</v>
      </c>
      <c r="AF199" s="20" t="n" hidden="false">
        <v>1500</v>
      </c>
      <c r="AG199" s="19" t="n" hidden="false">
        <v/>
      </c>
      <c r="AH199" s="19" t="n" hidden="false">
        <f>AF199+AG199</f>
        <v>1500</v>
      </c>
      <c r="AI199" s="19" t="n" hidden="false">
        <f>ROUND(AE199*AF199,2)</f>
        <v>1500</v>
      </c>
      <c r="AJ199" s="19" t="n" hidden="false">
        <v/>
      </c>
      <c r="AK199" s="19" t="n" hidden="false">
        <f>AI199+AJ199</f>
        <v>1500</v>
      </c>
      <c r="AL199" s="21" t="n" hidden="false">
        <f>AK199/N199-1</f>
        <v>-0.4922551993067591</v>
      </c>
      <c r="AM199" s="8" t="n">
        <v>0</v>
      </c>
      <c r="AN199" s="19" t="n" hidden="false">
        <v>0</v>
      </c>
      <c r="AO199" s="19" t="n" hidden="false">
        <v/>
      </c>
      <c r="AP199" s="19" t="n" hidden="false">
        <f>AN199+AO199</f>
        <v>0</v>
      </c>
      <c r="AQ199" s="19" t="n" hidden="false">
        <f>ROUND(AM199*AN199,2)</f>
        <v>0</v>
      </c>
      <c r="AR199" s="19" t="n" hidden="false">
        <v/>
      </c>
      <c r="AS199" s="19" t="n" hidden="false">
        <f>AQ199+AR199</f>
        <v>0</v>
      </c>
      <c r="AT199" s="21" t="n" hidden="false">
        <f>AS199/N199-1</f>
        <v>-1</v>
      </c>
    </row>
    <row r="200" customFormat="false" hidden="false" outlineLevel="0" collapsed="false">
      <c r="A200" s="18" t="inlineStr">
        <is>
          <t xml:space="preserve">1.1.1.2.1.1.1.3.3</t>
        </is>
      </c>
      <c r="B200" s="18" t="inlineStr">
        <is>
          <t xml:space="preserve"/>
        </is>
      </c>
      <c r="C200" s="22" t="inlineStr">
        <is>
          <t xml:space="preserve">Защитные очки</t>
        </is>
      </c>
      <c r="D200" s="7" t="inlineStr">
        <is>
          <t xml:space="preserve"/>
        </is>
      </c>
      <c r="E200" s="7" t="inlineStr">
        <is>
          <t xml:space="preserve"/>
        </is>
      </c>
      <c r="F200" s="7" t="inlineStr">
        <is>
          <t xml:space="preserve">ШТ</t>
        </is>
      </c>
      <c r="G200" s="7" t="inlineStr">
        <is>
          <t xml:space="preserve">1</t>
        </is>
      </c>
      <c r="H200" s="8" t="n">
        <v>1</v>
      </c>
      <c r="I200" s="20" t="n">
        <v>72.85</v>
      </c>
      <c r="J200" s="19" t="n">
        <v/>
      </c>
      <c r="K200" s="19" t="n">
        <f>ROUND(I200,2)+J200</f>
        <v>72.85</v>
      </c>
      <c r="L200" s="19" t="n">
        <f>ROUND(H200*ROUND(I200,2),2)</f>
        <v>72.85</v>
      </c>
      <c r="M200" s="19" t="n">
        <v/>
      </c>
      <c r="N200" s="19" t="n">
        <f>L200+M200</f>
        <v>72.85</v>
      </c>
      <c r="O200" s="8" t="n">
        <v>1</v>
      </c>
      <c r="P200" s="20" t="n" hidden="false">
        <v>766</v>
      </c>
      <c r="Q200" s="19" t="n" hidden="false">
        <v/>
      </c>
      <c r="R200" s="19" t="n" hidden="false">
        <f>P200+Q200</f>
        <v>766</v>
      </c>
      <c r="S200" s="19" t="n" hidden="false">
        <f>ROUND(O200*P200,2)</f>
        <v>766</v>
      </c>
      <c r="T200" s="19" t="n" hidden="false">
        <v/>
      </c>
      <c r="U200" s="19" t="n" hidden="false">
        <f>S200+T200</f>
        <v>766</v>
      </c>
      <c r="V200" s="21" t="n" hidden="false">
        <f>U200/N200-1</f>
        <v>9.514756348661635</v>
      </c>
      <c r="W200" s="8" t="n">
        <v>1</v>
      </c>
      <c r="X200" s="20" t="n" hidden="false">
        <v>1150</v>
      </c>
      <c r="Y200" s="19" t="n" hidden="false">
        <v/>
      </c>
      <c r="Z200" s="19" t="n" hidden="false">
        <f>X200+Y200</f>
        <v>1150</v>
      </c>
      <c r="AA200" s="19" t="n" hidden="false">
        <f>ROUND(W200*X200,2)</f>
        <v>1150</v>
      </c>
      <c r="AB200" s="19" t="n" hidden="false">
        <v/>
      </c>
      <c r="AC200" s="19" t="n" hidden="false">
        <f>AA200+AB200</f>
        <v>1150</v>
      </c>
      <c r="AD200" s="21" t="n" hidden="false">
        <f>AC200/N200-1</f>
        <v>14.785861358956762</v>
      </c>
      <c r="AE200" s="8" t="n">
        <v>1</v>
      </c>
      <c r="AF200" s="20" t="n" hidden="false">
        <v>2000</v>
      </c>
      <c r="AG200" s="19" t="n" hidden="false">
        <v/>
      </c>
      <c r="AH200" s="19" t="n" hidden="false">
        <f>AF200+AG200</f>
        <v>2000</v>
      </c>
      <c r="AI200" s="19" t="n" hidden="false">
        <f>ROUND(AE200*AF200,2)</f>
        <v>2000</v>
      </c>
      <c r="AJ200" s="19" t="n" hidden="false">
        <v/>
      </c>
      <c r="AK200" s="19" t="n" hidden="false">
        <f>AI200+AJ200</f>
        <v>2000</v>
      </c>
      <c r="AL200" s="21" t="n" hidden="false">
        <f>AK200/N200-1</f>
        <v>26.453671928620455</v>
      </c>
      <c r="AM200" s="8" t="n">
        <v>0</v>
      </c>
      <c r="AN200" s="19" t="n" hidden="false">
        <v>0</v>
      </c>
      <c r="AO200" s="19" t="n" hidden="false">
        <v/>
      </c>
      <c r="AP200" s="19" t="n" hidden="false">
        <f>AN200+AO200</f>
        <v>0</v>
      </c>
      <c r="AQ200" s="19" t="n" hidden="false">
        <f>ROUND(AM200*AN200,2)</f>
        <v>0</v>
      </c>
      <c r="AR200" s="19" t="n" hidden="false">
        <v/>
      </c>
      <c r="AS200" s="19" t="n" hidden="false">
        <f>AQ200+AR200</f>
        <v>0</v>
      </c>
      <c r="AT200" s="21" t="n" hidden="false">
        <f>AS200/N200-1</f>
        <v>-1</v>
      </c>
    </row>
    <row r="201" customFormat="false" hidden="false" outlineLevel="0" collapsed="false">
      <c r="A201" s="18" t="inlineStr">
        <is>
          <t xml:space="preserve">1.1.1.2.1.1.1.3.4</t>
        </is>
      </c>
      <c r="B201" s="18" t="inlineStr">
        <is>
          <t xml:space="preserve"/>
        </is>
      </c>
      <c r="C201" s="22" t="inlineStr">
        <is>
          <t xml:space="preserve">Диэлектрические галоши_</t>
        </is>
      </c>
      <c r="D201" s="7" t="inlineStr">
        <is>
          <t xml:space="preserve"/>
        </is>
      </c>
      <c r="E201" s="7" t="inlineStr">
        <is>
          <t xml:space="preserve"/>
        </is>
      </c>
      <c r="F201" s="7" t="inlineStr">
        <is>
          <t xml:space="preserve">ШТ</t>
        </is>
      </c>
      <c r="G201" s="7" t="inlineStr">
        <is>
          <t xml:space="preserve">1</t>
        </is>
      </c>
      <c r="H201" s="8" t="n">
        <v>2</v>
      </c>
      <c r="I201" s="20" t="n">
        <v>876.44</v>
      </c>
      <c r="J201" s="19" t="n">
        <v/>
      </c>
      <c r="K201" s="19" t="n">
        <f>ROUND(I201,2)+J201</f>
        <v>876.44</v>
      </c>
      <c r="L201" s="19" t="n">
        <f>ROUND(H201*ROUND(I201,2),2)</f>
        <v>1752.88</v>
      </c>
      <c r="M201" s="19" t="n">
        <v/>
      </c>
      <c r="N201" s="19" t="n">
        <f>L201+M201</f>
        <v>1752.88</v>
      </c>
      <c r="O201" s="8" t="n">
        <v>2</v>
      </c>
      <c r="P201" s="20" t="n" hidden="false">
        <v>500</v>
      </c>
      <c r="Q201" s="19" t="n" hidden="false">
        <v/>
      </c>
      <c r="R201" s="19" t="n" hidden="false">
        <f>P201+Q201</f>
        <v>500</v>
      </c>
      <c r="S201" s="19" t="n" hidden="false">
        <f>ROUND(O201*P201,2)</f>
        <v>1000</v>
      </c>
      <c r="T201" s="19" t="n" hidden="false">
        <v/>
      </c>
      <c r="U201" s="19" t="n" hidden="false">
        <f>S201+T201</f>
        <v>1000</v>
      </c>
      <c r="V201" s="21" t="n" hidden="false">
        <f>U201/N201-1</f>
        <v>-0.42951029163433896</v>
      </c>
      <c r="W201" s="8" t="n">
        <v>2</v>
      </c>
      <c r="X201" s="20" t="n" hidden="false">
        <v>2100</v>
      </c>
      <c r="Y201" s="19" t="n" hidden="false">
        <v/>
      </c>
      <c r="Z201" s="19" t="n" hidden="false">
        <f>X201+Y201</f>
        <v>2100</v>
      </c>
      <c r="AA201" s="19" t="n" hidden="false">
        <f>ROUND(W201*X201,2)</f>
        <v>4200</v>
      </c>
      <c r="AB201" s="19" t="n" hidden="false">
        <v/>
      </c>
      <c r="AC201" s="19" t="n" hidden="false">
        <f>AA201+AB201</f>
        <v>4200</v>
      </c>
      <c r="AD201" s="21" t="n" hidden="false">
        <f>AC201/N201-1</f>
        <v>1.3960567751357762</v>
      </c>
      <c r="AE201" s="8" t="n">
        <v>2</v>
      </c>
      <c r="AF201" s="20" t="n" hidden="false">
        <v>300</v>
      </c>
      <c r="AG201" s="19" t="n" hidden="false">
        <v/>
      </c>
      <c r="AH201" s="19" t="n" hidden="false">
        <f>AF201+AG201</f>
        <v>300</v>
      </c>
      <c r="AI201" s="19" t="n" hidden="false">
        <f>ROUND(AE201*AF201,2)</f>
        <v>600</v>
      </c>
      <c r="AJ201" s="19" t="n" hidden="false">
        <v/>
      </c>
      <c r="AK201" s="19" t="n" hidden="false">
        <f>AI201+AJ201</f>
        <v>600</v>
      </c>
      <c r="AL201" s="21" t="n" hidden="false">
        <f>AK201/N201-1</f>
        <v>-0.6577061749806034</v>
      </c>
      <c r="AM201" s="8" t="n">
        <v>0</v>
      </c>
      <c r="AN201" s="19" t="n" hidden="false">
        <v>0</v>
      </c>
      <c r="AO201" s="19" t="n" hidden="false">
        <v/>
      </c>
      <c r="AP201" s="19" t="n" hidden="false">
        <f>AN201+AO201</f>
        <v>0</v>
      </c>
      <c r="AQ201" s="19" t="n" hidden="false">
        <f>ROUND(AM201*AN201,2)</f>
        <v>0</v>
      </c>
      <c r="AR201" s="19" t="n" hidden="false">
        <v/>
      </c>
      <c r="AS201" s="19" t="n" hidden="false">
        <f>AQ201+AR201</f>
        <v>0</v>
      </c>
      <c r="AT201" s="21" t="n" hidden="false">
        <f>AS201/N201-1</f>
        <v>-1</v>
      </c>
    </row>
    <row r="202" customFormat="false" hidden="false" outlineLevel="0" collapsed="false">
      <c r="A202" s="18" t="inlineStr">
        <is>
          <t xml:space="preserve">1.1.1.2.1.1.1.3.5</t>
        </is>
      </c>
      <c r="B202" s="18" t="inlineStr">
        <is>
          <t xml:space="preserve"/>
        </is>
      </c>
      <c r="C202" s="22" t="inlineStr">
        <is>
          <t xml:space="preserve">Предупредительные плакаты и знаки безопасности_</t>
        </is>
      </c>
      <c r="D202" s="7" t="inlineStr">
        <is>
          <t xml:space="preserve">компл</t>
        </is>
      </c>
      <c r="E202" s="7" t="inlineStr">
        <is>
          <t xml:space="preserve"/>
        </is>
      </c>
      <c r="F202" s="7" t="inlineStr">
        <is>
          <t xml:space="preserve">ШТ</t>
        </is>
      </c>
      <c r="G202" s="7" t="inlineStr">
        <is>
          <t xml:space="preserve">1</t>
        </is>
      </c>
      <c r="H202" s="8" t="n">
        <v>2</v>
      </c>
      <c r="I202" s="20" t="n">
        <v>214.94</v>
      </c>
      <c r="J202" s="19" t="n">
        <v/>
      </c>
      <c r="K202" s="19" t="n">
        <f>ROUND(I202,2)+J202</f>
        <v>214.94</v>
      </c>
      <c r="L202" s="19" t="n">
        <f>ROUND(H202*ROUND(I202,2),2)</f>
        <v>429.88</v>
      </c>
      <c r="M202" s="19" t="n">
        <v/>
      </c>
      <c r="N202" s="19" t="n">
        <f>L202+M202</f>
        <v>429.88</v>
      </c>
      <c r="O202" s="8" t="n">
        <v>2</v>
      </c>
      <c r="P202" s="20" t="n" hidden="false">
        <v>5250</v>
      </c>
      <c r="Q202" s="19" t="n" hidden="false">
        <v/>
      </c>
      <c r="R202" s="19" t="n" hidden="false">
        <f>P202+Q202</f>
        <v>5250</v>
      </c>
      <c r="S202" s="19" t="n" hidden="false">
        <f>ROUND(O202*P202,2)</f>
        <v>10500</v>
      </c>
      <c r="T202" s="19" t="n" hidden="false">
        <v/>
      </c>
      <c r="U202" s="19" t="n" hidden="false">
        <f>S202+T202</f>
        <v>10500</v>
      </c>
      <c r="V202" s="21" t="n" hidden="false">
        <f>U202/N202-1</f>
        <v>23.42542104773425</v>
      </c>
      <c r="W202" s="8" t="n">
        <v>2</v>
      </c>
      <c r="X202" s="20" t="n" hidden="false">
        <v>6650</v>
      </c>
      <c r="Y202" s="19" t="n" hidden="false">
        <v/>
      </c>
      <c r="Z202" s="19" t="n" hidden="false">
        <f>X202+Y202</f>
        <v>6650</v>
      </c>
      <c r="AA202" s="19" t="n" hidden="false">
        <f>ROUND(W202*X202,2)</f>
        <v>13300</v>
      </c>
      <c r="AB202" s="19" t="n" hidden="false">
        <v/>
      </c>
      <c r="AC202" s="19" t="n" hidden="false">
        <f>AA202+AB202</f>
        <v>13300</v>
      </c>
      <c r="AD202" s="21" t="n" hidden="false">
        <f>AC202/N202-1</f>
        <v>29.938866660463386</v>
      </c>
      <c r="AE202" s="8" t="n">
        <v>2</v>
      </c>
      <c r="AF202" s="20" t="n" hidden="false">
        <v>500</v>
      </c>
      <c r="AG202" s="19" t="n" hidden="false">
        <v/>
      </c>
      <c r="AH202" s="19" t="n" hidden="false">
        <f>AF202+AG202</f>
        <v>500</v>
      </c>
      <c r="AI202" s="19" t="n" hidden="false">
        <f>ROUND(AE202*AF202,2)</f>
        <v>1000</v>
      </c>
      <c r="AJ202" s="19" t="n" hidden="false">
        <v/>
      </c>
      <c r="AK202" s="19" t="n" hidden="false">
        <f>AI202+AJ202</f>
        <v>1000</v>
      </c>
      <c r="AL202" s="21" t="n" hidden="false">
        <f>AK202/N202-1</f>
        <v>1.3262305759746909</v>
      </c>
      <c r="AM202" s="8" t="n">
        <v>0</v>
      </c>
      <c r="AN202" s="19" t="n" hidden="false">
        <v>0</v>
      </c>
      <c r="AO202" s="19" t="n" hidden="false">
        <v/>
      </c>
      <c r="AP202" s="19" t="n" hidden="false">
        <f>AN202+AO202</f>
        <v>0</v>
      </c>
      <c r="AQ202" s="19" t="n" hidden="false">
        <f>ROUND(AM202*AN202,2)</f>
        <v>0</v>
      </c>
      <c r="AR202" s="19" t="n" hidden="false">
        <v/>
      </c>
      <c r="AS202" s="19" t="n" hidden="false">
        <f>AQ202+AR202</f>
        <v>0</v>
      </c>
      <c r="AT202" s="21" t="n" hidden="false">
        <f>AS202/N202-1</f>
        <v>-1</v>
      </c>
    </row>
    <row r="203" customFormat="false" hidden="false" outlineLevel="0" collapsed="false">
      <c r="A203" s="18" t="inlineStr">
        <is>
          <t xml:space="preserve">1.1.1.2.1.1.1.3.6</t>
        </is>
      </c>
      <c r="B203" s="18" t="inlineStr">
        <is>
          <t xml:space="preserve"/>
        </is>
      </c>
      <c r="C203" s="22" t="inlineStr">
        <is>
          <t xml:space="preserve">Диэлектрические ковры_ /  800х1500 мм</t>
        </is>
      </c>
      <c r="D203" s="7" t="inlineStr">
        <is>
          <t xml:space="preserve">комплект</t>
        </is>
      </c>
      <c r="E203" s="7" t="inlineStr">
        <is>
          <t xml:space="preserve"/>
        </is>
      </c>
      <c r="F203" s="7" t="inlineStr">
        <is>
          <t xml:space="preserve">ШТ</t>
        </is>
      </c>
      <c r="G203" s="7" t="inlineStr">
        <is>
          <t xml:space="preserve">1</t>
        </is>
      </c>
      <c r="H203" s="8" t="n">
        <v>3</v>
      </c>
      <c r="I203" s="20" t="n">
        <v>0</v>
      </c>
      <c r="J203" s="19" t="n">
        <v/>
      </c>
      <c r="K203" s="19" t="n">
        <f>ROUND(I203,2)+J203</f>
        <v>0</v>
      </c>
      <c r="L203" s="19" t="n">
        <f>ROUND(H203*ROUND(I203,2),2)</f>
        <v>0</v>
      </c>
      <c r="M203" s="19" t="n">
        <v/>
      </c>
      <c r="N203" s="19" t="n">
        <f>L203+M203</f>
        <v>0</v>
      </c>
      <c r="O203" s="8" t="n">
        <v>3</v>
      </c>
      <c r="P203" s="20" t="n" hidden="false">
        <v>2800</v>
      </c>
      <c r="Q203" s="19" t="n" hidden="false">
        <v/>
      </c>
      <c r="R203" s="19" t="n" hidden="false">
        <f>P203+Q203</f>
        <v>2800</v>
      </c>
      <c r="S203" s="19" t="n" hidden="false">
        <f>ROUND(O203*P203,2)</f>
        <v>8400</v>
      </c>
      <c r="T203" s="19" t="n" hidden="false">
        <v/>
      </c>
      <c r="U203" s="19" t="n" hidden="false">
        <f>S203+T203</f>
        <v>8400</v>
      </c>
      <c r="V203" s="21" t="n" hidden="false">
        <f>U203/N203-1</f>
        <v>Infinity</v>
      </c>
      <c r="W203" s="8" t="n">
        <v>3</v>
      </c>
      <c r="X203" s="20" t="n" hidden="false">
        <v>2280</v>
      </c>
      <c r="Y203" s="19" t="n" hidden="false">
        <v/>
      </c>
      <c r="Z203" s="19" t="n" hidden="false">
        <f>X203+Y203</f>
        <v>2280</v>
      </c>
      <c r="AA203" s="19" t="n" hidden="false">
        <f>ROUND(W203*X203,2)</f>
        <v>6840</v>
      </c>
      <c r="AB203" s="19" t="n" hidden="false">
        <v/>
      </c>
      <c r="AC203" s="19" t="n" hidden="false">
        <f>AA203+AB203</f>
        <v>6840</v>
      </c>
      <c r="AD203" s="21" t="n" hidden="false">
        <f>AC203/N203-1</f>
        <v>Infinity</v>
      </c>
      <c r="AE203" s="8" t="n">
        <v>3</v>
      </c>
      <c r="AF203" s="20" t="n" hidden="false">
        <v>1500</v>
      </c>
      <c r="AG203" s="19" t="n" hidden="false">
        <v/>
      </c>
      <c r="AH203" s="19" t="n" hidden="false">
        <f>AF203+AG203</f>
        <v>1500</v>
      </c>
      <c r="AI203" s="19" t="n" hidden="false">
        <f>ROUND(AE203*AF203,2)</f>
        <v>4500</v>
      </c>
      <c r="AJ203" s="19" t="n" hidden="false">
        <v/>
      </c>
      <c r="AK203" s="19" t="n" hidden="false">
        <f>AI203+AJ203</f>
        <v>4500</v>
      </c>
      <c r="AL203" s="21" t="n" hidden="false">
        <f>AK203/N203-1</f>
        <v>Infinity</v>
      </c>
      <c r="AM203" s="8" t="n">
        <v>0</v>
      </c>
      <c r="AN203" s="19" t="n" hidden="false">
        <v>0</v>
      </c>
      <c r="AO203" s="19" t="n" hidden="false">
        <v/>
      </c>
      <c r="AP203" s="19" t="n" hidden="false">
        <f>AN203+AO203</f>
        <v>0</v>
      </c>
      <c r="AQ203" s="19" t="n" hidden="false">
        <f>ROUND(AM203*AN203,2)</f>
        <v>0</v>
      </c>
      <c r="AR203" s="19" t="n" hidden="false">
        <v/>
      </c>
      <c r="AS203" s="19" t="n" hidden="false">
        <f>AQ203+AR203</f>
        <v>0</v>
      </c>
      <c r="AT203" s="21" t="n" hidden="false">
        <f>AS203/N203-1</f>
        <v>NaN</v>
      </c>
    </row>
    <row r="204" customFormat="false" hidden="false" outlineLevel="0" collapsed="false">
      <c r="A204" s="18" t="inlineStr">
        <is>
          <t xml:space="preserve">1.1.1.2.1.1.1.3.7</t>
        </is>
      </c>
      <c r="B204" s="18" t="inlineStr">
        <is>
          <t xml:space="preserve"/>
        </is>
      </c>
      <c r="C204" s="22" t="inlineStr">
        <is>
          <t xml:space="preserve">Указатель напряжения_ / 10-500 В</t>
        </is>
      </c>
      <c r="D204" s="7" t="inlineStr">
        <is>
          <t xml:space="preserve">МИН-2 ТУ 25-04-84</t>
        </is>
      </c>
      <c r="E204" s="7" t="inlineStr">
        <is>
          <t xml:space="preserve"/>
        </is>
      </c>
      <c r="F204" s="7" t="inlineStr">
        <is>
          <t xml:space="preserve">ШТ</t>
        </is>
      </c>
      <c r="G204" s="7" t="inlineStr">
        <is>
          <t xml:space="preserve">1</t>
        </is>
      </c>
      <c r="H204" s="8" t="n">
        <v>2</v>
      </c>
      <c r="I204" s="20" t="n">
        <v>0</v>
      </c>
      <c r="J204" s="19" t="n">
        <v/>
      </c>
      <c r="K204" s="19" t="n">
        <f>ROUND(I204,2)+J204</f>
        <v>0</v>
      </c>
      <c r="L204" s="19" t="n">
        <f>ROUND(H204*ROUND(I204,2),2)</f>
        <v>0</v>
      </c>
      <c r="M204" s="19" t="n">
        <v/>
      </c>
      <c r="N204" s="19" t="n">
        <f>L204+M204</f>
        <v>0</v>
      </c>
      <c r="O204" s="8" t="n">
        <v>2</v>
      </c>
      <c r="P204" s="20" t="n" hidden="false">
        <v>3500</v>
      </c>
      <c r="Q204" s="19" t="n" hidden="false">
        <v/>
      </c>
      <c r="R204" s="19" t="n" hidden="false">
        <f>P204+Q204</f>
        <v>3500</v>
      </c>
      <c r="S204" s="19" t="n" hidden="false">
        <f>ROUND(O204*P204,2)</f>
        <v>7000</v>
      </c>
      <c r="T204" s="19" t="n" hidden="false">
        <v/>
      </c>
      <c r="U204" s="19" t="n" hidden="false">
        <f>S204+T204</f>
        <v>7000</v>
      </c>
      <c r="V204" s="21" t="n" hidden="false">
        <f>U204/N204-1</f>
        <v>Infinity</v>
      </c>
      <c r="W204" s="8" t="n">
        <v>2</v>
      </c>
      <c r="X204" s="20" t="n" hidden="false">
        <v>1700</v>
      </c>
      <c r="Y204" s="19" t="n" hidden="false">
        <v/>
      </c>
      <c r="Z204" s="19" t="n" hidden="false">
        <f>X204+Y204</f>
        <v>1700</v>
      </c>
      <c r="AA204" s="19" t="n" hidden="false">
        <f>ROUND(W204*X204,2)</f>
        <v>3400</v>
      </c>
      <c r="AB204" s="19" t="n" hidden="false">
        <v/>
      </c>
      <c r="AC204" s="19" t="n" hidden="false">
        <f>AA204+AB204</f>
        <v>3400</v>
      </c>
      <c r="AD204" s="21" t="n" hidden="false">
        <f>AC204/N204-1</f>
        <v>Infinity</v>
      </c>
      <c r="AE204" s="8" t="n">
        <v>2</v>
      </c>
      <c r="AF204" s="20" t="n" hidden="false">
        <v>1000</v>
      </c>
      <c r="AG204" s="19" t="n" hidden="false">
        <v/>
      </c>
      <c r="AH204" s="19" t="n" hidden="false">
        <f>AF204+AG204</f>
        <v>1000</v>
      </c>
      <c r="AI204" s="19" t="n" hidden="false">
        <f>ROUND(AE204*AF204,2)</f>
        <v>2000</v>
      </c>
      <c r="AJ204" s="19" t="n" hidden="false">
        <v/>
      </c>
      <c r="AK204" s="19" t="n" hidden="false">
        <f>AI204+AJ204</f>
        <v>2000</v>
      </c>
      <c r="AL204" s="21" t="n" hidden="false">
        <f>AK204/N204-1</f>
        <v>Infinity</v>
      </c>
      <c r="AM204" s="8" t="n">
        <v>0</v>
      </c>
      <c r="AN204" s="19" t="n" hidden="false">
        <v>0</v>
      </c>
      <c r="AO204" s="19" t="n" hidden="false">
        <v/>
      </c>
      <c r="AP204" s="19" t="n" hidden="false">
        <f>AN204+AO204</f>
        <v>0</v>
      </c>
      <c r="AQ204" s="19" t="n" hidden="false">
        <f>ROUND(AM204*AN204,2)</f>
        <v>0</v>
      </c>
      <c r="AR204" s="19" t="n" hidden="false">
        <v/>
      </c>
      <c r="AS204" s="19" t="n" hidden="false">
        <f>AQ204+AR204</f>
        <v>0</v>
      </c>
      <c r="AT204" s="21" t="n" hidden="false">
        <f>AS204/N204-1</f>
        <v>NaN</v>
      </c>
    </row>
    <row r="205" customFormat="false" hidden="false" outlineLevel="0" collapsed="false">
      <c r="A205" s="18" t="inlineStr">
        <is>
          <t xml:space="preserve">1.1.1.2.1.1.1.3.8</t>
        </is>
      </c>
      <c r="B205" s="18" t="inlineStr">
        <is>
          <t xml:space="preserve"/>
        </is>
      </c>
      <c r="C205" s="22" t="inlineStr">
        <is>
          <t xml:space="preserve">Перчатки диэлектрические до 1 кВ/Безшовные</t>
        </is>
      </c>
      <c r="D205" s="7" t="inlineStr">
        <is>
          <t xml:space="preserve"/>
        </is>
      </c>
      <c r="E205" s="7" t="inlineStr">
        <is>
          <t xml:space="preserve"/>
        </is>
      </c>
      <c r="F205" s="7" t="inlineStr">
        <is>
          <t xml:space="preserve">ПАР</t>
        </is>
      </c>
      <c r="G205" s="7" t="inlineStr">
        <is>
          <t xml:space="preserve">1</t>
        </is>
      </c>
      <c r="H205" s="8" t="n">
        <v>2</v>
      </c>
      <c r="I205" s="20" t="n">
        <v>0</v>
      </c>
      <c r="J205" s="19" t="n">
        <v/>
      </c>
      <c r="K205" s="19" t="n">
        <f>ROUND(I205,2)+J205</f>
        <v>0</v>
      </c>
      <c r="L205" s="19" t="n">
        <f>ROUND(H205*ROUND(I205,2),2)</f>
        <v>0</v>
      </c>
      <c r="M205" s="19" t="n">
        <v/>
      </c>
      <c r="N205" s="19" t="n">
        <f>L205+M205</f>
        <v>0</v>
      </c>
      <c r="O205" s="8" t="n">
        <v>2</v>
      </c>
      <c r="P205" s="20" t="n" hidden="false">
        <v>850</v>
      </c>
      <c r="Q205" s="19" t="n" hidden="false">
        <v/>
      </c>
      <c r="R205" s="19" t="n" hidden="false">
        <f>P205+Q205</f>
        <v>850</v>
      </c>
      <c r="S205" s="19" t="n" hidden="false">
        <f>ROUND(O205*P205,2)</f>
        <v>1700</v>
      </c>
      <c r="T205" s="19" t="n" hidden="false">
        <v/>
      </c>
      <c r="U205" s="19" t="n" hidden="false">
        <f>S205+T205</f>
        <v>1700</v>
      </c>
      <c r="V205" s="21" t="n" hidden="false">
        <f>U205/N205-1</f>
        <v>Infinity</v>
      </c>
      <c r="W205" s="8" t="n">
        <v>2</v>
      </c>
      <c r="X205" s="20" t="n" hidden="false">
        <v>850</v>
      </c>
      <c r="Y205" s="19" t="n" hidden="false">
        <v/>
      </c>
      <c r="Z205" s="19" t="n" hidden="false">
        <f>X205+Y205</f>
        <v>850</v>
      </c>
      <c r="AA205" s="19" t="n" hidden="false">
        <f>ROUND(W205*X205,2)</f>
        <v>1700</v>
      </c>
      <c r="AB205" s="19" t="n" hidden="false">
        <v/>
      </c>
      <c r="AC205" s="19" t="n" hidden="false">
        <f>AA205+AB205</f>
        <v>1700</v>
      </c>
      <c r="AD205" s="21" t="n" hidden="false">
        <f>AC205/N205-1</f>
        <v>Infinity</v>
      </c>
      <c r="AE205" s="8" t="n">
        <v>2</v>
      </c>
      <c r="AF205" s="20" t="n" hidden="false">
        <v>500</v>
      </c>
      <c r="AG205" s="19" t="n" hidden="false">
        <v/>
      </c>
      <c r="AH205" s="19" t="n" hidden="false">
        <f>AF205+AG205</f>
        <v>500</v>
      </c>
      <c r="AI205" s="19" t="n" hidden="false">
        <f>ROUND(AE205*AF205,2)</f>
        <v>1000</v>
      </c>
      <c r="AJ205" s="19" t="n" hidden="false">
        <v/>
      </c>
      <c r="AK205" s="19" t="n" hidden="false">
        <f>AI205+AJ205</f>
        <v>1000</v>
      </c>
      <c r="AL205" s="21" t="n" hidden="false">
        <f>AK205/N205-1</f>
        <v>Infinity</v>
      </c>
      <c r="AM205" s="8" t="n">
        <v>0</v>
      </c>
      <c r="AN205" s="19" t="n" hidden="false">
        <v>0</v>
      </c>
      <c r="AO205" s="19" t="n" hidden="false">
        <v/>
      </c>
      <c r="AP205" s="19" t="n" hidden="false">
        <f>AN205+AO205</f>
        <v>0</v>
      </c>
      <c r="AQ205" s="19" t="n" hidden="false">
        <f>ROUND(AM205*AN205,2)</f>
        <v>0</v>
      </c>
      <c r="AR205" s="19" t="n" hidden="false">
        <v/>
      </c>
      <c r="AS205" s="19" t="n" hidden="false">
        <f>AQ205+AR205</f>
        <v>0</v>
      </c>
      <c r="AT205" s="21" t="n" hidden="false">
        <f>AS205/N205-1</f>
        <v>NaN</v>
      </c>
    </row>
    <row r="206" customFormat="false" hidden="false" outlineLevel="0" collapsed="false">
      <c r="A206" s="18" t="inlineStr">
        <is>
          <t xml:space="preserve">1.1.1.2.1.1.1.3.9</t>
        </is>
      </c>
      <c r="B206" s="18" t="inlineStr">
        <is>
          <t xml:space="preserve"/>
        </is>
      </c>
      <c r="C206" s="22" t="inlineStr">
        <is>
          <t xml:space="preserve">Огнетушитель_ / углекислотный ОУ-2</t>
        </is>
      </c>
      <c r="D206" s="7" t="inlineStr">
        <is>
          <t xml:space="preserve"/>
        </is>
      </c>
      <c r="E206" s="7" t="inlineStr">
        <is>
          <t xml:space="preserve"/>
        </is>
      </c>
      <c r="F206" s="7" t="inlineStr">
        <is>
          <t xml:space="preserve">ШТ</t>
        </is>
      </c>
      <c r="G206" s="7" t="inlineStr">
        <is>
          <t xml:space="preserve">1</t>
        </is>
      </c>
      <c r="H206" s="8" t="n">
        <v>1</v>
      </c>
      <c r="I206" s="23" t="n">
        <v>961</v>
      </c>
      <c r="J206" s="19" t="n">
        <v/>
      </c>
      <c r="K206" s="19" t="n">
        <f>ROUND(I206,2)+J206</f>
        <v>961</v>
      </c>
      <c r="L206" s="19" t="n">
        <f>ROUND(H206*ROUND(I206,2),2)</f>
        <v>961</v>
      </c>
      <c r="M206" s="19" t="n">
        <v/>
      </c>
      <c r="N206" s="19" t="n">
        <f>L206+M206</f>
        <v>961</v>
      </c>
      <c r="O206" s="8" t="n">
        <v>1</v>
      </c>
      <c r="P206" s="23" t="n" hidden="false">
        <v>961</v>
      </c>
      <c r="Q206" s="19" t="n" hidden="false">
        <v/>
      </c>
      <c r="R206" s="19" t="n" hidden="false">
        <f>P206+Q206</f>
        <v>961</v>
      </c>
      <c r="S206" s="19" t="n" hidden="false">
        <f>ROUND(O206*P206,2)</f>
        <v>961</v>
      </c>
      <c r="T206" s="19" t="n" hidden="false">
        <v/>
      </c>
      <c r="U206" s="19" t="n" hidden="false">
        <f>S206+T206</f>
        <v>961</v>
      </c>
      <c r="V206" s="21" t="n" hidden="false">
        <f>U206/N206-1</f>
        <v>0</v>
      </c>
      <c r="W206" s="8" t="n">
        <v>1</v>
      </c>
      <c r="X206" s="23" t="n" hidden="false">
        <v>961</v>
      </c>
      <c r="Y206" s="19" t="n" hidden="false">
        <v/>
      </c>
      <c r="Z206" s="19" t="n" hidden="false">
        <f>X206+Y206</f>
        <v>961</v>
      </c>
      <c r="AA206" s="19" t="n" hidden="false">
        <f>ROUND(W206*X206,2)</f>
        <v>961</v>
      </c>
      <c r="AB206" s="19" t="n" hidden="false">
        <v/>
      </c>
      <c r="AC206" s="19" t="n" hidden="false">
        <f>AA206+AB206</f>
        <v>961</v>
      </c>
      <c r="AD206" s="21" t="n" hidden="false">
        <f>AC206/N206-1</f>
        <v>0</v>
      </c>
      <c r="AE206" s="8" t="n">
        <v>1</v>
      </c>
      <c r="AF206" s="23" t="n" hidden="false">
        <v>961</v>
      </c>
      <c r="AG206" s="19" t="n" hidden="false">
        <v/>
      </c>
      <c r="AH206" s="19" t="n" hidden="false">
        <f>AF206+AG206</f>
        <v>961</v>
      </c>
      <c r="AI206" s="19" t="n" hidden="false">
        <f>ROUND(AE206*AF206,2)</f>
        <v>961</v>
      </c>
      <c r="AJ206" s="19" t="n" hidden="false">
        <v/>
      </c>
      <c r="AK206" s="19" t="n" hidden="false">
        <f>AI206+AJ206</f>
        <v>961</v>
      </c>
      <c r="AL206" s="21" t="n" hidden="false">
        <f>AK206/N206-1</f>
        <v>0</v>
      </c>
      <c r="AM206" s="8" t="n">
        <v>0</v>
      </c>
      <c r="AN206" s="23" t="n" hidden="false">
        <v>0</v>
      </c>
      <c r="AO206" s="19" t="n" hidden="false">
        <v/>
      </c>
      <c r="AP206" s="19" t="n" hidden="false">
        <f>AN206+AO206</f>
        <v>0</v>
      </c>
      <c r="AQ206" s="19" t="n" hidden="false">
        <f>ROUND(AM206*AN206,2)</f>
        <v>0</v>
      </c>
      <c r="AR206" s="19" t="n" hidden="false">
        <v/>
      </c>
      <c r="AS206" s="19" t="n" hidden="false">
        <f>AQ206+AR206</f>
        <v>0</v>
      </c>
      <c r="AT206" s="21" t="n" hidden="false">
        <f>AS206/N206-1</f>
        <v>-1</v>
      </c>
    </row>
    <row r="207" customFormat="false" hidden="false" outlineLevel="0" collapsed="false">
      <c r="A207" s="18" t="inlineStr">
        <is>
          <t xml:space="preserve">1.1.1.2.1.1.1.3.10</t>
        </is>
      </c>
      <c r="B207" s="18" t="inlineStr">
        <is>
          <t xml:space="preserve"/>
        </is>
      </c>
      <c r="C207" s="22" t="inlineStr">
        <is>
          <t xml:space="preserve">Огнетушитель_ / углекислотный ОУ-3</t>
        </is>
      </c>
      <c r="D207" s="7" t="inlineStr">
        <is>
          <t xml:space="preserve"/>
        </is>
      </c>
      <c r="E207" s="7" t="inlineStr">
        <is>
          <t xml:space="preserve"/>
        </is>
      </c>
      <c r="F207" s="7" t="inlineStr">
        <is>
          <t xml:space="preserve">ШТ</t>
        </is>
      </c>
      <c r="G207" s="7" t="inlineStr">
        <is>
          <t xml:space="preserve">1</t>
        </is>
      </c>
      <c r="H207" s="8" t="n">
        <v>1</v>
      </c>
      <c r="I207" s="20" t="n">
        <v>0</v>
      </c>
      <c r="J207" s="19" t="n">
        <v/>
      </c>
      <c r="K207" s="19" t="n">
        <f>ROUND(I207,2)+J207</f>
        <v>0</v>
      </c>
      <c r="L207" s="19" t="n">
        <f>ROUND(H207*ROUND(I207,2),2)</f>
        <v>0</v>
      </c>
      <c r="M207" s="19" t="n">
        <v/>
      </c>
      <c r="N207" s="19" t="n">
        <f>L207+M207</f>
        <v>0</v>
      </c>
      <c r="O207" s="8" t="n">
        <v>1</v>
      </c>
      <c r="P207" s="20" t="n" hidden="false">
        <v>2000</v>
      </c>
      <c r="Q207" s="19" t="n" hidden="false">
        <v/>
      </c>
      <c r="R207" s="19" t="n" hidden="false">
        <f>P207+Q207</f>
        <v>2000</v>
      </c>
      <c r="S207" s="19" t="n" hidden="false">
        <f>ROUND(O207*P207,2)</f>
        <v>2000</v>
      </c>
      <c r="T207" s="19" t="n" hidden="false">
        <v/>
      </c>
      <c r="U207" s="19" t="n" hidden="false">
        <f>S207+T207</f>
        <v>2000</v>
      </c>
      <c r="V207" s="21" t="n" hidden="false">
        <f>U207/N207-1</f>
        <v>Infinity</v>
      </c>
      <c r="W207" s="8" t="n">
        <v>1</v>
      </c>
      <c r="X207" s="20" t="n" hidden="false">
        <v>2059</v>
      </c>
      <c r="Y207" s="19" t="n" hidden="false">
        <v/>
      </c>
      <c r="Z207" s="19" t="n" hidden="false">
        <f>X207+Y207</f>
        <v>2059</v>
      </c>
      <c r="AA207" s="19" t="n" hidden="false">
        <f>ROUND(W207*X207,2)</f>
        <v>2059</v>
      </c>
      <c r="AB207" s="19" t="n" hidden="false">
        <v/>
      </c>
      <c r="AC207" s="19" t="n" hidden="false">
        <f>AA207+AB207</f>
        <v>2059</v>
      </c>
      <c r="AD207" s="21" t="n" hidden="false">
        <f>AC207/N207-1</f>
        <v>Infinity</v>
      </c>
      <c r="AE207" s="8" t="n">
        <v>1</v>
      </c>
      <c r="AF207" s="20" t="n" hidden="false">
        <v>1500</v>
      </c>
      <c r="AG207" s="19" t="n" hidden="false">
        <v/>
      </c>
      <c r="AH207" s="19" t="n" hidden="false">
        <f>AF207+AG207</f>
        <v>1500</v>
      </c>
      <c r="AI207" s="19" t="n" hidden="false">
        <f>ROUND(AE207*AF207,2)</f>
        <v>1500</v>
      </c>
      <c r="AJ207" s="19" t="n" hidden="false">
        <v/>
      </c>
      <c r="AK207" s="19" t="n" hidden="false">
        <f>AI207+AJ207</f>
        <v>1500</v>
      </c>
      <c r="AL207" s="21" t="n" hidden="false">
        <f>AK207/N207-1</f>
        <v>Infinity</v>
      </c>
      <c r="AM207" s="8" t="n">
        <v>0</v>
      </c>
      <c r="AN207" s="19" t="n" hidden="false">
        <v>0</v>
      </c>
      <c r="AO207" s="19" t="n" hidden="false">
        <v/>
      </c>
      <c r="AP207" s="19" t="n" hidden="false">
        <f>AN207+AO207</f>
        <v>0</v>
      </c>
      <c r="AQ207" s="19" t="n" hidden="false">
        <f>ROUND(AM207*AN207,2)</f>
        <v>0</v>
      </c>
      <c r="AR207" s="19" t="n" hidden="false">
        <v/>
      </c>
      <c r="AS207" s="19" t="n" hidden="false">
        <f>AQ207+AR207</f>
        <v>0</v>
      </c>
      <c r="AT207" s="21" t="n" hidden="false">
        <f>AS207/N207-1</f>
        <v>NaN</v>
      </c>
    </row>
    <row r="208" customFormat="false" hidden="false" outlineLevel="0" collapsed="false">
      <c r="A208" s="18" t="inlineStr">
        <is>
          <t xml:space="preserve">1.1.1.2.1.1.1.4</t>
        </is>
      </c>
      <c r="B208" s="18" t="inlineStr">
        <is>
          <t xml:space="preserve"/>
        </is>
      </c>
      <c r="C208" s="18" t="inlineStr">
        <is>
          <t xml:space="preserve">Пуско-наладочные работы ВРУ</t>
        </is>
      </c>
      <c r="D208" s="7" t="inlineStr">
        <is>
          <t xml:space="preserve"/>
        </is>
      </c>
      <c r="E208" s="7" t="inlineStr">
        <is>
          <t xml:space="preserve"/>
        </is>
      </c>
      <c r="F208" s="7" t="inlineStr">
        <is>
          <t xml:space="preserve">ШТ</t>
        </is>
      </c>
      <c r="G208" s="7" t="inlineStr">
        <is>
          <t xml:space="preserve">1</t>
        </is>
      </c>
      <c r="H208" s="8" t="n">
        <v>1</v>
      </c>
      <c r="I208" s="19" t="n">
        <v/>
      </c>
      <c r="J208" s="20" t="n">
        <v>255646</v>
      </c>
      <c r="K208" s="19" t="n">
        <f>I208+ROUND(J208,2)</f>
        <v>255646</v>
      </c>
      <c r="L208" s="19" t="n">
        <v/>
      </c>
      <c r="M208" s="19" t="n">
        <f>ROUND(H208*ROUND(J208,2),2)</f>
        <v>255646</v>
      </c>
      <c r="N208" s="19" t="n">
        <f>L208+M208</f>
        <v>255646</v>
      </c>
      <c r="O208" s="8" t="n">
        <v>1</v>
      </c>
      <c r="P208" s="19" t="n" hidden="false">
        <v/>
      </c>
      <c r="Q208" s="20" t="n" hidden="false">
        <v>67433</v>
      </c>
      <c r="R208" s="19" t="n" hidden="false">
        <f>P208+Q208</f>
        <v>67433</v>
      </c>
      <c r="S208" s="19" t="n" hidden="false">
        <v/>
      </c>
      <c r="T208" s="19" t="n" hidden="false">
        <f>ROUND(O208*Q208,2)</f>
        <v>67433</v>
      </c>
      <c r="U208" s="19" t="n" hidden="false">
        <f>S208+T208</f>
        <v>67433</v>
      </c>
      <c r="V208" s="21" t="n" hidden="false">
        <f>U208/N208-1</f>
        <v>-0.7362250925107374</v>
      </c>
      <c r="W208" s="8" t="n">
        <v>1</v>
      </c>
      <c r="X208" s="19" t="n" hidden="false">
        <v/>
      </c>
      <c r="Y208" s="20" t="n" hidden="false">
        <v>120000</v>
      </c>
      <c r="Z208" s="19" t="n" hidden="false">
        <f>X208+Y208</f>
        <v>120000</v>
      </c>
      <c r="AA208" s="19" t="n" hidden="false">
        <v/>
      </c>
      <c r="AB208" s="19" t="n" hidden="false">
        <f>ROUND(W208*Y208,2)</f>
        <v>120000</v>
      </c>
      <c r="AC208" s="19" t="n" hidden="false">
        <f>AA208+AB208</f>
        <v>120000</v>
      </c>
      <c r="AD208" s="21" t="n" hidden="false">
        <f>AC208/N208-1</f>
        <v>-0.5306009090695727</v>
      </c>
      <c r="AE208" s="8" t="n">
        <v>1</v>
      </c>
      <c r="AF208" s="19" t="n" hidden="false">
        <v/>
      </c>
      <c r="AG208" s="20" t="n" hidden="false">
        <v>500000</v>
      </c>
      <c r="AH208" s="19" t="n" hidden="false">
        <f>AF208+AG208</f>
        <v>500000</v>
      </c>
      <c r="AI208" s="19" t="n" hidden="false">
        <v/>
      </c>
      <c r="AJ208" s="19" t="n" hidden="false">
        <f>ROUND(AE208*AG208,2)</f>
        <v>500000</v>
      </c>
      <c r="AK208" s="19" t="n" hidden="false">
        <f>AI208+AJ208</f>
        <v>500000</v>
      </c>
      <c r="AL208" s="21" t="n" hidden="false">
        <f>AK208/N208-1</f>
        <v>0.9558295455434469</v>
      </c>
      <c r="AM208" s="8" t="n">
        <v>0</v>
      </c>
      <c r="AN208" s="19" t="n" hidden="false">
        <v/>
      </c>
      <c r="AO208" s="19" t="n" hidden="false">
        <v>0</v>
      </c>
      <c r="AP208" s="19" t="n" hidden="false">
        <f>AN208+AO208</f>
        <v>0</v>
      </c>
      <c r="AQ208" s="19" t="n" hidden="false">
        <v/>
      </c>
      <c r="AR208" s="19" t="n" hidden="false">
        <f>ROUND(AM208*AO208,2)</f>
        <v>0</v>
      </c>
      <c r="AS208" s="19" t="n" hidden="false">
        <f>AQ208+AR208</f>
        <v>0</v>
      </c>
      <c r="AT208" s="21" t="n" hidden="false">
        <f>AS208/N208-1</f>
        <v>-1</v>
      </c>
    </row>
    <row r="209" customFormat="false" hidden="false" outlineLevel="0" collapsed="false">
      <c r="A209" s="14" t="inlineStr">
        <is>
          <t xml:space="preserve">1.1.1.2.1.1.2</t>
        </is>
      </c>
      <c r="B209" s="14" t="inlineStr">
        <is>
          <t xml:space="preserve"/>
        </is>
      </c>
      <c r="C209" s="14" t="inlineStr">
        <is>
          <t xml:space="preserve">Монтаж щитового оборудования</t>
        </is>
      </c>
      <c r="D209" s="6" t="inlineStr">
        <is>
          <t xml:space="preserve"/>
        </is>
      </c>
      <c r="E209" s="6" t="inlineStr">
        <is>
          <t xml:space="preserve"/>
        </is>
      </c>
      <c r="F209" s="6" t="inlineStr">
        <is>
          <t xml:space="preserve"/>
        </is>
      </c>
      <c r="G209" s="6" t="inlineStr">
        <is>
          <t xml:space="preserve"/>
        </is>
      </c>
      <c r="H209" s="15" t="n">
        <v/>
      </c>
      <c r="I209" s="16" t="n">
        <v/>
      </c>
      <c r="J209" s="16" t="n">
        <v/>
      </c>
      <c r="K209" s="16" t="n">
        <v/>
      </c>
      <c r="L209" s="16" t="n">
        <f>L210+L219+L221+L227+L236</f>
        <v>28</v>
      </c>
      <c r="M209" s="16" t="n">
        <f>M210+M219+M221+M227+M236</f>
        <v>214816</v>
      </c>
      <c r="N209" s="16" t="n">
        <f>N210+N219+N221+N227+N236</f>
        <v>214844</v>
      </c>
      <c r="O209" s="15" t="n">
        <v/>
      </c>
      <c r="P209" s="16" t="n" hidden="false">
        <v/>
      </c>
      <c r="Q209" s="16" t="n" hidden="false">
        <v/>
      </c>
      <c r="R209" s="16" t="n" hidden="false">
        <v/>
      </c>
      <c r="S209" s="16" t="n" hidden="false">
        <f>S210+S219+S221+S227+S236</f>
        <v>379880</v>
      </c>
      <c r="T209" s="16" t="n" hidden="false">
        <f>T210+T219+T221+T227+T236</f>
        <v>510080</v>
      </c>
      <c r="U209" s="16" t="n" hidden="false">
        <f>U210+U219+U221+U227+U236</f>
        <v>889960</v>
      </c>
      <c r="V209" s="17" t="n" hidden="false">
        <f>U209/N209-1</f>
        <v>3.1423544525330005</v>
      </c>
      <c r="W209" s="15" t="n">
        <v/>
      </c>
      <c r="X209" s="16" t="n" hidden="false">
        <v/>
      </c>
      <c r="Y209" s="16" t="n" hidden="false">
        <v/>
      </c>
      <c r="Z209" s="16" t="n" hidden="false">
        <v/>
      </c>
      <c r="AA209" s="16" t="n" hidden="false">
        <f>AA210+AA219+AA221+AA227+AA236</f>
        <v>175028</v>
      </c>
      <c r="AB209" s="16" t="n" hidden="false">
        <f>AB210+AB219+AB221+AB227+AB236</f>
        <v>579000</v>
      </c>
      <c r="AC209" s="16" t="n" hidden="false">
        <f>AC210+AC219+AC221+AC227+AC236</f>
        <v>754028</v>
      </c>
      <c r="AD209" s="17" t="n" hidden="false">
        <f>AC209/N209-1</f>
        <v>2.509653516039545</v>
      </c>
      <c r="AE209" s="15" t="n">
        <v/>
      </c>
      <c r="AF209" s="16" t="n" hidden="false">
        <v/>
      </c>
      <c r="AG209" s="16" t="n" hidden="false">
        <v/>
      </c>
      <c r="AH209" s="16" t="n" hidden="false">
        <v/>
      </c>
      <c r="AI209" s="16" t="n" hidden="false">
        <f>AI210+AI219+AI221+AI227+AI236</f>
        <v>100028</v>
      </c>
      <c r="AJ209" s="16" t="n" hidden="false">
        <f>AJ210+AJ219+AJ221+AJ227+AJ236</f>
        <v>436200</v>
      </c>
      <c r="AK209" s="16" t="n" hidden="false">
        <f>AK210+AK219+AK221+AK227+AK236</f>
        <v>536228</v>
      </c>
      <c r="AL209" s="17" t="n" hidden="false">
        <f>AK209/N209-1</f>
        <v>1.4958946956861725</v>
      </c>
      <c r="AM209" s="15" t="n">
        <v/>
      </c>
      <c r="AN209" s="16" t="n" hidden="false">
        <v/>
      </c>
      <c r="AO209" s="16" t="n" hidden="false">
        <v/>
      </c>
      <c r="AP209" s="16" t="n" hidden="false">
        <v/>
      </c>
      <c r="AQ209" s="16" t="n" hidden="false">
        <f>AQ210+AQ219+AQ221+AQ227+AQ236</f>
        <v>0</v>
      </c>
      <c r="AR209" s="16" t="n" hidden="false">
        <f>AR210+AR219+AR221+AR227+AR236</f>
        <v>0</v>
      </c>
      <c r="AS209" s="16" t="n" hidden="false">
        <f>AS210+AS219+AS221+AS227+AS236</f>
        <v>0</v>
      </c>
      <c r="AT209" s="17" t="n" hidden="false">
        <f>AS209/N209-1</f>
        <v>-1</v>
      </c>
    </row>
    <row r="210" customFormat="false" hidden="false" outlineLevel="0" collapsed="false">
      <c r="A210" s="18" t="inlineStr">
        <is>
          <t xml:space="preserve">1.1.1.2.1.1.2.1</t>
        </is>
      </c>
      <c r="B210" s="18" t="inlineStr">
        <is>
          <t xml:space="preserve"/>
        </is>
      </c>
      <c r="C210" s="18" t="inlineStr">
        <is>
          <t xml:space="preserve">Монтаж щита, шкафа распределительного, учетного</t>
        </is>
      </c>
      <c r="D210" s="7" t="inlineStr">
        <is>
          <t xml:space="preserve"/>
        </is>
      </c>
      <c r="E210" s="7" t="inlineStr">
        <is>
          <t xml:space="preserve">Выгружается из БО по объектам BIM-КЦ</t>
        </is>
      </c>
      <c r="F210" s="7" t="inlineStr">
        <is>
          <t xml:space="preserve">ШТ</t>
        </is>
      </c>
      <c r="G210" s="7" t="inlineStr">
        <is>
          <t xml:space="preserve">1</t>
        </is>
      </c>
      <c r="H210" s="8" t="n">
        <v>8</v>
      </c>
      <c r="I210" s="19" t="n">
        <f>ROUND((L211+L212+L213+L214+L215+L216+L217+L218)/H210,2)</f>
        <v>1</v>
      </c>
      <c r="J210" s="20" t="n">
        <v>5670</v>
      </c>
      <c r="K210" s="19" t="n">
        <f>I210+ROUND(J210,2)</f>
        <v>5671</v>
      </c>
      <c r="L210" s="19" t="n">
        <f>ROUND(H210*I210,2)</f>
        <v>8</v>
      </c>
      <c r="M210" s="19" t="n">
        <f>ROUND(H210*ROUND(J210,2),2)</f>
        <v>45360</v>
      </c>
      <c r="N210" s="19" t="n">
        <f>L210+M210</f>
        <v>45368</v>
      </c>
      <c r="O210" s="8" t="n">
        <v>8</v>
      </c>
      <c r="P210" s="19" t="n" hidden="false">
        <f>ROUND((S211+S212+S213+S214+S215+S216+S217+S218)/O210,2)</f>
        <v>1</v>
      </c>
      <c r="Q210" s="20" t="n" hidden="false">
        <v>16100.8</v>
      </c>
      <c r="R210" s="19" t="n" hidden="false">
        <f>P210+Q210</f>
        <v>16101.8</v>
      </c>
      <c r="S210" s="19" t="n" hidden="false">
        <f>ROUND(O210*P210,2)</f>
        <v>8</v>
      </c>
      <c r="T210" s="19" t="n" hidden="false">
        <f>ROUND(O210*Q210,2)</f>
        <v>128806.4</v>
      </c>
      <c r="U210" s="19" t="n" hidden="false">
        <f>S210+T210</f>
        <v>128814.4</v>
      </c>
      <c r="V210" s="21" t="n" hidden="false">
        <f>U210/N210-1</f>
        <v>1.8393228707459</v>
      </c>
      <c r="W210" s="8" t="n">
        <v>8</v>
      </c>
      <c r="X210" s="19" t="n" hidden="false">
        <f>ROUND((AA211+AA212+AA213+AA214+AA215+AA216+AA217+AA218)/W210,2)</f>
        <v>1</v>
      </c>
      <c r="Y210" s="20" t="n" hidden="false">
        <v>23000</v>
      </c>
      <c r="Z210" s="19" t="n" hidden="false">
        <f>X210+Y210</f>
        <v>23001</v>
      </c>
      <c r="AA210" s="19" t="n" hidden="false">
        <f>ROUND(W210*X210,2)</f>
        <v>8</v>
      </c>
      <c r="AB210" s="19" t="n" hidden="false">
        <f>ROUND(W210*Y210,2)</f>
        <v>184000</v>
      </c>
      <c r="AC210" s="19" t="n" hidden="false">
        <f>AA210+AB210</f>
        <v>184008</v>
      </c>
      <c r="AD210" s="21" t="n" hidden="false">
        <f>AC210/N210-1</f>
        <v>3.055898430611885</v>
      </c>
      <c r="AE210" s="8" t="n">
        <v>8</v>
      </c>
      <c r="AF210" s="19" t="n" hidden="false">
        <f>ROUND((AI211+AI212+AI213+AI214+AI215+AI216+AI217+AI218)/AE210,2)</f>
        <v>1</v>
      </c>
      <c r="AG210" s="20" t="n" hidden="false">
        <v>9000</v>
      </c>
      <c r="AH210" s="19" t="n" hidden="false">
        <f>AF210+AG210</f>
        <v>9001</v>
      </c>
      <c r="AI210" s="19" t="n" hidden="false">
        <f>ROUND(AE210*AF210,2)</f>
        <v>8</v>
      </c>
      <c r="AJ210" s="19" t="n" hidden="false">
        <f>ROUND(AE210*AG210,2)</f>
        <v>72000</v>
      </c>
      <c r="AK210" s="19" t="n" hidden="false">
        <f>AI210+AJ210</f>
        <v>72008</v>
      </c>
      <c r="AL210" s="21" t="n" hidden="false">
        <f>AK210/N210-1</f>
        <v>0.5871980250396756</v>
      </c>
      <c r="AM210" s="8" t="n">
        <v>0</v>
      </c>
      <c r="AN210" s="19" t="n" hidden="false">
        <f>ROUND((AQ211+AQ212+AQ213+AQ214+AQ215+AQ216+AQ217+AQ218)/AM210,2)</f>
        <v>0</v>
      </c>
      <c r="AO210" s="19" t="n" hidden="false">
        <v>0</v>
      </c>
      <c r="AP210" s="19" t="n" hidden="false">
        <f>AN210+AO210</f>
        <v>0</v>
      </c>
      <c r="AQ210" s="19" t="n" hidden="false">
        <f>ROUND(AM210*AN210,2)</f>
        <v>0</v>
      </c>
      <c r="AR210" s="19" t="n" hidden="false">
        <f>ROUND(AM210*AO210,2)</f>
        <v>0</v>
      </c>
      <c r="AS210" s="19" t="n" hidden="false">
        <f>AQ210+AR210</f>
        <v>0</v>
      </c>
      <c r="AT210" s="21" t="n" hidden="false">
        <f>AS210/N210-1</f>
        <v>-1</v>
      </c>
    </row>
    <row r="211" customFormat="false" hidden="false" outlineLevel="0" collapsed="false">
      <c r="A211" s="18" t="inlineStr">
        <is>
          <t xml:space="preserve">1.1.1.2.1.1.2.1.1</t>
        </is>
      </c>
      <c r="B211" s="18" t="inlineStr">
        <is>
          <t xml:space="preserve"/>
        </is>
      </c>
      <c r="C211" s="22" t="inlineStr">
        <is>
          <t xml:space="preserve">Щит силовой (в соответствии со схемой)_ / МЭЛ</t>
        </is>
      </c>
      <c r="D211" s="7" t="inlineStr">
        <is>
          <t xml:space="preserve">ЩРТ1</t>
        </is>
      </c>
      <c r="E211" s="7" t="inlineStr">
        <is>
          <t xml:space="preserve"/>
        </is>
      </c>
      <c r="F211" s="7" t="inlineStr">
        <is>
          <t xml:space="preserve">ШТ</t>
        </is>
      </c>
      <c r="G211" s="7" t="inlineStr">
        <is>
          <t xml:space="preserve">1</t>
        </is>
      </c>
      <c r="H211" s="8" t="n">
        <v>1</v>
      </c>
      <c r="I211" s="23" t="n">
        <v>1</v>
      </c>
      <c r="J211" s="19" t="n">
        <v/>
      </c>
      <c r="K211" s="19" t="n">
        <f>ROUND(I211,2)+J211</f>
        <v>1</v>
      </c>
      <c r="L211" s="19" t="n">
        <f>ROUND(H211*ROUND(I211,2),2)</f>
        <v>1</v>
      </c>
      <c r="M211" s="19" t="n">
        <v/>
      </c>
      <c r="N211" s="19" t="n">
        <f>L211+M211</f>
        <v>1</v>
      </c>
      <c r="O211" s="8" t="n">
        <v>1</v>
      </c>
      <c r="P211" s="23" t="n" hidden="false">
        <v>1</v>
      </c>
      <c r="Q211" s="19" t="n" hidden="false">
        <v/>
      </c>
      <c r="R211" s="19" t="n" hidden="false">
        <f>P211+Q211</f>
        <v>1</v>
      </c>
      <c r="S211" s="19" t="n" hidden="false">
        <f>ROUND(O211*P211,2)</f>
        <v>1</v>
      </c>
      <c r="T211" s="19" t="n" hidden="false">
        <v/>
      </c>
      <c r="U211" s="19" t="n" hidden="false">
        <f>S211+T211</f>
        <v>1</v>
      </c>
      <c r="V211" s="21" t="n" hidden="false">
        <f>U211/N211-1</f>
        <v>0</v>
      </c>
      <c r="W211" s="8" t="n">
        <v>1</v>
      </c>
      <c r="X211" s="23" t="n" hidden="false">
        <v>1</v>
      </c>
      <c r="Y211" s="19" t="n" hidden="false">
        <v/>
      </c>
      <c r="Z211" s="19" t="n" hidden="false">
        <f>X211+Y211</f>
        <v>1</v>
      </c>
      <c r="AA211" s="19" t="n" hidden="false">
        <f>ROUND(W211*X211,2)</f>
        <v>1</v>
      </c>
      <c r="AB211" s="19" t="n" hidden="false">
        <v/>
      </c>
      <c r="AC211" s="19" t="n" hidden="false">
        <f>AA211+AB211</f>
        <v>1</v>
      </c>
      <c r="AD211" s="21" t="n" hidden="false">
        <f>AC211/N211-1</f>
        <v>0</v>
      </c>
      <c r="AE211" s="8" t="n">
        <v>1</v>
      </c>
      <c r="AF211" s="23" t="n" hidden="false">
        <v>1</v>
      </c>
      <c r="AG211" s="19" t="n" hidden="false">
        <v/>
      </c>
      <c r="AH211" s="19" t="n" hidden="false">
        <f>AF211+AG211</f>
        <v>1</v>
      </c>
      <c r="AI211" s="19" t="n" hidden="false">
        <f>ROUND(AE211*AF211,2)</f>
        <v>1</v>
      </c>
      <c r="AJ211" s="19" t="n" hidden="false">
        <v/>
      </c>
      <c r="AK211" s="19" t="n" hidden="false">
        <f>AI211+AJ211</f>
        <v>1</v>
      </c>
      <c r="AL211" s="21" t="n" hidden="false">
        <f>AK211/N211-1</f>
        <v>0</v>
      </c>
      <c r="AM211" s="8" t="n">
        <v>0</v>
      </c>
      <c r="AN211" s="23" t="n" hidden="false">
        <v>0</v>
      </c>
      <c r="AO211" s="19" t="n" hidden="false">
        <v/>
      </c>
      <c r="AP211" s="19" t="n" hidden="false">
        <f>AN211+AO211</f>
        <v>0</v>
      </c>
      <c r="AQ211" s="19" t="n" hidden="false">
        <f>ROUND(AM211*AN211,2)</f>
        <v>0</v>
      </c>
      <c r="AR211" s="19" t="n" hidden="false">
        <v/>
      </c>
      <c r="AS211" s="19" t="n" hidden="false">
        <f>AQ211+AR211</f>
        <v>0</v>
      </c>
      <c r="AT211" s="21" t="n" hidden="false">
        <f>AS211/N211-1</f>
        <v>-1</v>
      </c>
    </row>
    <row r="212" customFormat="false" hidden="false" outlineLevel="0" collapsed="false">
      <c r="A212" s="18" t="inlineStr">
        <is>
          <t xml:space="preserve">1.1.1.2.1.1.2.1.2</t>
        </is>
      </c>
      <c r="B212" s="18" t="inlineStr">
        <is>
          <t xml:space="preserve"/>
        </is>
      </c>
      <c r="C212" s="22" t="inlineStr">
        <is>
          <t xml:space="preserve">Щит силовой (в соответствии со схемой)_ / МЭЛ</t>
        </is>
      </c>
      <c r="D212" s="7" t="inlineStr">
        <is>
          <t xml:space="preserve">ЩРТ5</t>
        </is>
      </c>
      <c r="E212" s="7" t="inlineStr">
        <is>
          <t xml:space="preserve"/>
        </is>
      </c>
      <c r="F212" s="7" t="inlineStr">
        <is>
          <t xml:space="preserve">ШТ</t>
        </is>
      </c>
      <c r="G212" s="7" t="inlineStr">
        <is>
          <t xml:space="preserve">1</t>
        </is>
      </c>
      <c r="H212" s="8" t="n">
        <v>1</v>
      </c>
      <c r="I212" s="23" t="n">
        <v>1</v>
      </c>
      <c r="J212" s="19" t="n">
        <v/>
      </c>
      <c r="K212" s="19" t="n">
        <f>ROUND(I212,2)+J212</f>
        <v>1</v>
      </c>
      <c r="L212" s="19" t="n">
        <f>ROUND(H212*ROUND(I212,2),2)</f>
        <v>1</v>
      </c>
      <c r="M212" s="19" t="n">
        <v/>
      </c>
      <c r="N212" s="19" t="n">
        <f>L212+M212</f>
        <v>1</v>
      </c>
      <c r="O212" s="8" t="n">
        <v>1</v>
      </c>
      <c r="P212" s="23" t="n" hidden="false">
        <v>1</v>
      </c>
      <c r="Q212" s="19" t="n" hidden="false">
        <v/>
      </c>
      <c r="R212" s="19" t="n" hidden="false">
        <f>P212+Q212</f>
        <v>1</v>
      </c>
      <c r="S212" s="19" t="n" hidden="false">
        <f>ROUND(O212*P212,2)</f>
        <v>1</v>
      </c>
      <c r="T212" s="19" t="n" hidden="false">
        <v/>
      </c>
      <c r="U212" s="19" t="n" hidden="false">
        <f>S212+T212</f>
        <v>1</v>
      </c>
      <c r="V212" s="21" t="n" hidden="false">
        <f>U212/N212-1</f>
        <v>0</v>
      </c>
      <c r="W212" s="8" t="n">
        <v>1</v>
      </c>
      <c r="X212" s="23" t="n" hidden="false">
        <v>1</v>
      </c>
      <c r="Y212" s="19" t="n" hidden="false">
        <v/>
      </c>
      <c r="Z212" s="19" t="n" hidden="false">
        <f>X212+Y212</f>
        <v>1</v>
      </c>
      <c r="AA212" s="19" t="n" hidden="false">
        <f>ROUND(W212*X212,2)</f>
        <v>1</v>
      </c>
      <c r="AB212" s="19" t="n" hidden="false">
        <v/>
      </c>
      <c r="AC212" s="19" t="n" hidden="false">
        <f>AA212+AB212</f>
        <v>1</v>
      </c>
      <c r="AD212" s="21" t="n" hidden="false">
        <f>AC212/N212-1</f>
        <v>0</v>
      </c>
      <c r="AE212" s="8" t="n">
        <v>1</v>
      </c>
      <c r="AF212" s="23" t="n" hidden="false">
        <v>1</v>
      </c>
      <c r="AG212" s="19" t="n" hidden="false">
        <v/>
      </c>
      <c r="AH212" s="19" t="n" hidden="false">
        <f>AF212+AG212</f>
        <v>1</v>
      </c>
      <c r="AI212" s="19" t="n" hidden="false">
        <f>ROUND(AE212*AF212,2)</f>
        <v>1</v>
      </c>
      <c r="AJ212" s="19" t="n" hidden="false">
        <v/>
      </c>
      <c r="AK212" s="19" t="n" hidden="false">
        <f>AI212+AJ212</f>
        <v>1</v>
      </c>
      <c r="AL212" s="21" t="n" hidden="false">
        <f>AK212/N212-1</f>
        <v>0</v>
      </c>
      <c r="AM212" s="8" t="n">
        <v>0</v>
      </c>
      <c r="AN212" s="23" t="n" hidden="false">
        <v>0</v>
      </c>
      <c r="AO212" s="19" t="n" hidden="false">
        <v/>
      </c>
      <c r="AP212" s="19" t="n" hidden="false">
        <f>AN212+AO212</f>
        <v>0</v>
      </c>
      <c r="AQ212" s="19" t="n" hidden="false">
        <f>ROUND(AM212*AN212,2)</f>
        <v>0</v>
      </c>
      <c r="AR212" s="19" t="n" hidden="false">
        <v/>
      </c>
      <c r="AS212" s="19" t="n" hidden="false">
        <f>AQ212+AR212</f>
        <v>0</v>
      </c>
      <c r="AT212" s="21" t="n" hidden="false">
        <f>AS212/N212-1</f>
        <v>-1</v>
      </c>
    </row>
    <row r="213" customFormat="false" hidden="false" outlineLevel="0" collapsed="false">
      <c r="A213" s="18" t="inlineStr">
        <is>
          <t xml:space="preserve">1.1.1.2.1.1.2.1.3</t>
        </is>
      </c>
      <c r="B213" s="18" t="inlineStr">
        <is>
          <t xml:space="preserve"/>
        </is>
      </c>
      <c r="C213" s="22" t="inlineStr">
        <is>
          <t xml:space="preserve">Щит силовой (в соответствии со схемой)_ / МЭЛ</t>
        </is>
      </c>
      <c r="D213" s="7" t="inlineStr">
        <is>
          <t xml:space="preserve">ЩРТ3</t>
        </is>
      </c>
      <c r="E213" s="7" t="inlineStr">
        <is>
          <t xml:space="preserve"/>
        </is>
      </c>
      <c r="F213" s="7" t="inlineStr">
        <is>
          <t xml:space="preserve">ШТ</t>
        </is>
      </c>
      <c r="G213" s="7" t="inlineStr">
        <is>
          <t xml:space="preserve">1</t>
        </is>
      </c>
      <c r="H213" s="8" t="n">
        <v>1</v>
      </c>
      <c r="I213" s="23" t="n">
        <v>1</v>
      </c>
      <c r="J213" s="19" t="n">
        <v/>
      </c>
      <c r="K213" s="19" t="n">
        <f>ROUND(I213,2)+J213</f>
        <v>1</v>
      </c>
      <c r="L213" s="19" t="n">
        <f>ROUND(H213*ROUND(I213,2),2)</f>
        <v>1</v>
      </c>
      <c r="M213" s="19" t="n">
        <v/>
      </c>
      <c r="N213" s="19" t="n">
        <f>L213+M213</f>
        <v>1</v>
      </c>
      <c r="O213" s="8" t="n">
        <v>1</v>
      </c>
      <c r="P213" s="23" t="n" hidden="false">
        <v>1</v>
      </c>
      <c r="Q213" s="19" t="n" hidden="false">
        <v/>
      </c>
      <c r="R213" s="19" t="n" hidden="false">
        <f>P213+Q213</f>
        <v>1</v>
      </c>
      <c r="S213" s="19" t="n" hidden="false">
        <f>ROUND(O213*P213,2)</f>
        <v>1</v>
      </c>
      <c r="T213" s="19" t="n" hidden="false">
        <v/>
      </c>
      <c r="U213" s="19" t="n" hidden="false">
        <f>S213+T213</f>
        <v>1</v>
      </c>
      <c r="V213" s="21" t="n" hidden="false">
        <f>U213/N213-1</f>
        <v>0</v>
      </c>
      <c r="W213" s="8" t="n">
        <v>1</v>
      </c>
      <c r="X213" s="23" t="n" hidden="false">
        <v>1</v>
      </c>
      <c r="Y213" s="19" t="n" hidden="false">
        <v/>
      </c>
      <c r="Z213" s="19" t="n" hidden="false">
        <f>X213+Y213</f>
        <v>1</v>
      </c>
      <c r="AA213" s="19" t="n" hidden="false">
        <f>ROUND(W213*X213,2)</f>
        <v>1</v>
      </c>
      <c r="AB213" s="19" t="n" hidden="false">
        <v/>
      </c>
      <c r="AC213" s="19" t="n" hidden="false">
        <f>AA213+AB213</f>
        <v>1</v>
      </c>
      <c r="AD213" s="21" t="n" hidden="false">
        <f>AC213/N213-1</f>
        <v>0</v>
      </c>
      <c r="AE213" s="8" t="n">
        <v>1</v>
      </c>
      <c r="AF213" s="23" t="n" hidden="false">
        <v>1</v>
      </c>
      <c r="AG213" s="19" t="n" hidden="false">
        <v/>
      </c>
      <c r="AH213" s="19" t="n" hidden="false">
        <f>AF213+AG213</f>
        <v>1</v>
      </c>
      <c r="AI213" s="19" t="n" hidden="false">
        <f>ROUND(AE213*AF213,2)</f>
        <v>1</v>
      </c>
      <c r="AJ213" s="19" t="n" hidden="false">
        <v/>
      </c>
      <c r="AK213" s="19" t="n" hidden="false">
        <f>AI213+AJ213</f>
        <v>1</v>
      </c>
      <c r="AL213" s="21" t="n" hidden="false">
        <f>AK213/N213-1</f>
        <v>0</v>
      </c>
      <c r="AM213" s="8" t="n">
        <v>0</v>
      </c>
      <c r="AN213" s="23" t="n" hidden="false">
        <v>0</v>
      </c>
      <c r="AO213" s="19" t="n" hidden="false">
        <v/>
      </c>
      <c r="AP213" s="19" t="n" hidden="false">
        <f>AN213+AO213</f>
        <v>0</v>
      </c>
      <c r="AQ213" s="19" t="n" hidden="false">
        <f>ROUND(AM213*AN213,2)</f>
        <v>0</v>
      </c>
      <c r="AR213" s="19" t="n" hidden="false">
        <v/>
      </c>
      <c r="AS213" s="19" t="n" hidden="false">
        <f>AQ213+AR213</f>
        <v>0</v>
      </c>
      <c r="AT213" s="21" t="n" hidden="false">
        <f>AS213/N213-1</f>
        <v>-1</v>
      </c>
    </row>
    <row r="214" customFormat="false" hidden="false" outlineLevel="0" collapsed="false">
      <c r="A214" s="18" t="inlineStr">
        <is>
          <t xml:space="preserve">1.1.1.2.1.1.2.1.4</t>
        </is>
      </c>
      <c r="B214" s="18" t="inlineStr">
        <is>
          <t xml:space="preserve"/>
        </is>
      </c>
      <c r="C214" s="22" t="inlineStr">
        <is>
          <t xml:space="preserve">Щит силовой (в соответствии со схемой)_ / МЭЛ</t>
        </is>
      </c>
      <c r="D214" s="7" t="inlineStr">
        <is>
          <t xml:space="preserve">ЩСК 4.2</t>
        </is>
      </c>
      <c r="E214" s="7" t="inlineStr">
        <is>
          <t xml:space="preserve"/>
        </is>
      </c>
      <c r="F214" s="7" t="inlineStr">
        <is>
          <t xml:space="preserve">ШТ</t>
        </is>
      </c>
      <c r="G214" s="7" t="inlineStr">
        <is>
          <t xml:space="preserve">1</t>
        </is>
      </c>
      <c r="H214" s="8" t="n">
        <v>1</v>
      </c>
      <c r="I214" s="23" t="n">
        <v>1</v>
      </c>
      <c r="J214" s="19" t="n">
        <v/>
      </c>
      <c r="K214" s="19" t="n">
        <f>ROUND(I214,2)+J214</f>
        <v>1</v>
      </c>
      <c r="L214" s="19" t="n">
        <f>ROUND(H214*ROUND(I214,2),2)</f>
        <v>1</v>
      </c>
      <c r="M214" s="19" t="n">
        <v/>
      </c>
      <c r="N214" s="19" t="n">
        <f>L214+M214</f>
        <v>1</v>
      </c>
      <c r="O214" s="8" t="n">
        <v>1</v>
      </c>
      <c r="P214" s="23" t="n" hidden="false">
        <v>1</v>
      </c>
      <c r="Q214" s="19" t="n" hidden="false">
        <v/>
      </c>
      <c r="R214" s="19" t="n" hidden="false">
        <f>P214+Q214</f>
        <v>1</v>
      </c>
      <c r="S214" s="19" t="n" hidden="false">
        <f>ROUND(O214*P214,2)</f>
        <v>1</v>
      </c>
      <c r="T214" s="19" t="n" hidden="false">
        <v/>
      </c>
      <c r="U214" s="19" t="n" hidden="false">
        <f>S214+T214</f>
        <v>1</v>
      </c>
      <c r="V214" s="21" t="n" hidden="false">
        <f>U214/N214-1</f>
        <v>0</v>
      </c>
      <c r="W214" s="8" t="n">
        <v>1</v>
      </c>
      <c r="X214" s="23" t="n" hidden="false">
        <v>1</v>
      </c>
      <c r="Y214" s="19" t="n" hidden="false">
        <v/>
      </c>
      <c r="Z214" s="19" t="n" hidden="false">
        <f>X214+Y214</f>
        <v>1</v>
      </c>
      <c r="AA214" s="19" t="n" hidden="false">
        <f>ROUND(W214*X214,2)</f>
        <v>1</v>
      </c>
      <c r="AB214" s="19" t="n" hidden="false">
        <v/>
      </c>
      <c r="AC214" s="19" t="n" hidden="false">
        <f>AA214+AB214</f>
        <v>1</v>
      </c>
      <c r="AD214" s="21" t="n" hidden="false">
        <f>AC214/N214-1</f>
        <v>0</v>
      </c>
      <c r="AE214" s="8" t="n">
        <v>1</v>
      </c>
      <c r="AF214" s="23" t="n" hidden="false">
        <v>1</v>
      </c>
      <c r="AG214" s="19" t="n" hidden="false">
        <v/>
      </c>
      <c r="AH214" s="19" t="n" hidden="false">
        <f>AF214+AG214</f>
        <v>1</v>
      </c>
      <c r="AI214" s="19" t="n" hidden="false">
        <f>ROUND(AE214*AF214,2)</f>
        <v>1</v>
      </c>
      <c r="AJ214" s="19" t="n" hidden="false">
        <v/>
      </c>
      <c r="AK214" s="19" t="n" hidden="false">
        <f>AI214+AJ214</f>
        <v>1</v>
      </c>
      <c r="AL214" s="21" t="n" hidden="false">
        <f>AK214/N214-1</f>
        <v>0</v>
      </c>
      <c r="AM214" s="8" t="n">
        <v>0</v>
      </c>
      <c r="AN214" s="23" t="n" hidden="false">
        <v>0</v>
      </c>
      <c r="AO214" s="19" t="n" hidden="false">
        <v/>
      </c>
      <c r="AP214" s="19" t="n" hidden="false">
        <f>AN214+AO214</f>
        <v>0</v>
      </c>
      <c r="AQ214" s="19" t="n" hidden="false">
        <f>ROUND(AM214*AN214,2)</f>
        <v>0</v>
      </c>
      <c r="AR214" s="19" t="n" hidden="false">
        <v/>
      </c>
      <c r="AS214" s="19" t="n" hidden="false">
        <f>AQ214+AR214</f>
        <v>0</v>
      </c>
      <c r="AT214" s="21" t="n" hidden="false">
        <f>AS214/N214-1</f>
        <v>-1</v>
      </c>
    </row>
    <row r="215" customFormat="false" hidden="false" outlineLevel="0" collapsed="false">
      <c r="A215" s="18" t="inlineStr">
        <is>
          <t xml:space="preserve">1.1.1.2.1.1.2.1.5</t>
        </is>
      </c>
      <c r="B215" s="18" t="inlineStr">
        <is>
          <t xml:space="preserve"/>
        </is>
      </c>
      <c r="C215" s="22" t="inlineStr">
        <is>
          <t xml:space="preserve">Щит силовой (в соответствии со схемой)_ / МЭЛ</t>
        </is>
      </c>
      <c r="D215" s="7" t="inlineStr">
        <is>
          <t xml:space="preserve">ЩРТ4</t>
        </is>
      </c>
      <c r="E215" s="7" t="inlineStr">
        <is>
          <t xml:space="preserve"/>
        </is>
      </c>
      <c r="F215" s="7" t="inlineStr">
        <is>
          <t xml:space="preserve">ШТ</t>
        </is>
      </c>
      <c r="G215" s="7" t="inlineStr">
        <is>
          <t xml:space="preserve">1</t>
        </is>
      </c>
      <c r="H215" s="8" t="n">
        <v>1</v>
      </c>
      <c r="I215" s="23" t="n">
        <v>1</v>
      </c>
      <c r="J215" s="19" t="n">
        <v/>
      </c>
      <c r="K215" s="19" t="n">
        <f>ROUND(I215,2)+J215</f>
        <v>1</v>
      </c>
      <c r="L215" s="19" t="n">
        <f>ROUND(H215*ROUND(I215,2),2)</f>
        <v>1</v>
      </c>
      <c r="M215" s="19" t="n">
        <v/>
      </c>
      <c r="N215" s="19" t="n">
        <f>L215+M215</f>
        <v>1</v>
      </c>
      <c r="O215" s="8" t="n">
        <v>1</v>
      </c>
      <c r="P215" s="23" t="n" hidden="false">
        <v>1</v>
      </c>
      <c r="Q215" s="19" t="n" hidden="false">
        <v/>
      </c>
      <c r="R215" s="19" t="n" hidden="false">
        <f>P215+Q215</f>
        <v>1</v>
      </c>
      <c r="S215" s="19" t="n" hidden="false">
        <f>ROUND(O215*P215,2)</f>
        <v>1</v>
      </c>
      <c r="T215" s="19" t="n" hidden="false">
        <v/>
      </c>
      <c r="U215" s="19" t="n" hidden="false">
        <f>S215+T215</f>
        <v>1</v>
      </c>
      <c r="V215" s="21" t="n" hidden="false">
        <f>U215/N215-1</f>
        <v>0</v>
      </c>
      <c r="W215" s="8" t="n">
        <v>1</v>
      </c>
      <c r="X215" s="23" t="n" hidden="false">
        <v>1</v>
      </c>
      <c r="Y215" s="19" t="n" hidden="false">
        <v/>
      </c>
      <c r="Z215" s="19" t="n" hidden="false">
        <f>X215+Y215</f>
        <v>1</v>
      </c>
      <c r="AA215" s="19" t="n" hidden="false">
        <f>ROUND(W215*X215,2)</f>
        <v>1</v>
      </c>
      <c r="AB215" s="19" t="n" hidden="false">
        <v/>
      </c>
      <c r="AC215" s="19" t="n" hidden="false">
        <f>AA215+AB215</f>
        <v>1</v>
      </c>
      <c r="AD215" s="21" t="n" hidden="false">
        <f>AC215/N215-1</f>
        <v>0</v>
      </c>
      <c r="AE215" s="8" t="n">
        <v>1</v>
      </c>
      <c r="AF215" s="23" t="n" hidden="false">
        <v>1</v>
      </c>
      <c r="AG215" s="19" t="n" hidden="false">
        <v/>
      </c>
      <c r="AH215" s="19" t="n" hidden="false">
        <f>AF215+AG215</f>
        <v>1</v>
      </c>
      <c r="AI215" s="19" t="n" hidden="false">
        <f>ROUND(AE215*AF215,2)</f>
        <v>1</v>
      </c>
      <c r="AJ215" s="19" t="n" hidden="false">
        <v/>
      </c>
      <c r="AK215" s="19" t="n" hidden="false">
        <f>AI215+AJ215</f>
        <v>1</v>
      </c>
      <c r="AL215" s="21" t="n" hidden="false">
        <f>AK215/N215-1</f>
        <v>0</v>
      </c>
      <c r="AM215" s="8" t="n">
        <v>0</v>
      </c>
      <c r="AN215" s="23" t="n" hidden="false">
        <v>0</v>
      </c>
      <c r="AO215" s="19" t="n" hidden="false">
        <v/>
      </c>
      <c r="AP215" s="19" t="n" hidden="false">
        <f>AN215+AO215</f>
        <v>0</v>
      </c>
      <c r="AQ215" s="19" t="n" hidden="false">
        <f>ROUND(AM215*AN215,2)</f>
        <v>0</v>
      </c>
      <c r="AR215" s="19" t="n" hidden="false">
        <v/>
      </c>
      <c r="AS215" s="19" t="n" hidden="false">
        <f>AQ215+AR215</f>
        <v>0</v>
      </c>
      <c r="AT215" s="21" t="n" hidden="false">
        <f>AS215/N215-1</f>
        <v>-1</v>
      </c>
    </row>
    <row r="216" customFormat="false" hidden="false" outlineLevel="0" collapsed="false">
      <c r="A216" s="18" t="inlineStr">
        <is>
          <t xml:space="preserve">1.1.1.2.1.1.2.1.6</t>
        </is>
      </c>
      <c r="B216" s="18" t="inlineStr">
        <is>
          <t xml:space="preserve"/>
        </is>
      </c>
      <c r="C216" s="22" t="inlineStr">
        <is>
          <t xml:space="preserve">Щит силовой (в соответствии со схемой)_ / МЭЛ</t>
        </is>
      </c>
      <c r="D216" s="7" t="inlineStr">
        <is>
          <t xml:space="preserve">ЩСК 4.1</t>
        </is>
      </c>
      <c r="E216" s="7" t="inlineStr">
        <is>
          <t xml:space="preserve"/>
        </is>
      </c>
      <c r="F216" s="7" t="inlineStr">
        <is>
          <t xml:space="preserve">ШТ</t>
        </is>
      </c>
      <c r="G216" s="7" t="inlineStr">
        <is>
          <t xml:space="preserve">1</t>
        </is>
      </c>
      <c r="H216" s="8" t="n">
        <v>1</v>
      </c>
      <c r="I216" s="23" t="n">
        <v>1</v>
      </c>
      <c r="J216" s="19" t="n">
        <v/>
      </c>
      <c r="K216" s="19" t="n">
        <f>ROUND(I216,2)+J216</f>
        <v>1</v>
      </c>
      <c r="L216" s="19" t="n">
        <f>ROUND(H216*ROUND(I216,2),2)</f>
        <v>1</v>
      </c>
      <c r="M216" s="19" t="n">
        <v/>
      </c>
      <c r="N216" s="19" t="n">
        <f>L216+M216</f>
        <v>1</v>
      </c>
      <c r="O216" s="8" t="n">
        <v>1</v>
      </c>
      <c r="P216" s="23" t="n" hidden="false">
        <v>1</v>
      </c>
      <c r="Q216" s="19" t="n" hidden="false">
        <v/>
      </c>
      <c r="R216" s="19" t="n" hidden="false">
        <f>P216+Q216</f>
        <v>1</v>
      </c>
      <c r="S216" s="19" t="n" hidden="false">
        <f>ROUND(O216*P216,2)</f>
        <v>1</v>
      </c>
      <c r="T216" s="19" t="n" hidden="false">
        <v/>
      </c>
      <c r="U216" s="19" t="n" hidden="false">
        <f>S216+T216</f>
        <v>1</v>
      </c>
      <c r="V216" s="21" t="n" hidden="false">
        <f>U216/N216-1</f>
        <v>0</v>
      </c>
      <c r="W216" s="8" t="n">
        <v>1</v>
      </c>
      <c r="X216" s="23" t="n" hidden="false">
        <v>1</v>
      </c>
      <c r="Y216" s="19" t="n" hidden="false">
        <v/>
      </c>
      <c r="Z216" s="19" t="n" hidden="false">
        <f>X216+Y216</f>
        <v>1</v>
      </c>
      <c r="AA216" s="19" t="n" hidden="false">
        <f>ROUND(W216*X216,2)</f>
        <v>1</v>
      </c>
      <c r="AB216" s="19" t="n" hidden="false">
        <v/>
      </c>
      <c r="AC216" s="19" t="n" hidden="false">
        <f>AA216+AB216</f>
        <v>1</v>
      </c>
      <c r="AD216" s="21" t="n" hidden="false">
        <f>AC216/N216-1</f>
        <v>0</v>
      </c>
      <c r="AE216" s="8" t="n">
        <v>1</v>
      </c>
      <c r="AF216" s="23" t="n" hidden="false">
        <v>1</v>
      </c>
      <c r="AG216" s="19" t="n" hidden="false">
        <v/>
      </c>
      <c r="AH216" s="19" t="n" hidden="false">
        <f>AF216+AG216</f>
        <v>1</v>
      </c>
      <c r="AI216" s="19" t="n" hidden="false">
        <f>ROUND(AE216*AF216,2)</f>
        <v>1</v>
      </c>
      <c r="AJ216" s="19" t="n" hidden="false">
        <v/>
      </c>
      <c r="AK216" s="19" t="n" hidden="false">
        <f>AI216+AJ216</f>
        <v>1</v>
      </c>
      <c r="AL216" s="21" t="n" hidden="false">
        <f>AK216/N216-1</f>
        <v>0</v>
      </c>
      <c r="AM216" s="8" t="n">
        <v>0</v>
      </c>
      <c r="AN216" s="23" t="n" hidden="false">
        <v>0</v>
      </c>
      <c r="AO216" s="19" t="n" hidden="false">
        <v/>
      </c>
      <c r="AP216" s="19" t="n" hidden="false">
        <f>AN216+AO216</f>
        <v>0</v>
      </c>
      <c r="AQ216" s="19" t="n" hidden="false">
        <f>ROUND(AM216*AN216,2)</f>
        <v>0</v>
      </c>
      <c r="AR216" s="19" t="n" hidden="false">
        <v/>
      </c>
      <c r="AS216" s="19" t="n" hidden="false">
        <f>AQ216+AR216</f>
        <v>0</v>
      </c>
      <c r="AT216" s="21" t="n" hidden="false">
        <f>AS216/N216-1</f>
        <v>-1</v>
      </c>
    </row>
    <row r="217" customFormat="false" hidden="false" outlineLevel="0" collapsed="false">
      <c r="A217" s="18" t="inlineStr">
        <is>
          <t xml:space="preserve">1.1.1.2.1.1.2.1.7</t>
        </is>
      </c>
      <c r="B217" s="18" t="inlineStr">
        <is>
          <t xml:space="preserve"/>
        </is>
      </c>
      <c r="C217" s="22" t="inlineStr">
        <is>
          <t xml:space="preserve">Щит силовой (в соответствии со схемой)_ / МЭЛ</t>
        </is>
      </c>
      <c r="D217" s="7" t="inlineStr">
        <is>
          <t xml:space="preserve">ЩСК 4.3</t>
        </is>
      </c>
      <c r="E217" s="7" t="inlineStr">
        <is>
          <t xml:space="preserve"/>
        </is>
      </c>
      <c r="F217" s="7" t="inlineStr">
        <is>
          <t xml:space="preserve">ШТ</t>
        </is>
      </c>
      <c r="G217" s="7" t="inlineStr">
        <is>
          <t xml:space="preserve">1</t>
        </is>
      </c>
      <c r="H217" s="8" t="n">
        <v>1</v>
      </c>
      <c r="I217" s="23" t="n">
        <v>1</v>
      </c>
      <c r="J217" s="19" t="n">
        <v/>
      </c>
      <c r="K217" s="19" t="n">
        <f>ROUND(I217,2)+J217</f>
        <v>1</v>
      </c>
      <c r="L217" s="19" t="n">
        <f>ROUND(H217*ROUND(I217,2),2)</f>
        <v>1</v>
      </c>
      <c r="M217" s="19" t="n">
        <v/>
      </c>
      <c r="N217" s="19" t="n">
        <f>L217+M217</f>
        <v>1</v>
      </c>
      <c r="O217" s="8" t="n">
        <v>1</v>
      </c>
      <c r="P217" s="23" t="n" hidden="false">
        <v>1</v>
      </c>
      <c r="Q217" s="19" t="n" hidden="false">
        <v/>
      </c>
      <c r="R217" s="19" t="n" hidden="false">
        <f>P217+Q217</f>
        <v>1</v>
      </c>
      <c r="S217" s="19" t="n" hidden="false">
        <f>ROUND(O217*P217,2)</f>
        <v>1</v>
      </c>
      <c r="T217" s="19" t="n" hidden="false">
        <v/>
      </c>
      <c r="U217" s="19" t="n" hidden="false">
        <f>S217+T217</f>
        <v>1</v>
      </c>
      <c r="V217" s="21" t="n" hidden="false">
        <f>U217/N217-1</f>
        <v>0</v>
      </c>
      <c r="W217" s="8" t="n">
        <v>1</v>
      </c>
      <c r="X217" s="23" t="n" hidden="false">
        <v>1</v>
      </c>
      <c r="Y217" s="19" t="n" hidden="false">
        <v/>
      </c>
      <c r="Z217" s="19" t="n" hidden="false">
        <f>X217+Y217</f>
        <v>1</v>
      </c>
      <c r="AA217" s="19" t="n" hidden="false">
        <f>ROUND(W217*X217,2)</f>
        <v>1</v>
      </c>
      <c r="AB217" s="19" t="n" hidden="false">
        <v/>
      </c>
      <c r="AC217" s="19" t="n" hidden="false">
        <f>AA217+AB217</f>
        <v>1</v>
      </c>
      <c r="AD217" s="21" t="n" hidden="false">
        <f>AC217/N217-1</f>
        <v>0</v>
      </c>
      <c r="AE217" s="8" t="n">
        <v>1</v>
      </c>
      <c r="AF217" s="23" t="n" hidden="false">
        <v>1</v>
      </c>
      <c r="AG217" s="19" t="n" hidden="false">
        <v/>
      </c>
      <c r="AH217" s="19" t="n" hidden="false">
        <f>AF217+AG217</f>
        <v>1</v>
      </c>
      <c r="AI217" s="19" t="n" hidden="false">
        <f>ROUND(AE217*AF217,2)</f>
        <v>1</v>
      </c>
      <c r="AJ217" s="19" t="n" hidden="false">
        <v/>
      </c>
      <c r="AK217" s="19" t="n" hidden="false">
        <f>AI217+AJ217</f>
        <v>1</v>
      </c>
      <c r="AL217" s="21" t="n" hidden="false">
        <f>AK217/N217-1</f>
        <v>0</v>
      </c>
      <c r="AM217" s="8" t="n">
        <v>0</v>
      </c>
      <c r="AN217" s="23" t="n" hidden="false">
        <v>0</v>
      </c>
      <c r="AO217" s="19" t="n" hidden="false">
        <v/>
      </c>
      <c r="AP217" s="19" t="n" hidden="false">
        <f>AN217+AO217</f>
        <v>0</v>
      </c>
      <c r="AQ217" s="19" t="n" hidden="false">
        <f>ROUND(AM217*AN217,2)</f>
        <v>0</v>
      </c>
      <c r="AR217" s="19" t="n" hidden="false">
        <v/>
      </c>
      <c r="AS217" s="19" t="n" hidden="false">
        <f>AQ217+AR217</f>
        <v>0</v>
      </c>
      <c r="AT217" s="21" t="n" hidden="false">
        <f>AS217/N217-1</f>
        <v>-1</v>
      </c>
    </row>
    <row r="218" customFormat="false" hidden="false" outlineLevel="0" collapsed="false">
      <c r="A218" s="18" t="inlineStr">
        <is>
          <t xml:space="preserve">1.1.1.2.1.1.2.1.8</t>
        </is>
      </c>
      <c r="B218" s="18" t="inlineStr">
        <is>
          <t xml:space="preserve"/>
        </is>
      </c>
      <c r="C218" s="22" t="inlineStr">
        <is>
          <t xml:space="preserve">Щит силовой (в соответствии со схемой)_ / МЭЛ</t>
        </is>
      </c>
      <c r="D218" s="7" t="inlineStr">
        <is>
          <t xml:space="preserve">ЩРТ2</t>
        </is>
      </c>
      <c r="E218" s="7" t="inlineStr">
        <is>
          <t xml:space="preserve"/>
        </is>
      </c>
      <c r="F218" s="7" t="inlineStr">
        <is>
          <t xml:space="preserve">ШТ</t>
        </is>
      </c>
      <c r="G218" s="7" t="inlineStr">
        <is>
          <t xml:space="preserve">1</t>
        </is>
      </c>
      <c r="H218" s="8" t="n">
        <v>1</v>
      </c>
      <c r="I218" s="23" t="n">
        <v>1</v>
      </c>
      <c r="J218" s="19" t="n">
        <v/>
      </c>
      <c r="K218" s="19" t="n">
        <f>ROUND(I218,2)+J218</f>
        <v>1</v>
      </c>
      <c r="L218" s="19" t="n">
        <f>ROUND(H218*ROUND(I218,2),2)</f>
        <v>1</v>
      </c>
      <c r="M218" s="19" t="n">
        <v/>
      </c>
      <c r="N218" s="19" t="n">
        <f>L218+M218</f>
        <v>1</v>
      </c>
      <c r="O218" s="8" t="n">
        <v>1</v>
      </c>
      <c r="P218" s="23" t="n" hidden="false">
        <v>1</v>
      </c>
      <c r="Q218" s="19" t="n" hidden="false">
        <v/>
      </c>
      <c r="R218" s="19" t="n" hidden="false">
        <f>P218+Q218</f>
        <v>1</v>
      </c>
      <c r="S218" s="19" t="n" hidden="false">
        <f>ROUND(O218*P218,2)</f>
        <v>1</v>
      </c>
      <c r="T218" s="19" t="n" hidden="false">
        <v/>
      </c>
      <c r="U218" s="19" t="n" hidden="false">
        <f>S218+T218</f>
        <v>1</v>
      </c>
      <c r="V218" s="21" t="n" hidden="false">
        <f>U218/N218-1</f>
        <v>0</v>
      </c>
      <c r="W218" s="8" t="n">
        <v>1</v>
      </c>
      <c r="X218" s="23" t="n" hidden="false">
        <v>1</v>
      </c>
      <c r="Y218" s="19" t="n" hidden="false">
        <v/>
      </c>
      <c r="Z218" s="19" t="n" hidden="false">
        <f>X218+Y218</f>
        <v>1</v>
      </c>
      <c r="AA218" s="19" t="n" hidden="false">
        <f>ROUND(W218*X218,2)</f>
        <v>1</v>
      </c>
      <c r="AB218" s="19" t="n" hidden="false">
        <v/>
      </c>
      <c r="AC218" s="19" t="n" hidden="false">
        <f>AA218+AB218</f>
        <v>1</v>
      </c>
      <c r="AD218" s="21" t="n" hidden="false">
        <f>AC218/N218-1</f>
        <v>0</v>
      </c>
      <c r="AE218" s="8" t="n">
        <v>1</v>
      </c>
      <c r="AF218" s="23" t="n" hidden="false">
        <v>1</v>
      </c>
      <c r="AG218" s="19" t="n" hidden="false">
        <v/>
      </c>
      <c r="AH218" s="19" t="n" hidden="false">
        <f>AF218+AG218</f>
        <v>1</v>
      </c>
      <c r="AI218" s="19" t="n" hidden="false">
        <f>ROUND(AE218*AF218,2)</f>
        <v>1</v>
      </c>
      <c r="AJ218" s="19" t="n" hidden="false">
        <v/>
      </c>
      <c r="AK218" s="19" t="n" hidden="false">
        <f>AI218+AJ218</f>
        <v>1</v>
      </c>
      <c r="AL218" s="21" t="n" hidden="false">
        <f>AK218/N218-1</f>
        <v>0</v>
      </c>
      <c r="AM218" s="8" t="n">
        <v>0</v>
      </c>
      <c r="AN218" s="23" t="n" hidden="false">
        <v>0</v>
      </c>
      <c r="AO218" s="19" t="n" hidden="false">
        <v/>
      </c>
      <c r="AP218" s="19" t="n" hidden="false">
        <f>AN218+AO218</f>
        <v>0</v>
      </c>
      <c r="AQ218" s="19" t="n" hidden="false">
        <f>ROUND(AM218*AN218,2)</f>
        <v>0</v>
      </c>
      <c r="AR218" s="19" t="n" hidden="false">
        <v/>
      </c>
      <c r="AS218" s="19" t="n" hidden="false">
        <f>AQ218+AR218</f>
        <v>0</v>
      </c>
      <c r="AT218" s="21" t="n" hidden="false">
        <f>AS218/N218-1</f>
        <v>-1</v>
      </c>
    </row>
    <row r="219" customFormat="false" hidden="false" outlineLevel="0" collapsed="false">
      <c r="A219" s="18" t="inlineStr">
        <is>
          <t xml:space="preserve">1.1.1.2.1.1.2.2</t>
        </is>
      </c>
      <c r="B219" s="18" t="inlineStr">
        <is>
          <t xml:space="preserve"/>
        </is>
      </c>
      <c r="C219" s="18" t="inlineStr">
        <is>
          <t xml:space="preserve">Монтаж АВР</t>
        </is>
      </c>
      <c r="D219" s="7" t="inlineStr">
        <is>
          <t xml:space="preserve">АВР1,АВР2</t>
        </is>
      </c>
      <c r="E219" s="7" t="inlineStr">
        <is>
          <t xml:space="preserve">Выгружается из БО по объектам BIM-КЦ</t>
        </is>
      </c>
      <c r="F219" s="7" t="inlineStr">
        <is>
          <t xml:space="preserve">ШТ</t>
        </is>
      </c>
      <c r="G219" s="7" t="inlineStr">
        <is>
          <t xml:space="preserve">1</t>
        </is>
      </c>
      <c r="H219" s="8" t="n">
        <v>2</v>
      </c>
      <c r="I219" s="19" t="n">
        <f>ROUND((L220)/H219,2)</f>
        <v>0</v>
      </c>
      <c r="J219" s="20" t="n">
        <v>12268</v>
      </c>
      <c r="K219" s="19" t="n">
        <f>I219+ROUND(J219,2)</f>
        <v>12268</v>
      </c>
      <c r="L219" s="19" t="n">
        <f>ROUND(H219*I219,2)</f>
        <v>0</v>
      </c>
      <c r="M219" s="19" t="n">
        <f>ROUND(H219*ROUND(J219,2),2)</f>
        <v>24536</v>
      </c>
      <c r="N219" s="19" t="n">
        <f>L219+M219</f>
        <v>24536</v>
      </c>
      <c r="O219" s="8" t="n">
        <v>2</v>
      </c>
      <c r="P219" s="19" t="n" hidden="false">
        <f>ROUND((S220)/O219,2)</f>
        <v>189926</v>
      </c>
      <c r="Q219" s="20" t="n" hidden="false">
        <v>29628.8</v>
      </c>
      <c r="R219" s="19" t="n" hidden="false">
        <f>P219+Q219</f>
        <v>219554.8</v>
      </c>
      <c r="S219" s="19" t="n" hidden="false">
        <f>ROUND(O219*P219,2)</f>
        <v>379852</v>
      </c>
      <c r="T219" s="19" t="n" hidden="false">
        <f>ROUND(O219*Q219,2)</f>
        <v>59257.6</v>
      </c>
      <c r="U219" s="19" t="n" hidden="false">
        <f>S219+T219</f>
        <v>439109.6</v>
      </c>
      <c r="V219" s="21" t="n" hidden="false">
        <f>U219/N219-1</f>
        <v>16.896543853928918</v>
      </c>
      <c r="W219" s="8" t="n">
        <v>2</v>
      </c>
      <c r="X219" s="19" t="n" hidden="false">
        <f>ROUND((AA220)/W219,2)</f>
        <v>87500</v>
      </c>
      <c r="Y219" s="20" t="n" hidden="false">
        <v>20000</v>
      </c>
      <c r="Z219" s="19" t="n" hidden="false">
        <f>X219+Y219</f>
        <v>107500</v>
      </c>
      <c r="AA219" s="19" t="n" hidden="false">
        <f>ROUND(W219*X219,2)</f>
        <v>175000</v>
      </c>
      <c r="AB219" s="19" t="n" hidden="false">
        <f>ROUND(W219*Y219,2)</f>
        <v>40000</v>
      </c>
      <c r="AC219" s="19" t="n" hidden="false">
        <f>AA219+AB219</f>
        <v>215000</v>
      </c>
      <c r="AD219" s="21" t="n" hidden="false">
        <f>AC219/N219-1</f>
        <v>7.762634496250408</v>
      </c>
      <c r="AE219" s="8" t="n">
        <v>2</v>
      </c>
      <c r="AF219" s="19" t="n" hidden="false">
        <f>ROUND((AI220)/AE219,2)</f>
        <v>50000</v>
      </c>
      <c r="AG219" s="20" t="n" hidden="false">
        <v>24000</v>
      </c>
      <c r="AH219" s="19" t="n" hidden="false">
        <f>AF219+AG219</f>
        <v>74000</v>
      </c>
      <c r="AI219" s="19" t="n" hidden="false">
        <f>ROUND(AE219*AF219,2)</f>
        <v>100000</v>
      </c>
      <c r="AJ219" s="19" t="n" hidden="false">
        <f>ROUND(AE219*AG219,2)</f>
        <v>48000</v>
      </c>
      <c r="AK219" s="19" t="n" hidden="false">
        <f>AI219+AJ219</f>
        <v>148000</v>
      </c>
      <c r="AL219" s="21" t="n" hidden="false">
        <f>AK219/N219-1</f>
        <v>5.031953048581676</v>
      </c>
      <c r="AM219" s="8" t="n">
        <v>0</v>
      </c>
      <c r="AN219" s="19" t="n" hidden="false">
        <f>ROUND((AQ220)/AM219,2)</f>
        <v>0</v>
      </c>
      <c r="AO219" s="19" t="n" hidden="false">
        <v>0</v>
      </c>
      <c r="AP219" s="19" t="n" hidden="false">
        <f>AN219+AO219</f>
        <v>0</v>
      </c>
      <c r="AQ219" s="19" t="n" hidden="false">
        <f>ROUND(AM219*AN219,2)</f>
        <v>0</v>
      </c>
      <c r="AR219" s="19" t="n" hidden="false">
        <f>ROUND(AM219*AO219,2)</f>
        <v>0</v>
      </c>
      <c r="AS219" s="19" t="n" hidden="false">
        <f>AQ219+AR219</f>
        <v>0</v>
      </c>
      <c r="AT219" s="21" t="n" hidden="false">
        <f>AS219/N219-1</f>
        <v>-1</v>
      </c>
    </row>
    <row r="220" customFormat="false" hidden="false" outlineLevel="0" collapsed="false">
      <c r="A220" s="18" t="inlineStr">
        <is>
          <t xml:space="preserve">1.1.1.2.1.1.2.2.1</t>
        </is>
      </c>
      <c r="B220" s="18" t="inlineStr">
        <is>
          <t xml:space="preserve"/>
        </is>
      </c>
      <c r="C220" s="22" t="inlineStr">
        <is>
          <t xml:space="preserve">Устройство автоматического ввода резерва АВР_ / 100А на 2 ввода IP 54</t>
        </is>
      </c>
      <c r="D220" s="7" t="inlineStr">
        <is>
          <t xml:space="preserve"/>
        </is>
      </c>
      <c r="E220" s="7" t="inlineStr">
        <is>
          <t xml:space="preserve"/>
        </is>
      </c>
      <c r="F220" s="7" t="inlineStr">
        <is>
          <t xml:space="preserve">ШТ</t>
        </is>
      </c>
      <c r="G220" s="7" t="inlineStr">
        <is>
          <t xml:space="preserve">1</t>
        </is>
      </c>
      <c r="H220" s="8" t="n">
        <v>2</v>
      </c>
      <c r="I220" s="20" t="n">
        <v>0</v>
      </c>
      <c r="J220" s="19" t="n">
        <v/>
      </c>
      <c r="K220" s="19" t="n">
        <f>ROUND(I220,2)+J220</f>
        <v>0</v>
      </c>
      <c r="L220" s="19" t="n">
        <f>ROUND(H220*ROUND(I220,2),2)</f>
        <v>0</v>
      </c>
      <c r="M220" s="19" t="n">
        <v/>
      </c>
      <c r="N220" s="19" t="n">
        <f>L220+M220</f>
        <v>0</v>
      </c>
      <c r="O220" s="8" t="n">
        <v>2</v>
      </c>
      <c r="P220" s="20" t="n" hidden="false">
        <v>189926</v>
      </c>
      <c r="Q220" s="19" t="n" hidden="false">
        <v/>
      </c>
      <c r="R220" s="19" t="n" hidden="false">
        <f>P220+Q220</f>
        <v>189926</v>
      </c>
      <c r="S220" s="19" t="n" hidden="false">
        <f>ROUND(O220*P220,2)</f>
        <v>379852</v>
      </c>
      <c r="T220" s="19" t="n" hidden="false">
        <v/>
      </c>
      <c r="U220" s="19" t="n" hidden="false">
        <f>S220+T220</f>
        <v>379852</v>
      </c>
      <c r="V220" s="21" t="n" hidden="false">
        <f>U220/N220-1</f>
        <v>Infinity</v>
      </c>
      <c r="W220" s="8" t="n">
        <v>2</v>
      </c>
      <c r="X220" s="20" t="n" hidden="false">
        <v>87500</v>
      </c>
      <c r="Y220" s="19" t="n" hidden="false">
        <v/>
      </c>
      <c r="Z220" s="19" t="n" hidden="false">
        <f>X220+Y220</f>
        <v>87500</v>
      </c>
      <c r="AA220" s="19" t="n" hidden="false">
        <f>ROUND(W220*X220,2)</f>
        <v>175000</v>
      </c>
      <c r="AB220" s="19" t="n" hidden="false">
        <v/>
      </c>
      <c r="AC220" s="19" t="n" hidden="false">
        <f>AA220+AB220</f>
        <v>175000</v>
      </c>
      <c r="AD220" s="21" t="n" hidden="false">
        <f>AC220/N220-1</f>
        <v>Infinity</v>
      </c>
      <c r="AE220" s="8" t="n">
        <v>2</v>
      </c>
      <c r="AF220" s="20" t="n" hidden="false">
        <v>50000</v>
      </c>
      <c r="AG220" s="19" t="n" hidden="false">
        <v/>
      </c>
      <c r="AH220" s="19" t="n" hidden="false">
        <f>AF220+AG220</f>
        <v>50000</v>
      </c>
      <c r="AI220" s="19" t="n" hidden="false">
        <f>ROUND(AE220*AF220,2)</f>
        <v>100000</v>
      </c>
      <c r="AJ220" s="19" t="n" hidden="false">
        <v/>
      </c>
      <c r="AK220" s="19" t="n" hidden="false">
        <f>AI220+AJ220</f>
        <v>100000</v>
      </c>
      <c r="AL220" s="21" t="n" hidden="false">
        <f>AK220/N220-1</f>
        <v>Infinity</v>
      </c>
      <c r="AM220" s="8" t="n">
        <v>0</v>
      </c>
      <c r="AN220" s="19" t="n" hidden="false">
        <v>0</v>
      </c>
      <c r="AO220" s="19" t="n" hidden="false">
        <v/>
      </c>
      <c r="AP220" s="19" t="n" hidden="false">
        <f>AN220+AO220</f>
        <v>0</v>
      </c>
      <c r="AQ220" s="19" t="n" hidden="false">
        <f>ROUND(AM220*AN220,2)</f>
        <v>0</v>
      </c>
      <c r="AR220" s="19" t="n" hidden="false">
        <v/>
      </c>
      <c r="AS220" s="19" t="n" hidden="false">
        <f>AQ220+AR220</f>
        <v>0</v>
      </c>
      <c r="AT220" s="21" t="n" hidden="false">
        <f>AS220/N220-1</f>
        <v>NaN</v>
      </c>
    </row>
    <row r="221" customFormat="false" hidden="false" outlineLevel="0" collapsed="false">
      <c r="A221" s="18" t="inlineStr">
        <is>
          <t xml:space="preserve">1.1.1.2.1.1.2.3</t>
        </is>
      </c>
      <c r="B221" s="18" t="inlineStr">
        <is>
          <t xml:space="preserve"/>
        </is>
      </c>
      <c r="C221" s="18" t="inlineStr">
        <is>
          <t xml:space="preserve">Монтаж щита силового (для СКБ) / 12 модулей</t>
        </is>
      </c>
      <c r="D221" s="7" t="inlineStr">
        <is>
          <t xml:space="preserve"/>
        </is>
      </c>
      <c r="E221" s="7" t="inlineStr">
        <is>
          <t xml:space="preserve"/>
        </is>
      </c>
      <c r="F221" s="7" t="inlineStr">
        <is>
          <t xml:space="preserve">ШТ</t>
        </is>
      </c>
      <c r="G221" s="7" t="inlineStr">
        <is>
          <t xml:space="preserve">1</t>
        </is>
      </c>
      <c r="H221" s="8" t="n">
        <v>5</v>
      </c>
      <c r="I221" s="19" t="n">
        <f>ROUND((L222+L223+L224+L225+L226)/H221,2)</f>
        <v>1</v>
      </c>
      <c r="J221" s="20" t="n">
        <v>4163</v>
      </c>
      <c r="K221" s="19" t="n">
        <f>I221+ROUND(J221,2)</f>
        <v>4164</v>
      </c>
      <c r="L221" s="19" t="n">
        <f>ROUND(H221*I221,2)</f>
        <v>5</v>
      </c>
      <c r="M221" s="19" t="n">
        <f>ROUND(H221*ROUND(J221,2),2)</f>
        <v>20815</v>
      </c>
      <c r="N221" s="19" t="n">
        <f>L221+M221</f>
        <v>20820</v>
      </c>
      <c r="O221" s="8" t="n">
        <v>5</v>
      </c>
      <c r="P221" s="19" t="n" hidden="false">
        <f>ROUND((S222+S223+S224+S225+S226)/O221,2)</f>
        <v>1</v>
      </c>
      <c r="Q221" s="20" t="n" hidden="false">
        <v>16100.8</v>
      </c>
      <c r="R221" s="19" t="n" hidden="false">
        <f>P221+Q221</f>
        <v>16101.8</v>
      </c>
      <c r="S221" s="19" t="n" hidden="false">
        <f>ROUND(O221*P221,2)</f>
        <v>5</v>
      </c>
      <c r="T221" s="19" t="n" hidden="false">
        <f>ROUND(O221*Q221,2)</f>
        <v>80504</v>
      </c>
      <c r="U221" s="19" t="n" hidden="false">
        <f>S221+T221</f>
        <v>80509</v>
      </c>
      <c r="V221" s="21" t="n" hidden="false">
        <f>U221/N221-1</f>
        <v>2.8669068203650334</v>
      </c>
      <c r="W221" s="8" t="n">
        <v>5</v>
      </c>
      <c r="X221" s="19" t="n" hidden="false">
        <f>ROUND((AA222+AA223+AA224+AA225+AA226)/W221,2)</f>
        <v>1</v>
      </c>
      <c r="Y221" s="20" t="n" hidden="false">
        <v>15000</v>
      </c>
      <c r="Z221" s="19" t="n" hidden="false">
        <f>X221+Y221</f>
        <v>15001</v>
      </c>
      <c r="AA221" s="19" t="n" hidden="false">
        <f>ROUND(W221*X221,2)</f>
        <v>5</v>
      </c>
      <c r="AB221" s="19" t="n" hidden="false">
        <f>ROUND(W221*Y221,2)</f>
        <v>75000</v>
      </c>
      <c r="AC221" s="19" t="n" hidden="false">
        <f>AA221+AB221</f>
        <v>75005</v>
      </c>
      <c r="AD221" s="21" t="n" hidden="false">
        <f>AC221/N221-1</f>
        <v>2.6025456292026896</v>
      </c>
      <c r="AE221" s="8" t="n">
        <v>5</v>
      </c>
      <c r="AF221" s="19" t="n" hidden="false">
        <f>ROUND((AI222+AI223+AI224+AI225+AI226)/AE221,2)</f>
        <v>1</v>
      </c>
      <c r="AG221" s="20" t="n" hidden="false">
        <v>8200</v>
      </c>
      <c r="AH221" s="19" t="n" hidden="false">
        <f>AF221+AG221</f>
        <v>8201</v>
      </c>
      <c r="AI221" s="19" t="n" hidden="false">
        <f>ROUND(AE221*AF221,2)</f>
        <v>5</v>
      </c>
      <c r="AJ221" s="19" t="n" hidden="false">
        <f>ROUND(AE221*AG221,2)</f>
        <v>41000</v>
      </c>
      <c r="AK221" s="19" t="n" hidden="false">
        <f>AI221+AJ221</f>
        <v>41005</v>
      </c>
      <c r="AL221" s="21" t="n" hidden="false">
        <f>AK221/N221-1</f>
        <v>0.9695004803073968</v>
      </c>
      <c r="AM221" s="8" t="n">
        <v>0</v>
      </c>
      <c r="AN221" s="19" t="n" hidden="false">
        <f>ROUND((AQ222+AQ223+AQ224+AQ225+AQ226)/AM221,2)</f>
        <v>0</v>
      </c>
      <c r="AO221" s="19" t="n" hidden="false">
        <v>0</v>
      </c>
      <c r="AP221" s="19" t="n" hidden="false">
        <f>AN221+AO221</f>
        <v>0</v>
      </c>
      <c r="AQ221" s="19" t="n" hidden="false">
        <f>ROUND(AM221*AN221,2)</f>
        <v>0</v>
      </c>
      <c r="AR221" s="19" t="n" hidden="false">
        <f>ROUND(AM221*AO221,2)</f>
        <v>0</v>
      </c>
      <c r="AS221" s="19" t="n" hidden="false">
        <f>AQ221+AR221</f>
        <v>0</v>
      </c>
      <c r="AT221" s="21" t="n" hidden="false">
        <f>AS221/N221-1</f>
        <v>-1</v>
      </c>
    </row>
    <row r="222" customFormat="false" hidden="false" outlineLevel="0" collapsed="false">
      <c r="A222" s="18" t="inlineStr">
        <is>
          <t xml:space="preserve">1.1.1.2.1.1.2.3.1</t>
        </is>
      </c>
      <c r="B222" s="18" t="inlineStr">
        <is>
          <t xml:space="preserve"/>
        </is>
      </c>
      <c r="C222" s="22" t="inlineStr">
        <is>
          <t xml:space="preserve">Щит силовой (в соответствии со схемой)_ / МЭЛ</t>
        </is>
      </c>
      <c r="D222" s="7" t="inlineStr">
        <is>
          <t xml:space="preserve">ЩС 2.2</t>
        </is>
      </c>
      <c r="E222" s="7" t="inlineStr">
        <is>
          <t xml:space="preserve"/>
        </is>
      </c>
      <c r="F222" s="7" t="inlineStr">
        <is>
          <t xml:space="preserve">ШТ</t>
        </is>
      </c>
      <c r="G222" s="7" t="inlineStr">
        <is>
          <t xml:space="preserve">1</t>
        </is>
      </c>
      <c r="H222" s="8" t="n">
        <v>1</v>
      </c>
      <c r="I222" s="23" t="n">
        <v>1</v>
      </c>
      <c r="J222" s="19" t="n">
        <v/>
      </c>
      <c r="K222" s="19" t="n">
        <f>ROUND(I222,2)+J222</f>
        <v>1</v>
      </c>
      <c r="L222" s="19" t="n">
        <f>ROUND(H222*ROUND(I222,2),2)</f>
        <v>1</v>
      </c>
      <c r="M222" s="19" t="n">
        <v/>
      </c>
      <c r="N222" s="19" t="n">
        <f>L222+M222</f>
        <v>1</v>
      </c>
      <c r="O222" s="8" t="n">
        <v>1</v>
      </c>
      <c r="P222" s="23" t="n" hidden="false">
        <v>1</v>
      </c>
      <c r="Q222" s="19" t="n" hidden="false">
        <v/>
      </c>
      <c r="R222" s="19" t="n" hidden="false">
        <f>P222+Q222</f>
        <v>1</v>
      </c>
      <c r="S222" s="19" t="n" hidden="false">
        <f>ROUND(O222*P222,2)</f>
        <v>1</v>
      </c>
      <c r="T222" s="19" t="n" hidden="false">
        <v/>
      </c>
      <c r="U222" s="19" t="n" hidden="false">
        <f>S222+T222</f>
        <v>1</v>
      </c>
      <c r="V222" s="21" t="n" hidden="false">
        <f>U222/N222-1</f>
        <v>0</v>
      </c>
      <c r="W222" s="8" t="n">
        <v>1</v>
      </c>
      <c r="X222" s="23" t="n" hidden="false">
        <v>1</v>
      </c>
      <c r="Y222" s="19" t="n" hidden="false">
        <v/>
      </c>
      <c r="Z222" s="19" t="n" hidden="false">
        <f>X222+Y222</f>
        <v>1</v>
      </c>
      <c r="AA222" s="19" t="n" hidden="false">
        <f>ROUND(W222*X222,2)</f>
        <v>1</v>
      </c>
      <c r="AB222" s="19" t="n" hidden="false">
        <v/>
      </c>
      <c r="AC222" s="19" t="n" hidden="false">
        <f>AA222+AB222</f>
        <v>1</v>
      </c>
      <c r="AD222" s="21" t="n" hidden="false">
        <f>AC222/N222-1</f>
        <v>0</v>
      </c>
      <c r="AE222" s="8" t="n">
        <v>1</v>
      </c>
      <c r="AF222" s="23" t="n" hidden="false">
        <v>1</v>
      </c>
      <c r="AG222" s="19" t="n" hidden="false">
        <v/>
      </c>
      <c r="AH222" s="19" t="n" hidden="false">
        <f>AF222+AG222</f>
        <v>1</v>
      </c>
      <c r="AI222" s="19" t="n" hidden="false">
        <f>ROUND(AE222*AF222,2)</f>
        <v>1</v>
      </c>
      <c r="AJ222" s="19" t="n" hidden="false">
        <v/>
      </c>
      <c r="AK222" s="19" t="n" hidden="false">
        <f>AI222+AJ222</f>
        <v>1</v>
      </c>
      <c r="AL222" s="21" t="n" hidden="false">
        <f>AK222/N222-1</f>
        <v>0</v>
      </c>
      <c r="AM222" s="8" t="n">
        <v>0</v>
      </c>
      <c r="AN222" s="23" t="n" hidden="false">
        <v>0</v>
      </c>
      <c r="AO222" s="19" t="n" hidden="false">
        <v/>
      </c>
      <c r="AP222" s="19" t="n" hidden="false">
        <f>AN222+AO222</f>
        <v>0</v>
      </c>
      <c r="AQ222" s="19" t="n" hidden="false">
        <f>ROUND(AM222*AN222,2)</f>
        <v>0</v>
      </c>
      <c r="AR222" s="19" t="n" hidden="false">
        <v/>
      </c>
      <c r="AS222" s="19" t="n" hidden="false">
        <f>AQ222+AR222</f>
        <v>0</v>
      </c>
      <c r="AT222" s="21" t="n" hidden="false">
        <f>AS222/N222-1</f>
        <v>-1</v>
      </c>
    </row>
    <row r="223" customFormat="false" hidden="false" outlineLevel="0" collapsed="false">
      <c r="A223" s="18" t="inlineStr">
        <is>
          <t xml:space="preserve">1.1.1.2.1.1.2.3.2</t>
        </is>
      </c>
      <c r="B223" s="18" t="inlineStr">
        <is>
          <t xml:space="preserve"/>
        </is>
      </c>
      <c r="C223" s="22" t="inlineStr">
        <is>
          <t xml:space="preserve">Щит силовой (в соответствии со схемой)_ / МЭЛ</t>
        </is>
      </c>
      <c r="D223" s="7" t="inlineStr">
        <is>
          <t xml:space="preserve">ЩС 1.2</t>
        </is>
      </c>
      <c r="E223" s="7" t="inlineStr">
        <is>
          <t xml:space="preserve"/>
        </is>
      </c>
      <c r="F223" s="7" t="inlineStr">
        <is>
          <t xml:space="preserve">ШТ</t>
        </is>
      </c>
      <c r="G223" s="7" t="inlineStr">
        <is>
          <t xml:space="preserve">1</t>
        </is>
      </c>
      <c r="H223" s="8" t="n">
        <v>1</v>
      </c>
      <c r="I223" s="23" t="n">
        <v>1</v>
      </c>
      <c r="J223" s="19" t="n">
        <v/>
      </c>
      <c r="K223" s="19" t="n">
        <f>ROUND(I223,2)+J223</f>
        <v>1</v>
      </c>
      <c r="L223" s="19" t="n">
        <f>ROUND(H223*ROUND(I223,2),2)</f>
        <v>1</v>
      </c>
      <c r="M223" s="19" t="n">
        <v/>
      </c>
      <c r="N223" s="19" t="n">
        <f>L223+M223</f>
        <v>1</v>
      </c>
      <c r="O223" s="8" t="n">
        <v>1</v>
      </c>
      <c r="P223" s="23" t="n" hidden="false">
        <v>1</v>
      </c>
      <c r="Q223" s="19" t="n" hidden="false">
        <v/>
      </c>
      <c r="R223" s="19" t="n" hidden="false">
        <f>P223+Q223</f>
        <v>1</v>
      </c>
      <c r="S223" s="19" t="n" hidden="false">
        <f>ROUND(O223*P223,2)</f>
        <v>1</v>
      </c>
      <c r="T223" s="19" t="n" hidden="false">
        <v/>
      </c>
      <c r="U223" s="19" t="n" hidden="false">
        <f>S223+T223</f>
        <v>1</v>
      </c>
      <c r="V223" s="21" t="n" hidden="false">
        <f>U223/N223-1</f>
        <v>0</v>
      </c>
      <c r="W223" s="8" t="n">
        <v>1</v>
      </c>
      <c r="X223" s="23" t="n" hidden="false">
        <v>1</v>
      </c>
      <c r="Y223" s="19" t="n" hidden="false">
        <v/>
      </c>
      <c r="Z223" s="19" t="n" hidden="false">
        <f>X223+Y223</f>
        <v>1</v>
      </c>
      <c r="AA223" s="19" t="n" hidden="false">
        <f>ROUND(W223*X223,2)</f>
        <v>1</v>
      </c>
      <c r="AB223" s="19" t="n" hidden="false">
        <v/>
      </c>
      <c r="AC223" s="19" t="n" hidden="false">
        <f>AA223+AB223</f>
        <v>1</v>
      </c>
      <c r="AD223" s="21" t="n" hidden="false">
        <f>AC223/N223-1</f>
        <v>0</v>
      </c>
      <c r="AE223" s="8" t="n">
        <v>1</v>
      </c>
      <c r="AF223" s="23" t="n" hidden="false">
        <v>1</v>
      </c>
      <c r="AG223" s="19" t="n" hidden="false">
        <v/>
      </c>
      <c r="AH223" s="19" t="n" hidden="false">
        <f>AF223+AG223</f>
        <v>1</v>
      </c>
      <c r="AI223" s="19" t="n" hidden="false">
        <f>ROUND(AE223*AF223,2)</f>
        <v>1</v>
      </c>
      <c r="AJ223" s="19" t="n" hidden="false">
        <v/>
      </c>
      <c r="AK223" s="19" t="n" hidden="false">
        <f>AI223+AJ223</f>
        <v>1</v>
      </c>
      <c r="AL223" s="21" t="n" hidden="false">
        <f>AK223/N223-1</f>
        <v>0</v>
      </c>
      <c r="AM223" s="8" t="n">
        <v>0</v>
      </c>
      <c r="AN223" s="23" t="n" hidden="false">
        <v>0</v>
      </c>
      <c r="AO223" s="19" t="n" hidden="false">
        <v/>
      </c>
      <c r="AP223" s="19" t="n" hidden="false">
        <f>AN223+AO223</f>
        <v>0</v>
      </c>
      <c r="AQ223" s="19" t="n" hidden="false">
        <f>ROUND(AM223*AN223,2)</f>
        <v>0</v>
      </c>
      <c r="AR223" s="19" t="n" hidden="false">
        <v/>
      </c>
      <c r="AS223" s="19" t="n" hidden="false">
        <f>AQ223+AR223</f>
        <v>0</v>
      </c>
      <c r="AT223" s="21" t="n" hidden="false">
        <f>AS223/N223-1</f>
        <v>-1</v>
      </c>
    </row>
    <row r="224" customFormat="false" hidden="false" outlineLevel="0" collapsed="false">
      <c r="A224" s="18" t="inlineStr">
        <is>
          <t xml:space="preserve">1.1.1.2.1.1.2.3.3</t>
        </is>
      </c>
      <c r="B224" s="18" t="inlineStr">
        <is>
          <t xml:space="preserve"/>
        </is>
      </c>
      <c r="C224" s="22" t="inlineStr">
        <is>
          <t xml:space="preserve">Щит силовой (в соответствии со схемой)_ / МЭЛ</t>
        </is>
      </c>
      <c r="D224" s="7" t="inlineStr">
        <is>
          <t xml:space="preserve">ЩРВ</t>
        </is>
      </c>
      <c r="E224" s="7" t="inlineStr">
        <is>
          <t xml:space="preserve"/>
        </is>
      </c>
      <c r="F224" s="7" t="inlineStr">
        <is>
          <t xml:space="preserve">ШТ</t>
        </is>
      </c>
      <c r="G224" s="7" t="inlineStr">
        <is>
          <t xml:space="preserve">1</t>
        </is>
      </c>
      <c r="H224" s="8" t="n">
        <v>1</v>
      </c>
      <c r="I224" s="23" t="n">
        <v>1</v>
      </c>
      <c r="J224" s="19" t="n">
        <v/>
      </c>
      <c r="K224" s="19" t="n">
        <f>ROUND(I224,2)+J224</f>
        <v>1</v>
      </c>
      <c r="L224" s="19" t="n">
        <f>ROUND(H224*ROUND(I224,2),2)</f>
        <v>1</v>
      </c>
      <c r="M224" s="19" t="n">
        <v/>
      </c>
      <c r="N224" s="19" t="n">
        <f>L224+M224</f>
        <v>1</v>
      </c>
      <c r="O224" s="8" t="n">
        <v>1</v>
      </c>
      <c r="P224" s="23" t="n" hidden="false">
        <v>1</v>
      </c>
      <c r="Q224" s="19" t="n" hidden="false">
        <v/>
      </c>
      <c r="R224" s="19" t="n" hidden="false">
        <f>P224+Q224</f>
        <v>1</v>
      </c>
      <c r="S224" s="19" t="n" hidden="false">
        <f>ROUND(O224*P224,2)</f>
        <v>1</v>
      </c>
      <c r="T224" s="19" t="n" hidden="false">
        <v/>
      </c>
      <c r="U224" s="19" t="n" hidden="false">
        <f>S224+T224</f>
        <v>1</v>
      </c>
      <c r="V224" s="21" t="n" hidden="false">
        <f>U224/N224-1</f>
        <v>0</v>
      </c>
      <c r="W224" s="8" t="n">
        <v>1</v>
      </c>
      <c r="X224" s="23" t="n" hidden="false">
        <v>1</v>
      </c>
      <c r="Y224" s="19" t="n" hidden="false">
        <v/>
      </c>
      <c r="Z224" s="19" t="n" hidden="false">
        <f>X224+Y224</f>
        <v>1</v>
      </c>
      <c r="AA224" s="19" t="n" hidden="false">
        <f>ROUND(W224*X224,2)</f>
        <v>1</v>
      </c>
      <c r="AB224" s="19" t="n" hidden="false">
        <v/>
      </c>
      <c r="AC224" s="19" t="n" hidden="false">
        <f>AA224+AB224</f>
        <v>1</v>
      </c>
      <c r="AD224" s="21" t="n" hidden="false">
        <f>AC224/N224-1</f>
        <v>0</v>
      </c>
      <c r="AE224" s="8" t="n">
        <v>1</v>
      </c>
      <c r="AF224" s="23" t="n" hidden="false">
        <v>1</v>
      </c>
      <c r="AG224" s="19" t="n" hidden="false">
        <v/>
      </c>
      <c r="AH224" s="19" t="n" hidden="false">
        <f>AF224+AG224</f>
        <v>1</v>
      </c>
      <c r="AI224" s="19" t="n" hidden="false">
        <f>ROUND(AE224*AF224,2)</f>
        <v>1</v>
      </c>
      <c r="AJ224" s="19" t="n" hidden="false">
        <v/>
      </c>
      <c r="AK224" s="19" t="n" hidden="false">
        <f>AI224+AJ224</f>
        <v>1</v>
      </c>
      <c r="AL224" s="21" t="n" hidden="false">
        <f>AK224/N224-1</f>
        <v>0</v>
      </c>
      <c r="AM224" s="8" t="n">
        <v>0</v>
      </c>
      <c r="AN224" s="23" t="n" hidden="false">
        <v>0</v>
      </c>
      <c r="AO224" s="19" t="n" hidden="false">
        <v/>
      </c>
      <c r="AP224" s="19" t="n" hidden="false">
        <f>AN224+AO224</f>
        <v>0</v>
      </c>
      <c r="AQ224" s="19" t="n" hidden="false">
        <f>ROUND(AM224*AN224,2)</f>
        <v>0</v>
      </c>
      <c r="AR224" s="19" t="n" hidden="false">
        <v/>
      </c>
      <c r="AS224" s="19" t="n" hidden="false">
        <f>AQ224+AR224</f>
        <v>0</v>
      </c>
      <c r="AT224" s="21" t="n" hidden="false">
        <f>AS224/N224-1</f>
        <v>-1</v>
      </c>
    </row>
    <row r="225" customFormat="false" hidden="false" outlineLevel="0" collapsed="false">
      <c r="A225" s="18" t="inlineStr">
        <is>
          <t xml:space="preserve">1.1.1.2.1.1.2.3.4</t>
        </is>
      </c>
      <c r="B225" s="18" t="inlineStr">
        <is>
          <t xml:space="preserve"/>
        </is>
      </c>
      <c r="C225" s="22" t="inlineStr">
        <is>
          <t xml:space="preserve">Щит силовой (в соответствии со схемой)_ / МЭЛ</t>
        </is>
      </c>
      <c r="D225" s="7" t="inlineStr">
        <is>
          <t xml:space="preserve">ЩС 4.2</t>
        </is>
      </c>
      <c r="E225" s="7" t="inlineStr">
        <is>
          <t xml:space="preserve"/>
        </is>
      </c>
      <c r="F225" s="7" t="inlineStr">
        <is>
          <t xml:space="preserve">ШТ</t>
        </is>
      </c>
      <c r="G225" s="7" t="inlineStr">
        <is>
          <t xml:space="preserve">1</t>
        </is>
      </c>
      <c r="H225" s="8" t="n">
        <v>1</v>
      </c>
      <c r="I225" s="23" t="n">
        <v>1</v>
      </c>
      <c r="J225" s="19" t="n">
        <v/>
      </c>
      <c r="K225" s="19" t="n">
        <f>ROUND(I225,2)+J225</f>
        <v>1</v>
      </c>
      <c r="L225" s="19" t="n">
        <f>ROUND(H225*ROUND(I225,2),2)</f>
        <v>1</v>
      </c>
      <c r="M225" s="19" t="n">
        <v/>
      </c>
      <c r="N225" s="19" t="n">
        <f>L225+M225</f>
        <v>1</v>
      </c>
      <c r="O225" s="8" t="n">
        <v>1</v>
      </c>
      <c r="P225" s="23" t="n" hidden="false">
        <v>1</v>
      </c>
      <c r="Q225" s="19" t="n" hidden="false">
        <v/>
      </c>
      <c r="R225" s="19" t="n" hidden="false">
        <f>P225+Q225</f>
        <v>1</v>
      </c>
      <c r="S225" s="19" t="n" hidden="false">
        <f>ROUND(O225*P225,2)</f>
        <v>1</v>
      </c>
      <c r="T225" s="19" t="n" hidden="false">
        <v/>
      </c>
      <c r="U225" s="19" t="n" hidden="false">
        <f>S225+T225</f>
        <v>1</v>
      </c>
      <c r="V225" s="21" t="n" hidden="false">
        <f>U225/N225-1</f>
        <v>0</v>
      </c>
      <c r="W225" s="8" t="n">
        <v>1</v>
      </c>
      <c r="X225" s="23" t="n" hidden="false">
        <v>1</v>
      </c>
      <c r="Y225" s="19" t="n" hidden="false">
        <v/>
      </c>
      <c r="Z225" s="19" t="n" hidden="false">
        <f>X225+Y225</f>
        <v>1</v>
      </c>
      <c r="AA225" s="19" t="n" hidden="false">
        <f>ROUND(W225*X225,2)</f>
        <v>1</v>
      </c>
      <c r="AB225" s="19" t="n" hidden="false">
        <v/>
      </c>
      <c r="AC225" s="19" t="n" hidden="false">
        <f>AA225+AB225</f>
        <v>1</v>
      </c>
      <c r="AD225" s="21" t="n" hidden="false">
        <f>AC225/N225-1</f>
        <v>0</v>
      </c>
      <c r="AE225" s="8" t="n">
        <v>1</v>
      </c>
      <c r="AF225" s="23" t="n" hidden="false">
        <v>1</v>
      </c>
      <c r="AG225" s="19" t="n" hidden="false">
        <v/>
      </c>
      <c r="AH225" s="19" t="n" hidden="false">
        <f>AF225+AG225</f>
        <v>1</v>
      </c>
      <c r="AI225" s="19" t="n" hidden="false">
        <f>ROUND(AE225*AF225,2)</f>
        <v>1</v>
      </c>
      <c r="AJ225" s="19" t="n" hidden="false">
        <v/>
      </c>
      <c r="AK225" s="19" t="n" hidden="false">
        <f>AI225+AJ225</f>
        <v>1</v>
      </c>
      <c r="AL225" s="21" t="n" hidden="false">
        <f>AK225/N225-1</f>
        <v>0</v>
      </c>
      <c r="AM225" s="8" t="n">
        <v>0</v>
      </c>
      <c r="AN225" s="23" t="n" hidden="false">
        <v>0</v>
      </c>
      <c r="AO225" s="19" t="n" hidden="false">
        <v/>
      </c>
      <c r="AP225" s="19" t="n" hidden="false">
        <f>AN225+AO225</f>
        <v>0</v>
      </c>
      <c r="AQ225" s="19" t="n" hidden="false">
        <f>ROUND(AM225*AN225,2)</f>
        <v>0</v>
      </c>
      <c r="AR225" s="19" t="n" hidden="false">
        <v/>
      </c>
      <c r="AS225" s="19" t="n" hidden="false">
        <f>AQ225+AR225</f>
        <v>0</v>
      </c>
      <c r="AT225" s="21" t="n" hidden="false">
        <f>AS225/N225-1</f>
        <v>-1</v>
      </c>
    </row>
    <row r="226" customFormat="false" hidden="false" outlineLevel="0" collapsed="false">
      <c r="A226" s="18" t="inlineStr">
        <is>
          <t xml:space="preserve">1.1.1.2.1.1.2.3.5</t>
        </is>
      </c>
      <c r="B226" s="18" t="inlineStr">
        <is>
          <t xml:space="preserve"/>
        </is>
      </c>
      <c r="C226" s="22" t="inlineStr">
        <is>
          <t xml:space="preserve">Щит силовой (в соответствии со схемой)_ / МЭЛ</t>
        </is>
      </c>
      <c r="D226" s="7" t="inlineStr">
        <is>
          <t xml:space="preserve">ЩС 3.2</t>
        </is>
      </c>
      <c r="E226" s="7" t="inlineStr">
        <is>
          <t xml:space="preserve"/>
        </is>
      </c>
      <c r="F226" s="7" t="inlineStr">
        <is>
          <t xml:space="preserve">ШТ</t>
        </is>
      </c>
      <c r="G226" s="7" t="inlineStr">
        <is>
          <t xml:space="preserve">1</t>
        </is>
      </c>
      <c r="H226" s="8" t="n">
        <v>1</v>
      </c>
      <c r="I226" s="23" t="n">
        <v>1</v>
      </c>
      <c r="J226" s="19" t="n">
        <v/>
      </c>
      <c r="K226" s="19" t="n">
        <f>ROUND(I226,2)+J226</f>
        <v>1</v>
      </c>
      <c r="L226" s="19" t="n">
        <f>ROUND(H226*ROUND(I226,2),2)</f>
        <v>1</v>
      </c>
      <c r="M226" s="19" t="n">
        <v/>
      </c>
      <c r="N226" s="19" t="n">
        <f>L226+M226</f>
        <v>1</v>
      </c>
      <c r="O226" s="8" t="n">
        <v>1</v>
      </c>
      <c r="P226" s="23" t="n" hidden="false">
        <v>1</v>
      </c>
      <c r="Q226" s="19" t="n" hidden="false">
        <v/>
      </c>
      <c r="R226" s="19" t="n" hidden="false">
        <f>P226+Q226</f>
        <v>1</v>
      </c>
      <c r="S226" s="19" t="n" hidden="false">
        <f>ROUND(O226*P226,2)</f>
        <v>1</v>
      </c>
      <c r="T226" s="19" t="n" hidden="false">
        <v/>
      </c>
      <c r="U226" s="19" t="n" hidden="false">
        <f>S226+T226</f>
        <v>1</v>
      </c>
      <c r="V226" s="21" t="n" hidden="false">
        <f>U226/N226-1</f>
        <v>0</v>
      </c>
      <c r="W226" s="8" t="n">
        <v>1</v>
      </c>
      <c r="X226" s="23" t="n" hidden="false">
        <v>1</v>
      </c>
      <c r="Y226" s="19" t="n" hidden="false">
        <v/>
      </c>
      <c r="Z226" s="19" t="n" hidden="false">
        <f>X226+Y226</f>
        <v>1</v>
      </c>
      <c r="AA226" s="19" t="n" hidden="false">
        <f>ROUND(W226*X226,2)</f>
        <v>1</v>
      </c>
      <c r="AB226" s="19" t="n" hidden="false">
        <v/>
      </c>
      <c r="AC226" s="19" t="n" hidden="false">
        <f>AA226+AB226</f>
        <v>1</v>
      </c>
      <c r="AD226" s="21" t="n" hidden="false">
        <f>AC226/N226-1</f>
        <v>0</v>
      </c>
      <c r="AE226" s="8" t="n">
        <v>1</v>
      </c>
      <c r="AF226" s="23" t="n" hidden="false">
        <v>1</v>
      </c>
      <c r="AG226" s="19" t="n" hidden="false">
        <v/>
      </c>
      <c r="AH226" s="19" t="n" hidden="false">
        <f>AF226+AG226</f>
        <v>1</v>
      </c>
      <c r="AI226" s="19" t="n" hidden="false">
        <f>ROUND(AE226*AF226,2)</f>
        <v>1</v>
      </c>
      <c r="AJ226" s="19" t="n" hidden="false">
        <v/>
      </c>
      <c r="AK226" s="19" t="n" hidden="false">
        <f>AI226+AJ226</f>
        <v>1</v>
      </c>
      <c r="AL226" s="21" t="n" hidden="false">
        <f>AK226/N226-1</f>
        <v>0</v>
      </c>
      <c r="AM226" s="8" t="n">
        <v>0</v>
      </c>
      <c r="AN226" s="23" t="n" hidden="false">
        <v>0</v>
      </c>
      <c r="AO226" s="19" t="n" hidden="false">
        <v/>
      </c>
      <c r="AP226" s="19" t="n" hidden="false">
        <f>AN226+AO226</f>
        <v>0</v>
      </c>
      <c r="AQ226" s="19" t="n" hidden="false">
        <f>ROUND(AM226*AN226,2)</f>
        <v>0</v>
      </c>
      <c r="AR226" s="19" t="n" hidden="false">
        <v/>
      </c>
      <c r="AS226" s="19" t="n" hidden="false">
        <f>AQ226+AR226</f>
        <v>0</v>
      </c>
      <c r="AT226" s="21" t="n" hidden="false">
        <f>AS226/N226-1</f>
        <v>-1</v>
      </c>
    </row>
    <row r="227" customFormat="false" hidden="false" outlineLevel="0" collapsed="false">
      <c r="A227" s="18" t="inlineStr">
        <is>
          <t xml:space="preserve">1.1.1.2.1.1.2.4</t>
        </is>
      </c>
      <c r="B227" s="18" t="inlineStr">
        <is>
          <t xml:space="preserve"/>
        </is>
      </c>
      <c r="C227" s="18" t="inlineStr">
        <is>
          <t xml:space="preserve">Монтаж щита силового (для СКБ) / 18 модулей</t>
        </is>
      </c>
      <c r="D227" s="7" t="inlineStr">
        <is>
          <t xml:space="preserve"/>
        </is>
      </c>
      <c r="E227" s="7" t="inlineStr">
        <is>
          <t xml:space="preserve"/>
        </is>
      </c>
      <c r="F227" s="7" t="inlineStr">
        <is>
          <t xml:space="preserve">ШТ</t>
        </is>
      </c>
      <c r="G227" s="7" t="inlineStr">
        <is>
          <t xml:space="preserve">1</t>
        </is>
      </c>
      <c r="H227" s="8" t="n">
        <v>8</v>
      </c>
      <c r="I227" s="19" t="n">
        <f>ROUND((L228+L229+L230+L231+L232+L233+L234+L235)/H227,2)</f>
        <v>1</v>
      </c>
      <c r="J227" s="20" t="n">
        <v>6708</v>
      </c>
      <c r="K227" s="19" t="n">
        <f>I227+ROUND(J227,2)</f>
        <v>6709</v>
      </c>
      <c r="L227" s="19" t="n">
        <f>ROUND(H227*I227,2)</f>
        <v>8</v>
      </c>
      <c r="M227" s="19" t="n">
        <f>ROUND(H227*ROUND(J227,2),2)</f>
        <v>53664</v>
      </c>
      <c r="N227" s="19" t="n">
        <f>L227+M227</f>
        <v>53672</v>
      </c>
      <c r="O227" s="8" t="n">
        <v>8</v>
      </c>
      <c r="P227" s="19" t="n" hidden="false">
        <f>ROUND((S228+S229+S230+S231+S232+S233+S234+S235)/O227,2)</f>
        <v>1</v>
      </c>
      <c r="Q227" s="20" t="n" hidden="false">
        <v>16100.8</v>
      </c>
      <c r="R227" s="19" t="n" hidden="false">
        <f>P227+Q227</f>
        <v>16101.8</v>
      </c>
      <c r="S227" s="19" t="n" hidden="false">
        <f>ROUND(O227*P227,2)</f>
        <v>8</v>
      </c>
      <c r="T227" s="19" t="n" hidden="false">
        <f>ROUND(O227*Q227,2)</f>
        <v>128806.4</v>
      </c>
      <c r="U227" s="19" t="n" hidden="false">
        <f>S227+T227</f>
        <v>128814.4</v>
      </c>
      <c r="V227" s="21" t="n" hidden="false">
        <f>U227/N227-1</f>
        <v>1.400029810702042</v>
      </c>
      <c r="W227" s="8" t="n">
        <v>8</v>
      </c>
      <c r="X227" s="19" t="n" hidden="false">
        <f>ROUND((AA228+AA229+AA230+AA231+AA232+AA233+AA234+AA235)/W227,2)</f>
        <v>1</v>
      </c>
      <c r="Y227" s="20" t="n" hidden="false">
        <v>17500</v>
      </c>
      <c r="Z227" s="19" t="n" hidden="false">
        <f>X227+Y227</f>
        <v>17501</v>
      </c>
      <c r="AA227" s="19" t="n" hidden="false">
        <f>ROUND(W227*X227,2)</f>
        <v>8</v>
      </c>
      <c r="AB227" s="19" t="n" hidden="false">
        <f>ROUND(W227*Y227,2)</f>
        <v>140000</v>
      </c>
      <c r="AC227" s="19" t="n" hidden="false">
        <f>AA227+AB227</f>
        <v>140008</v>
      </c>
      <c r="AD227" s="21" t="n" hidden="false">
        <f>AC227/N227-1</f>
        <v>1.6085854821881056</v>
      </c>
      <c r="AE227" s="8" t="n">
        <v>8</v>
      </c>
      <c r="AF227" s="19" t="n" hidden="false">
        <f>ROUND((AI228+AI229+AI230+AI231+AI232+AI233+AI234+AI235)/AE227,2)</f>
        <v>1</v>
      </c>
      <c r="AG227" s="20" t="n" hidden="false">
        <v>13400</v>
      </c>
      <c r="AH227" s="19" t="n" hidden="false">
        <f>AF227+AG227</f>
        <v>13401</v>
      </c>
      <c r="AI227" s="19" t="n" hidden="false">
        <f>ROUND(AE227*AF227,2)</f>
        <v>8</v>
      </c>
      <c r="AJ227" s="19" t="n" hidden="false">
        <f>ROUND(AE227*AG227,2)</f>
        <v>107200</v>
      </c>
      <c r="AK227" s="19" t="n" hidden="false">
        <f>AI227+AJ227</f>
        <v>107208</v>
      </c>
      <c r="AL227" s="21" t="n" hidden="false">
        <f>AK227/N227-1</f>
        <v>0.9974660903264272</v>
      </c>
      <c r="AM227" s="8" t="n">
        <v>0</v>
      </c>
      <c r="AN227" s="19" t="n" hidden="false">
        <f>ROUND((AQ228+AQ229+AQ230+AQ231+AQ232+AQ233+AQ234+AQ235)/AM227,2)</f>
        <v>0</v>
      </c>
      <c r="AO227" s="19" t="n" hidden="false">
        <v>0</v>
      </c>
      <c r="AP227" s="19" t="n" hidden="false">
        <f>AN227+AO227</f>
        <v>0</v>
      </c>
      <c r="AQ227" s="19" t="n" hidden="false">
        <f>ROUND(AM227*AN227,2)</f>
        <v>0</v>
      </c>
      <c r="AR227" s="19" t="n" hidden="false">
        <f>ROUND(AM227*AO227,2)</f>
        <v>0</v>
      </c>
      <c r="AS227" s="19" t="n" hidden="false">
        <f>AQ227+AR227</f>
        <v>0</v>
      </c>
      <c r="AT227" s="21" t="n" hidden="false">
        <f>AS227/N227-1</f>
        <v>-1</v>
      </c>
    </row>
    <row r="228" customFormat="false" hidden="false" outlineLevel="0" collapsed="false">
      <c r="A228" s="18" t="inlineStr">
        <is>
          <t xml:space="preserve">1.1.1.2.1.1.2.4.1</t>
        </is>
      </c>
      <c r="B228" s="18" t="inlineStr">
        <is>
          <t xml:space="preserve"/>
        </is>
      </c>
      <c r="C228" s="22" t="inlineStr">
        <is>
          <t xml:space="preserve">Щит силовой (в соответствии со схемой)_ / МЭЛ</t>
        </is>
      </c>
      <c r="D228" s="7" t="inlineStr">
        <is>
          <t xml:space="preserve">ЩАО2.3  ЩРн-18-350х300х120-IP31 mb11-18n EKF</t>
        </is>
      </c>
      <c r="E228" s="7" t="inlineStr">
        <is>
          <t xml:space="preserve"/>
        </is>
      </c>
      <c r="F228" s="7" t="inlineStr">
        <is>
          <t xml:space="preserve">ШТ</t>
        </is>
      </c>
      <c r="G228" s="7" t="inlineStr">
        <is>
          <t xml:space="preserve">1</t>
        </is>
      </c>
      <c r="H228" s="8" t="n">
        <v>1</v>
      </c>
      <c r="I228" s="23" t="n">
        <v>1</v>
      </c>
      <c r="J228" s="19" t="n">
        <v/>
      </c>
      <c r="K228" s="19" t="n">
        <f>ROUND(I228,2)+J228</f>
        <v>1</v>
      </c>
      <c r="L228" s="19" t="n">
        <f>ROUND(H228*ROUND(I228,2),2)</f>
        <v>1</v>
      </c>
      <c r="M228" s="19" t="n">
        <v/>
      </c>
      <c r="N228" s="19" t="n">
        <f>L228+M228</f>
        <v>1</v>
      </c>
      <c r="O228" s="8" t="n">
        <v>1</v>
      </c>
      <c r="P228" s="23" t="n" hidden="false">
        <v>1</v>
      </c>
      <c r="Q228" s="19" t="n" hidden="false">
        <v/>
      </c>
      <c r="R228" s="19" t="n" hidden="false">
        <f>P228+Q228</f>
        <v>1</v>
      </c>
      <c r="S228" s="19" t="n" hidden="false">
        <f>ROUND(O228*P228,2)</f>
        <v>1</v>
      </c>
      <c r="T228" s="19" t="n" hidden="false">
        <v/>
      </c>
      <c r="U228" s="19" t="n" hidden="false">
        <f>S228+T228</f>
        <v>1</v>
      </c>
      <c r="V228" s="21" t="n" hidden="false">
        <f>U228/N228-1</f>
        <v>0</v>
      </c>
      <c r="W228" s="8" t="n">
        <v>1</v>
      </c>
      <c r="X228" s="23" t="n" hidden="false">
        <v>1</v>
      </c>
      <c r="Y228" s="19" t="n" hidden="false">
        <v/>
      </c>
      <c r="Z228" s="19" t="n" hidden="false">
        <f>X228+Y228</f>
        <v>1</v>
      </c>
      <c r="AA228" s="19" t="n" hidden="false">
        <f>ROUND(W228*X228,2)</f>
        <v>1</v>
      </c>
      <c r="AB228" s="19" t="n" hidden="false">
        <v/>
      </c>
      <c r="AC228" s="19" t="n" hidden="false">
        <f>AA228+AB228</f>
        <v>1</v>
      </c>
      <c r="AD228" s="21" t="n" hidden="false">
        <f>AC228/N228-1</f>
        <v>0</v>
      </c>
      <c r="AE228" s="8" t="n">
        <v>1</v>
      </c>
      <c r="AF228" s="23" t="n" hidden="false">
        <v>1</v>
      </c>
      <c r="AG228" s="19" t="n" hidden="false">
        <v/>
      </c>
      <c r="AH228" s="19" t="n" hidden="false">
        <f>AF228+AG228</f>
        <v>1</v>
      </c>
      <c r="AI228" s="19" t="n" hidden="false">
        <f>ROUND(AE228*AF228,2)</f>
        <v>1</v>
      </c>
      <c r="AJ228" s="19" t="n" hidden="false">
        <v/>
      </c>
      <c r="AK228" s="19" t="n" hidden="false">
        <f>AI228+AJ228</f>
        <v>1</v>
      </c>
      <c r="AL228" s="21" t="n" hidden="false">
        <f>AK228/N228-1</f>
        <v>0</v>
      </c>
      <c r="AM228" s="8" t="n">
        <v>0</v>
      </c>
      <c r="AN228" s="23" t="n" hidden="false">
        <v>0</v>
      </c>
      <c r="AO228" s="19" t="n" hidden="false">
        <v/>
      </c>
      <c r="AP228" s="19" t="n" hidden="false">
        <f>AN228+AO228</f>
        <v>0</v>
      </c>
      <c r="AQ228" s="19" t="n" hidden="false">
        <f>ROUND(AM228*AN228,2)</f>
        <v>0</v>
      </c>
      <c r="AR228" s="19" t="n" hidden="false">
        <v/>
      </c>
      <c r="AS228" s="19" t="n" hidden="false">
        <f>AQ228+AR228</f>
        <v>0</v>
      </c>
      <c r="AT228" s="21" t="n" hidden="false">
        <f>AS228/N228-1</f>
        <v>-1</v>
      </c>
    </row>
    <row r="229" customFormat="false" hidden="false" outlineLevel="0" collapsed="false">
      <c r="A229" s="18" t="inlineStr">
        <is>
          <t xml:space="preserve">1.1.1.2.1.1.2.4.2</t>
        </is>
      </c>
      <c r="B229" s="18" t="inlineStr">
        <is>
          <t xml:space="preserve"/>
        </is>
      </c>
      <c r="C229" s="22" t="inlineStr">
        <is>
          <t xml:space="preserve">Щит силовой (в соответствии со схемой)_ / МЭЛ</t>
        </is>
      </c>
      <c r="D229" s="7" t="inlineStr">
        <is>
          <t xml:space="preserve">ЩАО2.0 ЩРн-18-350х300х120-IP54 mb11-18n EKF</t>
        </is>
      </c>
      <c r="E229" s="7" t="inlineStr">
        <is>
          <t xml:space="preserve"/>
        </is>
      </c>
      <c r="F229" s="7" t="inlineStr">
        <is>
          <t xml:space="preserve">ШТ</t>
        </is>
      </c>
      <c r="G229" s="7" t="inlineStr">
        <is>
          <t xml:space="preserve">1</t>
        </is>
      </c>
      <c r="H229" s="8" t="n">
        <v>1</v>
      </c>
      <c r="I229" s="23" t="n">
        <v>1</v>
      </c>
      <c r="J229" s="19" t="n">
        <v/>
      </c>
      <c r="K229" s="19" t="n">
        <f>ROUND(I229,2)+J229</f>
        <v>1</v>
      </c>
      <c r="L229" s="19" t="n">
        <f>ROUND(H229*ROUND(I229,2),2)</f>
        <v>1</v>
      </c>
      <c r="M229" s="19" t="n">
        <v/>
      </c>
      <c r="N229" s="19" t="n">
        <f>L229+M229</f>
        <v>1</v>
      </c>
      <c r="O229" s="8" t="n">
        <v>1</v>
      </c>
      <c r="P229" s="23" t="n" hidden="false">
        <v>1</v>
      </c>
      <c r="Q229" s="19" t="n" hidden="false">
        <v/>
      </c>
      <c r="R229" s="19" t="n" hidden="false">
        <f>P229+Q229</f>
        <v>1</v>
      </c>
      <c r="S229" s="19" t="n" hidden="false">
        <f>ROUND(O229*P229,2)</f>
        <v>1</v>
      </c>
      <c r="T229" s="19" t="n" hidden="false">
        <v/>
      </c>
      <c r="U229" s="19" t="n" hidden="false">
        <f>S229+T229</f>
        <v>1</v>
      </c>
      <c r="V229" s="21" t="n" hidden="false">
        <f>U229/N229-1</f>
        <v>0</v>
      </c>
      <c r="W229" s="8" t="n">
        <v>1</v>
      </c>
      <c r="X229" s="23" t="n" hidden="false">
        <v>1</v>
      </c>
      <c r="Y229" s="19" t="n" hidden="false">
        <v/>
      </c>
      <c r="Z229" s="19" t="n" hidden="false">
        <f>X229+Y229</f>
        <v>1</v>
      </c>
      <c r="AA229" s="19" t="n" hidden="false">
        <f>ROUND(W229*X229,2)</f>
        <v>1</v>
      </c>
      <c r="AB229" s="19" t="n" hidden="false">
        <v/>
      </c>
      <c r="AC229" s="19" t="n" hidden="false">
        <f>AA229+AB229</f>
        <v>1</v>
      </c>
      <c r="AD229" s="21" t="n" hidden="false">
        <f>AC229/N229-1</f>
        <v>0</v>
      </c>
      <c r="AE229" s="8" t="n">
        <v>1</v>
      </c>
      <c r="AF229" s="23" t="n" hidden="false">
        <v>1</v>
      </c>
      <c r="AG229" s="19" t="n" hidden="false">
        <v/>
      </c>
      <c r="AH229" s="19" t="n" hidden="false">
        <f>AF229+AG229</f>
        <v>1</v>
      </c>
      <c r="AI229" s="19" t="n" hidden="false">
        <f>ROUND(AE229*AF229,2)</f>
        <v>1</v>
      </c>
      <c r="AJ229" s="19" t="n" hidden="false">
        <v/>
      </c>
      <c r="AK229" s="19" t="n" hidden="false">
        <f>AI229+AJ229</f>
        <v>1</v>
      </c>
      <c r="AL229" s="21" t="n" hidden="false">
        <f>AK229/N229-1</f>
        <v>0</v>
      </c>
      <c r="AM229" s="8" t="n">
        <v>0</v>
      </c>
      <c r="AN229" s="23" t="n" hidden="false">
        <v>0</v>
      </c>
      <c r="AO229" s="19" t="n" hidden="false">
        <v/>
      </c>
      <c r="AP229" s="19" t="n" hidden="false">
        <f>AN229+AO229</f>
        <v>0</v>
      </c>
      <c r="AQ229" s="19" t="n" hidden="false">
        <f>ROUND(AM229*AN229,2)</f>
        <v>0</v>
      </c>
      <c r="AR229" s="19" t="n" hidden="false">
        <v/>
      </c>
      <c r="AS229" s="19" t="n" hidden="false">
        <f>AQ229+AR229</f>
        <v>0</v>
      </c>
      <c r="AT229" s="21" t="n" hidden="false">
        <f>AS229/N229-1</f>
        <v>-1</v>
      </c>
    </row>
    <row r="230" customFormat="false" hidden="false" outlineLevel="0" collapsed="false">
      <c r="A230" s="18" t="inlineStr">
        <is>
          <t xml:space="preserve">1.1.1.2.1.1.2.4.3</t>
        </is>
      </c>
      <c r="B230" s="18" t="inlineStr">
        <is>
          <t xml:space="preserve"/>
        </is>
      </c>
      <c r="C230" s="22" t="inlineStr">
        <is>
          <t xml:space="preserve">Щит силовой (в соответствии со схемой)_ / МЭЛ</t>
        </is>
      </c>
      <c r="D230" s="7" t="inlineStr">
        <is>
          <t xml:space="preserve">ЩРн-18-350х300х120-IP54 mb11-18n EKF</t>
        </is>
      </c>
      <c r="E230" s="7" t="inlineStr">
        <is>
          <t xml:space="preserve"/>
        </is>
      </c>
      <c r="F230" s="7" t="inlineStr">
        <is>
          <t xml:space="preserve">ШТ</t>
        </is>
      </c>
      <c r="G230" s="7" t="inlineStr">
        <is>
          <t xml:space="preserve">1</t>
        </is>
      </c>
      <c r="H230" s="8" t="n">
        <v>1</v>
      </c>
      <c r="I230" s="23" t="n">
        <v>1</v>
      </c>
      <c r="J230" s="19" t="n">
        <v/>
      </c>
      <c r="K230" s="19" t="n">
        <f>ROUND(I230,2)+J230</f>
        <v>1</v>
      </c>
      <c r="L230" s="19" t="n">
        <f>ROUND(H230*ROUND(I230,2),2)</f>
        <v>1</v>
      </c>
      <c r="M230" s="19" t="n">
        <v/>
      </c>
      <c r="N230" s="19" t="n">
        <f>L230+M230</f>
        <v>1</v>
      </c>
      <c r="O230" s="8" t="n">
        <v>1</v>
      </c>
      <c r="P230" s="23" t="n" hidden="false">
        <v>1</v>
      </c>
      <c r="Q230" s="19" t="n" hidden="false">
        <v/>
      </c>
      <c r="R230" s="19" t="n" hidden="false">
        <f>P230+Q230</f>
        <v>1</v>
      </c>
      <c r="S230" s="19" t="n" hidden="false">
        <f>ROUND(O230*P230,2)</f>
        <v>1</v>
      </c>
      <c r="T230" s="19" t="n" hidden="false">
        <v/>
      </c>
      <c r="U230" s="19" t="n" hidden="false">
        <f>S230+T230</f>
        <v>1</v>
      </c>
      <c r="V230" s="21" t="n" hidden="false">
        <f>U230/N230-1</f>
        <v>0</v>
      </c>
      <c r="W230" s="8" t="n">
        <v>1</v>
      </c>
      <c r="X230" s="23" t="n" hidden="false">
        <v>1</v>
      </c>
      <c r="Y230" s="19" t="n" hidden="false">
        <v/>
      </c>
      <c r="Z230" s="19" t="n" hidden="false">
        <f>X230+Y230</f>
        <v>1</v>
      </c>
      <c r="AA230" s="19" t="n" hidden="false">
        <f>ROUND(W230*X230,2)</f>
        <v>1</v>
      </c>
      <c r="AB230" s="19" t="n" hidden="false">
        <v/>
      </c>
      <c r="AC230" s="19" t="n" hidden="false">
        <f>AA230+AB230</f>
        <v>1</v>
      </c>
      <c r="AD230" s="21" t="n" hidden="false">
        <f>AC230/N230-1</f>
        <v>0</v>
      </c>
      <c r="AE230" s="8" t="n">
        <v>1</v>
      </c>
      <c r="AF230" s="23" t="n" hidden="false">
        <v>1</v>
      </c>
      <c r="AG230" s="19" t="n" hidden="false">
        <v/>
      </c>
      <c r="AH230" s="19" t="n" hidden="false">
        <f>AF230+AG230</f>
        <v>1</v>
      </c>
      <c r="AI230" s="19" t="n" hidden="false">
        <f>ROUND(AE230*AF230,2)</f>
        <v>1</v>
      </c>
      <c r="AJ230" s="19" t="n" hidden="false">
        <v/>
      </c>
      <c r="AK230" s="19" t="n" hidden="false">
        <f>AI230+AJ230</f>
        <v>1</v>
      </c>
      <c r="AL230" s="21" t="n" hidden="false">
        <f>AK230/N230-1</f>
        <v>0</v>
      </c>
      <c r="AM230" s="8" t="n">
        <v>0</v>
      </c>
      <c r="AN230" s="23" t="n" hidden="false">
        <v>0</v>
      </c>
      <c r="AO230" s="19" t="n" hidden="false">
        <v/>
      </c>
      <c r="AP230" s="19" t="n" hidden="false">
        <f>AN230+AO230</f>
        <v>0</v>
      </c>
      <c r="AQ230" s="19" t="n" hidden="false">
        <f>ROUND(AM230*AN230,2)</f>
        <v>0</v>
      </c>
      <c r="AR230" s="19" t="n" hidden="false">
        <v/>
      </c>
      <c r="AS230" s="19" t="n" hidden="false">
        <f>AQ230+AR230</f>
        <v>0</v>
      </c>
      <c r="AT230" s="21" t="n" hidden="false">
        <f>AS230/N230-1</f>
        <v>-1</v>
      </c>
    </row>
    <row r="231" customFormat="false" hidden="false" outlineLevel="0" collapsed="false">
      <c r="A231" s="18" t="inlineStr">
        <is>
          <t xml:space="preserve">1.1.1.2.1.1.2.4.4</t>
        </is>
      </c>
      <c r="B231" s="18" t="inlineStr">
        <is>
          <t xml:space="preserve"/>
        </is>
      </c>
      <c r="C231" s="22" t="inlineStr">
        <is>
          <t xml:space="preserve">Щит силовой (в соответствии со схемой)_ / МЭЛ</t>
        </is>
      </c>
      <c r="D231" s="7" t="inlineStr">
        <is>
          <t xml:space="preserve">ЩС 3.1</t>
        </is>
      </c>
      <c r="E231" s="7" t="inlineStr">
        <is>
          <t xml:space="preserve"/>
        </is>
      </c>
      <c r="F231" s="7" t="inlineStr">
        <is>
          <t xml:space="preserve">ШТ</t>
        </is>
      </c>
      <c r="G231" s="7" t="inlineStr">
        <is>
          <t xml:space="preserve">1</t>
        </is>
      </c>
      <c r="H231" s="8" t="n">
        <v>1</v>
      </c>
      <c r="I231" s="23" t="n">
        <v>1</v>
      </c>
      <c r="J231" s="19" t="n">
        <v/>
      </c>
      <c r="K231" s="19" t="n">
        <f>ROUND(I231,2)+J231</f>
        <v>1</v>
      </c>
      <c r="L231" s="19" t="n">
        <f>ROUND(H231*ROUND(I231,2),2)</f>
        <v>1</v>
      </c>
      <c r="M231" s="19" t="n">
        <v/>
      </c>
      <c r="N231" s="19" t="n">
        <f>L231+M231</f>
        <v>1</v>
      </c>
      <c r="O231" s="8" t="n">
        <v>1</v>
      </c>
      <c r="P231" s="23" t="n" hidden="false">
        <v>1</v>
      </c>
      <c r="Q231" s="19" t="n" hidden="false">
        <v/>
      </c>
      <c r="R231" s="19" t="n" hidden="false">
        <f>P231+Q231</f>
        <v>1</v>
      </c>
      <c r="S231" s="19" t="n" hidden="false">
        <f>ROUND(O231*P231,2)</f>
        <v>1</v>
      </c>
      <c r="T231" s="19" t="n" hidden="false">
        <v/>
      </c>
      <c r="U231" s="19" t="n" hidden="false">
        <f>S231+T231</f>
        <v>1</v>
      </c>
      <c r="V231" s="21" t="n" hidden="false">
        <f>U231/N231-1</f>
        <v>0</v>
      </c>
      <c r="W231" s="8" t="n">
        <v>1</v>
      </c>
      <c r="X231" s="23" t="n" hidden="false">
        <v>1</v>
      </c>
      <c r="Y231" s="19" t="n" hidden="false">
        <v/>
      </c>
      <c r="Z231" s="19" t="n" hidden="false">
        <f>X231+Y231</f>
        <v>1</v>
      </c>
      <c r="AA231" s="19" t="n" hidden="false">
        <f>ROUND(W231*X231,2)</f>
        <v>1</v>
      </c>
      <c r="AB231" s="19" t="n" hidden="false">
        <v/>
      </c>
      <c r="AC231" s="19" t="n" hidden="false">
        <f>AA231+AB231</f>
        <v>1</v>
      </c>
      <c r="AD231" s="21" t="n" hidden="false">
        <f>AC231/N231-1</f>
        <v>0</v>
      </c>
      <c r="AE231" s="8" t="n">
        <v>1</v>
      </c>
      <c r="AF231" s="23" t="n" hidden="false">
        <v>1</v>
      </c>
      <c r="AG231" s="19" t="n" hidden="false">
        <v/>
      </c>
      <c r="AH231" s="19" t="n" hidden="false">
        <f>AF231+AG231</f>
        <v>1</v>
      </c>
      <c r="AI231" s="19" t="n" hidden="false">
        <f>ROUND(AE231*AF231,2)</f>
        <v>1</v>
      </c>
      <c r="AJ231" s="19" t="n" hidden="false">
        <v/>
      </c>
      <c r="AK231" s="19" t="n" hidden="false">
        <f>AI231+AJ231</f>
        <v>1</v>
      </c>
      <c r="AL231" s="21" t="n" hidden="false">
        <f>AK231/N231-1</f>
        <v>0</v>
      </c>
      <c r="AM231" s="8" t="n">
        <v>0</v>
      </c>
      <c r="AN231" s="23" t="n" hidden="false">
        <v>0</v>
      </c>
      <c r="AO231" s="19" t="n" hidden="false">
        <v/>
      </c>
      <c r="AP231" s="19" t="n" hidden="false">
        <f>AN231+AO231</f>
        <v>0</v>
      </c>
      <c r="AQ231" s="19" t="n" hidden="false">
        <f>ROUND(AM231*AN231,2)</f>
        <v>0</v>
      </c>
      <c r="AR231" s="19" t="n" hidden="false">
        <v/>
      </c>
      <c r="AS231" s="19" t="n" hidden="false">
        <f>AQ231+AR231</f>
        <v>0</v>
      </c>
      <c r="AT231" s="21" t="n" hidden="false">
        <f>AS231/N231-1</f>
        <v>-1</v>
      </c>
    </row>
    <row r="232" customFormat="false" hidden="false" outlineLevel="0" collapsed="false">
      <c r="A232" s="18" t="inlineStr">
        <is>
          <t xml:space="preserve">1.1.1.2.1.1.2.4.5</t>
        </is>
      </c>
      <c r="B232" s="18" t="inlineStr">
        <is>
          <t xml:space="preserve"/>
        </is>
      </c>
      <c r="C232" s="22" t="inlineStr">
        <is>
          <t xml:space="preserve">Щит силовой (в соответствии со схемой)_ / МЭЛ</t>
        </is>
      </c>
      <c r="D232" s="7" t="inlineStr">
        <is>
          <t xml:space="preserve">ЩАО2.2  ЩРн-18-350х300х120-IP31 mb11-18n EKF</t>
        </is>
      </c>
      <c r="E232" s="7" t="inlineStr">
        <is>
          <t xml:space="preserve"/>
        </is>
      </c>
      <c r="F232" s="7" t="inlineStr">
        <is>
          <t xml:space="preserve">ШТ</t>
        </is>
      </c>
      <c r="G232" s="7" t="inlineStr">
        <is>
          <t xml:space="preserve">1</t>
        </is>
      </c>
      <c r="H232" s="8" t="n">
        <v>1</v>
      </c>
      <c r="I232" s="23" t="n">
        <v>1</v>
      </c>
      <c r="J232" s="19" t="n">
        <v/>
      </c>
      <c r="K232" s="19" t="n">
        <f>ROUND(I232,2)+J232</f>
        <v>1</v>
      </c>
      <c r="L232" s="19" t="n">
        <f>ROUND(H232*ROUND(I232,2),2)</f>
        <v>1</v>
      </c>
      <c r="M232" s="19" t="n">
        <v/>
      </c>
      <c r="N232" s="19" t="n">
        <f>L232+M232</f>
        <v>1</v>
      </c>
      <c r="O232" s="8" t="n">
        <v>1</v>
      </c>
      <c r="P232" s="23" t="n" hidden="false">
        <v>1</v>
      </c>
      <c r="Q232" s="19" t="n" hidden="false">
        <v/>
      </c>
      <c r="R232" s="19" t="n" hidden="false">
        <f>P232+Q232</f>
        <v>1</v>
      </c>
      <c r="S232" s="19" t="n" hidden="false">
        <f>ROUND(O232*P232,2)</f>
        <v>1</v>
      </c>
      <c r="T232" s="19" t="n" hidden="false">
        <v/>
      </c>
      <c r="U232" s="19" t="n" hidden="false">
        <f>S232+T232</f>
        <v>1</v>
      </c>
      <c r="V232" s="21" t="n" hidden="false">
        <f>U232/N232-1</f>
        <v>0</v>
      </c>
      <c r="W232" s="8" t="n">
        <v>1</v>
      </c>
      <c r="X232" s="23" t="n" hidden="false">
        <v>1</v>
      </c>
      <c r="Y232" s="19" t="n" hidden="false">
        <v/>
      </c>
      <c r="Z232" s="19" t="n" hidden="false">
        <f>X232+Y232</f>
        <v>1</v>
      </c>
      <c r="AA232" s="19" t="n" hidden="false">
        <f>ROUND(W232*X232,2)</f>
        <v>1</v>
      </c>
      <c r="AB232" s="19" t="n" hidden="false">
        <v/>
      </c>
      <c r="AC232" s="19" t="n" hidden="false">
        <f>AA232+AB232</f>
        <v>1</v>
      </c>
      <c r="AD232" s="21" t="n" hidden="false">
        <f>AC232/N232-1</f>
        <v>0</v>
      </c>
      <c r="AE232" s="8" t="n">
        <v>1</v>
      </c>
      <c r="AF232" s="23" t="n" hidden="false">
        <v>1</v>
      </c>
      <c r="AG232" s="19" t="n" hidden="false">
        <v/>
      </c>
      <c r="AH232" s="19" t="n" hidden="false">
        <f>AF232+AG232</f>
        <v>1</v>
      </c>
      <c r="AI232" s="19" t="n" hidden="false">
        <f>ROUND(AE232*AF232,2)</f>
        <v>1</v>
      </c>
      <c r="AJ232" s="19" t="n" hidden="false">
        <v/>
      </c>
      <c r="AK232" s="19" t="n" hidden="false">
        <f>AI232+AJ232</f>
        <v>1</v>
      </c>
      <c r="AL232" s="21" t="n" hidden="false">
        <f>AK232/N232-1</f>
        <v>0</v>
      </c>
      <c r="AM232" s="8" t="n">
        <v>0</v>
      </c>
      <c r="AN232" s="23" t="n" hidden="false">
        <v>0</v>
      </c>
      <c r="AO232" s="19" t="n" hidden="false">
        <v/>
      </c>
      <c r="AP232" s="19" t="n" hidden="false">
        <f>AN232+AO232</f>
        <v>0</v>
      </c>
      <c r="AQ232" s="19" t="n" hidden="false">
        <f>ROUND(AM232*AN232,2)</f>
        <v>0</v>
      </c>
      <c r="AR232" s="19" t="n" hidden="false">
        <v/>
      </c>
      <c r="AS232" s="19" t="n" hidden="false">
        <f>AQ232+AR232</f>
        <v>0</v>
      </c>
      <c r="AT232" s="21" t="n" hidden="false">
        <f>AS232/N232-1</f>
        <v>-1</v>
      </c>
    </row>
    <row r="233" customFormat="false" hidden="false" outlineLevel="0" collapsed="false">
      <c r="A233" s="18" t="inlineStr">
        <is>
          <t xml:space="preserve">1.1.1.2.1.1.2.4.6</t>
        </is>
      </c>
      <c r="B233" s="18" t="inlineStr">
        <is>
          <t xml:space="preserve"/>
        </is>
      </c>
      <c r="C233" s="22" t="inlineStr">
        <is>
          <t xml:space="preserve">Щит силовой (в соответствии со схемой)_ / МЭЛ</t>
        </is>
      </c>
      <c r="D233" s="7" t="inlineStr">
        <is>
          <t xml:space="preserve">ЩАО2.1 ЩРн-18-350х300х120-IP31 mb11-18n EKF</t>
        </is>
      </c>
      <c r="E233" s="7" t="inlineStr">
        <is>
          <t xml:space="preserve"/>
        </is>
      </c>
      <c r="F233" s="7" t="inlineStr">
        <is>
          <t xml:space="preserve">ШТ</t>
        </is>
      </c>
      <c r="G233" s="7" t="inlineStr">
        <is>
          <t xml:space="preserve">1</t>
        </is>
      </c>
      <c r="H233" s="8" t="n">
        <v>1</v>
      </c>
      <c r="I233" s="23" t="n">
        <v>1</v>
      </c>
      <c r="J233" s="19" t="n">
        <v/>
      </c>
      <c r="K233" s="19" t="n">
        <f>ROUND(I233,2)+J233</f>
        <v>1</v>
      </c>
      <c r="L233" s="19" t="n">
        <f>ROUND(H233*ROUND(I233,2),2)</f>
        <v>1</v>
      </c>
      <c r="M233" s="19" t="n">
        <v/>
      </c>
      <c r="N233" s="19" t="n">
        <f>L233+M233</f>
        <v>1</v>
      </c>
      <c r="O233" s="8" t="n">
        <v>1</v>
      </c>
      <c r="P233" s="23" t="n" hidden="false">
        <v>1</v>
      </c>
      <c r="Q233" s="19" t="n" hidden="false">
        <v/>
      </c>
      <c r="R233" s="19" t="n" hidden="false">
        <f>P233+Q233</f>
        <v>1</v>
      </c>
      <c r="S233" s="19" t="n" hidden="false">
        <f>ROUND(O233*P233,2)</f>
        <v>1</v>
      </c>
      <c r="T233" s="19" t="n" hidden="false">
        <v/>
      </c>
      <c r="U233" s="19" t="n" hidden="false">
        <f>S233+T233</f>
        <v>1</v>
      </c>
      <c r="V233" s="21" t="n" hidden="false">
        <f>U233/N233-1</f>
        <v>0</v>
      </c>
      <c r="W233" s="8" t="n">
        <v>1</v>
      </c>
      <c r="X233" s="23" t="n" hidden="false">
        <v>1</v>
      </c>
      <c r="Y233" s="19" t="n" hidden="false">
        <v/>
      </c>
      <c r="Z233" s="19" t="n" hidden="false">
        <f>X233+Y233</f>
        <v>1</v>
      </c>
      <c r="AA233" s="19" t="n" hidden="false">
        <f>ROUND(W233*X233,2)</f>
        <v>1</v>
      </c>
      <c r="AB233" s="19" t="n" hidden="false">
        <v/>
      </c>
      <c r="AC233" s="19" t="n" hidden="false">
        <f>AA233+AB233</f>
        <v>1</v>
      </c>
      <c r="AD233" s="21" t="n" hidden="false">
        <f>AC233/N233-1</f>
        <v>0</v>
      </c>
      <c r="AE233" s="8" t="n">
        <v>1</v>
      </c>
      <c r="AF233" s="23" t="n" hidden="false">
        <v>1</v>
      </c>
      <c r="AG233" s="19" t="n" hidden="false">
        <v/>
      </c>
      <c r="AH233" s="19" t="n" hidden="false">
        <f>AF233+AG233</f>
        <v>1</v>
      </c>
      <c r="AI233" s="19" t="n" hidden="false">
        <f>ROUND(AE233*AF233,2)</f>
        <v>1</v>
      </c>
      <c r="AJ233" s="19" t="n" hidden="false">
        <v/>
      </c>
      <c r="AK233" s="19" t="n" hidden="false">
        <f>AI233+AJ233</f>
        <v>1</v>
      </c>
      <c r="AL233" s="21" t="n" hidden="false">
        <f>AK233/N233-1</f>
        <v>0</v>
      </c>
      <c r="AM233" s="8" t="n">
        <v>0</v>
      </c>
      <c r="AN233" s="23" t="n" hidden="false">
        <v>0</v>
      </c>
      <c r="AO233" s="19" t="n" hidden="false">
        <v/>
      </c>
      <c r="AP233" s="19" t="n" hidden="false">
        <f>AN233+AO233</f>
        <v>0</v>
      </c>
      <c r="AQ233" s="19" t="n" hidden="false">
        <f>ROUND(AM233*AN233,2)</f>
        <v>0</v>
      </c>
      <c r="AR233" s="19" t="n" hidden="false">
        <v/>
      </c>
      <c r="AS233" s="19" t="n" hidden="false">
        <f>AQ233+AR233</f>
        <v>0</v>
      </c>
      <c r="AT233" s="21" t="n" hidden="false">
        <f>AS233/N233-1</f>
        <v>-1</v>
      </c>
    </row>
    <row r="234" customFormat="false" hidden="false" outlineLevel="0" collapsed="false">
      <c r="A234" s="18" t="inlineStr">
        <is>
          <t xml:space="preserve">1.1.1.2.1.1.2.4.7</t>
        </is>
      </c>
      <c r="B234" s="18" t="inlineStr">
        <is>
          <t xml:space="preserve"/>
        </is>
      </c>
      <c r="C234" s="22" t="inlineStr">
        <is>
          <t xml:space="preserve">Щит силовой (в соответствии со схемой)_ / МЭЛ</t>
        </is>
      </c>
      <c r="D234" s="7" t="inlineStr">
        <is>
          <t xml:space="preserve">ЩАО2.4  ЩРн-18-350х300х120-IP31 mb11-18n EKF</t>
        </is>
      </c>
      <c r="E234" s="7" t="inlineStr">
        <is>
          <t xml:space="preserve"/>
        </is>
      </c>
      <c r="F234" s="7" t="inlineStr">
        <is>
          <t xml:space="preserve">ШТ</t>
        </is>
      </c>
      <c r="G234" s="7" t="inlineStr">
        <is>
          <t xml:space="preserve">1</t>
        </is>
      </c>
      <c r="H234" s="8" t="n">
        <v>1</v>
      </c>
      <c r="I234" s="23" t="n">
        <v>1</v>
      </c>
      <c r="J234" s="19" t="n">
        <v/>
      </c>
      <c r="K234" s="19" t="n">
        <f>ROUND(I234,2)+J234</f>
        <v>1</v>
      </c>
      <c r="L234" s="19" t="n">
        <f>ROUND(H234*ROUND(I234,2),2)</f>
        <v>1</v>
      </c>
      <c r="M234" s="19" t="n">
        <v/>
      </c>
      <c r="N234" s="19" t="n">
        <f>L234+M234</f>
        <v>1</v>
      </c>
      <c r="O234" s="8" t="n">
        <v>1</v>
      </c>
      <c r="P234" s="23" t="n" hidden="false">
        <v>1</v>
      </c>
      <c r="Q234" s="19" t="n" hidden="false">
        <v/>
      </c>
      <c r="R234" s="19" t="n" hidden="false">
        <f>P234+Q234</f>
        <v>1</v>
      </c>
      <c r="S234" s="19" t="n" hidden="false">
        <f>ROUND(O234*P234,2)</f>
        <v>1</v>
      </c>
      <c r="T234" s="19" t="n" hidden="false">
        <v/>
      </c>
      <c r="U234" s="19" t="n" hidden="false">
        <f>S234+T234</f>
        <v>1</v>
      </c>
      <c r="V234" s="21" t="n" hidden="false">
        <f>U234/N234-1</f>
        <v>0</v>
      </c>
      <c r="W234" s="8" t="n">
        <v>1</v>
      </c>
      <c r="X234" s="23" t="n" hidden="false">
        <v>1</v>
      </c>
      <c r="Y234" s="19" t="n" hidden="false">
        <v/>
      </c>
      <c r="Z234" s="19" t="n" hidden="false">
        <f>X234+Y234</f>
        <v>1</v>
      </c>
      <c r="AA234" s="19" t="n" hidden="false">
        <f>ROUND(W234*X234,2)</f>
        <v>1</v>
      </c>
      <c r="AB234" s="19" t="n" hidden="false">
        <v/>
      </c>
      <c r="AC234" s="19" t="n" hidden="false">
        <f>AA234+AB234</f>
        <v>1</v>
      </c>
      <c r="AD234" s="21" t="n" hidden="false">
        <f>AC234/N234-1</f>
        <v>0</v>
      </c>
      <c r="AE234" s="8" t="n">
        <v>1</v>
      </c>
      <c r="AF234" s="23" t="n" hidden="false">
        <v>1</v>
      </c>
      <c r="AG234" s="19" t="n" hidden="false">
        <v/>
      </c>
      <c r="AH234" s="19" t="n" hidden="false">
        <f>AF234+AG234</f>
        <v>1</v>
      </c>
      <c r="AI234" s="19" t="n" hidden="false">
        <f>ROUND(AE234*AF234,2)</f>
        <v>1</v>
      </c>
      <c r="AJ234" s="19" t="n" hidden="false">
        <v/>
      </c>
      <c r="AK234" s="19" t="n" hidden="false">
        <f>AI234+AJ234</f>
        <v>1</v>
      </c>
      <c r="AL234" s="21" t="n" hidden="false">
        <f>AK234/N234-1</f>
        <v>0</v>
      </c>
      <c r="AM234" s="8" t="n">
        <v>0</v>
      </c>
      <c r="AN234" s="23" t="n" hidden="false">
        <v>0</v>
      </c>
      <c r="AO234" s="19" t="n" hidden="false">
        <v/>
      </c>
      <c r="AP234" s="19" t="n" hidden="false">
        <f>AN234+AO234</f>
        <v>0</v>
      </c>
      <c r="AQ234" s="19" t="n" hidden="false">
        <f>ROUND(AM234*AN234,2)</f>
        <v>0</v>
      </c>
      <c r="AR234" s="19" t="n" hidden="false">
        <v/>
      </c>
      <c r="AS234" s="19" t="n" hidden="false">
        <f>AQ234+AR234</f>
        <v>0</v>
      </c>
      <c r="AT234" s="21" t="n" hidden="false">
        <f>AS234/N234-1</f>
        <v>-1</v>
      </c>
    </row>
    <row r="235" customFormat="false" hidden="false" outlineLevel="0" collapsed="false">
      <c r="A235" s="18" t="inlineStr">
        <is>
          <t xml:space="preserve">1.1.1.2.1.1.2.4.8</t>
        </is>
      </c>
      <c r="B235" s="18" t="inlineStr">
        <is>
          <t xml:space="preserve"/>
        </is>
      </c>
      <c r="C235" s="22" t="inlineStr">
        <is>
          <t xml:space="preserve">Щит силовой (в соответствии со схемой)_ / МЭЛ</t>
        </is>
      </c>
      <c r="D235" s="7" t="inlineStr">
        <is>
          <t xml:space="preserve">ЩАО2 ЩРн-18-350х300х120-IP54 mb11-18n EKF</t>
        </is>
      </c>
      <c r="E235" s="7" t="inlineStr">
        <is>
          <t xml:space="preserve"/>
        </is>
      </c>
      <c r="F235" s="7" t="inlineStr">
        <is>
          <t xml:space="preserve">ШТ</t>
        </is>
      </c>
      <c r="G235" s="7" t="inlineStr">
        <is>
          <t xml:space="preserve">1</t>
        </is>
      </c>
      <c r="H235" s="8" t="n">
        <v>1</v>
      </c>
      <c r="I235" s="23" t="n">
        <v>1</v>
      </c>
      <c r="J235" s="19" t="n">
        <v/>
      </c>
      <c r="K235" s="19" t="n">
        <f>ROUND(I235,2)+J235</f>
        <v>1</v>
      </c>
      <c r="L235" s="19" t="n">
        <f>ROUND(H235*ROUND(I235,2),2)</f>
        <v>1</v>
      </c>
      <c r="M235" s="19" t="n">
        <v/>
      </c>
      <c r="N235" s="19" t="n">
        <f>L235+M235</f>
        <v>1</v>
      </c>
      <c r="O235" s="8" t="n">
        <v>1</v>
      </c>
      <c r="P235" s="23" t="n" hidden="false">
        <v>1</v>
      </c>
      <c r="Q235" s="19" t="n" hidden="false">
        <v/>
      </c>
      <c r="R235" s="19" t="n" hidden="false">
        <f>P235+Q235</f>
        <v>1</v>
      </c>
      <c r="S235" s="19" t="n" hidden="false">
        <f>ROUND(O235*P235,2)</f>
        <v>1</v>
      </c>
      <c r="T235" s="19" t="n" hidden="false">
        <v/>
      </c>
      <c r="U235" s="19" t="n" hidden="false">
        <f>S235+T235</f>
        <v>1</v>
      </c>
      <c r="V235" s="21" t="n" hidden="false">
        <f>U235/N235-1</f>
        <v>0</v>
      </c>
      <c r="W235" s="8" t="n">
        <v>1</v>
      </c>
      <c r="X235" s="23" t="n" hidden="false">
        <v>1</v>
      </c>
      <c r="Y235" s="19" t="n" hidden="false">
        <v/>
      </c>
      <c r="Z235" s="19" t="n" hidden="false">
        <f>X235+Y235</f>
        <v>1</v>
      </c>
      <c r="AA235" s="19" t="n" hidden="false">
        <f>ROUND(W235*X235,2)</f>
        <v>1</v>
      </c>
      <c r="AB235" s="19" t="n" hidden="false">
        <v/>
      </c>
      <c r="AC235" s="19" t="n" hidden="false">
        <f>AA235+AB235</f>
        <v>1</v>
      </c>
      <c r="AD235" s="21" t="n" hidden="false">
        <f>AC235/N235-1</f>
        <v>0</v>
      </c>
      <c r="AE235" s="8" t="n">
        <v>1</v>
      </c>
      <c r="AF235" s="23" t="n" hidden="false">
        <v>1</v>
      </c>
      <c r="AG235" s="19" t="n" hidden="false">
        <v/>
      </c>
      <c r="AH235" s="19" t="n" hidden="false">
        <f>AF235+AG235</f>
        <v>1</v>
      </c>
      <c r="AI235" s="19" t="n" hidden="false">
        <f>ROUND(AE235*AF235,2)</f>
        <v>1</v>
      </c>
      <c r="AJ235" s="19" t="n" hidden="false">
        <v/>
      </c>
      <c r="AK235" s="19" t="n" hidden="false">
        <f>AI235+AJ235</f>
        <v>1</v>
      </c>
      <c r="AL235" s="21" t="n" hidden="false">
        <f>AK235/N235-1</f>
        <v>0</v>
      </c>
      <c r="AM235" s="8" t="n">
        <v>0</v>
      </c>
      <c r="AN235" s="23" t="n" hidden="false">
        <v>0</v>
      </c>
      <c r="AO235" s="19" t="n" hidden="false">
        <v/>
      </c>
      <c r="AP235" s="19" t="n" hidden="false">
        <f>AN235+AO235</f>
        <v>0</v>
      </c>
      <c r="AQ235" s="19" t="n" hidden="false">
        <f>ROUND(AM235*AN235,2)</f>
        <v>0</v>
      </c>
      <c r="AR235" s="19" t="n" hidden="false">
        <v/>
      </c>
      <c r="AS235" s="19" t="n" hidden="false">
        <f>AQ235+AR235</f>
        <v>0</v>
      </c>
      <c r="AT235" s="21" t="n" hidden="false">
        <f>AS235/N235-1</f>
        <v>-1</v>
      </c>
    </row>
    <row r="236" customFormat="false" hidden="false" outlineLevel="0" collapsed="false">
      <c r="A236" s="18" t="inlineStr">
        <is>
          <t xml:space="preserve">1.1.1.2.1.1.2.5</t>
        </is>
      </c>
      <c r="B236" s="18" t="inlineStr">
        <is>
          <t xml:space="preserve"/>
        </is>
      </c>
      <c r="C236" s="18" t="inlineStr">
        <is>
          <t xml:space="preserve">Монтаж щита силового (для СКБ) / 24 модуля</t>
        </is>
      </c>
      <c r="D236" s="7" t="inlineStr">
        <is>
          <t xml:space="preserve"/>
        </is>
      </c>
      <c r="E236" s="7" t="inlineStr">
        <is>
          <t xml:space="preserve"/>
        </is>
      </c>
      <c r="F236" s="7" t="inlineStr">
        <is>
          <t xml:space="preserve">ШТ</t>
        </is>
      </c>
      <c r="G236" s="7" t="inlineStr">
        <is>
          <t xml:space="preserve">1</t>
        </is>
      </c>
      <c r="H236" s="8" t="n">
        <v>7</v>
      </c>
      <c r="I236" s="19" t="n">
        <f>ROUND((L237+L238+L239+L240+L241+L242+L243)/H236,2)</f>
        <v>1</v>
      </c>
      <c r="J236" s="20" t="n">
        <v>10063</v>
      </c>
      <c r="K236" s="19" t="n">
        <f>I236+ROUND(J236,2)</f>
        <v>10064</v>
      </c>
      <c r="L236" s="19" t="n">
        <f>ROUND(H236*I236,2)</f>
        <v>7</v>
      </c>
      <c r="M236" s="19" t="n">
        <f>ROUND(H236*ROUND(J236,2),2)</f>
        <v>70441</v>
      </c>
      <c r="N236" s="19" t="n">
        <f>L236+M236</f>
        <v>70448</v>
      </c>
      <c r="O236" s="8" t="n">
        <v>7</v>
      </c>
      <c r="P236" s="19" t="n" hidden="false">
        <f>ROUND((S237+S238+S239+S240+S241+S242+S243)/O236,2)</f>
        <v>1</v>
      </c>
      <c r="Q236" s="20" t="n" hidden="false">
        <v>16100.8</v>
      </c>
      <c r="R236" s="19" t="n" hidden="false">
        <f>P236+Q236</f>
        <v>16101.8</v>
      </c>
      <c r="S236" s="19" t="n" hidden="false">
        <f>ROUND(O236*P236,2)</f>
        <v>7</v>
      </c>
      <c r="T236" s="19" t="n" hidden="false">
        <f>ROUND(O236*Q236,2)</f>
        <v>112705.6</v>
      </c>
      <c r="U236" s="19" t="n" hidden="false">
        <f>S236+T236</f>
        <v>112712.6</v>
      </c>
      <c r="V236" s="21" t="n" hidden="false">
        <f>U236/N236-1</f>
        <v>0.5999403815580286</v>
      </c>
      <c r="W236" s="8" t="n">
        <v>7</v>
      </c>
      <c r="X236" s="19" t="n" hidden="false">
        <f>ROUND((AA237+AA238+AA239+AA240+AA241+AA242+AA243)/W236,2)</f>
        <v>1</v>
      </c>
      <c r="Y236" s="20" t="n" hidden="false">
        <v>20000</v>
      </c>
      <c r="Z236" s="19" t="n" hidden="false">
        <f>X236+Y236</f>
        <v>20001</v>
      </c>
      <c r="AA236" s="19" t="n" hidden="false">
        <f>ROUND(W236*X236,2)</f>
        <v>7</v>
      </c>
      <c r="AB236" s="19" t="n" hidden="false">
        <f>ROUND(W236*Y236,2)</f>
        <v>140000</v>
      </c>
      <c r="AC236" s="19" t="n" hidden="false">
        <f>AA236+AB236</f>
        <v>140007</v>
      </c>
      <c r="AD236" s="21" t="n" hidden="false">
        <f>AC236/N236-1</f>
        <v>0.9873807631160572</v>
      </c>
      <c r="AE236" s="8" t="n">
        <v>7</v>
      </c>
      <c r="AF236" s="19" t="n" hidden="false">
        <f>ROUND((AI237+AI238+AI239+AI240+AI241+AI242+AI243)/AE236,2)</f>
        <v>1</v>
      </c>
      <c r="AG236" s="20" t="n" hidden="false">
        <v>24000</v>
      </c>
      <c r="AH236" s="19" t="n" hidden="false">
        <f>AF236+AG236</f>
        <v>24001</v>
      </c>
      <c r="AI236" s="19" t="n" hidden="false">
        <f>ROUND(AE236*AF236,2)</f>
        <v>7</v>
      </c>
      <c r="AJ236" s="19" t="n" hidden="false">
        <f>ROUND(AE236*AG236,2)</f>
        <v>168000</v>
      </c>
      <c r="AK236" s="19" t="n" hidden="false">
        <f>AI236+AJ236</f>
        <v>168007</v>
      </c>
      <c r="AL236" s="21" t="n" hidden="false">
        <f>AK236/N236-1</f>
        <v>1.384837042925278</v>
      </c>
      <c r="AM236" s="8" t="n">
        <v>0</v>
      </c>
      <c r="AN236" s="19" t="n" hidden="false">
        <f>ROUND((AQ237+AQ238+AQ239+AQ240+AQ241+AQ242+AQ243)/AM236,2)</f>
        <v>0</v>
      </c>
      <c r="AO236" s="19" t="n" hidden="false">
        <v>0</v>
      </c>
      <c r="AP236" s="19" t="n" hidden="false">
        <f>AN236+AO236</f>
        <v>0</v>
      </c>
      <c r="AQ236" s="19" t="n" hidden="false">
        <f>ROUND(AM236*AN236,2)</f>
        <v>0</v>
      </c>
      <c r="AR236" s="19" t="n" hidden="false">
        <f>ROUND(AM236*AO236,2)</f>
        <v>0</v>
      </c>
      <c r="AS236" s="19" t="n" hidden="false">
        <f>AQ236+AR236</f>
        <v>0</v>
      </c>
      <c r="AT236" s="21" t="n" hidden="false">
        <f>AS236/N236-1</f>
        <v>-1</v>
      </c>
    </row>
    <row r="237" customFormat="false" hidden="false" outlineLevel="0" collapsed="false">
      <c r="A237" s="18" t="inlineStr">
        <is>
          <t xml:space="preserve">1.1.1.2.1.1.2.5.1</t>
        </is>
      </c>
      <c r="B237" s="18" t="inlineStr">
        <is>
          <t xml:space="preserve"/>
        </is>
      </c>
      <c r="C237" s="22" t="inlineStr">
        <is>
          <t xml:space="preserve">Щит силовой (в соответствии со схемой)_ / МЭЛ</t>
        </is>
      </c>
      <c r="D237" s="7" t="inlineStr">
        <is>
          <t xml:space="preserve">ЩО2.0  ЩРн-24-395х310х120-IP54 mb11-24n EKF</t>
        </is>
      </c>
      <c r="E237" s="7" t="inlineStr">
        <is>
          <t xml:space="preserve"/>
        </is>
      </c>
      <c r="F237" s="7" t="inlineStr">
        <is>
          <t xml:space="preserve">ШТ</t>
        </is>
      </c>
      <c r="G237" s="7" t="inlineStr">
        <is>
          <t xml:space="preserve">1</t>
        </is>
      </c>
      <c r="H237" s="8" t="n">
        <v>1</v>
      </c>
      <c r="I237" s="23" t="n">
        <v>1</v>
      </c>
      <c r="J237" s="19" t="n">
        <v/>
      </c>
      <c r="K237" s="19" t="n">
        <f>ROUND(I237,2)+J237</f>
        <v>1</v>
      </c>
      <c r="L237" s="19" t="n">
        <f>ROUND(H237*ROUND(I237,2),2)</f>
        <v>1</v>
      </c>
      <c r="M237" s="19" t="n">
        <v/>
      </c>
      <c r="N237" s="19" t="n">
        <f>L237+M237</f>
        <v>1</v>
      </c>
      <c r="O237" s="8" t="n">
        <v>1</v>
      </c>
      <c r="P237" s="23" t="n" hidden="false">
        <v>1</v>
      </c>
      <c r="Q237" s="19" t="n" hidden="false">
        <v/>
      </c>
      <c r="R237" s="19" t="n" hidden="false">
        <f>P237+Q237</f>
        <v>1</v>
      </c>
      <c r="S237" s="19" t="n" hidden="false">
        <f>ROUND(O237*P237,2)</f>
        <v>1</v>
      </c>
      <c r="T237" s="19" t="n" hidden="false">
        <v/>
      </c>
      <c r="U237" s="19" t="n" hidden="false">
        <f>S237+T237</f>
        <v>1</v>
      </c>
      <c r="V237" s="21" t="n" hidden="false">
        <f>U237/N237-1</f>
        <v>0</v>
      </c>
      <c r="W237" s="8" t="n">
        <v>1</v>
      </c>
      <c r="X237" s="23" t="n" hidden="false">
        <v>1</v>
      </c>
      <c r="Y237" s="19" t="n" hidden="false">
        <v/>
      </c>
      <c r="Z237" s="19" t="n" hidden="false">
        <f>X237+Y237</f>
        <v>1</v>
      </c>
      <c r="AA237" s="19" t="n" hidden="false">
        <f>ROUND(W237*X237,2)</f>
        <v>1</v>
      </c>
      <c r="AB237" s="19" t="n" hidden="false">
        <v/>
      </c>
      <c r="AC237" s="19" t="n" hidden="false">
        <f>AA237+AB237</f>
        <v>1</v>
      </c>
      <c r="AD237" s="21" t="n" hidden="false">
        <f>AC237/N237-1</f>
        <v>0</v>
      </c>
      <c r="AE237" s="8" t="n">
        <v>1</v>
      </c>
      <c r="AF237" s="23" t="n" hidden="false">
        <v>1</v>
      </c>
      <c r="AG237" s="19" t="n" hidden="false">
        <v/>
      </c>
      <c r="AH237" s="19" t="n" hidden="false">
        <f>AF237+AG237</f>
        <v>1</v>
      </c>
      <c r="AI237" s="19" t="n" hidden="false">
        <f>ROUND(AE237*AF237,2)</f>
        <v>1</v>
      </c>
      <c r="AJ237" s="19" t="n" hidden="false">
        <v/>
      </c>
      <c r="AK237" s="19" t="n" hidden="false">
        <f>AI237+AJ237</f>
        <v>1</v>
      </c>
      <c r="AL237" s="21" t="n" hidden="false">
        <f>AK237/N237-1</f>
        <v>0</v>
      </c>
      <c r="AM237" s="8" t="n">
        <v>0</v>
      </c>
      <c r="AN237" s="23" t="n" hidden="false">
        <v>0</v>
      </c>
      <c r="AO237" s="19" t="n" hidden="false">
        <v/>
      </c>
      <c r="AP237" s="19" t="n" hidden="false">
        <f>AN237+AO237</f>
        <v>0</v>
      </c>
      <c r="AQ237" s="19" t="n" hidden="false">
        <f>ROUND(AM237*AN237,2)</f>
        <v>0</v>
      </c>
      <c r="AR237" s="19" t="n" hidden="false">
        <v/>
      </c>
      <c r="AS237" s="19" t="n" hidden="false">
        <f>AQ237+AR237</f>
        <v>0</v>
      </c>
      <c r="AT237" s="21" t="n" hidden="false">
        <f>AS237/N237-1</f>
        <v>-1</v>
      </c>
    </row>
    <row r="238" customFormat="false" hidden="false" outlineLevel="0" collapsed="false">
      <c r="A238" s="18" t="inlineStr">
        <is>
          <t xml:space="preserve">1.1.1.2.1.1.2.5.2</t>
        </is>
      </c>
      <c r="B238" s="18" t="inlineStr">
        <is>
          <t xml:space="preserve"/>
        </is>
      </c>
      <c r="C238" s="22" t="inlineStr">
        <is>
          <t xml:space="preserve">Щит силовой (в соответствии со схемой)_ / МЭЛ</t>
        </is>
      </c>
      <c r="D238" s="7" t="inlineStr">
        <is>
          <t xml:space="preserve">ЩО2.2 ЩРн-24-395х310х120-IP31 mb11-24n EKF</t>
        </is>
      </c>
      <c r="E238" s="7" t="inlineStr">
        <is>
          <t xml:space="preserve"/>
        </is>
      </c>
      <c r="F238" s="7" t="inlineStr">
        <is>
          <t xml:space="preserve">ШТ</t>
        </is>
      </c>
      <c r="G238" s="7" t="inlineStr">
        <is>
          <t xml:space="preserve">1</t>
        </is>
      </c>
      <c r="H238" s="8" t="n">
        <v>1</v>
      </c>
      <c r="I238" s="23" t="n">
        <v>1</v>
      </c>
      <c r="J238" s="19" t="n">
        <v/>
      </c>
      <c r="K238" s="19" t="n">
        <f>ROUND(I238,2)+J238</f>
        <v>1</v>
      </c>
      <c r="L238" s="19" t="n">
        <f>ROUND(H238*ROUND(I238,2),2)</f>
        <v>1</v>
      </c>
      <c r="M238" s="19" t="n">
        <v/>
      </c>
      <c r="N238" s="19" t="n">
        <f>L238+M238</f>
        <v>1</v>
      </c>
      <c r="O238" s="8" t="n">
        <v>1</v>
      </c>
      <c r="P238" s="23" t="n" hidden="false">
        <v>1</v>
      </c>
      <c r="Q238" s="19" t="n" hidden="false">
        <v/>
      </c>
      <c r="R238" s="19" t="n" hidden="false">
        <f>P238+Q238</f>
        <v>1</v>
      </c>
      <c r="S238" s="19" t="n" hidden="false">
        <f>ROUND(O238*P238,2)</f>
        <v>1</v>
      </c>
      <c r="T238" s="19" t="n" hidden="false">
        <v/>
      </c>
      <c r="U238" s="19" t="n" hidden="false">
        <f>S238+T238</f>
        <v>1</v>
      </c>
      <c r="V238" s="21" t="n" hidden="false">
        <f>U238/N238-1</f>
        <v>0</v>
      </c>
      <c r="W238" s="8" t="n">
        <v>1</v>
      </c>
      <c r="X238" s="23" t="n" hidden="false">
        <v>1</v>
      </c>
      <c r="Y238" s="19" t="n" hidden="false">
        <v/>
      </c>
      <c r="Z238" s="19" t="n" hidden="false">
        <f>X238+Y238</f>
        <v>1</v>
      </c>
      <c r="AA238" s="19" t="n" hidden="false">
        <f>ROUND(W238*X238,2)</f>
        <v>1</v>
      </c>
      <c r="AB238" s="19" t="n" hidden="false">
        <v/>
      </c>
      <c r="AC238" s="19" t="n" hidden="false">
        <f>AA238+AB238</f>
        <v>1</v>
      </c>
      <c r="AD238" s="21" t="n" hidden="false">
        <f>AC238/N238-1</f>
        <v>0</v>
      </c>
      <c r="AE238" s="8" t="n">
        <v>1</v>
      </c>
      <c r="AF238" s="23" t="n" hidden="false">
        <v>1</v>
      </c>
      <c r="AG238" s="19" t="n" hidden="false">
        <v/>
      </c>
      <c r="AH238" s="19" t="n" hidden="false">
        <f>AF238+AG238</f>
        <v>1</v>
      </c>
      <c r="AI238" s="19" t="n" hidden="false">
        <f>ROUND(AE238*AF238,2)</f>
        <v>1</v>
      </c>
      <c r="AJ238" s="19" t="n" hidden="false">
        <v/>
      </c>
      <c r="AK238" s="19" t="n" hidden="false">
        <f>AI238+AJ238</f>
        <v>1</v>
      </c>
      <c r="AL238" s="21" t="n" hidden="false">
        <f>AK238/N238-1</f>
        <v>0</v>
      </c>
      <c r="AM238" s="8" t="n">
        <v>0</v>
      </c>
      <c r="AN238" s="23" t="n" hidden="false">
        <v>0</v>
      </c>
      <c r="AO238" s="19" t="n" hidden="false">
        <v/>
      </c>
      <c r="AP238" s="19" t="n" hidden="false">
        <f>AN238+AO238</f>
        <v>0</v>
      </c>
      <c r="AQ238" s="19" t="n" hidden="false">
        <f>ROUND(AM238*AN238,2)</f>
        <v>0</v>
      </c>
      <c r="AR238" s="19" t="n" hidden="false">
        <v/>
      </c>
      <c r="AS238" s="19" t="n" hidden="false">
        <f>AQ238+AR238</f>
        <v>0</v>
      </c>
      <c r="AT238" s="21" t="n" hidden="false">
        <f>AS238/N238-1</f>
        <v>-1</v>
      </c>
    </row>
    <row r="239" customFormat="false" hidden="false" outlineLevel="0" collapsed="false">
      <c r="A239" s="18" t="inlineStr">
        <is>
          <t xml:space="preserve">1.1.1.2.1.1.2.5.3</t>
        </is>
      </c>
      <c r="B239" s="18" t="inlineStr">
        <is>
          <t xml:space="preserve"/>
        </is>
      </c>
      <c r="C239" s="22" t="inlineStr">
        <is>
          <t xml:space="preserve">Щит силовой (в соответствии со схемой)_ / МЭЛ</t>
        </is>
      </c>
      <c r="D239" s="7" t="inlineStr">
        <is>
          <t xml:space="preserve">ЩО2.4 ЩРн-24-395х310х120-IP31 mb11-24n EKF</t>
        </is>
      </c>
      <c r="E239" s="7" t="inlineStr">
        <is>
          <t xml:space="preserve"/>
        </is>
      </c>
      <c r="F239" s="7" t="inlineStr">
        <is>
          <t xml:space="preserve">ШТ</t>
        </is>
      </c>
      <c r="G239" s="7" t="inlineStr">
        <is>
          <t xml:space="preserve">1</t>
        </is>
      </c>
      <c r="H239" s="8" t="n">
        <v>1</v>
      </c>
      <c r="I239" s="23" t="n">
        <v>1</v>
      </c>
      <c r="J239" s="19" t="n">
        <v/>
      </c>
      <c r="K239" s="19" t="n">
        <f>ROUND(I239,2)+J239</f>
        <v>1</v>
      </c>
      <c r="L239" s="19" t="n">
        <f>ROUND(H239*ROUND(I239,2),2)</f>
        <v>1</v>
      </c>
      <c r="M239" s="19" t="n">
        <v/>
      </c>
      <c r="N239" s="19" t="n">
        <f>L239+M239</f>
        <v>1</v>
      </c>
      <c r="O239" s="8" t="n">
        <v>1</v>
      </c>
      <c r="P239" s="23" t="n" hidden="false">
        <v>1</v>
      </c>
      <c r="Q239" s="19" t="n" hidden="false">
        <v/>
      </c>
      <c r="R239" s="19" t="n" hidden="false">
        <f>P239+Q239</f>
        <v>1</v>
      </c>
      <c r="S239" s="19" t="n" hidden="false">
        <f>ROUND(O239*P239,2)</f>
        <v>1</v>
      </c>
      <c r="T239" s="19" t="n" hidden="false">
        <v/>
      </c>
      <c r="U239" s="19" t="n" hidden="false">
        <f>S239+T239</f>
        <v>1</v>
      </c>
      <c r="V239" s="21" t="n" hidden="false">
        <f>U239/N239-1</f>
        <v>0</v>
      </c>
      <c r="W239" s="8" t="n">
        <v>1</v>
      </c>
      <c r="X239" s="23" t="n" hidden="false">
        <v>1</v>
      </c>
      <c r="Y239" s="19" t="n" hidden="false">
        <v/>
      </c>
      <c r="Z239" s="19" t="n" hidden="false">
        <f>X239+Y239</f>
        <v>1</v>
      </c>
      <c r="AA239" s="19" t="n" hidden="false">
        <f>ROUND(W239*X239,2)</f>
        <v>1</v>
      </c>
      <c r="AB239" s="19" t="n" hidden="false">
        <v/>
      </c>
      <c r="AC239" s="19" t="n" hidden="false">
        <f>AA239+AB239</f>
        <v>1</v>
      </c>
      <c r="AD239" s="21" t="n" hidden="false">
        <f>AC239/N239-1</f>
        <v>0</v>
      </c>
      <c r="AE239" s="8" t="n">
        <v>1</v>
      </c>
      <c r="AF239" s="23" t="n" hidden="false">
        <v>1</v>
      </c>
      <c r="AG239" s="19" t="n" hidden="false">
        <v/>
      </c>
      <c r="AH239" s="19" t="n" hidden="false">
        <f>AF239+AG239</f>
        <v>1</v>
      </c>
      <c r="AI239" s="19" t="n" hidden="false">
        <f>ROUND(AE239*AF239,2)</f>
        <v>1</v>
      </c>
      <c r="AJ239" s="19" t="n" hidden="false">
        <v/>
      </c>
      <c r="AK239" s="19" t="n" hidden="false">
        <f>AI239+AJ239</f>
        <v>1</v>
      </c>
      <c r="AL239" s="21" t="n" hidden="false">
        <f>AK239/N239-1</f>
        <v>0</v>
      </c>
      <c r="AM239" s="8" t="n">
        <v>0</v>
      </c>
      <c r="AN239" s="23" t="n" hidden="false">
        <v>0</v>
      </c>
      <c r="AO239" s="19" t="n" hidden="false">
        <v/>
      </c>
      <c r="AP239" s="19" t="n" hidden="false">
        <f>AN239+AO239</f>
        <v>0</v>
      </c>
      <c r="AQ239" s="19" t="n" hidden="false">
        <f>ROUND(AM239*AN239,2)</f>
        <v>0</v>
      </c>
      <c r="AR239" s="19" t="n" hidden="false">
        <v/>
      </c>
      <c r="AS239" s="19" t="n" hidden="false">
        <f>AQ239+AR239</f>
        <v>0</v>
      </c>
      <c r="AT239" s="21" t="n" hidden="false">
        <f>AS239/N239-1</f>
        <v>-1</v>
      </c>
    </row>
    <row r="240" customFormat="false" hidden="false" outlineLevel="0" collapsed="false">
      <c r="A240" s="18" t="inlineStr">
        <is>
          <t xml:space="preserve">1.1.1.2.1.1.2.5.4</t>
        </is>
      </c>
      <c r="B240" s="18" t="inlineStr">
        <is>
          <t xml:space="preserve"/>
        </is>
      </c>
      <c r="C240" s="22" t="inlineStr">
        <is>
          <t xml:space="preserve">Щит силовой (в соответствии со схемой)_ / МЭЛ</t>
        </is>
      </c>
      <c r="D240" s="7" t="inlineStr">
        <is>
          <t xml:space="preserve">ЩС 4.1</t>
        </is>
      </c>
      <c r="E240" s="7" t="inlineStr">
        <is>
          <t xml:space="preserve"/>
        </is>
      </c>
      <c r="F240" s="7" t="inlineStr">
        <is>
          <t xml:space="preserve">ШТ</t>
        </is>
      </c>
      <c r="G240" s="7" t="inlineStr">
        <is>
          <t xml:space="preserve">1</t>
        </is>
      </c>
      <c r="H240" s="8" t="n">
        <v>1</v>
      </c>
      <c r="I240" s="23" t="n">
        <v>1</v>
      </c>
      <c r="J240" s="19" t="n">
        <v/>
      </c>
      <c r="K240" s="19" t="n">
        <f>ROUND(I240,2)+J240</f>
        <v>1</v>
      </c>
      <c r="L240" s="19" t="n">
        <f>ROUND(H240*ROUND(I240,2),2)</f>
        <v>1</v>
      </c>
      <c r="M240" s="19" t="n">
        <v/>
      </c>
      <c r="N240" s="19" t="n">
        <f>L240+M240</f>
        <v>1</v>
      </c>
      <c r="O240" s="8" t="n">
        <v>1</v>
      </c>
      <c r="P240" s="23" t="n" hidden="false">
        <v>1</v>
      </c>
      <c r="Q240" s="19" t="n" hidden="false">
        <v/>
      </c>
      <c r="R240" s="19" t="n" hidden="false">
        <f>P240+Q240</f>
        <v>1</v>
      </c>
      <c r="S240" s="19" t="n" hidden="false">
        <f>ROUND(O240*P240,2)</f>
        <v>1</v>
      </c>
      <c r="T240" s="19" t="n" hidden="false">
        <v/>
      </c>
      <c r="U240" s="19" t="n" hidden="false">
        <f>S240+T240</f>
        <v>1</v>
      </c>
      <c r="V240" s="21" t="n" hidden="false">
        <f>U240/N240-1</f>
        <v>0</v>
      </c>
      <c r="W240" s="8" t="n">
        <v>1</v>
      </c>
      <c r="X240" s="23" t="n" hidden="false">
        <v>1</v>
      </c>
      <c r="Y240" s="19" t="n" hidden="false">
        <v/>
      </c>
      <c r="Z240" s="19" t="n" hidden="false">
        <f>X240+Y240</f>
        <v>1</v>
      </c>
      <c r="AA240" s="19" t="n" hidden="false">
        <f>ROUND(W240*X240,2)</f>
        <v>1</v>
      </c>
      <c r="AB240" s="19" t="n" hidden="false">
        <v/>
      </c>
      <c r="AC240" s="19" t="n" hidden="false">
        <f>AA240+AB240</f>
        <v>1</v>
      </c>
      <c r="AD240" s="21" t="n" hidden="false">
        <f>AC240/N240-1</f>
        <v>0</v>
      </c>
      <c r="AE240" s="8" t="n">
        <v>1</v>
      </c>
      <c r="AF240" s="23" t="n" hidden="false">
        <v>1</v>
      </c>
      <c r="AG240" s="19" t="n" hidden="false">
        <v/>
      </c>
      <c r="AH240" s="19" t="n" hidden="false">
        <f>AF240+AG240</f>
        <v>1</v>
      </c>
      <c r="AI240" s="19" t="n" hidden="false">
        <f>ROUND(AE240*AF240,2)</f>
        <v>1</v>
      </c>
      <c r="AJ240" s="19" t="n" hidden="false">
        <v/>
      </c>
      <c r="AK240" s="19" t="n" hidden="false">
        <f>AI240+AJ240</f>
        <v>1</v>
      </c>
      <c r="AL240" s="21" t="n" hidden="false">
        <f>AK240/N240-1</f>
        <v>0</v>
      </c>
      <c r="AM240" s="8" t="n">
        <v>0</v>
      </c>
      <c r="AN240" s="23" t="n" hidden="false">
        <v>0</v>
      </c>
      <c r="AO240" s="19" t="n" hidden="false">
        <v/>
      </c>
      <c r="AP240" s="19" t="n" hidden="false">
        <f>AN240+AO240</f>
        <v>0</v>
      </c>
      <c r="AQ240" s="19" t="n" hidden="false">
        <f>ROUND(AM240*AN240,2)</f>
        <v>0</v>
      </c>
      <c r="AR240" s="19" t="n" hidden="false">
        <v/>
      </c>
      <c r="AS240" s="19" t="n" hidden="false">
        <f>AQ240+AR240</f>
        <v>0</v>
      </c>
      <c r="AT240" s="21" t="n" hidden="false">
        <f>AS240/N240-1</f>
        <v>-1</v>
      </c>
    </row>
    <row r="241" customFormat="false" hidden="false" outlineLevel="0" collapsed="false">
      <c r="A241" s="18" t="inlineStr">
        <is>
          <t xml:space="preserve">1.1.1.2.1.1.2.5.5</t>
        </is>
      </c>
      <c r="B241" s="18" t="inlineStr">
        <is>
          <t xml:space="preserve"/>
        </is>
      </c>
      <c r="C241" s="22" t="inlineStr">
        <is>
          <t xml:space="preserve">Щит силовой (в соответствии со схемой)_ / МЭЛ</t>
        </is>
      </c>
      <c r="D241" s="7" t="inlineStr">
        <is>
          <t xml:space="preserve">ЩС 1.1</t>
        </is>
      </c>
      <c r="E241" s="7" t="inlineStr">
        <is>
          <t xml:space="preserve"/>
        </is>
      </c>
      <c r="F241" s="7" t="inlineStr">
        <is>
          <t xml:space="preserve">ШТ</t>
        </is>
      </c>
      <c r="G241" s="7" t="inlineStr">
        <is>
          <t xml:space="preserve">1</t>
        </is>
      </c>
      <c r="H241" s="8" t="n">
        <v>1</v>
      </c>
      <c r="I241" s="23" t="n">
        <v>1</v>
      </c>
      <c r="J241" s="19" t="n">
        <v/>
      </c>
      <c r="K241" s="19" t="n">
        <f>ROUND(I241,2)+J241</f>
        <v>1</v>
      </c>
      <c r="L241" s="19" t="n">
        <f>ROUND(H241*ROUND(I241,2),2)</f>
        <v>1</v>
      </c>
      <c r="M241" s="19" t="n">
        <v/>
      </c>
      <c r="N241" s="19" t="n">
        <f>L241+M241</f>
        <v>1</v>
      </c>
      <c r="O241" s="8" t="n">
        <v>1</v>
      </c>
      <c r="P241" s="23" t="n" hidden="false">
        <v>1</v>
      </c>
      <c r="Q241" s="19" t="n" hidden="false">
        <v/>
      </c>
      <c r="R241" s="19" t="n" hidden="false">
        <f>P241+Q241</f>
        <v>1</v>
      </c>
      <c r="S241" s="19" t="n" hidden="false">
        <f>ROUND(O241*P241,2)</f>
        <v>1</v>
      </c>
      <c r="T241" s="19" t="n" hidden="false">
        <v/>
      </c>
      <c r="U241" s="19" t="n" hidden="false">
        <f>S241+T241</f>
        <v>1</v>
      </c>
      <c r="V241" s="21" t="n" hidden="false">
        <f>U241/N241-1</f>
        <v>0</v>
      </c>
      <c r="W241" s="8" t="n">
        <v>1</v>
      </c>
      <c r="X241" s="23" t="n" hidden="false">
        <v>1</v>
      </c>
      <c r="Y241" s="19" t="n" hidden="false">
        <v/>
      </c>
      <c r="Z241" s="19" t="n" hidden="false">
        <f>X241+Y241</f>
        <v>1</v>
      </c>
      <c r="AA241" s="19" t="n" hidden="false">
        <f>ROUND(W241*X241,2)</f>
        <v>1</v>
      </c>
      <c r="AB241" s="19" t="n" hidden="false">
        <v/>
      </c>
      <c r="AC241" s="19" t="n" hidden="false">
        <f>AA241+AB241</f>
        <v>1</v>
      </c>
      <c r="AD241" s="21" t="n" hidden="false">
        <f>AC241/N241-1</f>
        <v>0</v>
      </c>
      <c r="AE241" s="8" t="n">
        <v>1</v>
      </c>
      <c r="AF241" s="23" t="n" hidden="false">
        <v>1</v>
      </c>
      <c r="AG241" s="19" t="n" hidden="false">
        <v/>
      </c>
      <c r="AH241" s="19" t="n" hidden="false">
        <f>AF241+AG241</f>
        <v>1</v>
      </c>
      <c r="AI241" s="19" t="n" hidden="false">
        <f>ROUND(AE241*AF241,2)</f>
        <v>1</v>
      </c>
      <c r="AJ241" s="19" t="n" hidden="false">
        <v/>
      </c>
      <c r="AK241" s="19" t="n" hidden="false">
        <f>AI241+AJ241</f>
        <v>1</v>
      </c>
      <c r="AL241" s="21" t="n" hidden="false">
        <f>AK241/N241-1</f>
        <v>0</v>
      </c>
      <c r="AM241" s="8" t="n">
        <v>0</v>
      </c>
      <c r="AN241" s="23" t="n" hidden="false">
        <v>0</v>
      </c>
      <c r="AO241" s="19" t="n" hidden="false">
        <v/>
      </c>
      <c r="AP241" s="19" t="n" hidden="false">
        <f>AN241+AO241</f>
        <v>0</v>
      </c>
      <c r="AQ241" s="19" t="n" hidden="false">
        <f>ROUND(AM241*AN241,2)</f>
        <v>0</v>
      </c>
      <c r="AR241" s="19" t="n" hidden="false">
        <v/>
      </c>
      <c r="AS241" s="19" t="n" hidden="false">
        <f>AQ241+AR241</f>
        <v>0</v>
      </c>
      <c r="AT241" s="21" t="n" hidden="false">
        <f>AS241/N241-1</f>
        <v>-1</v>
      </c>
    </row>
    <row r="242" customFormat="false" hidden="false" outlineLevel="0" collapsed="false">
      <c r="A242" s="18" t="inlineStr">
        <is>
          <t xml:space="preserve">1.1.1.2.1.1.2.5.6</t>
        </is>
      </c>
      <c r="B242" s="18" t="inlineStr">
        <is>
          <t xml:space="preserve"/>
        </is>
      </c>
      <c r="C242" s="22" t="inlineStr">
        <is>
          <t xml:space="preserve">Щит силовой (в соответствии со схемой)_ / МЭЛ</t>
        </is>
      </c>
      <c r="D242" s="7" t="inlineStr">
        <is>
          <t xml:space="preserve">ЩО2.1 ЩРн-24-395х310х120-IP31 mb11-24n EKF</t>
        </is>
      </c>
      <c r="E242" s="7" t="inlineStr">
        <is>
          <t xml:space="preserve"/>
        </is>
      </c>
      <c r="F242" s="7" t="inlineStr">
        <is>
          <t xml:space="preserve">ШТ</t>
        </is>
      </c>
      <c r="G242" s="7" t="inlineStr">
        <is>
          <t xml:space="preserve">1</t>
        </is>
      </c>
      <c r="H242" s="8" t="n">
        <v>1</v>
      </c>
      <c r="I242" s="23" t="n">
        <v>1</v>
      </c>
      <c r="J242" s="19" t="n">
        <v/>
      </c>
      <c r="K242" s="19" t="n">
        <f>ROUND(I242,2)+J242</f>
        <v>1</v>
      </c>
      <c r="L242" s="19" t="n">
        <f>ROUND(H242*ROUND(I242,2),2)</f>
        <v>1</v>
      </c>
      <c r="M242" s="19" t="n">
        <v/>
      </c>
      <c r="N242" s="19" t="n">
        <f>L242+M242</f>
        <v>1</v>
      </c>
      <c r="O242" s="8" t="n">
        <v>1</v>
      </c>
      <c r="P242" s="23" t="n" hidden="false">
        <v>1</v>
      </c>
      <c r="Q242" s="19" t="n" hidden="false">
        <v/>
      </c>
      <c r="R242" s="19" t="n" hidden="false">
        <f>P242+Q242</f>
        <v>1</v>
      </c>
      <c r="S242" s="19" t="n" hidden="false">
        <f>ROUND(O242*P242,2)</f>
        <v>1</v>
      </c>
      <c r="T242" s="19" t="n" hidden="false">
        <v/>
      </c>
      <c r="U242" s="19" t="n" hidden="false">
        <f>S242+T242</f>
        <v>1</v>
      </c>
      <c r="V242" s="21" t="n" hidden="false">
        <f>U242/N242-1</f>
        <v>0</v>
      </c>
      <c r="W242" s="8" t="n">
        <v>1</v>
      </c>
      <c r="X242" s="23" t="n" hidden="false">
        <v>1</v>
      </c>
      <c r="Y242" s="19" t="n" hidden="false">
        <v/>
      </c>
      <c r="Z242" s="19" t="n" hidden="false">
        <f>X242+Y242</f>
        <v>1</v>
      </c>
      <c r="AA242" s="19" t="n" hidden="false">
        <f>ROUND(W242*X242,2)</f>
        <v>1</v>
      </c>
      <c r="AB242" s="19" t="n" hidden="false">
        <v/>
      </c>
      <c r="AC242" s="19" t="n" hidden="false">
        <f>AA242+AB242</f>
        <v>1</v>
      </c>
      <c r="AD242" s="21" t="n" hidden="false">
        <f>AC242/N242-1</f>
        <v>0</v>
      </c>
      <c r="AE242" s="8" t="n">
        <v>1</v>
      </c>
      <c r="AF242" s="23" t="n" hidden="false">
        <v>1</v>
      </c>
      <c r="AG242" s="19" t="n" hidden="false">
        <v/>
      </c>
      <c r="AH242" s="19" t="n" hidden="false">
        <f>AF242+AG242</f>
        <v>1</v>
      </c>
      <c r="AI242" s="19" t="n" hidden="false">
        <f>ROUND(AE242*AF242,2)</f>
        <v>1</v>
      </c>
      <c r="AJ242" s="19" t="n" hidden="false">
        <v/>
      </c>
      <c r="AK242" s="19" t="n" hidden="false">
        <f>AI242+AJ242</f>
        <v>1</v>
      </c>
      <c r="AL242" s="21" t="n" hidden="false">
        <f>AK242/N242-1</f>
        <v>0</v>
      </c>
      <c r="AM242" s="8" t="n">
        <v>0</v>
      </c>
      <c r="AN242" s="23" t="n" hidden="false">
        <v>0</v>
      </c>
      <c r="AO242" s="19" t="n" hidden="false">
        <v/>
      </c>
      <c r="AP242" s="19" t="n" hidden="false">
        <f>AN242+AO242</f>
        <v>0</v>
      </c>
      <c r="AQ242" s="19" t="n" hidden="false">
        <f>ROUND(AM242*AN242,2)</f>
        <v>0</v>
      </c>
      <c r="AR242" s="19" t="n" hidden="false">
        <v/>
      </c>
      <c r="AS242" s="19" t="n" hidden="false">
        <f>AQ242+AR242</f>
        <v>0</v>
      </c>
      <c r="AT242" s="21" t="n" hidden="false">
        <f>AS242/N242-1</f>
        <v>-1</v>
      </c>
    </row>
    <row r="243" customFormat="false" hidden="false" outlineLevel="0" collapsed="false">
      <c r="A243" s="18" t="inlineStr">
        <is>
          <t xml:space="preserve">1.1.1.2.1.1.2.5.7</t>
        </is>
      </c>
      <c r="B243" s="18" t="inlineStr">
        <is>
          <t xml:space="preserve"/>
        </is>
      </c>
      <c r="C243" s="22" t="inlineStr">
        <is>
          <t xml:space="preserve">Щит силовой (в соответствии со схемой)_ / МЭЛ</t>
        </is>
      </c>
      <c r="D243" s="7" t="inlineStr">
        <is>
          <t xml:space="preserve">ЩО2.3  ЩРн-24-395х310х120-IP31 mb11-24n EKF</t>
        </is>
      </c>
      <c r="E243" s="7" t="inlineStr">
        <is>
          <t xml:space="preserve"/>
        </is>
      </c>
      <c r="F243" s="7" t="inlineStr">
        <is>
          <t xml:space="preserve">ШТ</t>
        </is>
      </c>
      <c r="G243" s="7" t="inlineStr">
        <is>
          <t xml:space="preserve">1</t>
        </is>
      </c>
      <c r="H243" s="8" t="n">
        <v>1</v>
      </c>
      <c r="I243" s="23" t="n">
        <v>1</v>
      </c>
      <c r="J243" s="19" t="n">
        <v/>
      </c>
      <c r="K243" s="19" t="n">
        <f>ROUND(I243,2)+J243</f>
        <v>1</v>
      </c>
      <c r="L243" s="19" t="n">
        <f>ROUND(H243*ROUND(I243,2),2)</f>
        <v>1</v>
      </c>
      <c r="M243" s="19" t="n">
        <v/>
      </c>
      <c r="N243" s="19" t="n">
        <f>L243+M243</f>
        <v>1</v>
      </c>
      <c r="O243" s="8" t="n">
        <v>1</v>
      </c>
      <c r="P243" s="23" t="n" hidden="false">
        <v>1</v>
      </c>
      <c r="Q243" s="19" t="n" hidden="false">
        <v/>
      </c>
      <c r="R243" s="19" t="n" hidden="false">
        <f>P243+Q243</f>
        <v>1</v>
      </c>
      <c r="S243" s="19" t="n" hidden="false">
        <f>ROUND(O243*P243,2)</f>
        <v>1</v>
      </c>
      <c r="T243" s="19" t="n" hidden="false">
        <v/>
      </c>
      <c r="U243" s="19" t="n" hidden="false">
        <f>S243+T243</f>
        <v>1</v>
      </c>
      <c r="V243" s="21" t="n" hidden="false">
        <f>U243/N243-1</f>
        <v>0</v>
      </c>
      <c r="W243" s="8" t="n">
        <v>1</v>
      </c>
      <c r="X243" s="23" t="n" hidden="false">
        <v>1</v>
      </c>
      <c r="Y243" s="19" t="n" hidden="false">
        <v/>
      </c>
      <c r="Z243" s="19" t="n" hidden="false">
        <f>X243+Y243</f>
        <v>1</v>
      </c>
      <c r="AA243" s="19" t="n" hidden="false">
        <f>ROUND(W243*X243,2)</f>
        <v>1</v>
      </c>
      <c r="AB243" s="19" t="n" hidden="false">
        <v/>
      </c>
      <c r="AC243" s="19" t="n" hidden="false">
        <f>AA243+AB243</f>
        <v>1</v>
      </c>
      <c r="AD243" s="21" t="n" hidden="false">
        <f>AC243/N243-1</f>
        <v>0</v>
      </c>
      <c r="AE243" s="8" t="n">
        <v>1</v>
      </c>
      <c r="AF243" s="23" t="n" hidden="false">
        <v>1</v>
      </c>
      <c r="AG243" s="19" t="n" hidden="false">
        <v/>
      </c>
      <c r="AH243" s="19" t="n" hidden="false">
        <f>AF243+AG243</f>
        <v>1</v>
      </c>
      <c r="AI243" s="19" t="n" hidden="false">
        <f>ROUND(AE243*AF243,2)</f>
        <v>1</v>
      </c>
      <c r="AJ243" s="19" t="n" hidden="false">
        <v/>
      </c>
      <c r="AK243" s="19" t="n" hidden="false">
        <f>AI243+AJ243</f>
        <v>1</v>
      </c>
      <c r="AL243" s="21" t="n" hidden="false">
        <f>AK243/N243-1</f>
        <v>0</v>
      </c>
      <c r="AM243" s="8" t="n">
        <v>0</v>
      </c>
      <c r="AN243" s="23" t="n" hidden="false">
        <v>0</v>
      </c>
      <c r="AO243" s="19" t="n" hidden="false">
        <v/>
      </c>
      <c r="AP243" s="19" t="n" hidden="false">
        <f>AN243+AO243</f>
        <v>0</v>
      </c>
      <c r="AQ243" s="19" t="n" hidden="false">
        <f>ROUND(AM243*AN243,2)</f>
        <v>0</v>
      </c>
      <c r="AR243" s="19" t="n" hidden="false">
        <v/>
      </c>
      <c r="AS243" s="19" t="n" hidden="false">
        <f>AQ243+AR243</f>
        <v>0</v>
      </c>
      <c r="AT243" s="21" t="n" hidden="false">
        <f>AS243/N243-1</f>
        <v>-1</v>
      </c>
    </row>
    <row r="244" customFormat="false" hidden="false" outlineLevel="0" collapsed="false">
      <c r="A244" s="14" t="inlineStr">
        <is>
          <t xml:space="preserve">1.1.1.2.1.1.3</t>
        </is>
      </c>
      <c r="B244" s="14" t="inlineStr">
        <is>
          <t xml:space="preserve"/>
        </is>
      </c>
      <c r="C244" s="14" t="inlineStr">
        <is>
          <t xml:space="preserve">Прокладка кабеля</t>
        </is>
      </c>
      <c r="D244" s="6" t="inlineStr">
        <is>
          <t xml:space="preserve"/>
        </is>
      </c>
      <c r="E244" s="6" t="inlineStr">
        <is>
          <t xml:space="preserve"/>
        </is>
      </c>
      <c r="F244" s="6" t="inlineStr">
        <is>
          <t xml:space="preserve"/>
        </is>
      </c>
      <c r="G244" s="6" t="inlineStr">
        <is>
          <t xml:space="preserve"/>
        </is>
      </c>
      <c r="H244" s="15" t="n">
        <v/>
      </c>
      <c r="I244" s="16" t="n">
        <v/>
      </c>
      <c r="J244" s="16" t="n">
        <v/>
      </c>
      <c r="K244" s="16" t="n">
        <v/>
      </c>
      <c r="L244" s="16" t="n">
        <f>L245+L248+L251+L258+L264+L266+L269+L272+L274+L276+L278+L282+L285+L287+L291+L297+L303+L305+L308</f>
        <v>7980064.94</v>
      </c>
      <c r="M244" s="16" t="n">
        <f>M245+M248+M251+M258+M264+M266+M269+M272+M274+M276+M278+M282+M285+M287+M291+M297+M303+M305+M308</f>
        <v>7113367</v>
      </c>
      <c r="N244" s="16" t="n">
        <f>N245+N248+N251+N258+N264+N266+N269+N272+N274+N276+N278+N282+N285+N287+N291+N297+N303+N305+N308</f>
        <v>15093431.94</v>
      </c>
      <c r="O244" s="15" t="n">
        <v/>
      </c>
      <c r="P244" s="16" t="n" hidden="false">
        <v/>
      </c>
      <c r="Q244" s="16" t="n" hidden="false">
        <v/>
      </c>
      <c r="R244" s="16" t="n" hidden="false">
        <v/>
      </c>
      <c r="S244" s="16" t="n" hidden="false">
        <f>S245+S248+S251+S258+S264+S266+S269+S272+S274+S276+S278+S282+S285+S287+S291+S297+S303+S305+S308</f>
        <v>9675463.29</v>
      </c>
      <c r="T244" s="16" t="n" hidden="false">
        <f>T245+T248+T251+T258+T264+T266+T269+T272+T274+T276+T278+T282+T285+T287+T291+T297+T303+T305+T308</f>
        <v>10074305.2</v>
      </c>
      <c r="U244" s="16" t="n" hidden="false">
        <f>U245+U248+U251+U258+U264+U266+U269+U272+U274+U276+U278+U282+U285+U287+U291+U297+U303+U305+U308</f>
        <v>19749768.49</v>
      </c>
      <c r="V244" s="17" t="n" hidden="false">
        <f>U244/N244-1</f>
        <v>0.30850084781977016</v>
      </c>
      <c r="W244" s="15" t="n">
        <v/>
      </c>
      <c r="X244" s="16" t="n" hidden="false">
        <v/>
      </c>
      <c r="Y244" s="16" t="n" hidden="false">
        <v/>
      </c>
      <c r="Z244" s="16" t="n" hidden="false">
        <v/>
      </c>
      <c r="AA244" s="16" t="n" hidden="false">
        <f>AA245+AA248+AA251+AA258+AA264+AA266+AA269+AA272+AA274+AA276+AA278+AA282+AA285+AA287+AA291+AA297+AA303+AA305+AA308</f>
        <v>8982552.04</v>
      </c>
      <c r="AB244" s="16" t="n" hidden="false">
        <f>AB245+AB248+AB251+AB258+AB264+AB266+AB269+AB272+AB274+AB276+AB278+AB282+AB285+AB287+AB291+AB297+AB303+AB305+AB308</f>
        <v>17336235</v>
      </c>
      <c r="AC244" s="16" t="n" hidden="false">
        <f>AC245+AC248+AC251+AC258+AC264+AC266+AC269+AC272+AC274+AC276+AC278+AC282+AC285+AC287+AC291+AC297+AC303+AC305+AC308</f>
        <v>26318787.04</v>
      </c>
      <c r="AD244" s="17" t="n" hidden="false">
        <f>AC244/N244-1</f>
        <v>0.7437244984853988</v>
      </c>
      <c r="AE244" s="15" t="n">
        <v/>
      </c>
      <c r="AF244" s="16" t="n" hidden="false">
        <v/>
      </c>
      <c r="AG244" s="16" t="n" hidden="false">
        <v/>
      </c>
      <c r="AH244" s="16" t="n" hidden="false">
        <v/>
      </c>
      <c r="AI244" s="16" t="n" hidden="false">
        <f>AI245+AI248+AI251+AI258+AI264+AI266+AI269+AI272+AI274+AI276+AI278+AI282+AI285+AI287+AI291+AI297+AI303+AI305+AI308</f>
        <v>10993343.1</v>
      </c>
      <c r="AJ244" s="16" t="n" hidden="false">
        <f>AJ245+AJ248+AJ251+AJ258+AJ264+AJ266+AJ269+AJ272+AJ274+AJ276+AJ278+AJ282+AJ285+AJ287+AJ291+AJ297+AJ303+AJ305+AJ308</f>
        <v>14487210</v>
      </c>
      <c r="AK244" s="16" t="n" hidden="false">
        <f>AK245+AK248+AK251+AK258+AK264+AK266+AK269+AK272+AK274+AK276+AK278+AK282+AK285+AK287+AK291+AK297+AK303+AK305+AK308</f>
        <v>25480553.1</v>
      </c>
      <c r="AL244" s="17" t="n" hidden="false">
        <f>AK244/N244-1</f>
        <v>0.6881881603396294</v>
      </c>
      <c r="AM244" s="15" t="n">
        <v/>
      </c>
      <c r="AN244" s="16" t="n" hidden="false">
        <v/>
      </c>
      <c r="AO244" s="16" t="n" hidden="false">
        <v/>
      </c>
      <c r="AP244" s="16" t="n" hidden="false">
        <v/>
      </c>
      <c r="AQ244" s="16" t="n" hidden="false">
        <f>AQ245+AQ248+AQ251+AQ258+AQ264+AQ266+AQ269+AQ272+AQ274+AQ276+AQ278+AQ282+AQ285+AQ287+AQ291+AQ297+AQ303+AQ305+AQ308</f>
        <v>0</v>
      </c>
      <c r="AR244" s="16" t="n" hidden="false">
        <f>AR245+AR248+AR251+AR258+AR264+AR266+AR269+AR272+AR274+AR276+AR278+AR282+AR285+AR287+AR291+AR297+AR303+AR305+AR308</f>
        <v>0</v>
      </c>
      <c r="AS244" s="16" t="n" hidden="false">
        <f>AS245+AS248+AS251+AS258+AS264+AS266+AS269+AS272+AS274+AS276+AS278+AS282+AS285+AS287+AS291+AS297+AS303+AS305+AS308</f>
        <v>0</v>
      </c>
      <c r="AT244" s="17" t="n" hidden="false">
        <f>AS244/N244-1</f>
        <v>-1</v>
      </c>
    </row>
    <row r="245" customFormat="false" hidden="false" outlineLevel="0" collapsed="false">
      <c r="A245" s="18" t="inlineStr">
        <is>
          <t xml:space="preserve">1.1.1.2.1.1.3.1</t>
        </is>
      </c>
      <c r="B245" s="18" t="inlineStr">
        <is>
          <t xml:space="preserve"/>
        </is>
      </c>
      <c r="C245" s="18" t="inlineStr">
        <is>
          <t xml:space="preserve">Затяжка кабеля, провода в трубу / 1,5-6 мм</t>
        </is>
      </c>
      <c r="D245" s="7" t="inlineStr">
        <is>
          <t xml:space="preserve">ЭО
Поставщики: ООО "Богословский кабельный завод", Акционерное общество "Электрокабель" Кольчугинский завод"</t>
        </is>
      </c>
      <c r="E245" s="7" t="inlineStr">
        <is>
          <t xml:space="preserve">Выгружается из БО по объектам BIM-КЦ</t>
        </is>
      </c>
      <c r="F245" s="7" t="inlineStr">
        <is>
          <t xml:space="preserve">ПОГ М</t>
        </is>
      </c>
      <c r="G245" s="7" t="inlineStr">
        <is>
          <t xml:space="preserve">1</t>
        </is>
      </c>
      <c r="H245" s="8" t="n">
        <v>1605</v>
      </c>
      <c r="I245" s="19" t="n">
        <f>ROUND((L246+L247)/H245,2)</f>
        <v>62.47</v>
      </c>
      <c r="J245" s="20" t="n">
        <v>88</v>
      </c>
      <c r="K245" s="19" t="n">
        <f>I245+ROUND(J245,2)</f>
        <v>150.47</v>
      </c>
      <c r="L245" s="19" t="n">
        <f>ROUND(H245*I245,2)</f>
        <v>100264.35</v>
      </c>
      <c r="M245" s="19" t="n">
        <f>ROUND(H245*ROUND(J245,2),2)</f>
        <v>141240</v>
      </c>
      <c r="N245" s="19" t="n">
        <f>L245+M245</f>
        <v>241504.35</v>
      </c>
      <c r="O245" s="8" t="n">
        <v>1605</v>
      </c>
      <c r="P245" s="19" t="n" hidden="false">
        <f>ROUND((S246+S247)/O245,2)</f>
        <v>62.47</v>
      </c>
      <c r="Q245" s="20" t="n" hidden="false">
        <v>120.8</v>
      </c>
      <c r="R245" s="19" t="n" hidden="false">
        <f>P245+Q245</f>
        <v>183.27</v>
      </c>
      <c r="S245" s="19" t="n" hidden="false">
        <f>ROUND(O245*P245,2)</f>
        <v>100264.35</v>
      </c>
      <c r="T245" s="19" t="n" hidden="false">
        <f>ROUND(O245*Q245,2)</f>
        <v>193884</v>
      </c>
      <c r="U245" s="19" t="n" hidden="false">
        <f>S245+T245</f>
        <v>294148.35</v>
      </c>
      <c r="V245" s="21" t="n" hidden="false">
        <f>U245/N245-1</f>
        <v>0.21798365122615793</v>
      </c>
      <c r="W245" s="8" t="n">
        <v>1605</v>
      </c>
      <c r="X245" s="19" t="n" hidden="false">
        <f>ROUND((AA246+AA247)/W245,2)</f>
        <v>62.47</v>
      </c>
      <c r="Y245" s="20" t="n" hidden="false">
        <v>215</v>
      </c>
      <c r="Z245" s="19" t="n" hidden="false">
        <f>X245+Y245</f>
        <v>277.47</v>
      </c>
      <c r="AA245" s="19" t="n" hidden="false">
        <f>ROUND(W245*X245,2)</f>
        <v>100264.35</v>
      </c>
      <c r="AB245" s="19" t="n" hidden="false">
        <f>ROUND(W245*Y245,2)</f>
        <v>345075</v>
      </c>
      <c r="AC245" s="19" t="n" hidden="false">
        <f>AA245+AB245</f>
        <v>445339.35</v>
      </c>
      <c r="AD245" s="21" t="n" hidden="false">
        <f>AC245/N245-1</f>
        <v>0.8440220641988434</v>
      </c>
      <c r="AE245" s="8" t="n">
        <v>1605</v>
      </c>
      <c r="AF245" s="19" t="n" hidden="false">
        <f>ROUND((AI246+AI247)/AE245,2)</f>
        <v>62.47</v>
      </c>
      <c r="AG245" s="20" t="n" hidden="false">
        <v>170</v>
      </c>
      <c r="AH245" s="19" t="n" hidden="false">
        <f>AF245+AG245</f>
        <v>232.47</v>
      </c>
      <c r="AI245" s="19" t="n" hidden="false">
        <f>ROUND(AE245*AF245,2)</f>
        <v>100264.35</v>
      </c>
      <c r="AJ245" s="19" t="n" hidden="false">
        <f>ROUND(AE245*AG245,2)</f>
        <v>272850</v>
      </c>
      <c r="AK245" s="19" t="n" hidden="false">
        <f>AI245+AJ245</f>
        <v>373114.35</v>
      </c>
      <c r="AL245" s="21" t="n" hidden="false">
        <f>AK245/N245-1</f>
        <v>0.5449591280653949</v>
      </c>
      <c r="AM245" s="8" t="n">
        <v>0</v>
      </c>
      <c r="AN245" s="19" t="n" hidden="false">
        <f>ROUND((AQ246+AQ247)/AM245,2)</f>
        <v>0</v>
      </c>
      <c r="AO245" s="19" t="n" hidden="false">
        <v>0</v>
      </c>
      <c r="AP245" s="19" t="n" hidden="false">
        <f>AN245+AO245</f>
        <v>0</v>
      </c>
      <c r="AQ245" s="19" t="n" hidden="false">
        <f>ROUND(AM245*AN245,2)</f>
        <v>0</v>
      </c>
      <c r="AR245" s="19" t="n" hidden="false">
        <f>ROUND(AM245*AO245,2)</f>
        <v>0</v>
      </c>
      <c r="AS245" s="19" t="n" hidden="false">
        <f>AQ245+AR245</f>
        <v>0</v>
      </c>
      <c r="AT245" s="21" t="n" hidden="false">
        <f>AS245/N245-1</f>
        <v>-1</v>
      </c>
    </row>
    <row r="246" customFormat="false" hidden="false" outlineLevel="0" collapsed="false">
      <c r="A246" s="18" t="inlineStr">
        <is>
          <t xml:space="preserve">1.1.1.2.1.1.3.1.1</t>
        </is>
      </c>
      <c r="B246" s="18" t="inlineStr">
        <is>
          <t xml:space="preserve"/>
        </is>
      </c>
      <c r="C246" s="22" t="inlineStr">
        <is>
          <t xml:space="preserve">Кабель силовой ВВГнг(A)-FRLS 3х1,5мм2, 660В</t>
        </is>
      </c>
      <c r="D246" s="7" t="inlineStr">
        <is>
          <t xml:space="preserve">FRLSLTx</t>
        </is>
      </c>
      <c r="E246" s="7" t="inlineStr">
        <is>
          <t xml:space="preserve"/>
        </is>
      </c>
      <c r="F246" s="7" t="inlineStr">
        <is>
          <t xml:space="preserve">М</t>
        </is>
      </c>
      <c r="G246" s="7" t="inlineStr">
        <is>
          <t xml:space="preserve">1</t>
        </is>
      </c>
      <c r="H246" s="8" t="n">
        <v>1150</v>
      </c>
      <c r="I246" s="23" t="n">
        <v>64</v>
      </c>
      <c r="J246" s="19" t="n">
        <v/>
      </c>
      <c r="K246" s="19" t="n">
        <f>ROUND(I246,2)+J246</f>
        <v>64</v>
      </c>
      <c r="L246" s="19" t="n">
        <f>ROUND(H246*ROUND(I246,2),2)</f>
        <v>73600</v>
      </c>
      <c r="M246" s="19" t="n">
        <v/>
      </c>
      <c r="N246" s="19" t="n">
        <f>L246+M246</f>
        <v>73600</v>
      </c>
      <c r="O246" s="8" t="n">
        <v>1150</v>
      </c>
      <c r="P246" s="23" t="n" hidden="false">
        <v>64</v>
      </c>
      <c r="Q246" s="19" t="n" hidden="false">
        <v/>
      </c>
      <c r="R246" s="19" t="n" hidden="false">
        <f>P246+Q246</f>
        <v>64</v>
      </c>
      <c r="S246" s="19" t="n" hidden="false">
        <f>ROUND(O246*P246,2)</f>
        <v>73600</v>
      </c>
      <c r="T246" s="19" t="n" hidden="false">
        <v/>
      </c>
      <c r="U246" s="19" t="n" hidden="false">
        <f>S246+T246</f>
        <v>73600</v>
      </c>
      <c r="V246" s="21" t="n" hidden="false">
        <f>U246/N246-1</f>
        <v>0</v>
      </c>
      <c r="W246" s="8" t="n">
        <v>1150</v>
      </c>
      <c r="X246" s="23" t="n" hidden="false">
        <v>64</v>
      </c>
      <c r="Y246" s="19" t="n" hidden="false">
        <v/>
      </c>
      <c r="Z246" s="19" t="n" hidden="false">
        <f>X246+Y246</f>
        <v>64</v>
      </c>
      <c r="AA246" s="19" t="n" hidden="false">
        <f>ROUND(W246*X246,2)</f>
        <v>73600</v>
      </c>
      <c r="AB246" s="19" t="n" hidden="false">
        <v/>
      </c>
      <c r="AC246" s="19" t="n" hidden="false">
        <f>AA246+AB246</f>
        <v>73600</v>
      </c>
      <c r="AD246" s="21" t="n" hidden="false">
        <f>AC246/N246-1</f>
        <v>0</v>
      </c>
      <c r="AE246" s="8" t="n">
        <v>1150</v>
      </c>
      <c r="AF246" s="23" t="n" hidden="false">
        <v>64</v>
      </c>
      <c r="AG246" s="19" t="n" hidden="false">
        <v/>
      </c>
      <c r="AH246" s="19" t="n" hidden="false">
        <f>AF246+AG246</f>
        <v>64</v>
      </c>
      <c r="AI246" s="19" t="n" hidden="false">
        <f>ROUND(AE246*AF246,2)</f>
        <v>73600</v>
      </c>
      <c r="AJ246" s="19" t="n" hidden="false">
        <v/>
      </c>
      <c r="AK246" s="19" t="n" hidden="false">
        <f>AI246+AJ246</f>
        <v>73600</v>
      </c>
      <c r="AL246" s="21" t="n" hidden="false">
        <f>AK246/N246-1</f>
        <v>0</v>
      </c>
      <c r="AM246" s="8" t="n">
        <v>0</v>
      </c>
      <c r="AN246" s="23" t="n" hidden="false">
        <v>0</v>
      </c>
      <c r="AO246" s="19" t="n" hidden="false">
        <v/>
      </c>
      <c r="AP246" s="19" t="n" hidden="false">
        <f>AN246+AO246</f>
        <v>0</v>
      </c>
      <c r="AQ246" s="19" t="n" hidden="false">
        <f>ROUND(AM246*AN246,2)</f>
        <v>0</v>
      </c>
      <c r="AR246" s="19" t="n" hidden="false">
        <v/>
      </c>
      <c r="AS246" s="19" t="n" hidden="false">
        <f>AQ246+AR246</f>
        <v>0</v>
      </c>
      <c r="AT246" s="21" t="n" hidden="false">
        <f>AS246/N246-1</f>
        <v>-1</v>
      </c>
    </row>
    <row r="247" customFormat="false" hidden="false" outlineLevel="0" collapsed="false">
      <c r="A247" s="18" t="inlineStr">
        <is>
          <t xml:space="preserve">1.1.1.2.1.1.3.1.2</t>
        </is>
      </c>
      <c r="B247" s="18" t="inlineStr">
        <is>
          <t xml:space="preserve"/>
        </is>
      </c>
      <c r="C247" s="22" t="inlineStr">
        <is>
          <t xml:space="preserve">Кабель силовой ВВГнг(A)-LSLTx 3х1,5мм2, 660В</t>
        </is>
      </c>
      <c r="D247" s="7" t="inlineStr">
        <is>
          <t xml:space="preserve"/>
        </is>
      </c>
      <c r="E247" s="7" t="inlineStr">
        <is>
          <t xml:space="preserve"/>
        </is>
      </c>
      <c r="F247" s="7" t="inlineStr">
        <is>
          <t xml:space="preserve">М</t>
        </is>
      </c>
      <c r="G247" s="7" t="inlineStr">
        <is>
          <t xml:space="preserve">1</t>
        </is>
      </c>
      <c r="H247" s="8" t="n">
        <v>455</v>
      </c>
      <c r="I247" s="23" t="n">
        <v>58.61</v>
      </c>
      <c r="J247" s="19" t="n">
        <v/>
      </c>
      <c r="K247" s="19" t="n">
        <f>ROUND(I247,2)+J247</f>
        <v>58.61</v>
      </c>
      <c r="L247" s="19" t="n">
        <f>ROUND(H247*ROUND(I247,2),2)</f>
        <v>26667.55</v>
      </c>
      <c r="M247" s="19" t="n">
        <v/>
      </c>
      <c r="N247" s="19" t="n">
        <f>L247+M247</f>
        <v>26667.55</v>
      </c>
      <c r="O247" s="8" t="n">
        <v>455</v>
      </c>
      <c r="P247" s="23" t="n" hidden="false">
        <v>58.61</v>
      </c>
      <c r="Q247" s="19" t="n" hidden="false">
        <v/>
      </c>
      <c r="R247" s="19" t="n" hidden="false">
        <f>P247+Q247</f>
        <v>58.61</v>
      </c>
      <c r="S247" s="19" t="n" hidden="false">
        <f>ROUND(O247*P247,2)</f>
        <v>26667.55</v>
      </c>
      <c r="T247" s="19" t="n" hidden="false">
        <v/>
      </c>
      <c r="U247" s="19" t="n" hidden="false">
        <f>S247+T247</f>
        <v>26667.55</v>
      </c>
      <c r="V247" s="21" t="n" hidden="false">
        <f>U247/N247-1</f>
        <v>0</v>
      </c>
      <c r="W247" s="8" t="n">
        <v>455</v>
      </c>
      <c r="X247" s="23" t="n" hidden="false">
        <v>58.61</v>
      </c>
      <c r="Y247" s="19" t="n" hidden="false">
        <v/>
      </c>
      <c r="Z247" s="19" t="n" hidden="false">
        <f>X247+Y247</f>
        <v>58.61</v>
      </c>
      <c r="AA247" s="19" t="n" hidden="false">
        <f>ROUND(W247*X247,2)</f>
        <v>26667.55</v>
      </c>
      <c r="AB247" s="19" t="n" hidden="false">
        <v/>
      </c>
      <c r="AC247" s="19" t="n" hidden="false">
        <f>AA247+AB247</f>
        <v>26667.55</v>
      </c>
      <c r="AD247" s="21" t="n" hidden="false">
        <f>AC247/N247-1</f>
        <v>0</v>
      </c>
      <c r="AE247" s="8" t="n">
        <v>455</v>
      </c>
      <c r="AF247" s="23" t="n" hidden="false">
        <v>58.61</v>
      </c>
      <c r="AG247" s="19" t="n" hidden="false">
        <v/>
      </c>
      <c r="AH247" s="19" t="n" hidden="false">
        <f>AF247+AG247</f>
        <v>58.61</v>
      </c>
      <c r="AI247" s="19" t="n" hidden="false">
        <f>ROUND(AE247*AF247,2)</f>
        <v>26667.55</v>
      </c>
      <c r="AJ247" s="19" t="n" hidden="false">
        <v/>
      </c>
      <c r="AK247" s="19" t="n" hidden="false">
        <f>AI247+AJ247</f>
        <v>26667.55</v>
      </c>
      <c r="AL247" s="21" t="n" hidden="false">
        <f>AK247/N247-1</f>
        <v>0</v>
      </c>
      <c r="AM247" s="8" t="n">
        <v>0</v>
      </c>
      <c r="AN247" s="23" t="n" hidden="false">
        <v>0</v>
      </c>
      <c r="AO247" s="19" t="n" hidden="false">
        <v/>
      </c>
      <c r="AP247" s="19" t="n" hidden="false">
        <f>AN247+AO247</f>
        <v>0</v>
      </c>
      <c r="AQ247" s="19" t="n" hidden="false">
        <f>ROUND(AM247*AN247,2)</f>
        <v>0</v>
      </c>
      <c r="AR247" s="19" t="n" hidden="false">
        <v/>
      </c>
      <c r="AS247" s="19" t="n" hidden="false">
        <f>AQ247+AR247</f>
        <v>0</v>
      </c>
      <c r="AT247" s="21" t="n" hidden="false">
        <f>AS247/N247-1</f>
        <v>-1</v>
      </c>
    </row>
    <row r="248" customFormat="false" hidden="false" outlineLevel="0" collapsed="false">
      <c r="A248" s="18" t="inlineStr">
        <is>
          <t xml:space="preserve">1.1.1.2.1.1.3.2</t>
        </is>
      </c>
      <c r="B248" s="18" t="inlineStr">
        <is>
          <t xml:space="preserve"/>
        </is>
      </c>
      <c r="C248" s="18" t="inlineStr">
        <is>
          <t xml:space="preserve">Затяжка кабеля, провода в трубу / 7-17 мм</t>
        </is>
      </c>
      <c r="D248" s="7" t="inlineStr">
        <is>
          <t xml:space="preserve">ЭО
Поставщики: ООО "Богословский кабельный завод", Акционерное общество "Электрокабель" Кольчугинский завод"</t>
        </is>
      </c>
      <c r="E248" s="7" t="inlineStr">
        <is>
          <t xml:space="preserve">Выгружается из БО по объектам BIM-КЦ</t>
        </is>
      </c>
      <c r="F248" s="7" t="inlineStr">
        <is>
          <t xml:space="preserve">ПОГ М</t>
        </is>
      </c>
      <c r="G248" s="7" t="inlineStr">
        <is>
          <t xml:space="preserve">1</t>
        </is>
      </c>
      <c r="H248" s="8" t="n">
        <v>2097</v>
      </c>
      <c r="I248" s="19" t="n">
        <f>ROUND((L249+L250)/H248,2)</f>
        <v>68.96</v>
      </c>
      <c r="J248" s="20" t="n">
        <v>108</v>
      </c>
      <c r="K248" s="19" t="n">
        <f>I248+ROUND(J248,2)</f>
        <v>176.96</v>
      </c>
      <c r="L248" s="19" t="n">
        <f>ROUND(H248*I248,2)</f>
        <v>144609.12</v>
      </c>
      <c r="M248" s="19" t="n">
        <f>ROUND(H248*ROUND(J248,2),2)</f>
        <v>226476</v>
      </c>
      <c r="N248" s="19" t="n">
        <f>L248+M248</f>
        <v>371085.12</v>
      </c>
      <c r="O248" s="8" t="n">
        <v>2097</v>
      </c>
      <c r="P248" s="19" t="n" hidden="false">
        <f>ROUND((S249+S250)/O248,2)</f>
        <v>68.96</v>
      </c>
      <c r="Q248" s="20" t="n" hidden="false">
        <v>152.8</v>
      </c>
      <c r="R248" s="19" t="n" hidden="false">
        <f>P248+Q248</f>
        <v>221.76</v>
      </c>
      <c r="S248" s="19" t="n" hidden="false">
        <f>ROUND(O248*P248,2)</f>
        <v>144609.12</v>
      </c>
      <c r="T248" s="19" t="n" hidden="false">
        <f>ROUND(O248*Q248,2)</f>
        <v>320421.6</v>
      </c>
      <c r="U248" s="19" t="n" hidden="false">
        <f>S248+T248</f>
        <v>465030.72</v>
      </c>
      <c r="V248" s="21" t="n" hidden="false">
        <f>U248/N248-1</f>
        <v>0.25316455696202533</v>
      </c>
      <c r="W248" s="8" t="n">
        <v>2097</v>
      </c>
      <c r="X248" s="19" t="n" hidden="false">
        <f>ROUND((AA249+AA250)/W248,2)</f>
        <v>68.96</v>
      </c>
      <c r="Y248" s="20" t="n" hidden="false">
        <v>290</v>
      </c>
      <c r="Z248" s="19" t="n" hidden="false">
        <f>X248+Y248</f>
        <v>358.96</v>
      </c>
      <c r="AA248" s="19" t="n" hidden="false">
        <f>ROUND(W248*X248,2)</f>
        <v>144609.12</v>
      </c>
      <c r="AB248" s="19" t="n" hidden="false">
        <f>ROUND(W248*Y248,2)</f>
        <v>608130</v>
      </c>
      <c r="AC248" s="19" t="n" hidden="false">
        <f>AA248+AB248</f>
        <v>752739.12</v>
      </c>
      <c r="AD248" s="21" t="n" hidden="false">
        <f>AC248/N248-1</f>
        <v>1.028481012658228</v>
      </c>
      <c r="AE248" s="8" t="n">
        <v>2097</v>
      </c>
      <c r="AF248" s="19" t="n" hidden="false">
        <f>ROUND((AI249+AI250)/AE248,2)</f>
        <v>68.96</v>
      </c>
      <c r="AG248" s="20" t="n" hidden="false">
        <v>170</v>
      </c>
      <c r="AH248" s="19" t="n" hidden="false">
        <f>AF248+AG248</f>
        <v>238.96</v>
      </c>
      <c r="AI248" s="19" t="n" hidden="false">
        <f>ROUND(AE248*AF248,2)</f>
        <v>144609.12</v>
      </c>
      <c r="AJ248" s="19" t="n" hidden="false">
        <f>ROUND(AE248*AG248,2)</f>
        <v>356490</v>
      </c>
      <c r="AK248" s="19" t="n" hidden="false">
        <f>AI248+AJ248</f>
        <v>501099.12</v>
      </c>
      <c r="AL248" s="21" t="n" hidden="false">
        <f>AK248/N248-1</f>
        <v>0.35036166365280286</v>
      </c>
      <c r="AM248" s="8" t="n">
        <v>0</v>
      </c>
      <c r="AN248" s="19" t="n" hidden="false">
        <f>ROUND((AQ249+AQ250)/AM248,2)</f>
        <v>0</v>
      </c>
      <c r="AO248" s="19" t="n" hidden="false">
        <v>0</v>
      </c>
      <c r="AP248" s="19" t="n" hidden="false">
        <f>AN248+AO248</f>
        <v>0</v>
      </c>
      <c r="AQ248" s="19" t="n" hidden="false">
        <f>ROUND(AM248*AN248,2)</f>
        <v>0</v>
      </c>
      <c r="AR248" s="19" t="n" hidden="false">
        <f>ROUND(AM248*AO248,2)</f>
        <v>0</v>
      </c>
      <c r="AS248" s="19" t="n" hidden="false">
        <f>AQ248+AR248</f>
        <v>0</v>
      </c>
      <c r="AT248" s="21" t="n" hidden="false">
        <f>AS248/N248-1</f>
        <v>-1</v>
      </c>
    </row>
    <row r="249" customFormat="false" hidden="false" outlineLevel="0" collapsed="false">
      <c r="A249" s="18" t="inlineStr">
        <is>
          <t xml:space="preserve">1.1.1.2.1.1.3.2.1</t>
        </is>
      </c>
      <c r="B249" s="18" t="inlineStr">
        <is>
          <t xml:space="preserve"/>
        </is>
      </c>
      <c r="C249" s="22" t="inlineStr">
        <is>
          <t xml:space="preserve">Кабель силовой ВВГнг(A)-FRLS 3х2,5мм2, 660В</t>
        </is>
      </c>
      <c r="D249" s="7" t="inlineStr">
        <is>
          <t xml:space="preserve"/>
        </is>
      </c>
      <c r="E249" s="7" t="inlineStr">
        <is>
          <t xml:space="preserve"/>
        </is>
      </c>
      <c r="F249" s="7" t="inlineStr">
        <is>
          <t xml:space="preserve">М</t>
        </is>
      </c>
      <c r="G249" s="7" t="inlineStr">
        <is>
          <t xml:space="preserve">1</t>
        </is>
      </c>
      <c r="H249" s="8" t="n">
        <v>115</v>
      </c>
      <c r="I249" s="23" t="n">
        <v>107.26</v>
      </c>
      <c r="J249" s="19" t="n">
        <v/>
      </c>
      <c r="K249" s="19" t="n">
        <f>ROUND(I249,2)+J249</f>
        <v>107.26</v>
      </c>
      <c r="L249" s="19" t="n">
        <f>ROUND(H249*ROUND(I249,2),2)</f>
        <v>12334.9</v>
      </c>
      <c r="M249" s="19" t="n">
        <v/>
      </c>
      <c r="N249" s="19" t="n">
        <f>L249+M249</f>
        <v>12334.9</v>
      </c>
      <c r="O249" s="8" t="n">
        <v>115</v>
      </c>
      <c r="P249" s="23" t="n" hidden="false">
        <v>107.26</v>
      </c>
      <c r="Q249" s="19" t="n" hidden="false">
        <v/>
      </c>
      <c r="R249" s="19" t="n" hidden="false">
        <f>P249+Q249</f>
        <v>107.26</v>
      </c>
      <c r="S249" s="19" t="n" hidden="false">
        <f>ROUND(O249*P249,2)</f>
        <v>12334.9</v>
      </c>
      <c r="T249" s="19" t="n" hidden="false">
        <v/>
      </c>
      <c r="U249" s="19" t="n" hidden="false">
        <f>S249+T249</f>
        <v>12334.9</v>
      </c>
      <c r="V249" s="21" t="n" hidden="false">
        <f>U249/N249-1</f>
        <v>0</v>
      </c>
      <c r="W249" s="8" t="n">
        <v>115</v>
      </c>
      <c r="X249" s="23" t="n" hidden="false">
        <v>107.26</v>
      </c>
      <c r="Y249" s="19" t="n" hidden="false">
        <v/>
      </c>
      <c r="Z249" s="19" t="n" hidden="false">
        <f>X249+Y249</f>
        <v>107.26</v>
      </c>
      <c r="AA249" s="19" t="n" hidden="false">
        <f>ROUND(W249*X249,2)</f>
        <v>12334.9</v>
      </c>
      <c r="AB249" s="19" t="n" hidden="false">
        <v/>
      </c>
      <c r="AC249" s="19" t="n" hidden="false">
        <f>AA249+AB249</f>
        <v>12334.9</v>
      </c>
      <c r="AD249" s="21" t="n" hidden="false">
        <f>AC249/N249-1</f>
        <v>0</v>
      </c>
      <c r="AE249" s="8" t="n">
        <v>115</v>
      </c>
      <c r="AF249" s="23" t="n" hidden="false">
        <v>107.26</v>
      </c>
      <c r="AG249" s="19" t="n" hidden="false">
        <v/>
      </c>
      <c r="AH249" s="19" t="n" hidden="false">
        <f>AF249+AG249</f>
        <v>107.26</v>
      </c>
      <c r="AI249" s="19" t="n" hidden="false">
        <f>ROUND(AE249*AF249,2)</f>
        <v>12334.9</v>
      </c>
      <c r="AJ249" s="19" t="n" hidden="false">
        <v/>
      </c>
      <c r="AK249" s="19" t="n" hidden="false">
        <f>AI249+AJ249</f>
        <v>12334.9</v>
      </c>
      <c r="AL249" s="21" t="n" hidden="false">
        <f>AK249/N249-1</f>
        <v>0</v>
      </c>
      <c r="AM249" s="8" t="n">
        <v>0</v>
      </c>
      <c r="AN249" s="23" t="n" hidden="false">
        <v>0</v>
      </c>
      <c r="AO249" s="19" t="n" hidden="false">
        <v/>
      </c>
      <c r="AP249" s="19" t="n" hidden="false">
        <f>AN249+AO249</f>
        <v>0</v>
      </c>
      <c r="AQ249" s="19" t="n" hidden="false">
        <f>ROUND(AM249*AN249,2)</f>
        <v>0</v>
      </c>
      <c r="AR249" s="19" t="n" hidden="false">
        <v/>
      </c>
      <c r="AS249" s="19" t="n" hidden="false">
        <f>AQ249+AR249</f>
        <v>0</v>
      </c>
      <c r="AT249" s="21" t="n" hidden="false">
        <f>AS249/N249-1</f>
        <v>-1</v>
      </c>
    </row>
    <row r="250" customFormat="false" hidden="false" outlineLevel="0" collapsed="false">
      <c r="A250" s="18" t="inlineStr">
        <is>
          <t xml:space="preserve">1.1.1.2.1.1.3.2.2</t>
        </is>
      </c>
      <c r="B250" s="18" t="inlineStr">
        <is>
          <t xml:space="preserve"/>
        </is>
      </c>
      <c r="C250" s="22" t="inlineStr">
        <is>
          <t xml:space="preserve">Кабель силовой ВВГнг(A)-LSLTx 3х2,5мм2, 660В</t>
        </is>
      </c>
      <c r="D250" s="7" t="inlineStr">
        <is>
          <t xml:space="preserve"/>
        </is>
      </c>
      <c r="E250" s="7" t="inlineStr">
        <is>
          <t xml:space="preserve"/>
        </is>
      </c>
      <c r="F250" s="7" t="inlineStr">
        <is>
          <t xml:space="preserve">М</t>
        </is>
      </c>
      <c r="G250" s="7" t="inlineStr">
        <is>
          <t xml:space="preserve">1</t>
        </is>
      </c>
      <c r="H250" s="8" t="n">
        <v>1982</v>
      </c>
      <c r="I250" s="23" t="n">
        <v>66.74</v>
      </c>
      <c r="J250" s="19" t="n">
        <v/>
      </c>
      <c r="K250" s="19" t="n">
        <f>ROUND(I250,2)+J250</f>
        <v>66.74</v>
      </c>
      <c r="L250" s="19" t="n">
        <f>ROUND(H250*ROUND(I250,2),2)</f>
        <v>132278.68</v>
      </c>
      <c r="M250" s="19" t="n">
        <v/>
      </c>
      <c r="N250" s="19" t="n">
        <f>L250+M250</f>
        <v>132278.68</v>
      </c>
      <c r="O250" s="8" t="n">
        <v>1982</v>
      </c>
      <c r="P250" s="23" t="n" hidden="false">
        <v>66.74</v>
      </c>
      <c r="Q250" s="19" t="n" hidden="false">
        <v/>
      </c>
      <c r="R250" s="19" t="n" hidden="false">
        <f>P250+Q250</f>
        <v>66.74</v>
      </c>
      <c r="S250" s="19" t="n" hidden="false">
        <f>ROUND(O250*P250,2)</f>
        <v>132278.68</v>
      </c>
      <c r="T250" s="19" t="n" hidden="false">
        <v/>
      </c>
      <c r="U250" s="19" t="n" hidden="false">
        <f>S250+T250</f>
        <v>132278.68</v>
      </c>
      <c r="V250" s="21" t="n" hidden="false">
        <f>U250/N250-1</f>
        <v>0</v>
      </c>
      <c r="W250" s="8" t="n">
        <v>1982</v>
      </c>
      <c r="X250" s="23" t="n" hidden="false">
        <v>66.74</v>
      </c>
      <c r="Y250" s="19" t="n" hidden="false">
        <v/>
      </c>
      <c r="Z250" s="19" t="n" hidden="false">
        <f>X250+Y250</f>
        <v>66.74</v>
      </c>
      <c r="AA250" s="19" t="n" hidden="false">
        <f>ROUND(W250*X250,2)</f>
        <v>132278.68</v>
      </c>
      <c r="AB250" s="19" t="n" hidden="false">
        <v/>
      </c>
      <c r="AC250" s="19" t="n" hidden="false">
        <f>AA250+AB250</f>
        <v>132278.68</v>
      </c>
      <c r="AD250" s="21" t="n" hidden="false">
        <f>AC250/N250-1</f>
        <v>0</v>
      </c>
      <c r="AE250" s="8" t="n">
        <v>1982</v>
      </c>
      <c r="AF250" s="23" t="n" hidden="false">
        <v>66.74</v>
      </c>
      <c r="AG250" s="19" t="n" hidden="false">
        <v/>
      </c>
      <c r="AH250" s="19" t="n" hidden="false">
        <f>AF250+AG250</f>
        <v>66.74</v>
      </c>
      <c r="AI250" s="19" t="n" hidden="false">
        <f>ROUND(AE250*AF250,2)</f>
        <v>132278.68</v>
      </c>
      <c r="AJ250" s="19" t="n" hidden="false">
        <v/>
      </c>
      <c r="AK250" s="19" t="n" hidden="false">
        <f>AI250+AJ250</f>
        <v>132278.68</v>
      </c>
      <c r="AL250" s="21" t="n" hidden="false">
        <f>AK250/N250-1</f>
        <v>0</v>
      </c>
      <c r="AM250" s="8" t="n">
        <v>0</v>
      </c>
      <c r="AN250" s="23" t="n" hidden="false">
        <v>0</v>
      </c>
      <c r="AO250" s="19" t="n" hidden="false">
        <v/>
      </c>
      <c r="AP250" s="19" t="n" hidden="false">
        <f>AN250+AO250</f>
        <v>0</v>
      </c>
      <c r="AQ250" s="19" t="n" hidden="false">
        <f>ROUND(AM250*AN250,2)</f>
        <v>0</v>
      </c>
      <c r="AR250" s="19" t="n" hidden="false">
        <v/>
      </c>
      <c r="AS250" s="19" t="n" hidden="false">
        <f>AQ250+AR250</f>
        <v>0</v>
      </c>
      <c r="AT250" s="21" t="n" hidden="false">
        <f>AS250/N250-1</f>
        <v>-1</v>
      </c>
    </row>
    <row r="251" customFormat="false" hidden="false" outlineLevel="0" collapsed="false">
      <c r="A251" s="18" t="inlineStr">
        <is>
          <t xml:space="preserve">1.1.1.2.1.1.3.3</t>
        </is>
      </c>
      <c r="B251" s="18" t="inlineStr">
        <is>
          <t xml:space="preserve"/>
        </is>
      </c>
      <c r="C251" s="18" t="inlineStr">
        <is>
          <t xml:space="preserve">Затяжка кабеля, провода в трубу / 7-17 мм</t>
        </is>
      </c>
      <c r="D251" s="7" t="inlineStr">
        <is>
          <t xml:space="preserve">ЭМ
Поставщики: ООО "Богословский кабельный завод", Акционерное общество "Электрокабель" Кольчугинский завод"</t>
        </is>
      </c>
      <c r="E251" s="7" t="inlineStr">
        <is>
          <t xml:space="preserve">Выгружается из БО по объектам BIM-КЦ</t>
        </is>
      </c>
      <c r="F251" s="7" t="inlineStr">
        <is>
          <t xml:space="preserve">ПОГ М</t>
        </is>
      </c>
      <c r="G251" s="7" t="inlineStr">
        <is>
          <t xml:space="preserve">1</t>
        </is>
      </c>
      <c r="H251" s="8" t="n">
        <v>15665</v>
      </c>
      <c r="I251" s="19" t="n">
        <f>ROUND((L252+L253+L254+L255+L256+L257)/H251,2)</f>
        <v>120.05</v>
      </c>
      <c r="J251" s="20" t="n">
        <v>108</v>
      </c>
      <c r="K251" s="19" t="n">
        <f>I251+ROUND(J251,2)</f>
        <v>228.05</v>
      </c>
      <c r="L251" s="19" t="n">
        <f>ROUND(H251*I251,2)</f>
        <v>1880583.25</v>
      </c>
      <c r="M251" s="19" t="n">
        <f>ROUND(H251*ROUND(J251,2),2)</f>
        <v>1691820</v>
      </c>
      <c r="N251" s="19" t="n">
        <f>L251+M251</f>
        <v>3572403.25</v>
      </c>
      <c r="O251" s="8" t="n">
        <v>15665</v>
      </c>
      <c r="P251" s="19" t="n" hidden="false">
        <f>ROUND((S252+S253+S254+S255+S256+S257)/O251,2)</f>
        <v>143.09</v>
      </c>
      <c r="Q251" s="20" t="n" hidden="false">
        <v>152.8</v>
      </c>
      <c r="R251" s="19" t="n" hidden="false">
        <f>P251+Q251</f>
        <v>295.89</v>
      </c>
      <c r="S251" s="19" t="n" hidden="false">
        <f>ROUND(O251*P251,2)</f>
        <v>2241504.85</v>
      </c>
      <c r="T251" s="19" t="n" hidden="false">
        <f>ROUND(O251*Q251,2)</f>
        <v>2393612</v>
      </c>
      <c r="U251" s="19" t="n" hidden="false">
        <f>S251+T251</f>
        <v>4635116.85</v>
      </c>
      <c r="V251" s="21" t="n" hidden="false">
        <f>U251/N251-1</f>
        <v>0.2974786231089672</v>
      </c>
      <c r="W251" s="8" t="n">
        <v>15665</v>
      </c>
      <c r="X251" s="19" t="n" hidden="false">
        <f>ROUND((AA252+AA253+AA254+AA255+AA256+AA257)/W251,2)</f>
        <v>129.86</v>
      </c>
      <c r="Y251" s="20" t="n" hidden="false">
        <v>290</v>
      </c>
      <c r="Z251" s="19" t="n" hidden="false">
        <f>X251+Y251</f>
        <v>419.86</v>
      </c>
      <c r="AA251" s="19" t="n" hidden="false">
        <f>ROUND(W251*X251,2)</f>
        <v>2034256.9</v>
      </c>
      <c r="AB251" s="19" t="n" hidden="false">
        <f>ROUND(W251*Y251,2)</f>
        <v>4542850</v>
      </c>
      <c r="AC251" s="19" t="n" hidden="false">
        <f>AA251+AB251</f>
        <v>6577106.9</v>
      </c>
      <c r="AD251" s="21" t="n" hidden="false">
        <f>AC251/N251-1</f>
        <v>0.8410874808156108</v>
      </c>
      <c r="AE251" s="8" t="n">
        <v>15665</v>
      </c>
      <c r="AF251" s="19" t="n" hidden="false">
        <f>ROUND((AI252+AI253+AI254+AI255+AI256+AI257)/AE251,2)</f>
        <v>152.19</v>
      </c>
      <c r="AG251" s="20" t="n" hidden="false">
        <v>250</v>
      </c>
      <c r="AH251" s="19" t="n" hidden="false">
        <f>AF251+AG251</f>
        <v>402.19</v>
      </c>
      <c r="AI251" s="19" t="n" hidden="false">
        <f>ROUND(AE251*AF251,2)</f>
        <v>2384056.35</v>
      </c>
      <c r="AJ251" s="19" t="n" hidden="false">
        <f>ROUND(AE251*AG251,2)</f>
        <v>3916250</v>
      </c>
      <c r="AK251" s="19" t="n" hidden="false">
        <f>AI251+AJ251</f>
        <v>6300306.35</v>
      </c>
      <c r="AL251" s="21" t="n" hidden="false">
        <f>AK251/N251-1</f>
        <v>0.7636044727033544</v>
      </c>
      <c r="AM251" s="8" t="n">
        <v>0</v>
      </c>
      <c r="AN251" s="19" t="n" hidden="false">
        <f>ROUND((AQ252+AQ253+AQ254+AQ255+AQ256+AQ257)/AM251,2)</f>
        <v>0</v>
      </c>
      <c r="AO251" s="19" t="n" hidden="false">
        <v>0</v>
      </c>
      <c r="AP251" s="19" t="n" hidden="false">
        <f>AN251+AO251</f>
        <v>0</v>
      </c>
      <c r="AQ251" s="19" t="n" hidden="false">
        <f>ROUND(AM251*AN251,2)</f>
        <v>0</v>
      </c>
      <c r="AR251" s="19" t="n" hidden="false">
        <f>ROUND(AM251*AO251,2)</f>
        <v>0</v>
      </c>
      <c r="AS251" s="19" t="n" hidden="false">
        <f>AQ251+AR251</f>
        <v>0</v>
      </c>
      <c r="AT251" s="21" t="n" hidden="false">
        <f>AS251/N251-1</f>
        <v>-1</v>
      </c>
    </row>
    <row r="252" customFormat="false" hidden="false" outlineLevel="0" collapsed="false">
      <c r="A252" s="18" t="inlineStr">
        <is>
          <t xml:space="preserve">1.1.1.2.1.1.3.3.1</t>
        </is>
      </c>
      <c r="B252" s="18" t="inlineStr">
        <is>
          <t xml:space="preserve"/>
        </is>
      </c>
      <c r="C252" s="22" t="inlineStr">
        <is>
          <t xml:space="preserve">Кабель силовой_ (Будет удален с 01.01.2024г.) / ВВГнг(А)-FRLSLTх / 5х2,5 мм</t>
        </is>
      </c>
      <c r="D252" s="7" t="inlineStr">
        <is>
          <t xml:space="preserve"/>
        </is>
      </c>
      <c r="E252" s="7" t="inlineStr">
        <is>
          <t xml:space="preserve"/>
        </is>
      </c>
      <c r="F252" s="7" t="inlineStr">
        <is>
          <t xml:space="preserve">ПОГ М</t>
        </is>
      </c>
      <c r="G252" s="7" t="inlineStr">
        <is>
          <t xml:space="preserve">1</t>
        </is>
      </c>
      <c r="H252" s="8" t="n">
        <v>2140</v>
      </c>
      <c r="I252" s="23" t="n">
        <v>176.07</v>
      </c>
      <c r="J252" s="19" t="n">
        <v/>
      </c>
      <c r="K252" s="19" t="n">
        <f>ROUND(I252,2)+J252</f>
        <v>176.07</v>
      </c>
      <c r="L252" s="19" t="n">
        <f>ROUND(H252*ROUND(I252,2),2)</f>
        <v>376789.8</v>
      </c>
      <c r="M252" s="19" t="n">
        <v/>
      </c>
      <c r="N252" s="19" t="n">
        <f>L252+M252</f>
        <v>376789.8</v>
      </c>
      <c r="O252" s="8" t="n">
        <v>2140</v>
      </c>
      <c r="P252" s="23" t="n" hidden="false">
        <v>176.07</v>
      </c>
      <c r="Q252" s="19" t="n" hidden="false">
        <v/>
      </c>
      <c r="R252" s="19" t="n" hidden="false">
        <f>P252+Q252</f>
        <v>176.07</v>
      </c>
      <c r="S252" s="19" t="n" hidden="false">
        <f>ROUND(O252*P252,2)</f>
        <v>376789.8</v>
      </c>
      <c r="T252" s="19" t="n" hidden="false">
        <v/>
      </c>
      <c r="U252" s="19" t="n" hidden="false">
        <f>S252+T252</f>
        <v>376789.8</v>
      </c>
      <c r="V252" s="21" t="n" hidden="false">
        <f>U252/N252-1</f>
        <v>0</v>
      </c>
      <c r="W252" s="8" t="n">
        <v>2140</v>
      </c>
      <c r="X252" s="23" t="n" hidden="false">
        <v>176.07</v>
      </c>
      <c r="Y252" s="19" t="n" hidden="false">
        <v/>
      </c>
      <c r="Z252" s="19" t="n" hidden="false">
        <f>X252+Y252</f>
        <v>176.07</v>
      </c>
      <c r="AA252" s="19" t="n" hidden="false">
        <f>ROUND(W252*X252,2)</f>
        <v>376789.8</v>
      </c>
      <c r="AB252" s="19" t="n" hidden="false">
        <v/>
      </c>
      <c r="AC252" s="19" t="n" hidden="false">
        <f>AA252+AB252</f>
        <v>376789.8</v>
      </c>
      <c r="AD252" s="21" t="n" hidden="false">
        <f>AC252/N252-1</f>
        <v>0</v>
      </c>
      <c r="AE252" s="8" t="n">
        <v>2140</v>
      </c>
      <c r="AF252" s="23" t="n" hidden="false">
        <v>176.07</v>
      </c>
      <c r="AG252" s="19" t="n" hidden="false">
        <v/>
      </c>
      <c r="AH252" s="19" t="n" hidden="false">
        <f>AF252+AG252</f>
        <v>176.07</v>
      </c>
      <c r="AI252" s="19" t="n" hidden="false">
        <f>ROUND(AE252*AF252,2)</f>
        <v>376789.8</v>
      </c>
      <c r="AJ252" s="19" t="n" hidden="false">
        <v/>
      </c>
      <c r="AK252" s="19" t="n" hidden="false">
        <f>AI252+AJ252</f>
        <v>376789.8</v>
      </c>
      <c r="AL252" s="21" t="n" hidden="false">
        <f>AK252/N252-1</f>
        <v>0</v>
      </c>
      <c r="AM252" s="8" t="n">
        <v>0</v>
      </c>
      <c r="AN252" s="23" t="n" hidden="false">
        <v>0</v>
      </c>
      <c r="AO252" s="19" t="n" hidden="false">
        <v/>
      </c>
      <c r="AP252" s="19" t="n" hidden="false">
        <f>AN252+AO252</f>
        <v>0</v>
      </c>
      <c r="AQ252" s="19" t="n" hidden="false">
        <f>ROUND(AM252*AN252,2)</f>
        <v>0</v>
      </c>
      <c r="AR252" s="19" t="n" hidden="false">
        <v/>
      </c>
      <c r="AS252" s="19" t="n" hidden="false">
        <f>AQ252+AR252</f>
        <v>0</v>
      </c>
      <c r="AT252" s="21" t="n" hidden="false">
        <f>AS252/N252-1</f>
        <v>-1</v>
      </c>
    </row>
    <row r="253" customFormat="false" hidden="false" outlineLevel="0" collapsed="false">
      <c r="A253" s="18" t="inlineStr">
        <is>
          <t xml:space="preserve">1.1.1.2.1.1.3.3.2</t>
        </is>
      </c>
      <c r="B253" s="18" t="inlineStr">
        <is>
          <t xml:space="preserve"/>
        </is>
      </c>
      <c r="C253" s="22" t="inlineStr">
        <is>
          <t xml:space="preserve">Кабель силовой_ (Будет удален с 01.01.2024г.) / ВВГнг(А)-LSLTx / 5х2,5 мм</t>
        </is>
      </c>
      <c r="D253" s="7" t="inlineStr">
        <is>
          <t xml:space="preserve"/>
        </is>
      </c>
      <c r="E253" s="7" t="inlineStr">
        <is>
          <t xml:space="preserve"/>
        </is>
      </c>
      <c r="F253" s="7" t="inlineStr">
        <is>
          <t xml:space="preserve">ПОГ М</t>
        </is>
      </c>
      <c r="G253" s="7" t="inlineStr">
        <is>
          <t xml:space="preserve">1</t>
        </is>
      </c>
      <c r="H253" s="8" t="n">
        <v>2335</v>
      </c>
      <c r="I253" s="23" t="n">
        <v>151.25</v>
      </c>
      <c r="J253" s="19" t="n">
        <v/>
      </c>
      <c r="K253" s="19" t="n">
        <f>ROUND(I253,2)+J253</f>
        <v>151.25</v>
      </c>
      <c r="L253" s="19" t="n">
        <f>ROUND(H253*ROUND(I253,2),2)</f>
        <v>353168.75</v>
      </c>
      <c r="M253" s="19" t="n">
        <v/>
      </c>
      <c r="N253" s="19" t="n">
        <f>L253+M253</f>
        <v>353168.75</v>
      </c>
      <c r="O253" s="8" t="n">
        <v>2335</v>
      </c>
      <c r="P253" s="23" t="n" hidden="false">
        <v>151.25</v>
      </c>
      <c r="Q253" s="19" t="n" hidden="false">
        <v/>
      </c>
      <c r="R253" s="19" t="n" hidden="false">
        <f>P253+Q253</f>
        <v>151.25</v>
      </c>
      <c r="S253" s="19" t="n" hidden="false">
        <f>ROUND(O253*P253,2)</f>
        <v>353168.75</v>
      </c>
      <c r="T253" s="19" t="n" hidden="false">
        <v/>
      </c>
      <c r="U253" s="19" t="n" hidden="false">
        <f>S253+T253</f>
        <v>353168.75</v>
      </c>
      <c r="V253" s="21" t="n" hidden="false">
        <f>U253/N253-1</f>
        <v>0</v>
      </c>
      <c r="W253" s="8" t="n">
        <v>2335</v>
      </c>
      <c r="X253" s="23" t="n" hidden="false">
        <v>151.25</v>
      </c>
      <c r="Y253" s="19" t="n" hidden="false">
        <v/>
      </c>
      <c r="Z253" s="19" t="n" hidden="false">
        <f>X253+Y253</f>
        <v>151.25</v>
      </c>
      <c r="AA253" s="19" t="n" hidden="false">
        <f>ROUND(W253*X253,2)</f>
        <v>353168.75</v>
      </c>
      <c r="AB253" s="19" t="n" hidden="false">
        <v/>
      </c>
      <c r="AC253" s="19" t="n" hidden="false">
        <f>AA253+AB253</f>
        <v>353168.75</v>
      </c>
      <c r="AD253" s="21" t="n" hidden="false">
        <f>AC253/N253-1</f>
        <v>0</v>
      </c>
      <c r="AE253" s="8" t="n">
        <v>2335</v>
      </c>
      <c r="AF253" s="23" t="n" hidden="false">
        <v>151.25</v>
      </c>
      <c r="AG253" s="19" t="n" hidden="false">
        <v/>
      </c>
      <c r="AH253" s="19" t="n" hidden="false">
        <f>AF253+AG253</f>
        <v>151.25</v>
      </c>
      <c r="AI253" s="19" t="n" hidden="false">
        <f>ROUND(AE253*AF253,2)</f>
        <v>353168.75</v>
      </c>
      <c r="AJ253" s="19" t="n" hidden="false">
        <v/>
      </c>
      <c r="AK253" s="19" t="n" hidden="false">
        <f>AI253+AJ253</f>
        <v>353168.75</v>
      </c>
      <c r="AL253" s="21" t="n" hidden="false">
        <f>AK253/N253-1</f>
        <v>0</v>
      </c>
      <c r="AM253" s="8" t="n">
        <v>0</v>
      </c>
      <c r="AN253" s="23" t="n" hidden="false">
        <v>0</v>
      </c>
      <c r="AO253" s="19" t="n" hidden="false">
        <v/>
      </c>
      <c r="AP253" s="19" t="n" hidden="false">
        <f>AN253+AO253</f>
        <v>0</v>
      </c>
      <c r="AQ253" s="19" t="n" hidden="false">
        <f>ROUND(AM253*AN253,2)</f>
        <v>0</v>
      </c>
      <c r="AR253" s="19" t="n" hidden="false">
        <v/>
      </c>
      <c r="AS253" s="19" t="n" hidden="false">
        <f>AQ253+AR253</f>
        <v>0</v>
      </c>
      <c r="AT253" s="21" t="n" hidden="false">
        <f>AS253/N253-1</f>
        <v>-1</v>
      </c>
    </row>
    <row r="254" customFormat="false" hidden="false" outlineLevel="0" collapsed="false">
      <c r="A254" s="18" t="inlineStr">
        <is>
          <t xml:space="preserve">1.1.1.2.1.1.3.3.3</t>
        </is>
      </c>
      <c r="B254" s="18" t="inlineStr">
        <is>
          <t xml:space="preserve"/>
        </is>
      </c>
      <c r="C254" s="22" t="inlineStr">
        <is>
          <t xml:space="preserve">Кабель силовой ВВГнг(A)-FRLSLTx 3х4мм2, 660В</t>
        </is>
      </c>
      <c r="D254" s="7" t="inlineStr">
        <is>
          <t xml:space="preserve"/>
        </is>
      </c>
      <c r="E254" s="7" t="inlineStr">
        <is>
          <t xml:space="preserve"/>
        </is>
      </c>
      <c r="F254" s="7" t="inlineStr">
        <is>
          <t xml:space="preserve">М</t>
        </is>
      </c>
      <c r="G254" s="7" t="inlineStr">
        <is>
          <t xml:space="preserve">1</t>
        </is>
      </c>
      <c r="H254" s="8" t="n">
        <v>320</v>
      </c>
      <c r="I254" s="23" t="n">
        <v>199.59</v>
      </c>
      <c r="J254" s="19" t="n">
        <v/>
      </c>
      <c r="K254" s="19" t="n">
        <f>ROUND(I254,2)+J254</f>
        <v>199.59</v>
      </c>
      <c r="L254" s="19" t="n">
        <f>ROUND(H254*ROUND(I254,2),2)</f>
        <v>63868.8</v>
      </c>
      <c r="M254" s="19" t="n">
        <v/>
      </c>
      <c r="N254" s="19" t="n">
        <f>L254+M254</f>
        <v>63868.8</v>
      </c>
      <c r="O254" s="8" t="n">
        <v>320</v>
      </c>
      <c r="P254" s="23" t="n" hidden="false">
        <v>199.59</v>
      </c>
      <c r="Q254" s="19" t="n" hidden="false">
        <v/>
      </c>
      <c r="R254" s="19" t="n" hidden="false">
        <f>P254+Q254</f>
        <v>199.59</v>
      </c>
      <c r="S254" s="19" t="n" hidden="false">
        <f>ROUND(O254*P254,2)</f>
        <v>63868.8</v>
      </c>
      <c r="T254" s="19" t="n" hidden="false">
        <v/>
      </c>
      <c r="U254" s="19" t="n" hidden="false">
        <f>S254+T254</f>
        <v>63868.8</v>
      </c>
      <c r="V254" s="21" t="n" hidden="false">
        <f>U254/N254-1</f>
        <v>0</v>
      </c>
      <c r="W254" s="8" t="n">
        <v>320</v>
      </c>
      <c r="X254" s="23" t="n" hidden="false">
        <v>199.59</v>
      </c>
      <c r="Y254" s="19" t="n" hidden="false">
        <v/>
      </c>
      <c r="Z254" s="19" t="n" hidden="false">
        <f>X254+Y254</f>
        <v>199.59</v>
      </c>
      <c r="AA254" s="19" t="n" hidden="false">
        <f>ROUND(W254*X254,2)</f>
        <v>63868.8</v>
      </c>
      <c r="AB254" s="19" t="n" hidden="false">
        <v/>
      </c>
      <c r="AC254" s="19" t="n" hidden="false">
        <f>AA254+AB254</f>
        <v>63868.8</v>
      </c>
      <c r="AD254" s="21" t="n" hidden="false">
        <f>AC254/N254-1</f>
        <v>0</v>
      </c>
      <c r="AE254" s="8" t="n">
        <v>320</v>
      </c>
      <c r="AF254" s="23" t="n" hidden="false">
        <v>199.59</v>
      </c>
      <c r="AG254" s="19" t="n" hidden="false">
        <v/>
      </c>
      <c r="AH254" s="19" t="n" hidden="false">
        <f>AF254+AG254</f>
        <v>199.59</v>
      </c>
      <c r="AI254" s="19" t="n" hidden="false">
        <f>ROUND(AE254*AF254,2)</f>
        <v>63868.8</v>
      </c>
      <c r="AJ254" s="19" t="n" hidden="false">
        <v/>
      </c>
      <c r="AK254" s="19" t="n" hidden="false">
        <f>AI254+AJ254</f>
        <v>63868.8</v>
      </c>
      <c r="AL254" s="21" t="n" hidden="false">
        <f>AK254/N254-1</f>
        <v>0</v>
      </c>
      <c r="AM254" s="8" t="n">
        <v>0</v>
      </c>
      <c r="AN254" s="23" t="n" hidden="false">
        <v>0</v>
      </c>
      <c r="AO254" s="19" t="n" hidden="false">
        <v/>
      </c>
      <c r="AP254" s="19" t="n" hidden="false">
        <f>AN254+AO254</f>
        <v>0</v>
      </c>
      <c r="AQ254" s="19" t="n" hidden="false">
        <f>ROUND(AM254*AN254,2)</f>
        <v>0</v>
      </c>
      <c r="AR254" s="19" t="n" hidden="false">
        <v/>
      </c>
      <c r="AS254" s="19" t="n" hidden="false">
        <f>AQ254+AR254</f>
        <v>0</v>
      </c>
      <c r="AT254" s="21" t="n" hidden="false">
        <f>AS254/N254-1</f>
        <v>-1</v>
      </c>
    </row>
    <row r="255" customFormat="false" hidden="false" outlineLevel="0" collapsed="false">
      <c r="A255" s="18" t="inlineStr">
        <is>
          <t xml:space="preserve">1.1.1.2.1.1.3.3.4</t>
        </is>
      </c>
      <c r="B255" s="18" t="inlineStr">
        <is>
          <t xml:space="preserve"/>
        </is>
      </c>
      <c r="C255" s="22" t="inlineStr">
        <is>
          <t xml:space="preserve">Кабель силовой ВВГнг(A)-LSLTx 3х2,5мм2, 1000В</t>
        </is>
      </c>
      <c r="D255" s="7" t="inlineStr">
        <is>
          <t xml:space="preserve"/>
        </is>
      </c>
      <c r="E255" s="7" t="inlineStr">
        <is>
          <t xml:space="preserve"/>
        </is>
      </c>
      <c r="F255" s="7" t="inlineStr">
        <is>
          <t xml:space="preserve">М</t>
        </is>
      </c>
      <c r="G255" s="7" t="inlineStr">
        <is>
          <t xml:space="preserve">1</t>
        </is>
      </c>
      <c r="H255" s="8" t="n">
        <v>8060</v>
      </c>
      <c r="I255" s="20" t="n">
        <v>79.75</v>
      </c>
      <c r="J255" s="19" t="n">
        <v/>
      </c>
      <c r="K255" s="19" t="n">
        <f>ROUND(I255,2)+J255</f>
        <v>79.75</v>
      </c>
      <c r="L255" s="19" t="n">
        <f>ROUND(H255*ROUND(I255,2),2)</f>
        <v>642785</v>
      </c>
      <c r="M255" s="19" t="n">
        <v/>
      </c>
      <c r="N255" s="19" t="n">
        <f>L255+M255</f>
        <v>642785</v>
      </c>
      <c r="O255" s="8" t="n">
        <v>8060</v>
      </c>
      <c r="P255" s="20" t="n" hidden="false">
        <v>114</v>
      </c>
      <c r="Q255" s="19" t="n" hidden="false">
        <v/>
      </c>
      <c r="R255" s="19" t="n" hidden="false">
        <f>P255+Q255</f>
        <v>114</v>
      </c>
      <c r="S255" s="19" t="n" hidden="false">
        <f>ROUND(O255*P255,2)</f>
        <v>918840</v>
      </c>
      <c r="T255" s="19" t="n" hidden="false">
        <v/>
      </c>
      <c r="U255" s="19" t="n" hidden="false">
        <f>S255+T255</f>
        <v>918840</v>
      </c>
      <c r="V255" s="21" t="n" hidden="false">
        <f>U255/N255-1</f>
        <v>0.42946708463949834</v>
      </c>
      <c r="W255" s="8" t="n">
        <v>8060</v>
      </c>
      <c r="X255" s="20" t="n" hidden="false">
        <v>88.3</v>
      </c>
      <c r="Y255" s="19" t="n" hidden="false">
        <v/>
      </c>
      <c r="Z255" s="19" t="n" hidden="false">
        <f>X255+Y255</f>
        <v>88.3</v>
      </c>
      <c r="AA255" s="19" t="n" hidden="false">
        <f>ROUND(W255*X255,2)</f>
        <v>711698</v>
      </c>
      <c r="AB255" s="19" t="n" hidden="false">
        <v/>
      </c>
      <c r="AC255" s="19" t="n" hidden="false">
        <f>AA255+AB255</f>
        <v>711698</v>
      </c>
      <c r="AD255" s="21" t="n" hidden="false">
        <f>AC255/N255-1</f>
        <v>0.10721003134796248</v>
      </c>
      <c r="AE255" s="8" t="n">
        <v>8060</v>
      </c>
      <c r="AF255" s="20" t="n" hidden="false">
        <v>131</v>
      </c>
      <c r="AG255" s="19" t="n" hidden="false">
        <v/>
      </c>
      <c r="AH255" s="19" t="n" hidden="false">
        <f>AF255+AG255</f>
        <v>131</v>
      </c>
      <c r="AI255" s="19" t="n" hidden="false">
        <f>ROUND(AE255*AF255,2)</f>
        <v>1055860</v>
      </c>
      <c r="AJ255" s="19" t="n" hidden="false">
        <v/>
      </c>
      <c r="AK255" s="19" t="n" hidden="false">
        <f>AI255+AJ255</f>
        <v>1055860</v>
      </c>
      <c r="AL255" s="21" t="n" hidden="false">
        <f>AK255/N255-1</f>
        <v>0.6426332288401253</v>
      </c>
      <c r="AM255" s="8" t="n">
        <v>0</v>
      </c>
      <c r="AN255" s="19" t="n" hidden="false">
        <v>0</v>
      </c>
      <c r="AO255" s="19" t="n" hidden="false">
        <v/>
      </c>
      <c r="AP255" s="19" t="n" hidden="false">
        <f>AN255+AO255</f>
        <v>0</v>
      </c>
      <c r="AQ255" s="19" t="n" hidden="false">
        <f>ROUND(AM255*AN255,2)</f>
        <v>0</v>
      </c>
      <c r="AR255" s="19" t="n" hidden="false">
        <v/>
      </c>
      <c r="AS255" s="19" t="n" hidden="false">
        <f>AQ255+AR255</f>
        <v>0</v>
      </c>
      <c r="AT255" s="21" t="n" hidden="false">
        <f>AS255/N255-1</f>
        <v>-1</v>
      </c>
    </row>
    <row r="256" customFormat="false" hidden="false" outlineLevel="0" collapsed="false">
      <c r="A256" s="18" t="inlineStr">
        <is>
          <t xml:space="preserve">1.1.1.2.1.1.3.3.5</t>
        </is>
      </c>
      <c r="B256" s="18" t="inlineStr">
        <is>
          <t xml:space="preserve"/>
        </is>
      </c>
      <c r="C256" s="22" t="inlineStr">
        <is>
          <t xml:space="preserve">Кабель силовой ВВГнг(A)-LSLTx 3х4мм2, 1000В</t>
        </is>
      </c>
      <c r="D256" s="7" t="inlineStr">
        <is>
          <t xml:space="preserve"/>
        </is>
      </c>
      <c r="E256" s="7" t="inlineStr">
        <is>
          <t xml:space="preserve"/>
        </is>
      </c>
      <c r="F256" s="7" t="inlineStr">
        <is>
          <t xml:space="preserve">М</t>
        </is>
      </c>
      <c r="G256" s="7" t="inlineStr">
        <is>
          <t xml:space="preserve">1</t>
        </is>
      </c>
      <c r="H256" s="8" t="n">
        <v>1410</v>
      </c>
      <c r="I256" s="20" t="n">
        <v>122.81</v>
      </c>
      <c r="J256" s="19" t="n">
        <v/>
      </c>
      <c r="K256" s="19" t="n">
        <f>ROUND(I256,2)+J256</f>
        <v>122.81</v>
      </c>
      <c r="L256" s="19" t="n">
        <f>ROUND(H256*ROUND(I256,2),2)</f>
        <v>173162.1</v>
      </c>
      <c r="M256" s="19" t="n">
        <v/>
      </c>
      <c r="N256" s="19" t="n">
        <f>L256+M256</f>
        <v>173162.1</v>
      </c>
      <c r="O256" s="8" t="n">
        <v>1410</v>
      </c>
      <c r="P256" s="20" t="n" hidden="false">
        <v>183</v>
      </c>
      <c r="Q256" s="19" t="n" hidden="false">
        <v/>
      </c>
      <c r="R256" s="19" t="n" hidden="false">
        <f>P256+Q256</f>
        <v>183</v>
      </c>
      <c r="S256" s="19" t="n" hidden="false">
        <f>ROUND(O256*P256,2)</f>
        <v>258030</v>
      </c>
      <c r="T256" s="19" t="n" hidden="false">
        <v/>
      </c>
      <c r="U256" s="19" t="n" hidden="false">
        <f>S256+T256</f>
        <v>258030</v>
      </c>
      <c r="V256" s="21" t="n" hidden="false">
        <f>U256/N256-1</f>
        <v>0.49010666883804244</v>
      </c>
      <c r="W256" s="8" t="n">
        <v>1410</v>
      </c>
      <c r="X256" s="20" t="n" hidden="false">
        <v>183</v>
      </c>
      <c r="Y256" s="19" t="n" hidden="false">
        <v/>
      </c>
      <c r="Z256" s="19" t="n" hidden="false">
        <f>X256+Y256</f>
        <v>183</v>
      </c>
      <c r="AA256" s="19" t="n" hidden="false">
        <f>ROUND(W256*X256,2)</f>
        <v>258030</v>
      </c>
      <c r="AB256" s="19" t="n" hidden="false">
        <v/>
      </c>
      <c r="AC256" s="19" t="n" hidden="false">
        <f>AA256+AB256</f>
        <v>258030</v>
      </c>
      <c r="AD256" s="21" t="n" hidden="false">
        <f>AC256/N256-1</f>
        <v>0.49010666883804244</v>
      </c>
      <c r="AE256" s="8" t="n">
        <v>1410</v>
      </c>
      <c r="AF256" s="20" t="n" hidden="false">
        <v>187</v>
      </c>
      <c r="AG256" s="19" t="n" hidden="false">
        <v/>
      </c>
      <c r="AH256" s="19" t="n" hidden="false">
        <f>AF256+AG256</f>
        <v>187</v>
      </c>
      <c r="AI256" s="19" t="n" hidden="false">
        <f>ROUND(AE256*AF256,2)</f>
        <v>263670</v>
      </c>
      <c r="AJ256" s="19" t="n" hidden="false">
        <v/>
      </c>
      <c r="AK256" s="19" t="n" hidden="false">
        <f>AI256+AJ256</f>
        <v>263670</v>
      </c>
      <c r="AL256" s="21" t="n" hidden="false">
        <f>AK256/N256-1</f>
        <v>0.5226773064082728</v>
      </c>
      <c r="AM256" s="8" t="n">
        <v>0</v>
      </c>
      <c r="AN256" s="19" t="n" hidden="false">
        <v>0</v>
      </c>
      <c r="AO256" s="19" t="n" hidden="false">
        <v/>
      </c>
      <c r="AP256" s="19" t="n" hidden="false">
        <f>AN256+AO256</f>
        <v>0</v>
      </c>
      <c r="AQ256" s="19" t="n" hidden="false">
        <f>ROUND(AM256*AN256,2)</f>
        <v>0</v>
      </c>
      <c r="AR256" s="19" t="n" hidden="false">
        <v/>
      </c>
      <c r="AS256" s="19" t="n" hidden="false">
        <f>AQ256+AR256</f>
        <v>0</v>
      </c>
      <c r="AT256" s="21" t="n" hidden="false">
        <f>AS256/N256-1</f>
        <v>-1</v>
      </c>
    </row>
    <row r="257" customFormat="false" hidden="false" outlineLevel="0" collapsed="false">
      <c r="A257" s="18" t="inlineStr">
        <is>
          <t xml:space="preserve">1.1.1.2.1.1.3.3.6</t>
        </is>
      </c>
      <c r="B257" s="18" t="inlineStr">
        <is>
          <t xml:space="preserve"/>
        </is>
      </c>
      <c r="C257" s="22" t="inlineStr">
        <is>
          <t xml:space="preserve">Кабель силовой ВВГнг(A)-LSLTx 3х6мм2, 660В</t>
        </is>
      </c>
      <c r="D257" s="7" t="inlineStr">
        <is>
          <t xml:space="preserve"/>
        </is>
      </c>
      <c r="E257" s="7" t="inlineStr">
        <is>
          <t xml:space="preserve"/>
        </is>
      </c>
      <c r="F257" s="7" t="inlineStr">
        <is>
          <t xml:space="preserve">М</t>
        </is>
      </c>
      <c r="G257" s="7" t="inlineStr">
        <is>
          <t xml:space="preserve">1</t>
        </is>
      </c>
      <c r="H257" s="8" t="n">
        <v>1400</v>
      </c>
      <c r="I257" s="23" t="n">
        <v>193.4</v>
      </c>
      <c r="J257" s="19" t="n">
        <v/>
      </c>
      <c r="K257" s="19" t="n">
        <f>ROUND(I257,2)+J257</f>
        <v>193.4</v>
      </c>
      <c r="L257" s="19" t="n">
        <f>ROUND(H257*ROUND(I257,2),2)</f>
        <v>270760</v>
      </c>
      <c r="M257" s="19" t="n">
        <v/>
      </c>
      <c r="N257" s="19" t="n">
        <f>L257+M257</f>
        <v>270760</v>
      </c>
      <c r="O257" s="8" t="n">
        <v>1400</v>
      </c>
      <c r="P257" s="23" t="n" hidden="false">
        <v>193.4</v>
      </c>
      <c r="Q257" s="19" t="n" hidden="false">
        <v/>
      </c>
      <c r="R257" s="19" t="n" hidden="false">
        <f>P257+Q257</f>
        <v>193.4</v>
      </c>
      <c r="S257" s="19" t="n" hidden="false">
        <f>ROUND(O257*P257,2)</f>
        <v>270760</v>
      </c>
      <c r="T257" s="19" t="n" hidden="false">
        <v/>
      </c>
      <c r="U257" s="19" t="n" hidden="false">
        <f>S257+T257</f>
        <v>270760</v>
      </c>
      <c r="V257" s="21" t="n" hidden="false">
        <f>U257/N257-1</f>
        <v>0</v>
      </c>
      <c r="W257" s="8" t="n">
        <v>1400</v>
      </c>
      <c r="X257" s="23" t="n" hidden="false">
        <v>193.4</v>
      </c>
      <c r="Y257" s="19" t="n" hidden="false">
        <v/>
      </c>
      <c r="Z257" s="19" t="n" hidden="false">
        <f>X257+Y257</f>
        <v>193.4</v>
      </c>
      <c r="AA257" s="19" t="n" hidden="false">
        <f>ROUND(W257*X257,2)</f>
        <v>270760</v>
      </c>
      <c r="AB257" s="19" t="n" hidden="false">
        <v/>
      </c>
      <c r="AC257" s="19" t="n" hidden="false">
        <f>AA257+AB257</f>
        <v>270760</v>
      </c>
      <c r="AD257" s="21" t="n" hidden="false">
        <f>AC257/N257-1</f>
        <v>0</v>
      </c>
      <c r="AE257" s="8" t="n">
        <v>1400</v>
      </c>
      <c r="AF257" s="23" t="n" hidden="false">
        <v>193.4</v>
      </c>
      <c r="AG257" s="19" t="n" hidden="false">
        <v/>
      </c>
      <c r="AH257" s="19" t="n" hidden="false">
        <f>AF257+AG257</f>
        <v>193.4</v>
      </c>
      <c r="AI257" s="19" t="n" hidden="false">
        <f>ROUND(AE257*AF257,2)</f>
        <v>270760</v>
      </c>
      <c r="AJ257" s="19" t="n" hidden="false">
        <v/>
      </c>
      <c r="AK257" s="19" t="n" hidden="false">
        <f>AI257+AJ257</f>
        <v>270760</v>
      </c>
      <c r="AL257" s="21" t="n" hidden="false">
        <f>AK257/N257-1</f>
        <v>0</v>
      </c>
      <c r="AM257" s="8" t="n">
        <v>0</v>
      </c>
      <c r="AN257" s="23" t="n" hidden="false">
        <v>0</v>
      </c>
      <c r="AO257" s="19" t="n" hidden="false">
        <v/>
      </c>
      <c r="AP257" s="19" t="n" hidden="false">
        <f>AN257+AO257</f>
        <v>0</v>
      </c>
      <c r="AQ257" s="19" t="n" hidden="false">
        <f>ROUND(AM257*AN257,2)</f>
        <v>0</v>
      </c>
      <c r="AR257" s="19" t="n" hidden="false">
        <v/>
      </c>
      <c r="AS257" s="19" t="n" hidden="false">
        <f>AQ257+AR257</f>
        <v>0</v>
      </c>
      <c r="AT257" s="21" t="n" hidden="false">
        <f>AS257/N257-1</f>
        <v>-1</v>
      </c>
    </row>
    <row r="258" customFormat="false" hidden="false" outlineLevel="0" collapsed="false">
      <c r="A258" s="18" t="inlineStr">
        <is>
          <t xml:space="preserve">1.1.1.2.1.1.3.4</t>
        </is>
      </c>
      <c r="B258" s="18" t="inlineStr">
        <is>
          <t xml:space="preserve"/>
        </is>
      </c>
      <c r="C258" s="18" t="inlineStr">
        <is>
          <t xml:space="preserve">Затяжка кабеля, провода в трубу / 18-39 мм</t>
        </is>
      </c>
      <c r="D258" s="7" t="inlineStr">
        <is>
          <t xml:space="preserve">ЭМ
Поставщики: ООО "Богословский кабельный завод", Акционерное общество "Электрокабель" Кольчугинский завод"</t>
        </is>
      </c>
      <c r="E258" s="7" t="inlineStr">
        <is>
          <t xml:space="preserve">Выгружается из БО по объектам BIM-КЦ</t>
        </is>
      </c>
      <c r="F258" s="7" t="inlineStr">
        <is>
          <t xml:space="preserve">ПОГ М</t>
        </is>
      </c>
      <c r="G258" s="7" t="inlineStr">
        <is>
          <t xml:space="preserve">1</t>
        </is>
      </c>
      <c r="H258" s="8" t="n">
        <v>3625</v>
      </c>
      <c r="I258" s="19" t="n">
        <f>ROUND((L259+L260+L261+L262+L263)/H258,2)</f>
        <v>234</v>
      </c>
      <c r="J258" s="20" t="n">
        <v>183</v>
      </c>
      <c r="K258" s="19" t="n">
        <f>I258+ROUND(J258,2)</f>
        <v>417</v>
      </c>
      <c r="L258" s="19" t="n">
        <f>ROUND(H258*I258,2)</f>
        <v>848250</v>
      </c>
      <c r="M258" s="19" t="n">
        <f>ROUND(H258*ROUND(J258,2),2)</f>
        <v>663375</v>
      </c>
      <c r="N258" s="19" t="n">
        <f>L258+M258</f>
        <v>1511625</v>
      </c>
      <c r="O258" s="8" t="n">
        <v>3625</v>
      </c>
      <c r="P258" s="19" t="n" hidden="false">
        <f>ROUND((S259+S260+S261+S262+S263)/O258,2)</f>
        <v>234</v>
      </c>
      <c r="Q258" s="20" t="n" hidden="false">
        <v>252.8</v>
      </c>
      <c r="R258" s="19" t="n" hidden="false">
        <f>P258+Q258</f>
        <v>486.8</v>
      </c>
      <c r="S258" s="19" t="n" hidden="false">
        <f>ROUND(O258*P258,2)</f>
        <v>848250</v>
      </c>
      <c r="T258" s="19" t="n" hidden="false">
        <f>ROUND(O258*Q258,2)</f>
        <v>916400</v>
      </c>
      <c r="U258" s="19" t="n" hidden="false">
        <f>S258+T258</f>
        <v>1764650</v>
      </c>
      <c r="V258" s="21" t="n" hidden="false">
        <f>U258/N258-1</f>
        <v>0.16738609112709835</v>
      </c>
      <c r="W258" s="8" t="n">
        <v>3625</v>
      </c>
      <c r="X258" s="19" t="n" hidden="false">
        <f>ROUND((AA259+AA260+AA261+AA262+AA263)/W258,2)</f>
        <v>234</v>
      </c>
      <c r="Y258" s="20" t="n" hidden="false">
        <v>450</v>
      </c>
      <c r="Z258" s="19" t="n" hidden="false">
        <f>X258+Y258</f>
        <v>684</v>
      </c>
      <c r="AA258" s="19" t="n" hidden="false">
        <f>ROUND(W258*X258,2)</f>
        <v>848250</v>
      </c>
      <c r="AB258" s="19" t="n" hidden="false">
        <f>ROUND(W258*Y258,2)</f>
        <v>1631250</v>
      </c>
      <c r="AC258" s="19" t="n" hidden="false">
        <f>AA258+AB258</f>
        <v>2479500</v>
      </c>
      <c r="AD258" s="21" t="n" hidden="false">
        <f>AC258/N258-1</f>
        <v>0.6402877697841727</v>
      </c>
      <c r="AE258" s="8" t="n">
        <v>3625</v>
      </c>
      <c r="AF258" s="19" t="n" hidden="false">
        <f>ROUND((AI259+AI260+AI261+AI262+AI263)/AE258,2)</f>
        <v>234</v>
      </c>
      <c r="AG258" s="20" t="n" hidden="false">
        <v>450</v>
      </c>
      <c r="AH258" s="19" t="n" hidden="false">
        <f>AF258+AG258</f>
        <v>684</v>
      </c>
      <c r="AI258" s="19" t="n" hidden="false">
        <f>ROUND(AE258*AF258,2)</f>
        <v>848250</v>
      </c>
      <c r="AJ258" s="19" t="n" hidden="false">
        <f>ROUND(AE258*AG258,2)</f>
        <v>1631250</v>
      </c>
      <c r="AK258" s="19" t="n" hidden="false">
        <f>AI258+AJ258</f>
        <v>2479500</v>
      </c>
      <c r="AL258" s="21" t="n" hidden="false">
        <f>AK258/N258-1</f>
        <v>0.6402877697841727</v>
      </c>
      <c r="AM258" s="8" t="n">
        <v>0</v>
      </c>
      <c r="AN258" s="19" t="n" hidden="false">
        <f>ROUND((AQ259+AQ260+AQ261+AQ262+AQ263)/AM258,2)</f>
        <v>0</v>
      </c>
      <c r="AO258" s="19" t="n" hidden="false">
        <v>0</v>
      </c>
      <c r="AP258" s="19" t="n" hidden="false">
        <f>AN258+AO258</f>
        <v>0</v>
      </c>
      <c r="AQ258" s="19" t="n" hidden="false">
        <f>ROUND(AM258*AN258,2)</f>
        <v>0</v>
      </c>
      <c r="AR258" s="19" t="n" hidden="false">
        <f>ROUND(AM258*AO258,2)</f>
        <v>0</v>
      </c>
      <c r="AS258" s="19" t="n" hidden="false">
        <f>AQ258+AR258</f>
        <v>0</v>
      </c>
      <c r="AT258" s="21" t="n" hidden="false">
        <f>AS258/N258-1</f>
        <v>-1</v>
      </c>
    </row>
    <row r="259" customFormat="false" hidden="false" outlineLevel="0" collapsed="false">
      <c r="A259" s="18" t="inlineStr">
        <is>
          <t xml:space="preserve">1.1.1.2.1.1.3.4.1</t>
        </is>
      </c>
      <c r="B259" s="18" t="inlineStr">
        <is>
          <t xml:space="preserve"/>
        </is>
      </c>
      <c r="C259" s="22" t="inlineStr">
        <is>
          <t xml:space="preserve">Кабель силовой_ (Будет удален с 01.01.2024г.) / ВВГнг-(А)-LS / 3х10 мм</t>
        </is>
      </c>
      <c r="D259" s="7" t="inlineStr">
        <is>
          <t xml:space="preserve">LSLTx</t>
        </is>
      </c>
      <c r="E259" s="7" t="inlineStr">
        <is>
          <t xml:space="preserve"/>
        </is>
      </c>
      <c r="F259" s="7" t="inlineStr">
        <is>
          <t xml:space="preserve">ПОГ М</t>
        </is>
      </c>
      <c r="G259" s="7" t="inlineStr">
        <is>
          <t xml:space="preserve">1</t>
        </is>
      </c>
      <c r="H259" s="8" t="n">
        <v>755</v>
      </c>
      <c r="I259" s="23" t="n">
        <v>314.21</v>
      </c>
      <c r="J259" s="19" t="n">
        <v/>
      </c>
      <c r="K259" s="19" t="n">
        <f>ROUND(I259,2)+J259</f>
        <v>314.21</v>
      </c>
      <c r="L259" s="19" t="n">
        <f>ROUND(H259*ROUND(I259,2),2)</f>
        <v>237228.55</v>
      </c>
      <c r="M259" s="19" t="n">
        <v/>
      </c>
      <c r="N259" s="19" t="n">
        <f>L259+M259</f>
        <v>237228.55</v>
      </c>
      <c r="O259" s="8" t="n">
        <v>755</v>
      </c>
      <c r="P259" s="23" t="n" hidden="false">
        <v>314.21</v>
      </c>
      <c r="Q259" s="19" t="n" hidden="false">
        <v/>
      </c>
      <c r="R259" s="19" t="n" hidden="false">
        <f>P259+Q259</f>
        <v>314.21</v>
      </c>
      <c r="S259" s="19" t="n" hidden="false">
        <f>ROUND(O259*P259,2)</f>
        <v>237228.55</v>
      </c>
      <c r="T259" s="19" t="n" hidden="false">
        <v/>
      </c>
      <c r="U259" s="19" t="n" hidden="false">
        <f>S259+T259</f>
        <v>237228.55</v>
      </c>
      <c r="V259" s="21" t="n" hidden="false">
        <f>U259/N259-1</f>
        <v>0</v>
      </c>
      <c r="W259" s="8" t="n">
        <v>755</v>
      </c>
      <c r="X259" s="23" t="n" hidden="false">
        <v>314.21</v>
      </c>
      <c r="Y259" s="19" t="n" hidden="false">
        <v/>
      </c>
      <c r="Z259" s="19" t="n" hidden="false">
        <f>X259+Y259</f>
        <v>314.21</v>
      </c>
      <c r="AA259" s="19" t="n" hidden="false">
        <f>ROUND(W259*X259,2)</f>
        <v>237228.55</v>
      </c>
      <c r="AB259" s="19" t="n" hidden="false">
        <v/>
      </c>
      <c r="AC259" s="19" t="n" hidden="false">
        <f>AA259+AB259</f>
        <v>237228.55</v>
      </c>
      <c r="AD259" s="21" t="n" hidden="false">
        <f>AC259/N259-1</f>
        <v>0</v>
      </c>
      <c r="AE259" s="8" t="n">
        <v>755</v>
      </c>
      <c r="AF259" s="23" t="n" hidden="false">
        <v>314.21</v>
      </c>
      <c r="AG259" s="19" t="n" hidden="false">
        <v/>
      </c>
      <c r="AH259" s="19" t="n" hidden="false">
        <f>AF259+AG259</f>
        <v>314.21</v>
      </c>
      <c r="AI259" s="19" t="n" hidden="false">
        <f>ROUND(AE259*AF259,2)</f>
        <v>237228.55</v>
      </c>
      <c r="AJ259" s="19" t="n" hidden="false">
        <v/>
      </c>
      <c r="AK259" s="19" t="n" hidden="false">
        <f>AI259+AJ259</f>
        <v>237228.55</v>
      </c>
      <c r="AL259" s="21" t="n" hidden="false">
        <f>AK259/N259-1</f>
        <v>0</v>
      </c>
      <c r="AM259" s="8" t="n">
        <v>0</v>
      </c>
      <c r="AN259" s="23" t="n" hidden="false">
        <v>0</v>
      </c>
      <c r="AO259" s="19" t="n" hidden="false">
        <v/>
      </c>
      <c r="AP259" s="19" t="n" hidden="false">
        <f>AN259+AO259</f>
        <v>0</v>
      </c>
      <c r="AQ259" s="19" t="n" hidden="false">
        <f>ROUND(AM259*AN259,2)</f>
        <v>0</v>
      </c>
      <c r="AR259" s="19" t="n" hidden="false">
        <v/>
      </c>
      <c r="AS259" s="19" t="n" hidden="false">
        <f>AQ259+AR259</f>
        <v>0</v>
      </c>
      <c r="AT259" s="21" t="n" hidden="false">
        <f>AS259/N259-1</f>
        <v>-1</v>
      </c>
    </row>
    <row r="260" customFormat="false" hidden="false" outlineLevel="0" collapsed="false">
      <c r="A260" s="18" t="inlineStr">
        <is>
          <t xml:space="preserve">1.1.1.2.1.1.3.4.2</t>
        </is>
      </c>
      <c r="B260" s="18" t="inlineStr">
        <is>
          <t xml:space="preserve"/>
        </is>
      </c>
      <c r="C260" s="22" t="inlineStr">
        <is>
          <t xml:space="preserve">Кабель силовой ВВГнг(A)-FRLS 3х6мм2, 660В</t>
        </is>
      </c>
      <c r="D260" s="7" t="inlineStr">
        <is>
          <t xml:space="preserve">FRLSLTx</t>
        </is>
      </c>
      <c r="E260" s="7" t="inlineStr">
        <is>
          <t xml:space="preserve"/>
        </is>
      </c>
      <c r="F260" s="7" t="inlineStr">
        <is>
          <t xml:space="preserve">М</t>
        </is>
      </c>
      <c r="G260" s="7" t="inlineStr">
        <is>
          <t xml:space="preserve">1</t>
        </is>
      </c>
      <c r="H260" s="8" t="n">
        <v>320</v>
      </c>
      <c r="I260" s="23" t="n">
        <v>183.71</v>
      </c>
      <c r="J260" s="19" t="n">
        <v/>
      </c>
      <c r="K260" s="19" t="n">
        <f>ROUND(I260,2)+J260</f>
        <v>183.71</v>
      </c>
      <c r="L260" s="19" t="n">
        <f>ROUND(H260*ROUND(I260,2),2)</f>
        <v>58787.2</v>
      </c>
      <c r="M260" s="19" t="n">
        <v/>
      </c>
      <c r="N260" s="19" t="n">
        <f>L260+M260</f>
        <v>58787.2</v>
      </c>
      <c r="O260" s="8" t="n">
        <v>320</v>
      </c>
      <c r="P260" s="23" t="n" hidden="false">
        <v>183.71</v>
      </c>
      <c r="Q260" s="19" t="n" hidden="false">
        <v/>
      </c>
      <c r="R260" s="19" t="n" hidden="false">
        <f>P260+Q260</f>
        <v>183.71</v>
      </c>
      <c r="S260" s="19" t="n" hidden="false">
        <f>ROUND(O260*P260,2)</f>
        <v>58787.2</v>
      </c>
      <c r="T260" s="19" t="n" hidden="false">
        <v/>
      </c>
      <c r="U260" s="19" t="n" hidden="false">
        <f>S260+T260</f>
        <v>58787.2</v>
      </c>
      <c r="V260" s="21" t="n" hidden="false">
        <f>U260/N260-1</f>
        <v>0</v>
      </c>
      <c r="W260" s="8" t="n">
        <v>320</v>
      </c>
      <c r="X260" s="23" t="n" hidden="false">
        <v>183.71</v>
      </c>
      <c r="Y260" s="19" t="n" hidden="false">
        <v/>
      </c>
      <c r="Z260" s="19" t="n" hidden="false">
        <f>X260+Y260</f>
        <v>183.71</v>
      </c>
      <c r="AA260" s="19" t="n" hidden="false">
        <f>ROUND(W260*X260,2)</f>
        <v>58787.2</v>
      </c>
      <c r="AB260" s="19" t="n" hidden="false">
        <v/>
      </c>
      <c r="AC260" s="19" t="n" hidden="false">
        <f>AA260+AB260</f>
        <v>58787.2</v>
      </c>
      <c r="AD260" s="21" t="n" hidden="false">
        <f>AC260/N260-1</f>
        <v>0</v>
      </c>
      <c r="AE260" s="8" t="n">
        <v>320</v>
      </c>
      <c r="AF260" s="23" t="n" hidden="false">
        <v>183.71</v>
      </c>
      <c r="AG260" s="19" t="n" hidden="false">
        <v/>
      </c>
      <c r="AH260" s="19" t="n" hidden="false">
        <f>AF260+AG260</f>
        <v>183.71</v>
      </c>
      <c r="AI260" s="19" t="n" hidden="false">
        <f>ROUND(AE260*AF260,2)</f>
        <v>58787.2</v>
      </c>
      <c r="AJ260" s="19" t="n" hidden="false">
        <v/>
      </c>
      <c r="AK260" s="19" t="n" hidden="false">
        <f>AI260+AJ260</f>
        <v>58787.2</v>
      </c>
      <c r="AL260" s="21" t="n" hidden="false">
        <f>AK260/N260-1</f>
        <v>0</v>
      </c>
      <c r="AM260" s="8" t="n">
        <v>0</v>
      </c>
      <c r="AN260" s="23" t="n" hidden="false">
        <v>0</v>
      </c>
      <c r="AO260" s="19" t="n" hidden="false">
        <v/>
      </c>
      <c r="AP260" s="19" t="n" hidden="false">
        <f>AN260+AO260</f>
        <v>0</v>
      </c>
      <c r="AQ260" s="19" t="n" hidden="false">
        <f>ROUND(AM260*AN260,2)</f>
        <v>0</v>
      </c>
      <c r="AR260" s="19" t="n" hidden="false">
        <v/>
      </c>
      <c r="AS260" s="19" t="n" hidden="false">
        <f>AQ260+AR260</f>
        <v>0</v>
      </c>
      <c r="AT260" s="21" t="n" hidden="false">
        <f>AS260/N260-1</f>
        <v>-1</v>
      </c>
    </row>
    <row r="261" customFormat="false" hidden="false" outlineLevel="0" collapsed="false">
      <c r="A261" s="18" t="inlineStr">
        <is>
          <t xml:space="preserve">1.1.1.2.1.1.3.4.3</t>
        </is>
      </c>
      <c r="B261" s="18" t="inlineStr">
        <is>
          <t xml:space="preserve"/>
        </is>
      </c>
      <c r="C261" s="22" t="inlineStr">
        <is>
          <t xml:space="preserve">Кабель силовой ВВГнг(A)-FRLSLTx 5х4мм2, 660В</t>
        </is>
      </c>
      <c r="D261" s="7" t="inlineStr">
        <is>
          <t xml:space="preserve"/>
        </is>
      </c>
      <c r="E261" s="7" t="inlineStr">
        <is>
          <t xml:space="preserve"/>
        </is>
      </c>
      <c r="F261" s="7" t="inlineStr">
        <is>
          <t xml:space="preserve">М</t>
        </is>
      </c>
      <c r="G261" s="7" t="inlineStr">
        <is>
          <t xml:space="preserve">1</t>
        </is>
      </c>
      <c r="H261" s="8" t="n">
        <v>840</v>
      </c>
      <c r="I261" s="23" t="n">
        <v>140.79</v>
      </c>
      <c r="J261" s="19" t="n">
        <v/>
      </c>
      <c r="K261" s="19" t="n">
        <f>ROUND(I261,2)+J261</f>
        <v>140.79</v>
      </c>
      <c r="L261" s="19" t="n">
        <f>ROUND(H261*ROUND(I261,2),2)</f>
        <v>118263.6</v>
      </c>
      <c r="M261" s="19" t="n">
        <v/>
      </c>
      <c r="N261" s="19" t="n">
        <f>L261+M261</f>
        <v>118263.6</v>
      </c>
      <c r="O261" s="8" t="n">
        <v>840</v>
      </c>
      <c r="P261" s="23" t="n" hidden="false">
        <v>140.79</v>
      </c>
      <c r="Q261" s="19" t="n" hidden="false">
        <v/>
      </c>
      <c r="R261" s="19" t="n" hidden="false">
        <f>P261+Q261</f>
        <v>140.79</v>
      </c>
      <c r="S261" s="19" t="n" hidden="false">
        <f>ROUND(O261*P261,2)</f>
        <v>118263.6</v>
      </c>
      <c r="T261" s="19" t="n" hidden="false">
        <v/>
      </c>
      <c r="U261" s="19" t="n" hidden="false">
        <f>S261+T261</f>
        <v>118263.6</v>
      </c>
      <c r="V261" s="21" t="n" hidden="false">
        <f>U261/N261-1</f>
        <v>0</v>
      </c>
      <c r="W261" s="8" t="n">
        <v>840</v>
      </c>
      <c r="X261" s="23" t="n" hidden="false">
        <v>140.79</v>
      </c>
      <c r="Y261" s="19" t="n" hidden="false">
        <v/>
      </c>
      <c r="Z261" s="19" t="n" hidden="false">
        <f>X261+Y261</f>
        <v>140.79</v>
      </c>
      <c r="AA261" s="19" t="n" hidden="false">
        <f>ROUND(W261*X261,2)</f>
        <v>118263.6</v>
      </c>
      <c r="AB261" s="19" t="n" hidden="false">
        <v/>
      </c>
      <c r="AC261" s="19" t="n" hidden="false">
        <f>AA261+AB261</f>
        <v>118263.6</v>
      </c>
      <c r="AD261" s="21" t="n" hidden="false">
        <f>AC261/N261-1</f>
        <v>0</v>
      </c>
      <c r="AE261" s="8" t="n">
        <v>840</v>
      </c>
      <c r="AF261" s="23" t="n" hidden="false">
        <v>140.79</v>
      </c>
      <c r="AG261" s="19" t="n" hidden="false">
        <v/>
      </c>
      <c r="AH261" s="19" t="n" hidden="false">
        <f>AF261+AG261</f>
        <v>140.79</v>
      </c>
      <c r="AI261" s="19" t="n" hidden="false">
        <f>ROUND(AE261*AF261,2)</f>
        <v>118263.6</v>
      </c>
      <c r="AJ261" s="19" t="n" hidden="false">
        <v/>
      </c>
      <c r="AK261" s="19" t="n" hidden="false">
        <f>AI261+AJ261</f>
        <v>118263.6</v>
      </c>
      <c r="AL261" s="21" t="n" hidden="false">
        <f>AK261/N261-1</f>
        <v>0</v>
      </c>
      <c r="AM261" s="8" t="n">
        <v>0</v>
      </c>
      <c r="AN261" s="23" t="n" hidden="false">
        <v>0</v>
      </c>
      <c r="AO261" s="19" t="n" hidden="false">
        <v/>
      </c>
      <c r="AP261" s="19" t="n" hidden="false">
        <f>AN261+AO261</f>
        <v>0</v>
      </c>
      <c r="AQ261" s="19" t="n" hidden="false">
        <f>ROUND(AM261*AN261,2)</f>
        <v>0</v>
      </c>
      <c r="AR261" s="19" t="n" hidden="false">
        <v/>
      </c>
      <c r="AS261" s="19" t="n" hidden="false">
        <f>AQ261+AR261</f>
        <v>0</v>
      </c>
      <c r="AT261" s="21" t="n" hidden="false">
        <f>AS261/N261-1</f>
        <v>-1</v>
      </c>
    </row>
    <row r="262" customFormat="false" hidden="false" outlineLevel="0" collapsed="false">
      <c r="A262" s="18" t="inlineStr">
        <is>
          <t xml:space="preserve">1.1.1.2.1.1.3.4.4</t>
        </is>
      </c>
      <c r="B262" s="18" t="inlineStr">
        <is>
          <t xml:space="preserve"/>
        </is>
      </c>
      <c r="C262" s="22" t="inlineStr">
        <is>
          <t xml:space="preserve">Кабель силовой ВВГнг(A)-FRLSLTx 5х6мм2, 660В</t>
        </is>
      </c>
      <c r="D262" s="7" t="inlineStr">
        <is>
          <t xml:space="preserve"/>
        </is>
      </c>
      <c r="E262" s="7" t="inlineStr">
        <is>
          <t xml:space="preserve"/>
        </is>
      </c>
      <c r="F262" s="7" t="inlineStr">
        <is>
          <t xml:space="preserve">М</t>
        </is>
      </c>
      <c r="G262" s="7" t="inlineStr">
        <is>
          <t xml:space="preserve">1</t>
        </is>
      </c>
      <c r="H262" s="8" t="n">
        <v>700</v>
      </c>
      <c r="I262" s="23" t="n">
        <v>341.61</v>
      </c>
      <c r="J262" s="19" t="n">
        <v/>
      </c>
      <c r="K262" s="19" t="n">
        <f>ROUND(I262,2)+J262</f>
        <v>341.61</v>
      </c>
      <c r="L262" s="19" t="n">
        <f>ROUND(H262*ROUND(I262,2),2)</f>
        <v>239127</v>
      </c>
      <c r="M262" s="19" t="n">
        <v/>
      </c>
      <c r="N262" s="19" t="n">
        <f>L262+M262</f>
        <v>239127</v>
      </c>
      <c r="O262" s="8" t="n">
        <v>700</v>
      </c>
      <c r="P262" s="23" t="n" hidden="false">
        <v>341.61</v>
      </c>
      <c r="Q262" s="19" t="n" hidden="false">
        <v/>
      </c>
      <c r="R262" s="19" t="n" hidden="false">
        <f>P262+Q262</f>
        <v>341.61</v>
      </c>
      <c r="S262" s="19" t="n" hidden="false">
        <f>ROUND(O262*P262,2)</f>
        <v>239127</v>
      </c>
      <c r="T262" s="19" t="n" hidden="false">
        <v/>
      </c>
      <c r="U262" s="19" t="n" hidden="false">
        <f>S262+T262</f>
        <v>239127</v>
      </c>
      <c r="V262" s="21" t="n" hidden="false">
        <f>U262/N262-1</f>
        <v>0</v>
      </c>
      <c r="W262" s="8" t="n">
        <v>700</v>
      </c>
      <c r="X262" s="23" t="n" hidden="false">
        <v>341.61</v>
      </c>
      <c r="Y262" s="19" t="n" hidden="false">
        <v/>
      </c>
      <c r="Z262" s="19" t="n" hidden="false">
        <f>X262+Y262</f>
        <v>341.61</v>
      </c>
      <c r="AA262" s="19" t="n" hidden="false">
        <f>ROUND(W262*X262,2)</f>
        <v>239127</v>
      </c>
      <c r="AB262" s="19" t="n" hidden="false">
        <v/>
      </c>
      <c r="AC262" s="19" t="n" hidden="false">
        <f>AA262+AB262</f>
        <v>239127</v>
      </c>
      <c r="AD262" s="21" t="n" hidden="false">
        <f>AC262/N262-1</f>
        <v>0</v>
      </c>
      <c r="AE262" s="8" t="n">
        <v>700</v>
      </c>
      <c r="AF262" s="23" t="n" hidden="false">
        <v>341.61</v>
      </c>
      <c r="AG262" s="19" t="n" hidden="false">
        <v/>
      </c>
      <c r="AH262" s="19" t="n" hidden="false">
        <f>AF262+AG262</f>
        <v>341.61</v>
      </c>
      <c r="AI262" s="19" t="n" hidden="false">
        <f>ROUND(AE262*AF262,2)</f>
        <v>239127</v>
      </c>
      <c r="AJ262" s="19" t="n" hidden="false">
        <v/>
      </c>
      <c r="AK262" s="19" t="n" hidden="false">
        <f>AI262+AJ262</f>
        <v>239127</v>
      </c>
      <c r="AL262" s="21" t="n" hidden="false">
        <f>AK262/N262-1</f>
        <v>0</v>
      </c>
      <c r="AM262" s="8" t="n">
        <v>0</v>
      </c>
      <c r="AN262" s="23" t="n" hidden="false">
        <v>0</v>
      </c>
      <c r="AO262" s="19" t="n" hidden="false">
        <v/>
      </c>
      <c r="AP262" s="19" t="n" hidden="false">
        <f>AN262+AO262</f>
        <v>0</v>
      </c>
      <c r="AQ262" s="19" t="n" hidden="false">
        <f>ROUND(AM262*AN262,2)</f>
        <v>0</v>
      </c>
      <c r="AR262" s="19" t="n" hidden="false">
        <v/>
      </c>
      <c r="AS262" s="19" t="n" hidden="false">
        <f>AQ262+AR262</f>
        <v>0</v>
      </c>
      <c r="AT262" s="21" t="n" hidden="false">
        <f>AS262/N262-1</f>
        <v>-1</v>
      </c>
    </row>
    <row r="263" customFormat="false" hidden="false" outlineLevel="0" collapsed="false">
      <c r="A263" s="18" t="inlineStr">
        <is>
          <t xml:space="preserve">1.1.1.2.1.1.3.4.5</t>
        </is>
      </c>
      <c r="B263" s="18" t="inlineStr">
        <is>
          <t xml:space="preserve"/>
        </is>
      </c>
      <c r="C263" s="22" t="inlineStr">
        <is>
          <t xml:space="preserve">Кабель силовой ВВГнг(A)-LSLTx 5х4мм2, 660В</t>
        </is>
      </c>
      <c r="D263" s="7" t="inlineStr">
        <is>
          <t xml:space="preserve"/>
        </is>
      </c>
      <c r="E263" s="7" t="inlineStr">
        <is>
          <t xml:space="preserve"/>
        </is>
      </c>
      <c r="F263" s="7" t="inlineStr">
        <is>
          <t xml:space="preserve">М</t>
        </is>
      </c>
      <c r="G263" s="7" t="inlineStr">
        <is>
          <t xml:space="preserve">1</t>
        </is>
      </c>
      <c r="H263" s="8" t="n">
        <v>1010</v>
      </c>
      <c r="I263" s="23" t="n">
        <v>192.91</v>
      </c>
      <c r="J263" s="19" t="n">
        <v/>
      </c>
      <c r="K263" s="19" t="n">
        <f>ROUND(I263,2)+J263</f>
        <v>192.91</v>
      </c>
      <c r="L263" s="19" t="n">
        <f>ROUND(H263*ROUND(I263,2),2)</f>
        <v>194839.1</v>
      </c>
      <c r="M263" s="19" t="n">
        <v/>
      </c>
      <c r="N263" s="19" t="n">
        <f>L263+M263</f>
        <v>194839.1</v>
      </c>
      <c r="O263" s="8" t="n">
        <v>1010</v>
      </c>
      <c r="P263" s="23" t="n" hidden="false">
        <v>192.91</v>
      </c>
      <c r="Q263" s="19" t="n" hidden="false">
        <v/>
      </c>
      <c r="R263" s="19" t="n" hidden="false">
        <f>P263+Q263</f>
        <v>192.91</v>
      </c>
      <c r="S263" s="19" t="n" hidden="false">
        <f>ROUND(O263*P263,2)</f>
        <v>194839.1</v>
      </c>
      <c r="T263" s="19" t="n" hidden="false">
        <v/>
      </c>
      <c r="U263" s="19" t="n" hidden="false">
        <f>S263+T263</f>
        <v>194839.1</v>
      </c>
      <c r="V263" s="21" t="n" hidden="false">
        <f>U263/N263-1</f>
        <v>0</v>
      </c>
      <c r="W263" s="8" t="n">
        <v>1010</v>
      </c>
      <c r="X263" s="23" t="n" hidden="false">
        <v>192.91</v>
      </c>
      <c r="Y263" s="19" t="n" hidden="false">
        <v/>
      </c>
      <c r="Z263" s="19" t="n" hidden="false">
        <f>X263+Y263</f>
        <v>192.91</v>
      </c>
      <c r="AA263" s="19" t="n" hidden="false">
        <f>ROUND(W263*X263,2)</f>
        <v>194839.1</v>
      </c>
      <c r="AB263" s="19" t="n" hidden="false">
        <v/>
      </c>
      <c r="AC263" s="19" t="n" hidden="false">
        <f>AA263+AB263</f>
        <v>194839.1</v>
      </c>
      <c r="AD263" s="21" t="n" hidden="false">
        <f>AC263/N263-1</f>
        <v>0</v>
      </c>
      <c r="AE263" s="8" t="n">
        <v>1010</v>
      </c>
      <c r="AF263" s="23" t="n" hidden="false">
        <v>192.91</v>
      </c>
      <c r="AG263" s="19" t="n" hidden="false">
        <v/>
      </c>
      <c r="AH263" s="19" t="n" hidden="false">
        <f>AF263+AG263</f>
        <v>192.91</v>
      </c>
      <c r="AI263" s="19" t="n" hidden="false">
        <f>ROUND(AE263*AF263,2)</f>
        <v>194839.1</v>
      </c>
      <c r="AJ263" s="19" t="n" hidden="false">
        <v/>
      </c>
      <c r="AK263" s="19" t="n" hidden="false">
        <f>AI263+AJ263</f>
        <v>194839.1</v>
      </c>
      <c r="AL263" s="21" t="n" hidden="false">
        <f>AK263/N263-1</f>
        <v>0</v>
      </c>
      <c r="AM263" s="8" t="n">
        <v>0</v>
      </c>
      <c r="AN263" s="23" t="n" hidden="false">
        <v>0</v>
      </c>
      <c r="AO263" s="19" t="n" hidden="false">
        <v/>
      </c>
      <c r="AP263" s="19" t="n" hidden="false">
        <f>AN263+AO263</f>
        <v>0</v>
      </c>
      <c r="AQ263" s="19" t="n" hidden="false">
        <f>ROUND(AM263*AN263,2)</f>
        <v>0</v>
      </c>
      <c r="AR263" s="19" t="n" hidden="false">
        <v/>
      </c>
      <c r="AS263" s="19" t="n" hidden="false">
        <f>AQ263+AR263</f>
        <v>0</v>
      </c>
      <c r="AT263" s="21" t="n" hidden="false">
        <f>AS263/N263-1</f>
        <v>-1</v>
      </c>
    </row>
    <row r="264" customFormat="false" hidden="false" outlineLevel="0" collapsed="false">
      <c r="A264" s="18" t="inlineStr">
        <is>
          <t xml:space="preserve">1.1.1.2.1.1.3.5</t>
        </is>
      </c>
      <c r="B264" s="18" t="inlineStr">
        <is>
          <t xml:space="preserve"/>
        </is>
      </c>
      <c r="C264" s="18" t="inlineStr">
        <is>
          <t xml:space="preserve">Затяжка кабеля, провода в трубу / 40-69 мм</t>
        </is>
      </c>
      <c r="D264" s="7" t="inlineStr">
        <is>
          <t xml:space="preserve">ЭМ
Поставщики: ООО "Богословский кабельный завод", Акционерное общество "Электрокабель" Кольчугинский завод"</t>
        </is>
      </c>
      <c r="E264" s="7" t="inlineStr">
        <is>
          <t xml:space="preserve">Выгружается из БО по объектам BIM-КЦ</t>
        </is>
      </c>
      <c r="F264" s="7" t="inlineStr">
        <is>
          <t xml:space="preserve">ПОГ М</t>
        </is>
      </c>
      <c r="G264" s="7" t="inlineStr">
        <is>
          <t xml:space="preserve">1</t>
        </is>
      </c>
      <c r="H264" s="8" t="n">
        <v>20</v>
      </c>
      <c r="I264" s="19" t="n">
        <f>ROUND((L265)/H264,2)</f>
        <v>571.84</v>
      </c>
      <c r="J264" s="20" t="n">
        <v>190</v>
      </c>
      <c r="K264" s="19" t="n">
        <f>I264+ROUND(J264,2)</f>
        <v>761.84</v>
      </c>
      <c r="L264" s="19" t="n">
        <f>ROUND(H264*I264,2)</f>
        <v>11436.8</v>
      </c>
      <c r="M264" s="19" t="n">
        <f>ROUND(H264*ROUND(J264,2),2)</f>
        <v>3800</v>
      </c>
      <c r="N264" s="19" t="n">
        <f>L264+M264</f>
        <v>15236.8</v>
      </c>
      <c r="O264" s="8" t="n">
        <v>20</v>
      </c>
      <c r="P264" s="19" t="n" hidden="false">
        <f>ROUND((S265)/O264,2)</f>
        <v>709</v>
      </c>
      <c r="Q264" s="20" t="n" hidden="false">
        <v>252.8</v>
      </c>
      <c r="R264" s="19" t="n" hidden="false">
        <f>P264+Q264</f>
        <v>961.8</v>
      </c>
      <c r="S264" s="19" t="n" hidden="false">
        <f>ROUND(O264*P264,2)</f>
        <v>14180</v>
      </c>
      <c r="T264" s="19" t="n" hidden="false">
        <f>ROUND(O264*Q264,2)</f>
        <v>5056</v>
      </c>
      <c r="U264" s="19" t="n" hidden="false">
        <f>S264+T264</f>
        <v>19236</v>
      </c>
      <c r="V264" s="21" t="n" hidden="false">
        <f>U264/N264-1</f>
        <v>0.2624698099338445</v>
      </c>
      <c r="W264" s="8" t="n">
        <v>20</v>
      </c>
      <c r="X264" s="19" t="n" hidden="false">
        <f>ROUND((AA265)/W264,2)</f>
        <v>733</v>
      </c>
      <c r="Y264" s="20" t="n" hidden="false">
        <v>550</v>
      </c>
      <c r="Z264" s="19" t="n" hidden="false">
        <f>X264+Y264</f>
        <v>1283</v>
      </c>
      <c r="AA264" s="19" t="n" hidden="false">
        <f>ROUND(W264*X264,2)</f>
        <v>14660</v>
      </c>
      <c r="AB264" s="19" t="n" hidden="false">
        <f>ROUND(W264*Y264,2)</f>
        <v>11000</v>
      </c>
      <c r="AC264" s="19" t="n" hidden="false">
        <f>AA264+AB264</f>
        <v>25660</v>
      </c>
      <c r="AD264" s="21" t="n" hidden="false">
        <f>AC264/N264-1</f>
        <v>0.6840806468549827</v>
      </c>
      <c r="AE264" s="8" t="n">
        <v>20</v>
      </c>
      <c r="AF264" s="19" t="n" hidden="false">
        <f>ROUND((AI265)/AE264,2)</f>
        <v>756</v>
      </c>
      <c r="AG264" s="20" t="n" hidden="false">
        <v>500</v>
      </c>
      <c r="AH264" s="19" t="n" hidden="false">
        <f>AF264+AG264</f>
        <v>1256</v>
      </c>
      <c r="AI264" s="19" t="n" hidden="false">
        <f>ROUND(AE264*AF264,2)</f>
        <v>15120</v>
      </c>
      <c r="AJ264" s="19" t="n" hidden="false">
        <f>ROUND(AE264*AG264,2)</f>
        <v>10000</v>
      </c>
      <c r="AK264" s="19" t="n" hidden="false">
        <f>AI264+AJ264</f>
        <v>25120</v>
      </c>
      <c r="AL264" s="21" t="n" hidden="false">
        <f>AK264/N264-1</f>
        <v>0.648640134411425</v>
      </c>
      <c r="AM264" s="8" t="n">
        <v>0</v>
      </c>
      <c r="AN264" s="19" t="n" hidden="false">
        <f>ROUND((AQ265)/AM264,2)</f>
        <v>0</v>
      </c>
      <c r="AO264" s="19" t="n" hidden="false">
        <v>0</v>
      </c>
      <c r="AP264" s="19" t="n" hidden="false">
        <f>AN264+AO264</f>
        <v>0</v>
      </c>
      <c r="AQ264" s="19" t="n" hidden="false">
        <f>ROUND(AM264*AN264,2)</f>
        <v>0</v>
      </c>
      <c r="AR264" s="19" t="n" hidden="false">
        <f>ROUND(AM264*AO264,2)</f>
        <v>0</v>
      </c>
      <c r="AS264" s="19" t="n" hidden="false">
        <f>AQ264+AR264</f>
        <v>0</v>
      </c>
      <c r="AT264" s="21" t="n" hidden="false">
        <f>AS264/N264-1</f>
        <v>-1</v>
      </c>
    </row>
    <row r="265" customFormat="false" hidden="false" outlineLevel="0" collapsed="false">
      <c r="A265" s="18" t="inlineStr">
        <is>
          <t xml:space="preserve">1.1.1.2.1.1.3.5.1</t>
        </is>
      </c>
      <c r="B265" s="18" t="inlineStr">
        <is>
          <t xml:space="preserve"/>
        </is>
      </c>
      <c r="C265" s="22" t="inlineStr">
        <is>
          <t xml:space="preserve">Кабель силовой ВВГнг(A)-LSLTx 5х10мм2, 1000В</t>
        </is>
      </c>
      <c r="D265" s="7" t="inlineStr">
        <is>
          <t xml:space="preserve"/>
        </is>
      </c>
      <c r="E265" s="7" t="inlineStr">
        <is>
          <t xml:space="preserve"/>
        </is>
      </c>
      <c r="F265" s="7" t="inlineStr">
        <is>
          <t xml:space="preserve">М</t>
        </is>
      </c>
      <c r="G265" s="7" t="inlineStr">
        <is>
          <t xml:space="preserve">1</t>
        </is>
      </c>
      <c r="H265" s="8" t="n">
        <v>20</v>
      </c>
      <c r="I265" s="20" t="n">
        <v>571.84</v>
      </c>
      <c r="J265" s="19" t="n">
        <v/>
      </c>
      <c r="K265" s="19" t="n">
        <f>ROUND(I265,2)+J265</f>
        <v>571.84</v>
      </c>
      <c r="L265" s="19" t="n">
        <f>ROUND(H265*ROUND(I265,2),2)</f>
        <v>11436.8</v>
      </c>
      <c r="M265" s="19" t="n">
        <v/>
      </c>
      <c r="N265" s="19" t="n">
        <f>L265+M265</f>
        <v>11436.8</v>
      </c>
      <c r="O265" s="8" t="n">
        <v>20</v>
      </c>
      <c r="P265" s="20" t="n" hidden="false">
        <v>709</v>
      </c>
      <c r="Q265" s="19" t="n" hidden="false">
        <v/>
      </c>
      <c r="R265" s="19" t="n" hidden="false">
        <f>P265+Q265</f>
        <v>709</v>
      </c>
      <c r="S265" s="19" t="n" hidden="false">
        <f>ROUND(O265*P265,2)</f>
        <v>14180</v>
      </c>
      <c r="T265" s="19" t="n" hidden="false">
        <v/>
      </c>
      <c r="U265" s="19" t="n" hidden="false">
        <f>S265+T265</f>
        <v>14180</v>
      </c>
      <c r="V265" s="21" t="n" hidden="false">
        <f>U265/N265-1</f>
        <v>0.23985730274202588</v>
      </c>
      <c r="W265" s="8" t="n">
        <v>20</v>
      </c>
      <c r="X265" s="20" t="n" hidden="false">
        <v>733</v>
      </c>
      <c r="Y265" s="19" t="n" hidden="false">
        <v/>
      </c>
      <c r="Z265" s="19" t="n" hidden="false">
        <f>X265+Y265</f>
        <v>733</v>
      </c>
      <c r="AA265" s="19" t="n" hidden="false">
        <f>ROUND(W265*X265,2)</f>
        <v>14660</v>
      </c>
      <c r="AB265" s="19" t="n" hidden="false">
        <v/>
      </c>
      <c r="AC265" s="19" t="n" hidden="false">
        <f>AA265+AB265</f>
        <v>14660</v>
      </c>
      <c r="AD265" s="21" t="n" hidden="false">
        <f>AC265/N265-1</f>
        <v>0.2818270844991606</v>
      </c>
      <c r="AE265" s="8" t="n">
        <v>20</v>
      </c>
      <c r="AF265" s="20" t="n" hidden="false">
        <v>756</v>
      </c>
      <c r="AG265" s="19" t="n" hidden="false">
        <v/>
      </c>
      <c r="AH265" s="19" t="n" hidden="false">
        <f>AF265+AG265</f>
        <v>756</v>
      </c>
      <c r="AI265" s="19" t="n" hidden="false">
        <f>ROUND(AE265*AF265,2)</f>
        <v>15120</v>
      </c>
      <c r="AJ265" s="19" t="n" hidden="false">
        <v/>
      </c>
      <c r="AK265" s="19" t="n" hidden="false">
        <f>AI265+AJ265</f>
        <v>15120</v>
      </c>
      <c r="AL265" s="21" t="n" hidden="false">
        <f>AK265/N265-1</f>
        <v>0.32204812534974825</v>
      </c>
      <c r="AM265" s="8" t="n">
        <v>0</v>
      </c>
      <c r="AN265" s="19" t="n" hidden="false">
        <v>0</v>
      </c>
      <c r="AO265" s="19" t="n" hidden="false">
        <v/>
      </c>
      <c r="AP265" s="19" t="n" hidden="false">
        <f>AN265+AO265</f>
        <v>0</v>
      </c>
      <c r="AQ265" s="19" t="n" hidden="false">
        <f>ROUND(AM265*AN265,2)</f>
        <v>0</v>
      </c>
      <c r="AR265" s="19" t="n" hidden="false">
        <v/>
      </c>
      <c r="AS265" s="19" t="n" hidden="false">
        <f>AQ265+AR265</f>
        <v>0</v>
      </c>
      <c r="AT265" s="21" t="n" hidden="false">
        <f>AS265/N265-1</f>
        <v>-1</v>
      </c>
    </row>
    <row r="266" customFormat="false" hidden="false" outlineLevel="0" collapsed="false">
      <c r="A266" s="18" t="inlineStr">
        <is>
          <t xml:space="preserve">1.1.1.2.1.1.3.6</t>
        </is>
      </c>
      <c r="B266" s="18" t="inlineStr">
        <is>
          <t xml:space="preserve"/>
        </is>
      </c>
      <c r="C266" s="18" t="inlineStr">
        <is>
          <t xml:space="preserve">Прокладка кабеля, провода в лотке, металлоконструкциях / 1,5-6 мм</t>
        </is>
      </c>
      <c r="D266" s="7" t="inlineStr">
        <is>
          <t xml:space="preserve">ЭО
Поставщики: ООО "Богословский кабельный завод", Акционерное общество "Электрокабель" Кольчугинский завод"</t>
        </is>
      </c>
      <c r="E266" s="7" t="inlineStr">
        <is>
          <t xml:space="preserve">Выгружается из БО по объектам BIM-КЦ</t>
        </is>
      </c>
      <c r="F266" s="7" t="inlineStr">
        <is>
          <t xml:space="preserve">М</t>
        </is>
      </c>
      <c r="G266" s="7" t="inlineStr">
        <is>
          <t xml:space="preserve">1</t>
        </is>
      </c>
      <c r="H266" s="8" t="n">
        <v>1810</v>
      </c>
      <c r="I266" s="19" t="n">
        <f>ROUND((L267+L268)/H266,2)</f>
        <v>70.65</v>
      </c>
      <c r="J266" s="20" t="n">
        <v>108</v>
      </c>
      <c r="K266" s="19" t="n">
        <f>I266+ROUND(J266,2)</f>
        <v>178.65</v>
      </c>
      <c r="L266" s="19" t="n">
        <f>ROUND(H266*I266,2)</f>
        <v>127876.5</v>
      </c>
      <c r="M266" s="19" t="n">
        <f>ROUND(H266*ROUND(J266,2),2)</f>
        <v>195480</v>
      </c>
      <c r="N266" s="19" t="n">
        <f>L266+M266</f>
        <v>323356.5</v>
      </c>
      <c r="O266" s="8" t="n">
        <v>1810</v>
      </c>
      <c r="P266" s="19" t="n" hidden="false">
        <f>ROUND((S267+S268)/O266,2)</f>
        <v>70.65</v>
      </c>
      <c r="Q266" s="20" t="n" hidden="false">
        <v>152.8</v>
      </c>
      <c r="R266" s="19" t="n" hidden="false">
        <f>P266+Q266</f>
        <v>223.45</v>
      </c>
      <c r="S266" s="19" t="n" hidden="false">
        <f>ROUND(O266*P266,2)</f>
        <v>127876.5</v>
      </c>
      <c r="T266" s="19" t="n" hidden="false">
        <f>ROUND(O266*Q266,2)</f>
        <v>276568</v>
      </c>
      <c r="U266" s="19" t="n" hidden="false">
        <f>S266+T266</f>
        <v>404444.5</v>
      </c>
      <c r="V266" s="21" t="n" hidden="false">
        <f>U266/N266-1</f>
        <v>0.25076966134900647</v>
      </c>
      <c r="W266" s="8" t="n">
        <v>1810</v>
      </c>
      <c r="X266" s="19" t="n" hidden="false">
        <f>ROUND((AA267+AA268)/W266,2)</f>
        <v>70.65</v>
      </c>
      <c r="Y266" s="20" t="n" hidden="false">
        <v>235</v>
      </c>
      <c r="Z266" s="19" t="n" hidden="false">
        <f>X266+Y266</f>
        <v>305.65</v>
      </c>
      <c r="AA266" s="19" t="n" hidden="false">
        <f>ROUND(W266*X266,2)</f>
        <v>127876.5</v>
      </c>
      <c r="AB266" s="19" t="n" hidden="false">
        <f>ROUND(W266*Y266,2)</f>
        <v>425350</v>
      </c>
      <c r="AC266" s="19" t="n" hidden="false">
        <f>AA266+AB266</f>
        <v>553226.5</v>
      </c>
      <c r="AD266" s="21" t="n" hidden="false">
        <f>AC266/N266-1</f>
        <v>0.7108872096277639</v>
      </c>
      <c r="AE266" s="8" t="n">
        <v>1810</v>
      </c>
      <c r="AF266" s="19" t="n" hidden="false">
        <f>ROUND((AI267+AI268)/AE266,2)</f>
        <v>70.65</v>
      </c>
      <c r="AG266" s="20" t="n" hidden="false">
        <v>170</v>
      </c>
      <c r="AH266" s="19" t="n" hidden="false">
        <f>AF266+AG266</f>
        <v>240.65</v>
      </c>
      <c r="AI266" s="19" t="n" hidden="false">
        <f>ROUND(AE266*AF266,2)</f>
        <v>127876.5</v>
      </c>
      <c r="AJ266" s="19" t="n" hidden="false">
        <f>ROUND(AE266*AG266,2)</f>
        <v>307700</v>
      </c>
      <c r="AK266" s="19" t="n" hidden="false">
        <f>AI266+AJ266</f>
        <v>435576.5</v>
      </c>
      <c r="AL266" s="21" t="n" hidden="false">
        <f>AK266/N266-1</f>
        <v>0.3470472991883571</v>
      </c>
      <c r="AM266" s="8" t="n">
        <v>0</v>
      </c>
      <c r="AN266" s="19" t="n" hidden="false">
        <f>ROUND((AQ267+AQ268)/AM266,2)</f>
        <v>0</v>
      </c>
      <c r="AO266" s="19" t="n" hidden="false">
        <v>0</v>
      </c>
      <c r="AP266" s="19" t="n" hidden="false">
        <f>AN266+AO266</f>
        <v>0</v>
      </c>
      <c r="AQ266" s="19" t="n" hidden="false">
        <f>ROUND(AM266*AN266,2)</f>
        <v>0</v>
      </c>
      <c r="AR266" s="19" t="n" hidden="false">
        <f>ROUND(AM266*AO266,2)</f>
        <v>0</v>
      </c>
      <c r="AS266" s="19" t="n" hidden="false">
        <f>AQ266+AR266</f>
        <v>0</v>
      </c>
      <c r="AT266" s="21" t="n" hidden="false">
        <f>AS266/N266-1</f>
        <v>-1</v>
      </c>
    </row>
    <row r="267" customFormat="false" hidden="false" outlineLevel="0" collapsed="false">
      <c r="A267" s="18" t="inlineStr">
        <is>
          <t xml:space="preserve">1.1.1.2.1.1.3.6.1</t>
        </is>
      </c>
      <c r="B267" s="18" t="inlineStr">
        <is>
          <t xml:space="preserve"/>
        </is>
      </c>
      <c r="C267" s="22" t="inlineStr">
        <is>
          <t xml:space="preserve">Кабель силовой ВВГнг(A)-FRLSLTx 3х1,5мм2, 660В</t>
        </is>
      </c>
      <c r="D267" s="7" t="inlineStr">
        <is>
          <t xml:space="preserve"/>
        </is>
      </c>
      <c r="E267" s="7" t="inlineStr">
        <is>
          <t xml:space="preserve"/>
        </is>
      </c>
      <c r="F267" s="7" t="inlineStr">
        <is>
          <t xml:space="preserve">М</t>
        </is>
      </c>
      <c r="G267" s="7" t="inlineStr">
        <is>
          <t xml:space="preserve">1</t>
        </is>
      </c>
      <c r="H267" s="8" t="n">
        <v>1600</v>
      </c>
      <c r="I267" s="23" t="n">
        <v>72.23</v>
      </c>
      <c r="J267" s="19" t="n">
        <v/>
      </c>
      <c r="K267" s="19" t="n">
        <f>ROUND(I267,2)+J267</f>
        <v>72.23</v>
      </c>
      <c r="L267" s="19" t="n">
        <f>ROUND(H267*ROUND(I267,2),2)</f>
        <v>115568</v>
      </c>
      <c r="M267" s="19" t="n">
        <v/>
      </c>
      <c r="N267" s="19" t="n">
        <f>L267+M267</f>
        <v>115568</v>
      </c>
      <c r="O267" s="8" t="n">
        <v>1600</v>
      </c>
      <c r="P267" s="23" t="n" hidden="false">
        <v>72.23</v>
      </c>
      <c r="Q267" s="19" t="n" hidden="false">
        <v/>
      </c>
      <c r="R267" s="19" t="n" hidden="false">
        <f>P267+Q267</f>
        <v>72.23</v>
      </c>
      <c r="S267" s="19" t="n" hidden="false">
        <f>ROUND(O267*P267,2)</f>
        <v>115568</v>
      </c>
      <c r="T267" s="19" t="n" hidden="false">
        <v/>
      </c>
      <c r="U267" s="19" t="n" hidden="false">
        <f>S267+T267</f>
        <v>115568</v>
      </c>
      <c r="V267" s="21" t="n" hidden="false">
        <f>U267/N267-1</f>
        <v>0</v>
      </c>
      <c r="W267" s="8" t="n">
        <v>1600</v>
      </c>
      <c r="X267" s="23" t="n" hidden="false">
        <v>72.23</v>
      </c>
      <c r="Y267" s="19" t="n" hidden="false">
        <v/>
      </c>
      <c r="Z267" s="19" t="n" hidden="false">
        <f>X267+Y267</f>
        <v>72.23</v>
      </c>
      <c r="AA267" s="19" t="n" hidden="false">
        <f>ROUND(W267*X267,2)</f>
        <v>115568</v>
      </c>
      <c r="AB267" s="19" t="n" hidden="false">
        <v/>
      </c>
      <c r="AC267" s="19" t="n" hidden="false">
        <f>AA267+AB267</f>
        <v>115568</v>
      </c>
      <c r="AD267" s="21" t="n" hidden="false">
        <f>AC267/N267-1</f>
        <v>0</v>
      </c>
      <c r="AE267" s="8" t="n">
        <v>1600</v>
      </c>
      <c r="AF267" s="23" t="n" hidden="false">
        <v>72.23</v>
      </c>
      <c r="AG267" s="19" t="n" hidden="false">
        <v/>
      </c>
      <c r="AH267" s="19" t="n" hidden="false">
        <f>AF267+AG267</f>
        <v>72.23</v>
      </c>
      <c r="AI267" s="19" t="n" hidden="false">
        <f>ROUND(AE267*AF267,2)</f>
        <v>115568</v>
      </c>
      <c r="AJ267" s="19" t="n" hidden="false">
        <v/>
      </c>
      <c r="AK267" s="19" t="n" hidden="false">
        <f>AI267+AJ267</f>
        <v>115568</v>
      </c>
      <c r="AL267" s="21" t="n" hidden="false">
        <f>AK267/N267-1</f>
        <v>0</v>
      </c>
      <c r="AM267" s="8" t="n">
        <v>0</v>
      </c>
      <c r="AN267" s="23" t="n" hidden="false">
        <v>0</v>
      </c>
      <c r="AO267" s="19" t="n" hidden="false">
        <v/>
      </c>
      <c r="AP267" s="19" t="n" hidden="false">
        <f>AN267+AO267</f>
        <v>0</v>
      </c>
      <c r="AQ267" s="19" t="n" hidden="false">
        <f>ROUND(AM267*AN267,2)</f>
        <v>0</v>
      </c>
      <c r="AR267" s="19" t="n" hidden="false">
        <v/>
      </c>
      <c r="AS267" s="19" t="n" hidden="false">
        <f>AQ267+AR267</f>
        <v>0</v>
      </c>
      <c r="AT267" s="21" t="n" hidden="false">
        <f>AS267/N267-1</f>
        <v>-1</v>
      </c>
    </row>
    <row r="268" customFormat="false" hidden="false" outlineLevel="0" collapsed="false">
      <c r="A268" s="18" t="inlineStr">
        <is>
          <t xml:space="preserve">1.1.1.2.1.1.3.6.2</t>
        </is>
      </c>
      <c r="B268" s="18" t="inlineStr">
        <is>
          <t xml:space="preserve"/>
        </is>
      </c>
      <c r="C268" s="22" t="inlineStr">
        <is>
          <t xml:space="preserve">Кабель силовой ВВГнг(A)-LSLTx 3х1,5мм2, 660В</t>
        </is>
      </c>
      <c r="D268" s="7" t="inlineStr">
        <is>
          <t xml:space="preserve"/>
        </is>
      </c>
      <c r="E268" s="7" t="inlineStr">
        <is>
          <t xml:space="preserve"/>
        </is>
      </c>
      <c r="F268" s="7" t="inlineStr">
        <is>
          <t xml:space="preserve">М</t>
        </is>
      </c>
      <c r="G268" s="7" t="inlineStr">
        <is>
          <t xml:space="preserve">1</t>
        </is>
      </c>
      <c r="H268" s="8" t="n">
        <v>210</v>
      </c>
      <c r="I268" s="23" t="n">
        <v>58.61</v>
      </c>
      <c r="J268" s="19" t="n">
        <v/>
      </c>
      <c r="K268" s="19" t="n">
        <f>ROUND(I268,2)+J268</f>
        <v>58.61</v>
      </c>
      <c r="L268" s="19" t="n">
        <f>ROUND(H268*ROUND(I268,2),2)</f>
        <v>12308.1</v>
      </c>
      <c r="M268" s="19" t="n">
        <v/>
      </c>
      <c r="N268" s="19" t="n">
        <f>L268+M268</f>
        <v>12308.1</v>
      </c>
      <c r="O268" s="8" t="n">
        <v>210</v>
      </c>
      <c r="P268" s="23" t="n" hidden="false">
        <v>58.61</v>
      </c>
      <c r="Q268" s="19" t="n" hidden="false">
        <v/>
      </c>
      <c r="R268" s="19" t="n" hidden="false">
        <f>P268+Q268</f>
        <v>58.61</v>
      </c>
      <c r="S268" s="19" t="n" hidden="false">
        <f>ROUND(O268*P268,2)</f>
        <v>12308.1</v>
      </c>
      <c r="T268" s="19" t="n" hidden="false">
        <v/>
      </c>
      <c r="U268" s="19" t="n" hidden="false">
        <f>S268+T268</f>
        <v>12308.1</v>
      </c>
      <c r="V268" s="21" t="n" hidden="false">
        <f>U268/N268-1</f>
        <v>0</v>
      </c>
      <c r="W268" s="8" t="n">
        <v>210</v>
      </c>
      <c r="X268" s="23" t="n" hidden="false">
        <v>58.61</v>
      </c>
      <c r="Y268" s="19" t="n" hidden="false">
        <v/>
      </c>
      <c r="Z268" s="19" t="n" hidden="false">
        <f>X268+Y268</f>
        <v>58.61</v>
      </c>
      <c r="AA268" s="19" t="n" hidden="false">
        <f>ROUND(W268*X268,2)</f>
        <v>12308.1</v>
      </c>
      <c r="AB268" s="19" t="n" hidden="false">
        <v/>
      </c>
      <c r="AC268" s="19" t="n" hidden="false">
        <f>AA268+AB268</f>
        <v>12308.1</v>
      </c>
      <c r="AD268" s="21" t="n" hidden="false">
        <f>AC268/N268-1</f>
        <v>0</v>
      </c>
      <c r="AE268" s="8" t="n">
        <v>210</v>
      </c>
      <c r="AF268" s="23" t="n" hidden="false">
        <v>58.61</v>
      </c>
      <c r="AG268" s="19" t="n" hidden="false">
        <v/>
      </c>
      <c r="AH268" s="19" t="n" hidden="false">
        <f>AF268+AG268</f>
        <v>58.61</v>
      </c>
      <c r="AI268" s="19" t="n" hidden="false">
        <f>ROUND(AE268*AF268,2)</f>
        <v>12308.1</v>
      </c>
      <c r="AJ268" s="19" t="n" hidden="false">
        <v/>
      </c>
      <c r="AK268" s="19" t="n" hidden="false">
        <f>AI268+AJ268</f>
        <v>12308.1</v>
      </c>
      <c r="AL268" s="21" t="n" hidden="false">
        <f>AK268/N268-1</f>
        <v>0</v>
      </c>
      <c r="AM268" s="8" t="n">
        <v>0</v>
      </c>
      <c r="AN268" s="23" t="n" hidden="false">
        <v>0</v>
      </c>
      <c r="AO268" s="19" t="n" hidden="false">
        <v/>
      </c>
      <c r="AP268" s="19" t="n" hidden="false">
        <f>AN268+AO268</f>
        <v>0</v>
      </c>
      <c r="AQ268" s="19" t="n" hidden="false">
        <f>ROUND(AM268*AN268,2)</f>
        <v>0</v>
      </c>
      <c r="AR268" s="19" t="n" hidden="false">
        <v/>
      </c>
      <c r="AS268" s="19" t="n" hidden="false">
        <f>AQ268+AR268</f>
        <v>0</v>
      </c>
      <c r="AT268" s="21" t="n" hidden="false">
        <f>AS268/N268-1</f>
        <v>-1</v>
      </c>
    </row>
    <row r="269" customFormat="false" hidden="false" outlineLevel="0" collapsed="false">
      <c r="A269" s="18" t="inlineStr">
        <is>
          <t xml:space="preserve">1.1.1.2.1.1.3.7</t>
        </is>
      </c>
      <c r="B269" s="18" t="inlineStr">
        <is>
          <t xml:space="preserve"/>
        </is>
      </c>
      <c r="C269" s="18" t="inlineStr">
        <is>
          <t xml:space="preserve">Прокладка кабеля, провода в лотке, металлоконструкциях / 7-17 мм</t>
        </is>
      </c>
      <c r="D269" s="7" t="inlineStr">
        <is>
          <t xml:space="preserve">ЭО
Поставщики: ООО "Богословский кабельный завод", Акционерное общество "Электрокабель" Кольчугинский завод"</t>
        </is>
      </c>
      <c r="E269" s="7" t="inlineStr">
        <is>
          <t xml:space="preserve">Выгружается из БО по объектам BIM-КЦ</t>
        </is>
      </c>
      <c r="F269" s="7" t="inlineStr">
        <is>
          <t xml:space="preserve">М</t>
        </is>
      </c>
      <c r="G269" s="7" t="inlineStr">
        <is>
          <t xml:space="preserve">1</t>
        </is>
      </c>
      <c r="H269" s="8" t="n">
        <v>1775</v>
      </c>
      <c r="I269" s="19" t="n">
        <f>ROUND((L270+L271)/H269,2)</f>
        <v>71.1</v>
      </c>
      <c r="J269" s="20" t="n">
        <v>124</v>
      </c>
      <c r="K269" s="19" t="n">
        <f>I269+ROUND(J269,2)</f>
        <v>195.1</v>
      </c>
      <c r="L269" s="19" t="n">
        <f>ROUND(H269*I269,2)</f>
        <v>126202.5</v>
      </c>
      <c r="M269" s="19" t="n">
        <f>ROUND(H269*ROUND(J269,2),2)</f>
        <v>220100</v>
      </c>
      <c r="N269" s="19" t="n">
        <f>L269+M269</f>
        <v>346302.5</v>
      </c>
      <c r="O269" s="8" t="n">
        <v>1775</v>
      </c>
      <c r="P269" s="19" t="n" hidden="false">
        <f>ROUND((S270+S271)/O269,2)</f>
        <v>71.1</v>
      </c>
      <c r="Q269" s="20" t="n" hidden="false">
        <v>172.8</v>
      </c>
      <c r="R269" s="19" t="n" hidden="false">
        <f>P269+Q269</f>
        <v>243.9</v>
      </c>
      <c r="S269" s="19" t="n" hidden="false">
        <f>ROUND(O269*P269,2)</f>
        <v>126202.5</v>
      </c>
      <c r="T269" s="19" t="n" hidden="false">
        <f>ROUND(O269*Q269,2)</f>
        <v>306720</v>
      </c>
      <c r="U269" s="19" t="n" hidden="false">
        <f>S269+T269</f>
        <v>432922.5</v>
      </c>
      <c r="V269" s="21" t="n" hidden="false">
        <f>U269/N269-1</f>
        <v>0.25012813941568424</v>
      </c>
      <c r="W269" s="8" t="n">
        <v>1775</v>
      </c>
      <c r="X269" s="19" t="n" hidden="false">
        <f>ROUND((AA270+AA271)/W269,2)</f>
        <v>71.1</v>
      </c>
      <c r="Y269" s="20" t="n" hidden="false">
        <v>290</v>
      </c>
      <c r="Z269" s="19" t="n" hidden="false">
        <f>X269+Y269</f>
        <v>361.1</v>
      </c>
      <c r="AA269" s="19" t="n" hidden="false">
        <f>ROUND(W269*X269,2)</f>
        <v>126202.5</v>
      </c>
      <c r="AB269" s="19" t="n" hidden="false">
        <f>ROUND(W269*Y269,2)</f>
        <v>514750</v>
      </c>
      <c r="AC269" s="19" t="n" hidden="false">
        <f>AA269+AB269</f>
        <v>640952.5</v>
      </c>
      <c r="AD269" s="21" t="n" hidden="false">
        <f>AC269/N269-1</f>
        <v>0.8508457201435162</v>
      </c>
      <c r="AE269" s="8" t="n">
        <v>1775</v>
      </c>
      <c r="AF269" s="19" t="n" hidden="false">
        <f>ROUND((AI270+AI271)/AE269,2)</f>
        <v>71.1</v>
      </c>
      <c r="AG269" s="20" t="n" hidden="false">
        <v>250</v>
      </c>
      <c r="AH269" s="19" t="n" hidden="false">
        <f>AF269+AG269</f>
        <v>321.1</v>
      </c>
      <c r="AI269" s="19" t="n" hidden="false">
        <f>ROUND(AE269*AF269,2)</f>
        <v>126202.5</v>
      </c>
      <c r="AJ269" s="19" t="n" hidden="false">
        <f>ROUND(AE269*AG269,2)</f>
        <v>443750</v>
      </c>
      <c r="AK269" s="19" t="n" hidden="false">
        <f>AI269+AJ269</f>
        <v>569952.5</v>
      </c>
      <c r="AL269" s="21" t="n" hidden="false">
        <f>AK269/N269-1</f>
        <v>0.645822655048693</v>
      </c>
      <c r="AM269" s="8" t="n">
        <v>0</v>
      </c>
      <c r="AN269" s="19" t="n" hidden="false">
        <f>ROUND((AQ270+AQ271)/AM269,2)</f>
        <v>0</v>
      </c>
      <c r="AO269" s="19" t="n" hidden="false">
        <v>0</v>
      </c>
      <c r="AP269" s="19" t="n" hidden="false">
        <f>AN269+AO269</f>
        <v>0</v>
      </c>
      <c r="AQ269" s="19" t="n" hidden="false">
        <f>ROUND(AM269*AN269,2)</f>
        <v>0</v>
      </c>
      <c r="AR269" s="19" t="n" hidden="false">
        <f>ROUND(AM269*AO269,2)</f>
        <v>0</v>
      </c>
      <c r="AS269" s="19" t="n" hidden="false">
        <f>AQ269+AR269</f>
        <v>0</v>
      </c>
      <c r="AT269" s="21" t="n" hidden="false">
        <f>AS269/N269-1</f>
        <v>-1</v>
      </c>
    </row>
    <row r="270" customFormat="false" hidden="false" outlineLevel="0" collapsed="false">
      <c r="A270" s="18" t="inlineStr">
        <is>
          <t xml:space="preserve">1.1.1.2.1.1.3.7.1</t>
        </is>
      </c>
      <c r="B270" s="18" t="inlineStr">
        <is>
          <t xml:space="preserve"/>
        </is>
      </c>
      <c r="C270" s="22" t="inlineStr">
        <is>
          <t xml:space="preserve">Кабель силовой ВВГнг(A)-FRLSLTx 3х2,5мм2, 660В</t>
        </is>
      </c>
      <c r="D270" s="7" t="inlineStr">
        <is>
          <t xml:space="preserve"/>
        </is>
      </c>
      <c r="E270" s="7" t="inlineStr">
        <is>
          <t xml:space="preserve"/>
        </is>
      </c>
      <c r="F270" s="7" t="inlineStr">
        <is>
          <t xml:space="preserve">М</t>
        </is>
      </c>
      <c r="G270" s="7" t="inlineStr">
        <is>
          <t xml:space="preserve">1</t>
        </is>
      </c>
      <c r="H270" s="8" t="n">
        <v>245</v>
      </c>
      <c r="I270" s="23" t="n">
        <v>98.31</v>
      </c>
      <c r="J270" s="19" t="n">
        <v/>
      </c>
      <c r="K270" s="19" t="n">
        <f>ROUND(I270,2)+J270</f>
        <v>98.31</v>
      </c>
      <c r="L270" s="19" t="n">
        <f>ROUND(H270*ROUND(I270,2),2)</f>
        <v>24085.95</v>
      </c>
      <c r="M270" s="19" t="n">
        <v/>
      </c>
      <c r="N270" s="19" t="n">
        <f>L270+M270</f>
        <v>24085.95</v>
      </c>
      <c r="O270" s="8" t="n">
        <v>245</v>
      </c>
      <c r="P270" s="23" t="n" hidden="false">
        <v>98.31</v>
      </c>
      <c r="Q270" s="19" t="n" hidden="false">
        <v/>
      </c>
      <c r="R270" s="19" t="n" hidden="false">
        <f>P270+Q270</f>
        <v>98.31</v>
      </c>
      <c r="S270" s="19" t="n" hidden="false">
        <f>ROUND(O270*P270,2)</f>
        <v>24085.95</v>
      </c>
      <c r="T270" s="19" t="n" hidden="false">
        <v/>
      </c>
      <c r="U270" s="19" t="n" hidden="false">
        <f>S270+T270</f>
        <v>24085.95</v>
      </c>
      <c r="V270" s="21" t="n" hidden="false">
        <f>U270/N270-1</f>
        <v>0</v>
      </c>
      <c r="W270" s="8" t="n">
        <v>245</v>
      </c>
      <c r="X270" s="23" t="n" hidden="false">
        <v>98.31</v>
      </c>
      <c r="Y270" s="19" t="n" hidden="false">
        <v/>
      </c>
      <c r="Z270" s="19" t="n" hidden="false">
        <f>X270+Y270</f>
        <v>98.31</v>
      </c>
      <c r="AA270" s="19" t="n" hidden="false">
        <f>ROUND(W270*X270,2)</f>
        <v>24085.95</v>
      </c>
      <c r="AB270" s="19" t="n" hidden="false">
        <v/>
      </c>
      <c r="AC270" s="19" t="n" hidden="false">
        <f>AA270+AB270</f>
        <v>24085.95</v>
      </c>
      <c r="AD270" s="21" t="n" hidden="false">
        <f>AC270/N270-1</f>
        <v>0</v>
      </c>
      <c r="AE270" s="8" t="n">
        <v>245</v>
      </c>
      <c r="AF270" s="23" t="n" hidden="false">
        <v>98.31</v>
      </c>
      <c r="AG270" s="19" t="n" hidden="false">
        <v/>
      </c>
      <c r="AH270" s="19" t="n" hidden="false">
        <f>AF270+AG270</f>
        <v>98.31</v>
      </c>
      <c r="AI270" s="19" t="n" hidden="false">
        <f>ROUND(AE270*AF270,2)</f>
        <v>24085.95</v>
      </c>
      <c r="AJ270" s="19" t="n" hidden="false">
        <v/>
      </c>
      <c r="AK270" s="19" t="n" hidden="false">
        <f>AI270+AJ270</f>
        <v>24085.95</v>
      </c>
      <c r="AL270" s="21" t="n" hidden="false">
        <f>AK270/N270-1</f>
        <v>0</v>
      </c>
      <c r="AM270" s="8" t="n">
        <v>0</v>
      </c>
      <c r="AN270" s="23" t="n" hidden="false">
        <v>0</v>
      </c>
      <c r="AO270" s="19" t="n" hidden="false">
        <v/>
      </c>
      <c r="AP270" s="19" t="n" hidden="false">
        <f>AN270+AO270</f>
        <v>0</v>
      </c>
      <c r="AQ270" s="19" t="n" hidden="false">
        <f>ROUND(AM270*AN270,2)</f>
        <v>0</v>
      </c>
      <c r="AR270" s="19" t="n" hidden="false">
        <v/>
      </c>
      <c r="AS270" s="19" t="n" hidden="false">
        <f>AQ270+AR270</f>
        <v>0</v>
      </c>
      <c r="AT270" s="21" t="n" hidden="false">
        <f>AS270/N270-1</f>
        <v>-1</v>
      </c>
    </row>
    <row r="271" customFormat="false" hidden="false" outlineLevel="0" collapsed="false">
      <c r="A271" s="18" t="inlineStr">
        <is>
          <t xml:space="preserve">1.1.1.2.1.1.3.7.2</t>
        </is>
      </c>
      <c r="B271" s="18" t="inlineStr">
        <is>
          <t xml:space="preserve"/>
        </is>
      </c>
      <c r="C271" s="22" t="inlineStr">
        <is>
          <t xml:space="preserve">Кабель силовой ВВГнг(A)-LSLTx 3х2,5мм2, 660В</t>
        </is>
      </c>
      <c r="D271" s="7" t="inlineStr">
        <is>
          <t xml:space="preserve"/>
        </is>
      </c>
      <c r="E271" s="7" t="inlineStr">
        <is>
          <t xml:space="preserve"/>
        </is>
      </c>
      <c r="F271" s="7" t="inlineStr">
        <is>
          <t xml:space="preserve">М</t>
        </is>
      </c>
      <c r="G271" s="7" t="inlineStr">
        <is>
          <t xml:space="preserve">1</t>
        </is>
      </c>
      <c r="H271" s="8" t="n">
        <v>1530</v>
      </c>
      <c r="I271" s="23" t="n">
        <v>66.74</v>
      </c>
      <c r="J271" s="19" t="n">
        <v/>
      </c>
      <c r="K271" s="19" t="n">
        <f>ROUND(I271,2)+J271</f>
        <v>66.74</v>
      </c>
      <c r="L271" s="19" t="n">
        <f>ROUND(H271*ROUND(I271,2),2)</f>
        <v>102112.2</v>
      </c>
      <c r="M271" s="19" t="n">
        <v/>
      </c>
      <c r="N271" s="19" t="n">
        <f>L271+M271</f>
        <v>102112.2</v>
      </c>
      <c r="O271" s="8" t="n">
        <v>1530</v>
      </c>
      <c r="P271" s="23" t="n" hidden="false">
        <v>66.74</v>
      </c>
      <c r="Q271" s="19" t="n" hidden="false">
        <v/>
      </c>
      <c r="R271" s="19" t="n" hidden="false">
        <f>P271+Q271</f>
        <v>66.74</v>
      </c>
      <c r="S271" s="19" t="n" hidden="false">
        <f>ROUND(O271*P271,2)</f>
        <v>102112.2</v>
      </c>
      <c r="T271" s="19" t="n" hidden="false">
        <v/>
      </c>
      <c r="U271" s="19" t="n" hidden="false">
        <f>S271+T271</f>
        <v>102112.2</v>
      </c>
      <c r="V271" s="21" t="n" hidden="false">
        <f>U271/N271-1</f>
        <v>0</v>
      </c>
      <c r="W271" s="8" t="n">
        <v>1530</v>
      </c>
      <c r="X271" s="23" t="n" hidden="false">
        <v>66.74</v>
      </c>
      <c r="Y271" s="19" t="n" hidden="false">
        <v/>
      </c>
      <c r="Z271" s="19" t="n" hidden="false">
        <f>X271+Y271</f>
        <v>66.74</v>
      </c>
      <c r="AA271" s="19" t="n" hidden="false">
        <f>ROUND(W271*X271,2)</f>
        <v>102112.2</v>
      </c>
      <c r="AB271" s="19" t="n" hidden="false">
        <v/>
      </c>
      <c r="AC271" s="19" t="n" hidden="false">
        <f>AA271+AB271</f>
        <v>102112.2</v>
      </c>
      <c r="AD271" s="21" t="n" hidden="false">
        <f>AC271/N271-1</f>
        <v>0</v>
      </c>
      <c r="AE271" s="8" t="n">
        <v>1530</v>
      </c>
      <c r="AF271" s="23" t="n" hidden="false">
        <v>66.74</v>
      </c>
      <c r="AG271" s="19" t="n" hidden="false">
        <v/>
      </c>
      <c r="AH271" s="19" t="n" hidden="false">
        <f>AF271+AG271</f>
        <v>66.74</v>
      </c>
      <c r="AI271" s="19" t="n" hidden="false">
        <f>ROUND(AE271*AF271,2)</f>
        <v>102112.2</v>
      </c>
      <c r="AJ271" s="19" t="n" hidden="false">
        <v/>
      </c>
      <c r="AK271" s="19" t="n" hidden="false">
        <f>AI271+AJ271</f>
        <v>102112.2</v>
      </c>
      <c r="AL271" s="21" t="n" hidden="false">
        <f>AK271/N271-1</f>
        <v>0</v>
      </c>
      <c r="AM271" s="8" t="n">
        <v>0</v>
      </c>
      <c r="AN271" s="23" t="n" hidden="false">
        <v>0</v>
      </c>
      <c r="AO271" s="19" t="n" hidden="false">
        <v/>
      </c>
      <c r="AP271" s="19" t="n" hidden="false">
        <f>AN271+AO271</f>
        <v>0</v>
      </c>
      <c r="AQ271" s="19" t="n" hidden="false">
        <f>ROUND(AM271*AN271,2)</f>
        <v>0</v>
      </c>
      <c r="AR271" s="19" t="n" hidden="false">
        <v/>
      </c>
      <c r="AS271" s="19" t="n" hidden="false">
        <f>AQ271+AR271</f>
        <v>0</v>
      </c>
      <c r="AT271" s="21" t="n" hidden="false">
        <f>AS271/N271-1</f>
        <v>-1</v>
      </c>
    </row>
    <row r="272" customFormat="false" hidden="false" outlineLevel="0" collapsed="false">
      <c r="A272" s="18" t="inlineStr">
        <is>
          <t xml:space="preserve">1.1.1.2.1.1.3.8</t>
        </is>
      </c>
      <c r="B272" s="18" t="inlineStr">
        <is>
          <t xml:space="preserve"/>
        </is>
      </c>
      <c r="C272" s="18" t="inlineStr">
        <is>
          <t xml:space="preserve">Прокладка кабеля, провода в лотке, металлоконструкциях / 70-124 мм</t>
        </is>
      </c>
      <c r="D272" s="7" t="inlineStr">
        <is>
          <t xml:space="preserve">ЭМ
Поставщики: ООО "Богословский кабельный завод", Акционерное общество "Электрокабель" Кольчугинский завод"</t>
        </is>
      </c>
      <c r="E272" s="7" t="inlineStr">
        <is>
          <t xml:space="preserve">Выгружается из БО по объектам BIM-КЦ</t>
        </is>
      </c>
      <c r="F272" s="7" t="inlineStr">
        <is>
          <t xml:space="preserve">М</t>
        </is>
      </c>
      <c r="G272" s="7" t="inlineStr">
        <is>
          <t xml:space="preserve">1</t>
        </is>
      </c>
      <c r="H272" s="8" t="n">
        <v>350</v>
      </c>
      <c r="I272" s="19" t="n">
        <f>ROUND((L273)/H272,2)</f>
        <v>907.23</v>
      </c>
      <c r="J272" s="20" t="n">
        <v>385</v>
      </c>
      <c r="K272" s="19" t="n">
        <f>I272+ROUND(J272,2)</f>
        <v>1292.23</v>
      </c>
      <c r="L272" s="19" t="n">
        <f>ROUND(H272*I272,2)</f>
        <v>317530.5</v>
      </c>
      <c r="M272" s="19" t="n">
        <f>ROUND(H272*ROUND(J272,2),2)</f>
        <v>134750</v>
      </c>
      <c r="N272" s="19" t="n">
        <f>L272+M272</f>
        <v>452280.5</v>
      </c>
      <c r="O272" s="8" t="n">
        <v>350</v>
      </c>
      <c r="P272" s="19" t="n" hidden="false">
        <f>ROUND((S273)/O272,2)</f>
        <v>907.23</v>
      </c>
      <c r="Q272" s="20" t="n" hidden="false">
        <v>556</v>
      </c>
      <c r="R272" s="19" t="n" hidden="false">
        <f>P272+Q272</f>
        <v>1463.23</v>
      </c>
      <c r="S272" s="19" t="n" hidden="false">
        <f>ROUND(O272*P272,2)</f>
        <v>317530.5</v>
      </c>
      <c r="T272" s="19" t="n" hidden="false">
        <f>ROUND(O272*Q272,2)</f>
        <v>194600</v>
      </c>
      <c r="U272" s="19" t="n" hidden="false">
        <f>S272+T272</f>
        <v>512130.5</v>
      </c>
      <c r="V272" s="21" t="n" hidden="false">
        <f>U272/N272-1</f>
        <v>0.132329384087972</v>
      </c>
      <c r="W272" s="8" t="n">
        <v>350</v>
      </c>
      <c r="X272" s="19" t="n" hidden="false">
        <f>ROUND((AA273)/W272,2)</f>
        <v>907.23</v>
      </c>
      <c r="Y272" s="20" t="n" hidden="false">
        <v>700</v>
      </c>
      <c r="Z272" s="19" t="n" hidden="false">
        <f>X272+Y272</f>
        <v>1607.23</v>
      </c>
      <c r="AA272" s="19" t="n" hidden="false">
        <f>ROUND(W272*X272,2)</f>
        <v>317530.5</v>
      </c>
      <c r="AB272" s="19" t="n" hidden="false">
        <f>ROUND(W272*Y272,2)</f>
        <v>245000</v>
      </c>
      <c r="AC272" s="19" t="n" hidden="false">
        <f>AA272+AB272</f>
        <v>562530.5</v>
      </c>
      <c r="AD272" s="21" t="n" hidden="false">
        <f>AC272/N272-1</f>
        <v>0.24376465489889565</v>
      </c>
      <c r="AE272" s="8" t="n">
        <v>350</v>
      </c>
      <c r="AF272" s="19" t="n" hidden="false">
        <f>ROUND((AI273)/AE272,2)</f>
        <v>907.23</v>
      </c>
      <c r="AG272" s="20" t="n" hidden="false">
        <v>500</v>
      </c>
      <c r="AH272" s="19" t="n" hidden="false">
        <f>AF272+AG272</f>
        <v>1407.23</v>
      </c>
      <c r="AI272" s="19" t="n" hidden="false">
        <f>ROUND(AE272*AF272,2)</f>
        <v>317530.5</v>
      </c>
      <c r="AJ272" s="19" t="n" hidden="false">
        <f>ROUND(AE272*AG272,2)</f>
        <v>175000</v>
      </c>
      <c r="AK272" s="19" t="n" hidden="false">
        <f>AI272+AJ272</f>
        <v>492530.5</v>
      </c>
      <c r="AL272" s="21" t="n" hidden="false">
        <f>AK272/N272-1</f>
        <v>0.08899344543927934</v>
      </c>
      <c r="AM272" s="8" t="n">
        <v>0</v>
      </c>
      <c r="AN272" s="19" t="n" hidden="false">
        <f>ROUND((AQ273)/AM272,2)</f>
        <v>0</v>
      </c>
      <c r="AO272" s="19" t="n" hidden="false">
        <v>0</v>
      </c>
      <c r="AP272" s="19" t="n" hidden="false">
        <f>AN272+AO272</f>
        <v>0</v>
      </c>
      <c r="AQ272" s="19" t="n" hidden="false">
        <f>ROUND(AM272*AN272,2)</f>
        <v>0</v>
      </c>
      <c r="AR272" s="19" t="n" hidden="false">
        <f>ROUND(AM272*AO272,2)</f>
        <v>0</v>
      </c>
      <c r="AS272" s="19" t="n" hidden="false">
        <f>AQ272+AR272</f>
        <v>0</v>
      </c>
      <c r="AT272" s="21" t="n" hidden="false">
        <f>AS272/N272-1</f>
        <v>-1</v>
      </c>
    </row>
    <row r="273" customFormat="false" hidden="false" outlineLevel="0" collapsed="false">
      <c r="A273" s="18" t="inlineStr">
        <is>
          <t xml:space="preserve">1.1.1.2.1.1.3.8.1</t>
        </is>
      </c>
      <c r="B273" s="18" t="inlineStr">
        <is>
          <t xml:space="preserve"/>
        </is>
      </c>
      <c r="C273" s="22" t="inlineStr">
        <is>
          <t xml:space="preserve">Кабель силовой ВВГнг(A)-LSLTx 5х16мм2, 660В</t>
        </is>
      </c>
      <c r="D273" s="7" t="inlineStr">
        <is>
          <t xml:space="preserve"/>
        </is>
      </c>
      <c r="E273" s="7" t="inlineStr">
        <is>
          <t xml:space="preserve"/>
        </is>
      </c>
      <c r="F273" s="7" t="inlineStr">
        <is>
          <t xml:space="preserve">М</t>
        </is>
      </c>
      <c r="G273" s="7" t="inlineStr">
        <is>
          <t xml:space="preserve">1</t>
        </is>
      </c>
      <c r="H273" s="8" t="n">
        <v>350</v>
      </c>
      <c r="I273" s="23" t="n">
        <v>907.23</v>
      </c>
      <c r="J273" s="19" t="n">
        <v/>
      </c>
      <c r="K273" s="19" t="n">
        <f>ROUND(I273,2)+J273</f>
        <v>907.23</v>
      </c>
      <c r="L273" s="19" t="n">
        <f>ROUND(H273*ROUND(I273,2),2)</f>
        <v>317530.5</v>
      </c>
      <c r="M273" s="19" t="n">
        <v/>
      </c>
      <c r="N273" s="19" t="n">
        <f>L273+M273</f>
        <v>317530.5</v>
      </c>
      <c r="O273" s="8" t="n">
        <v>350</v>
      </c>
      <c r="P273" s="23" t="n" hidden="false">
        <v>907.23</v>
      </c>
      <c r="Q273" s="19" t="n" hidden="false">
        <v/>
      </c>
      <c r="R273" s="19" t="n" hidden="false">
        <f>P273+Q273</f>
        <v>907.23</v>
      </c>
      <c r="S273" s="19" t="n" hidden="false">
        <f>ROUND(O273*P273,2)</f>
        <v>317530.5</v>
      </c>
      <c r="T273" s="19" t="n" hidden="false">
        <v/>
      </c>
      <c r="U273" s="19" t="n" hidden="false">
        <f>S273+T273</f>
        <v>317530.5</v>
      </c>
      <c r="V273" s="21" t="n" hidden="false">
        <f>U273/N273-1</f>
        <v>0</v>
      </c>
      <c r="W273" s="8" t="n">
        <v>350</v>
      </c>
      <c r="X273" s="23" t="n" hidden="false">
        <v>907.23</v>
      </c>
      <c r="Y273" s="19" t="n" hidden="false">
        <v/>
      </c>
      <c r="Z273" s="19" t="n" hidden="false">
        <f>X273+Y273</f>
        <v>907.23</v>
      </c>
      <c r="AA273" s="19" t="n" hidden="false">
        <f>ROUND(W273*X273,2)</f>
        <v>317530.5</v>
      </c>
      <c r="AB273" s="19" t="n" hidden="false">
        <v/>
      </c>
      <c r="AC273" s="19" t="n" hidden="false">
        <f>AA273+AB273</f>
        <v>317530.5</v>
      </c>
      <c r="AD273" s="21" t="n" hidden="false">
        <f>AC273/N273-1</f>
        <v>0</v>
      </c>
      <c r="AE273" s="8" t="n">
        <v>350</v>
      </c>
      <c r="AF273" s="23" t="n" hidden="false">
        <v>907.23</v>
      </c>
      <c r="AG273" s="19" t="n" hidden="false">
        <v/>
      </c>
      <c r="AH273" s="19" t="n" hidden="false">
        <f>AF273+AG273</f>
        <v>907.23</v>
      </c>
      <c r="AI273" s="19" t="n" hidden="false">
        <f>ROUND(AE273*AF273,2)</f>
        <v>317530.5</v>
      </c>
      <c r="AJ273" s="19" t="n" hidden="false">
        <v/>
      </c>
      <c r="AK273" s="19" t="n" hidden="false">
        <f>AI273+AJ273</f>
        <v>317530.5</v>
      </c>
      <c r="AL273" s="21" t="n" hidden="false">
        <f>AK273/N273-1</f>
        <v>0</v>
      </c>
      <c r="AM273" s="8" t="n">
        <v>0</v>
      </c>
      <c r="AN273" s="23" t="n" hidden="false">
        <v>0</v>
      </c>
      <c r="AO273" s="19" t="n" hidden="false">
        <v/>
      </c>
      <c r="AP273" s="19" t="n" hidden="false">
        <f>AN273+AO273</f>
        <v>0</v>
      </c>
      <c r="AQ273" s="19" t="n" hidden="false">
        <f>ROUND(AM273*AN273,2)</f>
        <v>0</v>
      </c>
      <c r="AR273" s="19" t="n" hidden="false">
        <v/>
      </c>
      <c r="AS273" s="19" t="n" hidden="false">
        <f>AQ273+AR273</f>
        <v>0</v>
      </c>
      <c r="AT273" s="21" t="n" hidden="false">
        <f>AS273/N273-1</f>
        <v>-1</v>
      </c>
    </row>
    <row r="274" customFormat="false" hidden="false" outlineLevel="0" collapsed="false">
      <c r="A274" s="18" t="inlineStr">
        <is>
          <t xml:space="preserve">1.1.1.2.1.1.3.9</t>
        </is>
      </c>
      <c r="B274" s="18" t="inlineStr">
        <is>
          <t xml:space="preserve"/>
        </is>
      </c>
      <c r="C274" s="18" t="inlineStr">
        <is>
          <t xml:space="preserve">Прокладка кабеля, провода в лотке, металлоконструкциях / 125-249 мм</t>
        </is>
      </c>
      <c r="D274" s="7" t="inlineStr">
        <is>
          <t xml:space="preserve">ЭМ
Поставщики: ООО "Богословский кабельный завод", Акционерное общество "Электрокабель" Кольчугинский завод"</t>
        </is>
      </c>
      <c r="E274" s="7" t="inlineStr">
        <is>
          <t xml:space="preserve">Выгружается из БО по объектам BIM-КЦ</t>
        </is>
      </c>
      <c r="F274" s="7" t="inlineStr">
        <is>
          <t xml:space="preserve">М</t>
        </is>
      </c>
      <c r="G274" s="7" t="inlineStr">
        <is>
          <t xml:space="preserve">1</t>
        </is>
      </c>
      <c r="H274" s="8" t="n">
        <v>780</v>
      </c>
      <c r="I274" s="19" t="n">
        <f>ROUND((L275)/H274,2)</f>
        <v>1378.14</v>
      </c>
      <c r="J274" s="20" t="n">
        <v>518</v>
      </c>
      <c r="K274" s="19" t="n">
        <f>I274+ROUND(J274,2)</f>
        <v>1896.14</v>
      </c>
      <c r="L274" s="19" t="n">
        <f>ROUND(H274*I274,2)</f>
        <v>1074949.2</v>
      </c>
      <c r="M274" s="19" t="n">
        <f>ROUND(H274*ROUND(J274,2),2)</f>
        <v>404040</v>
      </c>
      <c r="N274" s="19" t="n">
        <f>L274+M274</f>
        <v>1478989.2</v>
      </c>
      <c r="O274" s="8" t="n">
        <v>780</v>
      </c>
      <c r="P274" s="19" t="n" hidden="false">
        <f>ROUND((S275)/O274,2)</f>
        <v>1378.14</v>
      </c>
      <c r="Q274" s="20" t="n" hidden="false">
        <v>728.8</v>
      </c>
      <c r="R274" s="19" t="n" hidden="false">
        <f>P274+Q274</f>
        <v>2106.94</v>
      </c>
      <c r="S274" s="19" t="n" hidden="false">
        <f>ROUND(O274*P274,2)</f>
        <v>1074949.2</v>
      </c>
      <c r="T274" s="19" t="n" hidden="false">
        <f>ROUND(O274*Q274,2)</f>
        <v>568464</v>
      </c>
      <c r="U274" s="19" t="n" hidden="false">
        <f>S274+T274</f>
        <v>1643413.2</v>
      </c>
      <c r="V274" s="21" t="n" hidden="false">
        <f>U274/N274-1</f>
        <v>0.1111732256057043</v>
      </c>
      <c r="W274" s="8" t="n">
        <v>780</v>
      </c>
      <c r="X274" s="19" t="n" hidden="false">
        <f>ROUND((AA275)/W274,2)</f>
        <v>1378.14</v>
      </c>
      <c r="Y274" s="20" t="n" hidden="false">
        <v>700</v>
      </c>
      <c r="Z274" s="19" t="n" hidden="false">
        <f>X274+Y274</f>
        <v>2078.14</v>
      </c>
      <c r="AA274" s="19" t="n" hidden="false">
        <f>ROUND(W274*X274,2)</f>
        <v>1074949.2</v>
      </c>
      <c r="AB274" s="19" t="n" hidden="false">
        <f>ROUND(W274*Y274,2)</f>
        <v>546000</v>
      </c>
      <c r="AC274" s="19" t="n" hidden="false">
        <f>AA274+AB274</f>
        <v>1620949.2</v>
      </c>
      <c r="AD274" s="21" t="n" hidden="false">
        <f>AC274/N274-1</f>
        <v>0.09598447372029484</v>
      </c>
      <c r="AE274" s="8" t="n">
        <v>780</v>
      </c>
      <c r="AF274" s="19" t="n" hidden="false">
        <f>ROUND((AI275)/AE274,2)</f>
        <v>1378.14</v>
      </c>
      <c r="AG274" s="20" t="n" hidden="false">
        <v>800</v>
      </c>
      <c r="AH274" s="19" t="n" hidden="false">
        <f>AF274+AG274</f>
        <v>2178.14</v>
      </c>
      <c r="AI274" s="19" t="n" hidden="false">
        <f>ROUND(AE274*AF274,2)</f>
        <v>1074949.2</v>
      </c>
      <c r="AJ274" s="19" t="n" hidden="false">
        <f>ROUND(AE274*AG274,2)</f>
        <v>624000</v>
      </c>
      <c r="AK274" s="19" t="n" hidden="false">
        <f>AI274+AJ274</f>
        <v>1698949.2</v>
      </c>
      <c r="AL274" s="21" t="n" hidden="false">
        <f>AK274/N274-1</f>
        <v>0.14872319554463287</v>
      </c>
      <c r="AM274" s="8" t="n">
        <v>0</v>
      </c>
      <c r="AN274" s="19" t="n" hidden="false">
        <f>ROUND((AQ275)/AM274,2)</f>
        <v>0</v>
      </c>
      <c r="AO274" s="19" t="n" hidden="false">
        <v>0</v>
      </c>
      <c r="AP274" s="19" t="n" hidden="false">
        <f>AN274+AO274</f>
        <v>0</v>
      </c>
      <c r="AQ274" s="19" t="n" hidden="false">
        <f>ROUND(AM274*AN274,2)</f>
        <v>0</v>
      </c>
      <c r="AR274" s="19" t="n" hidden="false">
        <f>ROUND(AM274*AO274,2)</f>
        <v>0</v>
      </c>
      <c r="AS274" s="19" t="n" hidden="false">
        <f>AQ274+AR274</f>
        <v>0</v>
      </c>
      <c r="AT274" s="21" t="n" hidden="false">
        <f>AS274/N274-1</f>
        <v>-1</v>
      </c>
    </row>
    <row r="275" customFormat="false" hidden="false" outlineLevel="0" collapsed="false">
      <c r="A275" s="18" t="inlineStr">
        <is>
          <t xml:space="preserve">1.1.1.2.1.1.3.9.1</t>
        </is>
      </c>
      <c r="B275" s="18" t="inlineStr">
        <is>
          <t xml:space="preserve"/>
        </is>
      </c>
      <c r="C275" s="22" t="inlineStr">
        <is>
          <t xml:space="preserve">Кабель силовой ВВГнг(A)-LSLTx 5х25мм2, 660В</t>
        </is>
      </c>
      <c r="D275" s="7" t="inlineStr">
        <is>
          <t xml:space="preserve"/>
        </is>
      </c>
      <c r="E275" s="7" t="inlineStr">
        <is>
          <t xml:space="preserve"/>
        </is>
      </c>
      <c r="F275" s="7" t="inlineStr">
        <is>
          <t xml:space="preserve">М</t>
        </is>
      </c>
      <c r="G275" s="7" t="inlineStr">
        <is>
          <t xml:space="preserve">1</t>
        </is>
      </c>
      <c r="H275" s="8" t="n">
        <v>780</v>
      </c>
      <c r="I275" s="23" t="n">
        <v>1378.14</v>
      </c>
      <c r="J275" s="19" t="n">
        <v/>
      </c>
      <c r="K275" s="19" t="n">
        <f>ROUND(I275,2)+J275</f>
        <v>1378.14</v>
      </c>
      <c r="L275" s="19" t="n">
        <f>ROUND(H275*ROUND(I275,2),2)</f>
        <v>1074949.2</v>
      </c>
      <c r="M275" s="19" t="n">
        <v/>
      </c>
      <c r="N275" s="19" t="n">
        <f>L275+M275</f>
        <v>1074949.2</v>
      </c>
      <c r="O275" s="8" t="n">
        <v>780</v>
      </c>
      <c r="P275" s="23" t="n" hidden="false">
        <v>1378.14</v>
      </c>
      <c r="Q275" s="19" t="n" hidden="false">
        <v/>
      </c>
      <c r="R275" s="19" t="n" hidden="false">
        <f>P275+Q275</f>
        <v>1378.14</v>
      </c>
      <c r="S275" s="19" t="n" hidden="false">
        <f>ROUND(O275*P275,2)</f>
        <v>1074949.2</v>
      </c>
      <c r="T275" s="19" t="n" hidden="false">
        <v/>
      </c>
      <c r="U275" s="19" t="n" hidden="false">
        <f>S275+T275</f>
        <v>1074949.2</v>
      </c>
      <c r="V275" s="21" t="n" hidden="false">
        <f>U275/N275-1</f>
        <v>0</v>
      </c>
      <c r="W275" s="8" t="n">
        <v>780</v>
      </c>
      <c r="X275" s="23" t="n" hidden="false">
        <v>1378.14</v>
      </c>
      <c r="Y275" s="19" t="n" hidden="false">
        <v/>
      </c>
      <c r="Z275" s="19" t="n" hidden="false">
        <f>X275+Y275</f>
        <v>1378.14</v>
      </c>
      <c r="AA275" s="19" t="n" hidden="false">
        <f>ROUND(W275*X275,2)</f>
        <v>1074949.2</v>
      </c>
      <c r="AB275" s="19" t="n" hidden="false">
        <v/>
      </c>
      <c r="AC275" s="19" t="n" hidden="false">
        <f>AA275+AB275</f>
        <v>1074949.2</v>
      </c>
      <c r="AD275" s="21" t="n" hidden="false">
        <f>AC275/N275-1</f>
        <v>0</v>
      </c>
      <c r="AE275" s="8" t="n">
        <v>780</v>
      </c>
      <c r="AF275" s="23" t="n" hidden="false">
        <v>1378.14</v>
      </c>
      <c r="AG275" s="19" t="n" hidden="false">
        <v/>
      </c>
      <c r="AH275" s="19" t="n" hidden="false">
        <f>AF275+AG275</f>
        <v>1378.14</v>
      </c>
      <c r="AI275" s="19" t="n" hidden="false">
        <f>ROUND(AE275*AF275,2)</f>
        <v>1074949.2</v>
      </c>
      <c r="AJ275" s="19" t="n" hidden="false">
        <v/>
      </c>
      <c r="AK275" s="19" t="n" hidden="false">
        <f>AI275+AJ275</f>
        <v>1074949.2</v>
      </c>
      <c r="AL275" s="21" t="n" hidden="false">
        <f>AK275/N275-1</f>
        <v>0</v>
      </c>
      <c r="AM275" s="8" t="n">
        <v>0</v>
      </c>
      <c r="AN275" s="23" t="n" hidden="false">
        <v>0</v>
      </c>
      <c r="AO275" s="19" t="n" hidden="false">
        <v/>
      </c>
      <c r="AP275" s="19" t="n" hidden="false">
        <f>AN275+AO275</f>
        <v>0</v>
      </c>
      <c r="AQ275" s="19" t="n" hidden="false">
        <f>ROUND(AM275*AN275,2)</f>
        <v>0</v>
      </c>
      <c r="AR275" s="19" t="n" hidden="false">
        <v/>
      </c>
      <c r="AS275" s="19" t="n" hidden="false">
        <f>AQ275+AR275</f>
        <v>0</v>
      </c>
      <c r="AT275" s="21" t="n" hidden="false">
        <f>AS275/N275-1</f>
        <v>-1</v>
      </c>
    </row>
    <row r="276" customFormat="false" hidden="false" outlineLevel="0" collapsed="false">
      <c r="A276" s="18" t="inlineStr">
        <is>
          <t xml:space="preserve">1.1.1.2.1.1.3.10</t>
        </is>
      </c>
      <c r="B276" s="18" t="inlineStr">
        <is>
          <t xml:space="preserve"/>
        </is>
      </c>
      <c r="C276" s="18" t="inlineStr">
        <is>
          <t xml:space="preserve">Прокладка кабеля, провода в лотке, металлоконструкциях / 700-1000 мм</t>
        </is>
      </c>
      <c r="D276" s="7" t="inlineStr">
        <is>
          <t xml:space="preserve">ЭМ
Поставщики: ООО "Богословский кабельный завод", Акционерное общество "Электрокабель" Кольчугинский завод"</t>
        </is>
      </c>
      <c r="E276" s="7" t="inlineStr">
        <is>
          <t xml:space="preserve">Выгружается из БО по объектам BIM-КЦ</t>
        </is>
      </c>
      <c r="F276" s="7" t="inlineStr">
        <is>
          <t xml:space="preserve">М</t>
        </is>
      </c>
      <c r="G276" s="7" t="inlineStr">
        <is>
          <t xml:space="preserve">1</t>
        </is>
      </c>
      <c r="H276" s="8" t="n">
        <v>20</v>
      </c>
      <c r="I276" s="19" t="n">
        <f>ROUND((L277)/H276,2)</f>
        <v>11314.54</v>
      </c>
      <c r="J276" s="20" t="n">
        <v>909</v>
      </c>
      <c r="K276" s="19" t="n">
        <f>I276+ROUND(J276,2)</f>
        <v>12223.54</v>
      </c>
      <c r="L276" s="19" t="n">
        <f>ROUND(H276*I276,2)</f>
        <v>226290.8</v>
      </c>
      <c r="M276" s="19" t="n">
        <f>ROUND(H276*ROUND(J276,2),2)</f>
        <v>18180</v>
      </c>
      <c r="N276" s="19" t="n">
        <f>L276+M276</f>
        <v>244470.8</v>
      </c>
      <c r="O276" s="8" t="n">
        <v>20</v>
      </c>
      <c r="P276" s="19" t="n" hidden="false">
        <f>ROUND((S277)/O276,2)</f>
        <v>12805</v>
      </c>
      <c r="Q276" s="20" t="n" hidden="false">
        <v>1254.4</v>
      </c>
      <c r="R276" s="19" t="n" hidden="false">
        <f>P276+Q276</f>
        <v>14059.4</v>
      </c>
      <c r="S276" s="19" t="n" hidden="false">
        <f>ROUND(O276*P276,2)</f>
        <v>256100</v>
      </c>
      <c r="T276" s="19" t="n" hidden="false">
        <f>ROUND(O276*Q276,2)</f>
        <v>25088</v>
      </c>
      <c r="U276" s="19" t="n" hidden="false">
        <f>S276+T276</f>
        <v>281188</v>
      </c>
      <c r="V276" s="21" t="n" hidden="false">
        <f>U276/N276-1</f>
        <v>0.150190534002425</v>
      </c>
      <c r="W276" s="8" t="n">
        <v>20</v>
      </c>
      <c r="X276" s="19" t="n" hidden="false">
        <f>ROUND((AA277)/W276,2)</f>
        <v>9947</v>
      </c>
      <c r="Y276" s="20" t="n" hidden="false">
        <v>1100</v>
      </c>
      <c r="Z276" s="19" t="n" hidden="false">
        <f>X276+Y276</f>
        <v>11047</v>
      </c>
      <c r="AA276" s="19" t="n" hidden="false">
        <f>ROUND(W276*X276,2)</f>
        <v>198940</v>
      </c>
      <c r="AB276" s="19" t="n" hidden="false">
        <f>ROUND(W276*Y276,2)</f>
        <v>22000</v>
      </c>
      <c r="AC276" s="19" t="n" hidden="false">
        <f>AA276+AB276</f>
        <v>220940</v>
      </c>
      <c r="AD276" s="21" t="n" hidden="false">
        <f>AC276/N276-1</f>
        <v>-0.09625198592224504</v>
      </c>
      <c r="AE276" s="8" t="n">
        <v>20</v>
      </c>
      <c r="AF276" s="19" t="n" hidden="false">
        <f>ROUND((AI277)/AE276,2)</f>
        <v>14700</v>
      </c>
      <c r="AG276" s="20" t="n" hidden="false">
        <v>1200</v>
      </c>
      <c r="AH276" s="19" t="n" hidden="false">
        <f>AF276+AG276</f>
        <v>15900</v>
      </c>
      <c r="AI276" s="19" t="n" hidden="false">
        <f>ROUND(AE276*AF276,2)</f>
        <v>294000</v>
      </c>
      <c r="AJ276" s="19" t="n" hidden="false">
        <f>ROUND(AE276*AG276,2)</f>
        <v>24000</v>
      </c>
      <c r="AK276" s="19" t="n" hidden="false">
        <f>AI276+AJ276</f>
        <v>318000</v>
      </c>
      <c r="AL276" s="21" t="n" hidden="false">
        <f>AK276/N276-1</f>
        <v>0.30076884437732443</v>
      </c>
      <c r="AM276" s="8" t="n">
        <v>0</v>
      </c>
      <c r="AN276" s="19" t="n" hidden="false">
        <f>ROUND((AQ277)/AM276,2)</f>
        <v>0</v>
      </c>
      <c r="AO276" s="19" t="n" hidden="false">
        <v>0</v>
      </c>
      <c r="AP276" s="19" t="n" hidden="false">
        <f>AN276+AO276</f>
        <v>0</v>
      </c>
      <c r="AQ276" s="19" t="n" hidden="false">
        <f>ROUND(AM276*AN276,2)</f>
        <v>0</v>
      </c>
      <c r="AR276" s="19" t="n" hidden="false">
        <f>ROUND(AM276*AO276,2)</f>
        <v>0</v>
      </c>
      <c r="AS276" s="19" t="n" hidden="false">
        <f>AQ276+AR276</f>
        <v>0</v>
      </c>
      <c r="AT276" s="21" t="n" hidden="false">
        <f>AS276/N276-1</f>
        <v>-1</v>
      </c>
    </row>
    <row r="277" customFormat="false" hidden="false" outlineLevel="0" collapsed="false">
      <c r="A277" s="18" t="inlineStr">
        <is>
          <t xml:space="preserve">1.1.1.2.1.1.3.10.1</t>
        </is>
      </c>
      <c r="B277" s="18" t="inlineStr">
        <is>
          <t xml:space="preserve"/>
        </is>
      </c>
      <c r="C277" s="22" t="inlineStr">
        <is>
          <t xml:space="preserve">Кабель силовой ВВГнг(A)-FRLS 5х185мм2, 1000В</t>
        </is>
      </c>
      <c r="D277" s="7" t="inlineStr">
        <is>
          <t xml:space="preserve">в спец прописан 240й, на схеме 185й  FRLSTLx</t>
        </is>
      </c>
      <c r="E277" s="7" t="inlineStr">
        <is>
          <t xml:space="preserve"/>
        </is>
      </c>
      <c r="F277" s="7" t="inlineStr">
        <is>
          <t xml:space="preserve">М</t>
        </is>
      </c>
      <c r="G277" s="7" t="inlineStr">
        <is>
          <t xml:space="preserve">1</t>
        </is>
      </c>
      <c r="H277" s="8" t="n">
        <v>20</v>
      </c>
      <c r="I277" s="20" t="n">
        <v>11314.54</v>
      </c>
      <c r="J277" s="19" t="n">
        <v/>
      </c>
      <c r="K277" s="19" t="n">
        <f>ROUND(I277,2)+J277</f>
        <v>11314.54</v>
      </c>
      <c r="L277" s="19" t="n">
        <f>ROUND(H277*ROUND(I277,2),2)</f>
        <v>226290.8</v>
      </c>
      <c r="M277" s="19" t="n">
        <v/>
      </c>
      <c r="N277" s="19" t="n">
        <f>L277+M277</f>
        <v>226290.8</v>
      </c>
      <c r="O277" s="8" t="n">
        <v>20</v>
      </c>
      <c r="P277" s="20" t="n" hidden="false">
        <v>12805</v>
      </c>
      <c r="Q277" s="19" t="n" hidden="false">
        <v/>
      </c>
      <c r="R277" s="19" t="n" hidden="false">
        <f>P277+Q277</f>
        <v>12805</v>
      </c>
      <c r="S277" s="19" t="n" hidden="false">
        <f>ROUND(O277*P277,2)</f>
        <v>256100</v>
      </c>
      <c r="T277" s="19" t="n" hidden="false">
        <v/>
      </c>
      <c r="U277" s="19" t="n" hidden="false">
        <f>S277+T277</f>
        <v>256100</v>
      </c>
      <c r="V277" s="21" t="n" hidden="false">
        <f>U277/N277-1</f>
        <v>0.13172961516774007</v>
      </c>
      <c r="W277" s="8" t="n">
        <v>20</v>
      </c>
      <c r="X277" s="20" t="n" hidden="false">
        <v>9947</v>
      </c>
      <c r="Y277" s="19" t="n" hidden="false">
        <v/>
      </c>
      <c r="Z277" s="19" t="n" hidden="false">
        <f>X277+Y277</f>
        <v>9947</v>
      </c>
      <c r="AA277" s="19" t="n" hidden="false">
        <f>ROUND(W277*X277,2)</f>
        <v>198940</v>
      </c>
      <c r="AB277" s="19" t="n" hidden="false">
        <v/>
      </c>
      <c r="AC277" s="19" t="n" hidden="false">
        <f>AA277+AB277</f>
        <v>198940</v>
      </c>
      <c r="AD277" s="21" t="n" hidden="false">
        <f>AC277/N277-1</f>
        <v>-0.12086571791694578</v>
      </c>
      <c r="AE277" s="8" t="n">
        <v>20</v>
      </c>
      <c r="AF277" s="20" t="n" hidden="false">
        <v>14700</v>
      </c>
      <c r="AG277" s="19" t="n" hidden="false">
        <v/>
      </c>
      <c r="AH277" s="19" t="n" hidden="false">
        <f>AF277+AG277</f>
        <v>14700</v>
      </c>
      <c r="AI277" s="19" t="n" hidden="false">
        <f>ROUND(AE277*AF277,2)</f>
        <v>294000</v>
      </c>
      <c r="AJ277" s="19" t="n" hidden="false">
        <v/>
      </c>
      <c r="AK277" s="19" t="n" hidden="false">
        <f>AI277+AJ277</f>
        <v>294000</v>
      </c>
      <c r="AL277" s="21" t="n" hidden="false">
        <f>AK277/N277-1</f>
        <v>0.29921322475328216</v>
      </c>
      <c r="AM277" s="8" t="n">
        <v>0</v>
      </c>
      <c r="AN277" s="19" t="n" hidden="false">
        <v>0</v>
      </c>
      <c r="AO277" s="19" t="n" hidden="false">
        <v/>
      </c>
      <c r="AP277" s="19" t="n" hidden="false">
        <f>AN277+AO277</f>
        <v>0</v>
      </c>
      <c r="AQ277" s="19" t="n" hidden="false">
        <f>ROUND(AM277*AN277,2)</f>
        <v>0</v>
      </c>
      <c r="AR277" s="19" t="n" hidden="false">
        <v/>
      </c>
      <c r="AS277" s="19" t="n" hidden="false">
        <f>AQ277+AR277</f>
        <v>0</v>
      </c>
      <c r="AT277" s="21" t="n" hidden="false">
        <f>AS277/N277-1</f>
        <v>-1</v>
      </c>
    </row>
    <row r="278" customFormat="false" hidden="false" outlineLevel="0" collapsed="false">
      <c r="A278" s="18" t="inlineStr">
        <is>
          <t xml:space="preserve">1.1.1.2.1.1.3.11</t>
        </is>
      </c>
      <c r="B278" s="18" t="inlineStr">
        <is>
          <t xml:space="preserve"/>
        </is>
      </c>
      <c r="C278" s="18" t="inlineStr">
        <is>
          <t xml:space="preserve">Монтаж трубы ПВХ, ПНД для кабеля / до 32мм</t>
        </is>
      </c>
      <c r="D278" s="7" t="inlineStr">
        <is>
          <t xml:space="preserve">ЭО</t>
        </is>
      </c>
      <c r="E278" s="7" t="inlineStr">
        <is>
          <t xml:space="preserve">Выгружается из БО по объектам BIM-КЦ</t>
        </is>
      </c>
      <c r="F278" s="7" t="inlineStr">
        <is>
          <t xml:space="preserve">ПОГ М</t>
        </is>
      </c>
      <c r="G278" s="7" t="inlineStr">
        <is>
          <t xml:space="preserve">1</t>
        </is>
      </c>
      <c r="H278" s="8" t="n">
        <v>3702</v>
      </c>
      <c r="I278" s="19" t="n">
        <f>ROUND((L279+L280+L281)/H278,2)</f>
        <v>48.76</v>
      </c>
      <c r="J278" s="20" t="n">
        <v>83</v>
      </c>
      <c r="K278" s="19" t="n">
        <f>I278+ROUND(J278,2)</f>
        <v>131.76</v>
      </c>
      <c r="L278" s="19" t="n">
        <f>ROUND(H278*I278,2)</f>
        <v>180509.52</v>
      </c>
      <c r="M278" s="19" t="n">
        <f>ROUND(H278*ROUND(J278,2),2)</f>
        <v>307266</v>
      </c>
      <c r="N278" s="19" t="n">
        <f>L278+M278</f>
        <v>487775.52</v>
      </c>
      <c r="O278" s="8" t="n">
        <v>3702</v>
      </c>
      <c r="P278" s="19" t="n" hidden="false">
        <f>ROUND((S279+S280+S281)/O278,2)</f>
        <v>58.26</v>
      </c>
      <c r="Q278" s="20" t="n" hidden="false">
        <v>112.8</v>
      </c>
      <c r="R278" s="19" t="n" hidden="false">
        <f>P278+Q278</f>
        <v>171.06</v>
      </c>
      <c r="S278" s="19" t="n" hidden="false">
        <f>ROUND(O278*P278,2)</f>
        <v>215678.52</v>
      </c>
      <c r="T278" s="19" t="n" hidden="false">
        <f>ROUND(O278*Q278,2)</f>
        <v>417585.6</v>
      </c>
      <c r="U278" s="19" t="n" hidden="false">
        <f>S278+T278</f>
        <v>633264.12</v>
      </c>
      <c r="V278" s="21" t="n" hidden="false">
        <f>U278/N278-1</f>
        <v>0.29826958105646617</v>
      </c>
      <c r="W278" s="8" t="n">
        <v>3702</v>
      </c>
      <c r="X278" s="19" t="n" hidden="false">
        <f>ROUND((AA279+AA280+AA281)/W278,2)</f>
        <v>43.93</v>
      </c>
      <c r="Y278" s="20" t="n" hidden="false">
        <v>215</v>
      </c>
      <c r="Z278" s="19" t="n" hidden="false">
        <f>X278+Y278</f>
        <v>258.93</v>
      </c>
      <c r="AA278" s="19" t="n" hidden="false">
        <f>ROUND(W278*X278,2)</f>
        <v>162628.86</v>
      </c>
      <c r="AB278" s="19" t="n" hidden="false">
        <f>ROUND(W278*Y278,2)</f>
        <v>795930</v>
      </c>
      <c r="AC278" s="19" t="n" hidden="false">
        <f>AA278+AB278</f>
        <v>958558.86</v>
      </c>
      <c r="AD278" s="21" t="n" hidden="false">
        <f>AC278/N278-1</f>
        <v>0.9651639344262295</v>
      </c>
      <c r="AE278" s="8" t="n">
        <v>3702</v>
      </c>
      <c r="AF278" s="19" t="n" hidden="false">
        <f>ROUND((AI279+AI280+AI281)/AE278,2)</f>
        <v>85.35</v>
      </c>
      <c r="AG278" s="20" t="n" hidden="false">
        <v>160</v>
      </c>
      <c r="AH278" s="19" t="n" hidden="false">
        <f>AF278+AG278</f>
        <v>245.35</v>
      </c>
      <c r="AI278" s="19" t="n" hidden="false">
        <f>ROUND(AE278*AF278,2)</f>
        <v>315965.7</v>
      </c>
      <c r="AJ278" s="19" t="n" hidden="false">
        <f>ROUND(AE278*AG278,2)</f>
        <v>592320</v>
      </c>
      <c r="AK278" s="19" t="n" hidden="false">
        <f>AI278+AJ278</f>
        <v>908285.7</v>
      </c>
      <c r="AL278" s="21" t="n" hidden="false">
        <f>AK278/N278-1</f>
        <v>0.862097753491196</v>
      </c>
      <c r="AM278" s="8" t="n">
        <v>0</v>
      </c>
      <c r="AN278" s="19" t="n" hidden="false">
        <f>ROUND((AQ279+AQ280+AQ281)/AM278,2)</f>
        <v>0</v>
      </c>
      <c r="AO278" s="19" t="n" hidden="false">
        <v>0</v>
      </c>
      <c r="AP278" s="19" t="n" hidden="false">
        <f>AN278+AO278</f>
        <v>0</v>
      </c>
      <c r="AQ278" s="19" t="n" hidden="false">
        <f>ROUND(AM278*AN278,2)</f>
        <v>0</v>
      </c>
      <c r="AR278" s="19" t="n" hidden="false">
        <f>ROUND(AM278*AO278,2)</f>
        <v>0</v>
      </c>
      <c r="AS278" s="19" t="n" hidden="false">
        <f>AQ278+AR278</f>
        <v>0</v>
      </c>
      <c r="AT278" s="21" t="n" hidden="false">
        <f>AS278/N278-1</f>
        <v>-1</v>
      </c>
    </row>
    <row r="279" customFormat="false" hidden="false" outlineLevel="0" collapsed="false">
      <c r="A279" s="18" t="inlineStr">
        <is>
          <t xml:space="preserve">1.1.1.2.1.1.3.11.1</t>
        </is>
      </c>
      <c r="B279" s="18" t="inlineStr">
        <is>
          <t xml:space="preserve"/>
        </is>
      </c>
      <c r="C279" s="22" t="inlineStr">
        <is>
          <t xml:space="preserve">Труба ПВХ гофрированная_ / FRHF легкая с протяжкой (TDM SQ0413-1020) / 20 мм</t>
        </is>
      </c>
      <c r="D279" s="7" t="inlineStr">
        <is>
          <t xml:space="preserve">Ф25 Экопласт</t>
        </is>
      </c>
      <c r="E279" s="7" t="inlineStr">
        <is>
          <t xml:space="preserve"/>
        </is>
      </c>
      <c r="F279" s="7" t="inlineStr">
        <is>
          <t xml:space="preserve">ПОГ М</t>
        </is>
      </c>
      <c r="G279" s="7" t="inlineStr">
        <is>
          <t xml:space="preserve">1</t>
        </is>
      </c>
      <c r="H279" s="8" t="n">
        <v>1325</v>
      </c>
      <c r="I279" s="20" t="n">
        <v>92.68</v>
      </c>
      <c r="J279" s="19" t="n">
        <v/>
      </c>
      <c r="K279" s="19" t="n">
        <f>ROUND(I279,2)+J279</f>
        <v>92.68</v>
      </c>
      <c r="L279" s="19" t="n">
        <f>ROUND(H279*ROUND(I279,2),2)</f>
        <v>122801</v>
      </c>
      <c r="M279" s="19" t="n">
        <v/>
      </c>
      <c r="N279" s="19" t="n">
        <f>L279+M279</f>
        <v>122801</v>
      </c>
      <c r="O279" s="8" t="n">
        <v>1325</v>
      </c>
      <c r="P279" s="20" t="n" hidden="false">
        <v>115.4</v>
      </c>
      <c r="Q279" s="19" t="n" hidden="false">
        <v/>
      </c>
      <c r="R279" s="19" t="n" hidden="false">
        <f>P279+Q279</f>
        <v>115.4</v>
      </c>
      <c r="S279" s="19" t="n" hidden="false">
        <f>ROUND(O279*P279,2)</f>
        <v>152905</v>
      </c>
      <c r="T279" s="19" t="n" hidden="false">
        <v/>
      </c>
      <c r="U279" s="19" t="n" hidden="false">
        <f>S279+T279</f>
        <v>152905</v>
      </c>
      <c r="V279" s="21" t="n" hidden="false">
        <f>U279/N279-1</f>
        <v>0.2451445835131636</v>
      </c>
      <c r="W279" s="8" t="n">
        <v>1325</v>
      </c>
      <c r="X279" s="20" t="n" hidden="false">
        <v>45</v>
      </c>
      <c r="Y279" s="19" t="n" hidden="false">
        <v/>
      </c>
      <c r="Z279" s="19" t="n" hidden="false">
        <f>X279+Y279</f>
        <v>45</v>
      </c>
      <c r="AA279" s="19" t="n" hidden="false">
        <f>ROUND(W279*X279,2)</f>
        <v>59625</v>
      </c>
      <c r="AB279" s="19" t="n" hidden="false">
        <v/>
      </c>
      <c r="AC279" s="19" t="n" hidden="false">
        <f>AA279+AB279</f>
        <v>59625</v>
      </c>
      <c r="AD279" s="21" t="n" hidden="false">
        <f>AC279/N279-1</f>
        <v>-0.5144583513163574</v>
      </c>
      <c r="AE279" s="8" t="n">
        <v>1325</v>
      </c>
      <c r="AF279" s="20" t="n" hidden="false">
        <v>80</v>
      </c>
      <c r="AG279" s="19" t="n" hidden="false">
        <v/>
      </c>
      <c r="AH279" s="19" t="n" hidden="false">
        <f>AF279+AG279</f>
        <v>80</v>
      </c>
      <c r="AI279" s="19" t="n" hidden="false">
        <f>ROUND(AE279*AF279,2)</f>
        <v>106000</v>
      </c>
      <c r="AJ279" s="19" t="n" hidden="false">
        <v/>
      </c>
      <c r="AK279" s="19" t="n" hidden="false">
        <f>AI279+AJ279</f>
        <v>106000</v>
      </c>
      <c r="AL279" s="21" t="n" hidden="false">
        <f>AK279/N279-1</f>
        <v>-0.1368148467846353</v>
      </c>
      <c r="AM279" s="8" t="n">
        <v>0</v>
      </c>
      <c r="AN279" s="19" t="n" hidden="false">
        <v>0</v>
      </c>
      <c r="AO279" s="19" t="n" hidden="false">
        <v/>
      </c>
      <c r="AP279" s="19" t="n" hidden="false">
        <f>AN279+AO279</f>
        <v>0</v>
      </c>
      <c r="AQ279" s="19" t="n" hidden="false">
        <f>ROUND(AM279*AN279,2)</f>
        <v>0</v>
      </c>
      <c r="AR279" s="19" t="n" hidden="false">
        <v/>
      </c>
      <c r="AS279" s="19" t="n" hidden="false">
        <f>AQ279+AR279</f>
        <v>0</v>
      </c>
      <c r="AT279" s="21" t="n" hidden="false">
        <f>AS279/N279-1</f>
        <v>-1</v>
      </c>
    </row>
    <row r="280" customFormat="false" hidden="false" outlineLevel="0" collapsed="false">
      <c r="A280" s="18" t="inlineStr">
        <is>
          <t xml:space="preserve">1.1.1.2.1.1.3.11.2</t>
        </is>
      </c>
      <c r="B280" s="18" t="inlineStr">
        <is>
          <t xml:space="preserve"/>
        </is>
      </c>
      <c r="C280" s="22" t="inlineStr">
        <is>
          <t xml:space="preserve">Труба ПВХ гофрированная_ / Легкая с протяжкой / 20 мм</t>
        </is>
      </c>
      <c r="D280" s="7" t="inlineStr">
        <is>
          <t xml:space="preserve">Экопласт</t>
        </is>
      </c>
      <c r="E280" s="7" t="inlineStr">
        <is>
          <t xml:space="preserve"/>
        </is>
      </c>
      <c r="F280" s="7" t="inlineStr">
        <is>
          <t xml:space="preserve">ПОГ М</t>
        </is>
      </c>
      <c r="G280" s="7" t="inlineStr">
        <is>
          <t xml:space="preserve">1</t>
        </is>
      </c>
      <c r="H280" s="8" t="n">
        <v>395</v>
      </c>
      <c r="I280" s="20" t="n">
        <v>16.85</v>
      </c>
      <c r="J280" s="19" t="n">
        <v/>
      </c>
      <c r="K280" s="19" t="n">
        <f>ROUND(I280,2)+J280</f>
        <v>16.85</v>
      </c>
      <c r="L280" s="19" t="n">
        <f>ROUND(H280*ROUND(I280,2),2)</f>
        <v>6655.75</v>
      </c>
      <c r="M280" s="19" t="n">
        <v/>
      </c>
      <c r="N280" s="19" t="n">
        <f>L280+M280</f>
        <v>6655.75</v>
      </c>
      <c r="O280" s="8" t="n">
        <v>395</v>
      </c>
      <c r="P280" s="20" t="n" hidden="false">
        <v>17.41</v>
      </c>
      <c r="Q280" s="19" t="n" hidden="false">
        <v/>
      </c>
      <c r="R280" s="19" t="n" hidden="false">
        <f>P280+Q280</f>
        <v>17.41</v>
      </c>
      <c r="S280" s="19" t="n" hidden="false">
        <f>ROUND(O280*P280,2)</f>
        <v>6876.95</v>
      </c>
      <c r="T280" s="19" t="n" hidden="false">
        <v/>
      </c>
      <c r="U280" s="19" t="n" hidden="false">
        <f>S280+T280</f>
        <v>6876.95</v>
      </c>
      <c r="V280" s="21" t="n" hidden="false">
        <f>U280/N280-1</f>
        <v>0.03323442136498511</v>
      </c>
      <c r="W280" s="8" t="n">
        <v>395</v>
      </c>
      <c r="X280" s="20" t="n" hidden="false">
        <v>35</v>
      </c>
      <c r="Y280" s="19" t="n" hidden="false">
        <v/>
      </c>
      <c r="Z280" s="19" t="n" hidden="false">
        <f>X280+Y280</f>
        <v>35</v>
      </c>
      <c r="AA280" s="19" t="n" hidden="false">
        <f>ROUND(W280*X280,2)</f>
        <v>13825</v>
      </c>
      <c r="AB280" s="19" t="n" hidden="false">
        <v/>
      </c>
      <c r="AC280" s="19" t="n" hidden="false">
        <f>AA280+AB280</f>
        <v>13825</v>
      </c>
      <c r="AD280" s="21" t="n" hidden="false">
        <f>AC280/N280-1</f>
        <v>1.077151335311573</v>
      </c>
      <c r="AE280" s="8" t="n">
        <v>395</v>
      </c>
      <c r="AF280" s="20" t="n" hidden="false">
        <v>80</v>
      </c>
      <c r="AG280" s="19" t="n" hidden="false">
        <v/>
      </c>
      <c r="AH280" s="19" t="n" hidden="false">
        <f>AF280+AG280</f>
        <v>80</v>
      </c>
      <c r="AI280" s="19" t="n" hidden="false">
        <f>ROUND(AE280*AF280,2)</f>
        <v>31600</v>
      </c>
      <c r="AJ280" s="19" t="n" hidden="false">
        <v/>
      </c>
      <c r="AK280" s="19" t="n" hidden="false">
        <f>AI280+AJ280</f>
        <v>31600</v>
      </c>
      <c r="AL280" s="21" t="n" hidden="false">
        <f>AK280/N280-1</f>
        <v>3.747774480712166</v>
      </c>
      <c r="AM280" s="8" t="n">
        <v>0</v>
      </c>
      <c r="AN280" s="19" t="n" hidden="false">
        <v>0</v>
      </c>
      <c r="AO280" s="19" t="n" hidden="false">
        <v/>
      </c>
      <c r="AP280" s="19" t="n" hidden="false">
        <f>AN280+AO280</f>
        <v>0</v>
      </c>
      <c r="AQ280" s="19" t="n" hidden="false">
        <f>ROUND(AM280*AN280,2)</f>
        <v>0</v>
      </c>
      <c r="AR280" s="19" t="n" hidden="false">
        <v/>
      </c>
      <c r="AS280" s="19" t="n" hidden="false">
        <f>AQ280+AR280</f>
        <v>0</v>
      </c>
      <c r="AT280" s="21" t="n" hidden="false">
        <f>AS280/N280-1</f>
        <v>-1</v>
      </c>
    </row>
    <row r="281" customFormat="false" hidden="false" outlineLevel="0" collapsed="false">
      <c r="A281" s="18" t="inlineStr">
        <is>
          <t xml:space="preserve">1.1.1.2.1.1.3.11.3</t>
        </is>
      </c>
      <c r="B281" s="18" t="inlineStr">
        <is>
          <t xml:space="preserve"/>
        </is>
      </c>
      <c r="C281" s="22" t="inlineStr">
        <is>
          <t xml:space="preserve">Труба ПВХ гофрированная_ / Легкая с протяжкой / 25 мм</t>
        </is>
      </c>
      <c r="D281" s="7" t="inlineStr">
        <is>
          <t xml:space="preserve">Экопласт</t>
        </is>
      </c>
      <c r="E281" s="7" t="inlineStr">
        <is>
          <t xml:space="preserve"/>
        </is>
      </c>
      <c r="F281" s="7" t="inlineStr">
        <is>
          <t xml:space="preserve">ПОГ М</t>
        </is>
      </c>
      <c r="G281" s="7" t="inlineStr">
        <is>
          <t xml:space="preserve">1</t>
        </is>
      </c>
      <c r="H281" s="8" t="n">
        <v>1982</v>
      </c>
      <c r="I281" s="20" t="n">
        <v>25.75</v>
      </c>
      <c r="J281" s="19" t="n">
        <v/>
      </c>
      <c r="K281" s="19" t="n">
        <f>ROUND(I281,2)+J281</f>
        <v>25.75</v>
      </c>
      <c r="L281" s="19" t="n">
        <f>ROUND(H281*ROUND(I281,2),2)</f>
        <v>51036.5</v>
      </c>
      <c r="M281" s="19" t="n">
        <v/>
      </c>
      <c r="N281" s="19" t="n">
        <f>L281+M281</f>
        <v>51036.5</v>
      </c>
      <c r="O281" s="8" t="n">
        <v>1982</v>
      </c>
      <c r="P281" s="20" t="n" hidden="false">
        <v>28.2</v>
      </c>
      <c r="Q281" s="19" t="n" hidden="false">
        <v/>
      </c>
      <c r="R281" s="19" t="n" hidden="false">
        <f>P281+Q281</f>
        <v>28.2</v>
      </c>
      <c r="S281" s="19" t="n" hidden="false">
        <f>ROUND(O281*P281,2)</f>
        <v>55892.4</v>
      </c>
      <c r="T281" s="19" t="n" hidden="false">
        <v/>
      </c>
      <c r="U281" s="19" t="n" hidden="false">
        <f>S281+T281</f>
        <v>55892.4</v>
      </c>
      <c r="V281" s="21" t="n" hidden="false">
        <f>U281/N281-1</f>
        <v>0.09514563106796126</v>
      </c>
      <c r="W281" s="8" t="n">
        <v>1982</v>
      </c>
      <c r="X281" s="20" t="n" hidden="false">
        <v>45</v>
      </c>
      <c r="Y281" s="19" t="n" hidden="false">
        <v/>
      </c>
      <c r="Z281" s="19" t="n" hidden="false">
        <f>X281+Y281</f>
        <v>45</v>
      </c>
      <c r="AA281" s="19" t="n" hidden="false">
        <f>ROUND(W281*X281,2)</f>
        <v>89190</v>
      </c>
      <c r="AB281" s="19" t="n" hidden="false">
        <v/>
      </c>
      <c r="AC281" s="19" t="n" hidden="false">
        <f>AA281+AB281</f>
        <v>89190</v>
      </c>
      <c r="AD281" s="21" t="n" hidden="false">
        <f>AC281/N281-1</f>
        <v>0.7475728155339805</v>
      </c>
      <c r="AE281" s="8" t="n">
        <v>1982</v>
      </c>
      <c r="AF281" s="20" t="n" hidden="false">
        <v>90</v>
      </c>
      <c r="AG281" s="19" t="n" hidden="false">
        <v/>
      </c>
      <c r="AH281" s="19" t="n" hidden="false">
        <f>AF281+AG281</f>
        <v>90</v>
      </c>
      <c r="AI281" s="19" t="n" hidden="false">
        <f>ROUND(AE281*AF281,2)</f>
        <v>178380</v>
      </c>
      <c r="AJ281" s="19" t="n" hidden="false">
        <v/>
      </c>
      <c r="AK281" s="19" t="n" hidden="false">
        <f>AI281+AJ281</f>
        <v>178380</v>
      </c>
      <c r="AL281" s="21" t="n" hidden="false">
        <f>AK281/N281-1</f>
        <v>2.495145631067961</v>
      </c>
      <c r="AM281" s="8" t="n">
        <v>0</v>
      </c>
      <c r="AN281" s="19" t="n" hidden="false">
        <v>0</v>
      </c>
      <c r="AO281" s="19" t="n" hidden="false">
        <v/>
      </c>
      <c r="AP281" s="19" t="n" hidden="false">
        <f>AN281+AO281</f>
        <v>0</v>
      </c>
      <c r="AQ281" s="19" t="n" hidden="false">
        <f>ROUND(AM281*AN281,2)</f>
        <v>0</v>
      </c>
      <c r="AR281" s="19" t="n" hidden="false">
        <v/>
      </c>
      <c r="AS281" s="19" t="n" hidden="false">
        <f>AQ281+AR281</f>
        <v>0</v>
      </c>
      <c r="AT281" s="21" t="n" hidden="false">
        <f>AS281/N281-1</f>
        <v>-1</v>
      </c>
    </row>
    <row r="282" customFormat="false" hidden="false" outlineLevel="0" collapsed="false">
      <c r="A282" s="18" t="inlineStr">
        <is>
          <t xml:space="preserve">1.1.1.2.1.1.3.12</t>
        </is>
      </c>
      <c r="B282" s="18" t="inlineStr">
        <is>
          <t xml:space="preserve"/>
        </is>
      </c>
      <c r="C282" s="18" t="inlineStr">
        <is>
          <t xml:space="preserve">Монтаж трубы ПВХ, ПНД для кабеля / до 32мм</t>
        </is>
      </c>
      <c r="D282" s="7" t="inlineStr">
        <is>
          <t xml:space="preserve">ЭМ</t>
        </is>
      </c>
      <c r="E282" s="7" t="inlineStr">
        <is>
          <t xml:space="preserve">Выгружается из БО по объектам BIM-КЦ</t>
        </is>
      </c>
      <c r="F282" s="7" t="inlineStr">
        <is>
          <t xml:space="preserve">ПОГ М</t>
        </is>
      </c>
      <c r="G282" s="7" t="inlineStr">
        <is>
          <t xml:space="preserve">1</t>
        </is>
      </c>
      <c r="H282" s="8" t="n">
        <v>14215</v>
      </c>
      <c r="I282" s="19" t="n">
        <f>ROUND((L283+L284)/H282,2)</f>
        <v>31.17</v>
      </c>
      <c r="J282" s="20" t="n">
        <v>83</v>
      </c>
      <c r="K282" s="19" t="n">
        <f>I282+ROUND(J282,2)</f>
        <v>114.17</v>
      </c>
      <c r="L282" s="19" t="n">
        <f>ROUND(H282*I282,2)</f>
        <v>443081.55</v>
      </c>
      <c r="M282" s="19" t="n">
        <f>ROUND(H282*ROUND(J282,2),2)</f>
        <v>1179845</v>
      </c>
      <c r="N282" s="19" t="n">
        <f>L282+M282</f>
        <v>1622926.55</v>
      </c>
      <c r="O282" s="8" t="n">
        <v>14215</v>
      </c>
      <c r="P282" s="19" t="n" hidden="false">
        <f>ROUND((S283+S284)/O282,2)</f>
        <v>35.84</v>
      </c>
      <c r="Q282" s="20" t="n" hidden="false">
        <v>112.8</v>
      </c>
      <c r="R282" s="19" t="n" hidden="false">
        <f>P282+Q282</f>
        <v>148.64</v>
      </c>
      <c r="S282" s="19" t="n" hidden="false">
        <f>ROUND(O282*P282,2)</f>
        <v>509465.6</v>
      </c>
      <c r="T282" s="19" t="n" hidden="false">
        <f>ROUND(O282*Q282,2)</f>
        <v>1603452</v>
      </c>
      <c r="U282" s="19" t="n" hidden="false">
        <f>S282+T282</f>
        <v>2112917.6</v>
      </c>
      <c r="V282" s="21" t="n" hidden="false">
        <f>U282/N282-1</f>
        <v>0.3019181921695717</v>
      </c>
      <c r="W282" s="8" t="n">
        <v>14215</v>
      </c>
      <c r="X282" s="19" t="n" hidden="false">
        <f>ROUND((AA283+AA284)/W282,2)</f>
        <v>53.66</v>
      </c>
      <c r="Y282" s="20" t="n" hidden="false">
        <v>215</v>
      </c>
      <c r="Z282" s="19" t="n" hidden="false">
        <f>X282+Y282</f>
        <v>268.66</v>
      </c>
      <c r="AA282" s="19" t="n" hidden="false">
        <f>ROUND(W282*X282,2)</f>
        <v>762776.9</v>
      </c>
      <c r="AB282" s="19" t="n" hidden="false">
        <f>ROUND(W282*Y282,2)</f>
        <v>3056225</v>
      </c>
      <c r="AC282" s="19" t="n" hidden="false">
        <f>AA282+AB282</f>
        <v>3819001.9</v>
      </c>
      <c r="AD282" s="21" t="n" hidden="false">
        <f>AC282/N282-1</f>
        <v>1.3531575720416922</v>
      </c>
      <c r="AE282" s="8" t="n">
        <v>14215</v>
      </c>
      <c r="AF282" s="19" t="n" hidden="false">
        <f>ROUND((AI283+AI284)/AE282,2)</f>
        <v>94.33</v>
      </c>
      <c r="AG282" s="20" t="n" hidden="false">
        <v>160</v>
      </c>
      <c r="AH282" s="19" t="n" hidden="false">
        <f>AF282+AG282</f>
        <v>254.33</v>
      </c>
      <c r="AI282" s="19" t="n" hidden="false">
        <f>ROUND(AE282*AF282,2)</f>
        <v>1340900.95</v>
      </c>
      <c r="AJ282" s="19" t="n" hidden="false">
        <f>ROUND(AE282*AG282,2)</f>
        <v>2274400</v>
      </c>
      <c r="AK282" s="19" t="n" hidden="false">
        <f>AI282+AJ282</f>
        <v>3615300.95</v>
      </c>
      <c r="AL282" s="21" t="n" hidden="false">
        <f>AK282/N282-1</f>
        <v>1.2276429885258824</v>
      </c>
      <c r="AM282" s="8" t="n">
        <v>0</v>
      </c>
      <c r="AN282" s="19" t="n" hidden="false">
        <f>ROUND((AQ283+AQ284)/AM282,2)</f>
        <v>0</v>
      </c>
      <c r="AO282" s="19" t="n" hidden="false">
        <v>0</v>
      </c>
      <c r="AP282" s="19" t="n" hidden="false">
        <f>AN282+AO282</f>
        <v>0</v>
      </c>
      <c r="AQ282" s="19" t="n" hidden="false">
        <f>ROUND(AM282*AN282,2)</f>
        <v>0</v>
      </c>
      <c r="AR282" s="19" t="n" hidden="false">
        <f>ROUND(AM282*AO282,2)</f>
        <v>0</v>
      </c>
      <c r="AS282" s="19" t="n" hidden="false">
        <f>AQ282+AR282</f>
        <v>0</v>
      </c>
      <c r="AT282" s="21" t="n" hidden="false">
        <f>AS282/N282-1</f>
        <v>-1</v>
      </c>
    </row>
    <row r="283" customFormat="false" hidden="false" outlineLevel="0" collapsed="false">
      <c r="A283" s="18" t="inlineStr">
        <is>
          <t xml:space="preserve">1.1.1.2.1.1.3.12.1</t>
        </is>
      </c>
      <c r="B283" s="18" t="inlineStr">
        <is>
          <t xml:space="preserve"/>
        </is>
      </c>
      <c r="C283" s="22" t="inlineStr">
        <is>
          <t xml:space="preserve">Труба ПВХ гофрированная_ / Легкая с протяжкой / 32 мм</t>
        </is>
      </c>
      <c r="D283" s="7" t="inlineStr">
        <is>
          <t xml:space="preserve"/>
        </is>
      </c>
      <c r="E283" s="7" t="inlineStr">
        <is>
          <t xml:space="preserve"/>
        </is>
      </c>
      <c r="F283" s="7" t="inlineStr">
        <is>
          <t xml:space="preserve">ПОГ М</t>
        </is>
      </c>
      <c r="G283" s="7" t="inlineStr">
        <is>
          <t xml:space="preserve">1</t>
        </is>
      </c>
      <c r="H283" s="8" t="n">
        <v>6155</v>
      </c>
      <c r="I283" s="20" t="n">
        <v>38.27</v>
      </c>
      <c r="J283" s="19" t="n">
        <v/>
      </c>
      <c r="K283" s="19" t="n">
        <f>ROUND(I283,2)+J283</f>
        <v>38.27</v>
      </c>
      <c r="L283" s="19" t="n">
        <f>ROUND(H283*ROUND(I283,2),2)</f>
        <v>235551.85</v>
      </c>
      <c r="M283" s="19" t="n">
        <v/>
      </c>
      <c r="N283" s="19" t="n">
        <f>L283+M283</f>
        <v>235551.85</v>
      </c>
      <c r="O283" s="8" t="n">
        <v>6155</v>
      </c>
      <c r="P283" s="20" t="n" hidden="false">
        <v>45.85</v>
      </c>
      <c r="Q283" s="19" t="n" hidden="false">
        <v/>
      </c>
      <c r="R283" s="19" t="n" hidden="false">
        <f>P283+Q283</f>
        <v>45.85</v>
      </c>
      <c r="S283" s="19" t="n" hidden="false">
        <f>ROUND(O283*P283,2)</f>
        <v>282206.75</v>
      </c>
      <c r="T283" s="19" t="n" hidden="false">
        <v/>
      </c>
      <c r="U283" s="19" t="n" hidden="false">
        <f>S283+T283</f>
        <v>282206.75</v>
      </c>
      <c r="V283" s="21" t="n" hidden="false">
        <f>U283/N283-1</f>
        <v>0.19806637052521547</v>
      </c>
      <c r="W283" s="8" t="n">
        <v>6155</v>
      </c>
      <c r="X283" s="20" t="n" hidden="false">
        <v>65</v>
      </c>
      <c r="Y283" s="19" t="n" hidden="false">
        <v/>
      </c>
      <c r="Z283" s="19" t="n" hidden="false">
        <f>X283+Y283</f>
        <v>65</v>
      </c>
      <c r="AA283" s="19" t="n" hidden="false">
        <f>ROUND(W283*X283,2)</f>
        <v>400075</v>
      </c>
      <c r="AB283" s="19" t="n" hidden="false">
        <v/>
      </c>
      <c r="AC283" s="19" t="n" hidden="false">
        <f>AA283+AB283</f>
        <v>400075</v>
      </c>
      <c r="AD283" s="21" t="n" hidden="false">
        <f>AC283/N283-1</f>
        <v>0.6984583224457799</v>
      </c>
      <c r="AE283" s="8" t="n">
        <v>6155</v>
      </c>
      <c r="AF283" s="20" t="n" hidden="false">
        <v>100</v>
      </c>
      <c r="AG283" s="19" t="n" hidden="false">
        <v/>
      </c>
      <c r="AH283" s="19" t="n" hidden="false">
        <f>AF283+AG283</f>
        <v>100</v>
      </c>
      <c r="AI283" s="19" t="n" hidden="false">
        <f>ROUND(AE283*AF283,2)</f>
        <v>615500</v>
      </c>
      <c r="AJ283" s="19" t="n" hidden="false">
        <v/>
      </c>
      <c r="AK283" s="19" t="n" hidden="false">
        <f>AI283+AJ283</f>
        <v>615500</v>
      </c>
      <c r="AL283" s="21" t="n" hidden="false">
        <f>AK283/N283-1</f>
        <v>1.6130128037627385</v>
      </c>
      <c r="AM283" s="8" t="n">
        <v>0</v>
      </c>
      <c r="AN283" s="19" t="n" hidden="false">
        <v>0</v>
      </c>
      <c r="AO283" s="19" t="n" hidden="false">
        <v/>
      </c>
      <c r="AP283" s="19" t="n" hidden="false">
        <f>AN283+AO283</f>
        <v>0</v>
      </c>
      <c r="AQ283" s="19" t="n" hidden="false">
        <f>ROUND(AM283*AN283,2)</f>
        <v>0</v>
      </c>
      <c r="AR283" s="19" t="n" hidden="false">
        <v/>
      </c>
      <c r="AS283" s="19" t="n" hidden="false">
        <f>AQ283+AR283</f>
        <v>0</v>
      </c>
      <c r="AT283" s="21" t="n" hidden="false">
        <f>AS283/N283-1</f>
        <v>-1</v>
      </c>
    </row>
    <row r="284" customFormat="false" hidden="false" outlineLevel="0" collapsed="false">
      <c r="A284" s="18" t="inlineStr">
        <is>
          <t xml:space="preserve">1.1.1.2.1.1.3.12.2</t>
        </is>
      </c>
      <c r="B284" s="18" t="inlineStr">
        <is>
          <t xml:space="preserve"/>
        </is>
      </c>
      <c r="C284" s="22" t="inlineStr">
        <is>
          <t xml:space="preserve">Труба ПВХ гофрированная_ / Легкая с протяжкой / 25 мм</t>
        </is>
      </c>
      <c r="D284" s="7" t="inlineStr">
        <is>
          <t xml:space="preserve"/>
        </is>
      </c>
      <c r="E284" s="7" t="inlineStr">
        <is>
          <t xml:space="preserve"/>
        </is>
      </c>
      <c r="F284" s="7" t="inlineStr">
        <is>
          <t xml:space="preserve">ПОГ М</t>
        </is>
      </c>
      <c r="G284" s="7" t="inlineStr">
        <is>
          <t xml:space="preserve">1</t>
        </is>
      </c>
      <c r="H284" s="8" t="n">
        <v>8060</v>
      </c>
      <c r="I284" s="20" t="n">
        <v>25.75</v>
      </c>
      <c r="J284" s="19" t="n">
        <v/>
      </c>
      <c r="K284" s="19" t="n">
        <f>ROUND(I284,2)+J284</f>
        <v>25.75</v>
      </c>
      <c r="L284" s="19" t="n">
        <f>ROUND(H284*ROUND(I284,2),2)</f>
        <v>207545</v>
      </c>
      <c r="M284" s="19" t="n">
        <v/>
      </c>
      <c r="N284" s="19" t="n">
        <f>L284+M284</f>
        <v>207545</v>
      </c>
      <c r="O284" s="8" t="n">
        <v>8060</v>
      </c>
      <c r="P284" s="20" t="n" hidden="false">
        <v>28.2</v>
      </c>
      <c r="Q284" s="19" t="n" hidden="false">
        <v/>
      </c>
      <c r="R284" s="19" t="n" hidden="false">
        <f>P284+Q284</f>
        <v>28.2</v>
      </c>
      <c r="S284" s="19" t="n" hidden="false">
        <f>ROUND(O284*P284,2)</f>
        <v>227292</v>
      </c>
      <c r="T284" s="19" t="n" hidden="false">
        <v/>
      </c>
      <c r="U284" s="19" t="n" hidden="false">
        <f>S284+T284</f>
        <v>227292</v>
      </c>
      <c r="V284" s="21" t="n" hidden="false">
        <f>U284/N284-1</f>
        <v>0.09514563106796126</v>
      </c>
      <c r="W284" s="8" t="n">
        <v>8060</v>
      </c>
      <c r="X284" s="20" t="n" hidden="false">
        <v>45</v>
      </c>
      <c r="Y284" s="19" t="n" hidden="false">
        <v/>
      </c>
      <c r="Z284" s="19" t="n" hidden="false">
        <f>X284+Y284</f>
        <v>45</v>
      </c>
      <c r="AA284" s="19" t="n" hidden="false">
        <f>ROUND(W284*X284,2)</f>
        <v>362700</v>
      </c>
      <c r="AB284" s="19" t="n" hidden="false">
        <v/>
      </c>
      <c r="AC284" s="19" t="n" hidden="false">
        <f>AA284+AB284</f>
        <v>362700</v>
      </c>
      <c r="AD284" s="21" t="n" hidden="false">
        <f>AC284/N284-1</f>
        <v>0.7475728155339805</v>
      </c>
      <c r="AE284" s="8" t="n">
        <v>8060</v>
      </c>
      <c r="AF284" s="20" t="n" hidden="false">
        <v>90</v>
      </c>
      <c r="AG284" s="19" t="n" hidden="false">
        <v/>
      </c>
      <c r="AH284" s="19" t="n" hidden="false">
        <f>AF284+AG284</f>
        <v>90</v>
      </c>
      <c r="AI284" s="19" t="n" hidden="false">
        <f>ROUND(AE284*AF284,2)</f>
        <v>725400</v>
      </c>
      <c r="AJ284" s="19" t="n" hidden="false">
        <v/>
      </c>
      <c r="AK284" s="19" t="n" hidden="false">
        <f>AI284+AJ284</f>
        <v>725400</v>
      </c>
      <c r="AL284" s="21" t="n" hidden="false">
        <f>AK284/N284-1</f>
        <v>2.495145631067961</v>
      </c>
      <c r="AM284" s="8" t="n">
        <v>0</v>
      </c>
      <c r="AN284" s="19" t="n" hidden="false">
        <v>0</v>
      </c>
      <c r="AO284" s="19" t="n" hidden="false">
        <v/>
      </c>
      <c r="AP284" s="19" t="n" hidden="false">
        <f>AN284+AO284</f>
        <v>0</v>
      </c>
      <c r="AQ284" s="19" t="n" hidden="false">
        <f>ROUND(AM284*AN284,2)</f>
        <v>0</v>
      </c>
      <c r="AR284" s="19" t="n" hidden="false">
        <v/>
      </c>
      <c r="AS284" s="19" t="n" hidden="false">
        <f>AQ284+AR284</f>
        <v>0</v>
      </c>
      <c r="AT284" s="21" t="n" hidden="false">
        <f>AS284/N284-1</f>
        <v>-1</v>
      </c>
    </row>
    <row r="285" customFormat="false" hidden="false" outlineLevel="0" collapsed="false">
      <c r="A285" s="18" t="inlineStr">
        <is>
          <t xml:space="preserve">1.1.1.2.1.1.3.13</t>
        </is>
      </c>
      <c r="B285" s="18" t="inlineStr">
        <is>
          <t xml:space="preserve"/>
        </is>
      </c>
      <c r="C285" s="18" t="inlineStr">
        <is>
          <t xml:space="preserve">Монтаж трубы ПВХ, ПНД для кабеля / до 32мм</t>
        </is>
      </c>
      <c r="D285" s="7" t="inlineStr">
        <is>
          <t xml:space="preserve">ЭМ</t>
        </is>
      </c>
      <c r="E285" s="7" t="inlineStr">
        <is>
          <t xml:space="preserve">Выгружается из БО по объектам BIM-КЦ</t>
        </is>
      </c>
      <c r="F285" s="7" t="inlineStr">
        <is>
          <t xml:space="preserve">ПОГ М</t>
        </is>
      </c>
      <c r="G285" s="7" t="inlineStr">
        <is>
          <t xml:space="preserve">1</t>
        </is>
      </c>
      <c r="H285" s="8" t="n">
        <v>4340</v>
      </c>
      <c r="I285" s="19" t="n">
        <f>ROUND((L286)/H285,2)</f>
        <v>132.97</v>
      </c>
      <c r="J285" s="20" t="n">
        <v>83</v>
      </c>
      <c r="K285" s="19" t="n">
        <f>I285+ROUND(J285,2)</f>
        <v>215.97</v>
      </c>
      <c r="L285" s="19" t="n">
        <f>ROUND(H285*I285,2)</f>
        <v>577089.8</v>
      </c>
      <c r="M285" s="19" t="n">
        <f>ROUND(H285*ROUND(J285,2),2)</f>
        <v>360220</v>
      </c>
      <c r="N285" s="19" t="n">
        <f>L285+M285</f>
        <v>937309.8</v>
      </c>
      <c r="O285" s="8" t="n">
        <v>4340</v>
      </c>
      <c r="P285" s="19" t="n" hidden="false">
        <f>ROUND((S286)/O285,2)</f>
        <v>192.67</v>
      </c>
      <c r="Q285" s="20" t="n" hidden="false">
        <v>112.8</v>
      </c>
      <c r="R285" s="19" t="n" hidden="false">
        <f>P285+Q285</f>
        <v>305.47</v>
      </c>
      <c r="S285" s="19" t="n" hidden="false">
        <f>ROUND(O285*P285,2)</f>
        <v>836187.8</v>
      </c>
      <c r="T285" s="19" t="n" hidden="false">
        <f>ROUND(O285*Q285,2)</f>
        <v>489552</v>
      </c>
      <c r="U285" s="19" t="n" hidden="false">
        <f>S285+T285</f>
        <v>1325739.8</v>
      </c>
      <c r="V285" s="21" t="n" hidden="false">
        <f>U285/N285-1</f>
        <v>0.4144094087141732</v>
      </c>
      <c r="W285" s="8" t="n">
        <v>4340</v>
      </c>
      <c r="X285" s="19" t="n" hidden="false">
        <f>ROUND((AA286)/W285,2)</f>
        <v>193</v>
      </c>
      <c r="Y285" s="20" t="n" hidden="false">
        <v>215</v>
      </c>
      <c r="Z285" s="19" t="n" hidden="false">
        <f>X285+Y285</f>
        <v>408</v>
      </c>
      <c r="AA285" s="19" t="n" hidden="false">
        <f>ROUND(W285*X285,2)</f>
        <v>837620</v>
      </c>
      <c r="AB285" s="19" t="n" hidden="false">
        <f>ROUND(W285*Y285,2)</f>
        <v>933100</v>
      </c>
      <c r="AC285" s="19" t="n" hidden="false">
        <f>AA285+AB285</f>
        <v>1770720</v>
      </c>
      <c r="AD285" s="21" t="n" hidden="false">
        <f>AC285/N285-1</f>
        <v>0.8891512710098624</v>
      </c>
      <c r="AE285" s="8" t="n">
        <v>4340</v>
      </c>
      <c r="AF285" s="19" t="n" hidden="false">
        <f>ROUND((AI286)/AE285,2)</f>
        <v>250</v>
      </c>
      <c r="AG285" s="20" t="n" hidden="false">
        <v>160</v>
      </c>
      <c r="AH285" s="19" t="n" hidden="false">
        <f>AF285+AG285</f>
        <v>410</v>
      </c>
      <c r="AI285" s="19" t="n" hidden="false">
        <f>ROUND(AE285*AF285,2)</f>
        <v>1085000</v>
      </c>
      <c r="AJ285" s="19" t="n" hidden="false">
        <f>ROUND(AE285*AG285,2)</f>
        <v>694400</v>
      </c>
      <c r="AK285" s="19" t="n" hidden="false">
        <f>AI285+AJ285</f>
        <v>1779400</v>
      </c>
      <c r="AL285" s="21" t="n" hidden="false">
        <f>AK285/N285-1</f>
        <v>0.8984118164559891</v>
      </c>
      <c r="AM285" s="8" t="n">
        <v>0</v>
      </c>
      <c r="AN285" s="19" t="n" hidden="false">
        <f>ROUND((AQ286)/AM285,2)</f>
        <v>0</v>
      </c>
      <c r="AO285" s="19" t="n" hidden="false">
        <v>0</v>
      </c>
      <c r="AP285" s="19" t="n" hidden="false">
        <f>AN285+AO285</f>
        <v>0</v>
      </c>
      <c r="AQ285" s="19" t="n" hidden="false">
        <f>ROUND(AM285*AN285,2)</f>
        <v>0</v>
      </c>
      <c r="AR285" s="19" t="n" hidden="false">
        <f>ROUND(AM285*AO285,2)</f>
        <v>0</v>
      </c>
      <c r="AS285" s="19" t="n" hidden="false">
        <f>AQ285+AR285</f>
        <v>0</v>
      </c>
      <c r="AT285" s="21" t="n" hidden="false">
        <f>AS285/N285-1</f>
        <v>-1</v>
      </c>
    </row>
    <row r="286" customFormat="false" hidden="false" outlineLevel="0" collapsed="false">
      <c r="A286" s="18" t="inlineStr">
        <is>
          <t xml:space="preserve">1.1.1.2.1.1.3.13.1</t>
        </is>
      </c>
      <c r="B286" s="18" t="inlineStr">
        <is>
          <t xml:space="preserve"/>
        </is>
      </c>
      <c r="C286" s="22" t="inlineStr">
        <is>
          <t xml:space="preserve">Труба ППЛ_ / 25 мм / легкая с протяжкой</t>
        </is>
      </c>
      <c r="D286" s="7" t="inlineStr">
        <is>
          <t xml:space="preserve">ECOPLAST</t>
        </is>
      </c>
      <c r="E286" s="7" t="inlineStr">
        <is>
          <t xml:space="preserve"/>
        </is>
      </c>
      <c r="F286" s="7" t="inlineStr">
        <is>
          <t xml:space="preserve">ПОГ М</t>
        </is>
      </c>
      <c r="G286" s="7" t="inlineStr">
        <is>
          <t xml:space="preserve">1</t>
        </is>
      </c>
      <c r="H286" s="8" t="n">
        <v>4340</v>
      </c>
      <c r="I286" s="20" t="n">
        <v>132.97</v>
      </c>
      <c r="J286" s="19" t="n">
        <v/>
      </c>
      <c r="K286" s="19" t="n">
        <f>ROUND(I286,2)+J286</f>
        <v>132.97</v>
      </c>
      <c r="L286" s="19" t="n">
        <f>ROUND(H286*ROUND(I286,2),2)</f>
        <v>577089.8</v>
      </c>
      <c r="M286" s="19" t="n">
        <v/>
      </c>
      <c r="N286" s="19" t="n">
        <f>L286+M286</f>
        <v>577089.8</v>
      </c>
      <c r="O286" s="8" t="n">
        <v>4340</v>
      </c>
      <c r="P286" s="20" t="n" hidden="false">
        <v>192.67</v>
      </c>
      <c r="Q286" s="19" t="n" hidden="false">
        <v/>
      </c>
      <c r="R286" s="19" t="n" hidden="false">
        <f>P286+Q286</f>
        <v>192.67</v>
      </c>
      <c r="S286" s="19" t="n" hidden="false">
        <f>ROUND(O286*P286,2)</f>
        <v>836187.8</v>
      </c>
      <c r="T286" s="19" t="n" hidden="false">
        <v/>
      </c>
      <c r="U286" s="19" t="n" hidden="false">
        <f>S286+T286</f>
        <v>836187.8</v>
      </c>
      <c r="V286" s="21" t="n" hidden="false">
        <f>U286/N286-1</f>
        <v>0.4489734526584943</v>
      </c>
      <c r="W286" s="8" t="n">
        <v>4340</v>
      </c>
      <c r="X286" s="20" t="n" hidden="false">
        <v>193</v>
      </c>
      <c r="Y286" s="19" t="n" hidden="false">
        <v/>
      </c>
      <c r="Z286" s="19" t="n" hidden="false">
        <f>X286+Y286</f>
        <v>193</v>
      </c>
      <c r="AA286" s="19" t="n" hidden="false">
        <f>ROUND(W286*X286,2)</f>
        <v>837620</v>
      </c>
      <c r="AB286" s="19" t="n" hidden="false">
        <v/>
      </c>
      <c r="AC286" s="19" t="n" hidden="false">
        <f>AA286+AB286</f>
        <v>837620</v>
      </c>
      <c r="AD286" s="21" t="n" hidden="false">
        <f>AC286/N286-1</f>
        <v>0.4514552154621343</v>
      </c>
      <c r="AE286" s="8" t="n">
        <v>4340</v>
      </c>
      <c r="AF286" s="20" t="n" hidden="false">
        <v>250</v>
      </c>
      <c r="AG286" s="19" t="n" hidden="false">
        <v/>
      </c>
      <c r="AH286" s="19" t="n" hidden="false">
        <f>AF286+AG286</f>
        <v>250</v>
      </c>
      <c r="AI286" s="19" t="n" hidden="false">
        <f>ROUND(AE286*AF286,2)</f>
        <v>1085000</v>
      </c>
      <c r="AJ286" s="19" t="n" hidden="false">
        <v/>
      </c>
      <c r="AK286" s="19" t="n" hidden="false">
        <f>AI286+AJ286</f>
        <v>1085000</v>
      </c>
      <c r="AL286" s="21" t="n" hidden="false">
        <f>AK286/N286-1</f>
        <v>0.8801233360908474</v>
      </c>
      <c r="AM286" s="8" t="n">
        <v>0</v>
      </c>
      <c r="AN286" s="19" t="n" hidden="false">
        <v>0</v>
      </c>
      <c r="AO286" s="19" t="n" hidden="false">
        <v/>
      </c>
      <c r="AP286" s="19" t="n" hidden="false">
        <f>AN286+AO286</f>
        <v>0</v>
      </c>
      <c r="AQ286" s="19" t="n" hidden="false">
        <f>ROUND(AM286*AN286,2)</f>
        <v>0</v>
      </c>
      <c r="AR286" s="19" t="n" hidden="false">
        <v/>
      </c>
      <c r="AS286" s="19" t="n" hidden="false">
        <f>AQ286+AR286</f>
        <v>0</v>
      </c>
      <c r="AT286" s="21" t="n" hidden="false">
        <f>AS286/N286-1</f>
        <v>-1</v>
      </c>
    </row>
    <row r="287" customFormat="false" hidden="false" outlineLevel="0" collapsed="false">
      <c r="A287" s="18" t="inlineStr">
        <is>
          <t xml:space="preserve">1.1.1.2.1.1.3.14</t>
        </is>
      </c>
      <c r="B287" s="18" t="inlineStr">
        <is>
          <t xml:space="preserve"/>
        </is>
      </c>
      <c r="C287" s="18" t="inlineStr">
        <is>
          <t xml:space="preserve">Монтаж трубы ПВХ, ПНД для кабеля / от 40мм до 100мм</t>
        </is>
      </c>
      <c r="D287" s="7" t="inlineStr">
        <is>
          <t xml:space="preserve">ЭМ</t>
        </is>
      </c>
      <c r="E287" s="7" t="inlineStr">
        <is>
          <t xml:space="preserve">Выгружается из БО по объектам BIM-КЦ</t>
        </is>
      </c>
      <c r="F287" s="7" t="inlineStr">
        <is>
          <t xml:space="preserve">ПОГ М</t>
        </is>
      </c>
      <c r="G287" s="7" t="inlineStr">
        <is>
          <t xml:space="preserve">1</t>
        </is>
      </c>
      <c r="H287" s="8" t="n">
        <v>1905</v>
      </c>
      <c r="I287" s="19" t="n">
        <f>ROUND((L288+L289+L290)/H287,2)</f>
        <v>110.03</v>
      </c>
      <c r="J287" s="20" t="n">
        <v>95</v>
      </c>
      <c r="K287" s="19" t="n">
        <f>I287+ROUND(J287,2)</f>
        <v>205.03</v>
      </c>
      <c r="L287" s="19" t="n">
        <f>ROUND(H287*I287,2)</f>
        <v>209607.15</v>
      </c>
      <c r="M287" s="19" t="n">
        <f>ROUND(H287*ROUND(J287,2),2)</f>
        <v>180975</v>
      </c>
      <c r="N287" s="19" t="n">
        <f>L287+M287</f>
        <v>390582.15</v>
      </c>
      <c r="O287" s="8" t="n">
        <v>1905</v>
      </c>
      <c r="P287" s="19" t="n" hidden="false">
        <f>ROUND((S288+S289+S290)/O287,2)</f>
        <v>222.39</v>
      </c>
      <c r="Q287" s="20" t="n" hidden="false">
        <v>132</v>
      </c>
      <c r="R287" s="19" t="n" hidden="false">
        <f>P287+Q287</f>
        <v>354.39</v>
      </c>
      <c r="S287" s="19" t="n" hidden="false">
        <f>ROUND(O287*P287,2)</f>
        <v>423652.95</v>
      </c>
      <c r="T287" s="19" t="n" hidden="false">
        <f>ROUND(O287*Q287,2)</f>
        <v>251460</v>
      </c>
      <c r="U287" s="19" t="n" hidden="false">
        <f>S287+T287</f>
        <v>675112.95</v>
      </c>
      <c r="V287" s="21" t="n" hidden="false">
        <f>U287/N287-1</f>
        <v>0.7284787592059696</v>
      </c>
      <c r="W287" s="8" t="n">
        <v>1905</v>
      </c>
      <c r="X287" s="19" t="n" hidden="false">
        <f>ROUND((AA288+AA289+AA290)/W287,2)</f>
        <v>191.85</v>
      </c>
      <c r="Y287" s="20" t="n" hidden="false">
        <v>215</v>
      </c>
      <c r="Z287" s="19" t="n" hidden="false">
        <f>X287+Y287</f>
        <v>406.85</v>
      </c>
      <c r="AA287" s="19" t="n" hidden="false">
        <f>ROUND(W287*X287,2)</f>
        <v>365474.25</v>
      </c>
      <c r="AB287" s="19" t="n" hidden="false">
        <f>ROUND(W287*Y287,2)</f>
        <v>409575</v>
      </c>
      <c r="AC287" s="19" t="n" hidden="false">
        <f>AA287+AB287</f>
        <v>775049.25</v>
      </c>
      <c r="AD287" s="21" t="n" hidden="false">
        <f>AC287/N287-1</f>
        <v>0.9843437545725016</v>
      </c>
      <c r="AE287" s="8" t="n">
        <v>1905</v>
      </c>
      <c r="AF287" s="19" t="n" hidden="false">
        <f>ROUND((AI288+AI289+AI290)/AE287,2)</f>
        <v>292.97</v>
      </c>
      <c r="AG287" s="20" t="n" hidden="false">
        <v>160</v>
      </c>
      <c r="AH287" s="19" t="n" hidden="false">
        <f>AF287+AG287</f>
        <v>452.97</v>
      </c>
      <c r="AI287" s="19" t="n" hidden="false">
        <f>ROUND(AE287*AF287,2)</f>
        <v>558107.85</v>
      </c>
      <c r="AJ287" s="19" t="n" hidden="false">
        <f>ROUND(AE287*AG287,2)</f>
        <v>304800</v>
      </c>
      <c r="AK287" s="19" t="n" hidden="false">
        <f>AI287+AJ287</f>
        <v>862907.85</v>
      </c>
      <c r="AL287" s="21" t="n" hidden="false">
        <f>AK287/N287-1</f>
        <v>1.2092864458859678</v>
      </c>
      <c r="AM287" s="8" t="n">
        <v>0</v>
      </c>
      <c r="AN287" s="19" t="n" hidden="false">
        <f>ROUND((AQ288+AQ289+AQ290)/AM287,2)</f>
        <v>0</v>
      </c>
      <c r="AO287" s="19" t="n" hidden="false">
        <v>0</v>
      </c>
      <c r="AP287" s="19" t="n" hidden="false">
        <f>AN287+AO287</f>
        <v>0</v>
      </c>
      <c r="AQ287" s="19" t="n" hidden="false">
        <f>ROUND(AM287*AN287,2)</f>
        <v>0</v>
      </c>
      <c r="AR287" s="19" t="n" hidden="false">
        <f>ROUND(AM287*AO287,2)</f>
        <v>0</v>
      </c>
      <c r="AS287" s="19" t="n" hidden="false">
        <f>AQ287+AR287</f>
        <v>0</v>
      </c>
      <c r="AT287" s="21" t="n" hidden="false">
        <f>AS287/N287-1</f>
        <v>-1</v>
      </c>
    </row>
    <row r="288" customFormat="false" hidden="false" outlineLevel="0" collapsed="false">
      <c r="A288" s="18" t="inlineStr">
        <is>
          <t xml:space="preserve">1.1.1.2.1.1.3.14.1</t>
        </is>
      </c>
      <c r="B288" s="18" t="inlineStr">
        <is>
          <t xml:space="preserve"/>
        </is>
      </c>
      <c r="C288" s="22" t="inlineStr">
        <is>
          <t xml:space="preserve">Труба ПНД_ / гладкая / жесткая / d 63 мм</t>
        </is>
      </c>
      <c r="D288" s="7" t="inlineStr">
        <is>
          <t xml:space="preserve">Труба гофрированная поливинилхлоридная, не распространяющая
горение, легкого типа, с протяжкой</t>
        </is>
      </c>
      <c r="E288" s="7" t="inlineStr">
        <is>
          <t xml:space="preserve"/>
        </is>
      </c>
      <c r="F288" s="7" t="inlineStr">
        <is>
          <t xml:space="preserve">ПОГ М</t>
        </is>
      </c>
      <c r="G288" s="7" t="inlineStr">
        <is>
          <t xml:space="preserve">1</t>
        </is>
      </c>
      <c r="H288" s="8" t="n">
        <v>780</v>
      </c>
      <c r="I288" s="20" t="n">
        <v>178.57</v>
      </c>
      <c r="J288" s="19" t="n">
        <v/>
      </c>
      <c r="K288" s="19" t="n">
        <f>ROUND(I288,2)+J288</f>
        <v>178.57</v>
      </c>
      <c r="L288" s="19" t="n">
        <f>ROUND(H288*ROUND(I288,2),2)</f>
        <v>139284.6</v>
      </c>
      <c r="M288" s="19" t="n">
        <v/>
      </c>
      <c r="N288" s="19" t="n">
        <f>L288+M288</f>
        <v>139284.6</v>
      </c>
      <c r="O288" s="8" t="n">
        <v>780</v>
      </c>
      <c r="P288" s="20" t="n" hidden="false">
        <v>392</v>
      </c>
      <c r="Q288" s="19" t="n" hidden="false">
        <v/>
      </c>
      <c r="R288" s="19" t="n" hidden="false">
        <f>P288+Q288</f>
        <v>392</v>
      </c>
      <c r="S288" s="19" t="n" hidden="false">
        <f>ROUND(O288*P288,2)</f>
        <v>305760</v>
      </c>
      <c r="T288" s="19" t="n" hidden="false">
        <v/>
      </c>
      <c r="U288" s="19" t="n" hidden="false">
        <f>S288+T288</f>
        <v>305760</v>
      </c>
      <c r="V288" s="21" t="n" hidden="false">
        <f>U288/N288-1</f>
        <v>1.1952175617404937</v>
      </c>
      <c r="W288" s="8" t="n">
        <v>780</v>
      </c>
      <c r="X288" s="20" t="n" hidden="false">
        <v>350</v>
      </c>
      <c r="Y288" s="19" t="n" hidden="false">
        <v/>
      </c>
      <c r="Z288" s="19" t="n" hidden="false">
        <f>X288+Y288</f>
        <v>350</v>
      </c>
      <c r="AA288" s="19" t="n" hidden="false">
        <f>ROUND(W288*X288,2)</f>
        <v>273000</v>
      </c>
      <c r="AB288" s="19" t="n" hidden="false">
        <v/>
      </c>
      <c r="AC288" s="19" t="n" hidden="false">
        <f>AA288+AB288</f>
        <v>273000</v>
      </c>
      <c r="AD288" s="21" t="n" hidden="false">
        <f>AC288/N288-1</f>
        <v>0.9600156801254409</v>
      </c>
      <c r="AE288" s="8" t="n">
        <v>780</v>
      </c>
      <c r="AF288" s="20" t="n" hidden="false">
        <v>320</v>
      </c>
      <c r="AG288" s="19" t="n" hidden="false">
        <v/>
      </c>
      <c r="AH288" s="19" t="n" hidden="false">
        <f>AF288+AG288</f>
        <v>320</v>
      </c>
      <c r="AI288" s="19" t="n" hidden="false">
        <f>ROUND(AE288*AF288,2)</f>
        <v>249600</v>
      </c>
      <c r="AJ288" s="19" t="n" hidden="false">
        <v/>
      </c>
      <c r="AK288" s="19" t="n" hidden="false">
        <f>AI288+AJ288</f>
        <v>249600</v>
      </c>
      <c r="AL288" s="21" t="n" hidden="false">
        <f>AK288/N288-1</f>
        <v>0.7920143361146887</v>
      </c>
      <c r="AM288" s="8" t="n">
        <v>0</v>
      </c>
      <c r="AN288" s="19" t="n" hidden="false">
        <v>0</v>
      </c>
      <c r="AO288" s="19" t="n" hidden="false">
        <v/>
      </c>
      <c r="AP288" s="19" t="n" hidden="false">
        <f>AN288+AO288</f>
        <v>0</v>
      </c>
      <c r="AQ288" s="19" t="n" hidden="false">
        <f>ROUND(AM288*AN288,2)</f>
        <v>0</v>
      </c>
      <c r="AR288" s="19" t="n" hidden="false">
        <v/>
      </c>
      <c r="AS288" s="19" t="n" hidden="false">
        <f>AQ288+AR288</f>
        <v>0</v>
      </c>
      <c r="AT288" s="21" t="n" hidden="false">
        <f>AS288/N288-1</f>
        <v>-1</v>
      </c>
    </row>
    <row r="289" customFormat="false" hidden="false" outlineLevel="0" collapsed="false">
      <c r="A289" s="18" t="inlineStr">
        <is>
          <t xml:space="preserve">1.1.1.2.1.1.3.14.2</t>
        </is>
      </c>
      <c r="B289" s="18" t="inlineStr">
        <is>
          <t xml:space="preserve"/>
        </is>
      </c>
      <c r="C289" s="22" t="inlineStr">
        <is>
          <t xml:space="preserve">Труба ПВХ гофрированная_ / Легкая с протяжкой / 50 мм</t>
        </is>
      </c>
      <c r="D289" s="7" t="inlineStr">
        <is>
          <t xml:space="preserve"/>
        </is>
      </c>
      <c r="E289" s="7" t="inlineStr">
        <is>
          <t xml:space="preserve"/>
        </is>
      </c>
      <c r="F289" s="7" t="inlineStr">
        <is>
          <t xml:space="preserve">ПОГ М</t>
        </is>
      </c>
      <c r="G289" s="7" t="inlineStr">
        <is>
          <t xml:space="preserve">1</t>
        </is>
      </c>
      <c r="H289" s="8" t="n">
        <v>350</v>
      </c>
      <c r="I289" s="20" t="n">
        <v>86.16</v>
      </c>
      <c r="J289" s="19" t="n">
        <v/>
      </c>
      <c r="K289" s="19" t="n">
        <f>ROUND(I289,2)+J289</f>
        <v>86.16</v>
      </c>
      <c r="L289" s="19" t="n">
        <f>ROUND(H289*ROUND(I289,2),2)</f>
        <v>30156</v>
      </c>
      <c r="M289" s="19" t="n">
        <v/>
      </c>
      <c r="N289" s="19" t="n">
        <f>L289+M289</f>
        <v>30156</v>
      </c>
      <c r="O289" s="8" t="n">
        <v>350</v>
      </c>
      <c r="P289" s="20" t="n" hidden="false">
        <v>144.44</v>
      </c>
      <c r="Q289" s="19" t="n" hidden="false">
        <v/>
      </c>
      <c r="R289" s="19" t="n" hidden="false">
        <f>P289+Q289</f>
        <v>144.44</v>
      </c>
      <c r="S289" s="19" t="n" hidden="false">
        <f>ROUND(O289*P289,2)</f>
        <v>50554</v>
      </c>
      <c r="T289" s="19" t="n" hidden="false">
        <v/>
      </c>
      <c r="U289" s="19" t="n" hidden="false">
        <f>S289+T289</f>
        <v>50554</v>
      </c>
      <c r="V289" s="21" t="n" hidden="false">
        <f>U289/N289-1</f>
        <v>0.6764159702878365</v>
      </c>
      <c r="W289" s="8" t="n">
        <v>350</v>
      </c>
      <c r="X289" s="20" t="n" hidden="false">
        <v>107</v>
      </c>
      <c r="Y289" s="19" t="n" hidden="false">
        <v/>
      </c>
      <c r="Z289" s="19" t="n" hidden="false">
        <f>X289+Y289</f>
        <v>107</v>
      </c>
      <c r="AA289" s="19" t="n" hidden="false">
        <f>ROUND(W289*X289,2)</f>
        <v>37450</v>
      </c>
      <c r="AB289" s="19" t="n" hidden="false">
        <v/>
      </c>
      <c r="AC289" s="19" t="n" hidden="false">
        <f>AA289+AB289</f>
        <v>37450</v>
      </c>
      <c r="AD289" s="21" t="n" hidden="false">
        <f>AC289/N289-1</f>
        <v>0.24187558031569178</v>
      </c>
      <c r="AE289" s="8" t="n">
        <v>350</v>
      </c>
      <c r="AF289" s="20" t="n" hidden="false">
        <v>350</v>
      </c>
      <c r="AG289" s="19" t="n" hidden="false">
        <v/>
      </c>
      <c r="AH289" s="19" t="n" hidden="false">
        <f>AF289+AG289</f>
        <v>350</v>
      </c>
      <c r="AI289" s="19" t="n" hidden="false">
        <f>ROUND(AE289*AF289,2)</f>
        <v>122500</v>
      </c>
      <c r="AJ289" s="19" t="n" hidden="false">
        <v/>
      </c>
      <c r="AK289" s="19" t="n" hidden="false">
        <f>AI289+AJ289</f>
        <v>122500</v>
      </c>
      <c r="AL289" s="21" t="n" hidden="false">
        <f>AK289/N289-1</f>
        <v>3.0622098421541315</v>
      </c>
      <c r="AM289" s="8" t="n">
        <v>0</v>
      </c>
      <c r="AN289" s="19" t="n" hidden="false">
        <v>0</v>
      </c>
      <c r="AO289" s="19" t="n" hidden="false">
        <v/>
      </c>
      <c r="AP289" s="19" t="n" hidden="false">
        <f>AN289+AO289</f>
        <v>0</v>
      </c>
      <c r="AQ289" s="19" t="n" hidden="false">
        <f>ROUND(AM289*AN289,2)</f>
        <v>0</v>
      </c>
      <c r="AR289" s="19" t="n" hidden="false">
        <v/>
      </c>
      <c r="AS289" s="19" t="n" hidden="false">
        <f>AQ289+AR289</f>
        <v>0</v>
      </c>
      <c r="AT289" s="21" t="n" hidden="false">
        <f>AS289/N289-1</f>
        <v>-1</v>
      </c>
    </row>
    <row r="290" customFormat="false" hidden="false" outlineLevel="0" collapsed="false">
      <c r="A290" s="18" t="inlineStr">
        <is>
          <t xml:space="preserve">1.1.1.2.1.1.3.14.3</t>
        </is>
      </c>
      <c r="B290" s="18" t="inlineStr">
        <is>
          <t xml:space="preserve"/>
        </is>
      </c>
      <c r="C290" s="22" t="inlineStr">
        <is>
          <t xml:space="preserve">Труба ПВХ гофрированная_ / Легкая с протяжкой / 40 мм</t>
        </is>
      </c>
      <c r="D290" s="7" t="inlineStr">
        <is>
          <t xml:space="preserve"/>
        </is>
      </c>
      <c r="E290" s="7" t="inlineStr">
        <is>
          <t xml:space="preserve"/>
        </is>
      </c>
      <c r="F290" s="7" t="inlineStr">
        <is>
          <t xml:space="preserve">ПОГ М</t>
        </is>
      </c>
      <c r="G290" s="7" t="inlineStr">
        <is>
          <t xml:space="preserve">1</t>
        </is>
      </c>
      <c r="H290" s="8" t="n">
        <v>775</v>
      </c>
      <c r="I290" s="20" t="n">
        <v>51.83</v>
      </c>
      <c r="J290" s="19" t="n">
        <v/>
      </c>
      <c r="K290" s="19" t="n">
        <f>ROUND(I290,2)+J290</f>
        <v>51.83</v>
      </c>
      <c r="L290" s="19" t="n">
        <f>ROUND(H290*ROUND(I290,2),2)</f>
        <v>40168.25</v>
      </c>
      <c r="M290" s="19" t="n">
        <v/>
      </c>
      <c r="N290" s="19" t="n">
        <f>L290+M290</f>
        <v>40168.25</v>
      </c>
      <c r="O290" s="8" t="n">
        <v>775</v>
      </c>
      <c r="P290" s="20" t="n" hidden="false">
        <v>86.88</v>
      </c>
      <c r="Q290" s="19" t="n" hidden="false">
        <v/>
      </c>
      <c r="R290" s="19" t="n" hidden="false">
        <f>P290+Q290</f>
        <v>86.88</v>
      </c>
      <c r="S290" s="19" t="n" hidden="false">
        <f>ROUND(O290*P290,2)</f>
        <v>67332</v>
      </c>
      <c r="T290" s="19" t="n" hidden="false">
        <v/>
      </c>
      <c r="U290" s="19" t="n" hidden="false">
        <f>S290+T290</f>
        <v>67332</v>
      </c>
      <c r="V290" s="21" t="n" hidden="false">
        <f>U290/N290-1</f>
        <v>0.6762492764808026</v>
      </c>
      <c r="W290" s="8" t="n">
        <v>775</v>
      </c>
      <c r="X290" s="20" t="n" hidden="false">
        <v>71</v>
      </c>
      <c r="Y290" s="19" t="n" hidden="false">
        <v/>
      </c>
      <c r="Z290" s="19" t="n" hidden="false">
        <f>X290+Y290</f>
        <v>71</v>
      </c>
      <c r="AA290" s="19" t="n" hidden="false">
        <f>ROUND(W290*X290,2)</f>
        <v>55025</v>
      </c>
      <c r="AB290" s="19" t="n" hidden="false">
        <v/>
      </c>
      <c r="AC290" s="19" t="n" hidden="false">
        <f>AA290+AB290</f>
        <v>55025</v>
      </c>
      <c r="AD290" s="21" t="n" hidden="false">
        <f>AC290/N290-1</f>
        <v>0.36986301369863006</v>
      </c>
      <c r="AE290" s="8" t="n">
        <v>775</v>
      </c>
      <c r="AF290" s="20" t="n" hidden="false">
        <v>240</v>
      </c>
      <c r="AG290" s="19" t="n" hidden="false">
        <v/>
      </c>
      <c r="AH290" s="19" t="n" hidden="false">
        <f>AF290+AG290</f>
        <v>240</v>
      </c>
      <c r="AI290" s="19" t="n" hidden="false">
        <f>ROUND(AE290*AF290,2)</f>
        <v>186000</v>
      </c>
      <c r="AJ290" s="19" t="n" hidden="false">
        <v/>
      </c>
      <c r="AK290" s="19" t="n" hidden="false">
        <f>AI290+AJ290</f>
        <v>186000</v>
      </c>
      <c r="AL290" s="21" t="n" hidden="false">
        <f>AK290/N290-1</f>
        <v>3.630522863206637</v>
      </c>
      <c r="AM290" s="8" t="n">
        <v>0</v>
      </c>
      <c r="AN290" s="19" t="n" hidden="false">
        <v>0</v>
      </c>
      <c r="AO290" s="19" t="n" hidden="false">
        <v/>
      </c>
      <c r="AP290" s="19" t="n" hidden="false">
        <f>AN290+AO290</f>
        <v>0</v>
      </c>
      <c r="AQ290" s="19" t="n" hidden="false">
        <f>ROUND(AM290*AN290,2)</f>
        <v>0</v>
      </c>
      <c r="AR290" s="19" t="n" hidden="false">
        <v/>
      </c>
      <c r="AS290" s="19" t="n" hidden="false">
        <f>AQ290+AR290</f>
        <v>0</v>
      </c>
      <c r="AT290" s="21" t="n" hidden="false">
        <f>AS290/N290-1</f>
        <v>-1</v>
      </c>
    </row>
    <row r="291" customFormat="false" hidden="false" outlineLevel="0" collapsed="false">
      <c r="A291" s="18" t="inlineStr">
        <is>
          <t xml:space="preserve">1.1.1.2.1.1.3.15</t>
        </is>
      </c>
      <c r="B291" s="18" t="inlineStr">
        <is>
          <t xml:space="preserve"/>
        </is>
      </c>
      <c r="C291" s="18" t="inlineStr">
        <is>
          <t xml:space="preserve">Монтаж трубы ПВХ, ПНД для кабеля / расходные материалы</t>
        </is>
      </c>
      <c r="D291" s="7" t="inlineStr">
        <is>
          <t xml:space="preserve">ЭО</t>
        </is>
      </c>
      <c r="E291" s="7" t="inlineStr">
        <is>
          <t xml:space="preserve"/>
        </is>
      </c>
      <c r="F291" s="7" t="inlineStr">
        <is>
          <t xml:space="preserve">ПОГ М</t>
        </is>
      </c>
      <c r="G291" s="7" t="inlineStr">
        <is>
          <t xml:space="preserve">1</t>
        </is>
      </c>
      <c r="H291" s="8" t="n">
        <v>3702</v>
      </c>
      <c r="I291" s="19" t="n">
        <f>ROUND((L292+L293+L294+L295+L296)/H291,2)</f>
        <v>14.55</v>
      </c>
      <c r="J291" s="20" t="n">
        <v>0</v>
      </c>
      <c r="K291" s="19" t="n">
        <f>I291+ROUND(J291,2)</f>
        <v>14.55</v>
      </c>
      <c r="L291" s="19" t="n">
        <f>ROUND(H291*I291,2)</f>
        <v>53864.1</v>
      </c>
      <c r="M291" s="19" t="n">
        <f>ROUND(H291*ROUND(J291,2),2)</f>
        <v>0</v>
      </c>
      <c r="N291" s="19" t="n">
        <f>L291+M291</f>
        <v>53864.1</v>
      </c>
      <c r="O291" s="8" t="n">
        <v>3702</v>
      </c>
      <c r="P291" s="19" t="n" hidden="false">
        <f>ROUND((S292+S293+S294+S295+S296)/O291,2)</f>
        <v>44.6</v>
      </c>
      <c r="Q291" s="20" t="n" hidden="false">
        <v>1</v>
      </c>
      <c r="R291" s="19" t="n" hidden="false">
        <f>P291+Q291</f>
        <v>45.6</v>
      </c>
      <c r="S291" s="19" t="n" hidden="false">
        <f>ROUND(O291*P291,2)</f>
        <v>165109.2</v>
      </c>
      <c r="T291" s="19" t="n" hidden="false">
        <f>ROUND(O291*Q291,2)</f>
        <v>3702</v>
      </c>
      <c r="U291" s="19" t="n" hidden="false">
        <f>S291+T291</f>
        <v>168811.2</v>
      </c>
      <c r="V291" s="21" t="n" hidden="false">
        <f>U291/N291-1</f>
        <v>2.1340206185567014</v>
      </c>
      <c r="W291" s="8" t="n">
        <v>3702</v>
      </c>
      <c r="X291" s="19" t="n" hidden="false">
        <f>ROUND((AA292+AA293+AA294+AA295+AA296)/W291,2)</f>
        <v>24.78</v>
      </c>
      <c r="Y291" s="19" t="n" hidden="false">
        <v>0</v>
      </c>
      <c r="Z291" s="19" t="n" hidden="false">
        <f>X291+Y291</f>
        <v>24.78</v>
      </c>
      <c r="AA291" s="19" t="n" hidden="false">
        <f>ROUND(W291*X291,2)</f>
        <v>91735.56</v>
      </c>
      <c r="AB291" s="19" t="n" hidden="false">
        <f>ROUND(W291*Y291,2)</f>
        <v>0</v>
      </c>
      <c r="AC291" s="19" t="n" hidden="false">
        <f>AA291+AB291</f>
        <v>91735.56</v>
      </c>
      <c r="AD291" s="21" t="n" hidden="false">
        <f>AC291/N291-1</f>
        <v>0.7030927835051546</v>
      </c>
      <c r="AE291" s="8" t="n">
        <v>3702</v>
      </c>
      <c r="AF291" s="19" t="n" hidden="false">
        <f>ROUND((AI292+AI293+AI294+AI295+AI296)/AE291,2)</f>
        <v>35.14</v>
      </c>
      <c r="AG291" s="19" t="n" hidden="false">
        <v>0</v>
      </c>
      <c r="AH291" s="19" t="n" hidden="false">
        <f>AF291+AG291</f>
        <v>35.14</v>
      </c>
      <c r="AI291" s="19" t="n" hidden="false">
        <f>ROUND(AE291*AF291,2)</f>
        <v>130088.28</v>
      </c>
      <c r="AJ291" s="19" t="n" hidden="false">
        <f>ROUND(AE291*AG291,2)</f>
        <v>0</v>
      </c>
      <c r="AK291" s="19" t="n" hidden="false">
        <f>AI291+AJ291</f>
        <v>130088.28</v>
      </c>
      <c r="AL291" s="21" t="n" hidden="false">
        <f>AK291/N291-1</f>
        <v>1.4151202749140892</v>
      </c>
      <c r="AM291" s="8" t="n">
        <v>0</v>
      </c>
      <c r="AN291" s="19" t="n" hidden="false">
        <f>ROUND((AQ292+AQ293+AQ294+AQ295+AQ296)/AM291,2)</f>
        <v>0</v>
      </c>
      <c r="AO291" s="19" t="n" hidden="false">
        <v>0</v>
      </c>
      <c r="AP291" s="19" t="n" hidden="false">
        <f>AN291+AO291</f>
        <v>0</v>
      </c>
      <c r="AQ291" s="19" t="n" hidden="false">
        <f>ROUND(AM291*AN291,2)</f>
        <v>0</v>
      </c>
      <c r="AR291" s="19" t="n" hidden="false">
        <f>ROUND(AM291*AO291,2)</f>
        <v>0</v>
      </c>
      <c r="AS291" s="19" t="n" hidden="false">
        <f>AQ291+AR291</f>
        <v>0</v>
      </c>
      <c r="AT291" s="21" t="n" hidden="false">
        <f>AS291/N291-1</f>
        <v>-1</v>
      </c>
    </row>
    <row r="292" customFormat="false" hidden="false" outlineLevel="0" collapsed="false">
      <c r="A292" s="18" t="inlineStr">
        <is>
          <t xml:space="preserve">1.1.1.2.1.1.3.15.1</t>
        </is>
      </c>
      <c r="B292" s="18" t="inlineStr">
        <is>
          <t xml:space="preserve"/>
        </is>
      </c>
      <c r="C292" s="22" t="inlineStr">
        <is>
          <t xml:space="preserve">Скоба металлическая однолапковая_ / 25-26мм</t>
        </is>
      </c>
      <c r="D292" s="7" t="inlineStr">
        <is>
          <t xml:space="preserve"/>
        </is>
      </c>
      <c r="E292" s="7" t="inlineStr">
        <is>
          <t xml:space="preserve"/>
        </is>
      </c>
      <c r="F292" s="7" t="inlineStr">
        <is>
          <t xml:space="preserve">ШТ</t>
        </is>
      </c>
      <c r="G292" s="7" t="inlineStr">
        <is>
          <t xml:space="preserve">1</t>
        </is>
      </c>
      <c r="H292" s="8" t="n">
        <v>2700</v>
      </c>
      <c r="I292" s="20" t="n">
        <v>4.04</v>
      </c>
      <c r="J292" s="19" t="n">
        <v/>
      </c>
      <c r="K292" s="19" t="n">
        <f>ROUND(I292,2)+J292</f>
        <v>4.04</v>
      </c>
      <c r="L292" s="19" t="n">
        <f>ROUND(H292*ROUND(I292,2),2)</f>
        <v>10908</v>
      </c>
      <c r="M292" s="19" t="n">
        <v/>
      </c>
      <c r="N292" s="19" t="n">
        <f>L292+M292</f>
        <v>10908</v>
      </c>
      <c r="O292" s="8" t="n">
        <v>2700</v>
      </c>
      <c r="P292" s="20" t="n" hidden="false">
        <v>21</v>
      </c>
      <c r="Q292" s="19" t="n" hidden="false">
        <v/>
      </c>
      <c r="R292" s="19" t="n" hidden="false">
        <f>P292+Q292</f>
        <v>21</v>
      </c>
      <c r="S292" s="19" t="n" hidden="false">
        <f>ROUND(O292*P292,2)</f>
        <v>56700</v>
      </c>
      <c r="T292" s="19" t="n" hidden="false">
        <v/>
      </c>
      <c r="U292" s="19" t="n" hidden="false">
        <f>S292+T292</f>
        <v>56700</v>
      </c>
      <c r="V292" s="21" t="n" hidden="false">
        <f>U292/N292-1</f>
        <v>4.198019801980198</v>
      </c>
      <c r="W292" s="8" t="n">
        <v>2700</v>
      </c>
      <c r="X292" s="20" t="n" hidden="false">
        <v>10</v>
      </c>
      <c r="Y292" s="19" t="n" hidden="false">
        <v/>
      </c>
      <c r="Z292" s="19" t="n" hidden="false">
        <f>X292+Y292</f>
        <v>10</v>
      </c>
      <c r="AA292" s="19" t="n" hidden="false">
        <f>ROUND(W292*X292,2)</f>
        <v>27000</v>
      </c>
      <c r="AB292" s="19" t="n" hidden="false">
        <v/>
      </c>
      <c r="AC292" s="19" t="n" hidden="false">
        <f>AA292+AB292</f>
        <v>27000</v>
      </c>
      <c r="AD292" s="21" t="n" hidden="false">
        <f>AC292/N292-1</f>
        <v>1.4752475247524752</v>
      </c>
      <c r="AE292" s="8" t="n">
        <v>2700</v>
      </c>
      <c r="AF292" s="20" t="n" hidden="false">
        <v>15</v>
      </c>
      <c r="AG292" s="19" t="n" hidden="false">
        <v/>
      </c>
      <c r="AH292" s="19" t="n" hidden="false">
        <f>AF292+AG292</f>
        <v>15</v>
      </c>
      <c r="AI292" s="19" t="n" hidden="false">
        <f>ROUND(AE292*AF292,2)</f>
        <v>40500</v>
      </c>
      <c r="AJ292" s="19" t="n" hidden="false">
        <v/>
      </c>
      <c r="AK292" s="19" t="n" hidden="false">
        <f>AI292+AJ292</f>
        <v>40500</v>
      </c>
      <c r="AL292" s="21" t="n" hidden="false">
        <f>AK292/N292-1</f>
        <v>2.712871287128713</v>
      </c>
      <c r="AM292" s="8" t="n">
        <v>0</v>
      </c>
      <c r="AN292" s="19" t="n" hidden="false">
        <v>0</v>
      </c>
      <c r="AO292" s="19" t="n" hidden="false">
        <v/>
      </c>
      <c r="AP292" s="19" t="n" hidden="false">
        <f>AN292+AO292</f>
        <v>0</v>
      </c>
      <c r="AQ292" s="19" t="n" hidden="false">
        <f>ROUND(AM292*AN292,2)</f>
        <v>0</v>
      </c>
      <c r="AR292" s="19" t="n" hidden="false">
        <v/>
      </c>
      <c r="AS292" s="19" t="n" hidden="false">
        <f>AQ292+AR292</f>
        <v>0</v>
      </c>
      <c r="AT292" s="21" t="n" hidden="false">
        <f>AS292/N292-1</f>
        <v>-1</v>
      </c>
    </row>
    <row r="293" customFormat="false" hidden="false" outlineLevel="0" collapsed="false">
      <c r="A293" s="18" t="inlineStr">
        <is>
          <t xml:space="preserve">1.1.1.2.1.1.3.15.2</t>
        </is>
      </c>
      <c r="B293" s="18" t="inlineStr">
        <is>
          <t xml:space="preserve"/>
        </is>
      </c>
      <c r="C293" s="22" t="inlineStr">
        <is>
          <t xml:space="preserve">Муфта соединительная труба-коробка_ / 25 мм</t>
        </is>
      </c>
      <c r="D293" s="7" t="inlineStr">
        <is>
          <t xml:space="preserve">42725(42) + BS25(28)</t>
        </is>
      </c>
      <c r="E293" s="7" t="inlineStr">
        <is>
          <t xml:space="preserve"/>
        </is>
      </c>
      <c r="F293" s="7" t="inlineStr">
        <is>
          <t xml:space="preserve">ШТ</t>
        </is>
      </c>
      <c r="G293" s="7" t="inlineStr">
        <is>
          <t xml:space="preserve">1</t>
        </is>
      </c>
      <c r="H293" s="8" t="n">
        <v>70</v>
      </c>
      <c r="I293" s="20" t="n">
        <v>109.36</v>
      </c>
      <c r="J293" s="19" t="n">
        <v/>
      </c>
      <c r="K293" s="19" t="n">
        <f>ROUND(I293,2)+J293</f>
        <v>109.36</v>
      </c>
      <c r="L293" s="19" t="n">
        <f>ROUND(H293*ROUND(I293,2),2)</f>
        <v>7655.2</v>
      </c>
      <c r="M293" s="19" t="n">
        <v/>
      </c>
      <c r="N293" s="19" t="n">
        <f>L293+M293</f>
        <v>7655.2</v>
      </c>
      <c r="O293" s="8" t="n">
        <v>70</v>
      </c>
      <c r="P293" s="20" t="n" hidden="false">
        <v>240</v>
      </c>
      <c r="Q293" s="19" t="n" hidden="false">
        <v/>
      </c>
      <c r="R293" s="19" t="n" hidden="false">
        <f>P293+Q293</f>
        <v>240</v>
      </c>
      <c r="S293" s="19" t="n" hidden="false">
        <f>ROUND(O293*P293,2)</f>
        <v>16800</v>
      </c>
      <c r="T293" s="19" t="n" hidden="false">
        <v/>
      </c>
      <c r="U293" s="19" t="n" hidden="false">
        <f>S293+T293</f>
        <v>16800</v>
      </c>
      <c r="V293" s="21" t="n" hidden="false">
        <f>U293/N293-1</f>
        <v>1.194586686174104</v>
      </c>
      <c r="W293" s="8" t="n">
        <v>70</v>
      </c>
      <c r="X293" s="20" t="n" hidden="false">
        <v>218.42</v>
      </c>
      <c r="Y293" s="19" t="n" hidden="false">
        <v/>
      </c>
      <c r="Z293" s="19" t="n" hidden="false">
        <f>X293+Y293</f>
        <v>218.42</v>
      </c>
      <c r="AA293" s="19" t="n" hidden="false">
        <f>ROUND(W293*X293,2)</f>
        <v>15289.4</v>
      </c>
      <c r="AB293" s="19" t="n" hidden="false">
        <v/>
      </c>
      <c r="AC293" s="19" t="n" hidden="false">
        <f>AA293+AB293</f>
        <v>15289.4</v>
      </c>
      <c r="AD293" s="21" t="n" hidden="false">
        <f>AC293/N293-1</f>
        <v>0.9972567666422825</v>
      </c>
      <c r="AE293" s="8" t="n">
        <v>70</v>
      </c>
      <c r="AF293" s="20" t="n" hidden="false">
        <v>50</v>
      </c>
      <c r="AG293" s="19" t="n" hidden="false">
        <v/>
      </c>
      <c r="AH293" s="19" t="n" hidden="false">
        <f>AF293+AG293</f>
        <v>50</v>
      </c>
      <c r="AI293" s="19" t="n" hidden="false">
        <f>ROUND(AE293*AF293,2)</f>
        <v>3500</v>
      </c>
      <c r="AJ293" s="19" t="n" hidden="false">
        <v/>
      </c>
      <c r="AK293" s="19" t="n" hidden="false">
        <f>AI293+AJ293</f>
        <v>3500</v>
      </c>
      <c r="AL293" s="21" t="n" hidden="false">
        <f>AK293/N293-1</f>
        <v>-0.542794440380395</v>
      </c>
      <c r="AM293" s="8" t="n">
        <v>0</v>
      </c>
      <c r="AN293" s="19" t="n" hidden="false">
        <v>0</v>
      </c>
      <c r="AO293" s="19" t="n" hidden="false">
        <v/>
      </c>
      <c r="AP293" s="19" t="n" hidden="false">
        <f>AN293+AO293</f>
        <v>0</v>
      </c>
      <c r="AQ293" s="19" t="n" hidden="false">
        <f>ROUND(AM293*AN293,2)</f>
        <v>0</v>
      </c>
      <c r="AR293" s="19" t="n" hidden="false">
        <v/>
      </c>
      <c r="AS293" s="19" t="n" hidden="false">
        <f>AQ293+AR293</f>
        <v>0</v>
      </c>
      <c r="AT293" s="21" t="n" hidden="false">
        <f>AS293/N293-1</f>
        <v>-1</v>
      </c>
    </row>
    <row r="294" customFormat="false" hidden="false" outlineLevel="0" collapsed="false">
      <c r="A294" s="18" t="inlineStr">
        <is>
          <t xml:space="preserve">1.1.1.2.1.1.3.15.3</t>
        </is>
      </c>
      <c r="B294" s="18" t="inlineStr">
        <is>
          <t xml:space="preserve"/>
        </is>
      </c>
      <c r="C294" s="22" t="inlineStr">
        <is>
          <t xml:space="preserve">Муфта соединительная труба-коробка_ / 20 мм</t>
        </is>
      </c>
      <c r="D294" s="7" t="inlineStr">
        <is>
          <t xml:space="preserve">42720</t>
        </is>
      </c>
      <c r="E294" s="7" t="inlineStr">
        <is>
          <t xml:space="preserve"/>
        </is>
      </c>
      <c r="F294" s="7" t="inlineStr">
        <is>
          <t xml:space="preserve">ШТ</t>
        </is>
      </c>
      <c r="G294" s="7" t="inlineStr">
        <is>
          <t xml:space="preserve">1</t>
        </is>
      </c>
      <c r="H294" s="8" t="n">
        <v>10</v>
      </c>
      <c r="I294" s="20" t="n">
        <v>86.58</v>
      </c>
      <c r="J294" s="19" t="n">
        <v/>
      </c>
      <c r="K294" s="19" t="n">
        <f>ROUND(I294,2)+J294</f>
        <v>86.58</v>
      </c>
      <c r="L294" s="19" t="n">
        <f>ROUND(H294*ROUND(I294,2),2)</f>
        <v>865.8</v>
      </c>
      <c r="M294" s="19" t="n">
        <v/>
      </c>
      <c r="N294" s="19" t="n">
        <f>L294+M294</f>
        <v>865.8</v>
      </c>
      <c r="O294" s="8" t="n">
        <v>10</v>
      </c>
      <c r="P294" s="20" t="n" hidden="false">
        <v>206</v>
      </c>
      <c r="Q294" s="19" t="n" hidden="false">
        <v/>
      </c>
      <c r="R294" s="19" t="n" hidden="false">
        <f>P294+Q294</f>
        <v>206</v>
      </c>
      <c r="S294" s="19" t="n" hidden="false">
        <f>ROUND(O294*P294,2)</f>
        <v>2060</v>
      </c>
      <c r="T294" s="19" t="n" hidden="false">
        <v/>
      </c>
      <c r="U294" s="19" t="n" hidden="false">
        <f>S294+T294</f>
        <v>2060</v>
      </c>
      <c r="V294" s="21" t="n" hidden="false">
        <f>U294/N294-1</f>
        <v>1.3793023793023793</v>
      </c>
      <c r="W294" s="8" t="n">
        <v>10</v>
      </c>
      <c r="X294" s="20" t="n" hidden="false">
        <v>188.82</v>
      </c>
      <c r="Y294" s="19" t="n" hidden="false">
        <v/>
      </c>
      <c r="Z294" s="19" t="n" hidden="false">
        <f>X294+Y294</f>
        <v>188.82</v>
      </c>
      <c r="AA294" s="19" t="n" hidden="false">
        <f>ROUND(W294*X294,2)</f>
        <v>1888.2</v>
      </c>
      <c r="AB294" s="19" t="n" hidden="false">
        <v/>
      </c>
      <c r="AC294" s="19" t="n" hidden="false">
        <f>AA294+AB294</f>
        <v>1888.2</v>
      </c>
      <c r="AD294" s="21" t="n" hidden="false">
        <f>AC294/N294-1</f>
        <v>1.180873180873181</v>
      </c>
      <c r="AE294" s="8" t="n">
        <v>10</v>
      </c>
      <c r="AF294" s="20" t="n" hidden="false">
        <v>50</v>
      </c>
      <c r="AG294" s="19" t="n" hidden="false">
        <v/>
      </c>
      <c r="AH294" s="19" t="n" hidden="false">
        <f>AF294+AG294</f>
        <v>50</v>
      </c>
      <c r="AI294" s="19" t="n" hidden="false">
        <f>ROUND(AE294*AF294,2)</f>
        <v>500</v>
      </c>
      <c r="AJ294" s="19" t="n" hidden="false">
        <v/>
      </c>
      <c r="AK294" s="19" t="n" hidden="false">
        <f>AI294+AJ294</f>
        <v>500</v>
      </c>
      <c r="AL294" s="21" t="n" hidden="false">
        <f>AK294/N294-1</f>
        <v>-0.4224994224994225</v>
      </c>
      <c r="AM294" s="8" t="n">
        <v>0</v>
      </c>
      <c r="AN294" s="19" t="n" hidden="false">
        <v>0</v>
      </c>
      <c r="AO294" s="19" t="n" hidden="false">
        <v/>
      </c>
      <c r="AP294" s="19" t="n" hidden="false">
        <f>AN294+AO294</f>
        <v>0</v>
      </c>
      <c r="AQ294" s="19" t="n" hidden="false">
        <f>ROUND(AM294*AN294,2)</f>
        <v>0</v>
      </c>
      <c r="AR294" s="19" t="n" hidden="false">
        <v/>
      </c>
      <c r="AS294" s="19" t="n" hidden="false">
        <f>AQ294+AR294</f>
        <v>0</v>
      </c>
      <c r="AT294" s="21" t="n" hidden="false">
        <f>AS294/N294-1</f>
        <v>-1</v>
      </c>
    </row>
    <row r="295" customFormat="false" hidden="false" outlineLevel="0" collapsed="false">
      <c r="A295" s="18" t="inlineStr">
        <is>
          <t xml:space="preserve">1.1.1.2.1.1.3.15.4</t>
        </is>
      </c>
      <c r="B295" s="18" t="inlineStr">
        <is>
          <t xml:space="preserve"/>
        </is>
      </c>
      <c r="C295" s="22" t="inlineStr">
        <is>
          <t xml:space="preserve">Клипса с дюбелем саморезом для крепления гофротрубы_ / 20 мм</t>
        </is>
      </c>
      <c r="D295" s="7" t="inlineStr">
        <is>
          <t xml:space="preserve"/>
        </is>
      </c>
      <c r="E295" s="7" t="inlineStr">
        <is>
          <t xml:space="preserve"/>
        </is>
      </c>
      <c r="F295" s="7" t="inlineStr">
        <is>
          <t xml:space="preserve">ШТ</t>
        </is>
      </c>
      <c r="G295" s="7" t="inlineStr">
        <is>
          <t xml:space="preserve">2</t>
        </is>
      </c>
      <c r="H295" s="8" t="n">
        <v>790</v>
      </c>
      <c r="I295" s="20" t="n">
        <v>8.48</v>
      </c>
      <c r="J295" s="19" t="n">
        <v/>
      </c>
      <c r="K295" s="19" t="n">
        <f>ROUND(I295,2)+J295</f>
        <v>8.48</v>
      </c>
      <c r="L295" s="19" t="n">
        <f>ROUND(H295*ROUND(I295,2),2)</f>
        <v>6699.2</v>
      </c>
      <c r="M295" s="19" t="n">
        <v/>
      </c>
      <c r="N295" s="19" t="n">
        <f>L295+M295</f>
        <v>6699.2</v>
      </c>
      <c r="O295" s="8" t="n">
        <v>790</v>
      </c>
      <c r="P295" s="20" t="n" hidden="false">
        <v>18</v>
      </c>
      <c r="Q295" s="19" t="n" hidden="false">
        <v/>
      </c>
      <c r="R295" s="19" t="n" hidden="false">
        <f>P295+Q295</f>
        <v>18</v>
      </c>
      <c r="S295" s="19" t="n" hidden="false">
        <f>ROUND(O295*P295,2)</f>
        <v>14220</v>
      </c>
      <c r="T295" s="19" t="n" hidden="false">
        <v/>
      </c>
      <c r="U295" s="19" t="n" hidden="false">
        <f>S295+T295</f>
        <v>14220</v>
      </c>
      <c r="V295" s="21" t="n" hidden="false">
        <f>U295/N295-1</f>
        <v>1.1226415094339623</v>
      </c>
      <c r="W295" s="8" t="n">
        <v>790</v>
      </c>
      <c r="X295" s="20" t="n" hidden="false">
        <v>10</v>
      </c>
      <c r="Y295" s="19" t="n" hidden="false">
        <v/>
      </c>
      <c r="Z295" s="19" t="n" hidden="false">
        <f>X295+Y295</f>
        <v>10</v>
      </c>
      <c r="AA295" s="19" t="n" hidden="false">
        <f>ROUND(W295*X295,2)</f>
        <v>7900</v>
      </c>
      <c r="AB295" s="19" t="n" hidden="false">
        <v/>
      </c>
      <c r="AC295" s="19" t="n" hidden="false">
        <f>AA295+AB295</f>
        <v>7900</v>
      </c>
      <c r="AD295" s="21" t="n" hidden="false">
        <f>AC295/N295-1</f>
        <v>0.179245283018868</v>
      </c>
      <c r="AE295" s="8" t="n">
        <v>790</v>
      </c>
      <c r="AF295" s="20" t="n" hidden="false">
        <v>18</v>
      </c>
      <c r="AG295" s="19" t="n" hidden="false">
        <v/>
      </c>
      <c r="AH295" s="19" t="n" hidden="false">
        <f>AF295+AG295</f>
        <v>18</v>
      </c>
      <c r="AI295" s="19" t="n" hidden="false">
        <f>ROUND(AE295*AF295,2)</f>
        <v>14220</v>
      </c>
      <c r="AJ295" s="19" t="n" hidden="false">
        <v/>
      </c>
      <c r="AK295" s="19" t="n" hidden="false">
        <f>AI295+AJ295</f>
        <v>14220</v>
      </c>
      <c r="AL295" s="21" t="n" hidden="false">
        <f>AK295/N295-1</f>
        <v>1.1226415094339623</v>
      </c>
      <c r="AM295" s="8" t="n">
        <v>0</v>
      </c>
      <c r="AN295" s="19" t="n" hidden="false">
        <v>0</v>
      </c>
      <c r="AO295" s="19" t="n" hidden="false">
        <v/>
      </c>
      <c r="AP295" s="19" t="n" hidden="false">
        <f>AN295+AO295</f>
        <v>0</v>
      </c>
      <c r="AQ295" s="19" t="n" hidden="false">
        <f>ROUND(AM295*AN295,2)</f>
        <v>0</v>
      </c>
      <c r="AR295" s="19" t="n" hidden="false">
        <v/>
      </c>
      <c r="AS295" s="19" t="n" hidden="false">
        <f>AQ295+AR295</f>
        <v>0</v>
      </c>
      <c r="AT295" s="21" t="n" hidden="false">
        <f>AS295/N295-1</f>
        <v>-1</v>
      </c>
    </row>
    <row r="296" customFormat="false" hidden="false" outlineLevel="0" collapsed="false">
      <c r="A296" s="18" t="inlineStr">
        <is>
          <t xml:space="preserve">1.1.1.2.1.1.3.15.5</t>
        </is>
      </c>
      <c r="B296" s="18" t="inlineStr">
        <is>
          <t xml:space="preserve"/>
        </is>
      </c>
      <c r="C296" s="22" t="inlineStr">
        <is>
          <t xml:space="preserve">Клипса с дюбелем саморезом для крепления гофротрубы_ / 25 мм</t>
        </is>
      </c>
      <c r="D296" s="7" t="inlineStr">
        <is>
          <t xml:space="preserve"/>
        </is>
      </c>
      <c r="E296" s="7" t="inlineStr">
        <is>
          <t xml:space="preserve"/>
        </is>
      </c>
      <c r="F296" s="7" t="inlineStr">
        <is>
          <t xml:space="preserve">ШТ</t>
        </is>
      </c>
      <c r="G296" s="7" t="inlineStr">
        <is>
          <t xml:space="preserve">2</t>
        </is>
      </c>
      <c r="H296" s="8" t="n">
        <v>3964</v>
      </c>
      <c r="I296" s="20" t="n">
        <v>7</v>
      </c>
      <c r="J296" s="19" t="n">
        <v/>
      </c>
      <c r="K296" s="19" t="n">
        <f>ROUND(I296,2)+J296</f>
        <v>7</v>
      </c>
      <c r="L296" s="19" t="n">
        <f>ROUND(H296*ROUND(I296,2),2)</f>
        <v>27748</v>
      </c>
      <c r="M296" s="19" t="n">
        <v/>
      </c>
      <c r="N296" s="19" t="n">
        <f>L296+M296</f>
        <v>27748</v>
      </c>
      <c r="O296" s="8" t="n">
        <v>3964</v>
      </c>
      <c r="P296" s="20" t="n" hidden="false">
        <v>19</v>
      </c>
      <c r="Q296" s="19" t="n" hidden="false">
        <v/>
      </c>
      <c r="R296" s="19" t="n" hidden="false">
        <f>P296+Q296</f>
        <v>19</v>
      </c>
      <c r="S296" s="19" t="n" hidden="false">
        <f>ROUND(O296*P296,2)</f>
        <v>75316</v>
      </c>
      <c r="T296" s="19" t="n" hidden="false">
        <v/>
      </c>
      <c r="U296" s="19" t="n" hidden="false">
        <f>S296+T296</f>
        <v>75316</v>
      </c>
      <c r="V296" s="21" t="n" hidden="false">
        <f>U296/N296-1</f>
        <v>1.7142857142857144</v>
      </c>
      <c r="W296" s="8" t="n">
        <v>3964</v>
      </c>
      <c r="X296" s="20" t="n" hidden="false">
        <v>10</v>
      </c>
      <c r="Y296" s="19" t="n" hidden="false">
        <v/>
      </c>
      <c r="Z296" s="19" t="n" hidden="false">
        <f>X296+Y296</f>
        <v>10</v>
      </c>
      <c r="AA296" s="19" t="n" hidden="false">
        <f>ROUND(W296*X296,2)</f>
        <v>39640</v>
      </c>
      <c r="AB296" s="19" t="n" hidden="false">
        <v/>
      </c>
      <c r="AC296" s="19" t="n" hidden="false">
        <f>AA296+AB296</f>
        <v>39640</v>
      </c>
      <c r="AD296" s="21" t="n" hidden="false">
        <f>AC296/N296-1</f>
        <v>0.4285714285714286</v>
      </c>
      <c r="AE296" s="8" t="n">
        <v>3964</v>
      </c>
      <c r="AF296" s="20" t="n" hidden="false">
        <v>18</v>
      </c>
      <c r="AG296" s="19" t="n" hidden="false">
        <v/>
      </c>
      <c r="AH296" s="19" t="n" hidden="false">
        <f>AF296+AG296</f>
        <v>18</v>
      </c>
      <c r="AI296" s="19" t="n" hidden="false">
        <f>ROUND(AE296*AF296,2)</f>
        <v>71352</v>
      </c>
      <c r="AJ296" s="19" t="n" hidden="false">
        <v/>
      </c>
      <c r="AK296" s="19" t="n" hidden="false">
        <f>AI296+AJ296</f>
        <v>71352</v>
      </c>
      <c r="AL296" s="21" t="n" hidden="false">
        <f>AK296/N296-1</f>
        <v>1.5714285714285716</v>
      </c>
      <c r="AM296" s="8" t="n">
        <v>0</v>
      </c>
      <c r="AN296" s="19" t="n" hidden="false">
        <v>0</v>
      </c>
      <c r="AO296" s="19" t="n" hidden="false">
        <v/>
      </c>
      <c r="AP296" s="19" t="n" hidden="false">
        <f>AN296+AO296</f>
        <v>0</v>
      </c>
      <c r="AQ296" s="19" t="n" hidden="false">
        <f>ROUND(AM296*AN296,2)</f>
        <v>0</v>
      </c>
      <c r="AR296" s="19" t="n" hidden="false">
        <v/>
      </c>
      <c r="AS296" s="19" t="n" hidden="false">
        <f>AQ296+AR296</f>
        <v>0</v>
      </c>
      <c r="AT296" s="21" t="n" hidden="false">
        <f>AS296/N296-1</f>
        <v>-1</v>
      </c>
    </row>
    <row r="297" customFormat="false" hidden="false" outlineLevel="0" collapsed="false">
      <c r="A297" s="18" t="inlineStr">
        <is>
          <t xml:space="preserve">1.1.1.2.1.1.3.16</t>
        </is>
      </c>
      <c r="B297" s="18" t="inlineStr">
        <is>
          <t xml:space="preserve"/>
        </is>
      </c>
      <c r="C297" s="18" t="inlineStr">
        <is>
          <t xml:space="preserve">Монтаж трубы ПВХ, ПНД для кабеля / расходные материалы</t>
        </is>
      </c>
      <c r="D297" s="7" t="inlineStr">
        <is>
          <t xml:space="preserve">ЭМ</t>
        </is>
      </c>
      <c r="E297" s="7" t="inlineStr">
        <is>
          <t xml:space="preserve"/>
        </is>
      </c>
      <c r="F297" s="7" t="inlineStr">
        <is>
          <t xml:space="preserve">ПОГ М</t>
        </is>
      </c>
      <c r="G297" s="7" t="inlineStr">
        <is>
          <t xml:space="preserve">1</t>
        </is>
      </c>
      <c r="H297" s="8" t="n">
        <v>16120</v>
      </c>
      <c r="I297" s="19" t="n">
        <f>ROUND((L298+L299+L300+L301+L302)/H297,2)</f>
        <v>15.48</v>
      </c>
      <c r="J297" s="20" t="n">
        <v>0</v>
      </c>
      <c r="K297" s="19" t="n">
        <f>I297+ROUND(J297,2)</f>
        <v>15.48</v>
      </c>
      <c r="L297" s="19" t="n">
        <f>ROUND(H297*I297,2)</f>
        <v>249537.6</v>
      </c>
      <c r="M297" s="19" t="n">
        <f>ROUND(H297*ROUND(J297,2),2)</f>
        <v>0</v>
      </c>
      <c r="N297" s="19" t="n">
        <f>L297+M297</f>
        <v>249537.6</v>
      </c>
      <c r="O297" s="8" t="n">
        <v>16120</v>
      </c>
      <c r="P297" s="19" t="n" hidden="false">
        <f>ROUND((S298+S299+S300+S301+S302)/O297,2)</f>
        <v>44.56</v>
      </c>
      <c r="Q297" s="20" t="n" hidden="false">
        <v>1</v>
      </c>
      <c r="R297" s="19" t="n" hidden="false">
        <f>P297+Q297</f>
        <v>45.56</v>
      </c>
      <c r="S297" s="19" t="n" hidden="false">
        <f>ROUND(O297*P297,2)</f>
        <v>718307.2</v>
      </c>
      <c r="T297" s="19" t="n" hidden="false">
        <f>ROUND(O297*Q297,2)</f>
        <v>16120</v>
      </c>
      <c r="U297" s="19" t="n" hidden="false">
        <f>S297+T297</f>
        <v>734427.2</v>
      </c>
      <c r="V297" s="21" t="n" hidden="false">
        <f>U297/N297-1</f>
        <v>1.9431524547803614</v>
      </c>
      <c r="W297" s="8" t="n">
        <v>16120</v>
      </c>
      <c r="X297" s="19" t="n" hidden="false">
        <f>ROUND((AA298+AA299+AA300+AA301+AA302)/W297,2)</f>
        <v>19.52</v>
      </c>
      <c r="Y297" s="19" t="n" hidden="false">
        <v>0</v>
      </c>
      <c r="Z297" s="19" t="n" hidden="false">
        <f>X297+Y297</f>
        <v>19.52</v>
      </c>
      <c r="AA297" s="19" t="n" hidden="false">
        <f>ROUND(W297*X297,2)</f>
        <v>314662.4</v>
      </c>
      <c r="AB297" s="19" t="n" hidden="false">
        <f>ROUND(W297*Y297,2)</f>
        <v>0</v>
      </c>
      <c r="AC297" s="19" t="n" hidden="false">
        <f>AA297+AB297</f>
        <v>314662.4</v>
      </c>
      <c r="AD297" s="21" t="n" hidden="false">
        <f>AC297/N297-1</f>
        <v>0.260981912144703</v>
      </c>
      <c r="AE297" s="8" t="n">
        <v>16120</v>
      </c>
      <c r="AF297" s="19" t="n" hidden="false">
        <f>ROUND((AI298+AI299+AI300+AI301+AI302)/AE297,2)</f>
        <v>38.89</v>
      </c>
      <c r="AG297" s="19" t="n" hidden="false">
        <v>0</v>
      </c>
      <c r="AH297" s="19" t="n" hidden="false">
        <f>AF297+AG297</f>
        <v>38.89</v>
      </c>
      <c r="AI297" s="19" t="n" hidden="false">
        <f>ROUND(AE297*AF297,2)</f>
        <v>626906.8</v>
      </c>
      <c r="AJ297" s="19" t="n" hidden="false">
        <f>ROUND(AE297*AG297,2)</f>
        <v>0</v>
      </c>
      <c r="AK297" s="19" t="n" hidden="false">
        <f>AI297+AJ297</f>
        <v>626906.8</v>
      </c>
      <c r="AL297" s="21" t="n" hidden="false">
        <f>AK297/N297-1</f>
        <v>1.5122739018087858</v>
      </c>
      <c r="AM297" s="8" t="n">
        <v>0</v>
      </c>
      <c r="AN297" s="19" t="n" hidden="false">
        <f>ROUND((AQ298+AQ299+AQ300+AQ301+AQ302)/AM297,2)</f>
        <v>0</v>
      </c>
      <c r="AO297" s="19" t="n" hidden="false">
        <v>0</v>
      </c>
      <c r="AP297" s="19" t="n" hidden="false">
        <f>AN297+AO297</f>
        <v>0</v>
      </c>
      <c r="AQ297" s="19" t="n" hidden="false">
        <f>ROUND(AM297*AN297,2)</f>
        <v>0</v>
      </c>
      <c r="AR297" s="19" t="n" hidden="false">
        <f>ROUND(AM297*AO297,2)</f>
        <v>0</v>
      </c>
      <c r="AS297" s="19" t="n" hidden="false">
        <f>AQ297+AR297</f>
        <v>0</v>
      </c>
      <c r="AT297" s="21" t="n" hidden="false">
        <f>AS297/N297-1</f>
        <v>-1</v>
      </c>
    </row>
    <row r="298" customFormat="false" hidden="false" outlineLevel="0" collapsed="false">
      <c r="A298" s="18" t="inlineStr">
        <is>
          <t xml:space="preserve">1.1.1.2.1.1.3.16.1</t>
        </is>
      </c>
      <c r="B298" s="18" t="inlineStr">
        <is>
          <t xml:space="preserve"/>
        </is>
      </c>
      <c r="C298" s="22" t="inlineStr">
        <is>
          <t xml:space="preserve">Клипса с дюбелем саморезом для крепления гофротрубы_ / 32 мм</t>
        </is>
      </c>
      <c r="D298" s="7" t="inlineStr">
        <is>
          <t xml:space="preserve"/>
        </is>
      </c>
      <c r="E298" s="7" t="inlineStr">
        <is>
          <t xml:space="preserve"/>
        </is>
      </c>
      <c r="F298" s="7" t="inlineStr">
        <is>
          <t xml:space="preserve">ШТ</t>
        </is>
      </c>
      <c r="G298" s="7" t="inlineStr">
        <is>
          <t xml:space="preserve">2</t>
        </is>
      </c>
      <c r="H298" s="8" t="n">
        <v>12310</v>
      </c>
      <c r="I298" s="20" t="n">
        <v>8.88</v>
      </c>
      <c r="J298" s="19" t="n">
        <v/>
      </c>
      <c r="K298" s="19" t="n">
        <f>ROUND(I298,2)+J298</f>
        <v>8.88</v>
      </c>
      <c r="L298" s="19" t="n">
        <f>ROUND(H298*ROUND(I298,2),2)</f>
        <v>109312.8</v>
      </c>
      <c r="M298" s="19" t="n">
        <v/>
      </c>
      <c r="N298" s="19" t="n">
        <f>L298+M298</f>
        <v>109312.8</v>
      </c>
      <c r="O298" s="8" t="n">
        <v>12310</v>
      </c>
      <c r="P298" s="20" t="n" hidden="false">
        <v>21</v>
      </c>
      <c r="Q298" s="19" t="n" hidden="false">
        <v/>
      </c>
      <c r="R298" s="19" t="n" hidden="false">
        <f>P298+Q298</f>
        <v>21</v>
      </c>
      <c r="S298" s="19" t="n" hidden="false">
        <f>ROUND(O298*P298,2)</f>
        <v>258510</v>
      </c>
      <c r="T298" s="19" t="n" hidden="false">
        <v/>
      </c>
      <c r="U298" s="19" t="n" hidden="false">
        <f>S298+T298</f>
        <v>258510</v>
      </c>
      <c r="V298" s="21" t="n" hidden="false">
        <f>U298/N298-1</f>
        <v>1.364864864864865</v>
      </c>
      <c r="W298" s="8" t="n">
        <v>12310</v>
      </c>
      <c r="X298" s="20" t="n" hidden="false">
        <v>10</v>
      </c>
      <c r="Y298" s="19" t="n" hidden="false">
        <v/>
      </c>
      <c r="Z298" s="19" t="n" hidden="false">
        <f>X298+Y298</f>
        <v>10</v>
      </c>
      <c r="AA298" s="19" t="n" hidden="false">
        <f>ROUND(W298*X298,2)</f>
        <v>123100</v>
      </c>
      <c r="AB298" s="19" t="n" hidden="false">
        <v/>
      </c>
      <c r="AC298" s="19" t="n" hidden="false">
        <f>AA298+AB298</f>
        <v>123100</v>
      </c>
      <c r="AD298" s="21" t="n" hidden="false">
        <f>AC298/N298-1</f>
        <v>0.12612612612612617</v>
      </c>
      <c r="AE298" s="8" t="n">
        <v>12310</v>
      </c>
      <c r="AF298" s="20" t="n" hidden="false">
        <v>20</v>
      </c>
      <c r="AG298" s="19" t="n" hidden="false">
        <v/>
      </c>
      <c r="AH298" s="19" t="n" hidden="false">
        <f>AF298+AG298</f>
        <v>20</v>
      </c>
      <c r="AI298" s="19" t="n" hidden="false">
        <f>ROUND(AE298*AF298,2)</f>
        <v>246200</v>
      </c>
      <c r="AJ298" s="19" t="n" hidden="false">
        <v/>
      </c>
      <c r="AK298" s="19" t="n" hidden="false">
        <f>AI298+AJ298</f>
        <v>246200</v>
      </c>
      <c r="AL298" s="21" t="n" hidden="false">
        <f>AK298/N298-1</f>
        <v>1.2522522522522523</v>
      </c>
      <c r="AM298" s="8" t="n">
        <v>0</v>
      </c>
      <c r="AN298" s="19" t="n" hidden="false">
        <v>0</v>
      </c>
      <c r="AO298" s="19" t="n" hidden="false">
        <v/>
      </c>
      <c r="AP298" s="19" t="n" hidden="false">
        <f>AN298+AO298</f>
        <v>0</v>
      </c>
      <c r="AQ298" s="19" t="n" hidden="false">
        <f>ROUND(AM298*AN298,2)</f>
        <v>0</v>
      </c>
      <c r="AR298" s="19" t="n" hidden="false">
        <v/>
      </c>
      <c r="AS298" s="19" t="n" hidden="false">
        <f>AQ298+AR298</f>
        <v>0</v>
      </c>
      <c r="AT298" s="21" t="n" hidden="false">
        <f>AS298/N298-1</f>
        <v>-1</v>
      </c>
    </row>
    <row r="299" customFormat="false" hidden="false" outlineLevel="0" collapsed="false">
      <c r="A299" s="18" t="inlineStr">
        <is>
          <t xml:space="preserve">1.1.1.2.1.1.3.16.2</t>
        </is>
      </c>
      <c r="B299" s="18" t="inlineStr">
        <is>
          <t xml:space="preserve"/>
        </is>
      </c>
      <c r="C299" s="22" t="inlineStr">
        <is>
          <t xml:space="preserve">Клипса с дюбелем саморезом для крепления гофротрубы_ / 25 мм</t>
        </is>
      </c>
      <c r="D299" s="7" t="inlineStr">
        <is>
          <t xml:space="preserve"/>
        </is>
      </c>
      <c r="E299" s="7" t="inlineStr">
        <is>
          <t xml:space="preserve"/>
        </is>
      </c>
      <c r="F299" s="7" t="inlineStr">
        <is>
          <t xml:space="preserve">ШТ</t>
        </is>
      </c>
      <c r="G299" s="7" t="inlineStr">
        <is>
          <t xml:space="preserve">2</t>
        </is>
      </c>
      <c r="H299" s="8" t="n">
        <v>16120</v>
      </c>
      <c r="I299" s="20" t="n">
        <v>7</v>
      </c>
      <c r="J299" s="19" t="n">
        <v/>
      </c>
      <c r="K299" s="19" t="n">
        <f>ROUND(I299,2)+J299</f>
        <v>7</v>
      </c>
      <c r="L299" s="19" t="n">
        <f>ROUND(H299*ROUND(I299,2),2)</f>
        <v>112840</v>
      </c>
      <c r="M299" s="19" t="n">
        <v/>
      </c>
      <c r="N299" s="19" t="n">
        <f>L299+M299</f>
        <v>112840</v>
      </c>
      <c r="O299" s="8" t="n">
        <v>16120</v>
      </c>
      <c r="P299" s="20" t="n" hidden="false">
        <v>19</v>
      </c>
      <c r="Q299" s="19" t="n" hidden="false">
        <v/>
      </c>
      <c r="R299" s="19" t="n" hidden="false">
        <f>P299+Q299</f>
        <v>19</v>
      </c>
      <c r="S299" s="19" t="n" hidden="false">
        <f>ROUND(O299*P299,2)</f>
        <v>306280</v>
      </c>
      <c r="T299" s="19" t="n" hidden="false">
        <v/>
      </c>
      <c r="U299" s="19" t="n" hidden="false">
        <f>S299+T299</f>
        <v>306280</v>
      </c>
      <c r="V299" s="21" t="n" hidden="false">
        <f>U299/N299-1</f>
        <v>1.7142857142857144</v>
      </c>
      <c r="W299" s="8" t="n">
        <v>16120</v>
      </c>
      <c r="X299" s="20" t="n" hidden="false">
        <v>10</v>
      </c>
      <c r="Y299" s="19" t="n" hidden="false">
        <v/>
      </c>
      <c r="Z299" s="19" t="n" hidden="false">
        <f>X299+Y299</f>
        <v>10</v>
      </c>
      <c r="AA299" s="19" t="n" hidden="false">
        <f>ROUND(W299*X299,2)</f>
        <v>161200</v>
      </c>
      <c r="AB299" s="19" t="n" hidden="false">
        <v/>
      </c>
      <c r="AC299" s="19" t="n" hidden="false">
        <f>AA299+AB299</f>
        <v>161200</v>
      </c>
      <c r="AD299" s="21" t="n" hidden="false">
        <f>AC299/N299-1</f>
        <v>0.4285714285714286</v>
      </c>
      <c r="AE299" s="8" t="n">
        <v>16120</v>
      </c>
      <c r="AF299" s="20" t="n" hidden="false">
        <v>18</v>
      </c>
      <c r="AG299" s="19" t="n" hidden="false">
        <v/>
      </c>
      <c r="AH299" s="19" t="n" hidden="false">
        <f>AF299+AG299</f>
        <v>18</v>
      </c>
      <c r="AI299" s="19" t="n" hidden="false">
        <f>ROUND(AE299*AF299,2)</f>
        <v>290160</v>
      </c>
      <c r="AJ299" s="19" t="n" hidden="false">
        <v/>
      </c>
      <c r="AK299" s="19" t="n" hidden="false">
        <f>AI299+AJ299</f>
        <v>290160</v>
      </c>
      <c r="AL299" s="21" t="n" hidden="false">
        <f>AK299/N299-1</f>
        <v>1.5714285714285716</v>
      </c>
      <c r="AM299" s="8" t="n">
        <v>0</v>
      </c>
      <c r="AN299" s="19" t="n" hidden="false">
        <v>0</v>
      </c>
      <c r="AO299" s="19" t="n" hidden="false">
        <v/>
      </c>
      <c r="AP299" s="19" t="n" hidden="false">
        <f>AN299+AO299</f>
        <v>0</v>
      </c>
      <c r="AQ299" s="19" t="n" hidden="false">
        <f>ROUND(AM299*AN299,2)</f>
        <v>0</v>
      </c>
      <c r="AR299" s="19" t="n" hidden="false">
        <v/>
      </c>
      <c r="AS299" s="19" t="n" hidden="false">
        <f>AQ299+AR299</f>
        <v>0</v>
      </c>
      <c r="AT299" s="21" t="n" hidden="false">
        <f>AS299/N299-1</f>
        <v>-1</v>
      </c>
    </row>
    <row r="300" customFormat="false" hidden="false" outlineLevel="0" collapsed="false">
      <c r="A300" s="18" t="inlineStr">
        <is>
          <t xml:space="preserve">1.1.1.2.1.1.3.16.3</t>
        </is>
      </c>
      <c r="B300" s="18" t="inlineStr">
        <is>
          <t xml:space="preserve"/>
        </is>
      </c>
      <c r="C300" s="22" t="inlineStr">
        <is>
          <t xml:space="preserve">Клипса с дюбелем саморезом для крепления гофротрубы_ / 50 мм</t>
        </is>
      </c>
      <c r="D300" s="7" t="inlineStr">
        <is>
          <t xml:space="preserve"/>
        </is>
      </c>
      <c r="E300" s="7" t="inlineStr">
        <is>
          <t xml:space="preserve"/>
        </is>
      </c>
      <c r="F300" s="7" t="inlineStr">
        <is>
          <t xml:space="preserve">ШТ</t>
        </is>
      </c>
      <c r="G300" s="7" t="inlineStr">
        <is>
          <t xml:space="preserve">2</t>
        </is>
      </c>
      <c r="H300" s="8" t="n">
        <v>700</v>
      </c>
      <c r="I300" s="20" t="n">
        <v>10.5</v>
      </c>
      <c r="J300" s="19" t="n">
        <v/>
      </c>
      <c r="K300" s="19" t="n">
        <f>ROUND(I300,2)+J300</f>
        <v>10.5</v>
      </c>
      <c r="L300" s="19" t="n">
        <f>ROUND(H300*ROUND(I300,2),2)</f>
        <v>7350</v>
      </c>
      <c r="M300" s="19" t="n">
        <v/>
      </c>
      <c r="N300" s="19" t="n">
        <f>L300+M300</f>
        <v>7350</v>
      </c>
      <c r="O300" s="8" t="n">
        <v>700</v>
      </c>
      <c r="P300" s="20" t="n" hidden="false">
        <v>45</v>
      </c>
      <c r="Q300" s="19" t="n" hidden="false">
        <v/>
      </c>
      <c r="R300" s="19" t="n" hidden="false">
        <f>P300+Q300</f>
        <v>45</v>
      </c>
      <c r="S300" s="19" t="n" hidden="false">
        <f>ROUND(O300*P300,2)</f>
        <v>31500</v>
      </c>
      <c r="T300" s="19" t="n" hidden="false">
        <v/>
      </c>
      <c r="U300" s="19" t="n" hidden="false">
        <f>S300+T300</f>
        <v>31500</v>
      </c>
      <c r="V300" s="21" t="n" hidden="false">
        <f>U300/N300-1</f>
        <v>3.2857142857142856</v>
      </c>
      <c r="W300" s="8" t="n">
        <v>700</v>
      </c>
      <c r="X300" s="20" t="n" hidden="false">
        <v>10</v>
      </c>
      <c r="Y300" s="19" t="n" hidden="false">
        <v/>
      </c>
      <c r="Z300" s="19" t="n" hidden="false">
        <f>X300+Y300</f>
        <v>10</v>
      </c>
      <c r="AA300" s="19" t="n" hidden="false">
        <f>ROUND(W300*X300,2)</f>
        <v>7000</v>
      </c>
      <c r="AB300" s="19" t="n" hidden="false">
        <v/>
      </c>
      <c r="AC300" s="19" t="n" hidden="false">
        <f>AA300+AB300</f>
        <v>7000</v>
      </c>
      <c r="AD300" s="21" t="n" hidden="false">
        <f>AC300/N300-1</f>
        <v>-0.04761904761904767</v>
      </c>
      <c r="AE300" s="8" t="n">
        <v>700</v>
      </c>
      <c r="AF300" s="20" t="n" hidden="false">
        <v>25</v>
      </c>
      <c r="AG300" s="19" t="n" hidden="false">
        <v/>
      </c>
      <c r="AH300" s="19" t="n" hidden="false">
        <f>AF300+AG300</f>
        <v>25</v>
      </c>
      <c r="AI300" s="19" t="n" hidden="false">
        <f>ROUND(AE300*AF300,2)</f>
        <v>17500</v>
      </c>
      <c r="AJ300" s="19" t="n" hidden="false">
        <v/>
      </c>
      <c r="AK300" s="19" t="n" hidden="false">
        <f>AI300+AJ300</f>
        <v>17500</v>
      </c>
      <c r="AL300" s="21" t="n" hidden="false">
        <f>AK300/N300-1</f>
        <v>1.380952380952381</v>
      </c>
      <c r="AM300" s="8" t="n">
        <v>0</v>
      </c>
      <c r="AN300" s="19" t="n" hidden="false">
        <v>0</v>
      </c>
      <c r="AO300" s="19" t="n" hidden="false">
        <v/>
      </c>
      <c r="AP300" s="19" t="n" hidden="false">
        <f>AN300+AO300</f>
        <v>0</v>
      </c>
      <c r="AQ300" s="19" t="n" hidden="false">
        <f>ROUND(AM300*AN300,2)</f>
        <v>0</v>
      </c>
      <c r="AR300" s="19" t="n" hidden="false">
        <v/>
      </c>
      <c r="AS300" s="19" t="n" hidden="false">
        <f>AQ300+AR300</f>
        <v>0</v>
      </c>
      <c r="AT300" s="21" t="n" hidden="false">
        <f>AS300/N300-1</f>
        <v>-1</v>
      </c>
    </row>
    <row r="301" customFormat="false" hidden="false" outlineLevel="0" collapsed="false">
      <c r="A301" s="18" t="inlineStr">
        <is>
          <t xml:space="preserve">1.1.1.2.1.1.3.16.4</t>
        </is>
      </c>
      <c r="B301" s="18" t="inlineStr">
        <is>
          <t xml:space="preserve"/>
        </is>
      </c>
      <c r="C301" s="22" t="inlineStr">
        <is>
          <t xml:space="preserve">Клипса с дюбелем саморезом для крепления гофротрубы_ / 40 мм</t>
        </is>
      </c>
      <c r="D301" s="7" t="inlineStr">
        <is>
          <t xml:space="preserve"/>
        </is>
      </c>
      <c r="E301" s="7" t="inlineStr">
        <is>
          <t xml:space="preserve"/>
        </is>
      </c>
      <c r="F301" s="7" t="inlineStr">
        <is>
          <t xml:space="preserve">ШТ</t>
        </is>
      </c>
      <c r="G301" s="7" t="inlineStr">
        <is>
          <t xml:space="preserve">2</t>
        </is>
      </c>
      <c r="H301" s="8" t="n">
        <v>1550</v>
      </c>
      <c r="I301" s="20" t="n">
        <v>10.5</v>
      </c>
      <c r="J301" s="19" t="n">
        <v/>
      </c>
      <c r="K301" s="19" t="n">
        <f>ROUND(I301,2)+J301</f>
        <v>10.5</v>
      </c>
      <c r="L301" s="19" t="n">
        <f>ROUND(H301*ROUND(I301,2),2)</f>
        <v>16275</v>
      </c>
      <c r="M301" s="19" t="n">
        <v/>
      </c>
      <c r="N301" s="19" t="n">
        <f>L301+M301</f>
        <v>16275</v>
      </c>
      <c r="O301" s="8" t="n">
        <v>1550</v>
      </c>
      <c r="P301" s="20" t="n" hidden="false">
        <v>40</v>
      </c>
      <c r="Q301" s="19" t="n" hidden="false">
        <v/>
      </c>
      <c r="R301" s="19" t="n" hidden="false">
        <f>P301+Q301</f>
        <v>40</v>
      </c>
      <c r="S301" s="19" t="n" hidden="false">
        <f>ROUND(O301*P301,2)</f>
        <v>62000</v>
      </c>
      <c r="T301" s="19" t="n" hidden="false">
        <v/>
      </c>
      <c r="U301" s="19" t="n" hidden="false">
        <f>S301+T301</f>
        <v>62000</v>
      </c>
      <c r="V301" s="21" t="n" hidden="false">
        <f>U301/N301-1</f>
        <v>2.8095238095238093</v>
      </c>
      <c r="W301" s="8" t="n">
        <v>1550</v>
      </c>
      <c r="X301" s="20" t="n" hidden="false">
        <v>10</v>
      </c>
      <c r="Y301" s="19" t="n" hidden="false">
        <v/>
      </c>
      <c r="Z301" s="19" t="n" hidden="false">
        <f>X301+Y301</f>
        <v>10</v>
      </c>
      <c r="AA301" s="19" t="n" hidden="false">
        <f>ROUND(W301*X301,2)</f>
        <v>15500</v>
      </c>
      <c r="AB301" s="19" t="n" hidden="false">
        <v/>
      </c>
      <c r="AC301" s="19" t="n" hidden="false">
        <f>AA301+AB301</f>
        <v>15500</v>
      </c>
      <c r="AD301" s="21" t="n" hidden="false">
        <f>AC301/N301-1</f>
        <v>-0.04761904761904767</v>
      </c>
      <c r="AE301" s="8" t="n">
        <v>1550</v>
      </c>
      <c r="AF301" s="20" t="n" hidden="false">
        <v>22</v>
      </c>
      <c r="AG301" s="19" t="n" hidden="false">
        <v/>
      </c>
      <c r="AH301" s="19" t="n" hidden="false">
        <f>AF301+AG301</f>
        <v>22</v>
      </c>
      <c r="AI301" s="19" t="n" hidden="false">
        <f>ROUND(AE301*AF301,2)</f>
        <v>34100</v>
      </c>
      <c r="AJ301" s="19" t="n" hidden="false">
        <v/>
      </c>
      <c r="AK301" s="19" t="n" hidden="false">
        <f>AI301+AJ301</f>
        <v>34100</v>
      </c>
      <c r="AL301" s="21" t="n" hidden="false">
        <f>AK301/N301-1</f>
        <v>1.0952380952380953</v>
      </c>
      <c r="AM301" s="8" t="n">
        <v>0</v>
      </c>
      <c r="AN301" s="19" t="n" hidden="false">
        <v>0</v>
      </c>
      <c r="AO301" s="19" t="n" hidden="false">
        <v/>
      </c>
      <c r="AP301" s="19" t="n" hidden="false">
        <f>AN301+AO301</f>
        <v>0</v>
      </c>
      <c r="AQ301" s="19" t="n" hidden="false">
        <f>ROUND(AM301*AN301,2)</f>
        <v>0</v>
      </c>
      <c r="AR301" s="19" t="n" hidden="false">
        <v/>
      </c>
      <c r="AS301" s="19" t="n" hidden="false">
        <f>AQ301+AR301</f>
        <v>0</v>
      </c>
      <c r="AT301" s="21" t="n" hidden="false">
        <f>AS301/N301-1</f>
        <v>-1</v>
      </c>
    </row>
    <row r="302" customFormat="false" hidden="false" outlineLevel="0" collapsed="false">
      <c r="A302" s="18" t="inlineStr">
        <is>
          <t xml:space="preserve">1.1.1.2.1.1.3.16.5</t>
        </is>
      </c>
      <c r="B302" s="18" t="inlineStr">
        <is>
          <t xml:space="preserve"/>
        </is>
      </c>
      <c r="C302" s="22" t="inlineStr">
        <is>
          <t xml:space="preserve">Скоба металлическая двухлапковая_ / 48-50мм</t>
        </is>
      </c>
      <c r="D302" s="7" t="inlineStr">
        <is>
          <t xml:space="preserve">Держатель с защёлкой и дюбелем для труб гофрированных,
диаметром 63</t>
        </is>
      </c>
      <c r="E302" s="7" t="inlineStr">
        <is>
          <t xml:space="preserve"/>
        </is>
      </c>
      <c r="F302" s="7" t="inlineStr">
        <is>
          <t xml:space="preserve">ШТ</t>
        </is>
      </c>
      <c r="G302" s="7" t="inlineStr">
        <is>
          <t xml:space="preserve">1</t>
        </is>
      </c>
      <c r="H302" s="8" t="n">
        <v>780</v>
      </c>
      <c r="I302" s="20" t="n">
        <v>4.79</v>
      </c>
      <c r="J302" s="19" t="n">
        <v/>
      </c>
      <c r="K302" s="19" t="n">
        <f>ROUND(I302,2)+J302</f>
        <v>4.79</v>
      </c>
      <c r="L302" s="19" t="n">
        <f>ROUND(H302*ROUND(I302,2),2)</f>
        <v>3736.2</v>
      </c>
      <c r="M302" s="19" t="n">
        <v/>
      </c>
      <c r="N302" s="19" t="n">
        <f>L302+M302</f>
        <v>3736.2</v>
      </c>
      <c r="O302" s="8" t="n">
        <v>780</v>
      </c>
      <c r="P302" s="20" t="n" hidden="false">
        <v>77</v>
      </c>
      <c r="Q302" s="19" t="n" hidden="false">
        <v/>
      </c>
      <c r="R302" s="19" t="n" hidden="false">
        <f>P302+Q302</f>
        <v>77</v>
      </c>
      <c r="S302" s="19" t="n" hidden="false">
        <f>ROUND(O302*P302,2)</f>
        <v>60060</v>
      </c>
      <c r="T302" s="19" t="n" hidden="false">
        <v/>
      </c>
      <c r="U302" s="19" t="n" hidden="false">
        <f>S302+T302</f>
        <v>60060</v>
      </c>
      <c r="V302" s="21" t="n" hidden="false">
        <f>U302/N302-1</f>
        <v>15.075156576200417</v>
      </c>
      <c r="W302" s="8" t="n">
        <v>780</v>
      </c>
      <c r="X302" s="20" t="n" hidden="false">
        <v>10</v>
      </c>
      <c r="Y302" s="19" t="n" hidden="false">
        <v/>
      </c>
      <c r="Z302" s="19" t="n" hidden="false">
        <f>X302+Y302</f>
        <v>10</v>
      </c>
      <c r="AA302" s="19" t="n" hidden="false">
        <f>ROUND(W302*X302,2)</f>
        <v>7800</v>
      </c>
      <c r="AB302" s="19" t="n" hidden="false">
        <v/>
      </c>
      <c r="AC302" s="19" t="n" hidden="false">
        <f>AA302+AB302</f>
        <v>7800</v>
      </c>
      <c r="AD302" s="21" t="n" hidden="false">
        <f>AC302/N302-1</f>
        <v>1.0876826722338206</v>
      </c>
      <c r="AE302" s="8" t="n">
        <v>780</v>
      </c>
      <c r="AF302" s="20" t="n" hidden="false">
        <v>50</v>
      </c>
      <c r="AG302" s="19" t="n" hidden="false">
        <v/>
      </c>
      <c r="AH302" s="19" t="n" hidden="false">
        <f>AF302+AG302</f>
        <v>50</v>
      </c>
      <c r="AI302" s="19" t="n" hidden="false">
        <f>ROUND(AE302*AF302,2)</f>
        <v>39000</v>
      </c>
      <c r="AJ302" s="19" t="n" hidden="false">
        <v/>
      </c>
      <c r="AK302" s="19" t="n" hidden="false">
        <f>AI302+AJ302</f>
        <v>39000</v>
      </c>
      <c r="AL302" s="21" t="n" hidden="false">
        <f>AK302/N302-1</f>
        <v>9.438413361169102</v>
      </c>
      <c r="AM302" s="8" t="n">
        <v>0</v>
      </c>
      <c r="AN302" s="19" t="n" hidden="false">
        <v>0</v>
      </c>
      <c r="AO302" s="19" t="n" hidden="false">
        <v/>
      </c>
      <c r="AP302" s="19" t="n" hidden="false">
        <f>AN302+AO302</f>
        <v>0</v>
      </c>
      <c r="AQ302" s="19" t="n" hidden="false">
        <f>ROUND(AM302*AN302,2)</f>
        <v>0</v>
      </c>
      <c r="AR302" s="19" t="n" hidden="false">
        <v/>
      </c>
      <c r="AS302" s="19" t="n" hidden="false">
        <f>AQ302+AR302</f>
        <v>0</v>
      </c>
      <c r="AT302" s="21" t="n" hidden="false">
        <f>AS302/N302-1</f>
        <v>-1</v>
      </c>
    </row>
    <row r="303" customFormat="false" hidden="false" outlineLevel="0" collapsed="false">
      <c r="A303" s="18" t="inlineStr">
        <is>
          <t xml:space="preserve">1.1.1.2.1.1.3.17</t>
        </is>
      </c>
      <c r="B303" s="18" t="inlineStr">
        <is>
          <t xml:space="preserve"/>
        </is>
      </c>
      <c r="C303" s="18" t="inlineStr">
        <is>
          <t xml:space="preserve">Монтаж трубы ПВХ, ПНД для кабеля / расходные материалы</t>
        </is>
      </c>
      <c r="D303" s="7" t="inlineStr">
        <is>
          <t xml:space="preserve">ЭМ</t>
        </is>
      </c>
      <c r="E303" s="7" t="inlineStr">
        <is>
          <t xml:space="preserve"/>
        </is>
      </c>
      <c r="F303" s="7" t="inlineStr">
        <is>
          <t xml:space="preserve">ПОГ М</t>
        </is>
      </c>
      <c r="G303" s="7" t="inlineStr">
        <is>
          <t xml:space="preserve">1</t>
        </is>
      </c>
      <c r="H303" s="8" t="n">
        <v>4340</v>
      </c>
      <c r="I303" s="19" t="n">
        <f>ROUND((L304)/H303,2)</f>
        <v>8.08</v>
      </c>
      <c r="J303" s="20" t="n">
        <v>0</v>
      </c>
      <c r="K303" s="19" t="n">
        <f>I303+ROUND(J303,2)</f>
        <v>8.08</v>
      </c>
      <c r="L303" s="19" t="n">
        <f>ROUND(H303*I303,2)</f>
        <v>35067.2</v>
      </c>
      <c r="M303" s="19" t="n">
        <f>ROUND(H303*ROUND(J303,2),2)</f>
        <v>0</v>
      </c>
      <c r="N303" s="19" t="n">
        <f>L303+M303</f>
        <v>35067.2</v>
      </c>
      <c r="O303" s="8" t="n">
        <v>4340</v>
      </c>
      <c r="P303" s="19" t="n" hidden="false">
        <f>ROUND((S304)/O303,2)</f>
        <v>42</v>
      </c>
      <c r="Q303" s="20" t="n" hidden="false">
        <v>1</v>
      </c>
      <c r="R303" s="19" t="n" hidden="false">
        <f>P303+Q303</f>
        <v>43</v>
      </c>
      <c r="S303" s="19" t="n" hidden="false">
        <f>ROUND(O303*P303,2)</f>
        <v>182280</v>
      </c>
      <c r="T303" s="19" t="n" hidden="false">
        <f>ROUND(O303*Q303,2)</f>
        <v>4340</v>
      </c>
      <c r="U303" s="19" t="n" hidden="false">
        <f>S303+T303</f>
        <v>186620</v>
      </c>
      <c r="V303" s="21" t="n" hidden="false">
        <f>U303/N303-1</f>
        <v>4.3217821782178225</v>
      </c>
      <c r="W303" s="8" t="n">
        <v>4340</v>
      </c>
      <c r="X303" s="19" t="n" hidden="false">
        <f>ROUND((AA304)/W303,2)</f>
        <v>20</v>
      </c>
      <c r="Y303" s="19" t="n" hidden="false">
        <v>0</v>
      </c>
      <c r="Z303" s="19" t="n" hidden="false">
        <f>X303+Y303</f>
        <v>20</v>
      </c>
      <c r="AA303" s="19" t="n" hidden="false">
        <f>ROUND(W303*X303,2)</f>
        <v>86800</v>
      </c>
      <c r="AB303" s="19" t="n" hidden="false">
        <f>ROUND(W303*Y303,2)</f>
        <v>0</v>
      </c>
      <c r="AC303" s="19" t="n" hidden="false">
        <f>AA303+AB303</f>
        <v>86800</v>
      </c>
      <c r="AD303" s="21" t="n" hidden="false">
        <f>AC303/N303-1</f>
        <v>1.4752475247524757</v>
      </c>
      <c r="AE303" s="8" t="n">
        <v>4340</v>
      </c>
      <c r="AF303" s="19" t="n" hidden="false">
        <f>ROUND((AI304)/AE303,2)</f>
        <v>30</v>
      </c>
      <c r="AG303" s="19" t="n" hidden="false">
        <v>0</v>
      </c>
      <c r="AH303" s="19" t="n" hidden="false">
        <f>AF303+AG303</f>
        <v>30</v>
      </c>
      <c r="AI303" s="19" t="n" hidden="false">
        <f>ROUND(AE303*AF303,2)</f>
        <v>130200</v>
      </c>
      <c r="AJ303" s="19" t="n" hidden="false">
        <f>ROUND(AE303*AG303,2)</f>
        <v>0</v>
      </c>
      <c r="AK303" s="19" t="n" hidden="false">
        <f>AI303+AJ303</f>
        <v>130200</v>
      </c>
      <c r="AL303" s="21" t="n" hidden="false">
        <f>AK303/N303-1</f>
        <v>2.712871287128713</v>
      </c>
      <c r="AM303" s="8" t="n">
        <v>0</v>
      </c>
      <c r="AN303" s="19" t="n" hidden="false">
        <f>ROUND((AQ304)/AM303,2)</f>
        <v>0</v>
      </c>
      <c r="AO303" s="19" t="n" hidden="false">
        <v>0</v>
      </c>
      <c r="AP303" s="19" t="n" hidden="false">
        <f>AN303+AO303</f>
        <v>0</v>
      </c>
      <c r="AQ303" s="19" t="n" hidden="false">
        <f>ROUND(AM303*AN303,2)</f>
        <v>0</v>
      </c>
      <c r="AR303" s="19" t="n" hidden="false">
        <f>ROUND(AM303*AO303,2)</f>
        <v>0</v>
      </c>
      <c r="AS303" s="19" t="n" hidden="false">
        <f>AQ303+AR303</f>
        <v>0</v>
      </c>
      <c r="AT303" s="21" t="n" hidden="false">
        <f>AS303/N303-1</f>
        <v>-1</v>
      </c>
    </row>
    <row r="304" customFormat="false" hidden="false" outlineLevel="0" collapsed="false">
      <c r="A304" s="18" t="inlineStr">
        <is>
          <t xml:space="preserve">1.1.1.2.1.1.3.17.1</t>
        </is>
      </c>
      <c r="B304" s="18" t="inlineStr">
        <is>
          <t xml:space="preserve"/>
        </is>
      </c>
      <c r="C304" s="22" t="inlineStr">
        <is>
          <t xml:space="preserve">Скоба металлическая однолапковая_ / 25-26мм</t>
        </is>
      </c>
      <c r="D304" s="7" t="inlineStr">
        <is>
          <t xml:space="preserve">двухлапковая</t>
        </is>
      </c>
      <c r="E304" s="7" t="inlineStr">
        <is>
          <t xml:space="preserve"/>
        </is>
      </c>
      <c r="F304" s="7" t="inlineStr">
        <is>
          <t xml:space="preserve">ШТ</t>
        </is>
      </c>
      <c r="G304" s="7" t="inlineStr">
        <is>
          <t xml:space="preserve">1</t>
        </is>
      </c>
      <c r="H304" s="8" t="n">
        <v>8680</v>
      </c>
      <c r="I304" s="20" t="n">
        <v>4.04</v>
      </c>
      <c r="J304" s="19" t="n">
        <v/>
      </c>
      <c r="K304" s="19" t="n">
        <f>ROUND(I304,2)+J304</f>
        <v>4.04</v>
      </c>
      <c r="L304" s="19" t="n">
        <f>ROUND(H304*ROUND(I304,2),2)</f>
        <v>35067.2</v>
      </c>
      <c r="M304" s="19" t="n">
        <v/>
      </c>
      <c r="N304" s="19" t="n">
        <f>L304+M304</f>
        <v>35067.2</v>
      </c>
      <c r="O304" s="8" t="n">
        <v>8680</v>
      </c>
      <c r="P304" s="20" t="n" hidden="false">
        <v>21</v>
      </c>
      <c r="Q304" s="19" t="n" hidden="false">
        <v/>
      </c>
      <c r="R304" s="19" t="n" hidden="false">
        <f>P304+Q304</f>
        <v>21</v>
      </c>
      <c r="S304" s="19" t="n" hidden="false">
        <f>ROUND(O304*P304,2)</f>
        <v>182280</v>
      </c>
      <c r="T304" s="19" t="n" hidden="false">
        <v/>
      </c>
      <c r="U304" s="19" t="n" hidden="false">
        <f>S304+T304</f>
        <v>182280</v>
      </c>
      <c r="V304" s="21" t="n" hidden="false">
        <f>U304/N304-1</f>
        <v>4.198019801980198</v>
      </c>
      <c r="W304" s="8" t="n">
        <v>8680</v>
      </c>
      <c r="X304" s="20" t="n" hidden="false">
        <v>10</v>
      </c>
      <c r="Y304" s="19" t="n" hidden="false">
        <v/>
      </c>
      <c r="Z304" s="19" t="n" hidden="false">
        <f>X304+Y304</f>
        <v>10</v>
      </c>
      <c r="AA304" s="19" t="n" hidden="false">
        <f>ROUND(W304*X304,2)</f>
        <v>86800</v>
      </c>
      <c r="AB304" s="19" t="n" hidden="false">
        <v/>
      </c>
      <c r="AC304" s="19" t="n" hidden="false">
        <f>AA304+AB304</f>
        <v>86800</v>
      </c>
      <c r="AD304" s="21" t="n" hidden="false">
        <f>AC304/N304-1</f>
        <v>1.4752475247524757</v>
      </c>
      <c r="AE304" s="8" t="n">
        <v>8680</v>
      </c>
      <c r="AF304" s="20" t="n" hidden="false">
        <v>15</v>
      </c>
      <c r="AG304" s="19" t="n" hidden="false">
        <v/>
      </c>
      <c r="AH304" s="19" t="n" hidden="false">
        <f>AF304+AG304</f>
        <v>15</v>
      </c>
      <c r="AI304" s="19" t="n" hidden="false">
        <f>ROUND(AE304*AF304,2)</f>
        <v>130200</v>
      </c>
      <c r="AJ304" s="19" t="n" hidden="false">
        <v/>
      </c>
      <c r="AK304" s="19" t="n" hidden="false">
        <f>AI304+AJ304</f>
        <v>130200</v>
      </c>
      <c r="AL304" s="21" t="n" hidden="false">
        <f>AK304/N304-1</f>
        <v>2.712871287128713</v>
      </c>
      <c r="AM304" s="8" t="n">
        <v>0</v>
      </c>
      <c r="AN304" s="19" t="n" hidden="false">
        <v>0</v>
      </c>
      <c r="AO304" s="19" t="n" hidden="false">
        <v/>
      </c>
      <c r="AP304" s="19" t="n" hidden="false">
        <f>AN304+AO304</f>
        <v>0</v>
      </c>
      <c r="AQ304" s="19" t="n" hidden="false">
        <f>ROUND(AM304*AN304,2)</f>
        <v>0</v>
      </c>
      <c r="AR304" s="19" t="n" hidden="false">
        <v/>
      </c>
      <c r="AS304" s="19" t="n" hidden="false">
        <f>AQ304+AR304</f>
        <v>0</v>
      </c>
      <c r="AT304" s="21" t="n" hidden="false">
        <f>AS304/N304-1</f>
        <v>-1</v>
      </c>
    </row>
    <row r="305" customFormat="false" hidden="false" outlineLevel="0" collapsed="false">
      <c r="A305" s="18" t="inlineStr">
        <is>
          <t xml:space="preserve">1.1.1.2.1.1.3.18</t>
        </is>
      </c>
      <c r="B305" s="18" t="inlineStr">
        <is>
          <t xml:space="preserve"/>
        </is>
      </c>
      <c r="C305" s="18" t="inlineStr">
        <is>
          <t xml:space="preserve">Монтаж лотка электротехнического / перфорированного, неперфорированного</t>
        </is>
      </c>
      <c r="D305" s="7" t="inlineStr">
        <is>
          <t xml:space="preserve">С учетом дополнительных комплектующих.СМР предусматривает дополнительные комплектующие</t>
        </is>
      </c>
      <c r="E305" s="7" t="inlineStr">
        <is>
          <t xml:space="preserve"/>
        </is>
      </c>
      <c r="F305" s="7" t="inlineStr">
        <is>
          <t xml:space="preserve">ПОГ М</t>
        </is>
      </c>
      <c r="G305" s="7" t="inlineStr">
        <is>
          <t xml:space="preserve">1</t>
        </is>
      </c>
      <c r="H305" s="8" t="n">
        <v>1150</v>
      </c>
      <c r="I305" s="19" t="n">
        <f>ROUND((L306+L307)/H305,2)</f>
        <v>1087.1</v>
      </c>
      <c r="J305" s="20" t="n">
        <v>1066</v>
      </c>
      <c r="K305" s="19" t="n">
        <f>I305+ROUND(J305,2)</f>
        <v>2153.1</v>
      </c>
      <c r="L305" s="19" t="n">
        <f>ROUND(H305*I305,2)</f>
        <v>1250165</v>
      </c>
      <c r="M305" s="19" t="n">
        <f>ROUND(H305*ROUND(J305,2),2)</f>
        <v>1225900</v>
      </c>
      <c r="N305" s="19" t="n">
        <f>L305+M305</f>
        <v>2476065</v>
      </c>
      <c r="O305" s="8" t="n">
        <v>1150</v>
      </c>
      <c r="P305" s="19" t="n" hidden="false">
        <f>ROUND((S306+S307)/O305,2)</f>
        <v>1087.1</v>
      </c>
      <c r="Q305" s="20" t="n" hidden="false">
        <v>1605.6</v>
      </c>
      <c r="R305" s="19" t="n" hidden="false">
        <f>P305+Q305</f>
        <v>2692.7</v>
      </c>
      <c r="S305" s="19" t="n" hidden="false">
        <f>ROUND(O305*P305,2)</f>
        <v>1250165</v>
      </c>
      <c r="T305" s="19" t="n" hidden="false">
        <f>ROUND(O305*Q305,2)</f>
        <v>1846440</v>
      </c>
      <c r="U305" s="19" t="n" hidden="false">
        <f>S305+T305</f>
        <v>3096605</v>
      </c>
      <c r="V305" s="21" t="n" hidden="false">
        <f>U305/N305-1</f>
        <v>0.250615391760717</v>
      </c>
      <c r="W305" s="8" t="n">
        <v>1150</v>
      </c>
      <c r="X305" s="19" t="n" hidden="false">
        <f>ROUND((AA306+AA307)/W305,2)</f>
        <v>1087.1</v>
      </c>
      <c r="Y305" s="20" t="n" hidden="false">
        <v>2500</v>
      </c>
      <c r="Z305" s="19" t="n" hidden="false">
        <f>X305+Y305</f>
        <v>3587.1</v>
      </c>
      <c r="AA305" s="19" t="n" hidden="false">
        <f>ROUND(W305*X305,2)</f>
        <v>1250165</v>
      </c>
      <c r="AB305" s="19" t="n" hidden="false">
        <f>ROUND(W305*Y305,2)</f>
        <v>2875000</v>
      </c>
      <c r="AC305" s="19" t="n" hidden="false">
        <f>AA305+AB305</f>
        <v>4125165</v>
      </c>
      <c r="AD305" s="21" t="n" hidden="false">
        <f>AC305/N305-1</f>
        <v>0.66601644141006</v>
      </c>
      <c r="AE305" s="8" t="n">
        <v>1150</v>
      </c>
      <c r="AF305" s="19" t="n" hidden="false">
        <f>ROUND((AI306+AI307)/AE305,2)</f>
        <v>1087.1</v>
      </c>
      <c r="AG305" s="20" t="n" hidden="false">
        <v>2200</v>
      </c>
      <c r="AH305" s="19" t="n" hidden="false">
        <f>AF305+AG305</f>
        <v>3287.1</v>
      </c>
      <c r="AI305" s="19" t="n" hidden="false">
        <f>ROUND(AE305*AF305,2)</f>
        <v>1250165</v>
      </c>
      <c r="AJ305" s="19" t="n" hidden="false">
        <f>ROUND(AE305*AG305,2)</f>
        <v>2530000</v>
      </c>
      <c r="AK305" s="19" t="n" hidden="false">
        <f>AI305+AJ305</f>
        <v>3780165</v>
      </c>
      <c r="AL305" s="21" t="n" hidden="false">
        <f>AK305/N305-1</f>
        <v>0.5266824578514699</v>
      </c>
      <c r="AM305" s="8" t="n">
        <v>0</v>
      </c>
      <c r="AN305" s="19" t="n" hidden="false">
        <f>ROUND((AQ306+AQ307)/AM305,2)</f>
        <v>0</v>
      </c>
      <c r="AO305" s="19" t="n" hidden="false">
        <v>0</v>
      </c>
      <c r="AP305" s="19" t="n" hidden="false">
        <f>AN305+AO305</f>
        <v>0</v>
      </c>
      <c r="AQ305" s="19" t="n" hidden="false">
        <f>ROUND(AM305*AN305,2)</f>
        <v>0</v>
      </c>
      <c r="AR305" s="19" t="n" hidden="false">
        <f>ROUND(AM305*AO305,2)</f>
        <v>0</v>
      </c>
      <c r="AS305" s="19" t="n" hidden="false">
        <f>AQ305+AR305</f>
        <v>0</v>
      </c>
      <c r="AT305" s="21" t="n" hidden="false">
        <f>AS305/N305-1</f>
        <v>-1</v>
      </c>
    </row>
    <row r="306" customFormat="false" hidden="false" outlineLevel="0" collapsed="false">
      <c r="A306" s="18" t="inlineStr">
        <is>
          <t xml:space="preserve">1.1.1.2.1.1.3.18.1</t>
        </is>
      </c>
      <c r="B306" s="18" t="inlineStr">
        <is>
          <t xml:space="preserve"/>
        </is>
      </c>
      <c r="C306" s="22" t="inlineStr">
        <is>
          <t xml:space="preserve">Лоток электротехнический перфорированный осн.400мм H=80мм</t>
        </is>
      </c>
      <c r="D306" s="7" t="inlineStr">
        <is>
          <t xml:space="preserve">Без учета дополнительных комплектующих
ДКС,Ostec</t>
        </is>
      </c>
      <c r="E306" s="7" t="inlineStr">
        <is>
          <t xml:space="preserve"/>
        </is>
      </c>
      <c r="F306" s="7" t="inlineStr">
        <is>
          <t xml:space="preserve">М</t>
        </is>
      </c>
      <c r="G306" s="7" t="inlineStr">
        <is>
          <t xml:space="preserve">1</t>
        </is>
      </c>
      <c r="H306" s="8" t="n">
        <v>1150</v>
      </c>
      <c r="I306" s="23" t="n">
        <v>831.78</v>
      </c>
      <c r="J306" s="19" t="n">
        <v/>
      </c>
      <c r="K306" s="19" t="n">
        <f>ROUND(I306,2)+J306</f>
        <v>831.78</v>
      </c>
      <c r="L306" s="19" t="n">
        <f>ROUND(H306*ROUND(I306,2),2)</f>
        <v>956547</v>
      </c>
      <c r="M306" s="19" t="n">
        <v/>
      </c>
      <c r="N306" s="19" t="n">
        <f>L306+M306</f>
        <v>956547</v>
      </c>
      <c r="O306" s="8" t="n">
        <v>1150</v>
      </c>
      <c r="P306" s="23" t="n" hidden="false">
        <v>831.78</v>
      </c>
      <c r="Q306" s="19" t="n" hidden="false">
        <v/>
      </c>
      <c r="R306" s="19" t="n" hidden="false">
        <f>P306+Q306</f>
        <v>831.78</v>
      </c>
      <c r="S306" s="19" t="n" hidden="false">
        <f>ROUND(O306*P306,2)</f>
        <v>956547</v>
      </c>
      <c r="T306" s="19" t="n" hidden="false">
        <v/>
      </c>
      <c r="U306" s="19" t="n" hidden="false">
        <f>S306+T306</f>
        <v>956547</v>
      </c>
      <c r="V306" s="21" t="n" hidden="false">
        <f>U306/N306-1</f>
        <v>0</v>
      </c>
      <c r="W306" s="8" t="n">
        <v>1150</v>
      </c>
      <c r="X306" s="23" t="n" hidden="false">
        <v>831.78</v>
      </c>
      <c r="Y306" s="19" t="n" hidden="false">
        <v/>
      </c>
      <c r="Z306" s="19" t="n" hidden="false">
        <f>X306+Y306</f>
        <v>831.78</v>
      </c>
      <c r="AA306" s="19" t="n" hidden="false">
        <f>ROUND(W306*X306,2)</f>
        <v>956547</v>
      </c>
      <c r="AB306" s="19" t="n" hidden="false">
        <v/>
      </c>
      <c r="AC306" s="19" t="n" hidden="false">
        <f>AA306+AB306</f>
        <v>956547</v>
      </c>
      <c r="AD306" s="21" t="n" hidden="false">
        <f>AC306/N306-1</f>
        <v>0</v>
      </c>
      <c r="AE306" s="8" t="n">
        <v>1150</v>
      </c>
      <c r="AF306" s="23" t="n" hidden="false">
        <v>831.78</v>
      </c>
      <c r="AG306" s="19" t="n" hidden="false">
        <v/>
      </c>
      <c r="AH306" s="19" t="n" hidden="false">
        <f>AF306+AG306</f>
        <v>831.78</v>
      </c>
      <c r="AI306" s="19" t="n" hidden="false">
        <f>ROUND(AE306*AF306,2)</f>
        <v>956547</v>
      </c>
      <c r="AJ306" s="19" t="n" hidden="false">
        <v/>
      </c>
      <c r="AK306" s="19" t="n" hidden="false">
        <f>AI306+AJ306</f>
        <v>956547</v>
      </c>
      <c r="AL306" s="21" t="n" hidden="false">
        <f>AK306/N306-1</f>
        <v>0</v>
      </c>
      <c r="AM306" s="8" t="n">
        <v>0</v>
      </c>
      <c r="AN306" s="23" t="n" hidden="false">
        <v>0</v>
      </c>
      <c r="AO306" s="19" t="n" hidden="false">
        <v/>
      </c>
      <c r="AP306" s="19" t="n" hidden="false">
        <f>AN306+AO306</f>
        <v>0</v>
      </c>
      <c r="AQ306" s="19" t="n" hidden="false">
        <f>ROUND(AM306*AN306,2)</f>
        <v>0</v>
      </c>
      <c r="AR306" s="19" t="n" hidden="false">
        <v/>
      </c>
      <c r="AS306" s="19" t="n" hidden="false">
        <f>AQ306+AR306</f>
        <v>0</v>
      </c>
      <c r="AT306" s="21" t="n" hidden="false">
        <f>AS306/N306-1</f>
        <v>-1</v>
      </c>
    </row>
    <row r="307" customFormat="false" hidden="false" outlineLevel="0" collapsed="false">
      <c r="A307" s="18" t="inlineStr">
        <is>
          <t xml:space="preserve">1.1.1.2.1.1.3.18.2</t>
        </is>
      </c>
      <c r="B307" s="18" t="inlineStr">
        <is>
          <t xml:space="preserve"/>
        </is>
      </c>
      <c r="C307" s="22" t="inlineStr">
        <is>
          <t xml:space="preserve">Крышка на лоток осн.400мм</t>
        </is>
      </c>
      <c r="D307" s="7" t="inlineStr">
        <is>
          <t xml:space="preserve">Без учета дополнительных комплектующих
ДКС,Ostec</t>
        </is>
      </c>
      <c r="E307" s="7" t="inlineStr">
        <is>
          <t xml:space="preserve"/>
        </is>
      </c>
      <c r="F307" s="7" t="inlineStr">
        <is>
          <t xml:space="preserve">М</t>
        </is>
      </c>
      <c r="G307" s="7" t="inlineStr">
        <is>
          <t xml:space="preserve">1</t>
        </is>
      </c>
      <c r="H307" s="8" t="n">
        <v>1150</v>
      </c>
      <c r="I307" s="23" t="n">
        <v>255.32</v>
      </c>
      <c r="J307" s="19" t="n">
        <v/>
      </c>
      <c r="K307" s="19" t="n">
        <f>ROUND(I307,2)+J307</f>
        <v>255.32</v>
      </c>
      <c r="L307" s="19" t="n">
        <f>ROUND(H307*ROUND(I307,2),2)</f>
        <v>293618</v>
      </c>
      <c r="M307" s="19" t="n">
        <v/>
      </c>
      <c r="N307" s="19" t="n">
        <f>L307+M307</f>
        <v>293618</v>
      </c>
      <c r="O307" s="8" t="n">
        <v>1150</v>
      </c>
      <c r="P307" s="23" t="n" hidden="false">
        <v>255.32</v>
      </c>
      <c r="Q307" s="19" t="n" hidden="false">
        <v/>
      </c>
      <c r="R307" s="19" t="n" hidden="false">
        <f>P307+Q307</f>
        <v>255.32</v>
      </c>
      <c r="S307" s="19" t="n" hidden="false">
        <f>ROUND(O307*P307,2)</f>
        <v>293618</v>
      </c>
      <c r="T307" s="19" t="n" hidden="false">
        <v/>
      </c>
      <c r="U307" s="19" t="n" hidden="false">
        <f>S307+T307</f>
        <v>293618</v>
      </c>
      <c r="V307" s="21" t="n" hidden="false">
        <f>U307/N307-1</f>
        <v>0</v>
      </c>
      <c r="W307" s="8" t="n">
        <v>1150</v>
      </c>
      <c r="X307" s="23" t="n" hidden="false">
        <v>255.32</v>
      </c>
      <c r="Y307" s="19" t="n" hidden="false">
        <v/>
      </c>
      <c r="Z307" s="19" t="n" hidden="false">
        <f>X307+Y307</f>
        <v>255.32</v>
      </c>
      <c r="AA307" s="19" t="n" hidden="false">
        <f>ROUND(W307*X307,2)</f>
        <v>293618</v>
      </c>
      <c r="AB307" s="19" t="n" hidden="false">
        <v/>
      </c>
      <c r="AC307" s="19" t="n" hidden="false">
        <f>AA307+AB307</f>
        <v>293618</v>
      </c>
      <c r="AD307" s="21" t="n" hidden="false">
        <f>AC307/N307-1</f>
        <v>0</v>
      </c>
      <c r="AE307" s="8" t="n">
        <v>1150</v>
      </c>
      <c r="AF307" s="23" t="n" hidden="false">
        <v>255.32</v>
      </c>
      <c r="AG307" s="19" t="n" hidden="false">
        <v/>
      </c>
      <c r="AH307" s="19" t="n" hidden="false">
        <f>AF307+AG307</f>
        <v>255.32</v>
      </c>
      <c r="AI307" s="19" t="n" hidden="false">
        <f>ROUND(AE307*AF307,2)</f>
        <v>293618</v>
      </c>
      <c r="AJ307" s="19" t="n" hidden="false">
        <v/>
      </c>
      <c r="AK307" s="19" t="n" hidden="false">
        <f>AI307+AJ307</f>
        <v>293618</v>
      </c>
      <c r="AL307" s="21" t="n" hidden="false">
        <f>AK307/N307-1</f>
        <v>0</v>
      </c>
      <c r="AM307" s="8" t="n">
        <v>0</v>
      </c>
      <c r="AN307" s="23" t="n" hidden="false">
        <v>0</v>
      </c>
      <c r="AO307" s="19" t="n" hidden="false">
        <v/>
      </c>
      <c r="AP307" s="19" t="n" hidden="false">
        <f>AN307+AO307</f>
        <v>0</v>
      </c>
      <c r="AQ307" s="19" t="n" hidden="false">
        <f>ROUND(AM307*AN307,2)</f>
        <v>0</v>
      </c>
      <c r="AR307" s="19" t="n" hidden="false">
        <v/>
      </c>
      <c r="AS307" s="19" t="n" hidden="false">
        <f>AQ307+AR307</f>
        <v>0</v>
      </c>
      <c r="AT307" s="21" t="n" hidden="false">
        <f>AS307/N307-1</f>
        <v>-1</v>
      </c>
    </row>
    <row r="308" customFormat="false" hidden="false" outlineLevel="0" collapsed="false">
      <c r="A308" s="18" t="inlineStr">
        <is>
          <t xml:space="preserve">1.1.1.2.1.1.3.19</t>
        </is>
      </c>
      <c r="B308" s="18" t="inlineStr">
        <is>
          <t xml:space="preserve"/>
        </is>
      </c>
      <c r="C308" s="18" t="inlineStr">
        <is>
          <t xml:space="preserve">Монтаж лотка электротехнического / лестничного</t>
        </is>
      </c>
      <c r="D308" s="7" t="inlineStr">
        <is>
          <t xml:space="preserve">С учетом дополнительных комплектующих.СМР предусматривает дополнительные комплектующие</t>
        </is>
      </c>
      <c r="E308" s="7" t="inlineStr">
        <is>
          <t xml:space="preserve"/>
        </is>
      </c>
      <c r="F308" s="7" t="inlineStr">
        <is>
          <t xml:space="preserve">ПОГ М</t>
        </is>
      </c>
      <c r="G308" s="7" t="inlineStr">
        <is>
          <t xml:space="preserve">1</t>
        </is>
      </c>
      <c r="H308" s="8" t="n">
        <v>150</v>
      </c>
      <c r="I308" s="19" t="n">
        <f>ROUND((L309)/H308,2)</f>
        <v>821</v>
      </c>
      <c r="J308" s="20" t="n">
        <v>1066</v>
      </c>
      <c r="K308" s="19" t="n">
        <f>I308+ROUND(J308,2)</f>
        <v>1887</v>
      </c>
      <c r="L308" s="19" t="n">
        <f>ROUND(H308*I308,2)</f>
        <v>123150</v>
      </c>
      <c r="M308" s="19" t="n">
        <f>ROUND(H308*ROUND(J308,2),2)</f>
        <v>159900</v>
      </c>
      <c r="N308" s="19" t="n">
        <f>L308+M308</f>
        <v>283050</v>
      </c>
      <c r="O308" s="8" t="n">
        <v>150</v>
      </c>
      <c r="P308" s="19" t="n" hidden="false">
        <f>ROUND((S309)/O308,2)</f>
        <v>821</v>
      </c>
      <c r="Q308" s="20" t="n" hidden="false">
        <v>1605.6</v>
      </c>
      <c r="R308" s="19" t="n" hidden="false">
        <f>P308+Q308</f>
        <v>2426.6</v>
      </c>
      <c r="S308" s="19" t="n" hidden="false">
        <f>ROUND(O308*P308,2)</f>
        <v>123150</v>
      </c>
      <c r="T308" s="19" t="n" hidden="false">
        <f>ROUND(O308*Q308,2)</f>
        <v>240840</v>
      </c>
      <c r="U308" s="19" t="n" hidden="false">
        <f>S308+T308</f>
        <v>363990</v>
      </c>
      <c r="V308" s="21" t="n" hidden="false">
        <f>U308/N308-1</f>
        <v>0.28595654478007426</v>
      </c>
      <c r="W308" s="8" t="n">
        <v>150</v>
      </c>
      <c r="X308" s="19" t="n" hidden="false">
        <f>ROUND((AA309)/W308,2)</f>
        <v>821</v>
      </c>
      <c r="Y308" s="20" t="n" hidden="false">
        <v>2500</v>
      </c>
      <c r="Z308" s="19" t="n" hidden="false">
        <f>X308+Y308</f>
        <v>3321</v>
      </c>
      <c r="AA308" s="19" t="n" hidden="false">
        <f>ROUND(W308*X308,2)</f>
        <v>123150</v>
      </c>
      <c r="AB308" s="19" t="n" hidden="false">
        <f>ROUND(W308*Y308,2)</f>
        <v>375000</v>
      </c>
      <c r="AC308" s="19" t="n" hidden="false">
        <f>AA308+AB308</f>
        <v>498150</v>
      </c>
      <c r="AD308" s="21" t="n" hidden="false">
        <f>AC308/N308-1</f>
        <v>0.7599364069952306</v>
      </c>
      <c r="AE308" s="8" t="n">
        <v>150</v>
      </c>
      <c r="AF308" s="19" t="n" hidden="false">
        <f>ROUND((AI309)/AE308,2)</f>
        <v>821</v>
      </c>
      <c r="AG308" s="20" t="n" hidden="false">
        <v>2200</v>
      </c>
      <c r="AH308" s="19" t="n" hidden="false">
        <f>AF308+AG308</f>
        <v>3021</v>
      </c>
      <c r="AI308" s="19" t="n" hidden="false">
        <f>ROUND(AE308*AF308,2)</f>
        <v>123150</v>
      </c>
      <c r="AJ308" s="19" t="n" hidden="false">
        <f>ROUND(AE308*AG308,2)</f>
        <v>330000</v>
      </c>
      <c r="AK308" s="19" t="n" hidden="false">
        <f>AI308+AJ308</f>
        <v>453150</v>
      </c>
      <c r="AL308" s="21" t="n" hidden="false">
        <f>AK308/N308-1</f>
        <v>0.6009538950715421</v>
      </c>
      <c r="AM308" s="8" t="n">
        <v>0</v>
      </c>
      <c r="AN308" s="19" t="n" hidden="false">
        <f>ROUND((AQ309)/AM308,2)</f>
        <v>0</v>
      </c>
      <c r="AO308" s="19" t="n" hidden="false">
        <v>0</v>
      </c>
      <c r="AP308" s="19" t="n" hidden="false">
        <f>AN308+AO308</f>
        <v>0</v>
      </c>
      <c r="AQ308" s="19" t="n" hidden="false">
        <f>ROUND(AM308*AN308,2)</f>
        <v>0</v>
      </c>
      <c r="AR308" s="19" t="n" hidden="false">
        <f>ROUND(AM308*AO308,2)</f>
        <v>0</v>
      </c>
      <c r="AS308" s="19" t="n" hidden="false">
        <f>AQ308+AR308</f>
        <v>0</v>
      </c>
      <c r="AT308" s="21" t="n" hidden="false">
        <f>AS308/N308-1</f>
        <v>-1</v>
      </c>
    </row>
    <row r="309" customFormat="false" hidden="false" outlineLevel="0" collapsed="false">
      <c r="A309" s="18" t="inlineStr">
        <is>
          <t xml:space="preserve">1.1.1.2.1.1.3.19.1</t>
        </is>
      </c>
      <c r="B309" s="18" t="inlineStr">
        <is>
          <t xml:space="preserve"/>
        </is>
      </c>
      <c r="C309" s="22" t="inlineStr">
        <is>
          <t xml:space="preserve">Лоток электротехнический лестничный осн.400мм H=80мм</t>
        </is>
      </c>
      <c r="D309" s="7" t="inlineStr">
        <is>
          <t xml:space="preserve">Без учета дополнительных комплектующих
ДКС,Ostec</t>
        </is>
      </c>
      <c r="E309" s="7" t="inlineStr">
        <is>
          <t xml:space="preserve"/>
        </is>
      </c>
      <c r="F309" s="7" t="inlineStr">
        <is>
          <t xml:space="preserve">М</t>
        </is>
      </c>
      <c r="G309" s="7" t="inlineStr">
        <is>
          <t xml:space="preserve">1</t>
        </is>
      </c>
      <c r="H309" s="8" t="n">
        <v>150</v>
      </c>
      <c r="I309" s="23" t="n">
        <v>821</v>
      </c>
      <c r="J309" s="19" t="n">
        <v/>
      </c>
      <c r="K309" s="19" t="n">
        <f>ROUND(I309,2)+J309</f>
        <v>821</v>
      </c>
      <c r="L309" s="19" t="n">
        <f>ROUND(H309*ROUND(I309,2),2)</f>
        <v>123150</v>
      </c>
      <c r="M309" s="19" t="n">
        <v/>
      </c>
      <c r="N309" s="19" t="n">
        <f>L309+M309</f>
        <v>123150</v>
      </c>
      <c r="O309" s="8" t="n">
        <v>150</v>
      </c>
      <c r="P309" s="23" t="n" hidden="false">
        <v>821</v>
      </c>
      <c r="Q309" s="19" t="n" hidden="false">
        <v/>
      </c>
      <c r="R309" s="19" t="n" hidden="false">
        <f>P309+Q309</f>
        <v>821</v>
      </c>
      <c r="S309" s="19" t="n" hidden="false">
        <f>ROUND(O309*P309,2)</f>
        <v>123150</v>
      </c>
      <c r="T309" s="19" t="n" hidden="false">
        <v/>
      </c>
      <c r="U309" s="19" t="n" hidden="false">
        <f>S309+T309</f>
        <v>123150</v>
      </c>
      <c r="V309" s="21" t="n" hidden="false">
        <f>U309/N309-1</f>
        <v>0</v>
      </c>
      <c r="W309" s="8" t="n">
        <v>150</v>
      </c>
      <c r="X309" s="23" t="n" hidden="false">
        <v>821</v>
      </c>
      <c r="Y309" s="19" t="n" hidden="false">
        <v/>
      </c>
      <c r="Z309" s="19" t="n" hidden="false">
        <f>X309+Y309</f>
        <v>821</v>
      </c>
      <c r="AA309" s="19" t="n" hidden="false">
        <f>ROUND(W309*X309,2)</f>
        <v>123150</v>
      </c>
      <c r="AB309" s="19" t="n" hidden="false">
        <v/>
      </c>
      <c r="AC309" s="19" t="n" hidden="false">
        <f>AA309+AB309</f>
        <v>123150</v>
      </c>
      <c r="AD309" s="21" t="n" hidden="false">
        <f>AC309/N309-1</f>
        <v>0</v>
      </c>
      <c r="AE309" s="8" t="n">
        <v>150</v>
      </c>
      <c r="AF309" s="23" t="n" hidden="false">
        <v>821</v>
      </c>
      <c r="AG309" s="19" t="n" hidden="false">
        <v/>
      </c>
      <c r="AH309" s="19" t="n" hidden="false">
        <f>AF309+AG309</f>
        <v>821</v>
      </c>
      <c r="AI309" s="19" t="n" hidden="false">
        <f>ROUND(AE309*AF309,2)</f>
        <v>123150</v>
      </c>
      <c r="AJ309" s="19" t="n" hidden="false">
        <v/>
      </c>
      <c r="AK309" s="19" t="n" hidden="false">
        <f>AI309+AJ309</f>
        <v>123150</v>
      </c>
      <c r="AL309" s="21" t="n" hidden="false">
        <f>AK309/N309-1</f>
        <v>0</v>
      </c>
      <c r="AM309" s="8" t="n">
        <v>0</v>
      </c>
      <c r="AN309" s="23" t="n" hidden="false">
        <v>0</v>
      </c>
      <c r="AO309" s="19" t="n" hidden="false">
        <v/>
      </c>
      <c r="AP309" s="19" t="n" hidden="false">
        <f>AN309+AO309</f>
        <v>0</v>
      </c>
      <c r="AQ309" s="19" t="n" hidden="false">
        <f>ROUND(AM309*AN309,2)</f>
        <v>0</v>
      </c>
      <c r="AR309" s="19" t="n" hidden="false">
        <v/>
      </c>
      <c r="AS309" s="19" t="n" hidden="false">
        <f>AQ309+AR309</f>
        <v>0</v>
      </c>
      <c r="AT309" s="21" t="n" hidden="false">
        <f>AS309/N309-1</f>
        <v>-1</v>
      </c>
    </row>
    <row r="310" customFormat="false" hidden="false" outlineLevel="0" collapsed="false">
      <c r="A310" s="14" t="inlineStr">
        <is>
          <t xml:space="preserve">1.1.1.2.1.1.4</t>
        </is>
      </c>
      <c r="B310" s="14" t="inlineStr">
        <is>
          <t xml:space="preserve"/>
        </is>
      </c>
      <c r="C310" s="14" t="inlineStr">
        <is>
          <t xml:space="preserve">Монтаж электроустановочных изделий</t>
        </is>
      </c>
      <c r="D310" s="6" t="inlineStr">
        <is>
          <t xml:space="preserve"/>
        </is>
      </c>
      <c r="E310" s="6" t="inlineStr">
        <is>
          <t xml:space="preserve"/>
        </is>
      </c>
      <c r="F310" s="6" t="inlineStr">
        <is>
          <t xml:space="preserve"/>
        </is>
      </c>
      <c r="G310" s="6" t="inlineStr">
        <is>
          <t xml:space="preserve"/>
        </is>
      </c>
      <c r="H310" s="15" t="n">
        <v/>
      </c>
      <c r="I310" s="16" t="n">
        <v/>
      </c>
      <c r="J310" s="16" t="n">
        <v/>
      </c>
      <c r="K310" s="16" t="n">
        <v/>
      </c>
      <c r="L310" s="16" t="n">
        <f>L311+L320+L324+L326+L329</f>
        <v>28932.31</v>
      </c>
      <c r="M310" s="16" t="n">
        <f>M311+M320+M324+M326+M329</f>
        <v>550006</v>
      </c>
      <c r="N310" s="16" t="n">
        <f>N311+N320+N324+N326+N329</f>
        <v>578938.31</v>
      </c>
      <c r="O310" s="15" t="n">
        <v/>
      </c>
      <c r="P310" s="16" t="n" hidden="false">
        <v/>
      </c>
      <c r="Q310" s="16" t="n" hidden="false">
        <v/>
      </c>
      <c r="R310" s="16" t="n" hidden="false">
        <v/>
      </c>
      <c r="S310" s="16" t="n" hidden="false">
        <f>S311+S320+S324+S326+S329</f>
        <v>166852.98</v>
      </c>
      <c r="T310" s="16" t="n" hidden="false">
        <f>T311+T320+T324+T326+T329</f>
        <v>920513.6</v>
      </c>
      <c r="U310" s="16" t="n" hidden="false">
        <f>U311+U320+U324+U326+U329</f>
        <v>1087366.58</v>
      </c>
      <c r="V310" s="17" t="n" hidden="false">
        <f>U310/N310-1</f>
        <v>0.8782080253075668</v>
      </c>
      <c r="W310" s="15" t="n">
        <v/>
      </c>
      <c r="X310" s="16" t="n" hidden="false">
        <v/>
      </c>
      <c r="Y310" s="16" t="n" hidden="false">
        <v/>
      </c>
      <c r="Z310" s="16" t="n" hidden="false">
        <v/>
      </c>
      <c r="AA310" s="16" t="n" hidden="false">
        <f>AA311+AA320+AA324+AA326+AA329</f>
        <v>232548.82</v>
      </c>
      <c r="AB310" s="16" t="n" hidden="false">
        <f>AB311+AB320+AB324+AB326+AB329</f>
        <v>1099720</v>
      </c>
      <c r="AC310" s="16" t="n" hidden="false">
        <f>AC311+AC320+AC324+AC326+AC329</f>
        <v>1332268.82</v>
      </c>
      <c r="AD310" s="17" t="n" hidden="false">
        <f>AC310/N310-1</f>
        <v>1.301227604025721</v>
      </c>
      <c r="AE310" s="15" t="n">
        <v/>
      </c>
      <c r="AF310" s="16" t="n" hidden="false">
        <v/>
      </c>
      <c r="AG310" s="16" t="n" hidden="false">
        <v/>
      </c>
      <c r="AH310" s="16" t="n" hidden="false">
        <v/>
      </c>
      <c r="AI310" s="16" t="n" hidden="false">
        <f>AI311+AI320+AI324+AI326+AI329</f>
        <v>236670.72</v>
      </c>
      <c r="AJ310" s="16" t="n" hidden="false">
        <f>AJ311+AJ320+AJ324+AJ326+AJ329</f>
        <v>1674500</v>
      </c>
      <c r="AK310" s="16" t="n" hidden="false">
        <f>AK311+AK320+AK324+AK326+AK329</f>
        <v>1911170.72</v>
      </c>
      <c r="AL310" s="17" t="n" hidden="false">
        <f>AK310/N310-1</f>
        <v>2.3011647130417052</v>
      </c>
      <c r="AM310" s="15" t="n">
        <v/>
      </c>
      <c r="AN310" s="16" t="n" hidden="false">
        <v/>
      </c>
      <c r="AO310" s="16" t="n" hidden="false">
        <v/>
      </c>
      <c r="AP310" s="16" t="n" hidden="false">
        <v/>
      </c>
      <c r="AQ310" s="16" t="n" hidden="false">
        <f>AQ311+AQ320+AQ324+AQ326+AQ329</f>
        <v>0</v>
      </c>
      <c r="AR310" s="16" t="n" hidden="false">
        <f>AR311+AR320+AR324+AR326+AR329</f>
        <v>0</v>
      </c>
      <c r="AS310" s="16" t="n" hidden="false">
        <f>AS311+AS320+AS324+AS326+AS329</f>
        <v>0</v>
      </c>
      <c r="AT310" s="17" t="n" hidden="false">
        <f>AS310/N310-1</f>
        <v>-1</v>
      </c>
    </row>
    <row r="311" customFormat="false" hidden="false" outlineLevel="0" collapsed="false">
      <c r="A311" s="18" t="inlineStr">
        <is>
          <t xml:space="preserve">1.1.1.2.1.1.4.1</t>
        </is>
      </c>
      <c r="B311" s="18" t="inlineStr">
        <is>
          <t xml:space="preserve"/>
        </is>
      </c>
      <c r="C311" s="18" t="inlineStr">
        <is>
          <t xml:space="preserve">Монтаж электрических оконечных устройств / выключатель, переключатель</t>
        </is>
      </c>
      <c r="D311" s="7" t="inlineStr">
        <is>
          <t xml:space="preserve"/>
        </is>
      </c>
      <c r="E311" s="7" t="inlineStr">
        <is>
          <t xml:space="preserve">Выгружается из БО по объектам BIM-КЦ</t>
        </is>
      </c>
      <c r="F311" s="7" t="inlineStr">
        <is>
          <t xml:space="preserve">ШТ</t>
        </is>
      </c>
      <c r="G311" s="7" t="inlineStr">
        <is>
          <t xml:space="preserve">1</t>
        </is>
      </c>
      <c r="H311" s="8" t="n">
        <v>217</v>
      </c>
      <c r="I311" s="19" t="n">
        <f>ROUND((L312+L313+L314+L315+L316+L317+L318+L319)/H311,2)</f>
        <v>71.63</v>
      </c>
      <c r="J311" s="20" t="n">
        <v>478</v>
      </c>
      <c r="K311" s="19" t="n">
        <f>I311+ROUND(J311,2)</f>
        <v>549.63</v>
      </c>
      <c r="L311" s="19" t="n">
        <f>ROUND(H311*I311,2)</f>
        <v>15543.71</v>
      </c>
      <c r="M311" s="19" t="n">
        <f>ROUND(H311*ROUND(J311,2),2)</f>
        <v>103726</v>
      </c>
      <c r="N311" s="19" t="n">
        <f>L311+M311</f>
        <v>119269.71</v>
      </c>
      <c r="O311" s="8" t="n">
        <v>217</v>
      </c>
      <c r="P311" s="19" t="n" hidden="false">
        <f>ROUND((S312+S313+S314+S315+S316+S317+S318+S319)/O311,2)</f>
        <v>172.84</v>
      </c>
      <c r="Q311" s="20" t="n" hidden="false">
        <v>764.8</v>
      </c>
      <c r="R311" s="19" t="n" hidden="false">
        <f>P311+Q311</f>
        <v>937.64</v>
      </c>
      <c r="S311" s="19" t="n" hidden="false">
        <f>ROUND(O311*P311,2)</f>
        <v>37506.28</v>
      </c>
      <c r="T311" s="19" t="n" hidden="false">
        <f>ROUND(O311*Q311,2)</f>
        <v>165961.6</v>
      </c>
      <c r="U311" s="19" t="n" hidden="false">
        <f>S311+T311</f>
        <v>203467.88</v>
      </c>
      <c r="V311" s="21" t="n" hidden="false">
        <f>U311/N311-1</f>
        <v>0.7059476375015918</v>
      </c>
      <c r="W311" s="8" t="n">
        <v>217</v>
      </c>
      <c r="X311" s="19" t="n" hidden="false">
        <f>ROUND((AA312+AA313+AA314+AA315+AA316+AA317+AA318+AA319)/W311,2)</f>
        <v>168.2</v>
      </c>
      <c r="Y311" s="20" t="n" hidden="false">
        <v>950</v>
      </c>
      <c r="Z311" s="19" t="n" hidden="false">
        <f>X311+Y311</f>
        <v>1118.2</v>
      </c>
      <c r="AA311" s="19" t="n" hidden="false">
        <f>ROUND(W311*X311,2)</f>
        <v>36499.4</v>
      </c>
      <c r="AB311" s="19" t="n" hidden="false">
        <f>ROUND(W311*Y311,2)</f>
        <v>206150</v>
      </c>
      <c r="AC311" s="19" t="n" hidden="false">
        <f>AA311+AB311</f>
        <v>242649.4</v>
      </c>
      <c r="AD311" s="21" t="n" hidden="false">
        <f>AC311/N311-1</f>
        <v>1.0344595455124357</v>
      </c>
      <c r="AE311" s="8" t="n">
        <v>217</v>
      </c>
      <c r="AF311" s="19" t="n" hidden="false">
        <f>ROUND((AI312+AI313+AI314+AI315+AI316+AI317+AI318+AI319)/AE311,2)</f>
        <v>239.06</v>
      </c>
      <c r="AG311" s="20" t="n" hidden="false">
        <v>1000</v>
      </c>
      <c r="AH311" s="19" t="n" hidden="false">
        <f>AF311+AG311</f>
        <v>1239.06</v>
      </c>
      <c r="AI311" s="19" t="n" hidden="false">
        <f>ROUND(AE311*AF311,2)</f>
        <v>51876.02</v>
      </c>
      <c r="AJ311" s="19" t="n" hidden="false">
        <f>ROUND(AE311*AG311,2)</f>
        <v>217000</v>
      </c>
      <c r="AK311" s="19" t="n" hidden="false">
        <f>AI311+AJ311</f>
        <v>268876.02</v>
      </c>
      <c r="AL311" s="21" t="n" hidden="false">
        <f>AK311/N311-1</f>
        <v>1.2543529283336063</v>
      </c>
      <c r="AM311" s="8" t="n">
        <v>0</v>
      </c>
      <c r="AN311" s="19" t="n" hidden="false">
        <f>ROUND((AQ312+AQ313+AQ314+AQ315+AQ316+AQ317+AQ318+AQ319)/AM311,2)</f>
        <v>0</v>
      </c>
      <c r="AO311" s="19" t="n" hidden="false">
        <v>0</v>
      </c>
      <c r="AP311" s="19" t="n" hidden="false">
        <f>AN311+AO311</f>
        <v>0</v>
      </c>
      <c r="AQ311" s="19" t="n" hidden="false">
        <f>ROUND(AM311*AN311,2)</f>
        <v>0</v>
      </c>
      <c r="AR311" s="19" t="n" hidden="false">
        <f>ROUND(AM311*AO311,2)</f>
        <v>0</v>
      </c>
      <c r="AS311" s="19" t="n" hidden="false">
        <f>AQ311+AR311</f>
        <v>0</v>
      </c>
      <c r="AT311" s="21" t="n" hidden="false">
        <f>AS311/N311-1</f>
        <v>-1</v>
      </c>
    </row>
    <row r="312" customFormat="false" hidden="false" outlineLevel="0" collapsed="false">
      <c r="A312" s="18" t="inlineStr">
        <is>
          <t xml:space="preserve">1.1.1.2.1.1.4.1.1</t>
        </is>
      </c>
      <c r="B312" s="18" t="inlineStr">
        <is>
          <t xml:space="preserve"/>
        </is>
      </c>
      <c r="C312" s="22" t="inlineStr">
        <is>
          <t xml:space="preserve">Рамка Schneider Electric Glossa_ / белый / 1 пост / GSL000101</t>
        </is>
      </c>
      <c r="D312" s="7" t="inlineStr">
        <is>
          <t xml:space="preserve">Рамка 1 постовая - пластиковая LK60, цвет Белый</t>
        </is>
      </c>
      <c r="E312" s="7" t="inlineStr">
        <is>
          <t xml:space="preserve"/>
        </is>
      </c>
      <c r="F312" s="7" t="inlineStr">
        <is>
          <t xml:space="preserve">ШТ</t>
        </is>
      </c>
      <c r="G312" s="7" t="inlineStr">
        <is>
          <t xml:space="preserve">1</t>
        </is>
      </c>
      <c r="H312" s="8" t="n">
        <v>217</v>
      </c>
      <c r="I312" s="23" t="n">
        <v>10.66</v>
      </c>
      <c r="J312" s="19" t="n">
        <v/>
      </c>
      <c r="K312" s="19" t="n">
        <f>ROUND(I312,2)+J312</f>
        <v>10.66</v>
      </c>
      <c r="L312" s="19" t="n">
        <f>ROUND(H312*ROUND(I312,2),2)</f>
        <v>2313.22</v>
      </c>
      <c r="M312" s="19" t="n">
        <v/>
      </c>
      <c r="N312" s="19" t="n">
        <f>L312+M312</f>
        <v>2313.22</v>
      </c>
      <c r="O312" s="8" t="n">
        <v>217</v>
      </c>
      <c r="P312" s="23" t="n" hidden="false">
        <v>10.66</v>
      </c>
      <c r="Q312" s="19" t="n" hidden="false">
        <v/>
      </c>
      <c r="R312" s="19" t="n" hidden="false">
        <f>P312+Q312</f>
        <v>10.66</v>
      </c>
      <c r="S312" s="19" t="n" hidden="false">
        <f>ROUND(O312*P312,2)</f>
        <v>2313.22</v>
      </c>
      <c r="T312" s="19" t="n" hidden="false">
        <v/>
      </c>
      <c r="U312" s="19" t="n" hidden="false">
        <f>S312+T312</f>
        <v>2313.22</v>
      </c>
      <c r="V312" s="21" t="n" hidden="false">
        <f>U312/N312-1</f>
        <v>0</v>
      </c>
      <c r="W312" s="8" t="n">
        <v>217</v>
      </c>
      <c r="X312" s="23" t="n" hidden="false">
        <v>10.66</v>
      </c>
      <c r="Y312" s="19" t="n" hidden="false">
        <v/>
      </c>
      <c r="Z312" s="19" t="n" hidden="false">
        <f>X312+Y312</f>
        <v>10.66</v>
      </c>
      <c r="AA312" s="19" t="n" hidden="false">
        <f>ROUND(W312*X312,2)</f>
        <v>2313.22</v>
      </c>
      <c r="AB312" s="19" t="n" hidden="false">
        <v/>
      </c>
      <c r="AC312" s="19" t="n" hidden="false">
        <f>AA312+AB312</f>
        <v>2313.22</v>
      </c>
      <c r="AD312" s="21" t="n" hidden="false">
        <f>AC312/N312-1</f>
        <v>0</v>
      </c>
      <c r="AE312" s="8" t="n">
        <v>217</v>
      </c>
      <c r="AF312" s="23" t="n" hidden="false">
        <v>10.66</v>
      </c>
      <c r="AG312" s="19" t="n" hidden="false">
        <v/>
      </c>
      <c r="AH312" s="19" t="n" hidden="false">
        <f>AF312+AG312</f>
        <v>10.66</v>
      </c>
      <c r="AI312" s="19" t="n" hidden="false">
        <f>ROUND(AE312*AF312,2)</f>
        <v>2313.22</v>
      </c>
      <c r="AJ312" s="19" t="n" hidden="false">
        <v/>
      </c>
      <c r="AK312" s="19" t="n" hidden="false">
        <f>AI312+AJ312</f>
        <v>2313.22</v>
      </c>
      <c r="AL312" s="21" t="n" hidden="false">
        <f>AK312/N312-1</f>
        <v>0</v>
      </c>
      <c r="AM312" s="8" t="n">
        <v>0</v>
      </c>
      <c r="AN312" s="23" t="n" hidden="false">
        <v>0</v>
      </c>
      <c r="AO312" s="19" t="n" hidden="false">
        <v/>
      </c>
      <c r="AP312" s="19" t="n" hidden="false">
        <f>AN312+AO312</f>
        <v>0</v>
      </c>
      <c r="AQ312" s="19" t="n" hidden="false">
        <f>ROUND(AM312*AN312,2)</f>
        <v>0</v>
      </c>
      <c r="AR312" s="19" t="n" hidden="false">
        <v/>
      </c>
      <c r="AS312" s="19" t="n" hidden="false">
        <f>AQ312+AR312</f>
        <v>0</v>
      </c>
      <c r="AT312" s="21" t="n" hidden="false">
        <f>AS312/N312-1</f>
        <v>-1</v>
      </c>
    </row>
    <row r="313" customFormat="false" hidden="false" outlineLevel="0" collapsed="false">
      <c r="A313" s="18" t="inlineStr">
        <is>
          <t xml:space="preserve">1.1.1.2.1.1.4.1.2</t>
        </is>
      </c>
      <c r="B313" s="18" t="inlineStr">
        <is>
          <t xml:space="preserve"/>
        </is>
      </c>
      <c r="C313" s="22" t="inlineStr">
        <is>
          <t xml:space="preserve">Переключатель Одноклавишный 10А 220/250В IP44 Белый</t>
        </is>
      </c>
      <c r="D313" s="7" t="inlineStr">
        <is>
          <t xml:space="preserve">Переключатель проходной одноклавишный скрытой установки, 10А, 250В, IP44 белый</t>
        </is>
      </c>
      <c r="E313" s="7" t="inlineStr">
        <is>
          <t xml:space="preserve"/>
        </is>
      </c>
      <c r="F313" s="7" t="inlineStr">
        <is>
          <t xml:space="preserve">ШТ</t>
        </is>
      </c>
      <c r="G313" s="7" t="inlineStr">
        <is>
          <t xml:space="preserve">1</t>
        </is>
      </c>
      <c r="H313" s="8" t="n">
        <v>12</v>
      </c>
      <c r="I313" s="20" t="n">
        <v>0</v>
      </c>
      <c r="J313" s="19" t="n">
        <v/>
      </c>
      <c r="K313" s="19" t="n">
        <f>ROUND(I313,2)+J313</f>
        <v>0</v>
      </c>
      <c r="L313" s="19" t="n">
        <f>ROUND(H313*ROUND(I313,2),2)</f>
        <v>0</v>
      </c>
      <c r="M313" s="19" t="n">
        <v/>
      </c>
      <c r="N313" s="19" t="n">
        <f>L313+M313</f>
        <v>0</v>
      </c>
      <c r="O313" s="8" t="n">
        <v>12</v>
      </c>
      <c r="P313" s="20" t="n" hidden="false">
        <v>300</v>
      </c>
      <c r="Q313" s="19" t="n" hidden="false">
        <v/>
      </c>
      <c r="R313" s="19" t="n" hidden="false">
        <f>P313+Q313</f>
        <v>300</v>
      </c>
      <c r="S313" s="19" t="n" hidden="false">
        <f>ROUND(O313*P313,2)</f>
        <v>3600</v>
      </c>
      <c r="T313" s="19" t="n" hidden="false">
        <v/>
      </c>
      <c r="U313" s="19" t="n" hidden="false">
        <f>S313+T313</f>
        <v>3600</v>
      </c>
      <c r="V313" s="21" t="n" hidden="false">
        <f>U313/N313-1</f>
        <v>Infinity</v>
      </c>
      <c r="W313" s="8" t="n">
        <v>12</v>
      </c>
      <c r="X313" s="20" t="n" hidden="false">
        <v>170</v>
      </c>
      <c r="Y313" s="19" t="n" hidden="false">
        <v/>
      </c>
      <c r="Z313" s="19" t="n" hidden="false">
        <f>X313+Y313</f>
        <v>170</v>
      </c>
      <c r="AA313" s="19" t="n" hidden="false">
        <f>ROUND(W313*X313,2)</f>
        <v>2040</v>
      </c>
      <c r="AB313" s="19" t="n" hidden="false">
        <v/>
      </c>
      <c r="AC313" s="19" t="n" hidden="false">
        <f>AA313+AB313</f>
        <v>2040</v>
      </c>
      <c r="AD313" s="21" t="n" hidden="false">
        <f>AC313/N313-1</f>
        <v>Infinity</v>
      </c>
      <c r="AE313" s="8" t="n">
        <v>12</v>
      </c>
      <c r="AF313" s="20" t="n" hidden="false">
        <v>350</v>
      </c>
      <c r="AG313" s="19" t="n" hidden="false">
        <v/>
      </c>
      <c r="AH313" s="19" t="n" hidden="false">
        <f>AF313+AG313</f>
        <v>350</v>
      </c>
      <c r="AI313" s="19" t="n" hidden="false">
        <f>ROUND(AE313*AF313,2)</f>
        <v>4200</v>
      </c>
      <c r="AJ313" s="19" t="n" hidden="false">
        <v/>
      </c>
      <c r="AK313" s="19" t="n" hidden="false">
        <f>AI313+AJ313</f>
        <v>4200</v>
      </c>
      <c r="AL313" s="21" t="n" hidden="false">
        <f>AK313/N313-1</f>
        <v>Infinity</v>
      </c>
      <c r="AM313" s="8" t="n">
        <v>0</v>
      </c>
      <c r="AN313" s="19" t="n" hidden="false">
        <v>0</v>
      </c>
      <c r="AO313" s="19" t="n" hidden="false">
        <v/>
      </c>
      <c r="AP313" s="19" t="n" hidden="false">
        <f>AN313+AO313</f>
        <v>0</v>
      </c>
      <c r="AQ313" s="19" t="n" hidden="false">
        <f>ROUND(AM313*AN313,2)</f>
        <v>0</v>
      </c>
      <c r="AR313" s="19" t="n" hidden="false">
        <v/>
      </c>
      <c r="AS313" s="19" t="n" hidden="false">
        <f>AQ313+AR313</f>
        <v>0</v>
      </c>
      <c r="AT313" s="21" t="n" hidden="false">
        <f>AS313/N313-1</f>
        <v>NaN</v>
      </c>
    </row>
    <row r="314" customFormat="false" hidden="false" outlineLevel="0" collapsed="false">
      <c r="A314" s="18" t="inlineStr">
        <is>
          <t xml:space="preserve">1.1.1.2.1.1.4.1.3</t>
        </is>
      </c>
      <c r="B314" s="18" t="inlineStr">
        <is>
          <t xml:space="preserve"/>
        </is>
      </c>
      <c r="C314" s="22" t="inlineStr">
        <is>
          <t xml:space="preserve">Переключатель Одноклавишный 10А 250В IP20 Белый</t>
        </is>
      </c>
      <c r="D314" s="7" t="inlineStr">
        <is>
          <t xml:space="preserve">LK60 Переключатель проходной одноклавишный скрытой установки, 10А, 250В,
IP20 белый</t>
        </is>
      </c>
      <c r="E314" s="7" t="inlineStr">
        <is>
          <t xml:space="preserve"/>
        </is>
      </c>
      <c r="F314" s="7" t="inlineStr">
        <is>
          <t xml:space="preserve">ШТ</t>
        </is>
      </c>
      <c r="G314" s="7" t="inlineStr">
        <is>
          <t xml:space="preserve">1</t>
        </is>
      </c>
      <c r="H314" s="8" t="n">
        <v>22</v>
      </c>
      <c r="I314" s="20" t="n">
        <v>0</v>
      </c>
      <c r="J314" s="19" t="n">
        <v/>
      </c>
      <c r="K314" s="19" t="n">
        <f>ROUND(I314,2)+J314</f>
        <v>0</v>
      </c>
      <c r="L314" s="19" t="n">
        <f>ROUND(H314*ROUND(I314,2),2)</f>
        <v>0</v>
      </c>
      <c r="M314" s="19" t="n">
        <v/>
      </c>
      <c r="N314" s="19" t="n">
        <f>L314+M314</f>
        <v>0</v>
      </c>
      <c r="O314" s="8" t="n">
        <v>22</v>
      </c>
      <c r="P314" s="20" t="n" hidden="false">
        <v>300</v>
      </c>
      <c r="Q314" s="19" t="n" hidden="false">
        <v/>
      </c>
      <c r="R314" s="19" t="n" hidden="false">
        <f>P314+Q314</f>
        <v>300</v>
      </c>
      <c r="S314" s="19" t="n" hidden="false">
        <f>ROUND(O314*P314,2)</f>
        <v>6600</v>
      </c>
      <c r="T314" s="19" t="n" hidden="false">
        <v/>
      </c>
      <c r="U314" s="19" t="n" hidden="false">
        <f>S314+T314</f>
        <v>6600</v>
      </c>
      <c r="V314" s="21" t="n" hidden="false">
        <f>U314/N314-1</f>
        <v>Infinity</v>
      </c>
      <c r="W314" s="8" t="n">
        <v>22</v>
      </c>
      <c r="X314" s="20" t="n" hidden="false">
        <v>277</v>
      </c>
      <c r="Y314" s="19" t="n" hidden="false">
        <v/>
      </c>
      <c r="Z314" s="19" t="n" hidden="false">
        <f>X314+Y314</f>
        <v>277</v>
      </c>
      <c r="AA314" s="19" t="n" hidden="false">
        <f>ROUND(W314*X314,2)</f>
        <v>6094</v>
      </c>
      <c r="AB314" s="19" t="n" hidden="false">
        <v/>
      </c>
      <c r="AC314" s="19" t="n" hidden="false">
        <f>AA314+AB314</f>
        <v>6094</v>
      </c>
      <c r="AD314" s="21" t="n" hidden="false">
        <f>AC314/N314-1</f>
        <v>Infinity</v>
      </c>
      <c r="AE314" s="8" t="n">
        <v>22</v>
      </c>
      <c r="AF314" s="20" t="n" hidden="false">
        <v>350</v>
      </c>
      <c r="AG314" s="19" t="n" hidden="false">
        <v/>
      </c>
      <c r="AH314" s="19" t="n" hidden="false">
        <f>AF314+AG314</f>
        <v>350</v>
      </c>
      <c r="AI314" s="19" t="n" hidden="false">
        <f>ROUND(AE314*AF314,2)</f>
        <v>7700</v>
      </c>
      <c r="AJ314" s="19" t="n" hidden="false">
        <v/>
      </c>
      <c r="AK314" s="19" t="n" hidden="false">
        <f>AI314+AJ314</f>
        <v>7700</v>
      </c>
      <c r="AL314" s="21" t="n" hidden="false">
        <f>AK314/N314-1</f>
        <v>Infinity</v>
      </c>
      <c r="AM314" s="8" t="n">
        <v>0</v>
      </c>
      <c r="AN314" s="19" t="n" hidden="false">
        <v>0</v>
      </c>
      <c r="AO314" s="19" t="n" hidden="false">
        <v/>
      </c>
      <c r="AP314" s="19" t="n" hidden="false">
        <f>AN314+AO314</f>
        <v>0</v>
      </c>
      <c r="AQ314" s="19" t="n" hidden="false">
        <f>ROUND(AM314*AN314,2)</f>
        <v>0</v>
      </c>
      <c r="AR314" s="19" t="n" hidden="false">
        <v/>
      </c>
      <c r="AS314" s="19" t="n" hidden="false">
        <f>AQ314+AR314</f>
        <v>0</v>
      </c>
      <c r="AT314" s="21" t="n" hidden="false">
        <f>AS314/N314-1</f>
        <v>NaN</v>
      </c>
    </row>
    <row r="315" customFormat="false" hidden="false" outlineLevel="0" collapsed="false">
      <c r="A315" s="18" t="inlineStr">
        <is>
          <t xml:space="preserve">1.1.1.2.1.1.4.1.4</t>
        </is>
      </c>
      <c r="B315" s="18" t="inlineStr">
        <is>
          <t xml:space="preserve"/>
        </is>
      </c>
      <c r="C315" s="22" t="inlineStr">
        <is>
          <t xml:space="preserve">Переключатель_ / проходной/одноклавишный/открытой установки / 10А, 220В, IP20</t>
        </is>
      </c>
      <c r="D315" s="7" t="inlineStr">
        <is>
          <t xml:space="preserve">Переключатель проходной двухклавишный скрытой установки, 10А, 250В, IP20 белый</t>
        </is>
      </c>
      <c r="E315" s="7" t="inlineStr">
        <is>
          <t xml:space="preserve"/>
        </is>
      </c>
      <c r="F315" s="7" t="inlineStr">
        <is>
          <t xml:space="preserve">ШТ</t>
        </is>
      </c>
      <c r="G315" s="7" t="inlineStr">
        <is>
          <t xml:space="preserve">1</t>
        </is>
      </c>
      <c r="H315" s="8" t="n">
        <v>4</v>
      </c>
      <c r="I315" s="20" t="n">
        <v>86.78</v>
      </c>
      <c r="J315" s="19" t="n">
        <v/>
      </c>
      <c r="K315" s="19" t="n">
        <f>ROUND(I315,2)+J315</f>
        <v>86.78</v>
      </c>
      <c r="L315" s="19" t="n">
        <f>ROUND(H315*ROUND(I315,2),2)</f>
        <v>347.12</v>
      </c>
      <c r="M315" s="19" t="n">
        <v/>
      </c>
      <c r="N315" s="19" t="n">
        <f>L315+M315</f>
        <v>347.12</v>
      </c>
      <c r="O315" s="8" t="n">
        <v>4</v>
      </c>
      <c r="P315" s="20" t="n" hidden="false">
        <v>350</v>
      </c>
      <c r="Q315" s="19" t="n" hidden="false">
        <v/>
      </c>
      <c r="R315" s="19" t="n" hidden="false">
        <f>P315+Q315</f>
        <v>350</v>
      </c>
      <c r="S315" s="19" t="n" hidden="false">
        <f>ROUND(O315*P315,2)</f>
        <v>1400</v>
      </c>
      <c r="T315" s="19" t="n" hidden="false">
        <v/>
      </c>
      <c r="U315" s="19" t="n" hidden="false">
        <f>S315+T315</f>
        <v>1400</v>
      </c>
      <c r="V315" s="21" t="n" hidden="false">
        <f>U315/N315-1</f>
        <v>3.0331873703618344</v>
      </c>
      <c r="W315" s="8" t="n">
        <v>4</v>
      </c>
      <c r="X315" s="20" t="n" hidden="false">
        <v>540</v>
      </c>
      <c r="Y315" s="19" t="n" hidden="false">
        <v/>
      </c>
      <c r="Z315" s="19" t="n" hidden="false">
        <f>X315+Y315</f>
        <v>540</v>
      </c>
      <c r="AA315" s="19" t="n" hidden="false">
        <f>ROUND(W315*X315,2)</f>
        <v>2160</v>
      </c>
      <c r="AB315" s="19" t="n" hidden="false">
        <v/>
      </c>
      <c r="AC315" s="19" t="n" hidden="false">
        <f>AA315+AB315</f>
        <v>2160</v>
      </c>
      <c r="AD315" s="21" t="n" hidden="false">
        <f>AC315/N315-1</f>
        <v>5.222631942843973</v>
      </c>
      <c r="AE315" s="8" t="n">
        <v>4</v>
      </c>
      <c r="AF315" s="20" t="n" hidden="false">
        <v>500</v>
      </c>
      <c r="AG315" s="19" t="n" hidden="false">
        <v/>
      </c>
      <c r="AH315" s="19" t="n" hidden="false">
        <f>AF315+AG315</f>
        <v>500</v>
      </c>
      <c r="AI315" s="19" t="n" hidden="false">
        <f>ROUND(AE315*AF315,2)</f>
        <v>2000</v>
      </c>
      <c r="AJ315" s="19" t="n" hidden="false">
        <v/>
      </c>
      <c r="AK315" s="19" t="n" hidden="false">
        <f>AI315+AJ315</f>
        <v>2000</v>
      </c>
      <c r="AL315" s="21" t="n" hidden="false">
        <f>AK315/N315-1</f>
        <v>4.7616962433740495</v>
      </c>
      <c r="AM315" s="8" t="n">
        <v>0</v>
      </c>
      <c r="AN315" s="19" t="n" hidden="false">
        <v>0</v>
      </c>
      <c r="AO315" s="19" t="n" hidden="false">
        <v/>
      </c>
      <c r="AP315" s="19" t="n" hidden="false">
        <f>AN315+AO315</f>
        <v>0</v>
      </c>
      <c r="AQ315" s="19" t="n" hidden="false">
        <f>ROUND(AM315*AN315,2)</f>
        <v>0</v>
      </c>
      <c r="AR315" s="19" t="n" hidden="false">
        <v/>
      </c>
      <c r="AS315" s="19" t="n" hidden="false">
        <f>AQ315+AR315</f>
        <v>0</v>
      </c>
      <c r="AT315" s="21" t="n" hidden="false">
        <f>AS315/N315-1</f>
        <v>-1</v>
      </c>
    </row>
    <row r="316" customFormat="false" hidden="false" outlineLevel="0" collapsed="false">
      <c r="A316" s="18" t="inlineStr">
        <is>
          <t xml:space="preserve">1.1.1.2.1.1.4.1.5</t>
        </is>
      </c>
      <c r="B316" s="18" t="inlineStr">
        <is>
          <t xml:space="preserve"/>
        </is>
      </c>
      <c r="C316" s="22" t="inlineStr">
        <is>
          <t xml:space="preserve">Выключатель_ / марку и артикул указать в примечании</t>
        </is>
      </c>
      <c r="D316" s="7" t="inlineStr">
        <is>
          <t xml:space="preserve">Выключатель 1-кл. скрытой установки 10А, IP44, цвет Белый LK60</t>
        </is>
      </c>
      <c r="E316" s="7" t="inlineStr">
        <is>
          <t xml:space="preserve"/>
        </is>
      </c>
      <c r="F316" s="7" t="inlineStr">
        <is>
          <t xml:space="preserve">ШТ</t>
        </is>
      </c>
      <c r="G316" s="7" t="inlineStr">
        <is>
          <t xml:space="preserve">1</t>
        </is>
      </c>
      <c r="H316" s="8" t="n">
        <v>26</v>
      </c>
      <c r="I316" s="20" t="n">
        <v>0</v>
      </c>
      <c r="J316" s="19" t="n">
        <v/>
      </c>
      <c r="K316" s="19" t="n">
        <f>ROUND(I316,2)+J316</f>
        <v>0</v>
      </c>
      <c r="L316" s="19" t="n">
        <f>ROUND(H316*ROUND(I316,2),2)</f>
        <v>0</v>
      </c>
      <c r="M316" s="19" t="n">
        <v/>
      </c>
      <c r="N316" s="19" t="n">
        <f>L316+M316</f>
        <v>0</v>
      </c>
      <c r="O316" s="8" t="n">
        <v>26</v>
      </c>
      <c r="P316" s="20" t="n" hidden="false">
        <v>200</v>
      </c>
      <c r="Q316" s="19" t="n" hidden="false">
        <v/>
      </c>
      <c r="R316" s="19" t="n" hidden="false">
        <f>P316+Q316</f>
        <v>200</v>
      </c>
      <c r="S316" s="19" t="n" hidden="false">
        <f>ROUND(O316*P316,2)</f>
        <v>5200</v>
      </c>
      <c r="T316" s="19" t="n" hidden="false">
        <v/>
      </c>
      <c r="U316" s="19" t="n" hidden="false">
        <f>S316+T316</f>
        <v>5200</v>
      </c>
      <c r="V316" s="21" t="n" hidden="false">
        <f>U316/N316-1</f>
        <v>Infinity</v>
      </c>
      <c r="W316" s="8" t="n">
        <v>26</v>
      </c>
      <c r="X316" s="20" t="n" hidden="false">
        <v>190</v>
      </c>
      <c r="Y316" s="19" t="n" hidden="false">
        <v/>
      </c>
      <c r="Z316" s="19" t="n" hidden="false">
        <f>X316+Y316</f>
        <v>190</v>
      </c>
      <c r="AA316" s="19" t="n" hidden="false">
        <f>ROUND(W316*X316,2)</f>
        <v>4940</v>
      </c>
      <c r="AB316" s="19" t="n" hidden="false">
        <v/>
      </c>
      <c r="AC316" s="19" t="n" hidden="false">
        <f>AA316+AB316</f>
        <v>4940</v>
      </c>
      <c r="AD316" s="21" t="n" hidden="false">
        <f>AC316/N316-1</f>
        <v>Infinity</v>
      </c>
      <c r="AE316" s="8" t="n">
        <v>26</v>
      </c>
      <c r="AF316" s="20" t="n" hidden="false">
        <v>350</v>
      </c>
      <c r="AG316" s="19" t="n" hidden="false">
        <v/>
      </c>
      <c r="AH316" s="19" t="n" hidden="false">
        <f>AF316+AG316</f>
        <v>350</v>
      </c>
      <c r="AI316" s="19" t="n" hidden="false">
        <f>ROUND(AE316*AF316,2)</f>
        <v>9100</v>
      </c>
      <c r="AJ316" s="19" t="n" hidden="false">
        <v/>
      </c>
      <c r="AK316" s="19" t="n" hidden="false">
        <f>AI316+AJ316</f>
        <v>9100</v>
      </c>
      <c r="AL316" s="21" t="n" hidden="false">
        <f>AK316/N316-1</f>
        <v>Infinity</v>
      </c>
      <c r="AM316" s="8" t="n">
        <v>0</v>
      </c>
      <c r="AN316" s="19" t="n" hidden="false">
        <v>0</v>
      </c>
      <c r="AO316" s="19" t="n" hidden="false">
        <v/>
      </c>
      <c r="AP316" s="19" t="n" hidden="false">
        <f>AN316+AO316</f>
        <v>0</v>
      </c>
      <c r="AQ316" s="19" t="n" hidden="false">
        <f>ROUND(AM316*AN316,2)</f>
        <v>0</v>
      </c>
      <c r="AR316" s="19" t="n" hidden="false">
        <v/>
      </c>
      <c r="AS316" s="19" t="n" hidden="false">
        <f>AQ316+AR316</f>
        <v>0</v>
      </c>
      <c r="AT316" s="21" t="n" hidden="false">
        <f>AS316/N316-1</f>
        <v>NaN</v>
      </c>
    </row>
    <row r="317" customFormat="false" hidden="false" outlineLevel="0" collapsed="false">
      <c r="A317" s="18" t="inlineStr">
        <is>
          <t xml:space="preserve">1.1.1.2.1.1.4.1.6</t>
        </is>
      </c>
      <c r="B317" s="18" t="inlineStr">
        <is>
          <t xml:space="preserve"/>
        </is>
      </c>
      <c r="C317" s="22" t="inlineStr">
        <is>
          <t xml:space="preserve">Выключатель Трехклавишный Скрытый 10А 220...250В IP20 Белый</t>
        </is>
      </c>
      <c r="D317" s="7" t="inlineStr">
        <is>
          <t xml:space="preserve"/>
        </is>
      </c>
      <c r="E317" s="7" t="inlineStr">
        <is>
          <t xml:space="preserve"/>
        </is>
      </c>
      <c r="F317" s="7" t="inlineStr">
        <is>
          <t xml:space="preserve">ШТ</t>
        </is>
      </c>
      <c r="G317" s="7" t="inlineStr">
        <is>
          <t xml:space="preserve">1</t>
        </is>
      </c>
      <c r="H317" s="8" t="n">
        <v>5</v>
      </c>
      <c r="I317" s="23" t="n">
        <v>153.46</v>
      </c>
      <c r="J317" s="19" t="n">
        <v/>
      </c>
      <c r="K317" s="19" t="n">
        <f>ROUND(I317,2)+J317</f>
        <v>153.46</v>
      </c>
      <c r="L317" s="19" t="n">
        <f>ROUND(H317*ROUND(I317,2),2)</f>
        <v>767.3</v>
      </c>
      <c r="M317" s="19" t="n">
        <v/>
      </c>
      <c r="N317" s="19" t="n">
        <f>L317+M317</f>
        <v>767.3</v>
      </c>
      <c r="O317" s="8" t="n">
        <v>5</v>
      </c>
      <c r="P317" s="23" t="n" hidden="false">
        <v>153.46</v>
      </c>
      <c r="Q317" s="19" t="n" hidden="false">
        <v/>
      </c>
      <c r="R317" s="19" t="n" hidden="false">
        <f>P317+Q317</f>
        <v>153.46</v>
      </c>
      <c r="S317" s="19" t="n" hidden="false">
        <f>ROUND(O317*P317,2)</f>
        <v>767.3</v>
      </c>
      <c r="T317" s="19" t="n" hidden="false">
        <v/>
      </c>
      <c r="U317" s="19" t="n" hidden="false">
        <f>S317+T317</f>
        <v>767.3</v>
      </c>
      <c r="V317" s="21" t="n" hidden="false">
        <f>U317/N317-1</f>
        <v>0</v>
      </c>
      <c r="W317" s="8" t="n">
        <v>5</v>
      </c>
      <c r="X317" s="23" t="n" hidden="false">
        <v>153.46</v>
      </c>
      <c r="Y317" s="19" t="n" hidden="false">
        <v/>
      </c>
      <c r="Z317" s="19" t="n" hidden="false">
        <f>X317+Y317</f>
        <v>153.46</v>
      </c>
      <c r="AA317" s="19" t="n" hidden="false">
        <f>ROUND(W317*X317,2)</f>
        <v>767.3</v>
      </c>
      <c r="AB317" s="19" t="n" hidden="false">
        <v/>
      </c>
      <c r="AC317" s="19" t="n" hidden="false">
        <f>AA317+AB317</f>
        <v>767.3</v>
      </c>
      <c r="AD317" s="21" t="n" hidden="false">
        <f>AC317/N317-1</f>
        <v>0</v>
      </c>
      <c r="AE317" s="8" t="n">
        <v>5</v>
      </c>
      <c r="AF317" s="23" t="n" hidden="false">
        <v>153.46</v>
      </c>
      <c r="AG317" s="19" t="n" hidden="false">
        <v/>
      </c>
      <c r="AH317" s="19" t="n" hidden="false">
        <f>AF317+AG317</f>
        <v>153.46</v>
      </c>
      <c r="AI317" s="19" t="n" hidden="false">
        <f>ROUND(AE317*AF317,2)</f>
        <v>767.3</v>
      </c>
      <c r="AJ317" s="19" t="n" hidden="false">
        <v/>
      </c>
      <c r="AK317" s="19" t="n" hidden="false">
        <f>AI317+AJ317</f>
        <v>767.3</v>
      </c>
      <c r="AL317" s="21" t="n" hidden="false">
        <f>AK317/N317-1</f>
        <v>0</v>
      </c>
      <c r="AM317" s="8" t="n">
        <v>0</v>
      </c>
      <c r="AN317" s="23" t="n" hidden="false">
        <v>0</v>
      </c>
      <c r="AO317" s="19" t="n" hidden="false">
        <v/>
      </c>
      <c r="AP317" s="19" t="n" hidden="false">
        <f>AN317+AO317</f>
        <v>0</v>
      </c>
      <c r="AQ317" s="19" t="n" hidden="false">
        <f>ROUND(AM317*AN317,2)</f>
        <v>0</v>
      </c>
      <c r="AR317" s="19" t="n" hidden="false">
        <v/>
      </c>
      <c r="AS317" s="19" t="n" hidden="false">
        <f>AQ317+AR317</f>
        <v>0</v>
      </c>
      <c r="AT317" s="21" t="n" hidden="false">
        <f>AS317/N317-1</f>
        <v>-1</v>
      </c>
    </row>
    <row r="318" customFormat="false" hidden="false" outlineLevel="0" collapsed="false">
      <c r="A318" s="18" t="inlineStr">
        <is>
          <t xml:space="preserve">1.1.1.2.1.1.4.1.7</t>
        </is>
      </c>
      <c r="B318" s="18" t="inlineStr">
        <is>
          <t xml:space="preserve"/>
        </is>
      </c>
      <c r="C318" s="22" t="inlineStr">
        <is>
          <t xml:space="preserve">Выключатель Одноклавишный Скрытый 10А 220...250В IP20 Белый</t>
        </is>
      </c>
      <c r="D318" s="7" t="inlineStr">
        <is>
          <t xml:space="preserve"/>
        </is>
      </c>
      <c r="E318" s="7" t="inlineStr">
        <is>
          <t xml:space="preserve"/>
        </is>
      </c>
      <c r="F318" s="7" t="inlineStr">
        <is>
          <t xml:space="preserve">ШТ</t>
        </is>
      </c>
      <c r="G318" s="7" t="inlineStr">
        <is>
          <t xml:space="preserve">1</t>
        </is>
      </c>
      <c r="H318" s="8" t="n">
        <v>105</v>
      </c>
      <c r="I318" s="23" t="n">
        <v>81.86</v>
      </c>
      <c r="J318" s="19" t="n">
        <v/>
      </c>
      <c r="K318" s="19" t="n">
        <f>ROUND(I318,2)+J318</f>
        <v>81.86</v>
      </c>
      <c r="L318" s="19" t="n">
        <f>ROUND(H318*ROUND(I318,2),2)</f>
        <v>8595.3</v>
      </c>
      <c r="M318" s="19" t="n">
        <v/>
      </c>
      <c r="N318" s="19" t="n">
        <f>L318+M318</f>
        <v>8595.3</v>
      </c>
      <c r="O318" s="8" t="n">
        <v>105</v>
      </c>
      <c r="P318" s="23" t="n" hidden="false">
        <v>81.86</v>
      </c>
      <c r="Q318" s="19" t="n" hidden="false">
        <v/>
      </c>
      <c r="R318" s="19" t="n" hidden="false">
        <f>P318+Q318</f>
        <v>81.86</v>
      </c>
      <c r="S318" s="19" t="n" hidden="false">
        <f>ROUND(O318*P318,2)</f>
        <v>8595.3</v>
      </c>
      <c r="T318" s="19" t="n" hidden="false">
        <v/>
      </c>
      <c r="U318" s="19" t="n" hidden="false">
        <f>S318+T318</f>
        <v>8595.3</v>
      </c>
      <c r="V318" s="21" t="n" hidden="false">
        <f>U318/N318-1</f>
        <v>0</v>
      </c>
      <c r="W318" s="8" t="n">
        <v>105</v>
      </c>
      <c r="X318" s="23" t="n" hidden="false">
        <v>81.86</v>
      </c>
      <c r="Y318" s="19" t="n" hidden="false">
        <v/>
      </c>
      <c r="Z318" s="19" t="n" hidden="false">
        <f>X318+Y318</f>
        <v>81.86</v>
      </c>
      <c r="AA318" s="19" t="n" hidden="false">
        <f>ROUND(W318*X318,2)</f>
        <v>8595.3</v>
      </c>
      <c r="AB318" s="19" t="n" hidden="false">
        <v/>
      </c>
      <c r="AC318" s="19" t="n" hidden="false">
        <f>AA318+AB318</f>
        <v>8595.3</v>
      </c>
      <c r="AD318" s="21" t="n" hidden="false">
        <f>AC318/N318-1</f>
        <v>0</v>
      </c>
      <c r="AE318" s="8" t="n">
        <v>105</v>
      </c>
      <c r="AF318" s="23" t="n" hidden="false">
        <v>81.86</v>
      </c>
      <c r="AG318" s="19" t="n" hidden="false">
        <v/>
      </c>
      <c r="AH318" s="19" t="n" hidden="false">
        <f>AF318+AG318</f>
        <v>81.86</v>
      </c>
      <c r="AI318" s="19" t="n" hidden="false">
        <f>ROUND(AE318*AF318,2)</f>
        <v>8595.3</v>
      </c>
      <c r="AJ318" s="19" t="n" hidden="false">
        <v/>
      </c>
      <c r="AK318" s="19" t="n" hidden="false">
        <f>AI318+AJ318</f>
        <v>8595.3</v>
      </c>
      <c r="AL318" s="21" t="n" hidden="false">
        <f>AK318/N318-1</f>
        <v>0</v>
      </c>
      <c r="AM318" s="8" t="n">
        <v>0</v>
      </c>
      <c r="AN318" s="23" t="n" hidden="false">
        <v>0</v>
      </c>
      <c r="AO318" s="19" t="n" hidden="false">
        <v/>
      </c>
      <c r="AP318" s="19" t="n" hidden="false">
        <f>AN318+AO318</f>
        <v>0</v>
      </c>
      <c r="AQ318" s="19" t="n" hidden="false">
        <f>ROUND(AM318*AN318,2)</f>
        <v>0</v>
      </c>
      <c r="AR318" s="19" t="n" hidden="false">
        <v/>
      </c>
      <c r="AS318" s="19" t="n" hidden="false">
        <f>AQ318+AR318</f>
        <v>0</v>
      </c>
      <c r="AT318" s="21" t="n" hidden="false">
        <f>AS318/N318-1</f>
        <v>-1</v>
      </c>
    </row>
    <row r="319" customFormat="false" hidden="false" outlineLevel="0" collapsed="false">
      <c r="A319" s="18" t="inlineStr">
        <is>
          <t xml:space="preserve">1.1.1.2.1.1.4.1.8</t>
        </is>
      </c>
      <c r="B319" s="18" t="inlineStr">
        <is>
          <t xml:space="preserve"/>
        </is>
      </c>
      <c r="C319" s="22" t="inlineStr">
        <is>
          <t xml:space="preserve">Выключатель Двухклавишный Скрытый 10А 220...250В IP20 Белый</t>
        </is>
      </c>
      <c r="D319" s="7" t="inlineStr">
        <is>
          <t xml:space="preserve"/>
        </is>
      </c>
      <c r="E319" s="7" t="inlineStr">
        <is>
          <t xml:space="preserve"/>
        </is>
      </c>
      <c r="F319" s="7" t="inlineStr">
        <is>
          <t xml:space="preserve">ШТ</t>
        </is>
      </c>
      <c r="G319" s="7" t="inlineStr">
        <is>
          <t xml:space="preserve">1</t>
        </is>
      </c>
      <c r="H319" s="8" t="n">
        <v>43</v>
      </c>
      <c r="I319" s="20" t="n">
        <v>81.87</v>
      </c>
      <c r="J319" s="19" t="n">
        <v/>
      </c>
      <c r="K319" s="19" t="n">
        <f>ROUND(I319,2)+J319</f>
        <v>81.87</v>
      </c>
      <c r="L319" s="19" t="n">
        <f>ROUND(H319*ROUND(I319,2),2)</f>
        <v>3520.41</v>
      </c>
      <c r="M319" s="19" t="n">
        <v/>
      </c>
      <c r="N319" s="19" t="n">
        <f>L319+M319</f>
        <v>3520.41</v>
      </c>
      <c r="O319" s="8" t="n">
        <v>43</v>
      </c>
      <c r="P319" s="20" t="n" hidden="false">
        <v>210</v>
      </c>
      <c r="Q319" s="19" t="n" hidden="false">
        <v/>
      </c>
      <c r="R319" s="19" t="n" hidden="false">
        <f>P319+Q319</f>
        <v>210</v>
      </c>
      <c r="S319" s="19" t="n" hidden="false">
        <f>ROUND(O319*P319,2)</f>
        <v>9030</v>
      </c>
      <c r="T319" s="19" t="n" hidden="false">
        <v/>
      </c>
      <c r="U319" s="19" t="n" hidden="false">
        <f>S319+T319</f>
        <v>9030</v>
      </c>
      <c r="V319" s="21" t="n" hidden="false">
        <f>U319/N319-1</f>
        <v>1.5650421399780141</v>
      </c>
      <c r="W319" s="8" t="n">
        <v>43</v>
      </c>
      <c r="X319" s="20" t="n" hidden="false">
        <v>223</v>
      </c>
      <c r="Y319" s="19" t="n" hidden="false">
        <v/>
      </c>
      <c r="Z319" s="19" t="n" hidden="false">
        <f>X319+Y319</f>
        <v>223</v>
      </c>
      <c r="AA319" s="19" t="n" hidden="false">
        <f>ROUND(W319*X319,2)</f>
        <v>9589</v>
      </c>
      <c r="AB319" s="19" t="n" hidden="false">
        <v/>
      </c>
      <c r="AC319" s="19" t="n" hidden="false">
        <f>AA319+AB319</f>
        <v>9589</v>
      </c>
      <c r="AD319" s="21" t="n" hidden="false">
        <f>AC319/N319-1</f>
        <v>1.7238304629290337</v>
      </c>
      <c r="AE319" s="8" t="n">
        <v>43</v>
      </c>
      <c r="AF319" s="20" t="n" hidden="false">
        <v>400</v>
      </c>
      <c r="AG319" s="19" t="n" hidden="false">
        <v/>
      </c>
      <c r="AH319" s="19" t="n" hidden="false">
        <f>AF319+AG319</f>
        <v>400</v>
      </c>
      <c r="AI319" s="19" t="n" hidden="false">
        <f>ROUND(AE319*AF319,2)</f>
        <v>17200</v>
      </c>
      <c r="AJ319" s="19" t="n" hidden="false">
        <v/>
      </c>
      <c r="AK319" s="19" t="n" hidden="false">
        <f>AI319+AJ319</f>
        <v>17200</v>
      </c>
      <c r="AL319" s="21" t="n" hidden="false">
        <f>AK319/N319-1</f>
        <v>3.8857945523390747</v>
      </c>
      <c r="AM319" s="8" t="n">
        <v>0</v>
      </c>
      <c r="AN319" s="19" t="n" hidden="false">
        <v>0</v>
      </c>
      <c r="AO319" s="19" t="n" hidden="false">
        <v/>
      </c>
      <c r="AP319" s="19" t="n" hidden="false">
        <f>AN319+AO319</f>
        <v>0</v>
      </c>
      <c r="AQ319" s="19" t="n" hidden="false">
        <f>ROUND(AM319*AN319,2)</f>
        <v>0</v>
      </c>
      <c r="AR319" s="19" t="n" hidden="false">
        <v/>
      </c>
      <c r="AS319" s="19" t="n" hidden="false">
        <f>AQ319+AR319</f>
        <v>0</v>
      </c>
      <c r="AT319" s="21" t="n" hidden="false">
        <f>AS319/N319-1</f>
        <v>-1</v>
      </c>
    </row>
    <row r="320" customFormat="false" hidden="false" outlineLevel="0" collapsed="false">
      <c r="A320" s="18" t="inlineStr">
        <is>
          <t xml:space="preserve">1.1.1.2.1.1.4.2</t>
        </is>
      </c>
      <c r="B320" s="18" t="inlineStr">
        <is>
          <t xml:space="preserve"/>
        </is>
      </c>
      <c r="C320" s="18" t="inlineStr">
        <is>
          <t xml:space="preserve">Монтаж электрических оконечных устройств / розетка</t>
        </is>
      </c>
      <c r="D320" s="7" t="inlineStr">
        <is>
          <t xml:space="preserve"/>
        </is>
      </c>
      <c r="E320" s="7" t="inlineStr">
        <is>
          <t xml:space="preserve">Выгружается из БО по объектам BIM-КЦ</t>
        </is>
      </c>
      <c r="F320" s="7" t="inlineStr">
        <is>
          <t xml:space="preserve">ШТ</t>
        </is>
      </c>
      <c r="G320" s="7" t="inlineStr">
        <is>
          <t xml:space="preserve">1</t>
        </is>
      </c>
      <c r="H320" s="8" t="n">
        <v>467</v>
      </c>
      <c r="I320" s="19" t="n">
        <f>ROUND((L321+L322+L323)/H320,2)</f>
        <v>9.1</v>
      </c>
      <c r="J320" s="20" t="n">
        <v>478</v>
      </c>
      <c r="K320" s="19" t="n">
        <f>I320+ROUND(J320,2)</f>
        <v>487.1</v>
      </c>
      <c r="L320" s="19" t="n">
        <f>ROUND(H320*I320,2)</f>
        <v>4249.7</v>
      </c>
      <c r="M320" s="19" t="n">
        <f>ROUND(H320*ROUND(J320,2),2)</f>
        <v>223226</v>
      </c>
      <c r="N320" s="19" t="n">
        <f>L320+M320</f>
        <v>227475.7</v>
      </c>
      <c r="O320" s="8" t="n">
        <v>467</v>
      </c>
      <c r="P320" s="19" t="n" hidden="false">
        <f>ROUND((S321+S322+S323)/O320,2)</f>
        <v>169.1</v>
      </c>
      <c r="Q320" s="20" t="n" hidden="false">
        <v>764.8</v>
      </c>
      <c r="R320" s="19" t="n" hidden="false">
        <f>P320+Q320</f>
        <v>933.9</v>
      </c>
      <c r="S320" s="19" t="n" hidden="false">
        <f>ROUND(O320*P320,2)</f>
        <v>78969.7</v>
      </c>
      <c r="T320" s="19" t="n" hidden="false">
        <f>ROUND(O320*Q320,2)</f>
        <v>357161.6</v>
      </c>
      <c r="U320" s="19" t="n" hidden="false">
        <f>S320+T320</f>
        <v>436131.3</v>
      </c>
      <c r="V320" s="21" t="n" hidden="false">
        <f>U320/N320-1</f>
        <v>0.9172654485731881</v>
      </c>
      <c r="W320" s="8" t="n">
        <v>467</v>
      </c>
      <c r="X320" s="19" t="n" hidden="false">
        <f>ROUND((AA321+AA322+AA323)/W320,2)</f>
        <v>370.1</v>
      </c>
      <c r="Y320" s="20" t="n" hidden="false">
        <v>950</v>
      </c>
      <c r="Z320" s="19" t="n" hidden="false">
        <f>X320+Y320</f>
        <v>1320.1</v>
      </c>
      <c r="AA320" s="19" t="n" hidden="false">
        <f>ROUND(W320*X320,2)</f>
        <v>172836.7</v>
      </c>
      <c r="AB320" s="19" t="n" hidden="false">
        <f>ROUND(W320*Y320,2)</f>
        <v>443650</v>
      </c>
      <c r="AC320" s="19" t="n" hidden="false">
        <f>AA320+AB320</f>
        <v>616486.7</v>
      </c>
      <c r="AD320" s="21" t="n" hidden="false">
        <f>AC320/N320-1</f>
        <v>1.7101211250256618</v>
      </c>
      <c r="AE320" s="8" t="n">
        <v>467</v>
      </c>
      <c r="AF320" s="19" t="n" hidden="false">
        <f>ROUND((AI321+AI322+AI323)/AE320,2)</f>
        <v>259.1</v>
      </c>
      <c r="AG320" s="20" t="n" hidden="false">
        <v>1000</v>
      </c>
      <c r="AH320" s="19" t="n" hidden="false">
        <f>AF320+AG320</f>
        <v>1259.1</v>
      </c>
      <c r="AI320" s="19" t="n" hidden="false">
        <f>ROUND(AE320*AF320,2)</f>
        <v>120999.7</v>
      </c>
      <c r="AJ320" s="19" t="n" hidden="false">
        <f>ROUND(AE320*AG320,2)</f>
        <v>467000</v>
      </c>
      <c r="AK320" s="19" t="n" hidden="false">
        <f>AI320+AJ320</f>
        <v>587999.7</v>
      </c>
      <c r="AL320" s="21" t="n" hidden="false">
        <f>AK320/N320-1</f>
        <v>1.5848901662902892</v>
      </c>
      <c r="AM320" s="8" t="n">
        <v>0</v>
      </c>
      <c r="AN320" s="19" t="n" hidden="false">
        <f>ROUND((AQ321+AQ322+AQ323)/AM320,2)</f>
        <v>0</v>
      </c>
      <c r="AO320" s="19" t="n" hidden="false">
        <v>0</v>
      </c>
      <c r="AP320" s="19" t="n" hidden="false">
        <f>AN320+AO320</f>
        <v>0</v>
      </c>
      <c r="AQ320" s="19" t="n" hidden="false">
        <f>ROUND(AM320*AN320,2)</f>
        <v>0</v>
      </c>
      <c r="AR320" s="19" t="n" hidden="false">
        <f>ROUND(AM320*AO320,2)</f>
        <v>0</v>
      </c>
      <c r="AS320" s="19" t="n" hidden="false">
        <f>AQ320+AR320</f>
        <v>0</v>
      </c>
      <c r="AT320" s="21" t="n" hidden="false">
        <f>AS320/N320-1</f>
        <v>-1</v>
      </c>
    </row>
    <row r="321" customFormat="false" hidden="false" outlineLevel="0" collapsed="false">
      <c r="A321" s="18" t="inlineStr">
        <is>
          <t xml:space="preserve">1.1.1.2.1.1.4.2.1</t>
        </is>
      </c>
      <c r="B321" s="18" t="inlineStr">
        <is>
          <t xml:space="preserve"/>
        </is>
      </c>
      <c r="C321" s="22" t="inlineStr">
        <is>
          <t xml:space="preserve">Розетка Открытая 1п 2P+PE 16А IP20 220...250В з/к з/ш Белый</t>
        </is>
      </c>
      <c r="D321" s="7" t="inlineStr">
        <is>
          <t xml:space="preserve">Розетка Скрытая 1п 2P+E 16А IP20 220...250В з/к з/ш Белый EWR16-028-90 EKF</t>
        </is>
      </c>
      <c r="E321" s="7" t="inlineStr">
        <is>
          <t xml:space="preserve"/>
        </is>
      </c>
      <c r="F321" s="7" t="inlineStr">
        <is>
          <t xml:space="preserve">ШТ</t>
        </is>
      </c>
      <c r="G321" s="7" t="inlineStr">
        <is>
          <t xml:space="preserve">1</t>
        </is>
      </c>
      <c r="H321" s="8" t="n">
        <v>467</v>
      </c>
      <c r="I321" s="20" t="n">
        <v>0</v>
      </c>
      <c r="J321" s="19" t="n">
        <v/>
      </c>
      <c r="K321" s="19" t="n">
        <f>ROUND(I321,2)+J321</f>
        <v>0</v>
      </c>
      <c r="L321" s="19" t="n">
        <f>ROUND(H321*ROUND(I321,2),2)</f>
        <v>0</v>
      </c>
      <c r="M321" s="19" t="n">
        <v/>
      </c>
      <c r="N321" s="19" t="n">
        <f>L321+M321</f>
        <v>0</v>
      </c>
      <c r="O321" s="8" t="n">
        <v>467</v>
      </c>
      <c r="P321" s="20" t="n" hidden="false">
        <v>160</v>
      </c>
      <c r="Q321" s="19" t="n" hidden="false">
        <v/>
      </c>
      <c r="R321" s="19" t="n" hidden="false">
        <f>P321+Q321</f>
        <v>160</v>
      </c>
      <c r="S321" s="19" t="n" hidden="false">
        <f>ROUND(O321*P321,2)</f>
        <v>74720</v>
      </c>
      <c r="T321" s="19" t="n" hidden="false">
        <v/>
      </c>
      <c r="U321" s="19" t="n" hidden="false">
        <f>S321+T321</f>
        <v>74720</v>
      </c>
      <c r="V321" s="21" t="n" hidden="false">
        <f>U321/N321-1</f>
        <v>Infinity</v>
      </c>
      <c r="W321" s="8" t="n">
        <v>467</v>
      </c>
      <c r="X321" s="20" t="n" hidden="false">
        <v>361</v>
      </c>
      <c r="Y321" s="19" t="n" hidden="false">
        <v/>
      </c>
      <c r="Z321" s="19" t="n" hidden="false">
        <f>X321+Y321</f>
        <v>361</v>
      </c>
      <c r="AA321" s="19" t="n" hidden="false">
        <f>ROUND(W321*X321,2)</f>
        <v>168587</v>
      </c>
      <c r="AB321" s="19" t="n" hidden="false">
        <v/>
      </c>
      <c r="AC321" s="19" t="n" hidden="false">
        <f>AA321+AB321</f>
        <v>168587</v>
      </c>
      <c r="AD321" s="21" t="n" hidden="false">
        <f>AC321/N321-1</f>
        <v>Infinity</v>
      </c>
      <c r="AE321" s="8" t="n">
        <v>467</v>
      </c>
      <c r="AF321" s="20" t="n" hidden="false">
        <v>250</v>
      </c>
      <c r="AG321" s="19" t="n" hidden="false">
        <v/>
      </c>
      <c r="AH321" s="19" t="n" hidden="false">
        <f>AF321+AG321</f>
        <v>250</v>
      </c>
      <c r="AI321" s="19" t="n" hidden="false">
        <f>ROUND(AE321*AF321,2)</f>
        <v>116750</v>
      </c>
      <c r="AJ321" s="19" t="n" hidden="false">
        <v/>
      </c>
      <c r="AK321" s="19" t="n" hidden="false">
        <f>AI321+AJ321</f>
        <v>116750</v>
      </c>
      <c r="AL321" s="21" t="n" hidden="false">
        <f>AK321/N321-1</f>
        <v>Infinity</v>
      </c>
      <c r="AM321" s="8" t="n">
        <v>0</v>
      </c>
      <c r="AN321" s="19" t="n" hidden="false">
        <v>0</v>
      </c>
      <c r="AO321" s="19" t="n" hidden="false">
        <v/>
      </c>
      <c r="AP321" s="19" t="n" hidden="false">
        <f>AN321+AO321</f>
        <v>0</v>
      </c>
      <c r="AQ321" s="19" t="n" hidden="false">
        <f>ROUND(AM321*AN321,2)</f>
        <v>0</v>
      </c>
      <c r="AR321" s="19" t="n" hidden="false">
        <v/>
      </c>
      <c r="AS321" s="19" t="n" hidden="false">
        <f>AQ321+AR321</f>
        <v>0</v>
      </c>
      <c r="AT321" s="21" t="n" hidden="false">
        <f>AS321/N321-1</f>
        <v>NaN</v>
      </c>
    </row>
    <row r="322" customFormat="false" hidden="false" outlineLevel="0" collapsed="false">
      <c r="A322" s="18" t="inlineStr">
        <is>
          <t xml:space="preserve">1.1.1.2.1.1.4.2.2</t>
        </is>
      </c>
      <c r="B322" s="18" t="inlineStr">
        <is>
          <t xml:space="preserve"/>
        </is>
      </c>
      <c r="C322" s="22" t="inlineStr">
        <is>
          <t xml:space="preserve">Рамка Schneider Electric Glossa_ / белый / 2 поста / GSL000102</t>
        </is>
      </c>
      <c r="D322" s="7" t="inlineStr">
        <is>
          <t xml:space="preserve"/>
        </is>
      </c>
      <c r="E322" s="7" t="inlineStr">
        <is>
          <t xml:space="preserve"/>
        </is>
      </c>
      <c r="F322" s="7" t="inlineStr">
        <is>
          <t xml:space="preserve">ШТ</t>
        </is>
      </c>
      <c r="G322" s="7" t="inlineStr">
        <is>
          <t xml:space="preserve">1</t>
        </is>
      </c>
      <c r="H322" s="8" t="n">
        <v>166</v>
      </c>
      <c r="I322" s="23" t="n">
        <v>16.93</v>
      </c>
      <c r="J322" s="19" t="n">
        <v/>
      </c>
      <c r="K322" s="19" t="n">
        <f>ROUND(I322,2)+J322</f>
        <v>16.93</v>
      </c>
      <c r="L322" s="19" t="n">
        <f>ROUND(H322*ROUND(I322,2),2)</f>
        <v>2810.38</v>
      </c>
      <c r="M322" s="19" t="n">
        <v/>
      </c>
      <c r="N322" s="19" t="n">
        <f>L322+M322</f>
        <v>2810.38</v>
      </c>
      <c r="O322" s="8" t="n">
        <v>166</v>
      </c>
      <c r="P322" s="23" t="n" hidden="false">
        <v>16.93</v>
      </c>
      <c r="Q322" s="19" t="n" hidden="false">
        <v/>
      </c>
      <c r="R322" s="19" t="n" hidden="false">
        <f>P322+Q322</f>
        <v>16.93</v>
      </c>
      <c r="S322" s="19" t="n" hidden="false">
        <f>ROUND(O322*P322,2)</f>
        <v>2810.38</v>
      </c>
      <c r="T322" s="19" t="n" hidden="false">
        <v/>
      </c>
      <c r="U322" s="19" t="n" hidden="false">
        <f>S322+T322</f>
        <v>2810.38</v>
      </c>
      <c r="V322" s="21" t="n" hidden="false">
        <f>U322/N322-1</f>
        <v>0</v>
      </c>
      <c r="W322" s="8" t="n">
        <v>166</v>
      </c>
      <c r="X322" s="23" t="n" hidden="false">
        <v>16.93</v>
      </c>
      <c r="Y322" s="19" t="n" hidden="false">
        <v/>
      </c>
      <c r="Z322" s="19" t="n" hidden="false">
        <f>X322+Y322</f>
        <v>16.93</v>
      </c>
      <c r="AA322" s="19" t="n" hidden="false">
        <f>ROUND(W322*X322,2)</f>
        <v>2810.38</v>
      </c>
      <c r="AB322" s="19" t="n" hidden="false">
        <v/>
      </c>
      <c r="AC322" s="19" t="n" hidden="false">
        <f>AA322+AB322</f>
        <v>2810.38</v>
      </c>
      <c r="AD322" s="21" t="n" hidden="false">
        <f>AC322/N322-1</f>
        <v>0</v>
      </c>
      <c r="AE322" s="8" t="n">
        <v>166</v>
      </c>
      <c r="AF322" s="23" t="n" hidden="false">
        <v>16.93</v>
      </c>
      <c r="AG322" s="19" t="n" hidden="false">
        <v/>
      </c>
      <c r="AH322" s="19" t="n" hidden="false">
        <f>AF322+AG322</f>
        <v>16.93</v>
      </c>
      <c r="AI322" s="19" t="n" hidden="false">
        <f>ROUND(AE322*AF322,2)</f>
        <v>2810.38</v>
      </c>
      <c r="AJ322" s="19" t="n" hidden="false">
        <v/>
      </c>
      <c r="AK322" s="19" t="n" hidden="false">
        <f>AI322+AJ322</f>
        <v>2810.38</v>
      </c>
      <c r="AL322" s="21" t="n" hidden="false">
        <f>AK322/N322-1</f>
        <v>0</v>
      </c>
      <c r="AM322" s="8" t="n">
        <v>0</v>
      </c>
      <c r="AN322" s="23" t="n" hidden="false">
        <v>0</v>
      </c>
      <c r="AO322" s="19" t="n" hidden="false">
        <v/>
      </c>
      <c r="AP322" s="19" t="n" hidden="false">
        <f>AN322+AO322</f>
        <v>0</v>
      </c>
      <c r="AQ322" s="19" t="n" hidden="false">
        <f>ROUND(AM322*AN322,2)</f>
        <v>0</v>
      </c>
      <c r="AR322" s="19" t="n" hidden="false">
        <v/>
      </c>
      <c r="AS322" s="19" t="n" hidden="false">
        <f>AQ322+AR322</f>
        <v>0</v>
      </c>
      <c r="AT322" s="21" t="n" hidden="false">
        <f>AS322/N322-1</f>
        <v>-1</v>
      </c>
    </row>
    <row r="323" customFormat="false" hidden="false" outlineLevel="0" collapsed="false">
      <c r="A323" s="18" t="inlineStr">
        <is>
          <t xml:space="preserve">1.1.1.2.1.1.4.2.3</t>
        </is>
      </c>
      <c r="B323" s="18" t="inlineStr">
        <is>
          <t xml:space="preserve"/>
        </is>
      </c>
      <c r="C323" s="22" t="inlineStr">
        <is>
          <t xml:space="preserve">Рамка Schneider Electric Glossa_ / белый / 1 пост / GSL000101</t>
        </is>
      </c>
      <c r="D323" s="7" t="inlineStr">
        <is>
          <t xml:space="preserve"/>
        </is>
      </c>
      <c r="E323" s="7" t="inlineStr">
        <is>
          <t xml:space="preserve"/>
        </is>
      </c>
      <c r="F323" s="7" t="inlineStr">
        <is>
          <t xml:space="preserve">ШТ</t>
        </is>
      </c>
      <c r="G323" s="7" t="inlineStr">
        <is>
          <t xml:space="preserve">1</t>
        </is>
      </c>
      <c r="H323" s="8" t="n">
        <v>135</v>
      </c>
      <c r="I323" s="23" t="n">
        <v>10.66</v>
      </c>
      <c r="J323" s="19" t="n">
        <v/>
      </c>
      <c r="K323" s="19" t="n">
        <f>ROUND(I323,2)+J323</f>
        <v>10.66</v>
      </c>
      <c r="L323" s="19" t="n">
        <f>ROUND(H323*ROUND(I323,2),2)</f>
        <v>1439.1</v>
      </c>
      <c r="M323" s="19" t="n">
        <v/>
      </c>
      <c r="N323" s="19" t="n">
        <f>L323+M323</f>
        <v>1439.1</v>
      </c>
      <c r="O323" s="8" t="n">
        <v>135</v>
      </c>
      <c r="P323" s="23" t="n" hidden="false">
        <v>10.66</v>
      </c>
      <c r="Q323" s="19" t="n" hidden="false">
        <v/>
      </c>
      <c r="R323" s="19" t="n" hidden="false">
        <f>P323+Q323</f>
        <v>10.66</v>
      </c>
      <c r="S323" s="19" t="n" hidden="false">
        <f>ROUND(O323*P323,2)</f>
        <v>1439.1</v>
      </c>
      <c r="T323" s="19" t="n" hidden="false">
        <v/>
      </c>
      <c r="U323" s="19" t="n" hidden="false">
        <f>S323+T323</f>
        <v>1439.1</v>
      </c>
      <c r="V323" s="21" t="n" hidden="false">
        <f>U323/N323-1</f>
        <v>0</v>
      </c>
      <c r="W323" s="8" t="n">
        <v>135</v>
      </c>
      <c r="X323" s="23" t="n" hidden="false">
        <v>10.66</v>
      </c>
      <c r="Y323" s="19" t="n" hidden="false">
        <v/>
      </c>
      <c r="Z323" s="19" t="n" hidden="false">
        <f>X323+Y323</f>
        <v>10.66</v>
      </c>
      <c r="AA323" s="19" t="n" hidden="false">
        <f>ROUND(W323*X323,2)</f>
        <v>1439.1</v>
      </c>
      <c r="AB323" s="19" t="n" hidden="false">
        <v/>
      </c>
      <c r="AC323" s="19" t="n" hidden="false">
        <f>AA323+AB323</f>
        <v>1439.1</v>
      </c>
      <c r="AD323" s="21" t="n" hidden="false">
        <f>AC323/N323-1</f>
        <v>0</v>
      </c>
      <c r="AE323" s="8" t="n">
        <v>135</v>
      </c>
      <c r="AF323" s="23" t="n" hidden="false">
        <v>10.66</v>
      </c>
      <c r="AG323" s="19" t="n" hidden="false">
        <v/>
      </c>
      <c r="AH323" s="19" t="n" hidden="false">
        <f>AF323+AG323</f>
        <v>10.66</v>
      </c>
      <c r="AI323" s="19" t="n" hidden="false">
        <f>ROUND(AE323*AF323,2)</f>
        <v>1439.1</v>
      </c>
      <c r="AJ323" s="19" t="n" hidden="false">
        <v/>
      </c>
      <c r="AK323" s="19" t="n" hidden="false">
        <f>AI323+AJ323</f>
        <v>1439.1</v>
      </c>
      <c r="AL323" s="21" t="n" hidden="false">
        <f>AK323/N323-1</f>
        <v>0</v>
      </c>
      <c r="AM323" s="8" t="n">
        <v>0</v>
      </c>
      <c r="AN323" s="23" t="n" hidden="false">
        <v>0</v>
      </c>
      <c r="AO323" s="19" t="n" hidden="false">
        <v/>
      </c>
      <c r="AP323" s="19" t="n" hidden="false">
        <f>AN323+AO323</f>
        <v>0</v>
      </c>
      <c r="AQ323" s="19" t="n" hidden="false">
        <f>ROUND(AM323*AN323,2)</f>
        <v>0</v>
      </c>
      <c r="AR323" s="19" t="n" hidden="false">
        <v/>
      </c>
      <c r="AS323" s="19" t="n" hidden="false">
        <f>AQ323+AR323</f>
        <v>0</v>
      </c>
      <c r="AT323" s="21" t="n" hidden="false">
        <f>AS323/N323-1</f>
        <v>-1</v>
      </c>
    </row>
    <row r="324" customFormat="false" hidden="false" outlineLevel="0" collapsed="false">
      <c r="A324" s="18" t="inlineStr">
        <is>
          <t xml:space="preserve">1.1.1.2.1.1.4.3</t>
        </is>
      </c>
      <c r="B324" s="18" t="inlineStr">
        <is>
          <t xml:space="preserve"/>
        </is>
      </c>
      <c r="C324" s="18" t="inlineStr">
        <is>
          <t xml:space="preserve">Монтаж коробки распределительной, распаячной</t>
        </is>
      </c>
      <c r="D324" s="7" t="inlineStr">
        <is>
          <t xml:space="preserve"/>
        </is>
      </c>
      <c r="E324" s="7" t="inlineStr">
        <is>
          <t xml:space="preserve">Выгружается из БО по объектам BIM-КЦ</t>
        </is>
      </c>
      <c r="F324" s="7" t="inlineStr">
        <is>
          <t xml:space="preserve">ШТ</t>
        </is>
      </c>
      <c r="G324" s="7" t="inlineStr">
        <is>
          <t xml:space="preserve">1</t>
        </is>
      </c>
      <c r="H324" s="8" t="n">
        <v>305</v>
      </c>
      <c r="I324" s="19" t="n">
        <f>ROUND((L325)/H324,2)</f>
        <v>27</v>
      </c>
      <c r="J324" s="20" t="n">
        <v>395</v>
      </c>
      <c r="K324" s="19" t="n">
        <f>I324+ROUND(J324,2)</f>
        <v>422</v>
      </c>
      <c r="L324" s="19" t="n">
        <f>ROUND(H324*I324,2)</f>
        <v>8235</v>
      </c>
      <c r="M324" s="19" t="n">
        <f>ROUND(H324*ROUND(J324,2),2)</f>
        <v>120475</v>
      </c>
      <c r="N324" s="19" t="n">
        <f>L324+M324</f>
        <v>128710</v>
      </c>
      <c r="O324" s="8" t="n">
        <v>305</v>
      </c>
      <c r="P324" s="19" t="n" hidden="false">
        <f>ROUND((S325)/O324,2)</f>
        <v>11</v>
      </c>
      <c r="Q324" s="20" t="n" hidden="false">
        <v>764.8</v>
      </c>
      <c r="R324" s="19" t="n" hidden="false">
        <f>P324+Q324</f>
        <v>775.8</v>
      </c>
      <c r="S324" s="19" t="n" hidden="false">
        <f>ROUND(O324*P324,2)</f>
        <v>3355</v>
      </c>
      <c r="T324" s="19" t="n" hidden="false">
        <f>ROUND(O324*Q324,2)</f>
        <v>233264</v>
      </c>
      <c r="U324" s="19" t="n" hidden="false">
        <f>S324+T324</f>
        <v>236619</v>
      </c>
      <c r="V324" s="21" t="n" hidden="false">
        <f>U324/N324-1</f>
        <v>0.8383886255924171</v>
      </c>
      <c r="W324" s="8" t="n">
        <v>305</v>
      </c>
      <c r="X324" s="19" t="n" hidden="false">
        <f>ROUND((AA325)/W324,2)</f>
        <v>32</v>
      </c>
      <c r="Y324" s="20" t="n" hidden="false">
        <v>950</v>
      </c>
      <c r="Z324" s="19" t="n" hidden="false">
        <f>X324+Y324</f>
        <v>982</v>
      </c>
      <c r="AA324" s="19" t="n" hidden="false">
        <f>ROUND(W324*X324,2)</f>
        <v>9760</v>
      </c>
      <c r="AB324" s="19" t="n" hidden="false">
        <f>ROUND(W324*Y324,2)</f>
        <v>289750</v>
      </c>
      <c r="AC324" s="19" t="n" hidden="false">
        <f>AA324+AB324</f>
        <v>299510</v>
      </c>
      <c r="AD324" s="21" t="n" hidden="false">
        <f>AC324/N324-1</f>
        <v>1.3270142180094786</v>
      </c>
      <c r="AE324" s="8" t="n">
        <v>305</v>
      </c>
      <c r="AF324" s="19" t="n" hidden="false">
        <f>ROUND((AI325)/AE324,2)</f>
        <v>15</v>
      </c>
      <c r="AG324" s="20" t="n" hidden="false">
        <v>1000</v>
      </c>
      <c r="AH324" s="19" t="n" hidden="false">
        <f>AF324+AG324</f>
        <v>1015</v>
      </c>
      <c r="AI324" s="19" t="n" hidden="false">
        <f>ROUND(AE324*AF324,2)</f>
        <v>4575</v>
      </c>
      <c r="AJ324" s="19" t="n" hidden="false">
        <f>ROUND(AE324*AG324,2)</f>
        <v>305000</v>
      </c>
      <c r="AK324" s="19" t="n" hidden="false">
        <f>AI324+AJ324</f>
        <v>309575</v>
      </c>
      <c r="AL324" s="21" t="n" hidden="false">
        <f>AK324/N324-1</f>
        <v>1.40521327014218</v>
      </c>
      <c r="AM324" s="8" t="n">
        <v>0</v>
      </c>
      <c r="AN324" s="19" t="n" hidden="false">
        <f>ROUND((AQ325)/AM324,2)</f>
        <v>0</v>
      </c>
      <c r="AO324" s="19" t="n" hidden="false">
        <v>0</v>
      </c>
      <c r="AP324" s="19" t="n" hidden="false">
        <f>AN324+AO324</f>
        <v>0</v>
      </c>
      <c r="AQ324" s="19" t="n" hidden="false">
        <f>ROUND(AM324*AN324,2)</f>
        <v>0</v>
      </c>
      <c r="AR324" s="19" t="n" hidden="false">
        <f>ROUND(AM324*AO324,2)</f>
        <v>0</v>
      </c>
      <c r="AS324" s="19" t="n" hidden="false">
        <f>AQ324+AR324</f>
        <v>0</v>
      </c>
      <c r="AT324" s="21" t="n" hidden="false">
        <f>AS324/N324-1</f>
        <v>-1</v>
      </c>
    </row>
    <row r="325" customFormat="false" hidden="false" outlineLevel="0" collapsed="false">
      <c r="A325" s="18" t="inlineStr">
        <is>
          <t xml:space="preserve">1.1.1.2.1.1.4.3.1</t>
        </is>
      </c>
      <c r="B325" s="18" t="inlineStr">
        <is>
          <t xml:space="preserve"/>
        </is>
      </c>
      <c r="C325" s="22" t="inlineStr">
        <is>
          <t xml:space="preserve">Коробка распаячная_ / Круглая / 80х40 / КМ41004 (UKT01-080-040-000)</t>
        </is>
      </c>
      <c r="D325" s="7" t="inlineStr">
        <is>
          <t xml:space="preserve">UKT10-065-040-000</t>
        </is>
      </c>
      <c r="E325" s="7" t="inlineStr">
        <is>
          <t xml:space="preserve"/>
        </is>
      </c>
      <c r="F325" s="7" t="inlineStr">
        <is>
          <t xml:space="preserve">ШТ</t>
        </is>
      </c>
      <c r="G325" s="7" t="inlineStr">
        <is>
          <t xml:space="preserve">1</t>
        </is>
      </c>
      <c r="H325" s="8" t="n">
        <v>305</v>
      </c>
      <c r="I325" s="20" t="n">
        <v>27</v>
      </c>
      <c r="J325" s="19" t="n">
        <v/>
      </c>
      <c r="K325" s="19" t="n">
        <f>ROUND(I325,2)+J325</f>
        <v>27</v>
      </c>
      <c r="L325" s="19" t="n">
        <f>ROUND(H325*ROUND(I325,2),2)</f>
        <v>8235</v>
      </c>
      <c r="M325" s="19" t="n">
        <v/>
      </c>
      <c r="N325" s="19" t="n">
        <f>L325+M325</f>
        <v>8235</v>
      </c>
      <c r="O325" s="8" t="n">
        <v>305</v>
      </c>
      <c r="P325" s="20" t="n" hidden="false">
        <v>11</v>
      </c>
      <c r="Q325" s="19" t="n" hidden="false">
        <v/>
      </c>
      <c r="R325" s="19" t="n" hidden="false">
        <f>P325+Q325</f>
        <v>11</v>
      </c>
      <c r="S325" s="19" t="n" hidden="false">
        <f>ROUND(O325*P325,2)</f>
        <v>3355</v>
      </c>
      <c r="T325" s="19" t="n" hidden="false">
        <v/>
      </c>
      <c r="U325" s="19" t="n" hidden="false">
        <f>S325+T325</f>
        <v>3355</v>
      </c>
      <c r="V325" s="21" t="n" hidden="false">
        <f>U325/N325-1</f>
        <v>-0.5925925925925926</v>
      </c>
      <c r="W325" s="8" t="n">
        <v>305</v>
      </c>
      <c r="X325" s="20" t="n" hidden="false">
        <v>32</v>
      </c>
      <c r="Y325" s="19" t="n" hidden="false">
        <v/>
      </c>
      <c r="Z325" s="19" t="n" hidden="false">
        <f>X325+Y325</f>
        <v>32</v>
      </c>
      <c r="AA325" s="19" t="n" hidden="false">
        <f>ROUND(W325*X325,2)</f>
        <v>9760</v>
      </c>
      <c r="AB325" s="19" t="n" hidden="false">
        <v/>
      </c>
      <c r="AC325" s="19" t="n" hidden="false">
        <f>AA325+AB325</f>
        <v>9760</v>
      </c>
      <c r="AD325" s="21" t="n" hidden="false">
        <f>AC325/N325-1</f>
        <v>0.18518518518518512</v>
      </c>
      <c r="AE325" s="8" t="n">
        <v>305</v>
      </c>
      <c r="AF325" s="20" t="n" hidden="false">
        <v>15</v>
      </c>
      <c r="AG325" s="19" t="n" hidden="false">
        <v/>
      </c>
      <c r="AH325" s="19" t="n" hidden="false">
        <f>AF325+AG325</f>
        <v>15</v>
      </c>
      <c r="AI325" s="19" t="n" hidden="false">
        <f>ROUND(AE325*AF325,2)</f>
        <v>4575</v>
      </c>
      <c r="AJ325" s="19" t="n" hidden="false">
        <v/>
      </c>
      <c r="AK325" s="19" t="n" hidden="false">
        <f>AI325+AJ325</f>
        <v>4575</v>
      </c>
      <c r="AL325" s="21" t="n" hidden="false">
        <f>AK325/N325-1</f>
        <v>-0.4444444444444444</v>
      </c>
      <c r="AM325" s="8" t="n">
        <v>0</v>
      </c>
      <c r="AN325" s="19" t="n" hidden="false">
        <v>0</v>
      </c>
      <c r="AO325" s="19" t="n" hidden="false">
        <v/>
      </c>
      <c r="AP325" s="19" t="n" hidden="false">
        <f>AN325+AO325</f>
        <v>0</v>
      </c>
      <c r="AQ325" s="19" t="n" hidden="false">
        <f>ROUND(AM325*AN325,2)</f>
        <v>0</v>
      </c>
      <c r="AR325" s="19" t="n" hidden="false">
        <v/>
      </c>
      <c r="AS325" s="19" t="n" hidden="false">
        <f>AQ325+AR325</f>
        <v>0</v>
      </c>
      <c r="AT325" s="21" t="n" hidden="false">
        <f>AS325/N325-1</f>
        <v>-1</v>
      </c>
    </row>
    <row r="326" customFormat="false" hidden="false" outlineLevel="0" collapsed="false">
      <c r="A326" s="18" t="inlineStr">
        <is>
          <t xml:space="preserve">1.1.1.2.1.1.4.4</t>
        </is>
      </c>
      <c r="B326" s="18" t="inlineStr">
        <is>
          <t xml:space="preserve"/>
        </is>
      </c>
      <c r="C326" s="18" t="inlineStr">
        <is>
          <t xml:space="preserve">Монтаж подрозетников, установочных, монтажных коробок в подготовленные отверстия / в ЖБИ, ПГП, газобетон, акотек</t>
        </is>
      </c>
      <c r="D326" s="7" t="inlineStr">
        <is>
          <t xml:space="preserve"/>
        </is>
      </c>
      <c r="E326" s="7" t="inlineStr">
        <is>
          <t xml:space="preserve">Выгружается из БО по объектам BIM-КЦ</t>
        </is>
      </c>
      <c r="F326" s="7" t="inlineStr">
        <is>
          <t xml:space="preserve">ШТ</t>
        </is>
      </c>
      <c r="G326" s="7" t="inlineStr">
        <is>
          <t xml:space="preserve">1</t>
        </is>
      </c>
      <c r="H326" s="8" t="n">
        <v>684</v>
      </c>
      <c r="I326" s="19" t="n">
        <f>ROUND((L327+L328)/H326,2)</f>
        <v>0.9</v>
      </c>
      <c r="J326" s="20" t="n">
        <v>149</v>
      </c>
      <c r="K326" s="19" t="n">
        <f>I326+ROUND(J326,2)</f>
        <v>149.9</v>
      </c>
      <c r="L326" s="19" t="n">
        <f>ROUND(H326*I326,2)</f>
        <v>615.6</v>
      </c>
      <c r="M326" s="19" t="n">
        <f>ROUND(H326*ROUND(J326,2),2)</f>
        <v>101916</v>
      </c>
      <c r="N326" s="19" t="n">
        <f>L326+M326</f>
        <v>102531.6</v>
      </c>
      <c r="O326" s="8" t="n">
        <v>684</v>
      </c>
      <c r="P326" s="19" t="n" hidden="false">
        <f>ROUND((S327+S328)/O326,2)</f>
        <v>65.25</v>
      </c>
      <c r="Q326" s="20" t="n" hidden="false">
        <v>238.4</v>
      </c>
      <c r="R326" s="19" t="n" hidden="false">
        <f>P326+Q326</f>
        <v>303.65</v>
      </c>
      <c r="S326" s="19" t="n" hidden="false">
        <f>ROUND(O326*P326,2)</f>
        <v>44631</v>
      </c>
      <c r="T326" s="19" t="n" hidden="false">
        <f>ROUND(O326*Q326,2)</f>
        <v>163065.6</v>
      </c>
      <c r="U326" s="19" t="n" hidden="false">
        <f>S326+T326</f>
        <v>207696.6</v>
      </c>
      <c r="V326" s="21" t="n" hidden="false">
        <f>U326/N326-1</f>
        <v>1.025683789192795</v>
      </c>
      <c r="W326" s="8" t="n">
        <v>684</v>
      </c>
      <c r="X326" s="19" t="n" hidden="false">
        <f>ROUND((AA327+AA328)/W326,2)</f>
        <v>16.08</v>
      </c>
      <c r="Y326" s="20" t="n" hidden="false">
        <v>230</v>
      </c>
      <c r="Z326" s="19" t="n" hidden="false">
        <f>X326+Y326</f>
        <v>246.08</v>
      </c>
      <c r="AA326" s="19" t="n" hidden="false">
        <f>ROUND(W326*X326,2)</f>
        <v>10998.72</v>
      </c>
      <c r="AB326" s="19" t="n" hidden="false">
        <f>ROUND(W326*Y326,2)</f>
        <v>157320</v>
      </c>
      <c r="AC326" s="19" t="n" hidden="false">
        <f>AA326+AB326</f>
        <v>168318.72</v>
      </c>
      <c r="AD326" s="21" t="n" hidden="false">
        <f>AC326/N326-1</f>
        <v>0.6416277518345563</v>
      </c>
      <c r="AE326" s="8" t="n">
        <v>684</v>
      </c>
      <c r="AF326" s="19" t="n" hidden="false">
        <f>ROUND((AI327+AI328)/AE326,2)</f>
        <v>85</v>
      </c>
      <c r="AG326" s="20" t="n" hidden="false">
        <v>1000</v>
      </c>
      <c r="AH326" s="19" t="n" hidden="false">
        <f>AF326+AG326</f>
        <v>1085</v>
      </c>
      <c r="AI326" s="19" t="n" hidden="false">
        <f>ROUND(AE326*AF326,2)</f>
        <v>58140</v>
      </c>
      <c r="AJ326" s="19" t="n" hidden="false">
        <f>ROUND(AE326*AG326,2)</f>
        <v>684000</v>
      </c>
      <c r="AK326" s="19" t="n" hidden="false">
        <f>AI326+AJ326</f>
        <v>742140</v>
      </c>
      <c r="AL326" s="21" t="n" hidden="false">
        <f>AK326/N326-1</f>
        <v>6.23815877251501</v>
      </c>
      <c r="AM326" s="8" t="n">
        <v>0</v>
      </c>
      <c r="AN326" s="19" t="n" hidden="false">
        <f>ROUND((AQ327+AQ328)/AM326,2)</f>
        <v>0</v>
      </c>
      <c r="AO326" s="19" t="n" hidden="false">
        <v>0</v>
      </c>
      <c r="AP326" s="19" t="n" hidden="false">
        <f>AN326+AO326</f>
        <v>0</v>
      </c>
      <c r="AQ326" s="19" t="n" hidden="false">
        <f>ROUND(AM326*AN326,2)</f>
        <v>0</v>
      </c>
      <c r="AR326" s="19" t="n" hidden="false">
        <f>ROUND(AM326*AO326,2)</f>
        <v>0</v>
      </c>
      <c r="AS326" s="19" t="n" hidden="false">
        <f>AQ326+AR326</f>
        <v>0</v>
      </c>
      <c r="AT326" s="21" t="n" hidden="false">
        <f>AS326/N326-1</f>
        <v>-1</v>
      </c>
    </row>
    <row r="327" customFormat="false" hidden="false" outlineLevel="0" collapsed="false">
      <c r="A327" s="18" t="inlineStr">
        <is>
          <t xml:space="preserve">1.1.1.2.1.1.4.4.1</t>
        </is>
      </c>
      <c r="B327" s="18" t="inlineStr">
        <is>
          <t xml:space="preserve"/>
        </is>
      </c>
      <c r="C327" s="22" t="inlineStr">
        <is>
          <t xml:space="preserve">Смесь штукатурная гипсовая_</t>
        </is>
      </c>
      <c r="D327" s="7" t="inlineStr">
        <is>
          <t xml:space="preserve"/>
        </is>
      </c>
      <c r="E327" s="7" t="inlineStr">
        <is>
          <t xml:space="preserve"/>
        </is>
      </c>
      <c r="F327" s="7" t="inlineStr">
        <is>
          <t xml:space="preserve">КГ</t>
        </is>
      </c>
      <c r="G327" s="7" t="inlineStr">
        <is>
          <t xml:space="preserve">0.3</t>
        </is>
      </c>
      <c r="H327" s="8" t="n">
        <v>61.56</v>
      </c>
      <c r="I327" s="20" t="n">
        <v>10</v>
      </c>
      <c r="J327" s="19" t="n">
        <v/>
      </c>
      <c r="K327" s="19" t="n">
        <f>ROUND(I327,2)+J327</f>
        <v>10</v>
      </c>
      <c r="L327" s="19" t="n">
        <f>ROUND(H327*ROUND(I327,2),2)</f>
        <v>615.6</v>
      </c>
      <c r="M327" s="19" t="n">
        <v/>
      </c>
      <c r="N327" s="19" t="n">
        <f>L327+M327</f>
        <v>615.6</v>
      </c>
      <c r="O327" s="8" t="n">
        <v>61.56</v>
      </c>
      <c r="P327" s="20" t="n" hidden="false">
        <v>565</v>
      </c>
      <c r="Q327" s="19" t="n" hidden="false">
        <v/>
      </c>
      <c r="R327" s="19" t="n" hidden="false">
        <f>P327+Q327</f>
        <v>565</v>
      </c>
      <c r="S327" s="19" t="n" hidden="false">
        <f>ROUND(O327*P327,2)</f>
        <v>34781.4</v>
      </c>
      <c r="T327" s="19" t="n" hidden="false">
        <v/>
      </c>
      <c r="U327" s="19" t="n" hidden="false">
        <f>S327+T327</f>
        <v>34781.4</v>
      </c>
      <c r="V327" s="21" t="n" hidden="false">
        <f>U327/N327-1</f>
        <v>55.5</v>
      </c>
      <c r="W327" s="8" t="n">
        <v>61.56</v>
      </c>
      <c r="X327" s="20" t="n" hidden="false">
        <v>12</v>
      </c>
      <c r="Y327" s="19" t="n" hidden="false">
        <v/>
      </c>
      <c r="Z327" s="19" t="n" hidden="false">
        <f>X327+Y327</f>
        <v>12</v>
      </c>
      <c r="AA327" s="19" t="n" hidden="false">
        <f>ROUND(W327*X327,2)</f>
        <v>738.72</v>
      </c>
      <c r="AB327" s="19" t="n" hidden="false">
        <v/>
      </c>
      <c r="AC327" s="19" t="n" hidden="false">
        <f>AA327+AB327</f>
        <v>738.72</v>
      </c>
      <c r="AD327" s="21" t="n" hidden="false">
        <f>AC327/N327-1</f>
        <v>0.19999999999999996</v>
      </c>
      <c r="AE327" s="8" t="n">
        <v>61.56</v>
      </c>
      <c r="AF327" s="20" t="n" hidden="false">
        <v>500</v>
      </c>
      <c r="AG327" s="19" t="n" hidden="false">
        <v/>
      </c>
      <c r="AH327" s="19" t="n" hidden="false">
        <f>AF327+AG327</f>
        <v>500</v>
      </c>
      <c r="AI327" s="19" t="n" hidden="false">
        <f>ROUND(AE327*AF327,2)</f>
        <v>30780</v>
      </c>
      <c r="AJ327" s="19" t="n" hidden="false">
        <v/>
      </c>
      <c r="AK327" s="19" t="n" hidden="false">
        <f>AI327+AJ327</f>
        <v>30780</v>
      </c>
      <c r="AL327" s="21" t="n" hidden="false">
        <f>AK327/N327-1</f>
        <v>49</v>
      </c>
      <c r="AM327" s="8" t="n">
        <v>0</v>
      </c>
      <c r="AN327" s="19" t="n" hidden="false">
        <v>0</v>
      </c>
      <c r="AO327" s="19" t="n" hidden="false">
        <v/>
      </c>
      <c r="AP327" s="19" t="n" hidden="false">
        <f>AN327+AO327</f>
        <v>0</v>
      </c>
      <c r="AQ327" s="19" t="n" hidden="false">
        <f>ROUND(AM327*AN327,2)</f>
        <v>0</v>
      </c>
      <c r="AR327" s="19" t="n" hidden="false">
        <v/>
      </c>
      <c r="AS327" s="19" t="n" hidden="false">
        <f>AQ327+AR327</f>
        <v>0</v>
      </c>
      <c r="AT327" s="21" t="n" hidden="false">
        <f>AS327/N327-1</f>
        <v>-1</v>
      </c>
    </row>
    <row r="328" customFormat="false" hidden="false" outlineLevel="0" collapsed="false">
      <c r="A328" s="18" t="inlineStr">
        <is>
          <t xml:space="preserve">1.1.1.2.1.1.4.4.2</t>
        </is>
      </c>
      <c r="B328" s="18" t="inlineStr">
        <is>
          <t xml:space="preserve"/>
        </is>
      </c>
      <c r="C328" s="22" t="inlineStr">
        <is>
          <t xml:space="preserve">Коробка установочная круглая D=68мм h=40мм IP20 пластик тип установки скрытый для твердых стен б/крышки б/вводов</t>
        </is>
      </c>
      <c r="D328" s="7" t="inlineStr">
        <is>
          <t xml:space="preserve"/>
        </is>
      </c>
      <c r="E328" s="7" t="inlineStr">
        <is>
          <t xml:space="preserve"/>
        </is>
      </c>
      <c r="F328" s="7" t="inlineStr">
        <is>
          <t xml:space="preserve">ШТ</t>
        </is>
      </c>
      <c r="G328" s="7" t="inlineStr">
        <is>
          <t xml:space="preserve">1</t>
        </is>
      </c>
      <c r="H328" s="8" t="n">
        <v>684</v>
      </c>
      <c r="I328" s="20" t="n">
        <v>0</v>
      </c>
      <c r="J328" s="19" t="n">
        <v/>
      </c>
      <c r="K328" s="19" t="n">
        <f>ROUND(I328,2)+J328</f>
        <v>0</v>
      </c>
      <c r="L328" s="19" t="n">
        <f>ROUND(H328*ROUND(I328,2),2)</f>
        <v>0</v>
      </c>
      <c r="M328" s="19" t="n">
        <v/>
      </c>
      <c r="N328" s="19" t="n">
        <f>L328+M328</f>
        <v>0</v>
      </c>
      <c r="O328" s="8" t="n">
        <v>684</v>
      </c>
      <c r="P328" s="20" t="n" hidden="false">
        <v>14.4</v>
      </c>
      <c r="Q328" s="19" t="n" hidden="false">
        <v/>
      </c>
      <c r="R328" s="19" t="n" hidden="false">
        <f>P328+Q328</f>
        <v>14.4</v>
      </c>
      <c r="S328" s="19" t="n" hidden="false">
        <f>ROUND(O328*P328,2)</f>
        <v>9849.6</v>
      </c>
      <c r="T328" s="19" t="n" hidden="false">
        <v/>
      </c>
      <c r="U328" s="19" t="n" hidden="false">
        <f>S328+T328</f>
        <v>9849.6</v>
      </c>
      <c r="V328" s="21" t="n" hidden="false">
        <f>U328/N328-1</f>
        <v>Infinity</v>
      </c>
      <c r="W328" s="8" t="n">
        <v>684</v>
      </c>
      <c r="X328" s="20" t="n" hidden="false">
        <v>15</v>
      </c>
      <c r="Y328" s="19" t="n" hidden="false">
        <v/>
      </c>
      <c r="Z328" s="19" t="n" hidden="false">
        <f>X328+Y328</f>
        <v>15</v>
      </c>
      <c r="AA328" s="19" t="n" hidden="false">
        <f>ROUND(W328*X328,2)</f>
        <v>10260</v>
      </c>
      <c r="AB328" s="19" t="n" hidden="false">
        <v/>
      </c>
      <c r="AC328" s="19" t="n" hidden="false">
        <f>AA328+AB328</f>
        <v>10260</v>
      </c>
      <c r="AD328" s="21" t="n" hidden="false">
        <f>AC328/N328-1</f>
        <v>Infinity</v>
      </c>
      <c r="AE328" s="8" t="n">
        <v>684</v>
      </c>
      <c r="AF328" s="20" t="n" hidden="false">
        <v>40</v>
      </c>
      <c r="AG328" s="19" t="n" hidden="false">
        <v/>
      </c>
      <c r="AH328" s="19" t="n" hidden="false">
        <f>AF328+AG328</f>
        <v>40</v>
      </c>
      <c r="AI328" s="19" t="n" hidden="false">
        <f>ROUND(AE328*AF328,2)</f>
        <v>27360</v>
      </c>
      <c r="AJ328" s="19" t="n" hidden="false">
        <v/>
      </c>
      <c r="AK328" s="19" t="n" hidden="false">
        <f>AI328+AJ328</f>
        <v>27360</v>
      </c>
      <c r="AL328" s="21" t="n" hidden="false">
        <f>AK328/N328-1</f>
        <v>Infinity</v>
      </c>
      <c r="AM328" s="8" t="n">
        <v>0</v>
      </c>
      <c r="AN328" s="19" t="n" hidden="false">
        <v>0</v>
      </c>
      <c r="AO328" s="19" t="n" hidden="false">
        <v/>
      </c>
      <c r="AP328" s="19" t="n" hidden="false">
        <f>AN328+AO328</f>
        <v>0</v>
      </c>
      <c r="AQ328" s="19" t="n" hidden="false">
        <f>ROUND(AM328*AN328,2)</f>
        <v>0</v>
      </c>
      <c r="AR328" s="19" t="n" hidden="false">
        <v/>
      </c>
      <c r="AS328" s="19" t="n" hidden="false">
        <f>AQ328+AR328</f>
        <v>0</v>
      </c>
      <c r="AT328" s="21" t="n" hidden="false">
        <f>AS328/N328-1</f>
        <v>NaN</v>
      </c>
    </row>
    <row r="329" customFormat="false" hidden="false" outlineLevel="0" collapsed="false">
      <c r="A329" s="18" t="inlineStr">
        <is>
          <t xml:space="preserve">1.1.1.2.1.1.4.5</t>
        </is>
      </c>
      <c r="B329" s="18" t="inlineStr">
        <is>
          <t xml:space="preserve"/>
        </is>
      </c>
      <c r="C329" s="18" t="inlineStr">
        <is>
          <t xml:space="preserve">Монтаж поста, блока управления</t>
        </is>
      </c>
      <c r="D329" s="7" t="inlineStr">
        <is>
          <t xml:space="preserve"/>
        </is>
      </c>
      <c r="E329" s="7" t="inlineStr">
        <is>
          <t xml:space="preserve"/>
        </is>
      </c>
      <c r="F329" s="7" t="inlineStr">
        <is>
          <t xml:space="preserve">ШТ</t>
        </is>
      </c>
      <c r="G329" s="7" t="inlineStr">
        <is>
          <t xml:space="preserve">1</t>
        </is>
      </c>
      <c r="H329" s="8" t="n">
        <v>3</v>
      </c>
      <c r="I329" s="19" t="n">
        <f>ROUND((L330+L331)/H329,2)</f>
        <v>96.1</v>
      </c>
      <c r="J329" s="20" t="n">
        <v>221</v>
      </c>
      <c r="K329" s="19" t="n">
        <f>I329+ROUND(J329,2)</f>
        <v>317.1</v>
      </c>
      <c r="L329" s="19" t="n">
        <f>ROUND(H329*I329,2)</f>
        <v>288.3</v>
      </c>
      <c r="M329" s="19" t="n">
        <f>ROUND(H329*ROUND(J329,2),2)</f>
        <v>663</v>
      </c>
      <c r="N329" s="19" t="n">
        <f>L329+M329</f>
        <v>951.3</v>
      </c>
      <c r="O329" s="8" t="n">
        <v>3</v>
      </c>
      <c r="P329" s="19" t="n" hidden="false">
        <f>ROUND((S330+S331)/O329,2)</f>
        <v>797</v>
      </c>
      <c r="Q329" s="20" t="n" hidden="false">
        <v>353.6</v>
      </c>
      <c r="R329" s="19" t="n" hidden="false">
        <f>P329+Q329</f>
        <v>1150.6</v>
      </c>
      <c r="S329" s="19" t="n" hidden="false">
        <f>ROUND(O329*P329,2)</f>
        <v>2391</v>
      </c>
      <c r="T329" s="19" t="n" hidden="false">
        <f>ROUND(O329*Q329,2)</f>
        <v>1060.8</v>
      </c>
      <c r="U329" s="19" t="n" hidden="false">
        <f>S329+T329</f>
        <v>3451.8</v>
      </c>
      <c r="V329" s="21" t="n" hidden="false">
        <f>U329/N329-1</f>
        <v>2.6285083569851784</v>
      </c>
      <c r="W329" s="8" t="n">
        <v>3</v>
      </c>
      <c r="X329" s="19" t="n" hidden="false">
        <f>ROUND((AA330+AA331)/W329,2)</f>
        <v>818</v>
      </c>
      <c r="Y329" s="20" t="n" hidden="false">
        <v>950</v>
      </c>
      <c r="Z329" s="19" t="n" hidden="false">
        <f>X329+Y329</f>
        <v>1768</v>
      </c>
      <c r="AA329" s="19" t="n" hidden="false">
        <f>ROUND(W329*X329,2)</f>
        <v>2454</v>
      </c>
      <c r="AB329" s="19" t="n" hidden="false">
        <f>ROUND(W329*Y329,2)</f>
        <v>2850</v>
      </c>
      <c r="AC329" s="19" t="n" hidden="false">
        <f>AA329+AB329</f>
        <v>5304</v>
      </c>
      <c r="AD329" s="21" t="n" hidden="false">
        <f>AC329/N329-1</f>
        <v>4.575528224534847</v>
      </c>
      <c r="AE329" s="8" t="n">
        <v>3</v>
      </c>
      <c r="AF329" s="19" t="n" hidden="false">
        <f>ROUND((AI330+AI331)/AE329,2)</f>
        <v>360</v>
      </c>
      <c r="AG329" s="20" t="n" hidden="false">
        <v>500</v>
      </c>
      <c r="AH329" s="19" t="n" hidden="false">
        <f>AF329+AG329</f>
        <v>860</v>
      </c>
      <c r="AI329" s="19" t="n" hidden="false">
        <f>ROUND(AE329*AF329,2)</f>
        <v>1080</v>
      </c>
      <c r="AJ329" s="19" t="n" hidden="false">
        <f>ROUND(AE329*AG329,2)</f>
        <v>1500</v>
      </c>
      <c r="AK329" s="19" t="n" hidden="false">
        <f>AI329+AJ329</f>
        <v>2580</v>
      </c>
      <c r="AL329" s="21" t="n" hidden="false">
        <f>AK329/N329-1</f>
        <v>1.7120782087669508</v>
      </c>
      <c r="AM329" s="8" t="n">
        <v>0</v>
      </c>
      <c r="AN329" s="19" t="n" hidden="false">
        <f>ROUND((AQ330+AQ331)/AM329,2)</f>
        <v>0</v>
      </c>
      <c r="AO329" s="19" t="n" hidden="false">
        <v>0</v>
      </c>
      <c r="AP329" s="19" t="n" hidden="false">
        <f>AN329+AO329</f>
        <v>0</v>
      </c>
      <c r="AQ329" s="19" t="n" hidden="false">
        <f>ROUND(AM329*AN329,2)</f>
        <v>0</v>
      </c>
      <c r="AR329" s="19" t="n" hidden="false">
        <f>ROUND(AM329*AO329,2)</f>
        <v>0</v>
      </c>
      <c r="AS329" s="19" t="n" hidden="false">
        <f>AQ329+AR329</f>
        <v>0</v>
      </c>
      <c r="AT329" s="21" t="n" hidden="false">
        <f>AS329/N329-1</f>
        <v>-1</v>
      </c>
    </row>
    <row r="330" customFormat="false" hidden="false" outlineLevel="0" collapsed="false">
      <c r="A330" s="18" t="inlineStr">
        <is>
          <t xml:space="preserve">1.1.1.2.1.1.4.5.1</t>
        </is>
      </c>
      <c r="B330" s="18" t="inlineStr">
        <is>
          <t xml:space="preserve"/>
        </is>
      </c>
      <c r="C330" s="22" t="inlineStr">
        <is>
          <t xml:space="preserve">Кнопка управления_ / IEK /  BBG50-LAY5-K04</t>
        </is>
      </c>
      <c r="D330" s="7" t="inlineStr">
        <is>
          <t xml:space="preserve"/>
        </is>
      </c>
      <c r="E330" s="7" t="inlineStr">
        <is>
          <t xml:space="preserve"/>
        </is>
      </c>
      <c r="F330" s="7" t="inlineStr">
        <is>
          <t xml:space="preserve">ШТ</t>
        </is>
      </c>
      <c r="G330" s="7" t="inlineStr">
        <is>
          <t xml:space="preserve">1</t>
        </is>
      </c>
      <c r="H330" s="8" t="n">
        <v>3</v>
      </c>
      <c r="I330" s="20" t="n">
        <v>0</v>
      </c>
      <c r="J330" s="19" t="n">
        <v/>
      </c>
      <c r="K330" s="19" t="n">
        <f>ROUND(I330,2)+J330</f>
        <v>0</v>
      </c>
      <c r="L330" s="19" t="n">
        <f>ROUND(H330*ROUND(I330,2),2)</f>
        <v>0</v>
      </c>
      <c r="M330" s="19" t="n">
        <v/>
      </c>
      <c r="N330" s="19" t="n">
        <f>L330+M330</f>
        <v>0</v>
      </c>
      <c r="O330" s="8" t="n">
        <v>3</v>
      </c>
      <c r="P330" s="20" t="n" hidden="false">
        <v>653</v>
      </c>
      <c r="Q330" s="19" t="n" hidden="false">
        <v/>
      </c>
      <c r="R330" s="19" t="n" hidden="false">
        <f>P330+Q330</f>
        <v>653</v>
      </c>
      <c r="S330" s="19" t="n" hidden="false">
        <f>ROUND(O330*P330,2)</f>
        <v>1959</v>
      </c>
      <c r="T330" s="19" t="n" hidden="false">
        <v/>
      </c>
      <c r="U330" s="19" t="n" hidden="false">
        <f>S330+T330</f>
        <v>1959</v>
      </c>
      <c r="V330" s="21" t="n" hidden="false">
        <f>U330/N330-1</f>
        <v>Infinity</v>
      </c>
      <c r="W330" s="8" t="n">
        <v>3</v>
      </c>
      <c r="X330" s="20" t="n" hidden="false">
        <v>654</v>
      </c>
      <c r="Y330" s="19" t="n" hidden="false">
        <v/>
      </c>
      <c r="Z330" s="19" t="n" hidden="false">
        <f>X330+Y330</f>
        <v>654</v>
      </c>
      <c r="AA330" s="19" t="n" hidden="false">
        <f>ROUND(W330*X330,2)</f>
        <v>1962</v>
      </c>
      <c r="AB330" s="19" t="n" hidden="false">
        <v/>
      </c>
      <c r="AC330" s="19" t="n" hidden="false">
        <f>AA330+AB330</f>
        <v>1962</v>
      </c>
      <c r="AD330" s="21" t="n" hidden="false">
        <f>AC330/N330-1</f>
        <v>Infinity</v>
      </c>
      <c r="AE330" s="8" t="n">
        <v>3</v>
      </c>
      <c r="AF330" s="20" t="n" hidden="false">
        <v>180</v>
      </c>
      <c r="AG330" s="19" t="n" hidden="false">
        <v/>
      </c>
      <c r="AH330" s="19" t="n" hidden="false">
        <f>AF330+AG330</f>
        <v>180</v>
      </c>
      <c r="AI330" s="19" t="n" hidden="false">
        <f>ROUND(AE330*AF330,2)</f>
        <v>540</v>
      </c>
      <c r="AJ330" s="19" t="n" hidden="false">
        <v/>
      </c>
      <c r="AK330" s="19" t="n" hidden="false">
        <f>AI330+AJ330</f>
        <v>540</v>
      </c>
      <c r="AL330" s="21" t="n" hidden="false">
        <f>AK330/N330-1</f>
        <v>Infinity</v>
      </c>
      <c r="AM330" s="8" t="n">
        <v>0</v>
      </c>
      <c r="AN330" s="19" t="n" hidden="false">
        <v>0</v>
      </c>
      <c r="AO330" s="19" t="n" hidden="false">
        <v/>
      </c>
      <c r="AP330" s="19" t="n" hidden="false">
        <f>AN330+AO330</f>
        <v>0</v>
      </c>
      <c r="AQ330" s="19" t="n" hidden="false">
        <f>ROUND(AM330*AN330,2)</f>
        <v>0</v>
      </c>
      <c r="AR330" s="19" t="n" hidden="false">
        <v/>
      </c>
      <c r="AS330" s="19" t="n" hidden="false">
        <f>AQ330+AR330</f>
        <v>0</v>
      </c>
      <c r="AT330" s="21" t="n" hidden="false">
        <f>AS330/N330-1</f>
        <v>NaN</v>
      </c>
    </row>
    <row r="331" customFormat="false" hidden="false" outlineLevel="0" collapsed="false">
      <c r="A331" s="18" t="inlineStr">
        <is>
          <t xml:space="preserve">1.1.1.2.1.1.4.5.2</t>
        </is>
      </c>
      <c r="B331" s="18" t="inlineStr">
        <is>
          <t xml:space="preserve"/>
        </is>
      </c>
      <c r="C331" s="22" t="inlineStr">
        <is>
          <t xml:space="preserve">Корпус поста кнопочного_ / 1 мес BKP10-1K01 IEK</t>
        </is>
      </c>
      <c r="D331" s="7" t="inlineStr">
        <is>
          <t xml:space="preserve">BKP10-1-K01</t>
        </is>
      </c>
      <c r="E331" s="7" t="inlineStr">
        <is>
          <t xml:space="preserve"/>
        </is>
      </c>
      <c r="F331" s="7" t="inlineStr">
        <is>
          <t xml:space="preserve">ШТ</t>
        </is>
      </c>
      <c r="G331" s="7" t="inlineStr">
        <is>
          <t xml:space="preserve">1</t>
        </is>
      </c>
      <c r="H331" s="8" t="n">
        <v>3</v>
      </c>
      <c r="I331" s="20" t="n">
        <v>96.1</v>
      </c>
      <c r="J331" s="19" t="n">
        <v/>
      </c>
      <c r="K331" s="19" t="n">
        <f>ROUND(I331,2)+J331</f>
        <v>96.1</v>
      </c>
      <c r="L331" s="19" t="n">
        <f>ROUND(H331*ROUND(I331,2),2)</f>
        <v>288.3</v>
      </c>
      <c r="M331" s="19" t="n">
        <v/>
      </c>
      <c r="N331" s="19" t="n">
        <f>L331+M331</f>
        <v>288.3</v>
      </c>
      <c r="O331" s="8" t="n">
        <v>3</v>
      </c>
      <c r="P331" s="20" t="n" hidden="false">
        <v>144</v>
      </c>
      <c r="Q331" s="19" t="n" hidden="false">
        <v/>
      </c>
      <c r="R331" s="19" t="n" hidden="false">
        <f>P331+Q331</f>
        <v>144</v>
      </c>
      <c r="S331" s="19" t="n" hidden="false">
        <f>ROUND(O331*P331,2)</f>
        <v>432</v>
      </c>
      <c r="T331" s="19" t="n" hidden="false">
        <v/>
      </c>
      <c r="U331" s="19" t="n" hidden="false">
        <f>S331+T331</f>
        <v>432</v>
      </c>
      <c r="V331" s="21" t="n" hidden="false">
        <f>U331/N331-1</f>
        <v>0.4984391259105099</v>
      </c>
      <c r="W331" s="8" t="n">
        <v>3</v>
      </c>
      <c r="X331" s="20" t="n" hidden="false">
        <v>164</v>
      </c>
      <c r="Y331" s="19" t="n" hidden="false">
        <v/>
      </c>
      <c r="Z331" s="19" t="n" hidden="false">
        <f>X331+Y331</f>
        <v>164</v>
      </c>
      <c r="AA331" s="19" t="n" hidden="false">
        <f>ROUND(W331*X331,2)</f>
        <v>492</v>
      </c>
      <c r="AB331" s="19" t="n" hidden="false">
        <v/>
      </c>
      <c r="AC331" s="19" t="n" hidden="false">
        <f>AA331+AB331</f>
        <v>492</v>
      </c>
      <c r="AD331" s="21" t="n" hidden="false">
        <f>AC331/N331-1</f>
        <v>0.7065556711758585</v>
      </c>
      <c r="AE331" s="8" t="n">
        <v>3</v>
      </c>
      <c r="AF331" s="20" t="n" hidden="false">
        <v>180</v>
      </c>
      <c r="AG331" s="19" t="n" hidden="false">
        <v/>
      </c>
      <c r="AH331" s="19" t="n" hidden="false">
        <f>AF331+AG331</f>
        <v>180</v>
      </c>
      <c r="AI331" s="19" t="n" hidden="false">
        <f>ROUND(AE331*AF331,2)</f>
        <v>540</v>
      </c>
      <c r="AJ331" s="19" t="n" hidden="false">
        <v/>
      </c>
      <c r="AK331" s="19" t="n" hidden="false">
        <f>AI331+AJ331</f>
        <v>540</v>
      </c>
      <c r="AL331" s="21" t="n" hidden="false">
        <f>AK331/N331-1</f>
        <v>0.8730489073881373</v>
      </c>
      <c r="AM331" s="8" t="n">
        <v>0</v>
      </c>
      <c r="AN331" s="19" t="n" hidden="false">
        <v>0</v>
      </c>
      <c r="AO331" s="19" t="n" hidden="false">
        <v/>
      </c>
      <c r="AP331" s="19" t="n" hidden="false">
        <f>AN331+AO331</f>
        <v>0</v>
      </c>
      <c r="AQ331" s="19" t="n" hidden="false">
        <f>ROUND(AM331*AN331,2)</f>
        <v>0</v>
      </c>
      <c r="AR331" s="19" t="n" hidden="false">
        <v/>
      </c>
      <c r="AS331" s="19" t="n" hidden="false">
        <f>AQ331+AR331</f>
        <v>0</v>
      </c>
      <c r="AT331" s="21" t="n" hidden="false">
        <f>AS331/N331-1</f>
        <v>-1</v>
      </c>
    </row>
    <row r="332" customFormat="false" hidden="false" outlineLevel="0" collapsed="false">
      <c r="A332" s="14" t="inlineStr">
        <is>
          <t xml:space="preserve">1.1.1.2.1.1.5</t>
        </is>
      </c>
      <c r="B332" s="14" t="inlineStr">
        <is>
          <t xml:space="preserve"/>
        </is>
      </c>
      <c r="C332" s="14" t="inlineStr">
        <is>
          <t xml:space="preserve">Монтаж светотехнического оборудования</t>
        </is>
      </c>
      <c r="D332" s="6" t="inlineStr">
        <is>
          <t xml:space="preserve"/>
        </is>
      </c>
      <c r="E332" s="6" t="inlineStr">
        <is>
          <t xml:space="preserve"/>
        </is>
      </c>
      <c r="F332" s="6" t="inlineStr">
        <is>
          <t xml:space="preserve"/>
        </is>
      </c>
      <c r="G332" s="6" t="inlineStr">
        <is>
          <t xml:space="preserve"/>
        </is>
      </c>
      <c r="H332" s="15" t="n">
        <v/>
      </c>
      <c r="I332" s="16" t="n">
        <v/>
      </c>
      <c r="J332" s="16" t="n">
        <v/>
      </c>
      <c r="K332" s="16" t="n">
        <v/>
      </c>
      <c r="L332" s="16" t="n">
        <f>L333+L341+L344+L348</f>
        <v>16226.08</v>
      </c>
      <c r="M332" s="16" t="n">
        <f>M333+M341+M344+M348</f>
        <v>819089</v>
      </c>
      <c r="N332" s="16" t="n">
        <f>N333+N341+N344+N348</f>
        <v>835315.08</v>
      </c>
      <c r="O332" s="15" t="n">
        <v/>
      </c>
      <c r="P332" s="16" t="n" hidden="false">
        <v/>
      </c>
      <c r="Q332" s="16" t="n" hidden="false">
        <v/>
      </c>
      <c r="R332" s="16" t="n" hidden="false">
        <v/>
      </c>
      <c r="S332" s="16" t="n" hidden="false">
        <f>S333+S341+S344+S348</f>
        <v>8534202.17</v>
      </c>
      <c r="T332" s="16" t="n" hidden="false">
        <f>T333+T341+T344+T348</f>
        <v>1865715.2</v>
      </c>
      <c r="U332" s="16" t="n" hidden="false">
        <f>U333+U341+U344+U348</f>
        <v>10399917.37</v>
      </c>
      <c r="V332" s="17" t="n" hidden="false">
        <f>U332/N332-1</f>
        <v>11.450292852368953</v>
      </c>
      <c r="W332" s="15" t="n">
        <v/>
      </c>
      <c r="X332" s="16" t="n" hidden="false">
        <v/>
      </c>
      <c r="Y332" s="16" t="n" hidden="false">
        <v/>
      </c>
      <c r="Z332" s="16" t="n" hidden="false">
        <v/>
      </c>
      <c r="AA332" s="16" t="n" hidden="false">
        <f>AA333+AA341+AA344+AA348</f>
        <v>9711599.96</v>
      </c>
      <c r="AB332" s="16" t="n" hidden="false">
        <f>AB333+AB341+AB344+AB348</f>
        <v>2965300</v>
      </c>
      <c r="AC332" s="16" t="n" hidden="false">
        <f>AC333+AC341+AC344+AC348</f>
        <v>12676899.96</v>
      </c>
      <c r="AD332" s="17" t="n" hidden="false">
        <f>AC332/N332-1</f>
        <v>14.176189516415771</v>
      </c>
      <c r="AE332" s="15" t="n">
        <v/>
      </c>
      <c r="AF332" s="16" t="n" hidden="false">
        <v/>
      </c>
      <c r="AG332" s="16" t="n" hidden="false">
        <v/>
      </c>
      <c r="AH332" s="16" t="n" hidden="false">
        <v/>
      </c>
      <c r="AI332" s="16" t="n" hidden="false">
        <f>AI333+AI341+AI344+AI348</f>
        <v>10284638.61</v>
      </c>
      <c r="AJ332" s="16" t="n" hidden="false">
        <f>AJ333+AJ341+AJ344+AJ348</f>
        <v>1704000</v>
      </c>
      <c r="AK332" s="16" t="n" hidden="false">
        <f>AK333+AK341+AK344+AK348</f>
        <v>11988638.61</v>
      </c>
      <c r="AL332" s="17" t="n" hidden="false">
        <f>AK332/N332-1</f>
        <v>13.352235338550335</v>
      </c>
      <c r="AM332" s="15" t="n">
        <v/>
      </c>
      <c r="AN332" s="16" t="n" hidden="false">
        <v/>
      </c>
      <c r="AO332" s="16" t="n" hidden="false">
        <v/>
      </c>
      <c r="AP332" s="16" t="n" hidden="false">
        <v/>
      </c>
      <c r="AQ332" s="16" t="n" hidden="false">
        <f>AQ333+AQ341+AQ344+AQ348</f>
        <v>0</v>
      </c>
      <c r="AR332" s="16" t="n" hidden="false">
        <f>AR333+AR341+AR344+AR348</f>
        <v>0</v>
      </c>
      <c r="AS332" s="16" t="n" hidden="false">
        <f>AS333+AS341+AS344+AS348</f>
        <v>0</v>
      </c>
      <c r="AT332" s="17" t="n" hidden="false">
        <f>AS332/N332-1</f>
        <v>-1</v>
      </c>
    </row>
    <row r="333" customFormat="false" hidden="false" outlineLevel="0" collapsed="false">
      <c r="A333" s="18" t="inlineStr">
        <is>
          <t xml:space="preserve">1.1.1.2.1.1.5.1</t>
        </is>
      </c>
      <c r="B333" s="18" t="inlineStr">
        <is>
          <t xml:space="preserve"/>
        </is>
      </c>
      <c r="C333" s="18" t="inlineStr">
        <is>
          <t xml:space="preserve">Монтаж светильника / накладной</t>
        </is>
      </c>
      <c r="D333" s="7" t="inlineStr">
        <is>
          <t xml:space="preserve"/>
        </is>
      </c>
      <c r="E333" s="7" t="inlineStr">
        <is>
          <t xml:space="preserve">Выгружается из БО по объектам BIM-КЦ</t>
        </is>
      </c>
      <c r="F333" s="7" t="inlineStr">
        <is>
          <t xml:space="preserve">ШТ</t>
        </is>
      </c>
      <c r="G333" s="7" t="inlineStr">
        <is>
          <t xml:space="preserve">1</t>
        </is>
      </c>
      <c r="H333" s="8" t="n">
        <v>889</v>
      </c>
      <c r="I333" s="19" t="n">
        <f>ROUND((L334+L335+L336+L337+L338+L339+L340)/H333,2)</f>
        <v>0</v>
      </c>
      <c r="J333" s="20" t="n">
        <v>640</v>
      </c>
      <c r="K333" s="19" t="n">
        <f>I333+ROUND(J333,2)</f>
        <v>640</v>
      </c>
      <c r="L333" s="19" t="n">
        <f>ROUND(H333*I333,2)</f>
        <v>0</v>
      </c>
      <c r="M333" s="19" t="n">
        <f>ROUND(H333*ROUND(J333,2),2)</f>
        <v>568960</v>
      </c>
      <c r="N333" s="19" t="n">
        <f>L333+M333</f>
        <v>568960</v>
      </c>
      <c r="O333" s="8" t="n">
        <v>889</v>
      </c>
      <c r="P333" s="19" t="n" hidden="false">
        <f>ROUND((S334+S335+S336+S337+S338+S339+S340)/O333,2)</f>
        <v>7764.55</v>
      </c>
      <c r="Q333" s="20" t="n" hidden="false">
        <v>1579.2</v>
      </c>
      <c r="R333" s="19" t="n" hidden="false">
        <f>P333+Q333</f>
        <v>9343.75</v>
      </c>
      <c r="S333" s="19" t="n" hidden="false">
        <f>ROUND(O333*P333,2)</f>
        <v>6902684.95</v>
      </c>
      <c r="T333" s="19" t="n" hidden="false">
        <f>ROUND(O333*Q333,2)</f>
        <v>1403908.8</v>
      </c>
      <c r="U333" s="19" t="n" hidden="false">
        <f>S333+T333</f>
        <v>8306593.75</v>
      </c>
      <c r="V333" s="21" t="n" hidden="false">
        <f>U333/N333-1</f>
        <v>13.599609375</v>
      </c>
      <c r="W333" s="8" t="n">
        <v>889</v>
      </c>
      <c r="X333" s="19" t="n" hidden="false">
        <f>ROUND((AA334+AA335+AA336+AA337+AA338+AA339+AA340)/W333,2)</f>
        <v>9257.18</v>
      </c>
      <c r="Y333" s="20" t="n" hidden="false">
        <v>2300</v>
      </c>
      <c r="Z333" s="19" t="n" hidden="false">
        <f>X333+Y333</f>
        <v>11557.18</v>
      </c>
      <c r="AA333" s="19" t="n" hidden="false">
        <f>ROUND(W333*X333,2)</f>
        <v>8229633.02</v>
      </c>
      <c r="AB333" s="19" t="n" hidden="false">
        <f>ROUND(W333*Y333,2)</f>
        <v>2044700</v>
      </c>
      <c r="AC333" s="19" t="n" hidden="false">
        <f>AA333+AB333</f>
        <v>10274333.02</v>
      </c>
      <c r="AD333" s="21" t="n" hidden="false">
        <f>AC333/N333-1</f>
        <v>17.058093749999998</v>
      </c>
      <c r="AE333" s="8" t="n">
        <v>889</v>
      </c>
      <c r="AF333" s="19" t="n" hidden="false">
        <f>ROUND((AI334+AI335+AI336+AI337+AI338+AI339+AI340)/AE333,2)</f>
        <v>9911.25</v>
      </c>
      <c r="AG333" s="20" t="n" hidden="false">
        <v>1500</v>
      </c>
      <c r="AH333" s="19" t="n" hidden="false">
        <f>AF333+AG333</f>
        <v>11411.25</v>
      </c>
      <c r="AI333" s="19" t="n" hidden="false">
        <f>ROUND(AE333*AF333,2)</f>
        <v>8811101.25</v>
      </c>
      <c r="AJ333" s="19" t="n" hidden="false">
        <f>ROUND(AE333*AG333,2)</f>
        <v>1333500</v>
      </c>
      <c r="AK333" s="19" t="n" hidden="false">
        <f>AI333+AJ333</f>
        <v>10144601.25</v>
      </c>
      <c r="AL333" s="21" t="n" hidden="false">
        <f>AK333/N333-1</f>
        <v>16.830078125</v>
      </c>
      <c r="AM333" s="8" t="n">
        <v>0</v>
      </c>
      <c r="AN333" s="19" t="n" hidden="false">
        <f>ROUND((AQ334+AQ335+AQ336+AQ337+AQ338+AQ339+AQ340)/AM333,2)</f>
        <v>0</v>
      </c>
      <c r="AO333" s="19" t="n" hidden="false">
        <v>0</v>
      </c>
      <c r="AP333" s="19" t="n" hidden="false">
        <f>AN333+AO333</f>
        <v>0</v>
      </c>
      <c r="AQ333" s="19" t="n" hidden="false">
        <f>ROUND(AM333*AN333,2)</f>
        <v>0</v>
      </c>
      <c r="AR333" s="19" t="n" hidden="false">
        <f>ROUND(AM333*AO333,2)</f>
        <v>0</v>
      </c>
      <c r="AS333" s="19" t="n" hidden="false">
        <f>AQ333+AR333</f>
        <v>0</v>
      </c>
      <c r="AT333" s="21" t="n" hidden="false">
        <f>AS333/N333-1</f>
        <v>-1</v>
      </c>
    </row>
    <row r="334" customFormat="false" hidden="false" outlineLevel="0" collapsed="false">
      <c r="A334" s="18" t="inlineStr">
        <is>
          <t xml:space="preserve">1.1.1.2.1.1.5.1.1</t>
        </is>
      </c>
      <c r="B334" s="18" t="inlineStr">
        <is>
          <t xml:space="preserve"/>
        </is>
      </c>
      <c r="C334" s="22" t="inlineStr">
        <is>
          <t xml:space="preserve">Светильник_ / марку и артикул указать в примечании</t>
        </is>
      </c>
      <c r="D334" s="7" t="inlineStr">
        <is>
          <t xml:space="preserve">Светильник линейный накладной светодиодный Dust 1200 P L 65 4000 W GR 1200х124, 4000K, 36 Вт, световой поток 4320 Лм, IP65</t>
        </is>
      </c>
      <c r="E334" s="7" t="inlineStr">
        <is>
          <t xml:space="preserve"/>
        </is>
      </c>
      <c r="F334" s="7" t="inlineStr">
        <is>
          <t xml:space="preserve">ШТ</t>
        </is>
      </c>
      <c r="G334" s="7" t="inlineStr">
        <is>
          <t xml:space="preserve">1</t>
        </is>
      </c>
      <c r="H334" s="8" t="n">
        <v>67</v>
      </c>
      <c r="I334" s="20" t="n">
        <v>0</v>
      </c>
      <c r="J334" s="19" t="n">
        <v/>
      </c>
      <c r="K334" s="19" t="n">
        <f>ROUND(I334,2)+J334</f>
        <v>0</v>
      </c>
      <c r="L334" s="19" t="n">
        <f>ROUND(H334*ROUND(I334,2),2)</f>
        <v>0</v>
      </c>
      <c r="M334" s="19" t="n">
        <v/>
      </c>
      <c r="N334" s="19" t="n">
        <f>L334+M334</f>
        <v>0</v>
      </c>
      <c r="O334" s="8" t="n">
        <v>67</v>
      </c>
      <c r="P334" s="20" t="n" hidden="false">
        <v>8800</v>
      </c>
      <c r="Q334" s="19" t="n" hidden="false">
        <v/>
      </c>
      <c r="R334" s="19" t="n" hidden="false">
        <f>P334+Q334</f>
        <v>8800</v>
      </c>
      <c r="S334" s="19" t="n" hidden="false">
        <f>ROUND(O334*P334,2)</f>
        <v>589600</v>
      </c>
      <c r="T334" s="19" t="n" hidden="false">
        <v/>
      </c>
      <c r="U334" s="19" t="n" hidden="false">
        <f>S334+T334</f>
        <v>589600</v>
      </c>
      <c r="V334" s="21" t="n" hidden="false">
        <f>U334/N334-1</f>
        <v>Infinity</v>
      </c>
      <c r="W334" s="8" t="n">
        <v>67</v>
      </c>
      <c r="X334" s="20" t="n" hidden="false">
        <v>7765</v>
      </c>
      <c r="Y334" s="19" t="n" hidden="false">
        <v/>
      </c>
      <c r="Z334" s="19" t="n" hidden="false">
        <f>X334+Y334</f>
        <v>7765</v>
      </c>
      <c r="AA334" s="19" t="n" hidden="false">
        <f>ROUND(W334*X334,2)</f>
        <v>520255</v>
      </c>
      <c r="AB334" s="19" t="n" hidden="false">
        <v/>
      </c>
      <c r="AC334" s="19" t="n" hidden="false">
        <f>AA334+AB334</f>
        <v>520255</v>
      </c>
      <c r="AD334" s="21" t="n" hidden="false">
        <f>AC334/N334-1</f>
        <v>Infinity</v>
      </c>
      <c r="AE334" s="8" t="n">
        <v>67</v>
      </c>
      <c r="AF334" s="20" t="n" hidden="false">
        <v>9500</v>
      </c>
      <c r="AG334" s="19" t="n" hidden="false">
        <v/>
      </c>
      <c r="AH334" s="19" t="n" hidden="false">
        <f>AF334+AG334</f>
        <v>9500</v>
      </c>
      <c r="AI334" s="19" t="n" hidden="false">
        <f>ROUND(AE334*AF334,2)</f>
        <v>636500</v>
      </c>
      <c r="AJ334" s="19" t="n" hidden="false">
        <v/>
      </c>
      <c r="AK334" s="19" t="n" hidden="false">
        <f>AI334+AJ334</f>
        <v>636500</v>
      </c>
      <c r="AL334" s="21" t="n" hidden="false">
        <f>AK334/N334-1</f>
        <v>Infinity</v>
      </c>
      <c r="AM334" s="8" t="n">
        <v>0</v>
      </c>
      <c r="AN334" s="19" t="n" hidden="false">
        <v>0</v>
      </c>
      <c r="AO334" s="19" t="n" hidden="false">
        <v/>
      </c>
      <c r="AP334" s="19" t="n" hidden="false">
        <f>AN334+AO334</f>
        <v>0</v>
      </c>
      <c r="AQ334" s="19" t="n" hidden="false">
        <f>ROUND(AM334*AN334,2)</f>
        <v>0</v>
      </c>
      <c r="AR334" s="19" t="n" hidden="false">
        <v/>
      </c>
      <c r="AS334" s="19" t="n" hidden="false">
        <f>AQ334+AR334</f>
        <v>0</v>
      </c>
      <c r="AT334" s="21" t="n" hidden="false">
        <f>AS334/N334-1</f>
        <v>NaN</v>
      </c>
    </row>
    <row r="335" customFormat="false" hidden="false" outlineLevel="0" collapsed="false">
      <c r="A335" s="18" t="inlineStr">
        <is>
          <t xml:space="preserve">1.1.1.2.1.1.5.1.2</t>
        </is>
      </c>
      <c r="B335" s="18" t="inlineStr">
        <is>
          <t xml:space="preserve"/>
        </is>
      </c>
      <c r="C335" s="22" t="inlineStr">
        <is>
          <t xml:space="preserve">Светильник_ / марку и артикул указать в примечании</t>
        </is>
      </c>
      <c r="D335" s="7" t="inlineStr">
        <is>
          <t xml:space="preserve">Светильник потолочный/накладной светодиодный ES 96-058-20 EXSER
1250х60, 4000K, 28 Вт, световой поток 3250 Лм, IP20</t>
        </is>
      </c>
      <c r="E335" s="7" t="inlineStr">
        <is>
          <t xml:space="preserve"/>
        </is>
      </c>
      <c r="F335" s="7" t="inlineStr">
        <is>
          <t xml:space="preserve">ШТ</t>
        </is>
      </c>
      <c r="G335" s="7" t="inlineStr">
        <is>
          <t xml:space="preserve">1</t>
        </is>
      </c>
      <c r="H335" s="8" t="n">
        <v>204</v>
      </c>
      <c r="I335" s="20" t="n">
        <v>0</v>
      </c>
      <c r="J335" s="19" t="n">
        <v/>
      </c>
      <c r="K335" s="19" t="n">
        <f>ROUND(I335,2)+J335</f>
        <v>0</v>
      </c>
      <c r="L335" s="19" t="n">
        <f>ROUND(H335*ROUND(I335,2),2)</f>
        <v>0</v>
      </c>
      <c r="M335" s="19" t="n">
        <v/>
      </c>
      <c r="N335" s="19" t="n">
        <f>L335+M335</f>
        <v>0</v>
      </c>
      <c r="O335" s="8" t="n">
        <v>204</v>
      </c>
      <c r="P335" s="20" t="n" hidden="false">
        <v>3570</v>
      </c>
      <c r="Q335" s="19" t="n" hidden="false">
        <v/>
      </c>
      <c r="R335" s="19" t="n" hidden="false">
        <f>P335+Q335</f>
        <v>3570</v>
      </c>
      <c r="S335" s="19" t="n" hidden="false">
        <f>ROUND(O335*P335,2)</f>
        <v>728280</v>
      </c>
      <c r="T335" s="19" t="n" hidden="false">
        <v/>
      </c>
      <c r="U335" s="19" t="n" hidden="false">
        <f>S335+T335</f>
        <v>728280</v>
      </c>
      <c r="V335" s="21" t="n" hidden="false">
        <f>U335/N335-1</f>
        <v>Infinity</v>
      </c>
      <c r="W335" s="8" t="n">
        <v>204</v>
      </c>
      <c r="X335" s="20" t="n" hidden="false">
        <v>3380</v>
      </c>
      <c r="Y335" s="19" t="n" hidden="false">
        <v/>
      </c>
      <c r="Z335" s="19" t="n" hidden="false">
        <f>X335+Y335</f>
        <v>3380</v>
      </c>
      <c r="AA335" s="19" t="n" hidden="false">
        <f>ROUND(W335*X335,2)</f>
        <v>689520</v>
      </c>
      <c r="AB335" s="19" t="n" hidden="false">
        <v/>
      </c>
      <c r="AC335" s="19" t="n" hidden="false">
        <f>AA335+AB335</f>
        <v>689520</v>
      </c>
      <c r="AD335" s="21" t="n" hidden="false">
        <f>AC335/N335-1</f>
        <v>Infinity</v>
      </c>
      <c r="AE335" s="8" t="n">
        <v>204</v>
      </c>
      <c r="AF335" s="20" t="n" hidden="false">
        <v>8000</v>
      </c>
      <c r="AG335" s="19" t="n" hidden="false">
        <v/>
      </c>
      <c r="AH335" s="19" t="n" hidden="false">
        <f>AF335+AG335</f>
        <v>8000</v>
      </c>
      <c r="AI335" s="19" t="n" hidden="false">
        <f>ROUND(AE335*AF335,2)</f>
        <v>1632000</v>
      </c>
      <c r="AJ335" s="19" t="n" hidden="false">
        <v/>
      </c>
      <c r="AK335" s="19" t="n" hidden="false">
        <f>AI335+AJ335</f>
        <v>1632000</v>
      </c>
      <c r="AL335" s="21" t="n" hidden="false">
        <f>AK335/N335-1</f>
        <v>Infinity</v>
      </c>
      <c r="AM335" s="8" t="n">
        <v>0</v>
      </c>
      <c r="AN335" s="19" t="n" hidden="false">
        <v>0</v>
      </c>
      <c r="AO335" s="19" t="n" hidden="false">
        <v/>
      </c>
      <c r="AP335" s="19" t="n" hidden="false">
        <f>AN335+AO335</f>
        <v>0</v>
      </c>
      <c r="AQ335" s="19" t="n" hidden="false">
        <f>ROUND(AM335*AN335,2)</f>
        <v>0</v>
      </c>
      <c r="AR335" s="19" t="n" hidden="false">
        <v/>
      </c>
      <c r="AS335" s="19" t="n" hidden="false">
        <f>AQ335+AR335</f>
        <v>0</v>
      </c>
      <c r="AT335" s="21" t="n" hidden="false">
        <f>AS335/N335-1</f>
        <v>NaN</v>
      </c>
    </row>
    <row r="336" customFormat="false" hidden="false" outlineLevel="0" collapsed="false">
      <c r="A336" s="18" t="inlineStr">
        <is>
          <t xml:space="preserve">1.1.1.2.1.1.5.1.3</t>
        </is>
      </c>
      <c r="B336" s="18" t="inlineStr">
        <is>
          <t xml:space="preserve"/>
        </is>
      </c>
      <c r="C336" s="22" t="inlineStr">
        <is>
          <t xml:space="preserve">Светильник_ / марку и артикул указать в примечании</t>
        </is>
      </c>
      <c r="D336" s="7" t="inlineStr">
        <is>
          <t xml:space="preserve">Светильник светодиодный, настенный, DOMO LED 11W 840 SL, 11 Вт, 4000К, световой поток 1450 Лм, IP65</t>
        </is>
      </c>
      <c r="E336" s="7" t="inlineStr">
        <is>
          <t xml:space="preserve"/>
        </is>
      </c>
      <c r="F336" s="7" t="inlineStr">
        <is>
          <t xml:space="preserve">ШТ</t>
        </is>
      </c>
      <c r="G336" s="7" t="inlineStr">
        <is>
          <t xml:space="preserve">1</t>
        </is>
      </c>
      <c r="H336" s="8" t="n">
        <v>17</v>
      </c>
      <c r="I336" s="20" t="n">
        <v>0</v>
      </c>
      <c r="J336" s="19" t="n">
        <v/>
      </c>
      <c r="K336" s="19" t="n">
        <f>ROUND(I336,2)+J336</f>
        <v>0</v>
      </c>
      <c r="L336" s="19" t="n">
        <f>ROUND(H336*ROUND(I336,2),2)</f>
        <v>0</v>
      </c>
      <c r="M336" s="19" t="n">
        <v/>
      </c>
      <c r="N336" s="19" t="n">
        <f>L336+M336</f>
        <v>0</v>
      </c>
      <c r="O336" s="8" t="n">
        <v>17</v>
      </c>
      <c r="P336" s="20" t="n" hidden="false">
        <v>11562</v>
      </c>
      <c r="Q336" s="19" t="n" hidden="false">
        <v/>
      </c>
      <c r="R336" s="19" t="n" hidden="false">
        <f>P336+Q336</f>
        <v>11562</v>
      </c>
      <c r="S336" s="19" t="n" hidden="false">
        <f>ROUND(O336*P336,2)</f>
        <v>196554</v>
      </c>
      <c r="T336" s="19" t="n" hidden="false">
        <v/>
      </c>
      <c r="U336" s="19" t="n" hidden="false">
        <f>S336+T336</f>
        <v>196554</v>
      </c>
      <c r="V336" s="21" t="n" hidden="false">
        <f>U336/N336-1</f>
        <v>Infinity</v>
      </c>
      <c r="W336" s="8" t="n">
        <v>17</v>
      </c>
      <c r="X336" s="20" t="n" hidden="false">
        <v>10806</v>
      </c>
      <c r="Y336" s="19" t="n" hidden="false">
        <v/>
      </c>
      <c r="Z336" s="19" t="n" hidden="false">
        <f>X336+Y336</f>
        <v>10806</v>
      </c>
      <c r="AA336" s="19" t="n" hidden="false">
        <f>ROUND(W336*X336,2)</f>
        <v>183702</v>
      </c>
      <c r="AB336" s="19" t="n" hidden="false">
        <v/>
      </c>
      <c r="AC336" s="19" t="n" hidden="false">
        <f>AA336+AB336</f>
        <v>183702</v>
      </c>
      <c r="AD336" s="21" t="n" hidden="false">
        <f>AC336/N336-1</f>
        <v>Infinity</v>
      </c>
      <c r="AE336" s="8" t="n">
        <v>17</v>
      </c>
      <c r="AF336" s="20" t="n" hidden="false">
        <v>11000</v>
      </c>
      <c r="AG336" s="19" t="n" hidden="false">
        <v/>
      </c>
      <c r="AH336" s="19" t="n" hidden="false">
        <f>AF336+AG336</f>
        <v>11000</v>
      </c>
      <c r="AI336" s="19" t="n" hidden="false">
        <f>ROUND(AE336*AF336,2)</f>
        <v>187000</v>
      </c>
      <c r="AJ336" s="19" t="n" hidden="false">
        <v/>
      </c>
      <c r="AK336" s="19" t="n" hidden="false">
        <f>AI336+AJ336</f>
        <v>187000</v>
      </c>
      <c r="AL336" s="21" t="n" hidden="false">
        <f>AK336/N336-1</f>
        <v>Infinity</v>
      </c>
      <c r="AM336" s="8" t="n">
        <v>0</v>
      </c>
      <c r="AN336" s="19" t="n" hidden="false">
        <v>0</v>
      </c>
      <c r="AO336" s="19" t="n" hidden="false">
        <v/>
      </c>
      <c r="AP336" s="19" t="n" hidden="false">
        <f>AN336+AO336</f>
        <v>0</v>
      </c>
      <c r="AQ336" s="19" t="n" hidden="false">
        <f>ROUND(AM336*AN336,2)</f>
        <v>0</v>
      </c>
      <c r="AR336" s="19" t="n" hidden="false">
        <v/>
      </c>
      <c r="AS336" s="19" t="n" hidden="false">
        <f>AQ336+AR336</f>
        <v>0</v>
      </c>
      <c r="AT336" s="21" t="n" hidden="false">
        <f>AS336/N336-1</f>
        <v>NaN</v>
      </c>
    </row>
    <row r="337" customFormat="false" hidden="false" outlineLevel="0" collapsed="false">
      <c r="A337" s="18" t="inlineStr">
        <is>
          <t xml:space="preserve">1.1.1.2.1.1.5.1.4</t>
        </is>
      </c>
      <c r="B337" s="18" t="inlineStr">
        <is>
          <t xml:space="preserve"/>
        </is>
      </c>
      <c r="C337" s="22" t="inlineStr">
        <is>
          <t xml:space="preserve">Светильник_ / марку и артикул указать в примечании</t>
        </is>
      </c>
      <c r="D337" s="7" t="inlineStr">
        <is>
          <t xml:space="preserve">Светильник светодиодный ES 96-056-20 EXSER ,1123х60, 4000K, 32 Вт,
световой поток 3050 Лм, IP20</t>
        </is>
      </c>
      <c r="E337" s="7" t="inlineStr">
        <is>
          <t xml:space="preserve"/>
        </is>
      </c>
      <c r="F337" s="7" t="inlineStr">
        <is>
          <t xml:space="preserve">ШТ</t>
        </is>
      </c>
      <c r="G337" s="7" t="inlineStr">
        <is>
          <t xml:space="preserve">1</t>
        </is>
      </c>
      <c r="H337" s="8" t="n">
        <v>40</v>
      </c>
      <c r="I337" s="20" t="n">
        <v>0</v>
      </c>
      <c r="J337" s="19" t="n">
        <v/>
      </c>
      <c r="K337" s="19" t="n">
        <f>ROUND(I337,2)+J337</f>
        <v>0</v>
      </c>
      <c r="L337" s="19" t="n">
        <f>ROUND(H337*ROUND(I337,2),2)</f>
        <v>0</v>
      </c>
      <c r="M337" s="19" t="n">
        <v/>
      </c>
      <c r="N337" s="19" t="n">
        <f>L337+M337</f>
        <v>0</v>
      </c>
      <c r="O337" s="8" t="n">
        <v>40</v>
      </c>
      <c r="P337" s="20" t="n" hidden="false">
        <v>3570</v>
      </c>
      <c r="Q337" s="19" t="n" hidden="false">
        <v/>
      </c>
      <c r="R337" s="19" t="n" hidden="false">
        <f>P337+Q337</f>
        <v>3570</v>
      </c>
      <c r="S337" s="19" t="n" hidden="false">
        <f>ROUND(O337*P337,2)</f>
        <v>142800</v>
      </c>
      <c r="T337" s="19" t="n" hidden="false">
        <v/>
      </c>
      <c r="U337" s="19" t="n" hidden="false">
        <f>S337+T337</f>
        <v>142800</v>
      </c>
      <c r="V337" s="21" t="n" hidden="false">
        <f>U337/N337-1</f>
        <v>Infinity</v>
      </c>
      <c r="W337" s="8" t="n">
        <v>40</v>
      </c>
      <c r="X337" s="20" t="n" hidden="false">
        <v>4300</v>
      </c>
      <c r="Y337" s="19" t="n" hidden="false">
        <v/>
      </c>
      <c r="Z337" s="19" t="n" hidden="false">
        <f>X337+Y337</f>
        <v>4300</v>
      </c>
      <c r="AA337" s="19" t="n" hidden="false">
        <f>ROUND(W337*X337,2)</f>
        <v>172000</v>
      </c>
      <c r="AB337" s="19" t="n" hidden="false">
        <v/>
      </c>
      <c r="AC337" s="19" t="n" hidden="false">
        <f>AA337+AB337</f>
        <v>172000</v>
      </c>
      <c r="AD337" s="21" t="n" hidden="false">
        <f>AC337/N337-1</f>
        <v>Infinity</v>
      </c>
      <c r="AE337" s="8" t="n">
        <v>40</v>
      </c>
      <c r="AF337" s="20" t="n" hidden="false">
        <v>8000</v>
      </c>
      <c r="AG337" s="19" t="n" hidden="false">
        <v/>
      </c>
      <c r="AH337" s="19" t="n" hidden="false">
        <f>AF337+AG337</f>
        <v>8000</v>
      </c>
      <c r="AI337" s="19" t="n" hidden="false">
        <f>ROUND(AE337*AF337,2)</f>
        <v>320000</v>
      </c>
      <c r="AJ337" s="19" t="n" hidden="false">
        <v/>
      </c>
      <c r="AK337" s="19" t="n" hidden="false">
        <f>AI337+AJ337</f>
        <v>320000</v>
      </c>
      <c r="AL337" s="21" t="n" hidden="false">
        <f>AK337/N337-1</f>
        <v>Infinity</v>
      </c>
      <c r="AM337" s="8" t="n">
        <v>0</v>
      </c>
      <c r="AN337" s="19" t="n" hidden="false">
        <v>0</v>
      </c>
      <c r="AO337" s="19" t="n" hidden="false">
        <v/>
      </c>
      <c r="AP337" s="19" t="n" hidden="false">
        <f>AN337+AO337</f>
        <v>0</v>
      </c>
      <c r="AQ337" s="19" t="n" hidden="false">
        <f>ROUND(AM337*AN337,2)</f>
        <v>0</v>
      </c>
      <c r="AR337" s="19" t="n" hidden="false">
        <v/>
      </c>
      <c r="AS337" s="19" t="n" hidden="false">
        <f>AQ337+AR337</f>
        <v>0</v>
      </c>
      <c r="AT337" s="21" t="n" hidden="false">
        <f>AS337/N337-1</f>
        <v>NaN</v>
      </c>
    </row>
    <row r="338" customFormat="false" hidden="false" outlineLevel="0" collapsed="false">
      <c r="A338" s="18" t="inlineStr">
        <is>
          <t xml:space="preserve">1.1.1.2.1.1.5.1.5</t>
        </is>
      </c>
      <c r="B338" s="18" t="inlineStr">
        <is>
          <t xml:space="preserve"/>
        </is>
      </c>
      <c r="C338" s="22" t="inlineStr">
        <is>
          <t xml:space="preserve">Светильник_ / марку и артикул указать в примечании</t>
        </is>
      </c>
      <c r="D338" s="7" t="inlineStr">
        <is>
          <t xml:space="preserve">Светильник встраиваемый/накладной светодиодный OPTIMA.OPL ECO LED 1200х600, 4000K, 76 Вт, световой поток 6000 Лм, IP20</t>
        </is>
      </c>
      <c r="E338" s="7" t="inlineStr">
        <is>
          <t xml:space="preserve"/>
        </is>
      </c>
      <c r="F338" s="7" t="inlineStr">
        <is>
          <t xml:space="preserve">ШТ</t>
        </is>
      </c>
      <c r="G338" s="7" t="inlineStr">
        <is>
          <t xml:space="preserve">1</t>
        </is>
      </c>
      <c r="H338" s="8" t="n">
        <v>456</v>
      </c>
      <c r="I338" s="20" t="n">
        <v>0</v>
      </c>
      <c r="J338" s="19" t="n">
        <v/>
      </c>
      <c r="K338" s="19" t="n">
        <f>ROUND(I338,2)+J338</f>
        <v>0</v>
      </c>
      <c r="L338" s="19" t="n">
        <f>ROUND(H338*ROUND(I338,2),2)</f>
        <v>0</v>
      </c>
      <c r="M338" s="19" t="n">
        <v/>
      </c>
      <c r="N338" s="19" t="n">
        <f>L338+M338</f>
        <v>0</v>
      </c>
      <c r="O338" s="8" t="n">
        <v>456</v>
      </c>
      <c r="P338" s="20" t="n" hidden="false">
        <v>10192</v>
      </c>
      <c r="Q338" s="19" t="n" hidden="false">
        <v/>
      </c>
      <c r="R338" s="19" t="n" hidden="false">
        <f>P338+Q338</f>
        <v>10192</v>
      </c>
      <c r="S338" s="19" t="n" hidden="false">
        <f>ROUND(O338*P338,2)</f>
        <v>4647552</v>
      </c>
      <c r="T338" s="19" t="n" hidden="false">
        <v/>
      </c>
      <c r="U338" s="19" t="n" hidden="false">
        <f>S338+T338</f>
        <v>4647552</v>
      </c>
      <c r="V338" s="21" t="n" hidden="false">
        <f>U338/N338-1</f>
        <v>Infinity</v>
      </c>
      <c r="W338" s="8" t="n">
        <v>456</v>
      </c>
      <c r="X338" s="20" t="n" hidden="false">
        <v>13603</v>
      </c>
      <c r="Y338" s="19" t="n" hidden="false">
        <v/>
      </c>
      <c r="Z338" s="19" t="n" hidden="false">
        <f>X338+Y338</f>
        <v>13603</v>
      </c>
      <c r="AA338" s="19" t="n" hidden="false">
        <f>ROUND(W338*X338,2)</f>
        <v>6202968</v>
      </c>
      <c r="AB338" s="19" t="n" hidden="false">
        <v/>
      </c>
      <c r="AC338" s="19" t="n" hidden="false">
        <f>AA338+AB338</f>
        <v>6202968</v>
      </c>
      <c r="AD338" s="21" t="n" hidden="false">
        <f>AC338/N338-1</f>
        <v>Infinity</v>
      </c>
      <c r="AE338" s="8" t="n">
        <v>456</v>
      </c>
      <c r="AF338" s="20" t="n" hidden="false">
        <v>11500</v>
      </c>
      <c r="AG338" s="19" t="n" hidden="false">
        <v/>
      </c>
      <c r="AH338" s="19" t="n" hidden="false">
        <f>AF338+AG338</f>
        <v>11500</v>
      </c>
      <c r="AI338" s="19" t="n" hidden="false">
        <f>ROUND(AE338*AF338,2)</f>
        <v>5244000</v>
      </c>
      <c r="AJ338" s="19" t="n" hidden="false">
        <v/>
      </c>
      <c r="AK338" s="19" t="n" hidden="false">
        <f>AI338+AJ338</f>
        <v>5244000</v>
      </c>
      <c r="AL338" s="21" t="n" hidden="false">
        <f>AK338/N338-1</f>
        <v>Infinity</v>
      </c>
      <c r="AM338" s="8" t="n">
        <v>0</v>
      </c>
      <c r="AN338" s="19" t="n" hidden="false">
        <v>0</v>
      </c>
      <c r="AO338" s="19" t="n" hidden="false">
        <v/>
      </c>
      <c r="AP338" s="19" t="n" hidden="false">
        <f>AN338+AO338</f>
        <v>0</v>
      </c>
      <c r="AQ338" s="19" t="n" hidden="false">
        <f>ROUND(AM338*AN338,2)</f>
        <v>0</v>
      </c>
      <c r="AR338" s="19" t="n" hidden="false">
        <v/>
      </c>
      <c r="AS338" s="19" t="n" hidden="false">
        <f>AQ338+AR338</f>
        <v>0</v>
      </c>
      <c r="AT338" s="21" t="n" hidden="false">
        <f>AS338/N338-1</f>
        <v>NaN</v>
      </c>
    </row>
    <row r="339" customFormat="false" hidden="false" outlineLevel="0" collapsed="false">
      <c r="A339" s="18" t="inlineStr">
        <is>
          <t xml:space="preserve">1.1.1.2.1.1.5.1.6</t>
        </is>
      </c>
      <c r="B339" s="18" t="inlineStr">
        <is>
          <t xml:space="preserve"/>
        </is>
      </c>
      <c r="C339" s="22" t="inlineStr">
        <is>
          <t xml:space="preserve">Светильник_ / марку и артикул указать в примечании</t>
        </is>
      </c>
      <c r="D339" s="7" t="inlineStr">
        <is>
          <t xml:space="preserve">Светильник светодиодный ДВО-03-О-40-4К-IP40 CRI90 ,1200х180, 4000K, 40 Вт, световой поток 3750 Лм, IP40</t>
        </is>
      </c>
      <c r="E339" s="7" t="inlineStr">
        <is>
          <t xml:space="preserve"/>
        </is>
      </c>
      <c r="F339" s="7" t="inlineStr">
        <is>
          <t xml:space="preserve">ШТ</t>
        </is>
      </c>
      <c r="G339" s="7" t="inlineStr">
        <is>
          <t xml:space="preserve">1</t>
        </is>
      </c>
      <c r="H339" s="8" t="n">
        <v>8</v>
      </c>
      <c r="I339" s="20" t="n">
        <v>0</v>
      </c>
      <c r="J339" s="19" t="n">
        <v/>
      </c>
      <c r="K339" s="19" t="n">
        <f>ROUND(I339,2)+J339</f>
        <v>0</v>
      </c>
      <c r="L339" s="19" t="n">
        <f>ROUND(H339*ROUND(I339,2),2)</f>
        <v>0</v>
      </c>
      <c r="M339" s="19" t="n">
        <v/>
      </c>
      <c r="N339" s="19" t="n">
        <f>L339+M339</f>
        <v>0</v>
      </c>
      <c r="O339" s="8" t="n">
        <v>8</v>
      </c>
      <c r="P339" s="20" t="n" hidden="false">
        <v>5625</v>
      </c>
      <c r="Q339" s="19" t="n" hidden="false">
        <v/>
      </c>
      <c r="R339" s="19" t="n" hidden="false">
        <f>P339+Q339</f>
        <v>5625</v>
      </c>
      <c r="S339" s="19" t="n" hidden="false">
        <f>ROUND(O339*P339,2)</f>
        <v>45000</v>
      </c>
      <c r="T339" s="19" t="n" hidden="false">
        <v/>
      </c>
      <c r="U339" s="19" t="n" hidden="false">
        <f>S339+T339</f>
        <v>45000</v>
      </c>
      <c r="V339" s="21" t="n" hidden="false">
        <f>U339/N339-1</f>
        <v>Infinity</v>
      </c>
      <c r="W339" s="8" t="n">
        <v>8</v>
      </c>
      <c r="X339" s="20" t="n" hidden="false">
        <v>6723</v>
      </c>
      <c r="Y339" s="19" t="n" hidden="false">
        <v/>
      </c>
      <c r="Z339" s="19" t="n" hidden="false">
        <f>X339+Y339</f>
        <v>6723</v>
      </c>
      <c r="AA339" s="19" t="n" hidden="false">
        <f>ROUND(W339*X339,2)</f>
        <v>53784</v>
      </c>
      <c r="AB339" s="19" t="n" hidden="false">
        <v/>
      </c>
      <c r="AC339" s="19" t="n" hidden="false">
        <f>AA339+AB339</f>
        <v>53784</v>
      </c>
      <c r="AD339" s="21" t="n" hidden="false">
        <f>AC339/N339-1</f>
        <v>Infinity</v>
      </c>
      <c r="AE339" s="8" t="n">
        <v>8</v>
      </c>
      <c r="AF339" s="20" t="n" hidden="false">
        <v>6800</v>
      </c>
      <c r="AG339" s="19" t="n" hidden="false">
        <v/>
      </c>
      <c r="AH339" s="19" t="n" hidden="false">
        <f>AF339+AG339</f>
        <v>6800</v>
      </c>
      <c r="AI339" s="19" t="n" hidden="false">
        <f>ROUND(AE339*AF339,2)</f>
        <v>54400</v>
      </c>
      <c r="AJ339" s="19" t="n" hidden="false">
        <v/>
      </c>
      <c r="AK339" s="19" t="n" hidden="false">
        <f>AI339+AJ339</f>
        <v>54400</v>
      </c>
      <c r="AL339" s="21" t="n" hidden="false">
        <f>AK339/N339-1</f>
        <v>Infinity</v>
      </c>
      <c r="AM339" s="8" t="n">
        <v>0</v>
      </c>
      <c r="AN339" s="19" t="n" hidden="false">
        <v>0</v>
      </c>
      <c r="AO339" s="19" t="n" hidden="false">
        <v/>
      </c>
      <c r="AP339" s="19" t="n" hidden="false">
        <f>AN339+AO339</f>
        <v>0</v>
      </c>
      <c r="AQ339" s="19" t="n" hidden="false">
        <f>ROUND(AM339*AN339,2)</f>
        <v>0</v>
      </c>
      <c r="AR339" s="19" t="n" hidden="false">
        <v/>
      </c>
      <c r="AS339" s="19" t="n" hidden="false">
        <f>AQ339+AR339</f>
        <v>0</v>
      </c>
      <c r="AT339" s="21" t="n" hidden="false">
        <f>AS339/N339-1</f>
        <v>NaN</v>
      </c>
    </row>
    <row r="340" customFormat="false" hidden="false" outlineLevel="0" collapsed="false">
      <c r="A340" s="18" t="inlineStr">
        <is>
          <t xml:space="preserve">1.1.1.2.1.1.5.1.7</t>
        </is>
      </c>
      <c r="B340" s="18" t="inlineStr">
        <is>
          <t xml:space="preserve"/>
        </is>
      </c>
      <c r="C340" s="22" t="inlineStr">
        <is>
          <t xml:space="preserve">Светильник_ / марку и артикул указать в примечании</t>
        </is>
      </c>
      <c r="D340" s="7" t="inlineStr">
        <is>
          <t xml:space="preserve">Светильник потолочный/накладной светодиодный ES 96-062-20 EXSER
2000х80, 4000K, 49 Вт, световой поток 3690 Лм, IP20</t>
        </is>
      </c>
      <c r="E340" s="7" t="inlineStr">
        <is>
          <t xml:space="preserve"/>
        </is>
      </c>
      <c r="F340" s="7" t="inlineStr">
        <is>
          <t xml:space="preserve">ШТ</t>
        </is>
      </c>
      <c r="G340" s="7" t="inlineStr">
        <is>
          <t xml:space="preserve">1</t>
        </is>
      </c>
      <c r="H340" s="8" t="n">
        <v>97</v>
      </c>
      <c r="I340" s="20" t="n">
        <v>0</v>
      </c>
      <c r="J340" s="19" t="n">
        <v/>
      </c>
      <c r="K340" s="19" t="n">
        <f>ROUND(I340,2)+J340</f>
        <v>0</v>
      </c>
      <c r="L340" s="19" t="n">
        <f>ROUND(H340*ROUND(I340,2),2)</f>
        <v>0</v>
      </c>
      <c r="M340" s="19" t="n">
        <v/>
      </c>
      <c r="N340" s="19" t="n">
        <f>L340+M340</f>
        <v>0</v>
      </c>
      <c r="O340" s="8" t="n">
        <v>97</v>
      </c>
      <c r="P340" s="20" t="n" hidden="false">
        <v>5700</v>
      </c>
      <c r="Q340" s="19" t="n" hidden="false">
        <v/>
      </c>
      <c r="R340" s="19" t="n" hidden="false">
        <f>P340+Q340</f>
        <v>5700</v>
      </c>
      <c r="S340" s="19" t="n" hidden="false">
        <f>ROUND(O340*P340,2)</f>
        <v>552900</v>
      </c>
      <c r="T340" s="19" t="n" hidden="false">
        <v/>
      </c>
      <c r="U340" s="19" t="n" hidden="false">
        <f>S340+T340</f>
        <v>552900</v>
      </c>
      <c r="V340" s="21" t="n" hidden="false">
        <f>U340/N340-1</f>
        <v>Infinity</v>
      </c>
      <c r="W340" s="8" t="n">
        <v>97</v>
      </c>
      <c r="X340" s="20" t="n" hidden="false">
        <v>4200</v>
      </c>
      <c r="Y340" s="19" t="n" hidden="false">
        <v/>
      </c>
      <c r="Z340" s="19" t="n" hidden="false">
        <f>X340+Y340</f>
        <v>4200</v>
      </c>
      <c r="AA340" s="19" t="n" hidden="false">
        <f>ROUND(W340*X340,2)</f>
        <v>407400</v>
      </c>
      <c r="AB340" s="19" t="n" hidden="false">
        <v/>
      </c>
      <c r="AC340" s="19" t="n" hidden="false">
        <f>AA340+AB340</f>
        <v>407400</v>
      </c>
      <c r="AD340" s="21" t="n" hidden="false">
        <f>AC340/N340-1</f>
        <v>Infinity</v>
      </c>
      <c r="AE340" s="8" t="n">
        <v>97</v>
      </c>
      <c r="AF340" s="20" t="n" hidden="false">
        <v>7600</v>
      </c>
      <c r="AG340" s="19" t="n" hidden="false">
        <v/>
      </c>
      <c r="AH340" s="19" t="n" hidden="false">
        <f>AF340+AG340</f>
        <v>7600</v>
      </c>
      <c r="AI340" s="19" t="n" hidden="false">
        <f>ROUND(AE340*AF340,2)</f>
        <v>737200</v>
      </c>
      <c r="AJ340" s="19" t="n" hidden="false">
        <v/>
      </c>
      <c r="AK340" s="19" t="n" hidden="false">
        <f>AI340+AJ340</f>
        <v>737200</v>
      </c>
      <c r="AL340" s="21" t="n" hidden="false">
        <f>AK340/N340-1</f>
        <v>Infinity</v>
      </c>
      <c r="AM340" s="8" t="n">
        <v>0</v>
      </c>
      <c r="AN340" s="19" t="n" hidden="false">
        <v>0</v>
      </c>
      <c r="AO340" s="19" t="n" hidden="false">
        <v/>
      </c>
      <c r="AP340" s="19" t="n" hidden="false">
        <f>AN340+AO340</f>
        <v>0</v>
      </c>
      <c r="AQ340" s="19" t="n" hidden="false">
        <f>ROUND(AM340*AN340,2)</f>
        <v>0</v>
      </c>
      <c r="AR340" s="19" t="n" hidden="false">
        <v/>
      </c>
      <c r="AS340" s="19" t="n" hidden="false">
        <f>AQ340+AR340</f>
        <v>0</v>
      </c>
      <c r="AT340" s="21" t="n" hidden="false">
        <f>AS340/N340-1</f>
        <v>NaN</v>
      </c>
    </row>
    <row r="341" customFormat="false" hidden="false" outlineLevel="0" collapsed="false">
      <c r="A341" s="18" t="inlineStr">
        <is>
          <t xml:space="preserve">1.1.1.2.1.1.5.2</t>
        </is>
      </c>
      <c r="B341" s="18" t="inlineStr">
        <is>
          <t xml:space="preserve"/>
        </is>
      </c>
      <c r="C341" s="18" t="inlineStr">
        <is>
          <t xml:space="preserve">Монтаж светильника / подвесной</t>
        </is>
      </c>
      <c r="D341" s="7" t="inlineStr">
        <is>
          <t xml:space="preserve"/>
        </is>
      </c>
      <c r="E341" s="7" t="inlineStr">
        <is>
          <t xml:space="preserve">Выгружается из БО по объектам BIM-КЦ</t>
        </is>
      </c>
      <c r="F341" s="7" t="inlineStr">
        <is>
          <t xml:space="preserve">ШТ</t>
        </is>
      </c>
      <c r="G341" s="7" t="inlineStr">
        <is>
          <t xml:space="preserve">1</t>
        </is>
      </c>
      <c r="H341" s="8" t="n">
        <v>17</v>
      </c>
      <c r="I341" s="19" t="n">
        <f>ROUND((L342+L343)/H341,2)</f>
        <v>269.9</v>
      </c>
      <c r="J341" s="20" t="n">
        <v>1063</v>
      </c>
      <c r="K341" s="19" t="n">
        <f>I341+ROUND(J341,2)</f>
        <v>1332.9</v>
      </c>
      <c r="L341" s="19" t="n">
        <f>ROUND(H341*I341,2)</f>
        <v>4588.3</v>
      </c>
      <c r="M341" s="19" t="n">
        <f>ROUND(H341*ROUND(J341,2),2)</f>
        <v>18071</v>
      </c>
      <c r="N341" s="19" t="n">
        <f>L341+M341</f>
        <v>22659.3</v>
      </c>
      <c r="O341" s="8" t="n">
        <v>17</v>
      </c>
      <c r="P341" s="19" t="n" hidden="false">
        <f>ROUND((S342+S343)/O341,2)</f>
        <v>4500</v>
      </c>
      <c r="Q341" s="20" t="n" hidden="false">
        <v>1700.8</v>
      </c>
      <c r="R341" s="19" t="n" hidden="false">
        <f>P341+Q341</f>
        <v>6200.8</v>
      </c>
      <c r="S341" s="19" t="n" hidden="false">
        <f>ROUND(O341*P341,2)</f>
        <v>76500</v>
      </c>
      <c r="T341" s="19" t="n" hidden="false">
        <f>ROUND(O341*Q341,2)</f>
        <v>28913.6</v>
      </c>
      <c r="U341" s="19" t="n" hidden="false">
        <f>S341+T341</f>
        <v>105413.6</v>
      </c>
      <c r="V341" s="21" t="n" hidden="false">
        <f>U341/N341-1</f>
        <v>3.652111936379324</v>
      </c>
      <c r="W341" s="8" t="n">
        <v>17</v>
      </c>
      <c r="X341" s="19" t="n" hidden="false">
        <f>ROUND((AA342+AA343)/W341,2)</f>
        <v>6100</v>
      </c>
      <c r="Y341" s="20" t="n" hidden="false">
        <v>4600</v>
      </c>
      <c r="Z341" s="19" t="n" hidden="false">
        <f>X341+Y341</f>
        <v>10700</v>
      </c>
      <c r="AA341" s="19" t="n" hidden="false">
        <f>ROUND(W341*X341,2)</f>
        <v>103700</v>
      </c>
      <c r="AB341" s="19" t="n" hidden="false">
        <f>ROUND(W341*Y341,2)</f>
        <v>78200</v>
      </c>
      <c r="AC341" s="19" t="n" hidden="false">
        <f>AA341+AB341</f>
        <v>181900</v>
      </c>
      <c r="AD341" s="21" t="n" hidden="false">
        <f>AC341/N341-1</f>
        <v>7.027608972916198</v>
      </c>
      <c r="AE341" s="8" t="n">
        <v>17</v>
      </c>
      <c r="AF341" s="19" t="n" hidden="false">
        <f>ROUND((AI342+AI343)/AE341,2)</f>
        <v>6500</v>
      </c>
      <c r="AG341" s="20" t="n" hidden="false">
        <v>1500</v>
      </c>
      <c r="AH341" s="19" t="n" hidden="false">
        <f>AF341+AG341</f>
        <v>8000</v>
      </c>
      <c r="AI341" s="19" t="n" hidden="false">
        <f>ROUND(AE341*AF341,2)</f>
        <v>110500</v>
      </c>
      <c r="AJ341" s="19" t="n" hidden="false">
        <f>ROUND(AE341*AG341,2)</f>
        <v>25500</v>
      </c>
      <c r="AK341" s="19" t="n" hidden="false">
        <f>AI341+AJ341</f>
        <v>136000</v>
      </c>
      <c r="AL341" s="21" t="n" hidden="false">
        <f>AK341/N341-1</f>
        <v>5.001950633956036</v>
      </c>
      <c r="AM341" s="8" t="n">
        <v>0</v>
      </c>
      <c r="AN341" s="19" t="n" hidden="false">
        <f>ROUND((AQ342+AQ343)/AM341,2)</f>
        <v>0</v>
      </c>
      <c r="AO341" s="19" t="n" hidden="false">
        <v>0</v>
      </c>
      <c r="AP341" s="19" t="n" hidden="false">
        <f>AN341+AO341</f>
        <v>0</v>
      </c>
      <c r="AQ341" s="19" t="n" hidden="false">
        <f>ROUND(AM341*AN341,2)</f>
        <v>0</v>
      </c>
      <c r="AR341" s="19" t="n" hidden="false">
        <f>ROUND(AM341*AO341,2)</f>
        <v>0</v>
      </c>
      <c r="AS341" s="19" t="n" hidden="false">
        <f>AQ341+AR341</f>
        <v>0</v>
      </c>
      <c r="AT341" s="21" t="n" hidden="false">
        <f>AS341/N341-1</f>
        <v>-1</v>
      </c>
    </row>
    <row r="342" customFormat="false" hidden="false" outlineLevel="0" collapsed="false">
      <c r="A342" s="18" t="inlineStr">
        <is>
          <t xml:space="preserve">1.1.1.2.1.1.5.2.1</t>
        </is>
      </c>
      <c r="B342" s="18" t="inlineStr">
        <is>
          <t xml:space="preserve"/>
        </is>
      </c>
      <c r="C342" s="22" t="inlineStr">
        <is>
          <t xml:space="preserve">Шпилька резьбовая_ / L=1000 мм / М8 / ДКС CM200801</t>
        </is>
      </c>
      <c r="D342" s="7" t="inlineStr">
        <is>
          <t xml:space="preserve"/>
        </is>
      </c>
      <c r="E342" s="7" t="inlineStr">
        <is>
          <t xml:space="preserve"/>
        </is>
      </c>
      <c r="F342" s="7" t="inlineStr">
        <is>
          <t xml:space="preserve">ШТ</t>
        </is>
      </c>
      <c r="G342" s="7" t="inlineStr">
        <is>
          <t xml:space="preserve">1</t>
        </is>
      </c>
      <c r="H342" s="8" t="n">
        <v>34</v>
      </c>
      <c r="I342" s="20" t="n">
        <v>134.95</v>
      </c>
      <c r="J342" s="19" t="n">
        <v/>
      </c>
      <c r="K342" s="19" t="n">
        <f>ROUND(I342,2)+J342</f>
        <v>134.95</v>
      </c>
      <c r="L342" s="19" t="n">
        <f>ROUND(H342*ROUND(I342,2),2)</f>
        <v>4588.3</v>
      </c>
      <c r="M342" s="19" t="n">
        <v/>
      </c>
      <c r="N342" s="19" t="n">
        <f>L342+M342</f>
        <v>4588.3</v>
      </c>
      <c r="O342" s="8" t="n">
        <v>34</v>
      </c>
      <c r="P342" s="20" t="n" hidden="false">
        <v>250</v>
      </c>
      <c r="Q342" s="19" t="n" hidden="false">
        <v/>
      </c>
      <c r="R342" s="19" t="n" hidden="false">
        <f>P342+Q342</f>
        <v>250</v>
      </c>
      <c r="S342" s="19" t="n" hidden="false">
        <f>ROUND(O342*P342,2)</f>
        <v>8500</v>
      </c>
      <c r="T342" s="19" t="n" hidden="false">
        <v/>
      </c>
      <c r="U342" s="19" t="n" hidden="false">
        <f>S342+T342</f>
        <v>8500</v>
      </c>
      <c r="V342" s="21" t="n" hidden="false">
        <f>U342/N342-1</f>
        <v>0.8525379770285291</v>
      </c>
      <c r="W342" s="8" t="n">
        <v>34</v>
      </c>
      <c r="X342" s="20" t="n" hidden="false">
        <v>950</v>
      </c>
      <c r="Y342" s="19" t="n" hidden="false">
        <v/>
      </c>
      <c r="Z342" s="19" t="n" hidden="false">
        <f>X342+Y342</f>
        <v>950</v>
      </c>
      <c r="AA342" s="19" t="n" hidden="false">
        <f>ROUND(W342*X342,2)</f>
        <v>32300</v>
      </c>
      <c r="AB342" s="19" t="n" hidden="false">
        <v/>
      </c>
      <c r="AC342" s="19" t="n" hidden="false">
        <f>AA342+AB342</f>
        <v>32300</v>
      </c>
      <c r="AD342" s="21" t="n" hidden="false">
        <f>AC342/N342-1</f>
        <v>6.03964431270841</v>
      </c>
      <c r="AE342" s="8" t="n">
        <v>34</v>
      </c>
      <c r="AF342" s="20" t="n" hidden="false">
        <v>500</v>
      </c>
      <c r="AG342" s="19" t="n" hidden="false">
        <v/>
      </c>
      <c r="AH342" s="19" t="n" hidden="false">
        <f>AF342+AG342</f>
        <v>500</v>
      </c>
      <c r="AI342" s="19" t="n" hidden="false">
        <f>ROUND(AE342*AF342,2)</f>
        <v>17000</v>
      </c>
      <c r="AJ342" s="19" t="n" hidden="false">
        <v/>
      </c>
      <c r="AK342" s="19" t="n" hidden="false">
        <f>AI342+AJ342</f>
        <v>17000</v>
      </c>
      <c r="AL342" s="21" t="n" hidden="false">
        <f>AK342/N342-1</f>
        <v>2.705075954057058</v>
      </c>
      <c r="AM342" s="8" t="n">
        <v>0</v>
      </c>
      <c r="AN342" s="19" t="n" hidden="false">
        <v>0</v>
      </c>
      <c r="AO342" s="19" t="n" hidden="false">
        <v/>
      </c>
      <c r="AP342" s="19" t="n" hidden="false">
        <f>AN342+AO342</f>
        <v>0</v>
      </c>
      <c r="AQ342" s="19" t="n" hidden="false">
        <f>ROUND(AM342*AN342,2)</f>
        <v>0</v>
      </c>
      <c r="AR342" s="19" t="n" hidden="false">
        <v/>
      </c>
      <c r="AS342" s="19" t="n" hidden="false">
        <f>AQ342+AR342</f>
        <v>0</v>
      </c>
      <c r="AT342" s="21" t="n" hidden="false">
        <f>AS342/N342-1</f>
        <v>-1</v>
      </c>
    </row>
    <row r="343" customFormat="false" hidden="false" outlineLevel="0" collapsed="false">
      <c r="A343" s="18" t="inlineStr">
        <is>
          <t xml:space="preserve">1.1.1.2.1.1.5.2.2</t>
        </is>
      </c>
      <c r="B343" s="18" t="inlineStr">
        <is>
          <t xml:space="preserve"/>
        </is>
      </c>
      <c r="C343" s="22" t="inlineStr">
        <is>
          <t xml:space="preserve">Светильник_ / марку и артикул указать в примечании</t>
        </is>
      </c>
      <c r="D343" s="7" t="inlineStr">
        <is>
          <t xml:space="preserve">Светильник светодиодный HIGHTECH-32, 1195х160, 4000K, 34 Вт, световой поток 3700 Лм, IP54</t>
        </is>
      </c>
      <c r="E343" s="7" t="inlineStr">
        <is>
          <t xml:space="preserve"/>
        </is>
      </c>
      <c r="F343" s="7" t="inlineStr">
        <is>
          <t xml:space="preserve">ШТ</t>
        </is>
      </c>
      <c r="G343" s="7" t="inlineStr">
        <is>
          <t xml:space="preserve">1</t>
        </is>
      </c>
      <c r="H343" s="8" t="n">
        <v>17</v>
      </c>
      <c r="I343" s="20" t="n">
        <v>0</v>
      </c>
      <c r="J343" s="19" t="n">
        <v/>
      </c>
      <c r="K343" s="19" t="n">
        <f>ROUND(I343,2)+J343</f>
        <v>0</v>
      </c>
      <c r="L343" s="19" t="n">
        <f>ROUND(H343*ROUND(I343,2),2)</f>
        <v>0</v>
      </c>
      <c r="M343" s="19" t="n">
        <v/>
      </c>
      <c r="N343" s="19" t="n">
        <f>L343+M343</f>
        <v>0</v>
      </c>
      <c r="O343" s="8" t="n">
        <v>17</v>
      </c>
      <c r="P343" s="20" t="n" hidden="false">
        <v>4000</v>
      </c>
      <c r="Q343" s="19" t="n" hidden="false">
        <v/>
      </c>
      <c r="R343" s="19" t="n" hidden="false">
        <f>P343+Q343</f>
        <v>4000</v>
      </c>
      <c r="S343" s="19" t="n" hidden="false">
        <f>ROUND(O343*P343,2)</f>
        <v>68000</v>
      </c>
      <c r="T343" s="19" t="n" hidden="false">
        <v/>
      </c>
      <c r="U343" s="19" t="n" hidden="false">
        <f>S343+T343</f>
        <v>68000</v>
      </c>
      <c r="V343" s="21" t="n" hidden="false">
        <f>U343/N343-1</f>
        <v>Infinity</v>
      </c>
      <c r="W343" s="8" t="n">
        <v>17</v>
      </c>
      <c r="X343" s="20" t="n" hidden="false">
        <v>4200</v>
      </c>
      <c r="Y343" s="19" t="n" hidden="false">
        <v/>
      </c>
      <c r="Z343" s="19" t="n" hidden="false">
        <f>X343+Y343</f>
        <v>4200</v>
      </c>
      <c r="AA343" s="19" t="n" hidden="false">
        <f>ROUND(W343*X343,2)</f>
        <v>71400</v>
      </c>
      <c r="AB343" s="19" t="n" hidden="false">
        <v/>
      </c>
      <c r="AC343" s="19" t="n" hidden="false">
        <f>AA343+AB343</f>
        <v>71400</v>
      </c>
      <c r="AD343" s="21" t="n" hidden="false">
        <f>AC343/N343-1</f>
        <v>Infinity</v>
      </c>
      <c r="AE343" s="8" t="n">
        <v>17</v>
      </c>
      <c r="AF343" s="20" t="n" hidden="false">
        <v>5500</v>
      </c>
      <c r="AG343" s="19" t="n" hidden="false">
        <v/>
      </c>
      <c r="AH343" s="19" t="n" hidden="false">
        <f>AF343+AG343</f>
        <v>5500</v>
      </c>
      <c r="AI343" s="19" t="n" hidden="false">
        <f>ROUND(AE343*AF343,2)</f>
        <v>93500</v>
      </c>
      <c r="AJ343" s="19" t="n" hidden="false">
        <v/>
      </c>
      <c r="AK343" s="19" t="n" hidden="false">
        <f>AI343+AJ343</f>
        <v>93500</v>
      </c>
      <c r="AL343" s="21" t="n" hidden="false">
        <f>AK343/N343-1</f>
        <v>Infinity</v>
      </c>
      <c r="AM343" s="8" t="n">
        <v>0</v>
      </c>
      <c r="AN343" s="19" t="n" hidden="false">
        <v>0</v>
      </c>
      <c r="AO343" s="19" t="n" hidden="false">
        <v/>
      </c>
      <c r="AP343" s="19" t="n" hidden="false">
        <f>AN343+AO343</f>
        <v>0</v>
      </c>
      <c r="AQ343" s="19" t="n" hidden="false">
        <f>ROUND(AM343*AN343,2)</f>
        <v>0</v>
      </c>
      <c r="AR343" s="19" t="n" hidden="false">
        <v/>
      </c>
      <c r="AS343" s="19" t="n" hidden="false">
        <f>AQ343+AR343</f>
        <v>0</v>
      </c>
      <c r="AT343" s="21" t="n" hidden="false">
        <f>AS343/N343-1</f>
        <v>NaN</v>
      </c>
    </row>
    <row r="344" customFormat="false" hidden="false" outlineLevel="0" collapsed="false">
      <c r="A344" s="18" t="inlineStr">
        <is>
          <t xml:space="preserve">1.1.1.2.1.1.5.3</t>
        </is>
      </c>
      <c r="B344" s="18" t="inlineStr">
        <is>
          <t xml:space="preserve"/>
        </is>
      </c>
      <c r="C344" s="18" t="inlineStr">
        <is>
          <t xml:space="preserve">Монтаж светильника / встраиваемый в Армстронг, Грильято</t>
        </is>
      </c>
      <c r="D344" s="7" t="inlineStr">
        <is>
          <t xml:space="preserve"/>
        </is>
      </c>
      <c r="E344" s="7" t="inlineStr">
        <is>
          <t xml:space="preserve">Выгружается из БО по объектам BIM-КЦ</t>
        </is>
      </c>
      <c r="F344" s="7" t="inlineStr">
        <is>
          <t xml:space="preserve">ШТ</t>
        </is>
      </c>
      <c r="G344" s="7" t="inlineStr">
        <is>
          <t xml:space="preserve">1</t>
        </is>
      </c>
      <c r="H344" s="8" t="n">
        <v>154</v>
      </c>
      <c r="I344" s="19" t="n">
        <f>ROUND((L345+L346+L347)/H344,2)</f>
        <v>75.57</v>
      </c>
      <c r="J344" s="20" t="n">
        <v>737</v>
      </c>
      <c r="K344" s="19" t="n">
        <f>I344+ROUND(J344,2)</f>
        <v>812.57</v>
      </c>
      <c r="L344" s="19" t="n">
        <f>ROUND(H344*I344,2)</f>
        <v>11637.78</v>
      </c>
      <c r="M344" s="19" t="n">
        <f>ROUND(H344*ROUND(J344,2),2)</f>
        <v>113498</v>
      </c>
      <c r="N344" s="19" t="n">
        <f>L344+M344</f>
        <v>125135.78</v>
      </c>
      <c r="O344" s="8" t="n">
        <v>154</v>
      </c>
      <c r="P344" s="19" t="n" hidden="false">
        <f>ROUND((S345+S346+S347)/O344,2)</f>
        <v>5961.93</v>
      </c>
      <c r="Q344" s="20" t="n" hidden="false">
        <v>1579.2</v>
      </c>
      <c r="R344" s="19" t="n" hidden="false">
        <f>P344+Q344</f>
        <v>7541.13</v>
      </c>
      <c r="S344" s="19" t="n" hidden="false">
        <f>ROUND(O344*P344,2)</f>
        <v>918137.22</v>
      </c>
      <c r="T344" s="19" t="n" hidden="false">
        <f>ROUND(O344*Q344,2)</f>
        <v>243196.8</v>
      </c>
      <c r="U344" s="19" t="n" hidden="false">
        <f>S344+T344</f>
        <v>1161334.02</v>
      </c>
      <c r="V344" s="21" t="n" hidden="false">
        <f>U344/N344-1</f>
        <v>8.280591210603394</v>
      </c>
      <c r="W344" s="8" t="n">
        <v>154</v>
      </c>
      <c r="X344" s="19" t="n" hidden="false">
        <f>ROUND((AA345+AA346+AA347)/W344,2)</f>
        <v>4821.11</v>
      </c>
      <c r="Y344" s="20" t="n" hidden="false">
        <v>3200</v>
      </c>
      <c r="Z344" s="19" t="n" hidden="false">
        <f>X344+Y344</f>
        <v>8021.11</v>
      </c>
      <c r="AA344" s="19" t="n" hidden="false">
        <f>ROUND(W344*X344,2)</f>
        <v>742450.94</v>
      </c>
      <c r="AB344" s="19" t="n" hidden="false">
        <f>ROUND(W344*Y344,2)</f>
        <v>492800</v>
      </c>
      <c r="AC344" s="19" t="n" hidden="false">
        <f>AA344+AB344</f>
        <v>1235250.94</v>
      </c>
      <c r="AD344" s="21" t="n" hidden="false">
        <f>AC344/N344-1</f>
        <v>8.871284935451715</v>
      </c>
      <c r="AE344" s="8" t="n">
        <v>154</v>
      </c>
      <c r="AF344" s="19" t="n" hidden="false">
        <f>ROUND((AI345+AI346+AI347)/AE344,2)</f>
        <v>4902.84</v>
      </c>
      <c r="AG344" s="20" t="n" hidden="false">
        <v>1500</v>
      </c>
      <c r="AH344" s="19" t="n" hidden="false">
        <f>AF344+AG344</f>
        <v>6402.84</v>
      </c>
      <c r="AI344" s="19" t="n" hidden="false">
        <f>ROUND(AE344*AF344,2)</f>
        <v>755037.36</v>
      </c>
      <c r="AJ344" s="19" t="n" hidden="false">
        <f>ROUND(AE344*AG344,2)</f>
        <v>231000</v>
      </c>
      <c r="AK344" s="19" t="n" hidden="false">
        <f>AI344+AJ344</f>
        <v>986037.36</v>
      </c>
      <c r="AL344" s="21" t="n" hidden="false">
        <f>AK344/N344-1</f>
        <v>6.879739591665949</v>
      </c>
      <c r="AM344" s="8" t="n">
        <v>0</v>
      </c>
      <c r="AN344" s="19" t="n" hidden="false">
        <f>ROUND((AQ345+AQ346+AQ347)/AM344,2)</f>
        <v>0</v>
      </c>
      <c r="AO344" s="19" t="n" hidden="false">
        <v>0</v>
      </c>
      <c r="AP344" s="19" t="n" hidden="false">
        <f>AN344+AO344</f>
        <v>0</v>
      </c>
      <c r="AQ344" s="19" t="n" hidden="false">
        <f>ROUND(AM344*AN344,2)</f>
        <v>0</v>
      </c>
      <c r="AR344" s="19" t="n" hidden="false">
        <f>ROUND(AM344*AO344,2)</f>
        <v>0</v>
      </c>
      <c r="AS344" s="19" t="n" hidden="false">
        <f>AQ344+AR344</f>
        <v>0</v>
      </c>
      <c r="AT344" s="21" t="n" hidden="false">
        <f>AS344/N344-1</f>
        <v>-1</v>
      </c>
    </row>
    <row r="345" customFormat="false" hidden="false" outlineLevel="0" collapsed="false">
      <c r="A345" s="18" t="inlineStr">
        <is>
          <t xml:space="preserve">1.1.1.2.1.1.5.3.1</t>
        </is>
      </c>
      <c r="B345" s="18" t="inlineStr">
        <is>
          <t xml:space="preserve"/>
        </is>
      </c>
      <c r="C345" s="22" t="inlineStr">
        <is>
          <t xml:space="preserve">Светильник_ / марку и артикул указать в примечании</t>
        </is>
      </c>
      <c r="D345" s="7" t="inlineStr">
        <is>
          <t xml:space="preserve">Светильник встраиваемый светодиодный GRILIATO COMBO 100(89) R S 54 4000 W WH , 4000K, 11 Вт, световой поток 990 Лм, IP54</t>
        </is>
      </c>
      <c r="E345" s="7" t="inlineStr">
        <is>
          <t xml:space="preserve"/>
        </is>
      </c>
      <c r="F345" s="7" t="inlineStr">
        <is>
          <t xml:space="preserve">ШТ</t>
        </is>
      </c>
      <c r="G345" s="7" t="inlineStr">
        <is>
          <t xml:space="preserve">1</t>
        </is>
      </c>
      <c r="H345" s="8" t="n">
        <v>112</v>
      </c>
      <c r="I345" s="20" t="n">
        <v>0</v>
      </c>
      <c r="J345" s="19" t="n">
        <v/>
      </c>
      <c r="K345" s="19" t="n">
        <f>ROUND(I345,2)+J345</f>
        <v>0</v>
      </c>
      <c r="L345" s="19" t="n">
        <f>ROUND(H345*ROUND(I345,2),2)</f>
        <v>0</v>
      </c>
      <c r="M345" s="19" t="n">
        <v/>
      </c>
      <c r="N345" s="19" t="n">
        <f>L345+M345</f>
        <v>0</v>
      </c>
      <c r="O345" s="8" t="n">
        <v>112</v>
      </c>
      <c r="P345" s="20" t="n" hidden="false">
        <v>7100</v>
      </c>
      <c r="Q345" s="19" t="n" hidden="false">
        <v/>
      </c>
      <c r="R345" s="19" t="n" hidden="false">
        <f>P345+Q345</f>
        <v>7100</v>
      </c>
      <c r="S345" s="19" t="n" hidden="false">
        <f>ROUND(O345*P345,2)</f>
        <v>795200</v>
      </c>
      <c r="T345" s="19" t="n" hidden="false">
        <v/>
      </c>
      <c r="U345" s="19" t="n" hidden="false">
        <f>S345+T345</f>
        <v>795200</v>
      </c>
      <c r="V345" s="21" t="n" hidden="false">
        <f>U345/N345-1</f>
        <v>Infinity</v>
      </c>
      <c r="W345" s="8" t="n">
        <v>112</v>
      </c>
      <c r="X345" s="20" t="n" hidden="false">
        <v>5600</v>
      </c>
      <c r="Y345" s="19" t="n" hidden="false">
        <v/>
      </c>
      <c r="Z345" s="19" t="n" hidden="false">
        <f>X345+Y345</f>
        <v>5600</v>
      </c>
      <c r="AA345" s="19" t="n" hidden="false">
        <f>ROUND(W345*X345,2)</f>
        <v>627200</v>
      </c>
      <c r="AB345" s="19" t="n" hidden="false">
        <v/>
      </c>
      <c r="AC345" s="19" t="n" hidden="false">
        <f>AA345+AB345</f>
        <v>627200</v>
      </c>
      <c r="AD345" s="21" t="n" hidden="false">
        <f>AC345/N345-1</f>
        <v>Infinity</v>
      </c>
      <c r="AE345" s="8" t="n">
        <v>112</v>
      </c>
      <c r="AF345" s="20" t="n" hidden="false">
        <v>6000</v>
      </c>
      <c r="AG345" s="19" t="n" hidden="false">
        <v/>
      </c>
      <c r="AH345" s="19" t="n" hidden="false">
        <f>AF345+AG345</f>
        <v>6000</v>
      </c>
      <c r="AI345" s="19" t="n" hidden="false">
        <f>ROUND(AE345*AF345,2)</f>
        <v>672000</v>
      </c>
      <c r="AJ345" s="19" t="n" hidden="false">
        <v/>
      </c>
      <c r="AK345" s="19" t="n" hidden="false">
        <f>AI345+AJ345</f>
        <v>672000</v>
      </c>
      <c r="AL345" s="21" t="n" hidden="false">
        <f>AK345/N345-1</f>
        <v>Infinity</v>
      </c>
      <c r="AM345" s="8" t="n">
        <v>0</v>
      </c>
      <c r="AN345" s="19" t="n" hidden="false">
        <v>0</v>
      </c>
      <c r="AO345" s="19" t="n" hidden="false">
        <v/>
      </c>
      <c r="AP345" s="19" t="n" hidden="false">
        <f>AN345+AO345</f>
        <v>0</v>
      </c>
      <c r="AQ345" s="19" t="n" hidden="false">
        <f>ROUND(AM345*AN345,2)</f>
        <v>0</v>
      </c>
      <c r="AR345" s="19" t="n" hidden="false">
        <v/>
      </c>
      <c r="AS345" s="19" t="n" hidden="false">
        <f>AQ345+AR345</f>
        <v>0</v>
      </c>
      <c r="AT345" s="21" t="n" hidden="false">
        <f>AS345/N345-1</f>
        <v>NaN</v>
      </c>
    </row>
    <row r="346" customFormat="false" hidden="false" outlineLevel="0" collapsed="false">
      <c r="A346" s="18" t="inlineStr">
        <is>
          <t xml:space="preserve">1.1.1.2.1.1.5.3.2</t>
        </is>
      </c>
      <c r="B346" s="18" t="inlineStr">
        <is>
          <t xml:space="preserve"/>
        </is>
      </c>
      <c r="C346" s="22" t="inlineStr">
        <is>
          <t xml:space="preserve">Светильник_ / марку и артикул указать в примечании</t>
        </is>
      </c>
      <c r="D346" s="7" t="inlineStr">
        <is>
          <t xml:space="preserve">Светильник светодиодный CSVT AVRORA, 595х595, 4000K, 32 Вт, световой поток 3700 Лм, IP20</t>
        </is>
      </c>
      <c r="E346" s="7" t="inlineStr">
        <is>
          <t xml:space="preserve"/>
        </is>
      </c>
      <c r="F346" s="7" t="inlineStr">
        <is>
          <t xml:space="preserve">ШТ</t>
        </is>
      </c>
      <c r="G346" s="7" t="inlineStr">
        <is>
          <t xml:space="preserve">1</t>
        </is>
      </c>
      <c r="H346" s="8" t="n">
        <v>42</v>
      </c>
      <c r="I346" s="20" t="n">
        <v>0</v>
      </c>
      <c r="J346" s="19" t="n">
        <v/>
      </c>
      <c r="K346" s="19" t="n">
        <f>ROUND(I346,2)+J346</f>
        <v>0</v>
      </c>
      <c r="L346" s="19" t="n">
        <f>ROUND(H346*ROUND(I346,2),2)</f>
        <v>0</v>
      </c>
      <c r="M346" s="19" t="n">
        <v/>
      </c>
      <c r="N346" s="19" t="n">
        <f>L346+M346</f>
        <v>0</v>
      </c>
      <c r="O346" s="8" t="n">
        <v>42</v>
      </c>
      <c r="P346" s="20" t="n" hidden="false">
        <v>2650</v>
      </c>
      <c r="Q346" s="19" t="n" hidden="false">
        <v/>
      </c>
      <c r="R346" s="19" t="n" hidden="false">
        <f>P346+Q346</f>
        <v>2650</v>
      </c>
      <c r="S346" s="19" t="n" hidden="false">
        <f>ROUND(O346*P346,2)</f>
        <v>111300</v>
      </c>
      <c r="T346" s="19" t="n" hidden="false">
        <v/>
      </c>
      <c r="U346" s="19" t="n" hidden="false">
        <f>S346+T346</f>
        <v>111300</v>
      </c>
      <c r="V346" s="21" t="n" hidden="false">
        <f>U346/N346-1</f>
        <v>Infinity</v>
      </c>
      <c r="W346" s="8" t="n">
        <v>42</v>
      </c>
      <c r="X346" s="20" t="n" hidden="false">
        <v>2467</v>
      </c>
      <c r="Y346" s="19" t="n" hidden="false">
        <v/>
      </c>
      <c r="Z346" s="19" t="n" hidden="false">
        <f>X346+Y346</f>
        <v>2467</v>
      </c>
      <c r="AA346" s="19" t="n" hidden="false">
        <f>ROUND(W346*X346,2)</f>
        <v>103614</v>
      </c>
      <c r="AB346" s="19" t="n" hidden="false">
        <v/>
      </c>
      <c r="AC346" s="19" t="n" hidden="false">
        <f>AA346+AB346</f>
        <v>103614</v>
      </c>
      <c r="AD346" s="21" t="n" hidden="false">
        <f>AC346/N346-1</f>
        <v>Infinity</v>
      </c>
      <c r="AE346" s="8" t="n">
        <v>42</v>
      </c>
      <c r="AF346" s="20" t="n" hidden="false">
        <v>1700</v>
      </c>
      <c r="AG346" s="19" t="n" hidden="false">
        <v/>
      </c>
      <c r="AH346" s="19" t="n" hidden="false">
        <f>AF346+AG346</f>
        <v>1700</v>
      </c>
      <c r="AI346" s="19" t="n" hidden="false">
        <f>ROUND(AE346*AF346,2)</f>
        <v>71400</v>
      </c>
      <c r="AJ346" s="19" t="n" hidden="false">
        <v/>
      </c>
      <c r="AK346" s="19" t="n" hidden="false">
        <f>AI346+AJ346</f>
        <v>71400</v>
      </c>
      <c r="AL346" s="21" t="n" hidden="false">
        <f>AK346/N346-1</f>
        <v>Infinity</v>
      </c>
      <c r="AM346" s="8" t="n">
        <v>0</v>
      </c>
      <c r="AN346" s="19" t="n" hidden="false">
        <v>0</v>
      </c>
      <c r="AO346" s="19" t="n" hidden="false">
        <v/>
      </c>
      <c r="AP346" s="19" t="n" hidden="false">
        <f>AN346+AO346</f>
        <v>0</v>
      </c>
      <c r="AQ346" s="19" t="n" hidden="false">
        <f>ROUND(AM346*AN346,2)</f>
        <v>0</v>
      </c>
      <c r="AR346" s="19" t="n" hidden="false">
        <v/>
      </c>
      <c r="AS346" s="19" t="n" hidden="false">
        <f>AQ346+AR346</f>
        <v>0</v>
      </c>
      <c r="AT346" s="21" t="n" hidden="false">
        <f>AS346/N346-1</f>
        <v>NaN</v>
      </c>
    </row>
    <row r="347" customFormat="false" hidden="false" outlineLevel="0" collapsed="false">
      <c r="A347" s="18" t="inlineStr">
        <is>
          <t xml:space="preserve">1.1.1.2.1.1.5.3.3</t>
        </is>
      </c>
      <c r="B347" s="18" t="inlineStr">
        <is>
          <t xml:space="preserve"/>
        </is>
      </c>
      <c r="C347" s="22" t="inlineStr">
        <is>
          <t xml:space="preserve">Драйвер на 6 светильников Грильято</t>
        </is>
      </c>
      <c r="D347" s="7" t="inlineStr">
        <is>
          <t xml:space="preserve"/>
        </is>
      </c>
      <c r="E347" s="7" t="inlineStr">
        <is>
          <t xml:space="preserve"/>
        </is>
      </c>
      <c r="F347" s="7" t="inlineStr">
        <is>
          <t xml:space="preserve">ШТ</t>
        </is>
      </c>
      <c r="G347" s="7" t="inlineStr">
        <is>
          <t xml:space="preserve">1</t>
        </is>
      </c>
      <c r="H347" s="8" t="n">
        <v>26</v>
      </c>
      <c r="I347" s="23" t="n">
        <v>447.6</v>
      </c>
      <c r="J347" s="19" t="n">
        <v/>
      </c>
      <c r="K347" s="19" t="n">
        <f>ROUND(I347,2)+J347</f>
        <v>447.6</v>
      </c>
      <c r="L347" s="19" t="n">
        <f>ROUND(H347*ROUND(I347,2),2)</f>
        <v>11637.6</v>
      </c>
      <c r="M347" s="19" t="n">
        <v/>
      </c>
      <c r="N347" s="19" t="n">
        <f>L347+M347</f>
        <v>11637.6</v>
      </c>
      <c r="O347" s="8" t="n">
        <v>26</v>
      </c>
      <c r="P347" s="23" t="n" hidden="false">
        <v>447.6</v>
      </c>
      <c r="Q347" s="19" t="n" hidden="false">
        <v/>
      </c>
      <c r="R347" s="19" t="n" hidden="false">
        <f>P347+Q347</f>
        <v>447.6</v>
      </c>
      <c r="S347" s="19" t="n" hidden="false">
        <f>ROUND(O347*P347,2)</f>
        <v>11637.6</v>
      </c>
      <c r="T347" s="19" t="n" hidden="false">
        <v/>
      </c>
      <c r="U347" s="19" t="n" hidden="false">
        <f>S347+T347</f>
        <v>11637.6</v>
      </c>
      <c r="V347" s="21" t="n" hidden="false">
        <f>U347/N347-1</f>
        <v>0</v>
      </c>
      <c r="W347" s="8" t="n">
        <v>26</v>
      </c>
      <c r="X347" s="23" t="n" hidden="false">
        <v>447.6</v>
      </c>
      <c r="Y347" s="19" t="n" hidden="false">
        <v/>
      </c>
      <c r="Z347" s="19" t="n" hidden="false">
        <f>X347+Y347</f>
        <v>447.6</v>
      </c>
      <c r="AA347" s="19" t="n" hidden="false">
        <f>ROUND(W347*X347,2)</f>
        <v>11637.6</v>
      </c>
      <c r="AB347" s="19" t="n" hidden="false">
        <v/>
      </c>
      <c r="AC347" s="19" t="n" hidden="false">
        <f>AA347+AB347</f>
        <v>11637.6</v>
      </c>
      <c r="AD347" s="21" t="n" hidden="false">
        <f>AC347/N347-1</f>
        <v>0</v>
      </c>
      <c r="AE347" s="8" t="n">
        <v>26</v>
      </c>
      <c r="AF347" s="23" t="n" hidden="false">
        <v>447.6</v>
      </c>
      <c r="AG347" s="19" t="n" hidden="false">
        <v/>
      </c>
      <c r="AH347" s="19" t="n" hidden="false">
        <f>AF347+AG347</f>
        <v>447.6</v>
      </c>
      <c r="AI347" s="19" t="n" hidden="false">
        <f>ROUND(AE347*AF347,2)</f>
        <v>11637.6</v>
      </c>
      <c r="AJ347" s="19" t="n" hidden="false">
        <v/>
      </c>
      <c r="AK347" s="19" t="n" hidden="false">
        <f>AI347+AJ347</f>
        <v>11637.6</v>
      </c>
      <c r="AL347" s="21" t="n" hidden="false">
        <f>AK347/N347-1</f>
        <v>0</v>
      </c>
      <c r="AM347" s="8" t="n">
        <v>0</v>
      </c>
      <c r="AN347" s="23" t="n" hidden="false">
        <v>0</v>
      </c>
      <c r="AO347" s="19" t="n" hidden="false">
        <v/>
      </c>
      <c r="AP347" s="19" t="n" hidden="false">
        <f>AN347+AO347</f>
        <v>0</v>
      </c>
      <c r="AQ347" s="19" t="n" hidden="false">
        <f>ROUND(AM347*AN347,2)</f>
        <v>0</v>
      </c>
      <c r="AR347" s="19" t="n" hidden="false">
        <v/>
      </c>
      <c r="AS347" s="19" t="n" hidden="false">
        <f>AQ347+AR347</f>
        <v>0</v>
      </c>
      <c r="AT347" s="21" t="n" hidden="false">
        <f>AS347/N347-1</f>
        <v>-1</v>
      </c>
    </row>
    <row r="348" customFormat="false" hidden="false" outlineLevel="0" collapsed="false">
      <c r="A348" s="18" t="inlineStr">
        <is>
          <t xml:space="preserve">1.1.1.2.1.1.5.4</t>
        </is>
      </c>
      <c r="B348" s="18" t="inlineStr">
        <is>
          <t xml:space="preserve"/>
        </is>
      </c>
      <c r="C348" s="18" t="inlineStr">
        <is>
          <t xml:space="preserve">Монтаж светильника СКБ подвесного на подвесах</t>
        </is>
      </c>
      <c r="D348" s="7" t="inlineStr">
        <is>
          <t xml:space="preserve"/>
        </is>
      </c>
      <c r="E348" s="7" t="inlineStr">
        <is>
          <t xml:space="preserve"/>
        </is>
      </c>
      <c r="F348" s="7" t="inlineStr">
        <is>
          <t xml:space="preserve">ШТ</t>
        </is>
      </c>
      <c r="G348" s="7" t="inlineStr">
        <is>
          <t xml:space="preserve">1</t>
        </is>
      </c>
      <c r="H348" s="8" t="n">
        <v>76</v>
      </c>
      <c r="I348" s="19" t="n">
        <f>ROUND((L349+L350)/H348,2)</f>
        <v>0</v>
      </c>
      <c r="J348" s="20" t="n">
        <v>1560</v>
      </c>
      <c r="K348" s="19" t="n">
        <f>I348+ROUND(J348,2)</f>
        <v>1560</v>
      </c>
      <c r="L348" s="19" t="n">
        <f>ROUND(H348*I348,2)</f>
        <v>0</v>
      </c>
      <c r="M348" s="19" t="n">
        <f>ROUND(H348*ROUND(J348,2),2)</f>
        <v>118560</v>
      </c>
      <c r="N348" s="19" t="n">
        <f>L348+M348</f>
        <v>118560</v>
      </c>
      <c r="O348" s="8" t="n">
        <v>76</v>
      </c>
      <c r="P348" s="19" t="n" hidden="false">
        <f>ROUND((S349+S350)/O348,2)</f>
        <v>8380</v>
      </c>
      <c r="Q348" s="20" t="n" hidden="false">
        <v>2496</v>
      </c>
      <c r="R348" s="19" t="n" hidden="false">
        <f>P348+Q348</f>
        <v>10876</v>
      </c>
      <c r="S348" s="19" t="n" hidden="false">
        <f>ROUND(O348*P348,2)</f>
        <v>636880</v>
      </c>
      <c r="T348" s="19" t="n" hidden="false">
        <f>ROUND(O348*Q348,2)</f>
        <v>189696</v>
      </c>
      <c r="U348" s="19" t="n" hidden="false">
        <f>S348+T348</f>
        <v>826576</v>
      </c>
      <c r="V348" s="21" t="n" hidden="false">
        <f>U348/N348-1</f>
        <v>5.971794871794872</v>
      </c>
      <c r="W348" s="8" t="n">
        <v>76</v>
      </c>
      <c r="X348" s="19" t="n" hidden="false">
        <f>ROUND((AA349+AA350)/W348,2)</f>
        <v>8366</v>
      </c>
      <c r="Y348" s="20" t="n" hidden="false">
        <v>4600</v>
      </c>
      <c r="Z348" s="19" t="n" hidden="false">
        <f>X348+Y348</f>
        <v>12966</v>
      </c>
      <c r="AA348" s="19" t="n" hidden="false">
        <f>ROUND(W348*X348,2)</f>
        <v>635816</v>
      </c>
      <c r="AB348" s="19" t="n" hidden="false">
        <f>ROUND(W348*Y348,2)</f>
        <v>349600</v>
      </c>
      <c r="AC348" s="19" t="n" hidden="false">
        <f>AA348+AB348</f>
        <v>985416</v>
      </c>
      <c r="AD348" s="21" t="n" hidden="false">
        <f>AC348/N348-1</f>
        <v>7.311538461538461</v>
      </c>
      <c r="AE348" s="8" t="n">
        <v>76</v>
      </c>
      <c r="AF348" s="19" t="n" hidden="false">
        <f>ROUND((AI349+AI350)/AE348,2)</f>
        <v>8000</v>
      </c>
      <c r="AG348" s="20" t="n" hidden="false">
        <v>1500</v>
      </c>
      <c r="AH348" s="19" t="n" hidden="false">
        <f>AF348+AG348</f>
        <v>9500</v>
      </c>
      <c r="AI348" s="19" t="n" hidden="false">
        <f>ROUND(AE348*AF348,2)</f>
        <v>608000</v>
      </c>
      <c r="AJ348" s="19" t="n" hidden="false">
        <f>ROUND(AE348*AG348,2)</f>
        <v>114000</v>
      </c>
      <c r="AK348" s="19" t="n" hidden="false">
        <f>AI348+AJ348</f>
        <v>722000</v>
      </c>
      <c r="AL348" s="21" t="n" hidden="false">
        <f>AK348/N348-1</f>
        <v>5.089743589743589</v>
      </c>
      <c r="AM348" s="8" t="n">
        <v>0</v>
      </c>
      <c r="AN348" s="19" t="n" hidden="false">
        <f>ROUND((AQ349+AQ350)/AM348,2)</f>
        <v>0</v>
      </c>
      <c r="AO348" s="19" t="n" hidden="false">
        <v>0</v>
      </c>
      <c r="AP348" s="19" t="n" hidden="false">
        <f>AN348+AO348</f>
        <v>0</v>
      </c>
      <c r="AQ348" s="19" t="n" hidden="false">
        <f>ROUND(AM348*AN348,2)</f>
        <v>0</v>
      </c>
      <c r="AR348" s="19" t="n" hidden="false">
        <f>ROUND(AM348*AO348,2)</f>
        <v>0</v>
      </c>
      <c r="AS348" s="19" t="n" hidden="false">
        <f>AQ348+AR348</f>
        <v>0</v>
      </c>
      <c r="AT348" s="21" t="n" hidden="false">
        <f>AS348/N348-1</f>
        <v>-1</v>
      </c>
    </row>
    <row r="349" customFormat="false" hidden="false" outlineLevel="0" collapsed="false">
      <c r="A349" s="18" t="inlineStr">
        <is>
          <t xml:space="preserve">1.1.1.2.1.1.5.4.1</t>
        </is>
      </c>
      <c r="B349" s="18" t="inlineStr">
        <is>
          <t xml:space="preserve"/>
        </is>
      </c>
      <c r="C349" s="22" t="inlineStr">
        <is>
          <t xml:space="preserve">Шпилька резьбовая_ / L=1000 мм / М6</t>
        </is>
      </c>
      <c r="D349" s="7" t="inlineStr">
        <is>
          <t xml:space="preserve">Кронштейн для школьных досок ЭРА SPOSCHOOLSET2 универсальныйусиленный в комплекте 2шт Б0061953 ЭРА</t>
        </is>
      </c>
      <c r="E349" s="7" t="inlineStr">
        <is>
          <t xml:space="preserve"/>
        </is>
      </c>
      <c r="F349" s="7" t="inlineStr">
        <is>
          <t xml:space="preserve">ШТ</t>
        </is>
      </c>
      <c r="G349" s="7" t="inlineStr">
        <is>
          <t xml:space="preserve">1</t>
        </is>
      </c>
      <c r="H349" s="8" t="n">
        <v>152</v>
      </c>
      <c r="I349" s="20" t="n">
        <v>0</v>
      </c>
      <c r="J349" s="19" t="n">
        <v/>
      </c>
      <c r="K349" s="19" t="n">
        <f>ROUND(I349,2)+J349</f>
        <v>0</v>
      </c>
      <c r="L349" s="19" t="n">
        <f>ROUND(H349*ROUND(I349,2),2)</f>
        <v>0</v>
      </c>
      <c r="M349" s="19" t="n">
        <v/>
      </c>
      <c r="N349" s="19" t="n">
        <f>L349+M349</f>
        <v>0</v>
      </c>
      <c r="O349" s="8" t="n">
        <v>152</v>
      </c>
      <c r="P349" s="20" t="n" hidden="false">
        <v>690</v>
      </c>
      <c r="Q349" s="19" t="n" hidden="false">
        <v/>
      </c>
      <c r="R349" s="19" t="n" hidden="false">
        <f>P349+Q349</f>
        <v>690</v>
      </c>
      <c r="S349" s="19" t="n" hidden="false">
        <f>ROUND(O349*P349,2)</f>
        <v>104880</v>
      </c>
      <c r="T349" s="19" t="n" hidden="false">
        <v/>
      </c>
      <c r="U349" s="19" t="n" hidden="false">
        <f>S349+T349</f>
        <v>104880</v>
      </c>
      <c r="V349" s="21" t="n" hidden="false">
        <f>U349/N349-1</f>
        <v>Infinity</v>
      </c>
      <c r="W349" s="8" t="n">
        <v>152</v>
      </c>
      <c r="X349" s="20" t="n" hidden="false">
        <v>1250</v>
      </c>
      <c r="Y349" s="19" t="n" hidden="false">
        <v/>
      </c>
      <c r="Z349" s="19" t="n" hidden="false">
        <f>X349+Y349</f>
        <v>1250</v>
      </c>
      <c r="AA349" s="19" t="n" hidden="false">
        <f>ROUND(W349*X349,2)</f>
        <v>190000</v>
      </c>
      <c r="AB349" s="19" t="n" hidden="false">
        <v/>
      </c>
      <c r="AC349" s="19" t="n" hidden="false">
        <f>AA349+AB349</f>
        <v>190000</v>
      </c>
      <c r="AD349" s="21" t="n" hidden="false">
        <f>AC349/N349-1</f>
        <v>Infinity</v>
      </c>
      <c r="AE349" s="8" t="n">
        <v>152</v>
      </c>
      <c r="AF349" s="20" t="n" hidden="false">
        <v>500</v>
      </c>
      <c r="AG349" s="19" t="n" hidden="false">
        <v/>
      </c>
      <c r="AH349" s="19" t="n" hidden="false">
        <f>AF349+AG349</f>
        <v>500</v>
      </c>
      <c r="AI349" s="19" t="n" hidden="false">
        <f>ROUND(AE349*AF349,2)</f>
        <v>76000</v>
      </c>
      <c r="AJ349" s="19" t="n" hidden="false">
        <v/>
      </c>
      <c r="AK349" s="19" t="n" hidden="false">
        <f>AI349+AJ349</f>
        <v>76000</v>
      </c>
      <c r="AL349" s="21" t="n" hidden="false">
        <f>AK349/N349-1</f>
        <v>Infinity</v>
      </c>
      <c r="AM349" s="8" t="n">
        <v>0</v>
      </c>
      <c r="AN349" s="19" t="n" hidden="false">
        <v>0</v>
      </c>
      <c r="AO349" s="19" t="n" hidden="false">
        <v/>
      </c>
      <c r="AP349" s="19" t="n" hidden="false">
        <f>AN349+AO349</f>
        <v>0</v>
      </c>
      <c r="AQ349" s="19" t="n" hidden="false">
        <f>ROUND(AM349*AN349,2)</f>
        <v>0</v>
      </c>
      <c r="AR349" s="19" t="n" hidden="false">
        <v/>
      </c>
      <c r="AS349" s="19" t="n" hidden="false">
        <f>AQ349+AR349</f>
        <v>0</v>
      </c>
      <c r="AT349" s="21" t="n" hidden="false">
        <f>AS349/N349-1</f>
        <v>NaN</v>
      </c>
    </row>
    <row r="350" customFormat="false" hidden="false" outlineLevel="0" collapsed="false">
      <c r="A350" s="18" t="inlineStr">
        <is>
          <t xml:space="preserve">1.1.1.2.1.1.5.4.2</t>
        </is>
      </c>
      <c r="B350" s="18" t="inlineStr">
        <is>
          <t xml:space="preserve"/>
        </is>
      </c>
      <c r="C350" s="22" t="inlineStr">
        <is>
          <t xml:space="preserve">Светильник_ / марку и артикул указать в примечании</t>
        </is>
      </c>
      <c r="D350" s="7" t="inlineStr">
        <is>
          <t xml:space="preserve">Светильник светодиодный для школьных досок ДСО-01-П-18-1200-4К-IP40 СRI90,1200х102, 4000K, 18 Вт, световой поток 1800 Лм, IP40</t>
        </is>
      </c>
      <c r="E350" s="7" t="inlineStr">
        <is>
          <t xml:space="preserve"/>
        </is>
      </c>
      <c r="F350" s="7" t="inlineStr">
        <is>
          <t xml:space="preserve">ШТ</t>
        </is>
      </c>
      <c r="G350" s="7" t="inlineStr">
        <is>
          <t xml:space="preserve">1</t>
        </is>
      </c>
      <c r="H350" s="8" t="n">
        <v>76</v>
      </c>
      <c r="I350" s="20" t="n">
        <v>0</v>
      </c>
      <c r="J350" s="19" t="n">
        <v/>
      </c>
      <c r="K350" s="19" t="n">
        <f>ROUND(I350,2)+J350</f>
        <v>0</v>
      </c>
      <c r="L350" s="19" t="n">
        <f>ROUND(H350*ROUND(I350,2),2)</f>
        <v>0</v>
      </c>
      <c r="M350" s="19" t="n">
        <v/>
      </c>
      <c r="N350" s="19" t="n">
        <f>L350+M350</f>
        <v>0</v>
      </c>
      <c r="O350" s="8" t="n">
        <v>76</v>
      </c>
      <c r="P350" s="20" t="n" hidden="false">
        <v>7000</v>
      </c>
      <c r="Q350" s="19" t="n" hidden="false">
        <v/>
      </c>
      <c r="R350" s="19" t="n" hidden="false">
        <f>P350+Q350</f>
        <v>7000</v>
      </c>
      <c r="S350" s="19" t="n" hidden="false">
        <f>ROUND(O350*P350,2)</f>
        <v>532000</v>
      </c>
      <c r="T350" s="19" t="n" hidden="false">
        <v/>
      </c>
      <c r="U350" s="19" t="n" hidden="false">
        <f>S350+T350</f>
        <v>532000</v>
      </c>
      <c r="V350" s="21" t="n" hidden="false">
        <f>U350/N350-1</f>
        <v>Infinity</v>
      </c>
      <c r="W350" s="8" t="n">
        <v>76</v>
      </c>
      <c r="X350" s="20" t="n" hidden="false">
        <v>5866</v>
      </c>
      <c r="Y350" s="19" t="n" hidden="false">
        <v/>
      </c>
      <c r="Z350" s="19" t="n" hidden="false">
        <f>X350+Y350</f>
        <v>5866</v>
      </c>
      <c r="AA350" s="19" t="n" hidden="false">
        <f>ROUND(W350*X350,2)</f>
        <v>445816</v>
      </c>
      <c r="AB350" s="19" t="n" hidden="false">
        <v/>
      </c>
      <c r="AC350" s="19" t="n" hidden="false">
        <f>AA350+AB350</f>
        <v>445816</v>
      </c>
      <c r="AD350" s="21" t="n" hidden="false">
        <f>AC350/N350-1</f>
        <v>Infinity</v>
      </c>
      <c r="AE350" s="8" t="n">
        <v>76</v>
      </c>
      <c r="AF350" s="20" t="n" hidden="false">
        <v>7000</v>
      </c>
      <c r="AG350" s="19" t="n" hidden="false">
        <v/>
      </c>
      <c r="AH350" s="19" t="n" hidden="false">
        <f>AF350+AG350</f>
        <v>7000</v>
      </c>
      <c r="AI350" s="19" t="n" hidden="false">
        <f>ROUND(AE350*AF350,2)</f>
        <v>532000</v>
      </c>
      <c r="AJ350" s="19" t="n" hidden="false">
        <v/>
      </c>
      <c r="AK350" s="19" t="n" hidden="false">
        <f>AI350+AJ350</f>
        <v>532000</v>
      </c>
      <c r="AL350" s="21" t="n" hidden="false">
        <f>AK350/N350-1</f>
        <v>Infinity</v>
      </c>
      <c r="AM350" s="8" t="n">
        <v>0</v>
      </c>
      <c r="AN350" s="19" t="n" hidden="false">
        <v>0</v>
      </c>
      <c r="AO350" s="19" t="n" hidden="false">
        <v/>
      </c>
      <c r="AP350" s="19" t="n" hidden="false">
        <f>AN350+AO350</f>
        <v>0</v>
      </c>
      <c r="AQ350" s="19" t="n" hidden="false">
        <f>ROUND(AM350*AN350,2)</f>
        <v>0</v>
      </c>
      <c r="AR350" s="19" t="n" hidden="false">
        <v/>
      </c>
      <c r="AS350" s="19" t="n" hidden="false">
        <f>AQ350+AR350</f>
        <v>0</v>
      </c>
      <c r="AT350" s="21" t="n" hidden="false">
        <f>AS350/N350-1</f>
        <v>NaN</v>
      </c>
    </row>
    <row r="351" customFormat="false" hidden="false" outlineLevel="0" collapsed="false">
      <c r="A351" s="14" t="inlineStr">
        <is>
          <t xml:space="preserve">1.1.1.2.1.1.6</t>
        </is>
      </c>
      <c r="B351" s="14" t="inlineStr">
        <is>
          <t xml:space="preserve"/>
        </is>
      </c>
      <c r="C351" s="14" t="inlineStr">
        <is>
          <t xml:space="preserve">Штробление и бурение</t>
        </is>
      </c>
      <c r="D351" s="6" t="inlineStr">
        <is>
          <t xml:space="preserve"/>
        </is>
      </c>
      <c r="E351" s="6" t="inlineStr">
        <is>
          <t xml:space="preserve"/>
        </is>
      </c>
      <c r="F351" s="6" t="inlineStr">
        <is>
          <t xml:space="preserve"/>
        </is>
      </c>
      <c r="G351" s="6" t="inlineStr">
        <is>
          <t xml:space="preserve"/>
        </is>
      </c>
      <c r="H351" s="15" t="n">
        <v/>
      </c>
      <c r="I351" s="16" t="n">
        <v/>
      </c>
      <c r="J351" s="16" t="n">
        <v/>
      </c>
      <c r="K351" s="16" t="n">
        <v/>
      </c>
      <c r="L351" s="16" t="n">
        <f>L352+L353+L354</f>
        <v>0</v>
      </c>
      <c r="M351" s="16" t="n">
        <f>M352+M353+M354</f>
        <v>370544</v>
      </c>
      <c r="N351" s="16" t="n">
        <f>N352+N353+N354</f>
        <v>370544</v>
      </c>
      <c r="O351" s="15" t="n">
        <v/>
      </c>
      <c r="P351" s="16" t="n" hidden="false">
        <v/>
      </c>
      <c r="Q351" s="16" t="n" hidden="false">
        <v/>
      </c>
      <c r="R351" s="16" t="n" hidden="false">
        <v/>
      </c>
      <c r="S351" s="16" t="n" hidden="false">
        <f>S352+S353+S354</f>
        <v>0</v>
      </c>
      <c r="T351" s="16" t="n" hidden="false">
        <f>T352+T353+T354</f>
        <v>481532</v>
      </c>
      <c r="U351" s="16" t="n" hidden="false">
        <f>U352+U353+U354</f>
        <v>481532</v>
      </c>
      <c r="V351" s="17" t="n" hidden="false">
        <f>U351/N351-1</f>
        <v>0.2995271816572391</v>
      </c>
      <c r="W351" s="15" t="n">
        <v/>
      </c>
      <c r="X351" s="16" t="n" hidden="false">
        <v/>
      </c>
      <c r="Y351" s="16" t="n" hidden="false">
        <v/>
      </c>
      <c r="Z351" s="16" t="n" hidden="false">
        <v/>
      </c>
      <c r="AA351" s="16" t="n" hidden="false">
        <f>AA352+AA353+AA354</f>
        <v>0</v>
      </c>
      <c r="AB351" s="16" t="n" hidden="false">
        <f>AB352+AB353+AB354</f>
        <v>448040</v>
      </c>
      <c r="AC351" s="16" t="n" hidden="false">
        <f>AC352+AC353+AC354</f>
        <v>448040</v>
      </c>
      <c r="AD351" s="17" t="n" hidden="false">
        <f>AC351/N351-1</f>
        <v>0.209141154626711</v>
      </c>
      <c r="AE351" s="15" t="n">
        <v/>
      </c>
      <c r="AF351" s="16" t="n" hidden="false">
        <v/>
      </c>
      <c r="AG351" s="16" t="n" hidden="false">
        <v/>
      </c>
      <c r="AH351" s="16" t="n" hidden="false">
        <v/>
      </c>
      <c r="AI351" s="16" t="n" hidden="false">
        <f>AI352+AI353+AI354</f>
        <v>0</v>
      </c>
      <c r="AJ351" s="16" t="n" hidden="false">
        <f>AJ352+AJ353+AJ354</f>
        <v>492000</v>
      </c>
      <c r="AK351" s="16" t="n" hidden="false">
        <f>AK352+AK353+AK354</f>
        <v>492000</v>
      </c>
      <c r="AL351" s="17" t="n" hidden="false">
        <f>AK351/N351-1</f>
        <v>0.327777537890237</v>
      </c>
      <c r="AM351" s="15" t="n">
        <v/>
      </c>
      <c r="AN351" s="16" t="n" hidden="false">
        <v/>
      </c>
      <c r="AO351" s="16" t="n" hidden="false">
        <v/>
      </c>
      <c r="AP351" s="16" t="n" hidden="false">
        <v/>
      </c>
      <c r="AQ351" s="16" t="n" hidden="false">
        <f>AQ352+AQ353+AQ354</f>
        <v>0</v>
      </c>
      <c r="AR351" s="16" t="n" hidden="false">
        <f>AR352+AR353+AR354</f>
        <v>0</v>
      </c>
      <c r="AS351" s="16" t="n" hidden="false">
        <f>AS352+AS353+AS354</f>
        <v>0</v>
      </c>
      <c r="AT351" s="17" t="n" hidden="false">
        <f>AS351/N351-1</f>
        <v>-1</v>
      </c>
    </row>
    <row r="352" customFormat="false" hidden="false" outlineLevel="0" collapsed="false">
      <c r="A352" s="18" t="inlineStr">
        <is>
          <t xml:space="preserve">1.1.1.2.1.1.6.1</t>
        </is>
      </c>
      <c r="B352" s="18" t="inlineStr">
        <is>
          <t xml:space="preserve"/>
        </is>
      </c>
      <c r="C352" s="18" t="inlineStr">
        <is>
          <t xml:space="preserve">Устройство глухих отверстий в стенах / ЖБИ / диаметром от 51 мм до 100 мм</t>
        </is>
      </c>
      <c r="D352" s="7" t="inlineStr">
        <is>
          <t xml:space="preserve">Коронение подрозетников</t>
        </is>
      </c>
      <c r="E352" s="7" t="inlineStr">
        <is>
          <t xml:space="preserve"/>
        </is>
      </c>
      <c r="F352" s="7" t="inlineStr">
        <is>
          <t xml:space="preserve">ШТ</t>
        </is>
      </c>
      <c r="G352" s="7" t="inlineStr">
        <is>
          <t xml:space="preserve">1</t>
        </is>
      </c>
      <c r="H352" s="8" t="n">
        <v>684</v>
      </c>
      <c r="I352" s="19" t="n">
        <v/>
      </c>
      <c r="J352" s="20" t="n">
        <v>441</v>
      </c>
      <c r="K352" s="19" t="n">
        <f>I352+ROUND(J352,2)</f>
        <v>441</v>
      </c>
      <c r="L352" s="19" t="n">
        <v/>
      </c>
      <c r="M352" s="19" t="n">
        <f>ROUND(H352*ROUND(J352,2),2)</f>
        <v>301644</v>
      </c>
      <c r="N352" s="19" t="n">
        <f>L352+M352</f>
        <v>301644</v>
      </c>
      <c r="O352" s="8" t="n">
        <v>684</v>
      </c>
      <c r="P352" s="19" t="n" hidden="false">
        <v/>
      </c>
      <c r="Q352" s="20" t="n" hidden="false">
        <v>573</v>
      </c>
      <c r="R352" s="19" t="n" hidden="false">
        <f>P352+Q352</f>
        <v>573</v>
      </c>
      <c r="S352" s="19" t="n" hidden="false">
        <v/>
      </c>
      <c r="T352" s="19" t="n" hidden="false">
        <f>ROUND(O352*Q352,2)</f>
        <v>391932</v>
      </c>
      <c r="U352" s="19" t="n" hidden="false">
        <f>S352+T352</f>
        <v>391932</v>
      </c>
      <c r="V352" s="21" t="n" hidden="false">
        <f>U352/N352-1</f>
        <v>0.2993197278911566</v>
      </c>
      <c r="W352" s="8" t="n">
        <v>684</v>
      </c>
      <c r="X352" s="19" t="n" hidden="false">
        <v/>
      </c>
      <c r="Y352" s="20" t="n" hidden="false">
        <v>435</v>
      </c>
      <c r="Z352" s="19" t="n" hidden="false">
        <f>X352+Y352</f>
        <v>435</v>
      </c>
      <c r="AA352" s="19" t="n" hidden="false">
        <v/>
      </c>
      <c r="AB352" s="19" t="n" hidden="false">
        <f>ROUND(W352*Y352,2)</f>
        <v>297540</v>
      </c>
      <c r="AC352" s="19" t="n" hidden="false">
        <f>AA352+AB352</f>
        <v>297540</v>
      </c>
      <c r="AD352" s="21" t="n" hidden="false">
        <f>AC352/N352-1</f>
        <v>-0.013605442176870763</v>
      </c>
      <c r="AE352" s="8" t="n">
        <v>684</v>
      </c>
      <c r="AF352" s="19" t="n" hidden="false">
        <v/>
      </c>
      <c r="AG352" s="20" t="n" hidden="false">
        <v>500</v>
      </c>
      <c r="AH352" s="19" t="n" hidden="false">
        <f>AF352+AG352</f>
        <v>500</v>
      </c>
      <c r="AI352" s="19" t="n" hidden="false">
        <v/>
      </c>
      <c r="AJ352" s="19" t="n" hidden="false">
        <f>ROUND(AE352*AG352,2)</f>
        <v>342000</v>
      </c>
      <c r="AK352" s="19" t="n" hidden="false">
        <f>AI352+AJ352</f>
        <v>342000</v>
      </c>
      <c r="AL352" s="21" t="n" hidden="false">
        <f>AK352/N352-1</f>
        <v>0.13378684807256236</v>
      </c>
      <c r="AM352" s="8" t="n">
        <v>0</v>
      </c>
      <c r="AN352" s="19" t="n" hidden="false">
        <v/>
      </c>
      <c r="AO352" s="19" t="n" hidden="false">
        <v>0</v>
      </c>
      <c r="AP352" s="19" t="n" hidden="false">
        <f>AN352+AO352</f>
        <v>0</v>
      </c>
      <c r="AQ352" s="19" t="n" hidden="false">
        <v/>
      </c>
      <c r="AR352" s="19" t="n" hidden="false">
        <f>ROUND(AM352*AO352,2)</f>
        <v>0</v>
      </c>
      <c r="AS352" s="19" t="n" hidden="false">
        <f>AQ352+AR352</f>
        <v>0</v>
      </c>
      <c r="AT352" s="21" t="n" hidden="false">
        <f>AS352/N352-1</f>
        <v>-1</v>
      </c>
    </row>
    <row r="353" customFormat="false" hidden="false" outlineLevel="0" collapsed="false">
      <c r="A353" s="18" t="inlineStr">
        <is>
          <t xml:space="preserve">1.1.1.2.1.1.6.2</t>
        </is>
      </c>
      <c r="B353" s="18" t="inlineStr">
        <is>
          <t xml:space="preserve"/>
        </is>
      </c>
      <c r="C353" s="18" t="inlineStr">
        <is>
          <t xml:space="preserve">Устройство штроб для монтажа кабеля, труб / ЖБИ</t>
        </is>
      </c>
      <c r="D353" s="7" t="inlineStr">
        <is>
          <t xml:space="preserve"/>
        </is>
      </c>
      <c r="E353" s="7" t="inlineStr">
        <is>
          <t xml:space="preserve"/>
        </is>
      </c>
      <c r="F353" s="7" t="inlineStr">
        <is>
          <t xml:space="preserve">ПОГ М</t>
        </is>
      </c>
      <c r="G353" s="7" t="inlineStr">
        <is>
          <t xml:space="preserve">1</t>
        </is>
      </c>
      <c r="H353" s="8" t="n">
        <v>100</v>
      </c>
      <c r="I353" s="19" t="n">
        <v/>
      </c>
      <c r="J353" s="20" t="n">
        <v>428</v>
      </c>
      <c r="K353" s="19" t="n">
        <f>I353+ROUND(J353,2)</f>
        <v>428</v>
      </c>
      <c r="L353" s="19" t="n">
        <v/>
      </c>
      <c r="M353" s="19" t="n">
        <f>ROUND(H353*ROUND(J353,2),2)</f>
        <v>42800</v>
      </c>
      <c r="N353" s="19" t="n">
        <f>L353+M353</f>
        <v>42800</v>
      </c>
      <c r="O353" s="8" t="n">
        <v>100</v>
      </c>
      <c r="P353" s="19" t="n" hidden="false">
        <v/>
      </c>
      <c r="Q353" s="20" t="n" hidden="false">
        <v>557</v>
      </c>
      <c r="R353" s="19" t="n" hidden="false">
        <f>P353+Q353</f>
        <v>557</v>
      </c>
      <c r="S353" s="19" t="n" hidden="false">
        <v/>
      </c>
      <c r="T353" s="19" t="n" hidden="false">
        <f>ROUND(O353*Q353,2)</f>
        <v>55700</v>
      </c>
      <c r="U353" s="19" t="n" hidden="false">
        <f>S353+T353</f>
        <v>55700</v>
      </c>
      <c r="V353" s="21" t="n" hidden="false">
        <f>U353/N353-1</f>
        <v>0.30140186915887845</v>
      </c>
      <c r="W353" s="8" t="n">
        <v>100</v>
      </c>
      <c r="X353" s="19" t="n" hidden="false">
        <v/>
      </c>
      <c r="Y353" s="20" t="n" hidden="false">
        <v>915</v>
      </c>
      <c r="Z353" s="19" t="n" hidden="false">
        <f>X353+Y353</f>
        <v>915</v>
      </c>
      <c r="AA353" s="19" t="n" hidden="false">
        <v/>
      </c>
      <c r="AB353" s="19" t="n" hidden="false">
        <f>ROUND(W353*Y353,2)</f>
        <v>91500</v>
      </c>
      <c r="AC353" s="19" t="n" hidden="false">
        <f>AA353+AB353</f>
        <v>91500</v>
      </c>
      <c r="AD353" s="21" t="n" hidden="false">
        <f>AC353/N353-1</f>
        <v>1.1378504672897196</v>
      </c>
      <c r="AE353" s="8" t="n">
        <v>100</v>
      </c>
      <c r="AF353" s="19" t="n" hidden="false">
        <v/>
      </c>
      <c r="AG353" s="20" t="n" hidden="false">
        <v>1000</v>
      </c>
      <c r="AH353" s="19" t="n" hidden="false">
        <f>AF353+AG353</f>
        <v>1000</v>
      </c>
      <c r="AI353" s="19" t="n" hidden="false">
        <v/>
      </c>
      <c r="AJ353" s="19" t="n" hidden="false">
        <f>ROUND(AE353*AG353,2)</f>
        <v>100000</v>
      </c>
      <c r="AK353" s="19" t="n" hidden="false">
        <f>AI353+AJ353</f>
        <v>100000</v>
      </c>
      <c r="AL353" s="21" t="n" hidden="false">
        <f>AK353/N353-1</f>
        <v>1.3364485981308412</v>
      </c>
      <c r="AM353" s="8" t="n">
        <v>0</v>
      </c>
      <c r="AN353" s="19" t="n" hidden="false">
        <v/>
      </c>
      <c r="AO353" s="19" t="n" hidden="false">
        <v>0</v>
      </c>
      <c r="AP353" s="19" t="n" hidden="false">
        <f>AN353+AO353</f>
        <v>0</v>
      </c>
      <c r="AQ353" s="19" t="n" hidden="false">
        <v/>
      </c>
      <c r="AR353" s="19" t="n" hidden="false">
        <f>ROUND(AM353*AO353,2)</f>
        <v>0</v>
      </c>
      <c r="AS353" s="19" t="n" hidden="false">
        <f>AQ353+AR353</f>
        <v>0</v>
      </c>
      <c r="AT353" s="21" t="n" hidden="false">
        <f>AS353/N353-1</f>
        <v>-1</v>
      </c>
    </row>
    <row r="354" customFormat="false" hidden="false" outlineLevel="0" collapsed="false">
      <c r="A354" s="18" t="inlineStr">
        <is>
          <t xml:space="preserve">1.1.1.2.1.1.6.3</t>
        </is>
      </c>
      <c r="B354" s="18" t="inlineStr">
        <is>
          <t xml:space="preserve"/>
        </is>
      </c>
      <c r="C354" s="18" t="inlineStr">
        <is>
          <t xml:space="preserve">Устройство штроб для монтажа кабеля, труб / ПГП, газобетон, акотек</t>
        </is>
      </c>
      <c r="D354" s="7" t="inlineStr">
        <is>
          <t xml:space="preserve"/>
        </is>
      </c>
      <c r="E354" s="7" t="inlineStr">
        <is>
          <t xml:space="preserve"/>
        </is>
      </c>
      <c r="F354" s="7" t="inlineStr">
        <is>
          <t xml:space="preserve">ПОГ М</t>
        </is>
      </c>
      <c r="G354" s="7" t="inlineStr">
        <is>
          <t xml:space="preserve">1</t>
        </is>
      </c>
      <c r="H354" s="8" t="n">
        <v>100</v>
      </c>
      <c r="I354" s="19" t="n">
        <v/>
      </c>
      <c r="J354" s="20" t="n">
        <v>261</v>
      </c>
      <c r="K354" s="19" t="n">
        <f>I354+ROUND(J354,2)</f>
        <v>261</v>
      </c>
      <c r="L354" s="19" t="n">
        <v/>
      </c>
      <c r="M354" s="19" t="n">
        <f>ROUND(H354*ROUND(J354,2),2)</f>
        <v>26100</v>
      </c>
      <c r="N354" s="19" t="n">
        <f>L354+M354</f>
        <v>26100</v>
      </c>
      <c r="O354" s="8" t="n">
        <v>100</v>
      </c>
      <c r="P354" s="19" t="n" hidden="false">
        <v/>
      </c>
      <c r="Q354" s="20" t="n" hidden="false">
        <v>339</v>
      </c>
      <c r="R354" s="19" t="n" hidden="false">
        <f>P354+Q354</f>
        <v>339</v>
      </c>
      <c r="S354" s="19" t="n" hidden="false">
        <v/>
      </c>
      <c r="T354" s="19" t="n" hidden="false">
        <f>ROUND(O354*Q354,2)</f>
        <v>33900</v>
      </c>
      <c r="U354" s="19" t="n" hidden="false">
        <f>S354+T354</f>
        <v>33900</v>
      </c>
      <c r="V354" s="21" t="n" hidden="false">
        <f>U354/N354-1</f>
        <v>0.29885057471264376</v>
      </c>
      <c r="W354" s="8" t="n">
        <v>100</v>
      </c>
      <c r="X354" s="19" t="n" hidden="false">
        <v/>
      </c>
      <c r="Y354" s="20" t="n" hidden="false">
        <v>590</v>
      </c>
      <c r="Z354" s="19" t="n" hidden="false">
        <f>X354+Y354</f>
        <v>590</v>
      </c>
      <c r="AA354" s="19" t="n" hidden="false">
        <v/>
      </c>
      <c r="AB354" s="19" t="n" hidden="false">
        <f>ROUND(W354*Y354,2)</f>
        <v>59000</v>
      </c>
      <c r="AC354" s="19" t="n" hidden="false">
        <f>AA354+AB354</f>
        <v>59000</v>
      </c>
      <c r="AD354" s="21" t="n" hidden="false">
        <f>AC354/N354-1</f>
        <v>1.260536398467433</v>
      </c>
      <c r="AE354" s="8" t="n">
        <v>100</v>
      </c>
      <c r="AF354" s="19" t="n" hidden="false">
        <v/>
      </c>
      <c r="AG354" s="20" t="n" hidden="false">
        <v>500</v>
      </c>
      <c r="AH354" s="19" t="n" hidden="false">
        <f>AF354+AG354</f>
        <v>500</v>
      </c>
      <c r="AI354" s="19" t="n" hidden="false">
        <v/>
      </c>
      <c r="AJ354" s="19" t="n" hidden="false">
        <f>ROUND(AE354*AG354,2)</f>
        <v>50000</v>
      </c>
      <c r="AK354" s="19" t="n" hidden="false">
        <f>AI354+AJ354</f>
        <v>50000</v>
      </c>
      <c r="AL354" s="21" t="n" hidden="false">
        <f>AK354/N354-1</f>
        <v>0.9157088122605364</v>
      </c>
      <c r="AM354" s="8" t="n">
        <v>0</v>
      </c>
      <c r="AN354" s="19" t="n" hidden="false">
        <v/>
      </c>
      <c r="AO354" s="19" t="n" hidden="false">
        <v>0</v>
      </c>
      <c r="AP354" s="19" t="n" hidden="false">
        <f>AN354+AO354</f>
        <v>0</v>
      </c>
      <c r="AQ354" s="19" t="n" hidden="false">
        <v/>
      </c>
      <c r="AR354" s="19" t="n" hidden="false">
        <f>ROUND(AM354*AO354,2)</f>
        <v>0</v>
      </c>
      <c r="AS354" s="19" t="n" hidden="false">
        <f>AQ354+AR354</f>
        <v>0</v>
      </c>
      <c r="AT354" s="21" t="n" hidden="false">
        <f>AS354/N354-1</f>
        <v>-1</v>
      </c>
    </row>
    <row r="355" customFormat="false" hidden="false" outlineLevel="0" collapsed="false">
      <c r="A355" s="14" t="inlineStr">
        <is>
          <t xml:space="preserve">1.1.1.2.1.2</t>
        </is>
      </c>
      <c r="B355" s="14" t="inlineStr">
        <is>
          <t xml:space="preserve"/>
        </is>
      </c>
      <c r="C355" s="14" t="inlineStr">
        <is>
          <t xml:space="preserve">Пуско-наладочные работы</t>
        </is>
      </c>
      <c r="D355" s="6" t="inlineStr">
        <is>
          <t xml:space="preserve"/>
        </is>
      </c>
      <c r="E355" s="6" t="inlineStr">
        <is>
          <t xml:space="preserve"/>
        </is>
      </c>
      <c r="F355" s="6" t="inlineStr">
        <is>
          <t xml:space="preserve"/>
        </is>
      </c>
      <c r="G355" s="6" t="inlineStr">
        <is>
          <t xml:space="preserve"/>
        </is>
      </c>
      <c r="H355" s="15" t="n">
        <v/>
      </c>
      <c r="I355" s="16" t="n">
        <v/>
      </c>
      <c r="J355" s="16" t="n">
        <v/>
      </c>
      <c r="K355" s="16" t="n">
        <v/>
      </c>
      <c r="L355" s="16" t="n">
        <f>L356+L357</f>
        <v>0</v>
      </c>
      <c r="M355" s="16" t="n">
        <f>M356+M357</f>
        <v>0</v>
      </c>
      <c r="N355" s="16" t="n">
        <f>N356+N357</f>
        <v>0</v>
      </c>
      <c r="O355" s="15" t="n">
        <v/>
      </c>
      <c r="P355" s="16" t="n" hidden="false">
        <v/>
      </c>
      <c r="Q355" s="16" t="n" hidden="false">
        <v/>
      </c>
      <c r="R355" s="16" t="n" hidden="false">
        <v/>
      </c>
      <c r="S355" s="16" t="n" hidden="false">
        <f>S356+S357</f>
        <v>0</v>
      </c>
      <c r="T355" s="16" t="n" hidden="false">
        <f>T356+T357</f>
        <v>2328005</v>
      </c>
      <c r="U355" s="16" t="n" hidden="false">
        <f>U356+U357</f>
        <v>2328005</v>
      </c>
      <c r="V355" s="17" t="n" hidden="false">
        <f>U355/N355-1</f>
        <v>Infinity</v>
      </c>
      <c r="W355" s="15" t="n">
        <v/>
      </c>
      <c r="X355" s="16" t="n" hidden="false">
        <v/>
      </c>
      <c r="Y355" s="16" t="n" hidden="false">
        <v/>
      </c>
      <c r="Z355" s="16" t="n" hidden="false">
        <v/>
      </c>
      <c r="AA355" s="16" t="n" hidden="false">
        <f>AA356+AA357</f>
        <v>0</v>
      </c>
      <c r="AB355" s="16" t="n" hidden="false">
        <f>AB356+AB357</f>
        <v>189526.66</v>
      </c>
      <c r="AC355" s="16" t="n" hidden="false">
        <f>AC356+AC357</f>
        <v>189526.66</v>
      </c>
      <c r="AD355" s="17" t="n" hidden="false">
        <f>AC355/N355-1</f>
        <v>Infinity</v>
      </c>
      <c r="AE355" s="15" t="n">
        <v/>
      </c>
      <c r="AF355" s="16" t="n" hidden="false">
        <v/>
      </c>
      <c r="AG355" s="16" t="n" hidden="false">
        <v/>
      </c>
      <c r="AH355" s="16" t="n" hidden="false">
        <v/>
      </c>
      <c r="AI355" s="16" t="n" hidden="false">
        <f>AI356+AI357</f>
        <v>0</v>
      </c>
      <c r="AJ355" s="16" t="n" hidden="false">
        <f>AJ356+AJ357</f>
        <v>3000000</v>
      </c>
      <c r="AK355" s="16" t="n" hidden="false">
        <f>AK356+AK357</f>
        <v>3000000</v>
      </c>
      <c r="AL355" s="17" t="n" hidden="false">
        <f>AK355/N355-1</f>
        <v>Infinity</v>
      </c>
      <c r="AM355" s="15" t="n">
        <v/>
      </c>
      <c r="AN355" s="16" t="n" hidden="false">
        <v/>
      </c>
      <c r="AO355" s="16" t="n" hidden="false">
        <v/>
      </c>
      <c r="AP355" s="16" t="n" hidden="false">
        <v/>
      </c>
      <c r="AQ355" s="16" t="n" hidden="false">
        <f>AQ356+AQ357</f>
        <v>0</v>
      </c>
      <c r="AR355" s="16" t="n" hidden="false">
        <f>AR356+AR357</f>
        <v>0</v>
      </c>
      <c r="AS355" s="16" t="n" hidden="false">
        <f>AS356+AS357</f>
        <v>0</v>
      </c>
      <c r="AT355" s="17" t="n" hidden="false">
        <f>AS355/N355-1</f>
        <v>NaN</v>
      </c>
    </row>
    <row r="356" customFormat="false" hidden="false" outlineLevel="0" collapsed="false">
      <c r="A356" s="18" t="inlineStr">
        <is>
          <t xml:space="preserve">1.1.1.2.1.2.1</t>
        </is>
      </c>
      <c r="B356" s="18" t="inlineStr">
        <is>
          <t xml:space="preserve"/>
        </is>
      </c>
      <c r="C356" s="18" t="inlineStr">
        <is>
          <t xml:space="preserve">Пуско-наладочные работы СКБ (СОШ, ДОУ) ЭОМ (от полного СМР, кроме раздела ВРУ)</t>
        </is>
      </c>
      <c r="D356" s="7" t="inlineStr">
        <is>
          <t xml:space="preserve"/>
        </is>
      </c>
      <c r="E356" s="7" t="inlineStr">
        <is>
          <t xml:space="preserve">Относится к школам, детским садам 5%.
База для расчета ПНР без раздела ВРУ.</t>
        </is>
      </c>
      <c r="F356" s="7" t="inlineStr">
        <is>
          <t xml:space="preserve">комплекс</t>
        </is>
      </c>
      <c r="G356" s="7" t="inlineStr">
        <is>
          <t xml:space="preserve">1</t>
        </is>
      </c>
      <c r="H356" s="8" t="n">
        <v>1</v>
      </c>
      <c r="I356" s="19" t="n">
        <v/>
      </c>
      <c r="J356" s="20" t="n">
        <v>0</v>
      </c>
      <c r="K356" s="19" t="n">
        <f>I356+ROUND(J356,2)</f>
        <v>0</v>
      </c>
      <c r="L356" s="19" t="n">
        <v/>
      </c>
      <c r="M356" s="19" t="n">
        <f>ROUND(H356*ROUND(J356,2),2)</f>
        <v>0</v>
      </c>
      <c r="N356" s="19" t="n">
        <f>L356+M356</f>
        <v>0</v>
      </c>
      <c r="O356" s="8" t="n">
        <v>1</v>
      </c>
      <c r="P356" s="19" t="n" hidden="false">
        <v/>
      </c>
      <c r="Q356" s="20" t="n" hidden="false">
        <v>754373</v>
      </c>
      <c r="R356" s="19" t="n" hidden="false">
        <f>P356+Q356</f>
        <v>754373</v>
      </c>
      <c r="S356" s="19" t="n" hidden="false">
        <v/>
      </c>
      <c r="T356" s="19" t="n" hidden="false">
        <f>ROUND(O356*Q356,2)</f>
        <v>754373</v>
      </c>
      <c r="U356" s="19" t="n" hidden="false">
        <f>S356+T356</f>
        <v>754373</v>
      </c>
      <c r="V356" s="21" t="n" hidden="false">
        <f>U356/N356-1</f>
        <v>Infinity</v>
      </c>
      <c r="W356" s="8" t="n">
        <v>1</v>
      </c>
      <c r="X356" s="19" t="n" hidden="false">
        <v/>
      </c>
      <c r="Y356" s="20" t="n" hidden="false">
        <v>94763.33</v>
      </c>
      <c r="Z356" s="19" t="n" hidden="false">
        <f>X356+Y356</f>
        <v>94763.33</v>
      </c>
      <c r="AA356" s="19" t="n" hidden="false">
        <v/>
      </c>
      <c r="AB356" s="19" t="n" hidden="false">
        <f>ROUND(W356*Y356,2)</f>
        <v>94763.33</v>
      </c>
      <c r="AC356" s="19" t="n" hidden="false">
        <f>AA356+AB356</f>
        <v>94763.33</v>
      </c>
      <c r="AD356" s="21" t="n" hidden="false">
        <f>AC356/N356-1</f>
        <v>Infinity</v>
      </c>
      <c r="AE356" s="8" t="n">
        <v>1</v>
      </c>
      <c r="AF356" s="19" t="n" hidden="false">
        <v/>
      </c>
      <c r="AG356" s="20" t="n" hidden="false">
        <v>1000000</v>
      </c>
      <c r="AH356" s="19" t="n" hidden="false">
        <f>AF356+AG356</f>
        <v>1000000</v>
      </c>
      <c r="AI356" s="19" t="n" hidden="false">
        <v/>
      </c>
      <c r="AJ356" s="19" t="n" hidden="false">
        <f>ROUND(AE356*AG356,2)</f>
        <v>1000000</v>
      </c>
      <c r="AK356" s="19" t="n" hidden="false">
        <f>AI356+AJ356</f>
        <v>1000000</v>
      </c>
      <c r="AL356" s="21" t="n" hidden="false">
        <f>AK356/N356-1</f>
        <v>Infinity</v>
      </c>
      <c r="AM356" s="8" t="n">
        <v>0</v>
      </c>
      <c r="AN356" s="19" t="n" hidden="false">
        <v/>
      </c>
      <c r="AO356" s="19" t="n" hidden="false">
        <v>0</v>
      </c>
      <c r="AP356" s="19" t="n" hidden="false">
        <f>AN356+AO356</f>
        <v>0</v>
      </c>
      <c r="AQ356" s="19" t="n" hidden="false">
        <v/>
      </c>
      <c r="AR356" s="19" t="n" hidden="false">
        <f>ROUND(AM356*AO356,2)</f>
        <v>0</v>
      </c>
      <c r="AS356" s="19" t="n" hidden="false">
        <f>AQ356+AR356</f>
        <v>0</v>
      </c>
      <c r="AT356" s="21" t="n" hidden="false">
        <f>AS356/N356-1</f>
        <v>NaN</v>
      </c>
    </row>
    <row r="357" customFormat="false" hidden="false" outlineLevel="0" collapsed="false">
      <c r="A357" s="18" t="inlineStr">
        <is>
          <t xml:space="preserve">1.1.1.2.1.2.2</t>
        </is>
      </c>
      <c r="B357" s="18" t="inlineStr">
        <is>
          <t xml:space="preserve"/>
        </is>
      </c>
      <c r="C357" s="18" t="inlineStr">
        <is>
          <t xml:space="preserve">Сдача систем в эксплуатирующую организацию СКБ (СОШ, ДОУ)</t>
        </is>
      </c>
      <c r="D357" s="7" t="inlineStr">
        <is>
          <t xml:space="preserve"/>
        </is>
      </c>
      <c r="E357"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357" s="7" t="inlineStr">
        <is>
          <t xml:space="preserve">комплекс</t>
        </is>
      </c>
      <c r="G357" s="7" t="inlineStr">
        <is>
          <t xml:space="preserve">1</t>
        </is>
      </c>
      <c r="H357" s="8" t="n">
        <v>1</v>
      </c>
      <c r="I357" s="19" t="n">
        <v/>
      </c>
      <c r="J357" s="20" t="n">
        <v>0</v>
      </c>
      <c r="K357" s="19" t="n">
        <f>I357+ROUND(J357,2)</f>
        <v>0</v>
      </c>
      <c r="L357" s="19" t="n">
        <v/>
      </c>
      <c r="M357" s="19" t="n">
        <f>ROUND(H357*ROUND(J357,2),2)</f>
        <v>0</v>
      </c>
      <c r="N357" s="19" t="n">
        <f>L357+M357</f>
        <v>0</v>
      </c>
      <c r="O357" s="8" t="n">
        <v>1</v>
      </c>
      <c r="P357" s="19" t="n" hidden="false">
        <v/>
      </c>
      <c r="Q357" s="20" t="n" hidden="false">
        <v>1573632</v>
      </c>
      <c r="R357" s="19" t="n" hidden="false">
        <f>P357+Q357</f>
        <v>1573632</v>
      </c>
      <c r="S357" s="19" t="n" hidden="false">
        <v/>
      </c>
      <c r="T357" s="19" t="n" hidden="false">
        <f>ROUND(O357*Q357,2)</f>
        <v>1573632</v>
      </c>
      <c r="U357" s="19" t="n" hidden="false">
        <f>S357+T357</f>
        <v>1573632</v>
      </c>
      <c r="V357" s="21" t="n" hidden="false">
        <f>U357/N357-1</f>
        <v>Infinity</v>
      </c>
      <c r="W357" s="8" t="n">
        <v>1</v>
      </c>
      <c r="X357" s="19" t="n" hidden="false">
        <v/>
      </c>
      <c r="Y357" s="20" t="n" hidden="false">
        <v>94763.33</v>
      </c>
      <c r="Z357" s="19" t="n" hidden="false">
        <f>X357+Y357</f>
        <v>94763.33</v>
      </c>
      <c r="AA357" s="19" t="n" hidden="false">
        <v/>
      </c>
      <c r="AB357" s="19" t="n" hidden="false">
        <f>ROUND(W357*Y357,2)</f>
        <v>94763.33</v>
      </c>
      <c r="AC357" s="19" t="n" hidden="false">
        <f>AA357+AB357</f>
        <v>94763.33</v>
      </c>
      <c r="AD357" s="21" t="n" hidden="false">
        <f>AC357/N357-1</f>
        <v>Infinity</v>
      </c>
      <c r="AE357" s="8" t="n">
        <v>1</v>
      </c>
      <c r="AF357" s="19" t="n" hidden="false">
        <v/>
      </c>
      <c r="AG357" s="20" t="n" hidden="false">
        <v>2000000</v>
      </c>
      <c r="AH357" s="19" t="n" hidden="false">
        <f>AF357+AG357</f>
        <v>2000000</v>
      </c>
      <c r="AI357" s="19" t="n" hidden="false">
        <v/>
      </c>
      <c r="AJ357" s="19" t="n" hidden="false">
        <f>ROUND(AE357*AG357,2)</f>
        <v>2000000</v>
      </c>
      <c r="AK357" s="19" t="n" hidden="false">
        <f>AI357+AJ357</f>
        <v>2000000</v>
      </c>
      <c r="AL357" s="21" t="n" hidden="false">
        <f>AK357/N357-1</f>
        <v>Infinity</v>
      </c>
      <c r="AM357" s="8" t="n">
        <v>0</v>
      </c>
      <c r="AN357" s="19" t="n" hidden="false">
        <v/>
      </c>
      <c r="AO357" s="19" t="n" hidden="false">
        <v>0</v>
      </c>
      <c r="AP357" s="19" t="n" hidden="false">
        <f>AN357+AO357</f>
        <v>0</v>
      </c>
      <c r="AQ357" s="19" t="n" hidden="false">
        <v/>
      </c>
      <c r="AR357" s="19" t="n" hidden="false">
        <f>ROUND(AM357*AO357,2)</f>
        <v>0</v>
      </c>
      <c r="AS357" s="19" t="n" hidden="false">
        <f>AQ357+AR357</f>
        <v>0</v>
      </c>
      <c r="AT357" s="21" t="n" hidden="false">
        <f>AS357/N357-1</f>
        <v>NaN</v>
      </c>
    </row>
    <row r="358" customFormat="false" hidden="false" outlineLevel="0" collapsed="false">
      <c r="A358" s="24" t="inlineStr">
        <is>
          <t xml:space="preserve"/>
        </is>
      </c>
      <c r="B358" s="24" t="inlineStr">
        <is>
          <t xml:space="preserve"/>
        </is>
      </c>
      <c r="C358" s="24" t="inlineStr">
        <is>
          <t xml:space="preserve">ВСЕГО затрат на выполнение полного комплекса работ</t>
        </is>
      </c>
      <c r="D358" s="25" t="inlineStr">
        <is>
          <t xml:space="preserve"/>
        </is>
      </c>
      <c r="E358" s="25" t="inlineStr">
        <is>
          <t xml:space="preserve"/>
        </is>
      </c>
      <c r="F358" s="25" t="inlineStr">
        <is>
          <t xml:space="preserve"/>
        </is>
      </c>
      <c r="G358" s="25" t="inlineStr">
        <is>
          <t xml:space="preserve"/>
        </is>
      </c>
      <c r="H358" s="26" t="n">
        <v/>
      </c>
      <c r="I358" s="27" t="n">
        <v/>
      </c>
      <c r="J358" s="27" t="n">
        <v/>
      </c>
      <c r="K358" s="27" t="n">
        <v/>
      </c>
      <c r="L358" s="27" t="n">
        <f>L180</f>
        <v>8072823.21</v>
      </c>
      <c r="M358" s="27" t="n">
        <f>M180</f>
        <v>9605468</v>
      </c>
      <c r="N358" s="27" t="n">
        <f>N180</f>
        <v>17678291.21</v>
      </c>
      <c r="O358" s="26" t="n">
        <v/>
      </c>
      <c r="P358" s="27" t="n" hidden="false">
        <v/>
      </c>
      <c r="Q358" s="27" t="n" hidden="false">
        <v/>
      </c>
      <c r="R358" s="27" t="n" hidden="false">
        <v/>
      </c>
      <c r="S358" s="27" t="n" hidden="false">
        <f>S180</f>
        <v>18890765.44</v>
      </c>
      <c r="T358" s="27" t="n" hidden="false">
        <f>T180</f>
        <v>16751200</v>
      </c>
      <c r="U358" s="28" t="n" hidden="false">
        <f>U180</f>
        <v>35641965.44</v>
      </c>
      <c r="V358" s="29" t="n" hidden="false">
        <f>U358/N358-1</f>
        <v>1.0161431337797269</v>
      </c>
      <c r="W358" s="26" t="n">
        <v/>
      </c>
      <c r="X358" s="27" t="n" hidden="false">
        <v/>
      </c>
      <c r="Y358" s="27" t="n" hidden="false">
        <v/>
      </c>
      <c r="Z358" s="27" t="n" hidden="false">
        <v/>
      </c>
      <c r="AA358" s="27" t="n" hidden="false">
        <f>AA180</f>
        <v>19214614.78</v>
      </c>
      <c r="AB358" s="27" t="n" hidden="false">
        <f>AB180</f>
        <v>23304621.66</v>
      </c>
      <c r="AC358" s="30" t="n" hidden="false">
        <f>AC180</f>
        <v>42519236.44</v>
      </c>
      <c r="AD358" s="31" t="n" hidden="false">
        <f>AC358/N358-1</f>
        <v>1.4051666495881872</v>
      </c>
      <c r="AE358" s="26" t="n">
        <v/>
      </c>
      <c r="AF358" s="27" t="n" hidden="false">
        <v/>
      </c>
      <c r="AG358" s="27" t="n" hidden="false">
        <v/>
      </c>
      <c r="AH358" s="27" t="n" hidden="false">
        <v/>
      </c>
      <c r="AI358" s="27" t="n" hidden="false">
        <f>AI180</f>
        <v>21813242.39</v>
      </c>
      <c r="AJ358" s="27" t="n" hidden="false">
        <f>AJ180</f>
        <v>22936410</v>
      </c>
      <c r="AK358" s="32" t="n" hidden="false">
        <f>AK180</f>
        <v>44749652.39</v>
      </c>
      <c r="AL358" s="33" t="n" hidden="false">
        <f>AK358/N358-1</f>
        <v>1.5313335920547946</v>
      </c>
      <c r="AM358" s="26" t="n">
        <v/>
      </c>
      <c r="AN358" s="27" t="n" hidden="false">
        <v/>
      </c>
      <c r="AO358" s="27" t="n" hidden="false">
        <v/>
      </c>
      <c r="AP358" s="27" t="n" hidden="false">
        <v/>
      </c>
      <c r="AQ358" s="27" t="n" hidden="false">
        <f>AQ180</f>
        <v>26060949.34</v>
      </c>
      <c r="AR358" s="27" t="n" hidden="false">
        <f>AR180</f>
        <v>32893938.21</v>
      </c>
      <c r="AS358" s="27" t="n" hidden="false">
        <f>AS180</f>
        <v>58954887.55</v>
      </c>
      <c r="AT358" s="34" t="n" hidden="false">
        <f>AS358/N358-1</f>
        <v>2.3348747822782356</v>
      </c>
    </row>
    <row r="359" customFormat="false" hidden="false" customHeight="1" outlineLevel="0" collapsed="false" ht="26" height="26">
      <c r="A359" s="4" t="inlineStr">
        <is>
          <t xml:space="preserve">Блок 3</t>
        </is>
      </c>
    </row>
    <row r="360" customFormat="false" hidden="false" customHeight="1" outlineLevel="0" collapsed="false" ht="54" height="54">
      <c r="A360" s="5" t="inlineStr">
        <is>
          <t xml:space="preserve">по адресу: ул. Люблинская, корпус 34</t>
        </is>
      </c>
    </row>
    <row r="361" customFormat="false" hidden="false" outlineLevel="0" collapsed="false">
      <c r="A361" s="9" t="inlineStr">
        <is>
          <t xml:space="preserve">1</t>
        </is>
      </c>
      <c r="B361" s="9" t="inlineStr">
        <is>
          <t xml:space="preserve"/>
        </is>
      </c>
      <c r="C361" s="9" t="inlineStr">
        <is>
          <t xml:space="preserve">Объект ИДП без распределения на секции</t>
        </is>
      </c>
      <c r="D361" s="10" t="inlineStr">
        <is>
          <t xml:space="preserve"/>
        </is>
      </c>
      <c r="E361" s="10" t="inlineStr">
        <is>
          <t xml:space="preserve"/>
        </is>
      </c>
      <c r="F361" s="10" t="inlineStr">
        <is>
          <t xml:space="preserve"/>
        </is>
      </c>
      <c r="G361" s="10" t="inlineStr">
        <is>
          <t xml:space="preserve"/>
        </is>
      </c>
      <c r="H361" s="11" t="n">
        <v/>
      </c>
      <c r="I361" s="12" t="n">
        <v/>
      </c>
      <c r="J361" s="12" t="n">
        <v/>
      </c>
      <c r="K361" s="12" t="n">
        <v/>
      </c>
      <c r="L361" s="12" t="n">
        <f>L362</f>
        <v>4303378.01</v>
      </c>
      <c r="M361" s="12" t="n">
        <f>M362</f>
        <v>6623826</v>
      </c>
      <c r="N361" s="12" t="n">
        <f>N362</f>
        <v>10927204.01</v>
      </c>
      <c r="O361" s="11" t="n">
        <v/>
      </c>
      <c r="P361" s="12" t="n" hidden="false">
        <v/>
      </c>
      <c r="Q361" s="12" t="n" hidden="false">
        <v/>
      </c>
      <c r="R361" s="12" t="n" hidden="false">
        <v/>
      </c>
      <c r="S361" s="12" t="n" hidden="false">
        <f>S362</f>
        <v>12031392.4</v>
      </c>
      <c r="T361" s="12" t="n" hidden="false">
        <f>T362</f>
        <v>11341899.2</v>
      </c>
      <c r="U361" s="12" t="n" hidden="false">
        <f>U362</f>
        <v>23373291.6</v>
      </c>
      <c r="V361" s="13" t="n" hidden="false">
        <f>U361/N361-1</f>
        <v>1.1390002034015287</v>
      </c>
      <c r="W361" s="11" t="n">
        <v/>
      </c>
      <c r="X361" s="12" t="n" hidden="false">
        <v/>
      </c>
      <c r="Y361" s="12" t="n" hidden="false">
        <v/>
      </c>
      <c r="Z361" s="12" t="n" hidden="false">
        <v/>
      </c>
      <c r="AA361" s="12" t="n" hidden="false">
        <f>AA362</f>
        <v>12284418.25</v>
      </c>
      <c r="AB361" s="12" t="n" hidden="false">
        <f>AB362</f>
        <v>16958984.99</v>
      </c>
      <c r="AC361" s="12" t="n" hidden="false">
        <f>AC362</f>
        <v>29243403.24</v>
      </c>
      <c r="AD361" s="13" t="n" hidden="false">
        <f>AC361/N361-1</f>
        <v>1.6762018182545124</v>
      </c>
      <c r="AE361" s="11" t="n">
        <v/>
      </c>
      <c r="AF361" s="12" t="n" hidden="false">
        <v/>
      </c>
      <c r="AG361" s="12" t="n" hidden="false">
        <v/>
      </c>
      <c r="AH361" s="12" t="n" hidden="false">
        <v/>
      </c>
      <c r="AI361" s="12" t="n" hidden="false">
        <f>AI362</f>
        <v>14456754.11</v>
      </c>
      <c r="AJ361" s="12" t="n" hidden="false">
        <f>AJ362</f>
        <v>17593052.5</v>
      </c>
      <c r="AK361" s="12" t="n" hidden="false">
        <f>AK362</f>
        <v>32049806.61</v>
      </c>
      <c r="AL361" s="13" t="n" hidden="false">
        <f>AK361/N361-1</f>
        <v>1.9330290329227595</v>
      </c>
      <c r="AM361" s="11" t="n">
        <v/>
      </c>
      <c r="AN361" s="12" t="n" hidden="false">
        <v/>
      </c>
      <c r="AO361" s="12" t="n" hidden="false">
        <v/>
      </c>
      <c r="AP361" s="12" t="n" hidden="false">
        <v/>
      </c>
      <c r="AQ361" s="12" t="n" hidden="false">
        <f>AQ362</f>
        <v>0</v>
      </c>
      <c r="AR361" s="12" t="n" hidden="false">
        <f>AR362</f>
        <v>0</v>
      </c>
      <c r="AS361" s="12" t="n" hidden="false">
        <f>AS362</f>
        <v>0</v>
      </c>
      <c r="AT361" s="13" t="n" hidden="false">
        <f>AS361/N361-1</f>
        <v>-1</v>
      </c>
    </row>
    <row r="362" customFormat="false" hidden="false" outlineLevel="0" collapsed="false">
      <c r="A362" s="14" t="inlineStr">
        <is>
          <t xml:space="preserve">1.1</t>
        </is>
      </c>
      <c r="B362" s="14" t="inlineStr">
        <is>
          <t xml:space="preserve">6</t>
        </is>
      </c>
      <c r="C362" s="14" t="inlineStr">
        <is>
          <t xml:space="preserve">Затраты на строительство</t>
        </is>
      </c>
      <c r="D362" s="6" t="inlineStr">
        <is>
          <t xml:space="preserve"/>
        </is>
      </c>
      <c r="E362" s="6" t="inlineStr">
        <is>
          <t xml:space="preserve"/>
        </is>
      </c>
      <c r="F362" s="6" t="inlineStr">
        <is>
          <t xml:space="preserve"/>
        </is>
      </c>
      <c r="G362" s="6" t="inlineStr">
        <is>
          <t xml:space="preserve"/>
        </is>
      </c>
      <c r="H362" s="15" t="n">
        <v/>
      </c>
      <c r="I362" s="16" t="n">
        <v/>
      </c>
      <c r="J362" s="16" t="n">
        <v/>
      </c>
      <c r="K362" s="16" t="n">
        <v/>
      </c>
      <c r="L362" s="16" t="n">
        <f>L363</f>
        <v>4303378.01</v>
      </c>
      <c r="M362" s="16" t="n">
        <f>M363</f>
        <v>6623826</v>
      </c>
      <c r="N362" s="16" t="n">
        <f>N363</f>
        <v>10927204.01</v>
      </c>
      <c r="O362" s="15" t="n">
        <v/>
      </c>
      <c r="P362" s="16" t="n" hidden="false">
        <v/>
      </c>
      <c r="Q362" s="16" t="n" hidden="false">
        <v/>
      </c>
      <c r="R362" s="16" t="n" hidden="false">
        <v/>
      </c>
      <c r="S362" s="16" t="n" hidden="false">
        <f>S363</f>
        <v>12031392.4</v>
      </c>
      <c r="T362" s="16" t="n" hidden="false">
        <f>T363</f>
        <v>11341899.2</v>
      </c>
      <c r="U362" s="16" t="n" hidden="false">
        <f>U363</f>
        <v>23373291.6</v>
      </c>
      <c r="V362" s="17" t="n" hidden="false">
        <f>U362/N362-1</f>
        <v>1.1390002034015287</v>
      </c>
      <c r="W362" s="15" t="n">
        <v/>
      </c>
      <c r="X362" s="16" t="n" hidden="false">
        <v/>
      </c>
      <c r="Y362" s="16" t="n" hidden="false">
        <v/>
      </c>
      <c r="Z362" s="16" t="n" hidden="false">
        <v/>
      </c>
      <c r="AA362" s="16" t="n" hidden="false">
        <f>AA363</f>
        <v>12284418.25</v>
      </c>
      <c r="AB362" s="16" t="n" hidden="false">
        <f>AB363</f>
        <v>16958984.99</v>
      </c>
      <c r="AC362" s="16" t="n" hidden="false">
        <f>AC363</f>
        <v>29243403.24</v>
      </c>
      <c r="AD362" s="17" t="n" hidden="false">
        <f>AC362/N362-1</f>
        <v>1.6762018182545124</v>
      </c>
      <c r="AE362" s="15" t="n">
        <v/>
      </c>
      <c r="AF362" s="16" t="n" hidden="false">
        <v/>
      </c>
      <c r="AG362" s="16" t="n" hidden="false">
        <v/>
      </c>
      <c r="AH362" s="16" t="n" hidden="false">
        <v/>
      </c>
      <c r="AI362" s="16" t="n" hidden="false">
        <f>AI363</f>
        <v>14456754.11</v>
      </c>
      <c r="AJ362" s="16" t="n" hidden="false">
        <f>AJ363</f>
        <v>17593052.5</v>
      </c>
      <c r="AK362" s="16" t="n" hidden="false">
        <f>AK363</f>
        <v>32049806.61</v>
      </c>
      <c r="AL362" s="17" t="n" hidden="false">
        <f>AK362/N362-1</f>
        <v>1.9330290329227595</v>
      </c>
      <c r="AM362" s="15" t="n">
        <v/>
      </c>
      <c r="AN362" s="16" t="n" hidden="false">
        <v/>
      </c>
      <c r="AO362" s="16" t="n" hidden="false">
        <v/>
      </c>
      <c r="AP362" s="16" t="n" hidden="false">
        <v/>
      </c>
      <c r="AQ362" s="16" t="n" hidden="false">
        <f>AQ363</f>
        <v>0</v>
      </c>
      <c r="AR362" s="16" t="n" hidden="false">
        <f>AR363</f>
        <v>0</v>
      </c>
      <c r="AS362" s="16" t="n" hidden="false">
        <f>AS363</f>
        <v>0</v>
      </c>
      <c r="AT362" s="17" t="n" hidden="false">
        <f>AS362/N362-1</f>
        <v>-1</v>
      </c>
    </row>
    <row r="363" customFormat="false" hidden="false" outlineLevel="0" collapsed="false">
      <c r="A363" s="14" t="inlineStr">
        <is>
          <t xml:space="preserve">1.1.1</t>
        </is>
      </c>
      <c r="B363" s="14" t="inlineStr">
        <is>
          <t xml:space="preserve"/>
        </is>
      </c>
      <c r="C363" s="14" t="inlineStr">
        <is>
          <t xml:space="preserve">СМР корпуса без отделки</t>
        </is>
      </c>
      <c r="D363" s="6" t="inlineStr">
        <is>
          <t xml:space="preserve"/>
        </is>
      </c>
      <c r="E363" s="6" t="inlineStr">
        <is>
          <t xml:space="preserve"/>
        </is>
      </c>
      <c r="F363" s="6" t="inlineStr">
        <is>
          <t xml:space="preserve"/>
        </is>
      </c>
      <c r="G363" s="6" t="inlineStr">
        <is>
          <t xml:space="preserve"/>
        </is>
      </c>
      <c r="H363" s="15" t="n">
        <v/>
      </c>
      <c r="I363" s="16" t="n">
        <v/>
      </c>
      <c r="J363" s="16" t="n">
        <v/>
      </c>
      <c r="K363" s="16" t="n">
        <v/>
      </c>
      <c r="L363" s="16" t="n">
        <f>L364+L369</f>
        <v>4303378.01</v>
      </c>
      <c r="M363" s="16" t="n">
        <f>M364+M369</f>
        <v>6623826</v>
      </c>
      <c r="N363" s="16" t="n">
        <f>N364+N369</f>
        <v>10927204.01</v>
      </c>
      <c r="O363" s="15" t="n">
        <v/>
      </c>
      <c r="P363" s="16" t="n" hidden="false">
        <v/>
      </c>
      <c r="Q363" s="16" t="n" hidden="false">
        <v/>
      </c>
      <c r="R363" s="16" t="n" hidden="false">
        <v/>
      </c>
      <c r="S363" s="16" t="n" hidden="false">
        <f>S364+S369</f>
        <v>12031392.4</v>
      </c>
      <c r="T363" s="16" t="n" hidden="false">
        <f>T364+T369</f>
        <v>11341899.2</v>
      </c>
      <c r="U363" s="16" t="n" hidden="false">
        <f>U364+U369</f>
        <v>23373291.6</v>
      </c>
      <c r="V363" s="17" t="n" hidden="false">
        <f>U363/N363-1</f>
        <v>1.1390002034015287</v>
      </c>
      <c r="W363" s="15" t="n">
        <v/>
      </c>
      <c r="X363" s="16" t="n" hidden="false">
        <v/>
      </c>
      <c r="Y363" s="16" t="n" hidden="false">
        <v/>
      </c>
      <c r="Z363" s="16" t="n" hidden="false">
        <v/>
      </c>
      <c r="AA363" s="16" t="n" hidden="false">
        <f>AA364+AA369</f>
        <v>12284418.25</v>
      </c>
      <c r="AB363" s="16" t="n" hidden="false">
        <f>AB364+AB369</f>
        <v>16958984.99</v>
      </c>
      <c r="AC363" s="16" t="n" hidden="false">
        <f>AC364+AC369</f>
        <v>29243403.24</v>
      </c>
      <c r="AD363" s="17" t="n" hidden="false">
        <f>AC363/N363-1</f>
        <v>1.6762018182545124</v>
      </c>
      <c r="AE363" s="15" t="n">
        <v/>
      </c>
      <c r="AF363" s="16" t="n" hidden="false">
        <v/>
      </c>
      <c r="AG363" s="16" t="n" hidden="false">
        <v/>
      </c>
      <c r="AH363" s="16" t="n" hidden="false">
        <v/>
      </c>
      <c r="AI363" s="16" t="n" hidden="false">
        <f>AI364+AI369</f>
        <v>14456754.11</v>
      </c>
      <c r="AJ363" s="16" t="n" hidden="false">
        <f>AJ364+AJ369</f>
        <v>17593052.5</v>
      </c>
      <c r="AK363" s="16" t="n" hidden="false">
        <f>AK364+AK369</f>
        <v>32049806.61</v>
      </c>
      <c r="AL363" s="17" t="n" hidden="false">
        <f>AK363/N363-1</f>
        <v>1.9330290329227595</v>
      </c>
      <c r="AM363" s="15" t="n">
        <v/>
      </c>
      <c r="AN363" s="16" t="n" hidden="false">
        <v/>
      </c>
      <c r="AO363" s="16" t="n" hidden="false">
        <v/>
      </c>
      <c r="AP363" s="16" t="n" hidden="false">
        <v/>
      </c>
      <c r="AQ363" s="16" t="n" hidden="false">
        <f>AQ364+AQ369</f>
        <v>0</v>
      </c>
      <c r="AR363" s="16" t="n" hidden="false">
        <f>AR364+AR369</f>
        <v>0</v>
      </c>
      <c r="AS363" s="16" t="n" hidden="false">
        <f>AS364+AS369</f>
        <v>0</v>
      </c>
      <c r="AT363" s="17" t="n" hidden="false">
        <f>AS363/N363-1</f>
        <v>-1</v>
      </c>
    </row>
    <row r="364" customFormat="false" hidden="false" outlineLevel="0" collapsed="false">
      <c r="A364" s="14" t="inlineStr">
        <is>
          <t xml:space="preserve">1.1.1.1</t>
        </is>
      </c>
      <c r="B364" s="14" t="inlineStr">
        <is>
          <t xml:space="preserve"/>
        </is>
      </c>
      <c r="C364" s="14" t="inlineStr">
        <is>
          <t xml:space="preserve">СМР надземной части корпуса (без отделки)</t>
        </is>
      </c>
      <c r="D364" s="6" t="inlineStr">
        <is>
          <t xml:space="preserve"/>
        </is>
      </c>
      <c r="E364" s="6" t="inlineStr">
        <is>
          <t xml:space="preserve"/>
        </is>
      </c>
      <c r="F364" s="6" t="inlineStr">
        <is>
          <t xml:space="preserve"/>
        </is>
      </c>
      <c r="G364" s="6" t="inlineStr">
        <is>
          <t xml:space="preserve"/>
        </is>
      </c>
      <c r="H364" s="15" t="n">
        <v/>
      </c>
      <c r="I364" s="16" t="n">
        <v/>
      </c>
      <c r="J364" s="16" t="n">
        <v/>
      </c>
      <c r="K364" s="16" t="n">
        <v/>
      </c>
      <c r="L364" s="16" t="n">
        <f>L365</f>
        <v>38640</v>
      </c>
      <c r="M364" s="16" t="n">
        <f>M365</f>
        <v>6272</v>
      </c>
      <c r="N364" s="16" t="n">
        <f>N365</f>
        <v>44912</v>
      </c>
      <c r="O364" s="15" t="n">
        <v/>
      </c>
      <c r="P364" s="16" t="n" hidden="false">
        <v/>
      </c>
      <c r="Q364" s="16" t="n" hidden="false">
        <v/>
      </c>
      <c r="R364" s="16" t="n" hidden="false">
        <v/>
      </c>
      <c r="S364" s="16" t="n" hidden="false">
        <f>S365</f>
        <v>77700</v>
      </c>
      <c r="T364" s="16" t="n" hidden="false">
        <f>T365</f>
        <v>38035.2</v>
      </c>
      <c r="U364" s="16" t="n" hidden="false">
        <f>U365</f>
        <v>115735.2</v>
      </c>
      <c r="V364" s="17" t="n" hidden="false">
        <f>U364/N364-1</f>
        <v>1.5769326683291771</v>
      </c>
      <c r="W364" s="15" t="n">
        <v/>
      </c>
      <c r="X364" s="16" t="n" hidden="false">
        <v/>
      </c>
      <c r="Y364" s="16" t="n" hidden="false">
        <v/>
      </c>
      <c r="Z364" s="16" t="n" hidden="false">
        <v/>
      </c>
      <c r="AA364" s="16" t="n" hidden="false">
        <f>AA365</f>
        <v>35000</v>
      </c>
      <c r="AB364" s="16" t="n" hidden="false">
        <f>AB365</f>
        <v>15680</v>
      </c>
      <c r="AC364" s="16" t="n" hidden="false">
        <f>AC365</f>
        <v>50680</v>
      </c>
      <c r="AD364" s="17" t="n" hidden="false">
        <f>AC364/N364-1</f>
        <v>0.12842892768079794</v>
      </c>
      <c r="AE364" s="15" t="n">
        <v/>
      </c>
      <c r="AF364" s="16" t="n" hidden="false">
        <v/>
      </c>
      <c r="AG364" s="16" t="n" hidden="false">
        <v/>
      </c>
      <c r="AH364" s="16" t="n" hidden="false">
        <v/>
      </c>
      <c r="AI364" s="16" t="n" hidden="false">
        <f>AI365</f>
        <v>119000</v>
      </c>
      <c r="AJ364" s="16" t="n" hidden="false">
        <f>AJ365</f>
        <v>14000</v>
      </c>
      <c r="AK364" s="16" t="n" hidden="false">
        <f>AK365</f>
        <v>133000</v>
      </c>
      <c r="AL364" s="17" t="n" hidden="false">
        <f>AK364/N364-1</f>
        <v>1.9613466334164587</v>
      </c>
      <c r="AM364" s="15" t="n">
        <v/>
      </c>
      <c r="AN364" s="16" t="n" hidden="false">
        <v/>
      </c>
      <c r="AO364" s="16" t="n" hidden="false">
        <v/>
      </c>
      <c r="AP364" s="16" t="n" hidden="false">
        <v/>
      </c>
      <c r="AQ364" s="16" t="n" hidden="false">
        <f>AQ365</f>
        <v>0</v>
      </c>
      <c r="AR364" s="16" t="n" hidden="false">
        <f>AR365</f>
        <v>0</v>
      </c>
      <c r="AS364" s="16" t="n" hidden="false">
        <f>AS365</f>
        <v>0</v>
      </c>
      <c r="AT364" s="17" t="n" hidden="false">
        <f>AS364/N364-1</f>
        <v>-1</v>
      </c>
    </row>
    <row r="365" customFormat="false" hidden="false" outlineLevel="0" collapsed="false">
      <c r="A365" s="14" t="inlineStr">
        <is>
          <t xml:space="preserve">1.1.1.1.1</t>
        </is>
      </c>
      <c r="B365" s="14" t="inlineStr">
        <is>
          <t xml:space="preserve"/>
        </is>
      </c>
      <c r="C365" s="14" t="inlineStr">
        <is>
          <t xml:space="preserve">Кровля</t>
        </is>
      </c>
      <c r="D365" s="6" t="inlineStr">
        <is>
          <t xml:space="preserve"/>
        </is>
      </c>
      <c r="E365" s="6" t="inlineStr">
        <is>
          <t xml:space="preserve"/>
        </is>
      </c>
      <c r="F365" s="6" t="inlineStr">
        <is>
          <t xml:space="preserve"/>
        </is>
      </c>
      <c r="G365" s="6" t="inlineStr">
        <is>
          <t xml:space="preserve"/>
        </is>
      </c>
      <c r="H365" s="15" t="n">
        <v/>
      </c>
      <c r="I365" s="16" t="n">
        <v/>
      </c>
      <c r="J365" s="16" t="n">
        <v/>
      </c>
      <c r="K365" s="16" t="n">
        <v/>
      </c>
      <c r="L365" s="16" t="n">
        <f>L366</f>
        <v>38640</v>
      </c>
      <c r="M365" s="16" t="n">
        <f>M366</f>
        <v>6272</v>
      </c>
      <c r="N365" s="16" t="n">
        <f>N366</f>
        <v>44912</v>
      </c>
      <c r="O365" s="15" t="n">
        <v/>
      </c>
      <c r="P365" s="16" t="n" hidden="false">
        <v/>
      </c>
      <c r="Q365" s="16" t="n" hidden="false">
        <v/>
      </c>
      <c r="R365" s="16" t="n" hidden="false">
        <v/>
      </c>
      <c r="S365" s="16" t="n" hidden="false">
        <f>S366</f>
        <v>77700</v>
      </c>
      <c r="T365" s="16" t="n" hidden="false">
        <f>T366</f>
        <v>38035.2</v>
      </c>
      <c r="U365" s="16" t="n" hidden="false">
        <f>U366</f>
        <v>115735.2</v>
      </c>
      <c r="V365" s="17" t="n" hidden="false">
        <f>U365/N365-1</f>
        <v>1.5769326683291771</v>
      </c>
      <c r="W365" s="15" t="n">
        <v/>
      </c>
      <c r="X365" s="16" t="n" hidden="false">
        <v/>
      </c>
      <c r="Y365" s="16" t="n" hidden="false">
        <v/>
      </c>
      <c r="Z365" s="16" t="n" hidden="false">
        <v/>
      </c>
      <c r="AA365" s="16" t="n" hidden="false">
        <f>AA366</f>
        <v>35000</v>
      </c>
      <c r="AB365" s="16" t="n" hidden="false">
        <f>AB366</f>
        <v>15680</v>
      </c>
      <c r="AC365" s="16" t="n" hidden="false">
        <f>AC366</f>
        <v>50680</v>
      </c>
      <c r="AD365" s="17" t="n" hidden="false">
        <f>AC365/N365-1</f>
        <v>0.12842892768079794</v>
      </c>
      <c r="AE365" s="15" t="n">
        <v/>
      </c>
      <c r="AF365" s="16" t="n" hidden="false">
        <v/>
      </c>
      <c r="AG365" s="16" t="n" hidden="false">
        <v/>
      </c>
      <c r="AH365" s="16" t="n" hidden="false">
        <v/>
      </c>
      <c r="AI365" s="16" t="n" hidden="false">
        <f>AI366</f>
        <v>119000</v>
      </c>
      <c r="AJ365" s="16" t="n" hidden="false">
        <f>AJ366</f>
        <v>14000</v>
      </c>
      <c r="AK365" s="16" t="n" hidden="false">
        <f>AK366</f>
        <v>133000</v>
      </c>
      <c r="AL365" s="17" t="n" hidden="false">
        <f>AK365/N365-1</f>
        <v>1.9613466334164587</v>
      </c>
      <c r="AM365" s="15" t="n">
        <v/>
      </c>
      <c r="AN365" s="16" t="n" hidden="false">
        <v/>
      </c>
      <c r="AO365" s="16" t="n" hidden="false">
        <v/>
      </c>
      <c r="AP365" s="16" t="n" hidden="false">
        <v/>
      </c>
      <c r="AQ365" s="16" t="n" hidden="false">
        <f>AQ366</f>
        <v>0</v>
      </c>
      <c r="AR365" s="16" t="n" hidden="false">
        <f>AR366</f>
        <v>0</v>
      </c>
      <c r="AS365" s="16" t="n" hidden="false">
        <f>AS366</f>
        <v>0</v>
      </c>
      <c r="AT365" s="17" t="n" hidden="false">
        <f>AS365/N365-1</f>
        <v>-1</v>
      </c>
    </row>
    <row r="366" customFormat="false" hidden="false" outlineLevel="0" collapsed="false">
      <c r="A366" s="14" t="inlineStr">
        <is>
          <t xml:space="preserve">1.1.1.1.1.1</t>
        </is>
      </c>
      <c r="B366" s="14" t="inlineStr">
        <is>
          <t xml:space="preserve"/>
        </is>
      </c>
      <c r="C366" s="14" t="inlineStr">
        <is>
          <t xml:space="preserve">Прочие работы</t>
        </is>
      </c>
      <c r="D366" s="6" t="inlineStr">
        <is>
          <t xml:space="preserve"/>
        </is>
      </c>
      <c r="E366" s="6" t="inlineStr">
        <is>
          <t xml:space="preserve"/>
        </is>
      </c>
      <c r="F366" s="6" t="inlineStr">
        <is>
          <t xml:space="preserve"/>
        </is>
      </c>
      <c r="G366" s="6" t="inlineStr">
        <is>
          <t xml:space="preserve"/>
        </is>
      </c>
      <c r="H366" s="15" t="n">
        <v/>
      </c>
      <c r="I366" s="16" t="n">
        <v/>
      </c>
      <c r="J366" s="16" t="n">
        <v/>
      </c>
      <c r="K366" s="16" t="n">
        <v/>
      </c>
      <c r="L366" s="16" t="n">
        <f>L367</f>
        <v>38640</v>
      </c>
      <c r="M366" s="16" t="n">
        <f>M367</f>
        <v>6272</v>
      </c>
      <c r="N366" s="16" t="n">
        <f>N367</f>
        <v>44912</v>
      </c>
      <c r="O366" s="15" t="n">
        <v/>
      </c>
      <c r="P366" s="16" t="n" hidden="false">
        <v/>
      </c>
      <c r="Q366" s="16" t="n" hidden="false">
        <v/>
      </c>
      <c r="R366" s="16" t="n" hidden="false">
        <v/>
      </c>
      <c r="S366" s="16" t="n" hidden="false">
        <f>S367</f>
        <v>77700</v>
      </c>
      <c r="T366" s="16" t="n" hidden="false">
        <f>T367</f>
        <v>38035.2</v>
      </c>
      <c r="U366" s="16" t="n" hidden="false">
        <f>U367</f>
        <v>115735.2</v>
      </c>
      <c r="V366" s="17" t="n" hidden="false">
        <f>U366/N366-1</f>
        <v>1.5769326683291771</v>
      </c>
      <c r="W366" s="15" t="n">
        <v/>
      </c>
      <c r="X366" s="16" t="n" hidden="false">
        <v/>
      </c>
      <c r="Y366" s="16" t="n" hidden="false">
        <v/>
      </c>
      <c r="Z366" s="16" t="n" hidden="false">
        <v/>
      </c>
      <c r="AA366" s="16" t="n" hidden="false">
        <f>AA367</f>
        <v>35000</v>
      </c>
      <c r="AB366" s="16" t="n" hidden="false">
        <f>AB367</f>
        <v>15680</v>
      </c>
      <c r="AC366" s="16" t="n" hidden="false">
        <f>AC367</f>
        <v>50680</v>
      </c>
      <c r="AD366" s="17" t="n" hidden="false">
        <f>AC366/N366-1</f>
        <v>0.12842892768079794</v>
      </c>
      <c r="AE366" s="15" t="n">
        <v/>
      </c>
      <c r="AF366" s="16" t="n" hidden="false">
        <v/>
      </c>
      <c r="AG366" s="16" t="n" hidden="false">
        <v/>
      </c>
      <c r="AH366" s="16" t="n" hidden="false">
        <v/>
      </c>
      <c r="AI366" s="16" t="n" hidden="false">
        <f>AI367</f>
        <v>119000</v>
      </c>
      <c r="AJ366" s="16" t="n" hidden="false">
        <f>AJ367</f>
        <v>14000</v>
      </c>
      <c r="AK366" s="16" t="n" hidden="false">
        <f>AK367</f>
        <v>133000</v>
      </c>
      <c r="AL366" s="17" t="n" hidden="false">
        <f>AK366/N366-1</f>
        <v>1.9613466334164587</v>
      </c>
      <c r="AM366" s="15" t="n">
        <v/>
      </c>
      <c r="AN366" s="16" t="n" hidden="false">
        <v/>
      </c>
      <c r="AO366" s="16" t="n" hidden="false">
        <v/>
      </c>
      <c r="AP366" s="16" t="n" hidden="false">
        <v/>
      </c>
      <c r="AQ366" s="16" t="n" hidden="false">
        <f>AQ367</f>
        <v>0</v>
      </c>
      <c r="AR366" s="16" t="n" hidden="false">
        <f>AR367</f>
        <v>0</v>
      </c>
      <c r="AS366" s="16" t="n" hidden="false">
        <f>AS367</f>
        <v>0</v>
      </c>
      <c r="AT366" s="17" t="n" hidden="false">
        <f>AS366/N366-1</f>
        <v>-1</v>
      </c>
    </row>
    <row r="367" customFormat="false" hidden="false" outlineLevel="0" collapsed="false">
      <c r="A367" s="18" t="inlineStr">
        <is>
          <t xml:space="preserve">1.1.1.1.1.1.1</t>
        </is>
      </c>
      <c r="B367" s="18" t="inlineStr">
        <is>
          <t xml:space="preserve"/>
        </is>
      </c>
      <c r="C367" s="18" t="inlineStr">
        <is>
          <t xml:space="preserve">Установка гильз для протяжки кабеля</t>
        </is>
      </c>
      <c r="D367" s="7" t="inlineStr">
        <is>
          <t xml:space="preserve"/>
        </is>
      </c>
      <c r="E367" s="7" t="inlineStr">
        <is>
          <t xml:space="preserve"/>
        </is>
      </c>
      <c r="F367" s="7" t="inlineStr">
        <is>
          <t xml:space="preserve">ШТ</t>
        </is>
      </c>
      <c r="G367" s="7" t="inlineStr">
        <is>
          <t xml:space="preserve">1</t>
        </is>
      </c>
      <c r="H367" s="8" t="n">
        <v>14</v>
      </c>
      <c r="I367" s="19" t="n">
        <f>ROUND((L368)/H367,2)</f>
        <v>2760</v>
      </c>
      <c r="J367" s="20" t="n">
        <v>448</v>
      </c>
      <c r="K367" s="19" t="n">
        <f>I367+ROUND(J367,2)</f>
        <v>3208</v>
      </c>
      <c r="L367" s="19" t="n">
        <f>ROUND(H367*I367,2)</f>
        <v>38640</v>
      </c>
      <c r="M367" s="19" t="n">
        <f>ROUND(H367*ROUND(J367,2),2)</f>
        <v>6272</v>
      </c>
      <c r="N367" s="19" t="n">
        <f>L367+M367</f>
        <v>44912</v>
      </c>
      <c r="O367" s="8" t="n">
        <v>14</v>
      </c>
      <c r="P367" s="19" t="n" hidden="false">
        <f>ROUND((S368)/O367,2)</f>
        <v>5550</v>
      </c>
      <c r="Q367" s="20" t="n" hidden="false">
        <v>2716.8</v>
      </c>
      <c r="R367" s="19" t="n" hidden="false">
        <f>P367+Q367</f>
        <v>8266.8</v>
      </c>
      <c r="S367" s="19" t="n" hidden="false">
        <f>ROUND(O367*P367,2)</f>
        <v>77700</v>
      </c>
      <c r="T367" s="19" t="n" hidden="false">
        <f>ROUND(O367*Q367,2)</f>
        <v>38035.2</v>
      </c>
      <c r="U367" s="19" t="n" hidden="false">
        <f>S367+T367</f>
        <v>115735.2</v>
      </c>
      <c r="V367" s="21" t="n" hidden="false">
        <f>U367/N367-1</f>
        <v>1.5769326683291771</v>
      </c>
      <c r="W367" s="8" t="n">
        <v>14</v>
      </c>
      <c r="X367" s="19" t="n" hidden="false">
        <f>ROUND((AA368)/W367,2)</f>
        <v>2500</v>
      </c>
      <c r="Y367" s="20" t="n" hidden="false">
        <v>1120</v>
      </c>
      <c r="Z367" s="19" t="n" hidden="false">
        <f>X367+Y367</f>
        <v>3620</v>
      </c>
      <c r="AA367" s="19" t="n" hidden="false">
        <f>ROUND(W367*X367,2)</f>
        <v>35000</v>
      </c>
      <c r="AB367" s="19" t="n" hidden="false">
        <f>ROUND(W367*Y367,2)</f>
        <v>15680</v>
      </c>
      <c r="AC367" s="19" t="n" hidden="false">
        <f>AA367+AB367</f>
        <v>50680</v>
      </c>
      <c r="AD367" s="21" t="n" hidden="false">
        <f>AC367/N367-1</f>
        <v>0.12842892768079794</v>
      </c>
      <c r="AE367" s="8" t="n">
        <v>14</v>
      </c>
      <c r="AF367" s="19" t="n" hidden="false">
        <f>ROUND((AI368)/AE367,2)</f>
        <v>8500</v>
      </c>
      <c r="AG367" s="20" t="n" hidden="false">
        <v>1000</v>
      </c>
      <c r="AH367" s="19" t="n" hidden="false">
        <f>AF367+AG367</f>
        <v>9500</v>
      </c>
      <c r="AI367" s="19" t="n" hidden="false">
        <f>ROUND(AE367*AF367,2)</f>
        <v>119000</v>
      </c>
      <c r="AJ367" s="19" t="n" hidden="false">
        <f>ROUND(AE367*AG367,2)</f>
        <v>14000</v>
      </c>
      <c r="AK367" s="19" t="n" hidden="false">
        <f>AI367+AJ367</f>
        <v>133000</v>
      </c>
      <c r="AL367" s="21" t="n" hidden="false">
        <f>AK367/N367-1</f>
        <v>1.9613466334164587</v>
      </c>
      <c r="AM367" s="8" t="n">
        <v>0</v>
      </c>
      <c r="AN367" s="19" t="n" hidden="false">
        <f>ROUND((AQ368)/AM367,2)</f>
        <v>0</v>
      </c>
      <c r="AO367" s="19" t="n" hidden="false">
        <v>0</v>
      </c>
      <c r="AP367" s="19" t="n" hidden="false">
        <f>AN367+AO367</f>
        <v>0</v>
      </c>
      <c r="AQ367" s="19" t="n" hidden="false">
        <f>ROUND(AM367*AN367,2)</f>
        <v>0</v>
      </c>
      <c r="AR367" s="19" t="n" hidden="false">
        <f>ROUND(AM367*AO367,2)</f>
        <v>0</v>
      </c>
      <c r="AS367" s="19" t="n" hidden="false">
        <f>AQ367+AR367</f>
        <v>0</v>
      </c>
      <c r="AT367" s="21" t="n" hidden="false">
        <f>AS367/N367-1</f>
        <v>-1</v>
      </c>
    </row>
    <row r="368" customFormat="false" hidden="false" outlineLevel="0" collapsed="false">
      <c r="A368" s="18" t="inlineStr">
        <is>
          <t xml:space="preserve">1.1.1.1.1.1.1.1</t>
        </is>
      </c>
      <c r="B368" s="18" t="inlineStr">
        <is>
          <t xml:space="preserve"/>
        </is>
      </c>
      <c r="C368" s="22" t="inlineStr">
        <is>
          <t xml:space="preserve">Проходка металлическая / ПГ1 50-1500</t>
        </is>
      </c>
      <c r="D368" s="7" t="inlineStr">
        <is>
          <t xml:space="preserve">Выход кабельных линий на кровлю</t>
        </is>
      </c>
      <c r="E368" s="7" t="inlineStr">
        <is>
          <t xml:space="preserve"/>
        </is>
      </c>
      <c r="F368" s="7" t="inlineStr">
        <is>
          <t xml:space="preserve">ШТ</t>
        </is>
      </c>
      <c r="G368" s="7" t="inlineStr">
        <is>
          <t xml:space="preserve">1</t>
        </is>
      </c>
      <c r="H368" s="8" t="n">
        <v>14</v>
      </c>
      <c r="I368" s="20" t="n">
        <v>2760</v>
      </c>
      <c r="J368" s="19" t="n">
        <v/>
      </c>
      <c r="K368" s="19" t="n">
        <f>ROUND(I368,2)+J368</f>
        <v>2760</v>
      </c>
      <c r="L368" s="19" t="n">
        <f>ROUND(H368*ROUND(I368,2),2)</f>
        <v>38640</v>
      </c>
      <c r="M368" s="19" t="n">
        <v/>
      </c>
      <c r="N368" s="19" t="n">
        <f>L368+M368</f>
        <v>38640</v>
      </c>
      <c r="O368" s="8" t="n">
        <v>14</v>
      </c>
      <c r="P368" s="20" t="n" hidden="false">
        <v>5550</v>
      </c>
      <c r="Q368" s="19" t="n" hidden="false">
        <v/>
      </c>
      <c r="R368" s="19" t="n" hidden="false">
        <f>P368+Q368</f>
        <v>5550</v>
      </c>
      <c r="S368" s="19" t="n" hidden="false">
        <f>ROUND(O368*P368,2)</f>
        <v>77700</v>
      </c>
      <c r="T368" s="19" t="n" hidden="false">
        <v/>
      </c>
      <c r="U368" s="19" t="n" hidden="false">
        <f>S368+T368</f>
        <v>77700</v>
      </c>
      <c r="V368" s="21" t="n" hidden="false">
        <f>U368/N368-1</f>
        <v>1.0108695652173911</v>
      </c>
      <c r="W368" s="8" t="n">
        <v>14</v>
      </c>
      <c r="X368" s="20" t="n" hidden="false">
        <v>2500</v>
      </c>
      <c r="Y368" s="19" t="n" hidden="false">
        <v/>
      </c>
      <c r="Z368" s="19" t="n" hidden="false">
        <f>X368+Y368</f>
        <v>2500</v>
      </c>
      <c r="AA368" s="19" t="n" hidden="false">
        <f>ROUND(W368*X368,2)</f>
        <v>35000</v>
      </c>
      <c r="AB368" s="19" t="n" hidden="false">
        <v/>
      </c>
      <c r="AC368" s="19" t="n" hidden="false">
        <f>AA368+AB368</f>
        <v>35000</v>
      </c>
      <c r="AD368" s="21" t="n" hidden="false">
        <f>AC368/N368-1</f>
        <v>-0.09420289855072461</v>
      </c>
      <c r="AE368" s="8" t="n">
        <v>14</v>
      </c>
      <c r="AF368" s="20" t="n" hidden="false">
        <v>8500</v>
      </c>
      <c r="AG368" s="19" t="n" hidden="false">
        <v/>
      </c>
      <c r="AH368" s="19" t="n" hidden="false">
        <f>AF368+AG368</f>
        <v>8500</v>
      </c>
      <c r="AI368" s="19" t="n" hidden="false">
        <f>ROUND(AE368*AF368,2)</f>
        <v>119000</v>
      </c>
      <c r="AJ368" s="19" t="n" hidden="false">
        <v/>
      </c>
      <c r="AK368" s="19" t="n" hidden="false">
        <f>AI368+AJ368</f>
        <v>119000</v>
      </c>
      <c r="AL368" s="21" t="n" hidden="false">
        <f>AK368/N368-1</f>
        <v>2.079710144927536</v>
      </c>
      <c r="AM368" s="8" t="n">
        <v>0</v>
      </c>
      <c r="AN368" s="19" t="n" hidden="false">
        <v>0</v>
      </c>
      <c r="AO368" s="19" t="n" hidden="false">
        <v/>
      </c>
      <c r="AP368" s="19" t="n" hidden="false">
        <f>AN368+AO368</f>
        <v>0</v>
      </c>
      <c r="AQ368" s="19" t="n" hidden="false">
        <f>ROUND(AM368*AN368,2)</f>
        <v>0</v>
      </c>
      <c r="AR368" s="19" t="n" hidden="false">
        <v/>
      </c>
      <c r="AS368" s="19" t="n" hidden="false">
        <f>AQ368+AR368</f>
        <v>0</v>
      </c>
      <c r="AT368" s="21" t="n" hidden="false">
        <f>AS368/N368-1</f>
        <v>-1</v>
      </c>
    </row>
    <row r="369" customFormat="false" hidden="false" outlineLevel="0" collapsed="false">
      <c r="A369" s="14" t="inlineStr">
        <is>
          <t xml:space="preserve">1.1.1.2</t>
        </is>
      </c>
      <c r="B369" s="14" t="inlineStr">
        <is>
          <t xml:space="preserve"/>
        </is>
      </c>
      <c r="C369" s="14" t="inlineStr">
        <is>
          <t xml:space="preserve">Инженерные системы</t>
        </is>
      </c>
      <c r="D369" s="6" t="inlineStr">
        <is>
          <t xml:space="preserve"/>
        </is>
      </c>
      <c r="E369" s="6" t="inlineStr">
        <is>
          <t xml:space="preserve"/>
        </is>
      </c>
      <c r="F369" s="6" t="inlineStr">
        <is>
          <t xml:space="preserve"/>
        </is>
      </c>
      <c r="G369" s="6" t="inlineStr">
        <is>
          <t xml:space="preserve"/>
        </is>
      </c>
      <c r="H369" s="15" t="n">
        <v/>
      </c>
      <c r="I369" s="16" t="n">
        <v/>
      </c>
      <c r="J369" s="16" t="n">
        <v/>
      </c>
      <c r="K369" s="16" t="n">
        <v/>
      </c>
      <c r="L369" s="16" t="n">
        <f>L370</f>
        <v>4264738.01</v>
      </c>
      <c r="M369" s="16" t="n">
        <f>M370</f>
        <v>6617554</v>
      </c>
      <c r="N369" s="16" t="n">
        <f>N370</f>
        <v>10882292.01</v>
      </c>
      <c r="O369" s="15" t="n">
        <v/>
      </c>
      <c r="P369" s="16" t="n" hidden="false">
        <v/>
      </c>
      <c r="Q369" s="16" t="n" hidden="false">
        <v/>
      </c>
      <c r="R369" s="16" t="n" hidden="false">
        <v/>
      </c>
      <c r="S369" s="16" t="n" hidden="false">
        <f>S370</f>
        <v>11953692.4</v>
      </c>
      <c r="T369" s="16" t="n" hidden="false">
        <f>T370</f>
        <v>11303864</v>
      </c>
      <c r="U369" s="16" t="n" hidden="false">
        <f>U370</f>
        <v>23257556.4</v>
      </c>
      <c r="V369" s="17" t="n" hidden="false">
        <f>U369/N369-1</f>
        <v>1.1371928246942895</v>
      </c>
      <c r="W369" s="15" t="n">
        <v/>
      </c>
      <c r="X369" s="16" t="n" hidden="false">
        <v/>
      </c>
      <c r="Y369" s="16" t="n" hidden="false">
        <v/>
      </c>
      <c r="Z369" s="16" t="n" hidden="false">
        <v/>
      </c>
      <c r="AA369" s="16" t="n" hidden="false">
        <f>AA370</f>
        <v>12249418.25</v>
      </c>
      <c r="AB369" s="16" t="n" hidden="false">
        <f>AB370</f>
        <v>16943304.99</v>
      </c>
      <c r="AC369" s="16" t="n" hidden="false">
        <f>AC370</f>
        <v>29192723.24</v>
      </c>
      <c r="AD369" s="17" t="n" hidden="false">
        <f>AC369/N369-1</f>
        <v>1.6825895880366106</v>
      </c>
      <c r="AE369" s="15" t="n">
        <v/>
      </c>
      <c r="AF369" s="16" t="n" hidden="false">
        <v/>
      </c>
      <c r="AG369" s="16" t="n" hidden="false">
        <v/>
      </c>
      <c r="AH369" s="16" t="n" hidden="false">
        <v/>
      </c>
      <c r="AI369" s="16" t="n" hidden="false">
        <f>AI370</f>
        <v>14337754.11</v>
      </c>
      <c r="AJ369" s="16" t="n" hidden="false">
        <f>AJ370</f>
        <v>17579052.5</v>
      </c>
      <c r="AK369" s="16" t="n" hidden="false">
        <f>AK370</f>
        <v>31916806.61</v>
      </c>
      <c r="AL369" s="17" t="n" hidden="false">
        <f>AK369/N369-1</f>
        <v>1.9329121641535512</v>
      </c>
      <c r="AM369" s="15" t="n">
        <v/>
      </c>
      <c r="AN369" s="16" t="n" hidden="false">
        <v/>
      </c>
      <c r="AO369" s="16" t="n" hidden="false">
        <v/>
      </c>
      <c r="AP369" s="16" t="n" hidden="false">
        <v/>
      </c>
      <c r="AQ369" s="16" t="n" hidden="false">
        <f>AQ370</f>
        <v>0</v>
      </c>
      <c r="AR369" s="16" t="n" hidden="false">
        <f>AR370</f>
        <v>0</v>
      </c>
      <c r="AS369" s="16" t="n" hidden="false">
        <f>AS370</f>
        <v>0</v>
      </c>
      <c r="AT369" s="17" t="n" hidden="false">
        <f>AS369/N369-1</f>
        <v>-1</v>
      </c>
    </row>
    <row r="370" customFormat="false" hidden="false" outlineLevel="0" collapsed="false">
      <c r="A370" s="14" t="inlineStr">
        <is>
          <t xml:space="preserve">1.1.1.2.1</t>
        </is>
      </c>
      <c r="B370" s="14" t="inlineStr">
        <is>
          <t xml:space="preserve"/>
        </is>
      </c>
      <c r="C370" s="14" t="inlineStr">
        <is>
          <t xml:space="preserve">Электроснабжение</t>
        </is>
      </c>
      <c r="D370" s="6" t="inlineStr">
        <is>
          <t xml:space="preserve"/>
        </is>
      </c>
      <c r="E370" s="6" t="inlineStr">
        <is>
          <t xml:space="preserve"/>
        </is>
      </c>
      <c r="F370" s="6" t="inlineStr">
        <is>
          <t xml:space="preserve"/>
        </is>
      </c>
      <c r="G370" s="6" t="inlineStr">
        <is>
          <t xml:space="preserve"/>
        </is>
      </c>
      <c r="H370" s="15" t="n">
        <v/>
      </c>
      <c r="I370" s="16" t="n">
        <v/>
      </c>
      <c r="J370" s="16" t="n">
        <v/>
      </c>
      <c r="K370" s="16" t="n">
        <v/>
      </c>
      <c r="L370" s="16" t="n">
        <f>L371+L506</f>
        <v>4264738.01</v>
      </c>
      <c r="M370" s="16" t="n">
        <f>M371+M506</f>
        <v>6617554</v>
      </c>
      <c r="N370" s="16" t="n">
        <f>N371+N506</f>
        <v>10882292.01</v>
      </c>
      <c r="O370" s="15" t="n">
        <v/>
      </c>
      <c r="P370" s="16" t="n" hidden="false">
        <v/>
      </c>
      <c r="Q370" s="16" t="n" hidden="false">
        <v/>
      </c>
      <c r="R370" s="16" t="n" hidden="false">
        <v/>
      </c>
      <c r="S370" s="16" t="n" hidden="false">
        <f>S371+S506</f>
        <v>11953692.4</v>
      </c>
      <c r="T370" s="16" t="n" hidden="false">
        <f>T371+T506</f>
        <v>11303864</v>
      </c>
      <c r="U370" s="16" t="n" hidden="false">
        <f>U371+U506</f>
        <v>23257556.4</v>
      </c>
      <c r="V370" s="17" t="n" hidden="false">
        <f>U370/N370-1</f>
        <v>1.1371928246942895</v>
      </c>
      <c r="W370" s="15" t="n">
        <v/>
      </c>
      <c r="X370" s="16" t="n" hidden="false">
        <v/>
      </c>
      <c r="Y370" s="16" t="n" hidden="false">
        <v/>
      </c>
      <c r="Z370" s="16" t="n" hidden="false">
        <v/>
      </c>
      <c r="AA370" s="16" t="n" hidden="false">
        <f>AA371+AA506</f>
        <v>12249418.25</v>
      </c>
      <c r="AB370" s="16" t="n" hidden="false">
        <f>AB371+AB506</f>
        <v>16943304.99</v>
      </c>
      <c r="AC370" s="16" t="n" hidden="false">
        <f>AC371+AC506</f>
        <v>29192723.24</v>
      </c>
      <c r="AD370" s="17" t="n" hidden="false">
        <f>AC370/N370-1</f>
        <v>1.6825895880366106</v>
      </c>
      <c r="AE370" s="15" t="n">
        <v/>
      </c>
      <c r="AF370" s="16" t="n" hidden="false">
        <v/>
      </c>
      <c r="AG370" s="16" t="n" hidden="false">
        <v/>
      </c>
      <c r="AH370" s="16" t="n" hidden="false">
        <v/>
      </c>
      <c r="AI370" s="16" t="n" hidden="false">
        <f>AI371+AI506</f>
        <v>14337754.11</v>
      </c>
      <c r="AJ370" s="16" t="n" hidden="false">
        <f>AJ371+AJ506</f>
        <v>17579052.5</v>
      </c>
      <c r="AK370" s="16" t="n" hidden="false">
        <f>AK371+AK506</f>
        <v>31916806.61</v>
      </c>
      <c r="AL370" s="17" t="n" hidden="false">
        <f>AK370/N370-1</f>
        <v>1.9329121641535512</v>
      </c>
      <c r="AM370" s="15" t="n">
        <v/>
      </c>
      <c r="AN370" s="16" t="n" hidden="false">
        <v/>
      </c>
      <c r="AO370" s="16" t="n" hidden="false">
        <v/>
      </c>
      <c r="AP370" s="16" t="n" hidden="false">
        <v/>
      </c>
      <c r="AQ370" s="16" t="n" hidden="false">
        <f>AQ371+AQ506</f>
        <v>0</v>
      </c>
      <c r="AR370" s="16" t="n" hidden="false">
        <f>AR371+AR506</f>
        <v>0</v>
      </c>
      <c r="AS370" s="16" t="n" hidden="false">
        <f>AS371+AS506</f>
        <v>0</v>
      </c>
      <c r="AT370" s="17" t="n" hidden="false">
        <f>AS370/N370-1</f>
        <v>-1</v>
      </c>
    </row>
    <row r="371" customFormat="false" hidden="false" outlineLevel="0" collapsed="false">
      <c r="A371" s="14" t="inlineStr">
        <is>
          <t xml:space="preserve">1.1.1.2.1.1</t>
        </is>
      </c>
      <c r="B371" s="14" t="inlineStr">
        <is>
          <t xml:space="preserve"/>
        </is>
      </c>
      <c r="C371" s="14" t="inlineStr">
        <is>
          <t xml:space="preserve">Электромонтажные работы в нежилой части</t>
        </is>
      </c>
      <c r="D371" s="6" t="inlineStr">
        <is>
          <t xml:space="preserve"/>
        </is>
      </c>
      <c r="E371" s="6" t="inlineStr">
        <is>
          <t xml:space="preserve"/>
        </is>
      </c>
      <c r="F371" s="6" t="inlineStr">
        <is>
          <t xml:space="preserve"/>
        </is>
      </c>
      <c r="G371" s="6" t="inlineStr">
        <is>
          <t xml:space="preserve"/>
        </is>
      </c>
      <c r="H371" s="15" t="n">
        <v/>
      </c>
      <c r="I371" s="16" t="n">
        <v/>
      </c>
      <c r="J371" s="16" t="n">
        <v/>
      </c>
      <c r="K371" s="16" t="n">
        <v/>
      </c>
      <c r="L371" s="16" t="n">
        <f>L372+L389+L417+L471+L489+L502</f>
        <v>4264738.01</v>
      </c>
      <c r="M371" s="16" t="n">
        <f>M372+M389+M417+M471+M489+M502</f>
        <v>6617554</v>
      </c>
      <c r="N371" s="16" t="n">
        <f>N372+N389+N417+N471+N489+N502</f>
        <v>10882292.01</v>
      </c>
      <c r="O371" s="15" t="n">
        <v/>
      </c>
      <c r="P371" s="16" t="n" hidden="false">
        <v/>
      </c>
      <c r="Q371" s="16" t="n" hidden="false">
        <v/>
      </c>
      <c r="R371" s="16" t="n" hidden="false">
        <v/>
      </c>
      <c r="S371" s="16" t="n" hidden="false">
        <f>S372+S389+S417+S471+S489+S502</f>
        <v>11953692.4</v>
      </c>
      <c r="T371" s="16" t="n" hidden="false">
        <f>T372+T389+T417+T471+T489+T502</f>
        <v>9860099</v>
      </c>
      <c r="U371" s="16" t="n" hidden="false">
        <f>U372+U389+U417+U471+U489+U502</f>
        <v>21813791.4</v>
      </c>
      <c r="V371" s="17" t="n" hidden="false">
        <f>U371/N371-1</f>
        <v>1.0045217845610814</v>
      </c>
      <c r="W371" s="15" t="n">
        <v/>
      </c>
      <c r="X371" s="16" t="n" hidden="false">
        <v/>
      </c>
      <c r="Y371" s="16" t="n" hidden="false">
        <v/>
      </c>
      <c r="Z371" s="16" t="n" hidden="false">
        <v/>
      </c>
      <c r="AA371" s="16" t="n" hidden="false">
        <f>AA372+AA389+AA417+AA471+AA489+AA502</f>
        <v>12249418.25</v>
      </c>
      <c r="AB371" s="16" t="n" hidden="false">
        <f>AB372+AB389+AB417+AB471+AB489+AB502</f>
        <v>16264385</v>
      </c>
      <c r="AC371" s="16" t="n" hidden="false">
        <f>AC372+AC389+AC417+AC471+AC489+AC502</f>
        <v>28513803.25</v>
      </c>
      <c r="AD371" s="17" t="n" hidden="false">
        <f>AC371/N371-1</f>
        <v>1.6202019963991026</v>
      </c>
      <c r="AE371" s="15" t="n">
        <v/>
      </c>
      <c r="AF371" s="16" t="n" hidden="false">
        <v/>
      </c>
      <c r="AG371" s="16" t="n" hidden="false">
        <v/>
      </c>
      <c r="AH371" s="16" t="n" hidden="false">
        <v/>
      </c>
      <c r="AI371" s="16" t="n" hidden="false">
        <f>AI372+AI389+AI417+AI471+AI489+AI502</f>
        <v>14337754.11</v>
      </c>
      <c r="AJ371" s="16" t="n" hidden="false">
        <f>AJ372+AJ389+AJ417+AJ471+AJ489+AJ502</f>
        <v>15285350</v>
      </c>
      <c r="AK371" s="16" t="n" hidden="false">
        <f>AK372+AK389+AK417+AK471+AK489+AK502</f>
        <v>29623104.11</v>
      </c>
      <c r="AL371" s="17" t="n" hidden="false">
        <f>AK371/N371-1</f>
        <v>1.7221383218515562</v>
      </c>
      <c r="AM371" s="15" t="n">
        <v/>
      </c>
      <c r="AN371" s="16" t="n" hidden="false">
        <v/>
      </c>
      <c r="AO371" s="16" t="n" hidden="false">
        <v/>
      </c>
      <c r="AP371" s="16" t="n" hidden="false">
        <v/>
      </c>
      <c r="AQ371" s="16" t="n" hidden="false">
        <f>AQ372+AQ389+AQ417+AQ471+AQ489+AQ502</f>
        <v>0</v>
      </c>
      <c r="AR371" s="16" t="n" hidden="false">
        <f>AR372+AR389+AR417+AR471+AR489+AR502</f>
        <v>0</v>
      </c>
      <c r="AS371" s="16" t="n" hidden="false">
        <f>AS372+AS389+AS417+AS471+AS489+AS502</f>
        <v>0</v>
      </c>
      <c r="AT371" s="17" t="n" hidden="false">
        <f>AS371/N371-1</f>
        <v>-1</v>
      </c>
    </row>
    <row r="372" customFormat="false" hidden="false" outlineLevel="0" collapsed="false">
      <c r="A372" s="14" t="inlineStr">
        <is>
          <t xml:space="preserve">1.1.1.2.1.1.1</t>
        </is>
      </c>
      <c r="B372" s="14" t="inlineStr">
        <is>
          <t xml:space="preserve"/>
        </is>
      </c>
      <c r="C372" s="14" t="inlineStr">
        <is>
          <t xml:space="preserve">Монтаж ВРУ</t>
        </is>
      </c>
      <c r="D372" s="6" t="inlineStr">
        <is>
          <t xml:space="preserve"/>
        </is>
      </c>
      <c r="E372" s="6" t="inlineStr">
        <is>
          <t xml:space="preserve"/>
        </is>
      </c>
      <c r="F372" s="6" t="inlineStr">
        <is>
          <t xml:space="preserve"/>
        </is>
      </c>
      <c r="G372" s="6" t="inlineStr">
        <is>
          <t xml:space="preserve"/>
        </is>
      </c>
      <c r="H372" s="15" t="n">
        <v/>
      </c>
      <c r="I372" s="16" t="n">
        <v/>
      </c>
      <c r="J372" s="16" t="n">
        <v/>
      </c>
      <c r="K372" s="16" t="n">
        <v/>
      </c>
      <c r="L372" s="16" t="n">
        <f>L373+L376+L378+L388</f>
        <v>5741.96</v>
      </c>
      <c r="M372" s="16" t="n">
        <f>M373+M376+M378+M388</f>
        <v>530926</v>
      </c>
      <c r="N372" s="16" t="n">
        <f>N373+N376+N378+N388</f>
        <v>536667.96</v>
      </c>
      <c r="O372" s="15" t="n">
        <v/>
      </c>
      <c r="P372" s="16" t="n" hidden="false">
        <v/>
      </c>
      <c r="Q372" s="16" t="n" hidden="false">
        <v/>
      </c>
      <c r="R372" s="16" t="n" hidden="false">
        <v/>
      </c>
      <c r="S372" s="16" t="n" hidden="false">
        <f>S373+S376+S378+S388</f>
        <v>50883.08</v>
      </c>
      <c r="T372" s="16" t="n" hidden="false">
        <f>T373+T376+T378+T388</f>
        <v>517227</v>
      </c>
      <c r="U372" s="16" t="n" hidden="false">
        <f>U373+U376+U378+U388</f>
        <v>568110.08</v>
      </c>
      <c r="V372" s="17" t="n" hidden="false">
        <f>U372/N372-1</f>
        <v>0.05858766004961424</v>
      </c>
      <c r="W372" s="15" t="n">
        <v/>
      </c>
      <c r="X372" s="16" t="n" hidden="false">
        <v/>
      </c>
      <c r="Y372" s="16" t="n" hidden="false">
        <v/>
      </c>
      <c r="Z372" s="16" t="n" hidden="false">
        <v/>
      </c>
      <c r="AA372" s="16" t="n" hidden="false">
        <f>AA373+AA376+AA378+AA388</f>
        <v>63776.04</v>
      </c>
      <c r="AB372" s="16" t="n" hidden="false">
        <f>AB373+AB376+AB378+AB388</f>
        <v>670000</v>
      </c>
      <c r="AC372" s="16" t="n" hidden="false">
        <f>AC373+AC376+AC378+AC388</f>
        <v>733776.04</v>
      </c>
      <c r="AD372" s="17" t="n" hidden="false">
        <f>AC372/N372-1</f>
        <v>0.36728125152095914</v>
      </c>
      <c r="AE372" s="15" t="n">
        <v/>
      </c>
      <c r="AF372" s="16" t="n" hidden="false">
        <v/>
      </c>
      <c r="AG372" s="16" t="n" hidden="false">
        <v/>
      </c>
      <c r="AH372" s="16" t="n" hidden="false">
        <v/>
      </c>
      <c r="AI372" s="16" t="n" hidden="false">
        <f>AI373+AI376+AI378+AI388</f>
        <v>70061.96</v>
      </c>
      <c r="AJ372" s="16" t="n" hidden="false">
        <f>AJ373+AJ376+AJ378+AJ388</f>
        <v>1127500</v>
      </c>
      <c r="AK372" s="16" t="n" hidden="false">
        <f>AK373+AK376+AK378+AK388</f>
        <v>1197561.96</v>
      </c>
      <c r="AL372" s="17" t="n" hidden="false">
        <f>AK372/N372-1</f>
        <v>1.2314765353236292</v>
      </c>
      <c r="AM372" s="15" t="n">
        <v/>
      </c>
      <c r="AN372" s="16" t="n" hidden="false">
        <v/>
      </c>
      <c r="AO372" s="16" t="n" hidden="false">
        <v/>
      </c>
      <c r="AP372" s="16" t="n" hidden="false">
        <v/>
      </c>
      <c r="AQ372" s="16" t="n" hidden="false">
        <f>AQ373+AQ376+AQ378+AQ388</f>
        <v>0</v>
      </c>
      <c r="AR372" s="16" t="n" hidden="false">
        <f>AR373+AR376+AR378+AR388</f>
        <v>0</v>
      </c>
      <c r="AS372" s="16" t="n" hidden="false">
        <f>AS373+AS376+AS378+AS388</f>
        <v>0</v>
      </c>
      <c r="AT372" s="17" t="n" hidden="false">
        <f>AS372/N372-1</f>
        <v>-1</v>
      </c>
    </row>
    <row r="373" customFormat="false" hidden="false" outlineLevel="0" collapsed="false">
      <c r="A373" s="18" t="inlineStr">
        <is>
          <t xml:space="preserve">1.1.1.2.1.1.1.1</t>
        </is>
      </c>
      <c r="B373" s="18" t="inlineStr">
        <is>
          <t xml:space="preserve"/>
        </is>
      </c>
      <c r="C373" s="18" t="inlineStr">
        <is>
          <t xml:space="preserve">Установка и коммутация щитов ВРУ / 7 панелей</t>
        </is>
      </c>
      <c r="D373" s="7" t="inlineStr">
        <is>
          <t xml:space="preserve"/>
        </is>
      </c>
      <c r="E373" s="7" t="inlineStr">
        <is>
          <t xml:space="preserve">Выгружается из БО по объектам BIM-КЦ</t>
        </is>
      </c>
      <c r="F373" s="7" t="inlineStr">
        <is>
          <t xml:space="preserve">ШТ</t>
        </is>
      </c>
      <c r="G373" s="7" t="inlineStr">
        <is>
          <t xml:space="preserve">1</t>
        </is>
      </c>
      <c r="H373" s="8" t="n">
        <v>1</v>
      </c>
      <c r="I373" s="19" t="n">
        <f>ROUND((L374+L375)/H373,2)</f>
        <v>1</v>
      </c>
      <c r="J373" s="20" t="n">
        <v>275280</v>
      </c>
      <c r="K373" s="19" t="n">
        <f>I373+ROUND(J373,2)</f>
        <v>275281</v>
      </c>
      <c r="L373" s="19" t="n">
        <f>ROUND(H373*I373,2)</f>
        <v>1</v>
      </c>
      <c r="M373" s="19" t="n">
        <f>ROUND(H373*ROUND(J373,2),2)</f>
        <v>275280</v>
      </c>
      <c r="N373" s="19" t="n">
        <f>L373+M373</f>
        <v>275281</v>
      </c>
      <c r="O373" s="8" t="n">
        <v>1</v>
      </c>
      <c r="P373" s="19" t="n" hidden="false">
        <f>ROUND((S374+S375)/O373,2)</f>
        <v>2361</v>
      </c>
      <c r="Q373" s="20" t="n" hidden="false">
        <v>440448</v>
      </c>
      <c r="R373" s="19" t="n" hidden="false">
        <f>P373+Q373</f>
        <v>442809</v>
      </c>
      <c r="S373" s="19" t="n" hidden="false">
        <f>ROUND(O373*P373,2)</f>
        <v>2361</v>
      </c>
      <c r="T373" s="19" t="n" hidden="false">
        <f>ROUND(O373*Q373,2)</f>
        <v>440448</v>
      </c>
      <c r="U373" s="19" t="n" hidden="false">
        <f>S373+T373</f>
        <v>442809</v>
      </c>
      <c r="V373" s="21" t="n" hidden="false">
        <f>U373/N373-1</f>
        <v>0.608570878484167</v>
      </c>
      <c r="W373" s="8" t="n">
        <v>1</v>
      </c>
      <c r="X373" s="19" t="n" hidden="false">
        <f>ROUND((AA374+AA375)/W373,2)</f>
        <v>21001</v>
      </c>
      <c r="Y373" s="20" t="n" hidden="false">
        <v>550000</v>
      </c>
      <c r="Z373" s="19" t="n" hidden="false">
        <f>X373+Y373</f>
        <v>571001</v>
      </c>
      <c r="AA373" s="19" t="n" hidden="false">
        <f>ROUND(W373*X373,2)</f>
        <v>21001</v>
      </c>
      <c r="AB373" s="19" t="n" hidden="false">
        <f>ROUND(W373*Y373,2)</f>
        <v>550000</v>
      </c>
      <c r="AC373" s="19" t="n" hidden="false">
        <f>AA373+AB373</f>
        <v>571001</v>
      </c>
      <c r="AD373" s="21" t="n" hidden="false">
        <f>AC373/N373-1</f>
        <v>1.0742477686436769</v>
      </c>
      <c r="AE373" s="8" t="n">
        <v>1</v>
      </c>
      <c r="AF373" s="19" t="n" hidden="false">
        <f>ROUND((AI374+AI375)/AE373,2)</f>
        <v>20001</v>
      </c>
      <c r="AG373" s="20" t="n" hidden="false">
        <v>600000</v>
      </c>
      <c r="AH373" s="19" t="n" hidden="false">
        <f>AF373+AG373</f>
        <v>620001</v>
      </c>
      <c r="AI373" s="19" t="n" hidden="false">
        <f>ROUND(AE373*AF373,2)</f>
        <v>20001</v>
      </c>
      <c r="AJ373" s="19" t="n" hidden="false">
        <f>ROUND(AE373*AG373,2)</f>
        <v>600000</v>
      </c>
      <c r="AK373" s="19" t="n" hidden="false">
        <f>AI373+AJ373</f>
        <v>620001</v>
      </c>
      <c r="AL373" s="21" t="n" hidden="false">
        <f>AK373/N373-1</f>
        <v>1.2522477032559456</v>
      </c>
      <c r="AM373" s="8" t="n">
        <v>0</v>
      </c>
      <c r="AN373" s="19" t="n" hidden="false">
        <f>ROUND((AQ374+AQ375)/AM373,2)</f>
        <v>0</v>
      </c>
      <c r="AO373" s="19" t="n" hidden="false">
        <v>0</v>
      </c>
      <c r="AP373" s="19" t="n" hidden="false">
        <f>AN373+AO373</f>
        <v>0</v>
      </c>
      <c r="AQ373" s="19" t="n" hidden="false">
        <f>ROUND(AM373*AN373,2)</f>
        <v>0</v>
      </c>
      <c r="AR373" s="19" t="n" hidden="false">
        <f>ROUND(AM373*AO373,2)</f>
        <v>0</v>
      </c>
      <c r="AS373" s="19" t="n" hidden="false">
        <f>AQ373+AR373</f>
        <v>0</v>
      </c>
      <c r="AT373" s="21" t="n" hidden="false">
        <f>AS373/N373-1</f>
        <v>-1</v>
      </c>
    </row>
    <row r="374" customFormat="false" hidden="false" outlineLevel="0" collapsed="false">
      <c r="A374" s="18" t="inlineStr">
        <is>
          <t xml:space="preserve">1.1.1.2.1.1.1.1.1</t>
        </is>
      </c>
      <c r="B374" s="18" t="inlineStr">
        <is>
          <t xml:space="preserve"/>
        </is>
      </c>
      <c r="C374" s="22" t="inlineStr">
        <is>
          <t xml:space="preserve">Комплект наконечников и бирок для монтажа ВРУ_ / 7 панелей</t>
        </is>
      </c>
      <c r="D374" s="7" t="inlineStr">
        <is>
          <t xml:space="preserve"/>
        </is>
      </c>
      <c r="E374" s="7" t="inlineStr">
        <is>
          <t xml:space="preserve"/>
        </is>
      </c>
      <c r="F374" s="7" t="inlineStr">
        <is>
          <t xml:space="preserve">КОМПЛ</t>
        </is>
      </c>
      <c r="G374" s="7" t="inlineStr">
        <is>
          <t xml:space="preserve">1</t>
        </is>
      </c>
      <c r="H374" s="8" t="n">
        <v>1</v>
      </c>
      <c r="I374" s="20" t="n">
        <v>0</v>
      </c>
      <c r="J374" s="19" t="n">
        <v/>
      </c>
      <c r="K374" s="19" t="n">
        <f>ROUND(I374,2)+J374</f>
        <v>0</v>
      </c>
      <c r="L374" s="19" t="n">
        <f>ROUND(H374*ROUND(I374,2),2)</f>
        <v>0</v>
      </c>
      <c r="M374" s="19" t="n">
        <v/>
      </c>
      <c r="N374" s="19" t="n">
        <f>L374+M374</f>
        <v>0</v>
      </c>
      <c r="O374" s="8" t="n">
        <v>1</v>
      </c>
      <c r="P374" s="20" t="n" hidden="false">
        <v>2360</v>
      </c>
      <c r="Q374" s="19" t="n" hidden="false">
        <v/>
      </c>
      <c r="R374" s="19" t="n" hidden="false">
        <f>P374+Q374</f>
        <v>2360</v>
      </c>
      <c r="S374" s="19" t="n" hidden="false">
        <f>ROUND(O374*P374,2)</f>
        <v>2360</v>
      </c>
      <c r="T374" s="19" t="n" hidden="false">
        <v/>
      </c>
      <c r="U374" s="19" t="n" hidden="false">
        <f>S374+T374</f>
        <v>2360</v>
      </c>
      <c r="V374" s="21" t="n" hidden="false">
        <f>U374/N374-1</f>
        <v>Infinity</v>
      </c>
      <c r="W374" s="8" t="n">
        <v>1</v>
      </c>
      <c r="X374" s="20" t="n" hidden="false">
        <v>21000</v>
      </c>
      <c r="Y374" s="19" t="n" hidden="false">
        <v/>
      </c>
      <c r="Z374" s="19" t="n" hidden="false">
        <f>X374+Y374</f>
        <v>21000</v>
      </c>
      <c r="AA374" s="19" t="n" hidden="false">
        <f>ROUND(W374*X374,2)</f>
        <v>21000</v>
      </c>
      <c r="AB374" s="19" t="n" hidden="false">
        <v/>
      </c>
      <c r="AC374" s="19" t="n" hidden="false">
        <f>AA374+AB374</f>
        <v>21000</v>
      </c>
      <c r="AD374" s="21" t="n" hidden="false">
        <f>AC374/N374-1</f>
        <v>Infinity</v>
      </c>
      <c r="AE374" s="8" t="n">
        <v>1</v>
      </c>
      <c r="AF374" s="20" t="n" hidden="false">
        <v>20000</v>
      </c>
      <c r="AG374" s="19" t="n" hidden="false">
        <v/>
      </c>
      <c r="AH374" s="19" t="n" hidden="false">
        <f>AF374+AG374</f>
        <v>20000</v>
      </c>
      <c r="AI374" s="19" t="n" hidden="false">
        <f>ROUND(AE374*AF374,2)</f>
        <v>20000</v>
      </c>
      <c r="AJ374" s="19" t="n" hidden="false">
        <v/>
      </c>
      <c r="AK374" s="19" t="n" hidden="false">
        <f>AI374+AJ374</f>
        <v>20000</v>
      </c>
      <c r="AL374" s="21" t="n" hidden="false">
        <f>AK374/N374-1</f>
        <v>Infinity</v>
      </c>
      <c r="AM374" s="8" t="n">
        <v>0</v>
      </c>
      <c r="AN374" s="19" t="n" hidden="false">
        <v>0</v>
      </c>
      <c r="AO374" s="19" t="n" hidden="false">
        <v/>
      </c>
      <c r="AP374" s="19" t="n" hidden="false">
        <f>AN374+AO374</f>
        <v>0</v>
      </c>
      <c r="AQ374" s="19" t="n" hidden="false">
        <f>ROUND(AM374*AN374,2)</f>
        <v>0</v>
      </c>
      <c r="AR374" s="19" t="n" hidden="false">
        <v/>
      </c>
      <c r="AS374" s="19" t="n" hidden="false">
        <f>AQ374+AR374</f>
        <v>0</v>
      </c>
      <c r="AT374" s="21" t="n" hidden="false">
        <f>AS374/N374-1</f>
        <v>NaN</v>
      </c>
    </row>
    <row r="375" customFormat="false" hidden="false" outlineLevel="0" collapsed="false">
      <c r="A375" s="18" t="inlineStr">
        <is>
          <t xml:space="preserve">1.1.1.2.1.1.1.1.2</t>
        </is>
      </c>
      <c r="B375" s="18" t="inlineStr">
        <is>
          <t xml:space="preserve"/>
        </is>
      </c>
      <c r="C375" s="22" t="inlineStr">
        <is>
          <t xml:space="preserve">ВРУ (в соответствии со схемой) / МЭЛ_ / 7-панельный (к-т)</t>
        </is>
      </c>
      <c r="D375" s="7" t="inlineStr">
        <is>
          <t xml:space="preserve"/>
        </is>
      </c>
      <c r="E375" s="7" t="inlineStr">
        <is>
          <t xml:space="preserve"/>
        </is>
      </c>
      <c r="F375" s="7" t="inlineStr">
        <is>
          <t xml:space="preserve">ШТ</t>
        </is>
      </c>
      <c r="G375" s="7" t="inlineStr">
        <is>
          <t xml:space="preserve">1</t>
        </is>
      </c>
      <c r="H375" s="8" t="n">
        <v>1</v>
      </c>
      <c r="I375" s="23" t="n">
        <v>1</v>
      </c>
      <c r="J375" s="19" t="n">
        <v/>
      </c>
      <c r="K375" s="19" t="n">
        <f>ROUND(I375,2)+J375</f>
        <v>1</v>
      </c>
      <c r="L375" s="19" t="n">
        <f>ROUND(H375*ROUND(I375,2),2)</f>
        <v>1</v>
      </c>
      <c r="M375" s="19" t="n">
        <v/>
      </c>
      <c r="N375" s="19" t="n">
        <f>L375+M375</f>
        <v>1</v>
      </c>
      <c r="O375" s="8" t="n">
        <v>1</v>
      </c>
      <c r="P375" s="23" t="n" hidden="false">
        <v>1</v>
      </c>
      <c r="Q375" s="19" t="n" hidden="false">
        <v/>
      </c>
      <c r="R375" s="19" t="n" hidden="false">
        <f>P375+Q375</f>
        <v>1</v>
      </c>
      <c r="S375" s="19" t="n" hidden="false">
        <f>ROUND(O375*P375,2)</f>
        <v>1</v>
      </c>
      <c r="T375" s="19" t="n" hidden="false">
        <v/>
      </c>
      <c r="U375" s="19" t="n" hidden="false">
        <f>S375+T375</f>
        <v>1</v>
      </c>
      <c r="V375" s="21" t="n" hidden="false">
        <f>U375/N375-1</f>
        <v>0</v>
      </c>
      <c r="W375" s="8" t="n">
        <v>1</v>
      </c>
      <c r="X375" s="23" t="n" hidden="false">
        <v>1</v>
      </c>
      <c r="Y375" s="19" t="n" hidden="false">
        <v/>
      </c>
      <c r="Z375" s="19" t="n" hidden="false">
        <f>X375+Y375</f>
        <v>1</v>
      </c>
      <c r="AA375" s="19" t="n" hidden="false">
        <f>ROUND(W375*X375,2)</f>
        <v>1</v>
      </c>
      <c r="AB375" s="19" t="n" hidden="false">
        <v/>
      </c>
      <c r="AC375" s="19" t="n" hidden="false">
        <f>AA375+AB375</f>
        <v>1</v>
      </c>
      <c r="AD375" s="21" t="n" hidden="false">
        <f>AC375/N375-1</f>
        <v>0</v>
      </c>
      <c r="AE375" s="8" t="n">
        <v>1</v>
      </c>
      <c r="AF375" s="23" t="n" hidden="false">
        <v>1</v>
      </c>
      <c r="AG375" s="19" t="n" hidden="false">
        <v/>
      </c>
      <c r="AH375" s="19" t="n" hidden="false">
        <f>AF375+AG375</f>
        <v>1</v>
      </c>
      <c r="AI375" s="19" t="n" hidden="false">
        <f>ROUND(AE375*AF375,2)</f>
        <v>1</v>
      </c>
      <c r="AJ375" s="19" t="n" hidden="false">
        <v/>
      </c>
      <c r="AK375" s="19" t="n" hidden="false">
        <f>AI375+AJ375</f>
        <v>1</v>
      </c>
      <c r="AL375" s="21" t="n" hidden="false">
        <f>AK375/N375-1</f>
        <v>0</v>
      </c>
      <c r="AM375" s="8" t="n">
        <v>0</v>
      </c>
      <c r="AN375" s="23" t="n" hidden="false">
        <v>0</v>
      </c>
      <c r="AO375" s="19" t="n" hidden="false">
        <v/>
      </c>
      <c r="AP375" s="19" t="n" hidden="false">
        <f>AN375+AO375</f>
        <v>0</v>
      </c>
      <c r="AQ375" s="19" t="n" hidden="false">
        <f>ROUND(AM375*AN375,2)</f>
        <v>0</v>
      </c>
      <c r="AR375" s="19" t="n" hidden="false">
        <v/>
      </c>
      <c r="AS375" s="19" t="n" hidden="false">
        <f>AQ375+AR375</f>
        <v>0</v>
      </c>
      <c r="AT375" s="21" t="n" hidden="false">
        <f>AS375/N375-1</f>
        <v>-1</v>
      </c>
    </row>
    <row r="376" customFormat="false" hidden="false" outlineLevel="0" collapsed="false">
      <c r="A376" s="18" t="inlineStr">
        <is>
          <t xml:space="preserve">1.1.1.2.1.1.1.2</t>
        </is>
      </c>
      <c r="B376" s="18" t="inlineStr">
        <is>
          <t xml:space="preserve"/>
        </is>
      </c>
      <c r="C376" s="18" t="inlineStr">
        <is>
          <t xml:space="preserve">Комплектация щитов ВРУ</t>
        </is>
      </c>
      <c r="D376" s="7" t="inlineStr">
        <is>
          <t xml:space="preserve"/>
        </is>
      </c>
      <c r="E376" s="7" t="inlineStr">
        <is>
          <t xml:space="preserve"/>
        </is>
      </c>
      <c r="F376" s="7" t="inlineStr">
        <is>
          <t xml:space="preserve">ШТ</t>
        </is>
      </c>
      <c r="G376" s="7" t="inlineStr">
        <is>
          <t xml:space="preserve">1</t>
        </is>
      </c>
      <c r="H376" s="8" t="n">
        <v>7</v>
      </c>
      <c r="I376" s="19" t="n">
        <f>ROUND((L377)/H376,2)</f>
        <v>0</v>
      </c>
      <c r="J376" s="20" t="n">
        <v>0</v>
      </c>
      <c r="K376" s="19" t="n">
        <f>I376+ROUND(J376,2)</f>
        <v>0</v>
      </c>
      <c r="L376" s="19" t="n">
        <f>ROUND(H376*I376,2)</f>
        <v>0</v>
      </c>
      <c r="M376" s="19" t="n">
        <f>ROUND(H376*ROUND(J376,2),2)</f>
        <v>0</v>
      </c>
      <c r="N376" s="19" t="n">
        <f>L376+M376</f>
        <v>0</v>
      </c>
      <c r="O376" s="8" t="n">
        <v>7</v>
      </c>
      <c r="P376" s="19" t="n" hidden="false">
        <f>ROUND((S377)/O376,2)</f>
        <v>2076</v>
      </c>
      <c r="Q376" s="20" t="n" hidden="false">
        <v>3200</v>
      </c>
      <c r="R376" s="19" t="n" hidden="false">
        <f>P376+Q376</f>
        <v>5276</v>
      </c>
      <c r="S376" s="19" t="n" hidden="false">
        <f>ROUND(O376*P376,2)</f>
        <v>14532</v>
      </c>
      <c r="T376" s="19" t="n" hidden="false">
        <f>ROUND(O376*Q376,2)</f>
        <v>22400</v>
      </c>
      <c r="U376" s="19" t="n" hidden="false">
        <f>S376+T376</f>
        <v>36932</v>
      </c>
      <c r="V376" s="21" t="n" hidden="false">
        <f>U376/N376-1</f>
        <v>Infinity</v>
      </c>
      <c r="W376" s="8" t="n">
        <v>7</v>
      </c>
      <c r="X376" s="19" t="n" hidden="false">
        <f>ROUND((AA377)/W376,2)</f>
        <v>2700</v>
      </c>
      <c r="Y376" s="19" t="n" hidden="false">
        <v>0</v>
      </c>
      <c r="Z376" s="19" t="n" hidden="false">
        <f>X376+Y376</f>
        <v>2700</v>
      </c>
      <c r="AA376" s="19" t="n" hidden="false">
        <f>ROUND(W376*X376,2)</f>
        <v>18900</v>
      </c>
      <c r="AB376" s="19" t="n" hidden="false">
        <f>ROUND(W376*Y376,2)</f>
        <v>0</v>
      </c>
      <c r="AC376" s="19" t="n" hidden="false">
        <f>AA376+AB376</f>
        <v>18900</v>
      </c>
      <c r="AD376" s="21" t="n" hidden="false">
        <f>AC376/N376-1</f>
        <v>Infinity</v>
      </c>
      <c r="AE376" s="8" t="n">
        <v>7</v>
      </c>
      <c r="AF376" s="19" t="n" hidden="false">
        <f>ROUND((AI377)/AE376,2)</f>
        <v>5000</v>
      </c>
      <c r="AG376" s="20" t="n" hidden="false">
        <v>500</v>
      </c>
      <c r="AH376" s="19" t="n" hidden="false">
        <f>AF376+AG376</f>
        <v>5500</v>
      </c>
      <c r="AI376" s="19" t="n" hidden="false">
        <f>ROUND(AE376*AF376,2)</f>
        <v>35000</v>
      </c>
      <c r="AJ376" s="19" t="n" hidden="false">
        <f>ROUND(AE376*AG376,2)</f>
        <v>3500</v>
      </c>
      <c r="AK376" s="19" t="n" hidden="false">
        <f>AI376+AJ376</f>
        <v>38500</v>
      </c>
      <c r="AL376" s="21" t="n" hidden="false">
        <f>AK376/N376-1</f>
        <v>Infinity</v>
      </c>
      <c r="AM376" s="8" t="n">
        <v>0</v>
      </c>
      <c r="AN376" s="19" t="n" hidden="false">
        <f>ROUND((AQ377)/AM376,2)</f>
        <v>0</v>
      </c>
      <c r="AO376" s="19" t="n" hidden="false">
        <v>0</v>
      </c>
      <c r="AP376" s="19" t="n" hidden="false">
        <f>AN376+AO376</f>
        <v>0</v>
      </c>
      <c r="AQ376" s="19" t="n" hidden="false">
        <f>ROUND(AM376*AN376,2)</f>
        <v>0</v>
      </c>
      <c r="AR376" s="19" t="n" hidden="false">
        <f>ROUND(AM376*AO376,2)</f>
        <v>0</v>
      </c>
      <c r="AS376" s="19" t="n" hidden="false">
        <f>AQ376+AR376</f>
        <v>0</v>
      </c>
      <c r="AT376" s="21" t="n" hidden="false">
        <f>AS376/N376-1</f>
        <v>NaN</v>
      </c>
    </row>
    <row r="377" customFormat="false" hidden="false" outlineLevel="0" collapsed="false">
      <c r="A377" s="18" t="inlineStr">
        <is>
          <t xml:space="preserve">1.1.1.2.1.1.1.2.1</t>
        </is>
      </c>
      <c r="B377" s="18" t="inlineStr">
        <is>
          <t xml:space="preserve"/>
        </is>
      </c>
      <c r="C377" s="22" t="inlineStr">
        <is>
          <t xml:space="preserve">Автоматическая установка пожаротушения_ / ОСП-2</t>
        </is>
      </c>
      <c r="D377" s="7" t="inlineStr">
        <is>
          <t xml:space="preserve"/>
        </is>
      </c>
      <c r="E377" s="7" t="inlineStr">
        <is>
          <t xml:space="preserve"/>
        </is>
      </c>
      <c r="F377" s="7" t="inlineStr">
        <is>
          <t xml:space="preserve">ШТ</t>
        </is>
      </c>
      <c r="G377" s="7" t="inlineStr">
        <is>
          <t xml:space="preserve">1</t>
        </is>
      </c>
      <c r="H377" s="8" t="n">
        <v>7</v>
      </c>
      <c r="I377" s="20" t="n">
        <v>0</v>
      </c>
      <c r="J377" s="19" t="n">
        <v/>
      </c>
      <c r="K377" s="19" t="n">
        <f>ROUND(I377,2)+J377</f>
        <v>0</v>
      </c>
      <c r="L377" s="19" t="n">
        <f>ROUND(H377*ROUND(I377,2),2)</f>
        <v>0</v>
      </c>
      <c r="M377" s="19" t="n">
        <v/>
      </c>
      <c r="N377" s="19" t="n">
        <f>L377+M377</f>
        <v>0</v>
      </c>
      <c r="O377" s="8" t="n">
        <v>7</v>
      </c>
      <c r="P377" s="20" t="n" hidden="false">
        <v>2076</v>
      </c>
      <c r="Q377" s="19" t="n" hidden="false">
        <v/>
      </c>
      <c r="R377" s="19" t="n" hidden="false">
        <f>P377+Q377</f>
        <v>2076</v>
      </c>
      <c r="S377" s="19" t="n" hidden="false">
        <f>ROUND(O377*P377,2)</f>
        <v>14532</v>
      </c>
      <c r="T377" s="19" t="n" hidden="false">
        <v/>
      </c>
      <c r="U377" s="19" t="n" hidden="false">
        <f>S377+T377</f>
        <v>14532</v>
      </c>
      <c r="V377" s="21" t="n" hidden="false">
        <f>U377/N377-1</f>
        <v>Infinity</v>
      </c>
      <c r="W377" s="8" t="n">
        <v>7</v>
      </c>
      <c r="X377" s="20" t="n" hidden="false">
        <v>2700</v>
      </c>
      <c r="Y377" s="19" t="n" hidden="false">
        <v/>
      </c>
      <c r="Z377" s="19" t="n" hidden="false">
        <f>X377+Y377</f>
        <v>2700</v>
      </c>
      <c r="AA377" s="19" t="n" hidden="false">
        <f>ROUND(W377*X377,2)</f>
        <v>18900</v>
      </c>
      <c r="AB377" s="19" t="n" hidden="false">
        <v/>
      </c>
      <c r="AC377" s="19" t="n" hidden="false">
        <f>AA377+AB377</f>
        <v>18900</v>
      </c>
      <c r="AD377" s="21" t="n" hidden="false">
        <f>AC377/N377-1</f>
        <v>Infinity</v>
      </c>
      <c r="AE377" s="8" t="n">
        <v>7</v>
      </c>
      <c r="AF377" s="20" t="n" hidden="false">
        <v>5000</v>
      </c>
      <c r="AG377" s="19" t="n" hidden="false">
        <v/>
      </c>
      <c r="AH377" s="19" t="n" hidden="false">
        <f>AF377+AG377</f>
        <v>5000</v>
      </c>
      <c r="AI377" s="19" t="n" hidden="false">
        <f>ROUND(AE377*AF377,2)</f>
        <v>35000</v>
      </c>
      <c r="AJ377" s="19" t="n" hidden="false">
        <v/>
      </c>
      <c r="AK377" s="19" t="n" hidden="false">
        <f>AI377+AJ377</f>
        <v>35000</v>
      </c>
      <c r="AL377" s="21" t="n" hidden="false">
        <f>AK377/N377-1</f>
        <v>Infinity</v>
      </c>
      <c r="AM377" s="8" t="n">
        <v>0</v>
      </c>
      <c r="AN377" s="19" t="n" hidden="false">
        <v>0</v>
      </c>
      <c r="AO377" s="19" t="n" hidden="false">
        <v/>
      </c>
      <c r="AP377" s="19" t="n" hidden="false">
        <f>AN377+AO377</f>
        <v>0</v>
      </c>
      <c r="AQ377" s="19" t="n" hidden="false">
        <f>ROUND(AM377*AN377,2)</f>
        <v>0</v>
      </c>
      <c r="AR377" s="19" t="n" hidden="false">
        <v/>
      </c>
      <c r="AS377" s="19" t="n" hidden="false">
        <f>AQ377+AR377</f>
        <v>0</v>
      </c>
      <c r="AT377" s="21" t="n" hidden="false">
        <f>AS377/N377-1</f>
        <v>NaN</v>
      </c>
    </row>
    <row r="378" customFormat="false" hidden="false" outlineLevel="0" collapsed="false">
      <c r="A378" s="18" t="inlineStr">
        <is>
          <t xml:space="preserve">1.1.1.2.1.1.1.3</t>
        </is>
      </c>
      <c r="B378" s="18" t="inlineStr">
        <is>
          <t xml:space="preserve"/>
        </is>
      </c>
      <c r="C378" s="18" t="inlineStr">
        <is>
          <t xml:space="preserve">Средства защиты</t>
        </is>
      </c>
      <c r="D378" s="7" t="inlineStr">
        <is>
          <t xml:space="preserve"/>
        </is>
      </c>
      <c r="E378" s="7" t="inlineStr">
        <is>
          <t xml:space="preserve"/>
        </is>
      </c>
      <c r="F378" s="7" t="inlineStr">
        <is>
          <t xml:space="preserve">ШТ</t>
        </is>
      </c>
      <c r="G378" s="7" t="inlineStr">
        <is>
          <t xml:space="preserve">1</t>
        </is>
      </c>
      <c r="H378" s="8" t="n">
        <v>16</v>
      </c>
      <c r="I378" s="19" t="n">
        <f>ROUND((L379+L380+L381+L382+L383+L384+L385+L386+L387)/H378,2)</f>
        <v>358.81</v>
      </c>
      <c r="J378" s="20" t="n">
        <v>0</v>
      </c>
      <c r="K378" s="19" t="n">
        <f>I378+ROUND(J378,2)</f>
        <v>358.81</v>
      </c>
      <c r="L378" s="19" t="n">
        <f>ROUND(H378*I378,2)</f>
        <v>5740.96</v>
      </c>
      <c r="M378" s="19" t="n">
        <f>ROUND(H378*ROUND(J378,2),2)</f>
        <v>0</v>
      </c>
      <c r="N378" s="19" t="n">
        <f>L378+M378</f>
        <v>5740.96</v>
      </c>
      <c r="O378" s="8" t="n">
        <v>16</v>
      </c>
      <c r="P378" s="19" t="n" hidden="false">
        <f>ROUND((S379+S380+S381+S382+S383+S384+S385+S386+S387)/O378,2)</f>
        <v>2124.38</v>
      </c>
      <c r="Q378" s="20" t="n" hidden="false">
        <v>1</v>
      </c>
      <c r="R378" s="19" t="n" hidden="false">
        <f>P378+Q378</f>
        <v>2125.38</v>
      </c>
      <c r="S378" s="19" t="n" hidden="false">
        <f>ROUND(O378*P378,2)</f>
        <v>33990.08</v>
      </c>
      <c r="T378" s="19" t="n" hidden="false">
        <f>ROUND(O378*Q378,2)</f>
        <v>16</v>
      </c>
      <c r="U378" s="19" t="n" hidden="false">
        <f>S378+T378</f>
        <v>34006.08</v>
      </c>
      <c r="V378" s="21" t="n" hidden="false">
        <f>U378/N378-1</f>
        <v>4.923413505755136</v>
      </c>
      <c r="W378" s="8" t="n">
        <v>16</v>
      </c>
      <c r="X378" s="19" t="n" hidden="false">
        <f>ROUND((AA379+AA380+AA381+AA382+AA383+AA384+AA385+AA386+AA387)/W378,2)</f>
        <v>1492.19</v>
      </c>
      <c r="Y378" s="19" t="n" hidden="false">
        <v>0</v>
      </c>
      <c r="Z378" s="19" t="n" hidden="false">
        <f>X378+Y378</f>
        <v>1492.19</v>
      </c>
      <c r="AA378" s="19" t="n" hidden="false">
        <f>ROUND(W378*X378,2)</f>
        <v>23875.04</v>
      </c>
      <c r="AB378" s="19" t="n" hidden="false">
        <f>ROUND(W378*Y378,2)</f>
        <v>0</v>
      </c>
      <c r="AC378" s="19" t="n" hidden="false">
        <f>AA378+AB378</f>
        <v>23875.04</v>
      </c>
      <c r="AD378" s="21" t="n" hidden="false">
        <f>AC378/N378-1</f>
        <v>3.158719099244726</v>
      </c>
      <c r="AE378" s="8" t="n">
        <v>16</v>
      </c>
      <c r="AF378" s="19" t="n" hidden="false">
        <f>ROUND((AI379+AI380+AI381+AI382+AI383+AI384+AI385+AI386+AI387)/AE378,2)</f>
        <v>941.31</v>
      </c>
      <c r="AG378" s="20" t="n" hidden="false">
        <v>1500</v>
      </c>
      <c r="AH378" s="19" t="n" hidden="false">
        <f>AF378+AG378</f>
        <v>2441.31</v>
      </c>
      <c r="AI378" s="19" t="n" hidden="false">
        <f>ROUND(AE378*AF378,2)</f>
        <v>15060.96</v>
      </c>
      <c r="AJ378" s="19" t="n" hidden="false">
        <f>ROUND(AE378*AG378,2)</f>
        <v>24000</v>
      </c>
      <c r="AK378" s="19" t="n" hidden="false">
        <f>AI378+AJ378</f>
        <v>39060.96</v>
      </c>
      <c r="AL378" s="21" t="n" hidden="false">
        <f>AK378/N378-1</f>
        <v>5.8039073604414595</v>
      </c>
      <c r="AM378" s="8" t="n">
        <v>0</v>
      </c>
      <c r="AN378" s="19" t="n" hidden="false">
        <f>ROUND((AQ379+AQ380+AQ381+AQ382+AQ383+AQ384+AQ385+AQ386+AQ387)/AM378,2)</f>
        <v>0</v>
      </c>
      <c r="AO378" s="19" t="n" hidden="false">
        <v>0</v>
      </c>
      <c r="AP378" s="19" t="n" hidden="false">
        <f>AN378+AO378</f>
        <v>0</v>
      </c>
      <c r="AQ378" s="19" t="n" hidden="false">
        <f>ROUND(AM378*AN378,2)</f>
        <v>0</v>
      </c>
      <c r="AR378" s="19" t="n" hidden="false">
        <f>ROUND(AM378*AO378,2)</f>
        <v>0</v>
      </c>
      <c r="AS378" s="19" t="n" hidden="false">
        <f>AQ378+AR378</f>
        <v>0</v>
      </c>
      <c r="AT378" s="21" t="n" hidden="false">
        <f>AS378/N378-1</f>
        <v>-1</v>
      </c>
    </row>
    <row r="379" customFormat="false" hidden="false" outlineLevel="0" collapsed="false">
      <c r="A379" s="18" t="inlineStr">
        <is>
          <t xml:space="preserve">1.1.1.2.1.1.1.3.1</t>
        </is>
      </c>
      <c r="B379" s="18" t="inlineStr">
        <is>
          <t xml:space="preserve"/>
        </is>
      </c>
      <c r="C379" s="22" t="inlineStr">
        <is>
          <t xml:space="preserve">Заземления переносные_</t>
        </is>
      </c>
      <c r="D379" s="7" t="inlineStr">
        <is>
          <t xml:space="preserve"/>
        </is>
      </c>
      <c r="E379" s="7" t="inlineStr">
        <is>
          <t xml:space="preserve"/>
        </is>
      </c>
      <c r="F379" s="7" t="inlineStr">
        <is>
          <t xml:space="preserve">КОМПЛ</t>
        </is>
      </c>
      <c r="G379" s="7" t="inlineStr">
        <is>
          <t xml:space="preserve">1</t>
        </is>
      </c>
      <c r="H379" s="8" t="n">
        <v>2</v>
      </c>
      <c r="I379" s="20" t="n">
        <v>0</v>
      </c>
      <c r="J379" s="19" t="n">
        <v/>
      </c>
      <c r="K379" s="19" t="n">
        <f>ROUND(I379,2)+J379</f>
        <v>0</v>
      </c>
      <c r="L379" s="19" t="n">
        <f>ROUND(H379*ROUND(I379,2),2)</f>
        <v>0</v>
      </c>
      <c r="M379" s="19" t="n">
        <v/>
      </c>
      <c r="N379" s="19" t="n">
        <f>L379+M379</f>
        <v>0</v>
      </c>
      <c r="O379" s="8" t="n">
        <v>2</v>
      </c>
      <c r="P379" s="20" t="n" hidden="false">
        <v>5250</v>
      </c>
      <c r="Q379" s="19" t="n" hidden="false">
        <v/>
      </c>
      <c r="R379" s="19" t="n" hidden="false">
        <f>P379+Q379</f>
        <v>5250</v>
      </c>
      <c r="S379" s="19" t="n" hidden="false">
        <f>ROUND(O379*P379,2)</f>
        <v>10500</v>
      </c>
      <c r="T379" s="19" t="n" hidden="false">
        <v/>
      </c>
      <c r="U379" s="19" t="n" hidden="false">
        <f>S379+T379</f>
        <v>10500</v>
      </c>
      <c r="V379" s="21" t="n" hidden="false">
        <f>U379/N379-1</f>
        <v>Infinity</v>
      </c>
      <c r="W379" s="8" t="n">
        <v>2</v>
      </c>
      <c r="X379" s="20" t="n" hidden="false">
        <v>2370</v>
      </c>
      <c r="Y379" s="19" t="n" hidden="false">
        <v/>
      </c>
      <c r="Z379" s="19" t="n" hidden="false">
        <f>X379+Y379</f>
        <v>2370</v>
      </c>
      <c r="AA379" s="19" t="n" hidden="false">
        <f>ROUND(W379*X379,2)</f>
        <v>4740</v>
      </c>
      <c r="AB379" s="19" t="n" hidden="false">
        <v/>
      </c>
      <c r="AC379" s="19" t="n" hidden="false">
        <f>AA379+AB379</f>
        <v>4740</v>
      </c>
      <c r="AD379" s="21" t="n" hidden="false">
        <f>AC379/N379-1</f>
        <v>Infinity</v>
      </c>
      <c r="AE379" s="8" t="n">
        <v>2</v>
      </c>
      <c r="AF379" s="20" t="n" hidden="false">
        <v>1000</v>
      </c>
      <c r="AG379" s="19" t="n" hidden="false">
        <v/>
      </c>
      <c r="AH379" s="19" t="n" hidden="false">
        <f>AF379+AG379</f>
        <v>1000</v>
      </c>
      <c r="AI379" s="19" t="n" hidden="false">
        <f>ROUND(AE379*AF379,2)</f>
        <v>2000</v>
      </c>
      <c r="AJ379" s="19" t="n" hidden="false">
        <v/>
      </c>
      <c r="AK379" s="19" t="n" hidden="false">
        <f>AI379+AJ379</f>
        <v>2000</v>
      </c>
      <c r="AL379" s="21" t="n" hidden="false">
        <f>AK379/N379-1</f>
        <v>Infinity</v>
      </c>
      <c r="AM379" s="8" t="n">
        <v>0</v>
      </c>
      <c r="AN379" s="19" t="n" hidden="false">
        <v>0</v>
      </c>
      <c r="AO379" s="19" t="n" hidden="false">
        <v/>
      </c>
      <c r="AP379" s="19" t="n" hidden="false">
        <f>AN379+AO379</f>
        <v>0</v>
      </c>
      <c r="AQ379" s="19" t="n" hidden="false">
        <f>ROUND(AM379*AN379,2)</f>
        <v>0</v>
      </c>
      <c r="AR379" s="19" t="n" hidden="false">
        <v/>
      </c>
      <c r="AS379" s="19" t="n" hidden="false">
        <f>AQ379+AR379</f>
        <v>0</v>
      </c>
      <c r="AT379" s="21" t="n" hidden="false">
        <f>AS379/N379-1</f>
        <v>NaN</v>
      </c>
    </row>
    <row r="380" customFormat="false" hidden="false" outlineLevel="0" collapsed="false">
      <c r="A380" s="18" t="inlineStr">
        <is>
          <t xml:space="preserve">1.1.1.2.1.1.1.3.2</t>
        </is>
      </c>
      <c r="B380" s="18" t="inlineStr">
        <is>
          <t xml:space="preserve"/>
        </is>
      </c>
      <c r="C380" s="22" t="inlineStr">
        <is>
          <t xml:space="preserve">Аптечка_</t>
        </is>
      </c>
      <c r="D380" s="7" t="inlineStr">
        <is>
          <t xml:space="preserve"/>
        </is>
      </c>
      <c r="E380" s="7" t="inlineStr">
        <is>
          <t xml:space="preserve"/>
        </is>
      </c>
      <c r="F380" s="7" t="inlineStr">
        <is>
          <t xml:space="preserve">ШТ</t>
        </is>
      </c>
      <c r="G380" s="7" t="inlineStr">
        <is>
          <t xml:space="preserve">1</t>
        </is>
      </c>
      <c r="H380" s="8" t="n">
        <v>1</v>
      </c>
      <c r="I380" s="20" t="n">
        <v>2954.24</v>
      </c>
      <c r="J380" s="19" t="n">
        <v/>
      </c>
      <c r="K380" s="19" t="n">
        <f>ROUND(I380,2)+J380</f>
        <v>2954.24</v>
      </c>
      <c r="L380" s="19" t="n">
        <f>ROUND(H380*ROUND(I380,2),2)</f>
        <v>2954.24</v>
      </c>
      <c r="M380" s="19" t="n">
        <v/>
      </c>
      <c r="N380" s="19" t="n">
        <f>L380+M380</f>
        <v>2954.24</v>
      </c>
      <c r="O380" s="8" t="n">
        <v>1</v>
      </c>
      <c r="P380" s="20" t="n" hidden="false">
        <v>1550</v>
      </c>
      <c r="Q380" s="19" t="n" hidden="false">
        <v/>
      </c>
      <c r="R380" s="19" t="n" hidden="false">
        <f>P380+Q380</f>
        <v>1550</v>
      </c>
      <c r="S380" s="19" t="n" hidden="false">
        <f>ROUND(O380*P380,2)</f>
        <v>1550</v>
      </c>
      <c r="T380" s="19" t="n" hidden="false">
        <v/>
      </c>
      <c r="U380" s="19" t="n" hidden="false">
        <f>S380+T380</f>
        <v>1550</v>
      </c>
      <c r="V380" s="21" t="n" hidden="false">
        <f>U380/N380-1</f>
        <v>-0.4753303726169844</v>
      </c>
      <c r="W380" s="8" t="n">
        <v>1</v>
      </c>
      <c r="X380" s="20" t="n" hidden="false">
        <v>1680</v>
      </c>
      <c r="Y380" s="19" t="n" hidden="false">
        <v/>
      </c>
      <c r="Z380" s="19" t="n" hidden="false">
        <f>X380+Y380</f>
        <v>1680</v>
      </c>
      <c r="AA380" s="19" t="n" hidden="false">
        <f>ROUND(W380*X380,2)</f>
        <v>1680</v>
      </c>
      <c r="AB380" s="19" t="n" hidden="false">
        <v/>
      </c>
      <c r="AC380" s="19" t="n" hidden="false">
        <f>AA380+AB380</f>
        <v>1680</v>
      </c>
      <c r="AD380" s="21" t="n" hidden="false">
        <f>AC380/N380-1</f>
        <v>-0.43132582322357016</v>
      </c>
      <c r="AE380" s="8" t="n">
        <v>1</v>
      </c>
      <c r="AF380" s="20" t="n" hidden="false">
        <v>1500</v>
      </c>
      <c r="AG380" s="19" t="n" hidden="false">
        <v/>
      </c>
      <c r="AH380" s="19" t="n" hidden="false">
        <f>AF380+AG380</f>
        <v>1500</v>
      </c>
      <c r="AI380" s="19" t="n" hidden="false">
        <f>ROUND(AE380*AF380,2)</f>
        <v>1500</v>
      </c>
      <c r="AJ380" s="19" t="n" hidden="false">
        <v/>
      </c>
      <c r="AK380" s="19" t="n" hidden="false">
        <f>AI380+AJ380</f>
        <v>1500</v>
      </c>
      <c r="AL380" s="21" t="n" hidden="false">
        <f>AK380/N380-1</f>
        <v>-0.4922551993067591</v>
      </c>
      <c r="AM380" s="8" t="n">
        <v>0</v>
      </c>
      <c r="AN380" s="19" t="n" hidden="false">
        <v>0</v>
      </c>
      <c r="AO380" s="19" t="n" hidden="false">
        <v/>
      </c>
      <c r="AP380" s="19" t="n" hidden="false">
        <f>AN380+AO380</f>
        <v>0</v>
      </c>
      <c r="AQ380" s="19" t="n" hidden="false">
        <f>ROUND(AM380*AN380,2)</f>
        <v>0</v>
      </c>
      <c r="AR380" s="19" t="n" hidden="false">
        <v/>
      </c>
      <c r="AS380" s="19" t="n" hidden="false">
        <f>AQ380+AR380</f>
        <v>0</v>
      </c>
      <c r="AT380" s="21" t="n" hidden="false">
        <f>AS380/N380-1</f>
        <v>-1</v>
      </c>
    </row>
    <row r="381" customFormat="false" hidden="false" outlineLevel="0" collapsed="false">
      <c r="A381" s="18" t="inlineStr">
        <is>
          <t xml:space="preserve">1.1.1.2.1.1.1.3.3</t>
        </is>
      </c>
      <c r="B381" s="18" t="inlineStr">
        <is>
          <t xml:space="preserve"/>
        </is>
      </c>
      <c r="C381" s="22" t="inlineStr">
        <is>
          <t xml:space="preserve">Защитные очки</t>
        </is>
      </c>
      <c r="D381" s="7" t="inlineStr">
        <is>
          <t xml:space="preserve"/>
        </is>
      </c>
      <c r="E381" s="7" t="inlineStr">
        <is>
          <t xml:space="preserve"/>
        </is>
      </c>
      <c r="F381" s="7" t="inlineStr">
        <is>
          <t xml:space="preserve">ШТ</t>
        </is>
      </c>
      <c r="G381" s="7" t="inlineStr">
        <is>
          <t xml:space="preserve">1</t>
        </is>
      </c>
      <c r="H381" s="8" t="n">
        <v>1</v>
      </c>
      <c r="I381" s="20" t="n">
        <v>72.85</v>
      </c>
      <c r="J381" s="19" t="n">
        <v/>
      </c>
      <c r="K381" s="19" t="n">
        <f>ROUND(I381,2)+J381</f>
        <v>72.85</v>
      </c>
      <c r="L381" s="19" t="n">
        <f>ROUND(H381*ROUND(I381,2),2)</f>
        <v>72.85</v>
      </c>
      <c r="M381" s="19" t="n">
        <v/>
      </c>
      <c r="N381" s="19" t="n">
        <f>L381+M381</f>
        <v>72.85</v>
      </c>
      <c r="O381" s="8" t="n">
        <v>1</v>
      </c>
      <c r="P381" s="20" t="n" hidden="false">
        <v>347</v>
      </c>
      <c r="Q381" s="19" t="n" hidden="false">
        <v/>
      </c>
      <c r="R381" s="19" t="n" hidden="false">
        <f>P381+Q381</f>
        <v>347</v>
      </c>
      <c r="S381" s="19" t="n" hidden="false">
        <f>ROUND(O381*P381,2)</f>
        <v>347</v>
      </c>
      <c r="T381" s="19" t="n" hidden="false">
        <v/>
      </c>
      <c r="U381" s="19" t="n" hidden="false">
        <f>S381+T381</f>
        <v>347</v>
      </c>
      <c r="V381" s="21" t="n" hidden="false">
        <f>U381/N381-1</f>
        <v>3.7632120796156494</v>
      </c>
      <c r="W381" s="8" t="n">
        <v>1</v>
      </c>
      <c r="X381" s="20" t="n" hidden="false">
        <v>195</v>
      </c>
      <c r="Y381" s="19" t="n" hidden="false">
        <v/>
      </c>
      <c r="Z381" s="19" t="n" hidden="false">
        <f>X381+Y381</f>
        <v>195</v>
      </c>
      <c r="AA381" s="19" t="n" hidden="false">
        <f>ROUND(W381*X381,2)</f>
        <v>195</v>
      </c>
      <c r="AB381" s="19" t="n" hidden="false">
        <v/>
      </c>
      <c r="AC381" s="19" t="n" hidden="false">
        <f>AA381+AB381</f>
        <v>195</v>
      </c>
      <c r="AD381" s="21" t="n" hidden="false">
        <f>AC381/N381-1</f>
        <v>1.6767330130404945</v>
      </c>
      <c r="AE381" s="8" t="n">
        <v>1</v>
      </c>
      <c r="AF381" s="20" t="n" hidden="false">
        <v>2000</v>
      </c>
      <c r="AG381" s="19" t="n" hidden="false">
        <v/>
      </c>
      <c r="AH381" s="19" t="n" hidden="false">
        <f>AF381+AG381</f>
        <v>2000</v>
      </c>
      <c r="AI381" s="19" t="n" hidden="false">
        <f>ROUND(AE381*AF381,2)</f>
        <v>2000</v>
      </c>
      <c r="AJ381" s="19" t="n" hidden="false">
        <v/>
      </c>
      <c r="AK381" s="19" t="n" hidden="false">
        <f>AI381+AJ381</f>
        <v>2000</v>
      </c>
      <c r="AL381" s="21" t="n" hidden="false">
        <f>AK381/N381-1</f>
        <v>26.453671928620455</v>
      </c>
      <c r="AM381" s="8" t="n">
        <v>0</v>
      </c>
      <c r="AN381" s="19" t="n" hidden="false">
        <v>0</v>
      </c>
      <c r="AO381" s="19" t="n" hidden="false">
        <v/>
      </c>
      <c r="AP381" s="19" t="n" hidden="false">
        <f>AN381+AO381</f>
        <v>0</v>
      </c>
      <c r="AQ381" s="19" t="n" hidden="false">
        <f>ROUND(AM381*AN381,2)</f>
        <v>0</v>
      </c>
      <c r="AR381" s="19" t="n" hidden="false">
        <v/>
      </c>
      <c r="AS381" s="19" t="n" hidden="false">
        <f>AQ381+AR381</f>
        <v>0</v>
      </c>
      <c r="AT381" s="21" t="n" hidden="false">
        <f>AS381/N381-1</f>
        <v>-1</v>
      </c>
    </row>
    <row r="382" customFormat="false" hidden="false" outlineLevel="0" collapsed="false">
      <c r="A382" s="18" t="inlineStr">
        <is>
          <t xml:space="preserve">1.1.1.2.1.1.1.3.4</t>
        </is>
      </c>
      <c r="B382" s="18" t="inlineStr">
        <is>
          <t xml:space="preserve"/>
        </is>
      </c>
      <c r="C382" s="22" t="inlineStr">
        <is>
          <t xml:space="preserve">Диэлектрические галоши_</t>
        </is>
      </c>
      <c r="D382" s="7" t="inlineStr">
        <is>
          <t xml:space="preserve"/>
        </is>
      </c>
      <c r="E382" s="7" t="inlineStr">
        <is>
          <t xml:space="preserve"/>
        </is>
      </c>
      <c r="F382" s="7" t="inlineStr">
        <is>
          <t xml:space="preserve">ШТ</t>
        </is>
      </c>
      <c r="G382" s="7" t="inlineStr">
        <is>
          <t xml:space="preserve">1</t>
        </is>
      </c>
      <c r="H382" s="8" t="n">
        <v>2</v>
      </c>
      <c r="I382" s="20" t="n">
        <v>876.44</v>
      </c>
      <c r="J382" s="19" t="n">
        <v/>
      </c>
      <c r="K382" s="19" t="n">
        <f>ROUND(I382,2)+J382</f>
        <v>876.44</v>
      </c>
      <c r="L382" s="19" t="n">
        <f>ROUND(H382*ROUND(I382,2),2)</f>
        <v>1752.88</v>
      </c>
      <c r="M382" s="19" t="n">
        <v/>
      </c>
      <c r="N382" s="19" t="n">
        <f>L382+M382</f>
        <v>1752.88</v>
      </c>
      <c r="O382" s="8" t="n">
        <v>2</v>
      </c>
      <c r="P382" s="20" t="n" hidden="false">
        <v>766</v>
      </c>
      <c r="Q382" s="19" t="n" hidden="false">
        <v/>
      </c>
      <c r="R382" s="19" t="n" hidden="false">
        <f>P382+Q382</f>
        <v>766</v>
      </c>
      <c r="S382" s="19" t="n" hidden="false">
        <f>ROUND(O382*P382,2)</f>
        <v>1532</v>
      </c>
      <c r="T382" s="19" t="n" hidden="false">
        <v/>
      </c>
      <c r="U382" s="19" t="n" hidden="false">
        <f>S382+T382</f>
        <v>1532</v>
      </c>
      <c r="V382" s="21" t="n" hidden="false">
        <f>U382/N382-1</f>
        <v>-0.12600976678380726</v>
      </c>
      <c r="W382" s="8" t="n">
        <v>2</v>
      </c>
      <c r="X382" s="20" t="n" hidden="false">
        <v>1150</v>
      </c>
      <c r="Y382" s="19" t="n" hidden="false">
        <v/>
      </c>
      <c r="Z382" s="19" t="n" hidden="false">
        <f>X382+Y382</f>
        <v>1150</v>
      </c>
      <c r="AA382" s="19" t="n" hidden="false">
        <f>ROUND(W382*X382,2)</f>
        <v>2300</v>
      </c>
      <c r="AB382" s="19" t="n" hidden="false">
        <v/>
      </c>
      <c r="AC382" s="19" t="n" hidden="false">
        <f>AA382+AB382</f>
        <v>2300</v>
      </c>
      <c r="AD382" s="21" t="n" hidden="false">
        <f>AC382/N382-1</f>
        <v>0.31212632924102035</v>
      </c>
      <c r="AE382" s="8" t="n">
        <v>2</v>
      </c>
      <c r="AF382" s="20" t="n" hidden="false">
        <v>1000</v>
      </c>
      <c r="AG382" s="19" t="n" hidden="false">
        <v/>
      </c>
      <c r="AH382" s="19" t="n" hidden="false">
        <f>AF382+AG382</f>
        <v>1000</v>
      </c>
      <c r="AI382" s="19" t="n" hidden="false">
        <f>ROUND(AE382*AF382,2)</f>
        <v>2000</v>
      </c>
      <c r="AJ382" s="19" t="n" hidden="false">
        <v/>
      </c>
      <c r="AK382" s="19" t="n" hidden="false">
        <f>AI382+AJ382</f>
        <v>2000</v>
      </c>
      <c r="AL382" s="21" t="n" hidden="false">
        <f>AK382/N382-1</f>
        <v>0.14097941673132208</v>
      </c>
      <c r="AM382" s="8" t="n">
        <v>0</v>
      </c>
      <c r="AN382" s="19" t="n" hidden="false">
        <v>0</v>
      </c>
      <c r="AO382" s="19" t="n" hidden="false">
        <v/>
      </c>
      <c r="AP382" s="19" t="n" hidden="false">
        <f>AN382+AO382</f>
        <v>0</v>
      </c>
      <c r="AQ382" s="19" t="n" hidden="false">
        <f>ROUND(AM382*AN382,2)</f>
        <v>0</v>
      </c>
      <c r="AR382" s="19" t="n" hidden="false">
        <v/>
      </c>
      <c r="AS382" s="19" t="n" hidden="false">
        <f>AQ382+AR382</f>
        <v>0</v>
      </c>
      <c r="AT382" s="21" t="n" hidden="false">
        <f>AS382/N382-1</f>
        <v>-1</v>
      </c>
    </row>
    <row r="383" customFormat="false" hidden="false" outlineLevel="0" collapsed="false">
      <c r="A383" s="18" t="inlineStr">
        <is>
          <t xml:space="preserve">1.1.1.2.1.1.1.3.5</t>
        </is>
      </c>
      <c r="B383" s="18" t="inlineStr">
        <is>
          <t xml:space="preserve"/>
        </is>
      </c>
      <c r="C383" s="22" t="inlineStr">
        <is>
          <t xml:space="preserve">Диэлектрические ковры_ /  800х1500 мм</t>
        </is>
      </c>
      <c r="D383" s="7" t="inlineStr">
        <is>
          <t xml:space="preserve"/>
        </is>
      </c>
      <c r="E383" s="7" t="inlineStr">
        <is>
          <t xml:space="preserve"/>
        </is>
      </c>
      <c r="F383" s="7" t="inlineStr">
        <is>
          <t xml:space="preserve">ШТ</t>
        </is>
      </c>
      <c r="G383" s="7" t="inlineStr">
        <is>
          <t xml:space="preserve">1</t>
        </is>
      </c>
      <c r="H383" s="8" t="n">
        <v>3</v>
      </c>
      <c r="I383" s="20" t="n">
        <v>0</v>
      </c>
      <c r="J383" s="19" t="n">
        <v/>
      </c>
      <c r="K383" s="19" t="n">
        <f>ROUND(I383,2)+J383</f>
        <v>0</v>
      </c>
      <c r="L383" s="19" t="n">
        <f>ROUND(H383*ROUND(I383,2),2)</f>
        <v>0</v>
      </c>
      <c r="M383" s="19" t="n">
        <v/>
      </c>
      <c r="N383" s="19" t="n">
        <f>L383+M383</f>
        <v>0</v>
      </c>
      <c r="O383" s="8" t="n">
        <v>3</v>
      </c>
      <c r="P383" s="20" t="n" hidden="false">
        <v>2800</v>
      </c>
      <c r="Q383" s="19" t="n" hidden="false">
        <v/>
      </c>
      <c r="R383" s="19" t="n" hidden="false">
        <f>P383+Q383</f>
        <v>2800</v>
      </c>
      <c r="S383" s="19" t="n" hidden="false">
        <f>ROUND(O383*P383,2)</f>
        <v>8400</v>
      </c>
      <c r="T383" s="19" t="n" hidden="false">
        <v/>
      </c>
      <c r="U383" s="19" t="n" hidden="false">
        <f>S383+T383</f>
        <v>8400</v>
      </c>
      <c r="V383" s="21" t="n" hidden="false">
        <f>U383/N383-1</f>
        <v>Infinity</v>
      </c>
      <c r="W383" s="8" t="n">
        <v>3</v>
      </c>
      <c r="X383" s="20" t="n" hidden="false">
        <v>2280</v>
      </c>
      <c r="Y383" s="19" t="n" hidden="false">
        <v/>
      </c>
      <c r="Z383" s="19" t="n" hidden="false">
        <f>X383+Y383</f>
        <v>2280</v>
      </c>
      <c r="AA383" s="19" t="n" hidden="false">
        <f>ROUND(W383*X383,2)</f>
        <v>6840</v>
      </c>
      <c r="AB383" s="19" t="n" hidden="false">
        <v/>
      </c>
      <c r="AC383" s="19" t="n" hidden="false">
        <f>AA383+AB383</f>
        <v>6840</v>
      </c>
      <c r="AD383" s="21" t="n" hidden="false">
        <f>AC383/N383-1</f>
        <v>Infinity</v>
      </c>
      <c r="AE383" s="8" t="n">
        <v>3</v>
      </c>
      <c r="AF383" s="20" t="n" hidden="false">
        <v>500</v>
      </c>
      <c r="AG383" s="19" t="n" hidden="false">
        <v/>
      </c>
      <c r="AH383" s="19" t="n" hidden="false">
        <f>AF383+AG383</f>
        <v>500</v>
      </c>
      <c r="AI383" s="19" t="n" hidden="false">
        <f>ROUND(AE383*AF383,2)</f>
        <v>1500</v>
      </c>
      <c r="AJ383" s="19" t="n" hidden="false">
        <v/>
      </c>
      <c r="AK383" s="19" t="n" hidden="false">
        <f>AI383+AJ383</f>
        <v>1500</v>
      </c>
      <c r="AL383" s="21" t="n" hidden="false">
        <f>AK383/N383-1</f>
        <v>Infinity</v>
      </c>
      <c r="AM383" s="8" t="n">
        <v>0</v>
      </c>
      <c r="AN383" s="19" t="n" hidden="false">
        <v>0</v>
      </c>
      <c r="AO383" s="19" t="n" hidden="false">
        <v/>
      </c>
      <c r="AP383" s="19" t="n" hidden="false">
        <f>AN383+AO383</f>
        <v>0</v>
      </c>
      <c r="AQ383" s="19" t="n" hidden="false">
        <f>ROUND(AM383*AN383,2)</f>
        <v>0</v>
      </c>
      <c r="AR383" s="19" t="n" hidden="false">
        <v/>
      </c>
      <c r="AS383" s="19" t="n" hidden="false">
        <f>AQ383+AR383</f>
        <v>0</v>
      </c>
      <c r="AT383" s="21" t="n" hidden="false">
        <f>AS383/N383-1</f>
        <v>NaN</v>
      </c>
    </row>
    <row r="384" customFormat="false" hidden="false" outlineLevel="0" collapsed="false">
      <c r="A384" s="18" t="inlineStr">
        <is>
          <t xml:space="preserve">1.1.1.2.1.1.1.3.6</t>
        </is>
      </c>
      <c r="B384" s="18" t="inlineStr">
        <is>
          <t xml:space="preserve"/>
        </is>
      </c>
      <c r="C384" s="22" t="inlineStr">
        <is>
          <t xml:space="preserve">Указатель напряжения_ / 10-500 В</t>
        </is>
      </c>
      <c r="D384" s="7" t="inlineStr">
        <is>
          <t xml:space="preserve">МИН-2 ТУ 25-04-84</t>
        </is>
      </c>
      <c r="E384" s="7" t="inlineStr">
        <is>
          <t xml:space="preserve"/>
        </is>
      </c>
      <c r="F384" s="7" t="inlineStr">
        <is>
          <t xml:space="preserve">ШТ</t>
        </is>
      </c>
      <c r="G384" s="7" t="inlineStr">
        <is>
          <t xml:space="preserve">1</t>
        </is>
      </c>
      <c r="H384" s="8" t="n">
        <v>2</v>
      </c>
      <c r="I384" s="20" t="n">
        <v>0</v>
      </c>
      <c r="J384" s="19" t="n">
        <v/>
      </c>
      <c r="K384" s="19" t="n">
        <f>ROUND(I384,2)+J384</f>
        <v>0</v>
      </c>
      <c r="L384" s="19" t="n">
        <f>ROUND(H384*ROUND(I384,2),2)</f>
        <v>0</v>
      </c>
      <c r="M384" s="19" t="n">
        <v/>
      </c>
      <c r="N384" s="19" t="n">
        <f>L384+M384</f>
        <v>0</v>
      </c>
      <c r="O384" s="8" t="n">
        <v>2</v>
      </c>
      <c r="P384" s="20" t="n" hidden="false">
        <v>3500</v>
      </c>
      <c r="Q384" s="19" t="n" hidden="false">
        <v/>
      </c>
      <c r="R384" s="19" t="n" hidden="false">
        <f>P384+Q384</f>
        <v>3500</v>
      </c>
      <c r="S384" s="19" t="n" hidden="false">
        <f>ROUND(O384*P384,2)</f>
        <v>7000</v>
      </c>
      <c r="T384" s="19" t="n" hidden="false">
        <v/>
      </c>
      <c r="U384" s="19" t="n" hidden="false">
        <f>S384+T384</f>
        <v>7000</v>
      </c>
      <c r="V384" s="21" t="n" hidden="false">
        <f>U384/N384-1</f>
        <v>Infinity</v>
      </c>
      <c r="W384" s="8" t="n">
        <v>2</v>
      </c>
      <c r="X384" s="20" t="n" hidden="false">
        <v>1700</v>
      </c>
      <c r="Y384" s="19" t="n" hidden="false">
        <v/>
      </c>
      <c r="Z384" s="19" t="n" hidden="false">
        <f>X384+Y384</f>
        <v>1700</v>
      </c>
      <c r="AA384" s="19" t="n" hidden="false">
        <f>ROUND(W384*X384,2)</f>
        <v>3400</v>
      </c>
      <c r="AB384" s="19" t="n" hidden="false">
        <v/>
      </c>
      <c r="AC384" s="19" t="n" hidden="false">
        <f>AA384+AB384</f>
        <v>3400</v>
      </c>
      <c r="AD384" s="21" t="n" hidden="false">
        <f>AC384/N384-1</f>
        <v>Infinity</v>
      </c>
      <c r="AE384" s="8" t="n">
        <v>2</v>
      </c>
      <c r="AF384" s="20" t="n" hidden="false">
        <v>1500</v>
      </c>
      <c r="AG384" s="19" t="n" hidden="false">
        <v/>
      </c>
      <c r="AH384" s="19" t="n" hidden="false">
        <f>AF384+AG384</f>
        <v>1500</v>
      </c>
      <c r="AI384" s="19" t="n" hidden="false">
        <f>ROUND(AE384*AF384,2)</f>
        <v>3000</v>
      </c>
      <c r="AJ384" s="19" t="n" hidden="false">
        <v/>
      </c>
      <c r="AK384" s="19" t="n" hidden="false">
        <f>AI384+AJ384</f>
        <v>3000</v>
      </c>
      <c r="AL384" s="21" t="n" hidden="false">
        <f>AK384/N384-1</f>
        <v>Infinity</v>
      </c>
      <c r="AM384" s="8" t="n">
        <v>0</v>
      </c>
      <c r="AN384" s="19" t="n" hidden="false">
        <v>0</v>
      </c>
      <c r="AO384" s="19" t="n" hidden="false">
        <v/>
      </c>
      <c r="AP384" s="19" t="n" hidden="false">
        <f>AN384+AO384</f>
        <v>0</v>
      </c>
      <c r="AQ384" s="19" t="n" hidden="false">
        <f>ROUND(AM384*AN384,2)</f>
        <v>0</v>
      </c>
      <c r="AR384" s="19" t="n" hidden="false">
        <v/>
      </c>
      <c r="AS384" s="19" t="n" hidden="false">
        <f>AQ384+AR384</f>
        <v>0</v>
      </c>
      <c r="AT384" s="21" t="n" hidden="false">
        <f>AS384/N384-1</f>
        <v>NaN</v>
      </c>
    </row>
    <row r="385" customFormat="false" hidden="false" outlineLevel="0" collapsed="false">
      <c r="A385" s="18" t="inlineStr">
        <is>
          <t xml:space="preserve">1.1.1.2.1.1.1.3.7</t>
        </is>
      </c>
      <c r="B385" s="18" t="inlineStr">
        <is>
          <t xml:space="preserve"/>
        </is>
      </c>
      <c r="C385" s="22" t="inlineStr">
        <is>
          <t xml:space="preserve">Перчатки диэлектрические до 1 кВ/Безшовные</t>
        </is>
      </c>
      <c r="D385" s="7" t="inlineStr">
        <is>
          <t xml:space="preserve"/>
        </is>
      </c>
      <c r="E385" s="7" t="inlineStr">
        <is>
          <t xml:space="preserve"/>
        </is>
      </c>
      <c r="F385" s="7" t="inlineStr">
        <is>
          <t xml:space="preserve">ПАР</t>
        </is>
      </c>
      <c r="G385" s="7" t="inlineStr">
        <is>
          <t xml:space="preserve">1</t>
        </is>
      </c>
      <c r="H385" s="8" t="n">
        <v>2</v>
      </c>
      <c r="I385" s="20" t="n">
        <v>0</v>
      </c>
      <c r="J385" s="19" t="n">
        <v/>
      </c>
      <c r="K385" s="19" t="n">
        <f>ROUND(I385,2)+J385</f>
        <v>0</v>
      </c>
      <c r="L385" s="19" t="n">
        <f>ROUND(H385*ROUND(I385,2),2)</f>
        <v>0</v>
      </c>
      <c r="M385" s="19" t="n">
        <v/>
      </c>
      <c r="N385" s="19" t="n">
        <f>L385+M385</f>
        <v>0</v>
      </c>
      <c r="O385" s="8" t="n">
        <v>2</v>
      </c>
      <c r="P385" s="20" t="n" hidden="false">
        <v>850</v>
      </c>
      <c r="Q385" s="19" t="n" hidden="false">
        <v/>
      </c>
      <c r="R385" s="19" t="n" hidden="false">
        <f>P385+Q385</f>
        <v>850</v>
      </c>
      <c r="S385" s="19" t="n" hidden="false">
        <f>ROUND(O385*P385,2)</f>
        <v>1700</v>
      </c>
      <c r="T385" s="19" t="n" hidden="false">
        <v/>
      </c>
      <c r="U385" s="19" t="n" hidden="false">
        <f>S385+T385</f>
        <v>1700</v>
      </c>
      <c r="V385" s="21" t="n" hidden="false">
        <f>U385/N385-1</f>
        <v>Infinity</v>
      </c>
      <c r="W385" s="8" t="n">
        <v>2</v>
      </c>
      <c r="X385" s="20" t="n" hidden="false">
        <v>850</v>
      </c>
      <c r="Y385" s="19" t="n" hidden="false">
        <v/>
      </c>
      <c r="Z385" s="19" t="n" hidden="false">
        <f>X385+Y385</f>
        <v>850</v>
      </c>
      <c r="AA385" s="19" t="n" hidden="false">
        <f>ROUND(W385*X385,2)</f>
        <v>1700</v>
      </c>
      <c r="AB385" s="19" t="n" hidden="false">
        <v/>
      </c>
      <c r="AC385" s="19" t="n" hidden="false">
        <f>AA385+AB385</f>
        <v>1700</v>
      </c>
      <c r="AD385" s="21" t="n" hidden="false">
        <f>AC385/N385-1</f>
        <v>Infinity</v>
      </c>
      <c r="AE385" s="8" t="n">
        <v>2</v>
      </c>
      <c r="AF385" s="20" t="n" hidden="false">
        <v>300</v>
      </c>
      <c r="AG385" s="19" t="n" hidden="false">
        <v/>
      </c>
      <c r="AH385" s="19" t="n" hidden="false">
        <f>AF385+AG385</f>
        <v>300</v>
      </c>
      <c r="AI385" s="19" t="n" hidden="false">
        <f>ROUND(AE385*AF385,2)</f>
        <v>600</v>
      </c>
      <c r="AJ385" s="19" t="n" hidden="false">
        <v/>
      </c>
      <c r="AK385" s="19" t="n" hidden="false">
        <f>AI385+AJ385</f>
        <v>600</v>
      </c>
      <c r="AL385" s="21" t="n" hidden="false">
        <f>AK385/N385-1</f>
        <v>Infinity</v>
      </c>
      <c r="AM385" s="8" t="n">
        <v>0</v>
      </c>
      <c r="AN385" s="19" t="n" hidden="false">
        <v>0</v>
      </c>
      <c r="AO385" s="19" t="n" hidden="false">
        <v/>
      </c>
      <c r="AP385" s="19" t="n" hidden="false">
        <f>AN385+AO385</f>
        <v>0</v>
      </c>
      <c r="AQ385" s="19" t="n" hidden="false">
        <f>ROUND(AM385*AN385,2)</f>
        <v>0</v>
      </c>
      <c r="AR385" s="19" t="n" hidden="false">
        <v/>
      </c>
      <c r="AS385" s="19" t="n" hidden="false">
        <f>AQ385+AR385</f>
        <v>0</v>
      </c>
      <c r="AT385" s="21" t="n" hidden="false">
        <f>AS385/N385-1</f>
        <v>NaN</v>
      </c>
    </row>
    <row r="386" customFormat="false" hidden="false" outlineLevel="0" collapsed="false">
      <c r="A386" s="18" t="inlineStr">
        <is>
          <t xml:space="preserve">1.1.1.2.1.1.1.3.8</t>
        </is>
      </c>
      <c r="B386" s="18" t="inlineStr">
        <is>
          <t xml:space="preserve"/>
        </is>
      </c>
      <c r="C386" s="22" t="inlineStr">
        <is>
          <t xml:space="preserve">Огнетушитель_ / углекислотный ОУ-2</t>
        </is>
      </c>
      <c r="D386" s="7" t="inlineStr">
        <is>
          <t xml:space="preserve"/>
        </is>
      </c>
      <c r="E386" s="7" t="inlineStr">
        <is>
          <t xml:space="preserve"/>
        </is>
      </c>
      <c r="F386" s="7" t="inlineStr">
        <is>
          <t xml:space="preserve">ШТ</t>
        </is>
      </c>
      <c r="G386" s="7" t="inlineStr">
        <is>
          <t xml:space="preserve">1</t>
        </is>
      </c>
      <c r="H386" s="8" t="n">
        <v>1</v>
      </c>
      <c r="I386" s="23" t="n">
        <v>961</v>
      </c>
      <c r="J386" s="19" t="n">
        <v/>
      </c>
      <c r="K386" s="19" t="n">
        <f>ROUND(I386,2)+J386</f>
        <v>961</v>
      </c>
      <c r="L386" s="19" t="n">
        <f>ROUND(H386*ROUND(I386,2),2)</f>
        <v>961</v>
      </c>
      <c r="M386" s="19" t="n">
        <v/>
      </c>
      <c r="N386" s="19" t="n">
        <f>L386+M386</f>
        <v>961</v>
      </c>
      <c r="O386" s="8" t="n">
        <v>1</v>
      </c>
      <c r="P386" s="23" t="n" hidden="false">
        <v>961</v>
      </c>
      <c r="Q386" s="19" t="n" hidden="false">
        <v/>
      </c>
      <c r="R386" s="19" t="n" hidden="false">
        <f>P386+Q386</f>
        <v>961</v>
      </c>
      <c r="S386" s="19" t="n" hidden="false">
        <f>ROUND(O386*P386,2)</f>
        <v>961</v>
      </c>
      <c r="T386" s="19" t="n" hidden="false">
        <v/>
      </c>
      <c r="U386" s="19" t="n" hidden="false">
        <f>S386+T386</f>
        <v>961</v>
      </c>
      <c r="V386" s="21" t="n" hidden="false">
        <f>U386/N386-1</f>
        <v>0</v>
      </c>
      <c r="W386" s="8" t="n">
        <v>1</v>
      </c>
      <c r="X386" s="23" t="n" hidden="false">
        <v>961</v>
      </c>
      <c r="Y386" s="19" t="n" hidden="false">
        <v/>
      </c>
      <c r="Z386" s="19" t="n" hidden="false">
        <f>X386+Y386</f>
        <v>961</v>
      </c>
      <c r="AA386" s="19" t="n" hidden="false">
        <f>ROUND(W386*X386,2)</f>
        <v>961</v>
      </c>
      <c r="AB386" s="19" t="n" hidden="false">
        <v/>
      </c>
      <c r="AC386" s="19" t="n" hidden="false">
        <f>AA386+AB386</f>
        <v>961</v>
      </c>
      <c r="AD386" s="21" t="n" hidden="false">
        <f>AC386/N386-1</f>
        <v>0</v>
      </c>
      <c r="AE386" s="8" t="n">
        <v>1</v>
      </c>
      <c r="AF386" s="23" t="n" hidden="false">
        <v>961</v>
      </c>
      <c r="AG386" s="19" t="n" hidden="false">
        <v/>
      </c>
      <c r="AH386" s="19" t="n" hidden="false">
        <f>AF386+AG386</f>
        <v>961</v>
      </c>
      <c r="AI386" s="19" t="n" hidden="false">
        <f>ROUND(AE386*AF386,2)</f>
        <v>961</v>
      </c>
      <c r="AJ386" s="19" t="n" hidden="false">
        <v/>
      </c>
      <c r="AK386" s="19" t="n" hidden="false">
        <f>AI386+AJ386</f>
        <v>961</v>
      </c>
      <c r="AL386" s="21" t="n" hidden="false">
        <f>AK386/N386-1</f>
        <v>0</v>
      </c>
      <c r="AM386" s="8" t="n">
        <v>0</v>
      </c>
      <c r="AN386" s="23" t="n" hidden="false">
        <v>0</v>
      </c>
      <c r="AO386" s="19" t="n" hidden="false">
        <v/>
      </c>
      <c r="AP386" s="19" t="n" hidden="false">
        <f>AN386+AO386</f>
        <v>0</v>
      </c>
      <c r="AQ386" s="19" t="n" hidden="false">
        <f>ROUND(AM386*AN386,2)</f>
        <v>0</v>
      </c>
      <c r="AR386" s="19" t="n" hidden="false">
        <v/>
      </c>
      <c r="AS386" s="19" t="n" hidden="false">
        <f>AQ386+AR386</f>
        <v>0</v>
      </c>
      <c r="AT386" s="21" t="n" hidden="false">
        <f>AS386/N386-1</f>
        <v>-1</v>
      </c>
    </row>
    <row r="387" customFormat="false" hidden="false" outlineLevel="0" collapsed="false">
      <c r="A387" s="18" t="inlineStr">
        <is>
          <t xml:space="preserve">1.1.1.2.1.1.1.3.9</t>
        </is>
      </c>
      <c r="B387" s="18" t="inlineStr">
        <is>
          <t xml:space="preserve"/>
        </is>
      </c>
      <c r="C387" s="22" t="inlineStr">
        <is>
          <t xml:space="preserve">Огнетушитель_ / углекислотный ОУ-3</t>
        </is>
      </c>
      <c r="D387" s="7" t="inlineStr">
        <is>
          <t xml:space="preserve"/>
        </is>
      </c>
      <c r="E387" s="7" t="inlineStr">
        <is>
          <t xml:space="preserve"/>
        </is>
      </c>
      <c r="F387" s="7" t="inlineStr">
        <is>
          <t xml:space="preserve">ШТ</t>
        </is>
      </c>
      <c r="G387" s="7" t="inlineStr">
        <is>
          <t xml:space="preserve">1</t>
        </is>
      </c>
      <c r="H387" s="8" t="n">
        <v>1</v>
      </c>
      <c r="I387" s="20" t="n">
        <v>0</v>
      </c>
      <c r="J387" s="19" t="n">
        <v/>
      </c>
      <c r="K387" s="19" t="n">
        <f>ROUND(I387,2)+J387</f>
        <v>0</v>
      </c>
      <c r="L387" s="19" t="n">
        <f>ROUND(H387*ROUND(I387,2),2)</f>
        <v>0</v>
      </c>
      <c r="M387" s="19" t="n">
        <v/>
      </c>
      <c r="N387" s="19" t="n">
        <f>L387+M387</f>
        <v>0</v>
      </c>
      <c r="O387" s="8" t="n">
        <v>1</v>
      </c>
      <c r="P387" s="20" t="n" hidden="false">
        <v>2000</v>
      </c>
      <c r="Q387" s="19" t="n" hidden="false">
        <v/>
      </c>
      <c r="R387" s="19" t="n" hidden="false">
        <f>P387+Q387</f>
        <v>2000</v>
      </c>
      <c r="S387" s="19" t="n" hidden="false">
        <f>ROUND(O387*P387,2)</f>
        <v>2000</v>
      </c>
      <c r="T387" s="19" t="n" hidden="false">
        <v/>
      </c>
      <c r="U387" s="19" t="n" hidden="false">
        <f>S387+T387</f>
        <v>2000</v>
      </c>
      <c r="V387" s="21" t="n" hidden="false">
        <f>U387/N387-1</f>
        <v>Infinity</v>
      </c>
      <c r="W387" s="8" t="n">
        <v>1</v>
      </c>
      <c r="X387" s="20" t="n" hidden="false">
        <v>2059</v>
      </c>
      <c r="Y387" s="19" t="n" hidden="false">
        <v/>
      </c>
      <c r="Z387" s="19" t="n" hidden="false">
        <f>X387+Y387</f>
        <v>2059</v>
      </c>
      <c r="AA387" s="19" t="n" hidden="false">
        <f>ROUND(W387*X387,2)</f>
        <v>2059</v>
      </c>
      <c r="AB387" s="19" t="n" hidden="false">
        <v/>
      </c>
      <c r="AC387" s="19" t="n" hidden="false">
        <f>AA387+AB387</f>
        <v>2059</v>
      </c>
      <c r="AD387" s="21" t="n" hidden="false">
        <f>AC387/N387-1</f>
        <v>Infinity</v>
      </c>
      <c r="AE387" s="8" t="n">
        <v>1</v>
      </c>
      <c r="AF387" s="20" t="n" hidden="false">
        <v>1500</v>
      </c>
      <c r="AG387" s="19" t="n" hidden="false">
        <v/>
      </c>
      <c r="AH387" s="19" t="n" hidden="false">
        <f>AF387+AG387</f>
        <v>1500</v>
      </c>
      <c r="AI387" s="19" t="n" hidden="false">
        <f>ROUND(AE387*AF387,2)</f>
        <v>1500</v>
      </c>
      <c r="AJ387" s="19" t="n" hidden="false">
        <v/>
      </c>
      <c r="AK387" s="19" t="n" hidden="false">
        <f>AI387+AJ387</f>
        <v>1500</v>
      </c>
      <c r="AL387" s="21" t="n" hidden="false">
        <f>AK387/N387-1</f>
        <v>Infinity</v>
      </c>
      <c r="AM387" s="8" t="n">
        <v>0</v>
      </c>
      <c r="AN387" s="19" t="n" hidden="false">
        <v>0</v>
      </c>
      <c r="AO387" s="19" t="n" hidden="false">
        <v/>
      </c>
      <c r="AP387" s="19" t="n" hidden="false">
        <f>AN387+AO387</f>
        <v>0</v>
      </c>
      <c r="AQ387" s="19" t="n" hidden="false">
        <f>ROUND(AM387*AN387,2)</f>
        <v>0</v>
      </c>
      <c r="AR387" s="19" t="n" hidden="false">
        <v/>
      </c>
      <c r="AS387" s="19" t="n" hidden="false">
        <f>AQ387+AR387</f>
        <v>0</v>
      </c>
      <c r="AT387" s="21" t="n" hidden="false">
        <f>AS387/N387-1</f>
        <v>NaN</v>
      </c>
    </row>
    <row r="388" customFormat="false" hidden="false" outlineLevel="0" collapsed="false">
      <c r="A388" s="18" t="inlineStr">
        <is>
          <t xml:space="preserve">1.1.1.2.1.1.1.4</t>
        </is>
      </c>
      <c r="B388" s="18" t="inlineStr">
        <is>
          <t xml:space="preserve"/>
        </is>
      </c>
      <c r="C388" s="18" t="inlineStr">
        <is>
          <t xml:space="preserve">Пуско-наладочные работы ВРУ</t>
        </is>
      </c>
      <c r="D388" s="7" t="inlineStr">
        <is>
          <t xml:space="preserve"/>
        </is>
      </c>
      <c r="E388" s="7" t="inlineStr">
        <is>
          <t xml:space="preserve"/>
        </is>
      </c>
      <c r="F388" s="7" t="inlineStr">
        <is>
          <t xml:space="preserve">ШТ</t>
        </is>
      </c>
      <c r="G388" s="7" t="inlineStr">
        <is>
          <t xml:space="preserve">1</t>
        </is>
      </c>
      <c r="H388" s="8" t="n">
        <v>1</v>
      </c>
      <c r="I388" s="19" t="n">
        <v/>
      </c>
      <c r="J388" s="20" t="n">
        <v>255646</v>
      </c>
      <c r="K388" s="19" t="n">
        <f>I388+ROUND(J388,2)</f>
        <v>255646</v>
      </c>
      <c r="L388" s="19" t="n">
        <v/>
      </c>
      <c r="M388" s="19" t="n">
        <f>ROUND(H388*ROUND(J388,2),2)</f>
        <v>255646</v>
      </c>
      <c r="N388" s="19" t="n">
        <f>L388+M388</f>
        <v>255646</v>
      </c>
      <c r="O388" s="8" t="n">
        <v>1</v>
      </c>
      <c r="P388" s="19" t="n" hidden="false">
        <v/>
      </c>
      <c r="Q388" s="20" t="n" hidden="false">
        <v>54363</v>
      </c>
      <c r="R388" s="19" t="n" hidden="false">
        <f>P388+Q388</f>
        <v>54363</v>
      </c>
      <c r="S388" s="19" t="n" hidden="false">
        <v/>
      </c>
      <c r="T388" s="19" t="n" hidden="false">
        <f>ROUND(O388*Q388,2)</f>
        <v>54363</v>
      </c>
      <c r="U388" s="19" t="n" hidden="false">
        <f>S388+T388</f>
        <v>54363</v>
      </c>
      <c r="V388" s="21" t="n" hidden="false">
        <f>U388/N388-1</f>
        <v>-0.7873504768312432</v>
      </c>
      <c r="W388" s="8" t="n">
        <v>1</v>
      </c>
      <c r="X388" s="19" t="n" hidden="false">
        <v/>
      </c>
      <c r="Y388" s="20" t="n" hidden="false">
        <v>120000</v>
      </c>
      <c r="Z388" s="19" t="n" hidden="false">
        <f>X388+Y388</f>
        <v>120000</v>
      </c>
      <c r="AA388" s="19" t="n" hidden="false">
        <v/>
      </c>
      <c r="AB388" s="19" t="n" hidden="false">
        <f>ROUND(W388*Y388,2)</f>
        <v>120000</v>
      </c>
      <c r="AC388" s="19" t="n" hidden="false">
        <f>AA388+AB388</f>
        <v>120000</v>
      </c>
      <c r="AD388" s="21" t="n" hidden="false">
        <f>AC388/N388-1</f>
        <v>-0.5306009090695727</v>
      </c>
      <c r="AE388" s="8" t="n">
        <v>1</v>
      </c>
      <c r="AF388" s="19" t="n" hidden="false">
        <v/>
      </c>
      <c r="AG388" s="20" t="n" hidden="false">
        <v>500000</v>
      </c>
      <c r="AH388" s="19" t="n" hidden="false">
        <f>AF388+AG388</f>
        <v>500000</v>
      </c>
      <c r="AI388" s="19" t="n" hidden="false">
        <v/>
      </c>
      <c r="AJ388" s="19" t="n" hidden="false">
        <f>ROUND(AE388*AG388,2)</f>
        <v>500000</v>
      </c>
      <c r="AK388" s="19" t="n" hidden="false">
        <f>AI388+AJ388</f>
        <v>500000</v>
      </c>
      <c r="AL388" s="21" t="n" hidden="false">
        <f>AK388/N388-1</f>
        <v>0.9558295455434469</v>
      </c>
      <c r="AM388" s="8" t="n">
        <v>0</v>
      </c>
      <c r="AN388" s="19" t="n" hidden="false">
        <v/>
      </c>
      <c r="AO388" s="19" t="n" hidden="false">
        <v>0</v>
      </c>
      <c r="AP388" s="19" t="n" hidden="false">
        <f>AN388+AO388</f>
        <v>0</v>
      </c>
      <c r="AQ388" s="19" t="n" hidden="false">
        <v/>
      </c>
      <c r="AR388" s="19" t="n" hidden="false">
        <f>ROUND(AM388*AO388,2)</f>
        <v>0</v>
      </c>
      <c r="AS388" s="19" t="n" hidden="false">
        <f>AQ388+AR388</f>
        <v>0</v>
      </c>
      <c r="AT388" s="21" t="n" hidden="false">
        <f>AS388/N388-1</f>
        <v>-1</v>
      </c>
    </row>
    <row r="389" customFormat="false" hidden="false" outlineLevel="0" collapsed="false">
      <c r="A389" s="14" t="inlineStr">
        <is>
          <t xml:space="preserve">1.1.1.2.1.1.2</t>
        </is>
      </c>
      <c r="B389" s="14" t="inlineStr">
        <is>
          <t xml:space="preserve"/>
        </is>
      </c>
      <c r="C389" s="14" t="inlineStr">
        <is>
          <t xml:space="preserve">Монтаж щитового оборудования</t>
        </is>
      </c>
      <c r="D389" s="6" t="inlineStr">
        <is>
          <t xml:space="preserve"/>
        </is>
      </c>
      <c r="E389" s="6" t="inlineStr">
        <is>
          <t xml:space="preserve"/>
        </is>
      </c>
      <c r="F389" s="6" t="inlineStr">
        <is>
          <t xml:space="preserve"/>
        </is>
      </c>
      <c r="G389" s="6" t="inlineStr">
        <is>
          <t xml:space="preserve"/>
        </is>
      </c>
      <c r="H389" s="15" t="n">
        <v/>
      </c>
      <c r="I389" s="16" t="n">
        <v/>
      </c>
      <c r="J389" s="16" t="n">
        <v/>
      </c>
      <c r="K389" s="16" t="n">
        <v/>
      </c>
      <c r="L389" s="16" t="n">
        <f>L390+L399+L401+L407</f>
        <v>22</v>
      </c>
      <c r="M389" s="16" t="n">
        <f>M390+M399+M401+M407</f>
        <v>194003</v>
      </c>
      <c r="N389" s="16" t="n">
        <f>N390+N399+N401+N407</f>
        <v>194025</v>
      </c>
      <c r="O389" s="15" t="n">
        <v/>
      </c>
      <c r="P389" s="16" t="n" hidden="false">
        <v/>
      </c>
      <c r="Q389" s="16" t="n" hidden="false">
        <v/>
      </c>
      <c r="R389" s="16" t="n" hidden="false">
        <v/>
      </c>
      <c r="S389" s="16" t="n" hidden="false">
        <f>S390+S399+S401+S407</f>
        <v>379874</v>
      </c>
      <c r="T389" s="16" t="n" hidden="false">
        <f>T390+T399+T401+T407</f>
        <v>393475.2</v>
      </c>
      <c r="U389" s="16" t="n" hidden="false">
        <f>U390+U399+U401+U407</f>
        <v>773349.2</v>
      </c>
      <c r="V389" s="17" t="n" hidden="false">
        <f>U389/N389-1</f>
        <v>2.985822445561139</v>
      </c>
      <c r="W389" s="15" t="n">
        <v/>
      </c>
      <c r="X389" s="16" t="n" hidden="false">
        <v/>
      </c>
      <c r="Y389" s="16" t="n" hidden="false">
        <v/>
      </c>
      <c r="Z389" s="16" t="n" hidden="false">
        <v/>
      </c>
      <c r="AA389" s="16" t="n" hidden="false">
        <f>AA390+AA399+AA401+AA407</f>
        <v>175022</v>
      </c>
      <c r="AB389" s="16" t="n" hidden="false">
        <f>AB390+AB399+AB401+AB407</f>
        <v>491500</v>
      </c>
      <c r="AC389" s="16" t="n" hidden="false">
        <f>AC390+AC399+AC401+AC407</f>
        <v>666522</v>
      </c>
      <c r="AD389" s="17" t="n" hidden="false">
        <f>AC389/N389-1</f>
        <v>2.435237727097024</v>
      </c>
      <c r="AE389" s="15" t="n">
        <v/>
      </c>
      <c r="AF389" s="16" t="n" hidden="false">
        <v/>
      </c>
      <c r="AG389" s="16" t="n" hidden="false">
        <v/>
      </c>
      <c r="AH389" s="16" t="n" hidden="false">
        <v/>
      </c>
      <c r="AI389" s="16" t="n" hidden="false">
        <f>AI390+AI399+AI401+AI407</f>
        <v>100022</v>
      </c>
      <c r="AJ389" s="16" t="n" hidden="false">
        <f>AJ390+AJ399+AJ401+AJ407</f>
        <v>403000</v>
      </c>
      <c r="AK389" s="16" t="n" hidden="false">
        <f>AK390+AK399+AK401+AK407</f>
        <v>503022</v>
      </c>
      <c r="AL389" s="17" t="n" hidden="false">
        <f>AK389/N389-1</f>
        <v>1.5925628140703516</v>
      </c>
      <c r="AM389" s="15" t="n">
        <v/>
      </c>
      <c r="AN389" s="16" t="n" hidden="false">
        <v/>
      </c>
      <c r="AO389" s="16" t="n" hidden="false">
        <v/>
      </c>
      <c r="AP389" s="16" t="n" hidden="false">
        <v/>
      </c>
      <c r="AQ389" s="16" t="n" hidden="false">
        <f>AQ390+AQ399+AQ401+AQ407</f>
        <v>0</v>
      </c>
      <c r="AR389" s="16" t="n" hidden="false">
        <f>AR390+AR399+AR401+AR407</f>
        <v>0</v>
      </c>
      <c r="AS389" s="16" t="n" hidden="false">
        <f>AS390+AS399+AS401+AS407</f>
        <v>0</v>
      </c>
      <c r="AT389" s="17" t="n" hidden="false">
        <f>AS389/N389-1</f>
        <v>-1</v>
      </c>
    </row>
    <row r="390" customFormat="false" hidden="false" outlineLevel="0" collapsed="false">
      <c r="A390" s="18" t="inlineStr">
        <is>
          <t xml:space="preserve">1.1.1.2.1.1.2.1</t>
        </is>
      </c>
      <c r="B390" s="18" t="inlineStr">
        <is>
          <t xml:space="preserve"/>
        </is>
      </c>
      <c r="C390" s="18" t="inlineStr">
        <is>
          <t xml:space="preserve">Монтаж щита, шкафа распределительного, учетного</t>
        </is>
      </c>
      <c r="D390" s="7" t="inlineStr">
        <is>
          <t xml:space="preserve"/>
        </is>
      </c>
      <c r="E390" s="7" t="inlineStr">
        <is>
          <t xml:space="preserve">Выгружается из БО по объектам BIM-КЦ</t>
        </is>
      </c>
      <c r="F390" s="7" t="inlineStr">
        <is>
          <t xml:space="preserve">ШТ</t>
        </is>
      </c>
      <c r="G390" s="7" t="inlineStr">
        <is>
          <t xml:space="preserve">1</t>
        </is>
      </c>
      <c r="H390" s="8" t="n">
        <v>8</v>
      </c>
      <c r="I390" s="19" t="n">
        <f>ROUND((L391+L392+L393+L394+L395+L396+L397+L398)/H390,2)</f>
        <v>1</v>
      </c>
      <c r="J390" s="20" t="n">
        <v>5670</v>
      </c>
      <c r="K390" s="19" t="n">
        <f>I390+ROUND(J390,2)</f>
        <v>5671</v>
      </c>
      <c r="L390" s="19" t="n">
        <f>ROUND(H390*I390,2)</f>
        <v>8</v>
      </c>
      <c r="M390" s="19" t="n">
        <f>ROUND(H390*ROUND(J390,2),2)</f>
        <v>45360</v>
      </c>
      <c r="N390" s="19" t="n">
        <f>L390+M390</f>
        <v>45368</v>
      </c>
      <c r="O390" s="8" t="n">
        <v>8</v>
      </c>
      <c r="P390" s="19" t="n" hidden="false">
        <f>ROUND((S391+S392+S393+S394+S395+S396+S397+S398)/O390,2)</f>
        <v>1</v>
      </c>
      <c r="Q390" s="20" t="n" hidden="false">
        <v>16100.8</v>
      </c>
      <c r="R390" s="19" t="n" hidden="false">
        <f>P390+Q390</f>
        <v>16101.8</v>
      </c>
      <c r="S390" s="19" t="n" hidden="false">
        <f>ROUND(O390*P390,2)</f>
        <v>8</v>
      </c>
      <c r="T390" s="19" t="n" hidden="false">
        <f>ROUND(O390*Q390,2)</f>
        <v>128806.4</v>
      </c>
      <c r="U390" s="19" t="n" hidden="false">
        <f>S390+T390</f>
        <v>128814.4</v>
      </c>
      <c r="V390" s="21" t="n" hidden="false">
        <f>U390/N390-1</f>
        <v>1.8393228707459</v>
      </c>
      <c r="W390" s="8" t="n">
        <v>8</v>
      </c>
      <c r="X390" s="19" t="n" hidden="false">
        <f>ROUND((AA391+AA392+AA393+AA394+AA395+AA396+AA397+AA398)/W390,2)</f>
        <v>1</v>
      </c>
      <c r="Y390" s="20" t="n" hidden="false">
        <v>23000</v>
      </c>
      <c r="Z390" s="19" t="n" hidden="false">
        <f>X390+Y390</f>
        <v>23001</v>
      </c>
      <c r="AA390" s="19" t="n" hidden="false">
        <f>ROUND(W390*X390,2)</f>
        <v>8</v>
      </c>
      <c r="AB390" s="19" t="n" hidden="false">
        <f>ROUND(W390*Y390,2)</f>
        <v>184000</v>
      </c>
      <c r="AC390" s="19" t="n" hidden="false">
        <f>AA390+AB390</f>
        <v>184008</v>
      </c>
      <c r="AD390" s="21" t="n" hidden="false">
        <f>AC390/N390-1</f>
        <v>3.055898430611885</v>
      </c>
      <c r="AE390" s="8" t="n">
        <v>8</v>
      </c>
      <c r="AF390" s="19" t="n" hidden="false">
        <f>ROUND((AI391+AI392+AI393+AI394+AI395+AI396+AI397+AI398)/AE390,2)</f>
        <v>1</v>
      </c>
      <c r="AG390" s="20" t="n" hidden="false">
        <v>9000</v>
      </c>
      <c r="AH390" s="19" t="n" hidden="false">
        <f>AF390+AG390</f>
        <v>9001</v>
      </c>
      <c r="AI390" s="19" t="n" hidden="false">
        <f>ROUND(AE390*AF390,2)</f>
        <v>8</v>
      </c>
      <c r="AJ390" s="19" t="n" hidden="false">
        <f>ROUND(AE390*AG390,2)</f>
        <v>72000</v>
      </c>
      <c r="AK390" s="19" t="n" hidden="false">
        <f>AI390+AJ390</f>
        <v>72008</v>
      </c>
      <c r="AL390" s="21" t="n" hidden="false">
        <f>AK390/N390-1</f>
        <v>0.5871980250396756</v>
      </c>
      <c r="AM390" s="8" t="n">
        <v>0</v>
      </c>
      <c r="AN390" s="19" t="n" hidden="false">
        <f>ROUND((AQ391+AQ392+AQ393+AQ394+AQ395+AQ396+AQ397+AQ398)/AM390,2)</f>
        <v>0</v>
      </c>
      <c r="AO390" s="19" t="n" hidden="false">
        <v>0</v>
      </c>
      <c r="AP390" s="19" t="n" hidden="false">
        <f>AN390+AO390</f>
        <v>0</v>
      </c>
      <c r="AQ390" s="19" t="n" hidden="false">
        <f>ROUND(AM390*AN390,2)</f>
        <v>0</v>
      </c>
      <c r="AR390" s="19" t="n" hidden="false">
        <f>ROUND(AM390*AO390,2)</f>
        <v>0</v>
      </c>
      <c r="AS390" s="19" t="n" hidden="false">
        <f>AQ390+AR390</f>
        <v>0</v>
      </c>
      <c r="AT390" s="21" t="n" hidden="false">
        <f>AS390/N390-1</f>
        <v>-1</v>
      </c>
    </row>
    <row r="391" customFormat="false" hidden="false" outlineLevel="0" collapsed="false">
      <c r="A391" s="18" t="inlineStr">
        <is>
          <t xml:space="preserve">1.1.1.2.1.1.2.1.1</t>
        </is>
      </c>
      <c r="B391" s="18" t="inlineStr">
        <is>
          <t xml:space="preserve"/>
        </is>
      </c>
      <c r="C391" s="22" t="inlineStr">
        <is>
          <t xml:space="preserve">Щит силовой (в соответствии со схемой)_ / МЭЛ</t>
        </is>
      </c>
      <c r="D391" s="7" t="inlineStr">
        <is>
          <t xml:space="preserve">ЩСК 4.1</t>
        </is>
      </c>
      <c r="E391" s="7" t="inlineStr">
        <is>
          <t xml:space="preserve"/>
        </is>
      </c>
      <c r="F391" s="7" t="inlineStr">
        <is>
          <t xml:space="preserve">ШТ</t>
        </is>
      </c>
      <c r="G391" s="7" t="inlineStr">
        <is>
          <t xml:space="preserve">1</t>
        </is>
      </c>
      <c r="H391" s="8" t="n">
        <v>1</v>
      </c>
      <c r="I391" s="23" t="n">
        <v>1</v>
      </c>
      <c r="J391" s="19" t="n">
        <v/>
      </c>
      <c r="K391" s="19" t="n">
        <f>ROUND(I391,2)+J391</f>
        <v>1</v>
      </c>
      <c r="L391" s="19" t="n">
        <f>ROUND(H391*ROUND(I391,2),2)</f>
        <v>1</v>
      </c>
      <c r="M391" s="19" t="n">
        <v/>
      </c>
      <c r="N391" s="19" t="n">
        <f>L391+M391</f>
        <v>1</v>
      </c>
      <c r="O391" s="8" t="n">
        <v>1</v>
      </c>
      <c r="P391" s="23" t="n" hidden="false">
        <v>1</v>
      </c>
      <c r="Q391" s="19" t="n" hidden="false">
        <v/>
      </c>
      <c r="R391" s="19" t="n" hidden="false">
        <f>P391+Q391</f>
        <v>1</v>
      </c>
      <c r="S391" s="19" t="n" hidden="false">
        <f>ROUND(O391*P391,2)</f>
        <v>1</v>
      </c>
      <c r="T391" s="19" t="n" hidden="false">
        <v/>
      </c>
      <c r="U391" s="19" t="n" hidden="false">
        <f>S391+T391</f>
        <v>1</v>
      </c>
      <c r="V391" s="21" t="n" hidden="false">
        <f>U391/N391-1</f>
        <v>0</v>
      </c>
      <c r="W391" s="8" t="n">
        <v>1</v>
      </c>
      <c r="X391" s="23" t="n" hidden="false">
        <v>1</v>
      </c>
      <c r="Y391" s="19" t="n" hidden="false">
        <v/>
      </c>
      <c r="Z391" s="19" t="n" hidden="false">
        <f>X391+Y391</f>
        <v>1</v>
      </c>
      <c r="AA391" s="19" t="n" hidden="false">
        <f>ROUND(W391*X391,2)</f>
        <v>1</v>
      </c>
      <c r="AB391" s="19" t="n" hidden="false">
        <v/>
      </c>
      <c r="AC391" s="19" t="n" hidden="false">
        <f>AA391+AB391</f>
        <v>1</v>
      </c>
      <c r="AD391" s="21" t="n" hidden="false">
        <f>AC391/N391-1</f>
        <v>0</v>
      </c>
      <c r="AE391" s="8" t="n">
        <v>1</v>
      </c>
      <c r="AF391" s="23" t="n" hidden="false">
        <v>1</v>
      </c>
      <c r="AG391" s="19" t="n" hidden="false">
        <v/>
      </c>
      <c r="AH391" s="19" t="n" hidden="false">
        <f>AF391+AG391</f>
        <v>1</v>
      </c>
      <c r="AI391" s="19" t="n" hidden="false">
        <f>ROUND(AE391*AF391,2)</f>
        <v>1</v>
      </c>
      <c r="AJ391" s="19" t="n" hidden="false">
        <v/>
      </c>
      <c r="AK391" s="19" t="n" hidden="false">
        <f>AI391+AJ391</f>
        <v>1</v>
      </c>
      <c r="AL391" s="21" t="n" hidden="false">
        <f>AK391/N391-1</f>
        <v>0</v>
      </c>
      <c r="AM391" s="8" t="n">
        <v>0</v>
      </c>
      <c r="AN391" s="23" t="n" hidden="false">
        <v>0</v>
      </c>
      <c r="AO391" s="19" t="n" hidden="false">
        <v/>
      </c>
      <c r="AP391" s="19" t="n" hidden="false">
        <f>AN391+AO391</f>
        <v>0</v>
      </c>
      <c r="AQ391" s="19" t="n" hidden="false">
        <f>ROUND(AM391*AN391,2)</f>
        <v>0</v>
      </c>
      <c r="AR391" s="19" t="n" hidden="false">
        <v/>
      </c>
      <c r="AS391" s="19" t="n" hidden="false">
        <f>AQ391+AR391</f>
        <v>0</v>
      </c>
      <c r="AT391" s="21" t="n" hidden="false">
        <f>AS391/N391-1</f>
        <v>-1</v>
      </c>
    </row>
    <row r="392" customFormat="false" hidden="false" outlineLevel="0" collapsed="false">
      <c r="A392" s="18" t="inlineStr">
        <is>
          <t xml:space="preserve">1.1.1.2.1.1.2.1.2</t>
        </is>
      </c>
      <c r="B392" s="18" t="inlineStr">
        <is>
          <t xml:space="preserve"/>
        </is>
      </c>
      <c r="C392" s="22" t="inlineStr">
        <is>
          <t xml:space="preserve">Щит силовой (в соответствии со схемой)_ / МЭЛ</t>
        </is>
      </c>
      <c r="D392" s="7" t="inlineStr">
        <is>
          <t xml:space="preserve">ЩСА</t>
        </is>
      </c>
      <c r="E392" s="7" t="inlineStr">
        <is>
          <t xml:space="preserve"/>
        </is>
      </c>
      <c r="F392" s="7" t="inlineStr">
        <is>
          <t xml:space="preserve">ШТ</t>
        </is>
      </c>
      <c r="G392" s="7" t="inlineStr">
        <is>
          <t xml:space="preserve">1</t>
        </is>
      </c>
      <c r="H392" s="8" t="n">
        <v>1</v>
      </c>
      <c r="I392" s="23" t="n">
        <v>1</v>
      </c>
      <c r="J392" s="19" t="n">
        <v/>
      </c>
      <c r="K392" s="19" t="n">
        <f>ROUND(I392,2)+J392</f>
        <v>1</v>
      </c>
      <c r="L392" s="19" t="n">
        <f>ROUND(H392*ROUND(I392,2),2)</f>
        <v>1</v>
      </c>
      <c r="M392" s="19" t="n">
        <v/>
      </c>
      <c r="N392" s="19" t="n">
        <f>L392+M392</f>
        <v>1</v>
      </c>
      <c r="O392" s="8" t="n">
        <v>1</v>
      </c>
      <c r="P392" s="23" t="n" hidden="false">
        <v>1</v>
      </c>
      <c r="Q392" s="19" t="n" hidden="false">
        <v/>
      </c>
      <c r="R392" s="19" t="n" hidden="false">
        <f>P392+Q392</f>
        <v>1</v>
      </c>
      <c r="S392" s="19" t="n" hidden="false">
        <f>ROUND(O392*P392,2)</f>
        <v>1</v>
      </c>
      <c r="T392" s="19" t="n" hidden="false">
        <v/>
      </c>
      <c r="U392" s="19" t="n" hidden="false">
        <f>S392+T392</f>
        <v>1</v>
      </c>
      <c r="V392" s="21" t="n" hidden="false">
        <f>U392/N392-1</f>
        <v>0</v>
      </c>
      <c r="W392" s="8" t="n">
        <v>1</v>
      </c>
      <c r="X392" s="23" t="n" hidden="false">
        <v>1</v>
      </c>
      <c r="Y392" s="19" t="n" hidden="false">
        <v/>
      </c>
      <c r="Z392" s="19" t="n" hidden="false">
        <f>X392+Y392</f>
        <v>1</v>
      </c>
      <c r="AA392" s="19" t="n" hidden="false">
        <f>ROUND(W392*X392,2)</f>
        <v>1</v>
      </c>
      <c r="AB392" s="19" t="n" hidden="false">
        <v/>
      </c>
      <c r="AC392" s="19" t="n" hidden="false">
        <f>AA392+AB392</f>
        <v>1</v>
      </c>
      <c r="AD392" s="21" t="n" hidden="false">
        <f>AC392/N392-1</f>
        <v>0</v>
      </c>
      <c r="AE392" s="8" t="n">
        <v>1</v>
      </c>
      <c r="AF392" s="23" t="n" hidden="false">
        <v>1</v>
      </c>
      <c r="AG392" s="19" t="n" hidden="false">
        <v/>
      </c>
      <c r="AH392" s="19" t="n" hidden="false">
        <f>AF392+AG392</f>
        <v>1</v>
      </c>
      <c r="AI392" s="19" t="n" hidden="false">
        <f>ROUND(AE392*AF392,2)</f>
        <v>1</v>
      </c>
      <c r="AJ392" s="19" t="n" hidden="false">
        <v/>
      </c>
      <c r="AK392" s="19" t="n" hidden="false">
        <f>AI392+AJ392</f>
        <v>1</v>
      </c>
      <c r="AL392" s="21" t="n" hidden="false">
        <f>AK392/N392-1</f>
        <v>0</v>
      </c>
      <c r="AM392" s="8" t="n">
        <v>0</v>
      </c>
      <c r="AN392" s="23" t="n" hidden="false">
        <v>0</v>
      </c>
      <c r="AO392" s="19" t="n" hidden="false">
        <v/>
      </c>
      <c r="AP392" s="19" t="n" hidden="false">
        <f>AN392+AO392</f>
        <v>0</v>
      </c>
      <c r="AQ392" s="19" t="n" hidden="false">
        <f>ROUND(AM392*AN392,2)</f>
        <v>0</v>
      </c>
      <c r="AR392" s="19" t="n" hidden="false">
        <v/>
      </c>
      <c r="AS392" s="19" t="n" hidden="false">
        <f>AQ392+AR392</f>
        <v>0</v>
      </c>
      <c r="AT392" s="21" t="n" hidden="false">
        <f>AS392/N392-1</f>
        <v>-1</v>
      </c>
    </row>
    <row r="393" customFormat="false" hidden="false" outlineLevel="0" collapsed="false">
      <c r="A393" s="18" t="inlineStr">
        <is>
          <t xml:space="preserve">1.1.1.2.1.1.2.1.3</t>
        </is>
      </c>
      <c r="B393" s="18" t="inlineStr">
        <is>
          <t xml:space="preserve"/>
        </is>
      </c>
      <c r="C393" s="22" t="inlineStr">
        <is>
          <t xml:space="preserve">Щит силовой (в соответствии со схемой)_ / МЭЛ</t>
        </is>
      </c>
      <c r="D393" s="7" t="inlineStr">
        <is>
          <t xml:space="preserve">ЩСК 2.2</t>
        </is>
      </c>
      <c r="E393" s="7" t="inlineStr">
        <is>
          <t xml:space="preserve"/>
        </is>
      </c>
      <c r="F393" s="7" t="inlineStr">
        <is>
          <t xml:space="preserve">ШТ</t>
        </is>
      </c>
      <c r="G393" s="7" t="inlineStr">
        <is>
          <t xml:space="preserve">1</t>
        </is>
      </c>
      <c r="H393" s="8" t="n">
        <v>1</v>
      </c>
      <c r="I393" s="23" t="n">
        <v>1</v>
      </c>
      <c r="J393" s="19" t="n">
        <v/>
      </c>
      <c r="K393" s="19" t="n">
        <f>ROUND(I393,2)+J393</f>
        <v>1</v>
      </c>
      <c r="L393" s="19" t="n">
        <f>ROUND(H393*ROUND(I393,2),2)</f>
        <v>1</v>
      </c>
      <c r="M393" s="19" t="n">
        <v/>
      </c>
      <c r="N393" s="19" t="n">
        <f>L393+M393</f>
        <v>1</v>
      </c>
      <c r="O393" s="8" t="n">
        <v>1</v>
      </c>
      <c r="P393" s="23" t="n" hidden="false">
        <v>1</v>
      </c>
      <c r="Q393" s="19" t="n" hidden="false">
        <v/>
      </c>
      <c r="R393" s="19" t="n" hidden="false">
        <f>P393+Q393</f>
        <v>1</v>
      </c>
      <c r="S393" s="19" t="n" hidden="false">
        <f>ROUND(O393*P393,2)</f>
        <v>1</v>
      </c>
      <c r="T393" s="19" t="n" hidden="false">
        <v/>
      </c>
      <c r="U393" s="19" t="n" hidden="false">
        <f>S393+T393</f>
        <v>1</v>
      </c>
      <c r="V393" s="21" t="n" hidden="false">
        <f>U393/N393-1</f>
        <v>0</v>
      </c>
      <c r="W393" s="8" t="n">
        <v>1</v>
      </c>
      <c r="X393" s="23" t="n" hidden="false">
        <v>1</v>
      </c>
      <c r="Y393" s="19" t="n" hidden="false">
        <v/>
      </c>
      <c r="Z393" s="19" t="n" hidden="false">
        <f>X393+Y393</f>
        <v>1</v>
      </c>
      <c r="AA393" s="19" t="n" hidden="false">
        <f>ROUND(W393*X393,2)</f>
        <v>1</v>
      </c>
      <c r="AB393" s="19" t="n" hidden="false">
        <v/>
      </c>
      <c r="AC393" s="19" t="n" hidden="false">
        <f>AA393+AB393</f>
        <v>1</v>
      </c>
      <c r="AD393" s="21" t="n" hidden="false">
        <f>AC393/N393-1</f>
        <v>0</v>
      </c>
      <c r="AE393" s="8" t="n">
        <v>1</v>
      </c>
      <c r="AF393" s="23" t="n" hidden="false">
        <v>1</v>
      </c>
      <c r="AG393" s="19" t="n" hidden="false">
        <v/>
      </c>
      <c r="AH393" s="19" t="n" hidden="false">
        <f>AF393+AG393</f>
        <v>1</v>
      </c>
      <c r="AI393" s="19" t="n" hidden="false">
        <f>ROUND(AE393*AF393,2)</f>
        <v>1</v>
      </c>
      <c r="AJ393" s="19" t="n" hidden="false">
        <v/>
      </c>
      <c r="AK393" s="19" t="n" hidden="false">
        <f>AI393+AJ393</f>
        <v>1</v>
      </c>
      <c r="AL393" s="21" t="n" hidden="false">
        <f>AK393/N393-1</f>
        <v>0</v>
      </c>
      <c r="AM393" s="8" t="n">
        <v>0</v>
      </c>
      <c r="AN393" s="23" t="n" hidden="false">
        <v>0</v>
      </c>
      <c r="AO393" s="19" t="n" hidden="false">
        <v/>
      </c>
      <c r="AP393" s="19" t="n" hidden="false">
        <f>AN393+AO393</f>
        <v>0</v>
      </c>
      <c r="AQ393" s="19" t="n" hidden="false">
        <f>ROUND(AM393*AN393,2)</f>
        <v>0</v>
      </c>
      <c r="AR393" s="19" t="n" hidden="false">
        <v/>
      </c>
      <c r="AS393" s="19" t="n" hidden="false">
        <f>AQ393+AR393</f>
        <v>0</v>
      </c>
      <c r="AT393" s="21" t="n" hidden="false">
        <f>AS393/N393-1</f>
        <v>-1</v>
      </c>
    </row>
    <row r="394" customFormat="false" hidden="false" outlineLevel="0" collapsed="false">
      <c r="A394" s="18" t="inlineStr">
        <is>
          <t xml:space="preserve">1.1.1.2.1.1.2.1.4</t>
        </is>
      </c>
      <c r="B394" s="18" t="inlineStr">
        <is>
          <t xml:space="preserve"/>
        </is>
      </c>
      <c r="C394" s="22" t="inlineStr">
        <is>
          <t xml:space="preserve">Щит силовой (в соответствии со схемой)_ / МЭЛ</t>
        </is>
      </c>
      <c r="D394" s="7" t="inlineStr">
        <is>
          <t xml:space="preserve">ЩСК 3.2</t>
        </is>
      </c>
      <c r="E394" s="7" t="inlineStr">
        <is>
          <t xml:space="preserve"/>
        </is>
      </c>
      <c r="F394" s="7" t="inlineStr">
        <is>
          <t xml:space="preserve">ШТ</t>
        </is>
      </c>
      <c r="G394" s="7" t="inlineStr">
        <is>
          <t xml:space="preserve">1</t>
        </is>
      </c>
      <c r="H394" s="8" t="n">
        <v>1</v>
      </c>
      <c r="I394" s="23" t="n">
        <v>1</v>
      </c>
      <c r="J394" s="19" t="n">
        <v/>
      </c>
      <c r="K394" s="19" t="n">
        <f>ROUND(I394,2)+J394</f>
        <v>1</v>
      </c>
      <c r="L394" s="19" t="n">
        <f>ROUND(H394*ROUND(I394,2),2)</f>
        <v>1</v>
      </c>
      <c r="M394" s="19" t="n">
        <v/>
      </c>
      <c r="N394" s="19" t="n">
        <f>L394+M394</f>
        <v>1</v>
      </c>
      <c r="O394" s="8" t="n">
        <v>1</v>
      </c>
      <c r="P394" s="23" t="n" hidden="false">
        <v>1</v>
      </c>
      <c r="Q394" s="19" t="n" hidden="false">
        <v/>
      </c>
      <c r="R394" s="19" t="n" hidden="false">
        <f>P394+Q394</f>
        <v>1</v>
      </c>
      <c r="S394" s="19" t="n" hidden="false">
        <f>ROUND(O394*P394,2)</f>
        <v>1</v>
      </c>
      <c r="T394" s="19" t="n" hidden="false">
        <v/>
      </c>
      <c r="U394" s="19" t="n" hidden="false">
        <f>S394+T394</f>
        <v>1</v>
      </c>
      <c r="V394" s="21" t="n" hidden="false">
        <f>U394/N394-1</f>
        <v>0</v>
      </c>
      <c r="W394" s="8" t="n">
        <v>1</v>
      </c>
      <c r="X394" s="23" t="n" hidden="false">
        <v>1</v>
      </c>
      <c r="Y394" s="19" t="n" hidden="false">
        <v/>
      </c>
      <c r="Z394" s="19" t="n" hidden="false">
        <f>X394+Y394</f>
        <v>1</v>
      </c>
      <c r="AA394" s="19" t="n" hidden="false">
        <f>ROUND(W394*X394,2)</f>
        <v>1</v>
      </c>
      <c r="AB394" s="19" t="n" hidden="false">
        <v/>
      </c>
      <c r="AC394" s="19" t="n" hidden="false">
        <f>AA394+AB394</f>
        <v>1</v>
      </c>
      <c r="AD394" s="21" t="n" hidden="false">
        <f>AC394/N394-1</f>
        <v>0</v>
      </c>
      <c r="AE394" s="8" t="n">
        <v>1</v>
      </c>
      <c r="AF394" s="23" t="n" hidden="false">
        <v>1</v>
      </c>
      <c r="AG394" s="19" t="n" hidden="false">
        <v/>
      </c>
      <c r="AH394" s="19" t="n" hidden="false">
        <f>AF394+AG394</f>
        <v>1</v>
      </c>
      <c r="AI394" s="19" t="n" hidden="false">
        <f>ROUND(AE394*AF394,2)</f>
        <v>1</v>
      </c>
      <c r="AJ394" s="19" t="n" hidden="false">
        <v/>
      </c>
      <c r="AK394" s="19" t="n" hidden="false">
        <f>AI394+AJ394</f>
        <v>1</v>
      </c>
      <c r="AL394" s="21" t="n" hidden="false">
        <f>AK394/N394-1</f>
        <v>0</v>
      </c>
      <c r="AM394" s="8" t="n">
        <v>0</v>
      </c>
      <c r="AN394" s="23" t="n" hidden="false">
        <v>0</v>
      </c>
      <c r="AO394" s="19" t="n" hidden="false">
        <v/>
      </c>
      <c r="AP394" s="19" t="n" hidden="false">
        <f>AN394+AO394</f>
        <v>0</v>
      </c>
      <c r="AQ394" s="19" t="n" hidden="false">
        <f>ROUND(AM394*AN394,2)</f>
        <v>0</v>
      </c>
      <c r="AR394" s="19" t="n" hidden="false">
        <v/>
      </c>
      <c r="AS394" s="19" t="n" hidden="false">
        <f>AQ394+AR394</f>
        <v>0</v>
      </c>
      <c r="AT394" s="21" t="n" hidden="false">
        <f>AS394/N394-1</f>
        <v>-1</v>
      </c>
    </row>
    <row r="395" customFormat="false" hidden="false" outlineLevel="0" collapsed="false">
      <c r="A395" s="18" t="inlineStr">
        <is>
          <t xml:space="preserve">1.1.1.2.1.1.2.1.5</t>
        </is>
      </c>
      <c r="B395" s="18" t="inlineStr">
        <is>
          <t xml:space="preserve"/>
        </is>
      </c>
      <c r="C395" s="22" t="inlineStr">
        <is>
          <t xml:space="preserve">Щит силовой (в соответствии со схемой)_ / МЭЛ</t>
        </is>
      </c>
      <c r="D395" s="7" t="inlineStr">
        <is>
          <t xml:space="preserve">ЩСК 3.1</t>
        </is>
      </c>
      <c r="E395" s="7" t="inlineStr">
        <is>
          <t xml:space="preserve"/>
        </is>
      </c>
      <c r="F395" s="7" t="inlineStr">
        <is>
          <t xml:space="preserve">ШТ</t>
        </is>
      </c>
      <c r="G395" s="7" t="inlineStr">
        <is>
          <t xml:space="preserve">1</t>
        </is>
      </c>
      <c r="H395" s="8" t="n">
        <v>1</v>
      </c>
      <c r="I395" s="23" t="n">
        <v>1</v>
      </c>
      <c r="J395" s="19" t="n">
        <v/>
      </c>
      <c r="K395" s="19" t="n">
        <f>ROUND(I395,2)+J395</f>
        <v>1</v>
      </c>
      <c r="L395" s="19" t="n">
        <f>ROUND(H395*ROUND(I395,2),2)</f>
        <v>1</v>
      </c>
      <c r="M395" s="19" t="n">
        <v/>
      </c>
      <c r="N395" s="19" t="n">
        <f>L395+M395</f>
        <v>1</v>
      </c>
      <c r="O395" s="8" t="n">
        <v>1</v>
      </c>
      <c r="P395" s="23" t="n" hidden="false">
        <v>1</v>
      </c>
      <c r="Q395" s="19" t="n" hidden="false">
        <v/>
      </c>
      <c r="R395" s="19" t="n" hidden="false">
        <f>P395+Q395</f>
        <v>1</v>
      </c>
      <c r="S395" s="19" t="n" hidden="false">
        <f>ROUND(O395*P395,2)</f>
        <v>1</v>
      </c>
      <c r="T395" s="19" t="n" hidden="false">
        <v/>
      </c>
      <c r="U395" s="19" t="n" hidden="false">
        <f>S395+T395</f>
        <v>1</v>
      </c>
      <c r="V395" s="21" t="n" hidden="false">
        <f>U395/N395-1</f>
        <v>0</v>
      </c>
      <c r="W395" s="8" t="n">
        <v>1</v>
      </c>
      <c r="X395" s="23" t="n" hidden="false">
        <v>1</v>
      </c>
      <c r="Y395" s="19" t="n" hidden="false">
        <v/>
      </c>
      <c r="Z395" s="19" t="n" hidden="false">
        <f>X395+Y395</f>
        <v>1</v>
      </c>
      <c r="AA395" s="19" t="n" hidden="false">
        <f>ROUND(W395*X395,2)</f>
        <v>1</v>
      </c>
      <c r="AB395" s="19" t="n" hidden="false">
        <v/>
      </c>
      <c r="AC395" s="19" t="n" hidden="false">
        <f>AA395+AB395</f>
        <v>1</v>
      </c>
      <c r="AD395" s="21" t="n" hidden="false">
        <f>AC395/N395-1</f>
        <v>0</v>
      </c>
      <c r="AE395" s="8" t="n">
        <v>1</v>
      </c>
      <c r="AF395" s="23" t="n" hidden="false">
        <v>1</v>
      </c>
      <c r="AG395" s="19" t="n" hidden="false">
        <v/>
      </c>
      <c r="AH395" s="19" t="n" hidden="false">
        <f>AF395+AG395</f>
        <v>1</v>
      </c>
      <c r="AI395" s="19" t="n" hidden="false">
        <f>ROUND(AE395*AF395,2)</f>
        <v>1</v>
      </c>
      <c r="AJ395" s="19" t="n" hidden="false">
        <v/>
      </c>
      <c r="AK395" s="19" t="n" hidden="false">
        <f>AI395+AJ395</f>
        <v>1</v>
      </c>
      <c r="AL395" s="21" t="n" hidden="false">
        <f>AK395/N395-1</f>
        <v>0</v>
      </c>
      <c r="AM395" s="8" t="n">
        <v>0</v>
      </c>
      <c r="AN395" s="23" t="n" hidden="false">
        <v>0</v>
      </c>
      <c r="AO395" s="19" t="n" hidden="false">
        <v/>
      </c>
      <c r="AP395" s="19" t="n" hidden="false">
        <f>AN395+AO395</f>
        <v>0</v>
      </c>
      <c r="AQ395" s="19" t="n" hidden="false">
        <f>ROUND(AM395*AN395,2)</f>
        <v>0</v>
      </c>
      <c r="AR395" s="19" t="n" hidden="false">
        <v/>
      </c>
      <c r="AS395" s="19" t="n" hidden="false">
        <f>AQ395+AR395</f>
        <v>0</v>
      </c>
      <c r="AT395" s="21" t="n" hidden="false">
        <f>AS395/N395-1</f>
        <v>-1</v>
      </c>
    </row>
    <row r="396" customFormat="false" hidden="false" outlineLevel="0" collapsed="false">
      <c r="A396" s="18" t="inlineStr">
        <is>
          <t xml:space="preserve">1.1.1.2.1.1.2.1.6</t>
        </is>
      </c>
      <c r="B396" s="18" t="inlineStr">
        <is>
          <t xml:space="preserve"/>
        </is>
      </c>
      <c r="C396" s="22" t="inlineStr">
        <is>
          <t xml:space="preserve">Щит силовой (в соответствии со схемой)_ / МЭЛ</t>
        </is>
      </c>
      <c r="D396" s="7" t="inlineStr">
        <is>
          <t xml:space="preserve">ЩСК 3.3</t>
        </is>
      </c>
      <c r="E396" s="7" t="inlineStr">
        <is>
          <t xml:space="preserve"/>
        </is>
      </c>
      <c r="F396" s="7" t="inlineStr">
        <is>
          <t xml:space="preserve">ШТ</t>
        </is>
      </c>
      <c r="G396" s="7" t="inlineStr">
        <is>
          <t xml:space="preserve">1</t>
        </is>
      </c>
      <c r="H396" s="8" t="n">
        <v>1</v>
      </c>
      <c r="I396" s="23" t="n">
        <v>1</v>
      </c>
      <c r="J396" s="19" t="n">
        <v/>
      </c>
      <c r="K396" s="19" t="n">
        <f>ROUND(I396,2)+J396</f>
        <v>1</v>
      </c>
      <c r="L396" s="19" t="n">
        <f>ROUND(H396*ROUND(I396,2),2)</f>
        <v>1</v>
      </c>
      <c r="M396" s="19" t="n">
        <v/>
      </c>
      <c r="N396" s="19" t="n">
        <f>L396+M396</f>
        <v>1</v>
      </c>
      <c r="O396" s="8" t="n">
        <v>1</v>
      </c>
      <c r="P396" s="23" t="n" hidden="false">
        <v>1</v>
      </c>
      <c r="Q396" s="19" t="n" hidden="false">
        <v/>
      </c>
      <c r="R396" s="19" t="n" hidden="false">
        <f>P396+Q396</f>
        <v>1</v>
      </c>
      <c r="S396" s="19" t="n" hidden="false">
        <f>ROUND(O396*P396,2)</f>
        <v>1</v>
      </c>
      <c r="T396" s="19" t="n" hidden="false">
        <v/>
      </c>
      <c r="U396" s="19" t="n" hidden="false">
        <f>S396+T396</f>
        <v>1</v>
      </c>
      <c r="V396" s="21" t="n" hidden="false">
        <f>U396/N396-1</f>
        <v>0</v>
      </c>
      <c r="W396" s="8" t="n">
        <v>1</v>
      </c>
      <c r="X396" s="23" t="n" hidden="false">
        <v>1</v>
      </c>
      <c r="Y396" s="19" t="n" hidden="false">
        <v/>
      </c>
      <c r="Z396" s="19" t="n" hidden="false">
        <f>X396+Y396</f>
        <v>1</v>
      </c>
      <c r="AA396" s="19" t="n" hidden="false">
        <f>ROUND(W396*X396,2)</f>
        <v>1</v>
      </c>
      <c r="AB396" s="19" t="n" hidden="false">
        <v/>
      </c>
      <c r="AC396" s="19" t="n" hidden="false">
        <f>AA396+AB396</f>
        <v>1</v>
      </c>
      <c r="AD396" s="21" t="n" hidden="false">
        <f>AC396/N396-1</f>
        <v>0</v>
      </c>
      <c r="AE396" s="8" t="n">
        <v>1</v>
      </c>
      <c r="AF396" s="23" t="n" hidden="false">
        <v>1</v>
      </c>
      <c r="AG396" s="19" t="n" hidden="false">
        <v/>
      </c>
      <c r="AH396" s="19" t="n" hidden="false">
        <f>AF396+AG396</f>
        <v>1</v>
      </c>
      <c r="AI396" s="19" t="n" hidden="false">
        <f>ROUND(AE396*AF396,2)</f>
        <v>1</v>
      </c>
      <c r="AJ396" s="19" t="n" hidden="false">
        <v/>
      </c>
      <c r="AK396" s="19" t="n" hidden="false">
        <f>AI396+AJ396</f>
        <v>1</v>
      </c>
      <c r="AL396" s="21" t="n" hidden="false">
        <f>AK396/N396-1</f>
        <v>0</v>
      </c>
      <c r="AM396" s="8" t="n">
        <v>0</v>
      </c>
      <c r="AN396" s="23" t="n" hidden="false">
        <v>0</v>
      </c>
      <c r="AO396" s="19" t="n" hidden="false">
        <v/>
      </c>
      <c r="AP396" s="19" t="n" hidden="false">
        <f>AN396+AO396</f>
        <v>0</v>
      </c>
      <c r="AQ396" s="19" t="n" hidden="false">
        <f>ROUND(AM396*AN396,2)</f>
        <v>0</v>
      </c>
      <c r="AR396" s="19" t="n" hidden="false">
        <v/>
      </c>
      <c r="AS396" s="19" t="n" hidden="false">
        <f>AQ396+AR396</f>
        <v>0</v>
      </c>
      <c r="AT396" s="21" t="n" hidden="false">
        <f>AS396/N396-1</f>
        <v>-1</v>
      </c>
    </row>
    <row r="397" customFormat="false" hidden="false" outlineLevel="0" collapsed="false">
      <c r="A397" s="18" t="inlineStr">
        <is>
          <t xml:space="preserve">1.1.1.2.1.1.2.1.7</t>
        </is>
      </c>
      <c r="B397" s="18" t="inlineStr">
        <is>
          <t xml:space="preserve"/>
        </is>
      </c>
      <c r="C397" s="22" t="inlineStr">
        <is>
          <t xml:space="preserve">Щит силовой (в соответствии со схемой)_ / МЭЛ</t>
        </is>
      </c>
      <c r="D397" s="7" t="inlineStr">
        <is>
          <t xml:space="preserve">ЩСК 2.1</t>
        </is>
      </c>
      <c r="E397" s="7" t="inlineStr">
        <is>
          <t xml:space="preserve"/>
        </is>
      </c>
      <c r="F397" s="7" t="inlineStr">
        <is>
          <t xml:space="preserve">ШТ</t>
        </is>
      </c>
      <c r="G397" s="7" t="inlineStr">
        <is>
          <t xml:space="preserve">1</t>
        </is>
      </c>
      <c r="H397" s="8" t="n">
        <v>1</v>
      </c>
      <c r="I397" s="23" t="n">
        <v>1</v>
      </c>
      <c r="J397" s="19" t="n">
        <v/>
      </c>
      <c r="K397" s="19" t="n">
        <f>ROUND(I397,2)+J397</f>
        <v>1</v>
      </c>
      <c r="L397" s="19" t="n">
        <f>ROUND(H397*ROUND(I397,2),2)</f>
        <v>1</v>
      </c>
      <c r="M397" s="19" t="n">
        <v/>
      </c>
      <c r="N397" s="19" t="n">
        <f>L397+M397</f>
        <v>1</v>
      </c>
      <c r="O397" s="8" t="n">
        <v>1</v>
      </c>
      <c r="P397" s="23" t="n" hidden="false">
        <v>1</v>
      </c>
      <c r="Q397" s="19" t="n" hidden="false">
        <v/>
      </c>
      <c r="R397" s="19" t="n" hidden="false">
        <f>P397+Q397</f>
        <v>1</v>
      </c>
      <c r="S397" s="19" t="n" hidden="false">
        <f>ROUND(O397*P397,2)</f>
        <v>1</v>
      </c>
      <c r="T397" s="19" t="n" hidden="false">
        <v/>
      </c>
      <c r="U397" s="19" t="n" hidden="false">
        <f>S397+T397</f>
        <v>1</v>
      </c>
      <c r="V397" s="21" t="n" hidden="false">
        <f>U397/N397-1</f>
        <v>0</v>
      </c>
      <c r="W397" s="8" t="n">
        <v>1</v>
      </c>
      <c r="X397" s="23" t="n" hidden="false">
        <v>1</v>
      </c>
      <c r="Y397" s="19" t="n" hidden="false">
        <v/>
      </c>
      <c r="Z397" s="19" t="n" hidden="false">
        <f>X397+Y397</f>
        <v>1</v>
      </c>
      <c r="AA397" s="19" t="n" hidden="false">
        <f>ROUND(W397*X397,2)</f>
        <v>1</v>
      </c>
      <c r="AB397" s="19" t="n" hidden="false">
        <v/>
      </c>
      <c r="AC397" s="19" t="n" hidden="false">
        <f>AA397+AB397</f>
        <v>1</v>
      </c>
      <c r="AD397" s="21" t="n" hidden="false">
        <f>AC397/N397-1</f>
        <v>0</v>
      </c>
      <c r="AE397" s="8" t="n">
        <v>1</v>
      </c>
      <c r="AF397" s="23" t="n" hidden="false">
        <v>1</v>
      </c>
      <c r="AG397" s="19" t="n" hidden="false">
        <v/>
      </c>
      <c r="AH397" s="19" t="n" hidden="false">
        <f>AF397+AG397</f>
        <v>1</v>
      </c>
      <c r="AI397" s="19" t="n" hidden="false">
        <f>ROUND(AE397*AF397,2)</f>
        <v>1</v>
      </c>
      <c r="AJ397" s="19" t="n" hidden="false">
        <v/>
      </c>
      <c r="AK397" s="19" t="n" hidden="false">
        <f>AI397+AJ397</f>
        <v>1</v>
      </c>
      <c r="AL397" s="21" t="n" hidden="false">
        <f>AK397/N397-1</f>
        <v>0</v>
      </c>
      <c r="AM397" s="8" t="n">
        <v>0</v>
      </c>
      <c r="AN397" s="23" t="n" hidden="false">
        <v>0</v>
      </c>
      <c r="AO397" s="19" t="n" hidden="false">
        <v/>
      </c>
      <c r="AP397" s="19" t="n" hidden="false">
        <f>AN397+AO397</f>
        <v>0</v>
      </c>
      <c r="AQ397" s="19" t="n" hidden="false">
        <f>ROUND(AM397*AN397,2)</f>
        <v>0</v>
      </c>
      <c r="AR397" s="19" t="n" hidden="false">
        <v/>
      </c>
      <c r="AS397" s="19" t="n" hidden="false">
        <f>AQ397+AR397</f>
        <v>0</v>
      </c>
      <c r="AT397" s="21" t="n" hidden="false">
        <f>AS397/N397-1</f>
        <v>-1</v>
      </c>
    </row>
    <row r="398" customFormat="false" hidden="false" outlineLevel="0" collapsed="false">
      <c r="A398" s="18" t="inlineStr">
        <is>
          <t xml:space="preserve">1.1.1.2.1.1.2.1.8</t>
        </is>
      </c>
      <c r="B398" s="18" t="inlineStr">
        <is>
          <t xml:space="preserve"/>
        </is>
      </c>
      <c r="C398" s="22" t="inlineStr">
        <is>
          <t xml:space="preserve">Щит_ / ЩРв-18з-0 36 IP31 PRO</t>
        </is>
      </c>
      <c r="D398" s="7" t="inlineStr">
        <is>
          <t xml:space="preserve">ЩРВ</t>
        </is>
      </c>
      <c r="E398" s="7" t="inlineStr">
        <is>
          <t xml:space="preserve"/>
        </is>
      </c>
      <c r="F398" s="7" t="inlineStr">
        <is>
          <t xml:space="preserve">ШТ</t>
        </is>
      </c>
      <c r="G398" s="7" t="inlineStr">
        <is>
          <t xml:space="preserve">1</t>
        </is>
      </c>
      <c r="H398" s="8" t="n">
        <v>1</v>
      </c>
      <c r="I398" s="23" t="n">
        <v>1</v>
      </c>
      <c r="J398" s="19" t="n">
        <v/>
      </c>
      <c r="K398" s="19" t="n">
        <f>ROUND(I398,2)+J398</f>
        <v>1</v>
      </c>
      <c r="L398" s="19" t="n">
        <f>ROUND(H398*ROUND(I398,2),2)</f>
        <v>1</v>
      </c>
      <c r="M398" s="19" t="n">
        <v/>
      </c>
      <c r="N398" s="19" t="n">
        <f>L398+M398</f>
        <v>1</v>
      </c>
      <c r="O398" s="8" t="n">
        <v>1</v>
      </c>
      <c r="P398" s="23" t="n" hidden="false">
        <v>1</v>
      </c>
      <c r="Q398" s="19" t="n" hidden="false">
        <v/>
      </c>
      <c r="R398" s="19" t="n" hidden="false">
        <f>P398+Q398</f>
        <v>1</v>
      </c>
      <c r="S398" s="19" t="n" hidden="false">
        <f>ROUND(O398*P398,2)</f>
        <v>1</v>
      </c>
      <c r="T398" s="19" t="n" hidden="false">
        <v/>
      </c>
      <c r="U398" s="19" t="n" hidden="false">
        <f>S398+T398</f>
        <v>1</v>
      </c>
      <c r="V398" s="21" t="n" hidden="false">
        <f>U398/N398-1</f>
        <v>0</v>
      </c>
      <c r="W398" s="8" t="n">
        <v>1</v>
      </c>
      <c r="X398" s="23" t="n" hidden="false">
        <v>1</v>
      </c>
      <c r="Y398" s="19" t="n" hidden="false">
        <v/>
      </c>
      <c r="Z398" s="19" t="n" hidden="false">
        <f>X398+Y398</f>
        <v>1</v>
      </c>
      <c r="AA398" s="19" t="n" hidden="false">
        <f>ROUND(W398*X398,2)</f>
        <v>1</v>
      </c>
      <c r="AB398" s="19" t="n" hidden="false">
        <v/>
      </c>
      <c r="AC398" s="19" t="n" hidden="false">
        <f>AA398+AB398</f>
        <v>1</v>
      </c>
      <c r="AD398" s="21" t="n" hidden="false">
        <f>AC398/N398-1</f>
        <v>0</v>
      </c>
      <c r="AE398" s="8" t="n">
        <v>1</v>
      </c>
      <c r="AF398" s="23" t="n" hidden="false">
        <v>1</v>
      </c>
      <c r="AG398" s="19" t="n" hidden="false">
        <v/>
      </c>
      <c r="AH398" s="19" t="n" hidden="false">
        <f>AF398+AG398</f>
        <v>1</v>
      </c>
      <c r="AI398" s="19" t="n" hidden="false">
        <f>ROUND(AE398*AF398,2)</f>
        <v>1</v>
      </c>
      <c r="AJ398" s="19" t="n" hidden="false">
        <v/>
      </c>
      <c r="AK398" s="19" t="n" hidden="false">
        <f>AI398+AJ398</f>
        <v>1</v>
      </c>
      <c r="AL398" s="21" t="n" hidden="false">
        <f>AK398/N398-1</f>
        <v>0</v>
      </c>
      <c r="AM398" s="8" t="n">
        <v>0</v>
      </c>
      <c r="AN398" s="23" t="n" hidden="false">
        <v>0</v>
      </c>
      <c r="AO398" s="19" t="n" hidden="false">
        <v/>
      </c>
      <c r="AP398" s="19" t="n" hidden="false">
        <f>AN398+AO398</f>
        <v>0</v>
      </c>
      <c r="AQ398" s="19" t="n" hidden="false">
        <f>ROUND(AM398*AN398,2)</f>
        <v>0</v>
      </c>
      <c r="AR398" s="19" t="n" hidden="false">
        <v/>
      </c>
      <c r="AS398" s="19" t="n" hidden="false">
        <f>AQ398+AR398</f>
        <v>0</v>
      </c>
      <c r="AT398" s="21" t="n" hidden="false">
        <f>AS398/N398-1</f>
        <v>-1</v>
      </c>
    </row>
    <row r="399" customFormat="false" hidden="false" outlineLevel="0" collapsed="false">
      <c r="A399" s="18" t="inlineStr">
        <is>
          <t xml:space="preserve">1.1.1.2.1.1.2.2</t>
        </is>
      </c>
      <c r="B399" s="18" t="inlineStr">
        <is>
          <t xml:space="preserve"/>
        </is>
      </c>
      <c r="C399" s="18" t="inlineStr">
        <is>
          <t xml:space="preserve">Монтаж АВР</t>
        </is>
      </c>
      <c r="D399" s="7" t="inlineStr">
        <is>
          <t xml:space="preserve"/>
        </is>
      </c>
      <c r="E399" s="7" t="inlineStr">
        <is>
          <t xml:space="preserve">Выгружается из БО по объектам BIM-КЦ</t>
        </is>
      </c>
      <c r="F399" s="7" t="inlineStr">
        <is>
          <t xml:space="preserve">ШТ</t>
        </is>
      </c>
      <c r="G399" s="7" t="inlineStr">
        <is>
          <t xml:space="preserve">1</t>
        </is>
      </c>
      <c r="H399" s="8" t="n">
        <v>2</v>
      </c>
      <c r="I399" s="19" t="n">
        <f>ROUND((L400)/H399,2)</f>
        <v>0</v>
      </c>
      <c r="J399" s="20" t="n">
        <v>12268</v>
      </c>
      <c r="K399" s="19" t="n">
        <f>I399+ROUND(J399,2)</f>
        <v>12268</v>
      </c>
      <c r="L399" s="19" t="n">
        <f>ROUND(H399*I399,2)</f>
        <v>0</v>
      </c>
      <c r="M399" s="19" t="n">
        <f>ROUND(H399*ROUND(J399,2),2)</f>
        <v>24536</v>
      </c>
      <c r="N399" s="19" t="n">
        <f>L399+M399</f>
        <v>24536</v>
      </c>
      <c r="O399" s="8" t="n">
        <v>2</v>
      </c>
      <c r="P399" s="19" t="n" hidden="false">
        <f>ROUND((S400)/O399,2)</f>
        <v>189926</v>
      </c>
      <c r="Q399" s="20" t="n" hidden="false">
        <v>19628.8</v>
      </c>
      <c r="R399" s="19" t="n" hidden="false">
        <f>P399+Q399</f>
        <v>209554.8</v>
      </c>
      <c r="S399" s="19" t="n" hidden="false">
        <f>ROUND(O399*P399,2)</f>
        <v>379852</v>
      </c>
      <c r="T399" s="19" t="n" hidden="false">
        <f>ROUND(O399*Q399,2)</f>
        <v>39257.6</v>
      </c>
      <c r="U399" s="19" t="n" hidden="false">
        <f>S399+T399</f>
        <v>419109.6</v>
      </c>
      <c r="V399" s="21" t="n" hidden="false">
        <f>U399/N399-1</f>
        <v>16.081415063580046</v>
      </c>
      <c r="W399" s="8" t="n">
        <v>2</v>
      </c>
      <c r="X399" s="19" t="n" hidden="false">
        <f>ROUND((AA400)/W399,2)</f>
        <v>87500</v>
      </c>
      <c r="Y399" s="20" t="n" hidden="false">
        <v>20000</v>
      </c>
      <c r="Z399" s="19" t="n" hidden="false">
        <f>X399+Y399</f>
        <v>107500</v>
      </c>
      <c r="AA399" s="19" t="n" hidden="false">
        <f>ROUND(W399*X399,2)</f>
        <v>175000</v>
      </c>
      <c r="AB399" s="19" t="n" hidden="false">
        <f>ROUND(W399*Y399,2)</f>
        <v>40000</v>
      </c>
      <c r="AC399" s="19" t="n" hidden="false">
        <f>AA399+AB399</f>
        <v>215000</v>
      </c>
      <c r="AD399" s="21" t="n" hidden="false">
        <f>AC399/N399-1</f>
        <v>7.762634496250408</v>
      </c>
      <c r="AE399" s="8" t="n">
        <v>2</v>
      </c>
      <c r="AF399" s="19" t="n" hidden="false">
        <f>ROUND((AI400)/AE399,2)</f>
        <v>50000</v>
      </c>
      <c r="AG399" s="20" t="n" hidden="false">
        <v>24000</v>
      </c>
      <c r="AH399" s="19" t="n" hidden="false">
        <f>AF399+AG399</f>
        <v>74000</v>
      </c>
      <c r="AI399" s="19" t="n" hidden="false">
        <f>ROUND(AE399*AF399,2)</f>
        <v>100000</v>
      </c>
      <c r="AJ399" s="19" t="n" hidden="false">
        <f>ROUND(AE399*AG399,2)</f>
        <v>48000</v>
      </c>
      <c r="AK399" s="19" t="n" hidden="false">
        <f>AI399+AJ399</f>
        <v>148000</v>
      </c>
      <c r="AL399" s="21" t="n" hidden="false">
        <f>AK399/N399-1</f>
        <v>5.031953048581676</v>
      </c>
      <c r="AM399" s="8" t="n">
        <v>0</v>
      </c>
      <c r="AN399" s="19" t="n" hidden="false">
        <f>ROUND((AQ400)/AM399,2)</f>
        <v>0</v>
      </c>
      <c r="AO399" s="19" t="n" hidden="false">
        <v>0</v>
      </c>
      <c r="AP399" s="19" t="n" hidden="false">
        <f>AN399+AO399</f>
        <v>0</v>
      </c>
      <c r="AQ399" s="19" t="n" hidden="false">
        <f>ROUND(AM399*AN399,2)</f>
        <v>0</v>
      </c>
      <c r="AR399" s="19" t="n" hidden="false">
        <f>ROUND(AM399*AO399,2)</f>
        <v>0</v>
      </c>
      <c r="AS399" s="19" t="n" hidden="false">
        <f>AQ399+AR399</f>
        <v>0</v>
      </c>
      <c r="AT399" s="21" t="n" hidden="false">
        <f>AS399/N399-1</f>
        <v>-1</v>
      </c>
    </row>
    <row r="400" customFormat="false" hidden="false" outlineLevel="0" collapsed="false">
      <c r="A400" s="18" t="inlineStr">
        <is>
          <t xml:space="preserve">1.1.1.2.1.1.2.2.1</t>
        </is>
      </c>
      <c r="B400" s="18" t="inlineStr">
        <is>
          <t xml:space="preserve"/>
        </is>
      </c>
      <c r="C400" s="22" t="inlineStr">
        <is>
          <t xml:space="preserve">Устройство автоматического ввода резерва АВР_ / 100А на 2 ввода IP 54</t>
        </is>
      </c>
      <c r="D400" s="7" t="inlineStr">
        <is>
          <t xml:space="preserve">АВР1,АВР2</t>
        </is>
      </c>
      <c r="E400" s="7" t="inlineStr">
        <is>
          <t xml:space="preserve"/>
        </is>
      </c>
      <c r="F400" s="7" t="inlineStr">
        <is>
          <t xml:space="preserve">ШТ</t>
        </is>
      </c>
      <c r="G400" s="7" t="inlineStr">
        <is>
          <t xml:space="preserve">1</t>
        </is>
      </c>
      <c r="H400" s="8" t="n">
        <v>2</v>
      </c>
      <c r="I400" s="20" t="n">
        <v>0</v>
      </c>
      <c r="J400" s="19" t="n">
        <v/>
      </c>
      <c r="K400" s="19" t="n">
        <f>ROUND(I400,2)+J400</f>
        <v>0</v>
      </c>
      <c r="L400" s="19" t="n">
        <f>ROUND(H400*ROUND(I400,2),2)</f>
        <v>0</v>
      </c>
      <c r="M400" s="19" t="n">
        <v/>
      </c>
      <c r="N400" s="19" t="n">
        <f>L400+M400</f>
        <v>0</v>
      </c>
      <c r="O400" s="8" t="n">
        <v>2</v>
      </c>
      <c r="P400" s="20" t="n" hidden="false">
        <v>189926</v>
      </c>
      <c r="Q400" s="19" t="n" hidden="false">
        <v/>
      </c>
      <c r="R400" s="19" t="n" hidden="false">
        <f>P400+Q400</f>
        <v>189926</v>
      </c>
      <c r="S400" s="19" t="n" hidden="false">
        <f>ROUND(O400*P400,2)</f>
        <v>379852</v>
      </c>
      <c r="T400" s="19" t="n" hidden="false">
        <v/>
      </c>
      <c r="U400" s="19" t="n" hidden="false">
        <f>S400+T400</f>
        <v>379852</v>
      </c>
      <c r="V400" s="21" t="n" hidden="false">
        <f>U400/N400-1</f>
        <v>Infinity</v>
      </c>
      <c r="W400" s="8" t="n">
        <v>2</v>
      </c>
      <c r="X400" s="20" t="n" hidden="false">
        <v>87500</v>
      </c>
      <c r="Y400" s="19" t="n" hidden="false">
        <v/>
      </c>
      <c r="Z400" s="19" t="n" hidden="false">
        <f>X400+Y400</f>
        <v>87500</v>
      </c>
      <c r="AA400" s="19" t="n" hidden="false">
        <f>ROUND(W400*X400,2)</f>
        <v>175000</v>
      </c>
      <c r="AB400" s="19" t="n" hidden="false">
        <v/>
      </c>
      <c r="AC400" s="19" t="n" hidden="false">
        <f>AA400+AB400</f>
        <v>175000</v>
      </c>
      <c r="AD400" s="21" t="n" hidden="false">
        <f>AC400/N400-1</f>
        <v>Infinity</v>
      </c>
      <c r="AE400" s="8" t="n">
        <v>2</v>
      </c>
      <c r="AF400" s="20" t="n" hidden="false">
        <v>50000</v>
      </c>
      <c r="AG400" s="19" t="n" hidden="false">
        <v/>
      </c>
      <c r="AH400" s="19" t="n" hidden="false">
        <f>AF400+AG400</f>
        <v>50000</v>
      </c>
      <c r="AI400" s="19" t="n" hidden="false">
        <f>ROUND(AE400*AF400,2)</f>
        <v>100000</v>
      </c>
      <c r="AJ400" s="19" t="n" hidden="false">
        <v/>
      </c>
      <c r="AK400" s="19" t="n" hidden="false">
        <f>AI400+AJ400</f>
        <v>100000</v>
      </c>
      <c r="AL400" s="21" t="n" hidden="false">
        <f>AK400/N400-1</f>
        <v>Infinity</v>
      </c>
      <c r="AM400" s="8" t="n">
        <v>0</v>
      </c>
      <c r="AN400" s="19" t="n" hidden="false">
        <v>0</v>
      </c>
      <c r="AO400" s="19" t="n" hidden="false">
        <v/>
      </c>
      <c r="AP400" s="19" t="n" hidden="false">
        <f>AN400+AO400</f>
        <v>0</v>
      </c>
      <c r="AQ400" s="19" t="n" hidden="false">
        <f>ROUND(AM400*AN400,2)</f>
        <v>0</v>
      </c>
      <c r="AR400" s="19" t="n" hidden="false">
        <v/>
      </c>
      <c r="AS400" s="19" t="n" hidden="false">
        <f>AQ400+AR400</f>
        <v>0</v>
      </c>
      <c r="AT400" s="21" t="n" hidden="false">
        <f>AS400/N400-1</f>
        <v>NaN</v>
      </c>
    </row>
    <row r="401" customFormat="false" hidden="false" outlineLevel="0" collapsed="false">
      <c r="A401" s="18" t="inlineStr">
        <is>
          <t xml:space="preserve">1.1.1.2.1.1.2.3</t>
        </is>
      </c>
      <c r="B401" s="18" t="inlineStr">
        <is>
          <t xml:space="preserve"/>
        </is>
      </c>
      <c r="C401" s="18" t="inlineStr">
        <is>
          <t xml:space="preserve">Монтаж щита силового (для СКБ) / 18 модулей</t>
        </is>
      </c>
      <c r="D401" s="7" t="inlineStr">
        <is>
          <t xml:space="preserve"/>
        </is>
      </c>
      <c r="E401" s="7" t="inlineStr">
        <is>
          <t xml:space="preserve"/>
        </is>
      </c>
      <c r="F401" s="7" t="inlineStr">
        <is>
          <t xml:space="preserve">ШТ</t>
        </is>
      </c>
      <c r="G401" s="7" t="inlineStr">
        <is>
          <t xml:space="preserve">1</t>
        </is>
      </c>
      <c r="H401" s="8" t="n">
        <v>5</v>
      </c>
      <c r="I401" s="19" t="n">
        <f>ROUND((L402+L403+L404+L405+L406)/H401,2)</f>
        <v>1</v>
      </c>
      <c r="J401" s="20" t="n">
        <v>6708</v>
      </c>
      <c r="K401" s="19" t="n">
        <f>I401+ROUND(J401,2)</f>
        <v>6709</v>
      </c>
      <c r="L401" s="19" t="n">
        <f>ROUND(H401*I401,2)</f>
        <v>5</v>
      </c>
      <c r="M401" s="19" t="n">
        <f>ROUND(H401*ROUND(J401,2),2)</f>
        <v>33540</v>
      </c>
      <c r="N401" s="19" t="n">
        <f>L401+M401</f>
        <v>33545</v>
      </c>
      <c r="O401" s="8" t="n">
        <v>5</v>
      </c>
      <c r="P401" s="19" t="n" hidden="false">
        <f>ROUND((S402+S403+S404+S405+S406)/O401,2)</f>
        <v>1</v>
      </c>
      <c r="Q401" s="20" t="n" hidden="false">
        <v>16100.8</v>
      </c>
      <c r="R401" s="19" t="n" hidden="false">
        <f>P401+Q401</f>
        <v>16101.8</v>
      </c>
      <c r="S401" s="19" t="n" hidden="false">
        <f>ROUND(O401*P401,2)</f>
        <v>5</v>
      </c>
      <c r="T401" s="19" t="n" hidden="false">
        <f>ROUND(O401*Q401,2)</f>
        <v>80504</v>
      </c>
      <c r="U401" s="19" t="n" hidden="false">
        <f>S401+T401</f>
        <v>80509</v>
      </c>
      <c r="V401" s="21" t="n" hidden="false">
        <f>U401/N401-1</f>
        <v>1.400029810702042</v>
      </c>
      <c r="W401" s="8" t="n">
        <v>5</v>
      </c>
      <c r="X401" s="19" t="n" hidden="false">
        <f>ROUND((AA402+AA403+AA404+AA405+AA406)/W401,2)</f>
        <v>1</v>
      </c>
      <c r="Y401" s="20" t="n" hidden="false">
        <v>17500</v>
      </c>
      <c r="Z401" s="19" t="n" hidden="false">
        <f>X401+Y401</f>
        <v>17501</v>
      </c>
      <c r="AA401" s="19" t="n" hidden="false">
        <f>ROUND(W401*X401,2)</f>
        <v>5</v>
      </c>
      <c r="AB401" s="19" t="n" hidden="false">
        <f>ROUND(W401*Y401,2)</f>
        <v>87500</v>
      </c>
      <c r="AC401" s="19" t="n" hidden="false">
        <f>AA401+AB401</f>
        <v>87505</v>
      </c>
      <c r="AD401" s="21" t="n" hidden="false">
        <f>AC401/N401-1</f>
        <v>1.6085854821881056</v>
      </c>
      <c r="AE401" s="8" t="n">
        <v>5</v>
      </c>
      <c r="AF401" s="19" t="n" hidden="false">
        <f>ROUND((AI402+AI403+AI404+AI405+AI406)/AE401,2)</f>
        <v>1</v>
      </c>
      <c r="AG401" s="20" t="n" hidden="false">
        <v>13400</v>
      </c>
      <c r="AH401" s="19" t="n" hidden="false">
        <f>AF401+AG401</f>
        <v>13401</v>
      </c>
      <c r="AI401" s="19" t="n" hidden="false">
        <f>ROUND(AE401*AF401,2)</f>
        <v>5</v>
      </c>
      <c r="AJ401" s="19" t="n" hidden="false">
        <f>ROUND(AE401*AG401,2)</f>
        <v>67000</v>
      </c>
      <c r="AK401" s="19" t="n" hidden="false">
        <f>AI401+AJ401</f>
        <v>67005</v>
      </c>
      <c r="AL401" s="21" t="n" hidden="false">
        <f>AK401/N401-1</f>
        <v>0.9974660903264272</v>
      </c>
      <c r="AM401" s="8" t="n">
        <v>0</v>
      </c>
      <c r="AN401" s="19" t="n" hidden="false">
        <f>ROUND((AQ402+AQ403+AQ404+AQ405+AQ406)/AM401,2)</f>
        <v>0</v>
      </c>
      <c r="AO401" s="19" t="n" hidden="false">
        <v>0</v>
      </c>
      <c r="AP401" s="19" t="n" hidden="false">
        <f>AN401+AO401</f>
        <v>0</v>
      </c>
      <c r="AQ401" s="19" t="n" hidden="false">
        <f>ROUND(AM401*AN401,2)</f>
        <v>0</v>
      </c>
      <c r="AR401" s="19" t="n" hidden="false">
        <f>ROUND(AM401*AO401,2)</f>
        <v>0</v>
      </c>
      <c r="AS401" s="19" t="n" hidden="false">
        <f>AQ401+AR401</f>
        <v>0</v>
      </c>
      <c r="AT401" s="21" t="n" hidden="false">
        <f>AS401/N401-1</f>
        <v>-1</v>
      </c>
    </row>
    <row r="402" customFormat="false" hidden="false" outlineLevel="0" collapsed="false">
      <c r="A402" s="18" t="inlineStr">
        <is>
          <t xml:space="preserve">1.1.1.2.1.1.2.3.1</t>
        </is>
      </c>
      <c r="B402" s="18" t="inlineStr">
        <is>
          <t xml:space="preserve"/>
        </is>
      </c>
      <c r="C402" s="22" t="inlineStr">
        <is>
          <t xml:space="preserve">Щит силовой (в соответствии со схемой)_ / МЭЛ</t>
        </is>
      </c>
      <c r="D402" s="7" t="inlineStr">
        <is>
          <t xml:space="preserve">ЩАО3.2 ЩРн-18-350х300х120-IP31 mb11-18n EKF</t>
        </is>
      </c>
      <c r="E402" s="7" t="inlineStr">
        <is>
          <t xml:space="preserve"/>
        </is>
      </c>
      <c r="F402" s="7" t="inlineStr">
        <is>
          <t xml:space="preserve">ШТ</t>
        </is>
      </c>
      <c r="G402" s="7" t="inlineStr">
        <is>
          <t xml:space="preserve">1</t>
        </is>
      </c>
      <c r="H402" s="8" t="n">
        <v>1</v>
      </c>
      <c r="I402" s="23" t="n">
        <v>1</v>
      </c>
      <c r="J402" s="19" t="n">
        <v/>
      </c>
      <c r="K402" s="19" t="n">
        <f>ROUND(I402,2)+J402</f>
        <v>1</v>
      </c>
      <c r="L402" s="19" t="n">
        <f>ROUND(H402*ROUND(I402,2),2)</f>
        <v>1</v>
      </c>
      <c r="M402" s="19" t="n">
        <v/>
      </c>
      <c r="N402" s="19" t="n">
        <f>L402+M402</f>
        <v>1</v>
      </c>
      <c r="O402" s="8" t="n">
        <v>1</v>
      </c>
      <c r="P402" s="23" t="n" hidden="false">
        <v>1</v>
      </c>
      <c r="Q402" s="19" t="n" hidden="false">
        <v/>
      </c>
      <c r="R402" s="19" t="n" hidden="false">
        <f>P402+Q402</f>
        <v>1</v>
      </c>
      <c r="S402" s="19" t="n" hidden="false">
        <f>ROUND(O402*P402,2)</f>
        <v>1</v>
      </c>
      <c r="T402" s="19" t="n" hidden="false">
        <v/>
      </c>
      <c r="U402" s="19" t="n" hidden="false">
        <f>S402+T402</f>
        <v>1</v>
      </c>
      <c r="V402" s="21" t="n" hidden="false">
        <f>U402/N402-1</f>
        <v>0</v>
      </c>
      <c r="W402" s="8" t="n">
        <v>1</v>
      </c>
      <c r="X402" s="23" t="n" hidden="false">
        <v>1</v>
      </c>
      <c r="Y402" s="19" t="n" hidden="false">
        <v/>
      </c>
      <c r="Z402" s="19" t="n" hidden="false">
        <f>X402+Y402</f>
        <v>1</v>
      </c>
      <c r="AA402" s="19" t="n" hidden="false">
        <f>ROUND(W402*X402,2)</f>
        <v>1</v>
      </c>
      <c r="AB402" s="19" t="n" hidden="false">
        <v/>
      </c>
      <c r="AC402" s="19" t="n" hidden="false">
        <f>AA402+AB402</f>
        <v>1</v>
      </c>
      <c r="AD402" s="21" t="n" hidden="false">
        <f>AC402/N402-1</f>
        <v>0</v>
      </c>
      <c r="AE402" s="8" t="n">
        <v>1</v>
      </c>
      <c r="AF402" s="23" t="n" hidden="false">
        <v>1</v>
      </c>
      <c r="AG402" s="19" t="n" hidden="false">
        <v/>
      </c>
      <c r="AH402" s="19" t="n" hidden="false">
        <f>AF402+AG402</f>
        <v>1</v>
      </c>
      <c r="AI402" s="19" t="n" hidden="false">
        <f>ROUND(AE402*AF402,2)</f>
        <v>1</v>
      </c>
      <c r="AJ402" s="19" t="n" hidden="false">
        <v/>
      </c>
      <c r="AK402" s="19" t="n" hidden="false">
        <f>AI402+AJ402</f>
        <v>1</v>
      </c>
      <c r="AL402" s="21" t="n" hidden="false">
        <f>AK402/N402-1</f>
        <v>0</v>
      </c>
      <c r="AM402" s="8" t="n">
        <v>0</v>
      </c>
      <c r="AN402" s="23" t="n" hidden="false">
        <v>0</v>
      </c>
      <c r="AO402" s="19" t="n" hidden="false">
        <v/>
      </c>
      <c r="AP402" s="19" t="n" hidden="false">
        <f>AN402+AO402</f>
        <v>0</v>
      </c>
      <c r="AQ402" s="19" t="n" hidden="false">
        <f>ROUND(AM402*AN402,2)</f>
        <v>0</v>
      </c>
      <c r="AR402" s="19" t="n" hidden="false">
        <v/>
      </c>
      <c r="AS402" s="19" t="n" hidden="false">
        <f>AQ402+AR402</f>
        <v>0</v>
      </c>
      <c r="AT402" s="21" t="n" hidden="false">
        <f>AS402/N402-1</f>
        <v>-1</v>
      </c>
    </row>
    <row r="403" customFormat="false" hidden="false" outlineLevel="0" collapsed="false">
      <c r="A403" s="18" t="inlineStr">
        <is>
          <t xml:space="preserve">1.1.1.2.1.1.2.3.2</t>
        </is>
      </c>
      <c r="B403" s="18" t="inlineStr">
        <is>
          <t xml:space="preserve"/>
        </is>
      </c>
      <c r="C403" s="22" t="inlineStr">
        <is>
          <t xml:space="preserve">Щит силовой (в соответствии со схемой)_ / МЭЛ</t>
        </is>
      </c>
      <c r="D403" s="7" t="inlineStr">
        <is>
          <t xml:space="preserve">ЩАО3.1  ЩРн-18-350х300х120-IP31 mb11-18n EKF</t>
        </is>
      </c>
      <c r="E403" s="7" t="inlineStr">
        <is>
          <t xml:space="preserve"/>
        </is>
      </c>
      <c r="F403" s="7" t="inlineStr">
        <is>
          <t xml:space="preserve">ШТ</t>
        </is>
      </c>
      <c r="G403" s="7" t="inlineStr">
        <is>
          <t xml:space="preserve">1</t>
        </is>
      </c>
      <c r="H403" s="8" t="n">
        <v>1</v>
      </c>
      <c r="I403" s="23" t="n">
        <v>1</v>
      </c>
      <c r="J403" s="19" t="n">
        <v/>
      </c>
      <c r="K403" s="19" t="n">
        <f>ROUND(I403,2)+J403</f>
        <v>1</v>
      </c>
      <c r="L403" s="19" t="n">
        <f>ROUND(H403*ROUND(I403,2),2)</f>
        <v>1</v>
      </c>
      <c r="M403" s="19" t="n">
        <v/>
      </c>
      <c r="N403" s="19" t="n">
        <f>L403+M403</f>
        <v>1</v>
      </c>
      <c r="O403" s="8" t="n">
        <v>1</v>
      </c>
      <c r="P403" s="23" t="n" hidden="false">
        <v>1</v>
      </c>
      <c r="Q403" s="19" t="n" hidden="false">
        <v/>
      </c>
      <c r="R403" s="19" t="n" hidden="false">
        <f>P403+Q403</f>
        <v>1</v>
      </c>
      <c r="S403" s="19" t="n" hidden="false">
        <f>ROUND(O403*P403,2)</f>
        <v>1</v>
      </c>
      <c r="T403" s="19" t="n" hidden="false">
        <v/>
      </c>
      <c r="U403" s="19" t="n" hidden="false">
        <f>S403+T403</f>
        <v>1</v>
      </c>
      <c r="V403" s="21" t="n" hidden="false">
        <f>U403/N403-1</f>
        <v>0</v>
      </c>
      <c r="W403" s="8" t="n">
        <v>1</v>
      </c>
      <c r="X403" s="23" t="n" hidden="false">
        <v>1</v>
      </c>
      <c r="Y403" s="19" t="n" hidden="false">
        <v/>
      </c>
      <c r="Z403" s="19" t="n" hidden="false">
        <f>X403+Y403</f>
        <v>1</v>
      </c>
      <c r="AA403" s="19" t="n" hidden="false">
        <f>ROUND(W403*X403,2)</f>
        <v>1</v>
      </c>
      <c r="AB403" s="19" t="n" hidden="false">
        <v/>
      </c>
      <c r="AC403" s="19" t="n" hidden="false">
        <f>AA403+AB403</f>
        <v>1</v>
      </c>
      <c r="AD403" s="21" t="n" hidden="false">
        <f>AC403/N403-1</f>
        <v>0</v>
      </c>
      <c r="AE403" s="8" t="n">
        <v>1</v>
      </c>
      <c r="AF403" s="23" t="n" hidden="false">
        <v>1</v>
      </c>
      <c r="AG403" s="19" t="n" hidden="false">
        <v/>
      </c>
      <c r="AH403" s="19" t="n" hidden="false">
        <f>AF403+AG403</f>
        <v>1</v>
      </c>
      <c r="AI403" s="19" t="n" hidden="false">
        <f>ROUND(AE403*AF403,2)</f>
        <v>1</v>
      </c>
      <c r="AJ403" s="19" t="n" hidden="false">
        <v/>
      </c>
      <c r="AK403" s="19" t="n" hidden="false">
        <f>AI403+AJ403</f>
        <v>1</v>
      </c>
      <c r="AL403" s="21" t="n" hidden="false">
        <f>AK403/N403-1</f>
        <v>0</v>
      </c>
      <c r="AM403" s="8" t="n">
        <v>0</v>
      </c>
      <c r="AN403" s="23" t="n" hidden="false">
        <v>0</v>
      </c>
      <c r="AO403" s="19" t="n" hidden="false">
        <v/>
      </c>
      <c r="AP403" s="19" t="n" hidden="false">
        <f>AN403+AO403</f>
        <v>0</v>
      </c>
      <c r="AQ403" s="19" t="n" hidden="false">
        <f>ROUND(AM403*AN403,2)</f>
        <v>0</v>
      </c>
      <c r="AR403" s="19" t="n" hidden="false">
        <v/>
      </c>
      <c r="AS403" s="19" t="n" hidden="false">
        <f>AQ403+AR403</f>
        <v>0</v>
      </c>
      <c r="AT403" s="21" t="n" hidden="false">
        <f>AS403/N403-1</f>
        <v>-1</v>
      </c>
    </row>
    <row r="404" customFormat="false" hidden="false" outlineLevel="0" collapsed="false">
      <c r="A404" s="18" t="inlineStr">
        <is>
          <t xml:space="preserve">1.1.1.2.1.1.2.3.3</t>
        </is>
      </c>
      <c r="B404" s="18" t="inlineStr">
        <is>
          <t xml:space="preserve"/>
        </is>
      </c>
      <c r="C404" s="22" t="inlineStr">
        <is>
          <t xml:space="preserve">Щит силовой (в соответствии со схемой)_ / МЭЛ</t>
        </is>
      </c>
      <c r="D404" s="7" t="inlineStr">
        <is>
          <t xml:space="preserve">ЩАО3.0 ЩРн-18-350х300х120-IP54 mb11-18n EKF</t>
        </is>
      </c>
      <c r="E404" s="7" t="inlineStr">
        <is>
          <t xml:space="preserve"/>
        </is>
      </c>
      <c r="F404" s="7" t="inlineStr">
        <is>
          <t xml:space="preserve">ШТ</t>
        </is>
      </c>
      <c r="G404" s="7" t="inlineStr">
        <is>
          <t xml:space="preserve">1</t>
        </is>
      </c>
      <c r="H404" s="8" t="n">
        <v>1</v>
      </c>
      <c r="I404" s="23" t="n">
        <v>1</v>
      </c>
      <c r="J404" s="19" t="n">
        <v/>
      </c>
      <c r="K404" s="19" t="n">
        <f>ROUND(I404,2)+J404</f>
        <v>1</v>
      </c>
      <c r="L404" s="19" t="n">
        <f>ROUND(H404*ROUND(I404,2),2)</f>
        <v>1</v>
      </c>
      <c r="M404" s="19" t="n">
        <v/>
      </c>
      <c r="N404" s="19" t="n">
        <f>L404+M404</f>
        <v>1</v>
      </c>
      <c r="O404" s="8" t="n">
        <v>1</v>
      </c>
      <c r="P404" s="23" t="n" hidden="false">
        <v>1</v>
      </c>
      <c r="Q404" s="19" t="n" hidden="false">
        <v/>
      </c>
      <c r="R404" s="19" t="n" hidden="false">
        <f>P404+Q404</f>
        <v>1</v>
      </c>
      <c r="S404" s="19" t="n" hidden="false">
        <f>ROUND(O404*P404,2)</f>
        <v>1</v>
      </c>
      <c r="T404" s="19" t="n" hidden="false">
        <v/>
      </c>
      <c r="U404" s="19" t="n" hidden="false">
        <f>S404+T404</f>
        <v>1</v>
      </c>
      <c r="V404" s="21" t="n" hidden="false">
        <f>U404/N404-1</f>
        <v>0</v>
      </c>
      <c r="W404" s="8" t="n">
        <v>1</v>
      </c>
      <c r="X404" s="23" t="n" hidden="false">
        <v>1</v>
      </c>
      <c r="Y404" s="19" t="n" hidden="false">
        <v/>
      </c>
      <c r="Z404" s="19" t="n" hidden="false">
        <f>X404+Y404</f>
        <v>1</v>
      </c>
      <c r="AA404" s="19" t="n" hidden="false">
        <f>ROUND(W404*X404,2)</f>
        <v>1</v>
      </c>
      <c r="AB404" s="19" t="n" hidden="false">
        <v/>
      </c>
      <c r="AC404" s="19" t="n" hidden="false">
        <f>AA404+AB404</f>
        <v>1</v>
      </c>
      <c r="AD404" s="21" t="n" hidden="false">
        <f>AC404/N404-1</f>
        <v>0</v>
      </c>
      <c r="AE404" s="8" t="n">
        <v>1</v>
      </c>
      <c r="AF404" s="23" t="n" hidden="false">
        <v>1</v>
      </c>
      <c r="AG404" s="19" t="n" hidden="false">
        <v/>
      </c>
      <c r="AH404" s="19" t="n" hidden="false">
        <f>AF404+AG404</f>
        <v>1</v>
      </c>
      <c r="AI404" s="19" t="n" hidden="false">
        <f>ROUND(AE404*AF404,2)</f>
        <v>1</v>
      </c>
      <c r="AJ404" s="19" t="n" hidden="false">
        <v/>
      </c>
      <c r="AK404" s="19" t="n" hidden="false">
        <f>AI404+AJ404</f>
        <v>1</v>
      </c>
      <c r="AL404" s="21" t="n" hidden="false">
        <f>AK404/N404-1</f>
        <v>0</v>
      </c>
      <c r="AM404" s="8" t="n">
        <v>0</v>
      </c>
      <c r="AN404" s="23" t="n" hidden="false">
        <v>0</v>
      </c>
      <c r="AO404" s="19" t="n" hidden="false">
        <v/>
      </c>
      <c r="AP404" s="19" t="n" hidden="false">
        <f>AN404+AO404</f>
        <v>0</v>
      </c>
      <c r="AQ404" s="19" t="n" hidden="false">
        <f>ROUND(AM404*AN404,2)</f>
        <v>0</v>
      </c>
      <c r="AR404" s="19" t="n" hidden="false">
        <v/>
      </c>
      <c r="AS404" s="19" t="n" hidden="false">
        <f>AQ404+AR404</f>
        <v>0</v>
      </c>
      <c r="AT404" s="21" t="n" hidden="false">
        <f>AS404/N404-1</f>
        <v>-1</v>
      </c>
    </row>
    <row r="405" customFormat="false" hidden="false" outlineLevel="0" collapsed="false">
      <c r="A405" s="18" t="inlineStr">
        <is>
          <t xml:space="preserve">1.1.1.2.1.1.2.3.4</t>
        </is>
      </c>
      <c r="B405" s="18" t="inlineStr">
        <is>
          <t xml:space="preserve"/>
        </is>
      </c>
      <c r="C405" s="22" t="inlineStr">
        <is>
          <t xml:space="preserve">Щит силовой (в соответствии со схемой)_ / МЭЛ</t>
        </is>
      </c>
      <c r="D405" s="7" t="inlineStr">
        <is>
          <t xml:space="preserve">ЩАО3.4  ЩРн-18-350х300х120-IP31 mb11-18n EKF</t>
        </is>
      </c>
      <c r="E405" s="7" t="inlineStr">
        <is>
          <t xml:space="preserve"/>
        </is>
      </c>
      <c r="F405" s="7" t="inlineStr">
        <is>
          <t xml:space="preserve">ШТ</t>
        </is>
      </c>
      <c r="G405" s="7" t="inlineStr">
        <is>
          <t xml:space="preserve">1</t>
        </is>
      </c>
      <c r="H405" s="8" t="n">
        <v>1</v>
      </c>
      <c r="I405" s="23" t="n">
        <v>1</v>
      </c>
      <c r="J405" s="19" t="n">
        <v/>
      </c>
      <c r="K405" s="19" t="n">
        <f>ROUND(I405,2)+J405</f>
        <v>1</v>
      </c>
      <c r="L405" s="19" t="n">
        <f>ROUND(H405*ROUND(I405,2),2)</f>
        <v>1</v>
      </c>
      <c r="M405" s="19" t="n">
        <v/>
      </c>
      <c r="N405" s="19" t="n">
        <f>L405+M405</f>
        <v>1</v>
      </c>
      <c r="O405" s="8" t="n">
        <v>1</v>
      </c>
      <c r="P405" s="23" t="n" hidden="false">
        <v>1</v>
      </c>
      <c r="Q405" s="19" t="n" hidden="false">
        <v/>
      </c>
      <c r="R405" s="19" t="n" hidden="false">
        <f>P405+Q405</f>
        <v>1</v>
      </c>
      <c r="S405" s="19" t="n" hidden="false">
        <f>ROUND(O405*P405,2)</f>
        <v>1</v>
      </c>
      <c r="T405" s="19" t="n" hidden="false">
        <v/>
      </c>
      <c r="U405" s="19" t="n" hidden="false">
        <f>S405+T405</f>
        <v>1</v>
      </c>
      <c r="V405" s="21" t="n" hidden="false">
        <f>U405/N405-1</f>
        <v>0</v>
      </c>
      <c r="W405" s="8" t="n">
        <v>1</v>
      </c>
      <c r="X405" s="23" t="n" hidden="false">
        <v>1</v>
      </c>
      <c r="Y405" s="19" t="n" hidden="false">
        <v/>
      </c>
      <c r="Z405" s="19" t="n" hidden="false">
        <f>X405+Y405</f>
        <v>1</v>
      </c>
      <c r="AA405" s="19" t="n" hidden="false">
        <f>ROUND(W405*X405,2)</f>
        <v>1</v>
      </c>
      <c r="AB405" s="19" t="n" hidden="false">
        <v/>
      </c>
      <c r="AC405" s="19" t="n" hidden="false">
        <f>AA405+AB405</f>
        <v>1</v>
      </c>
      <c r="AD405" s="21" t="n" hidden="false">
        <f>AC405/N405-1</f>
        <v>0</v>
      </c>
      <c r="AE405" s="8" t="n">
        <v>1</v>
      </c>
      <c r="AF405" s="23" t="n" hidden="false">
        <v>1</v>
      </c>
      <c r="AG405" s="19" t="n" hidden="false">
        <v/>
      </c>
      <c r="AH405" s="19" t="n" hidden="false">
        <f>AF405+AG405</f>
        <v>1</v>
      </c>
      <c r="AI405" s="19" t="n" hidden="false">
        <f>ROUND(AE405*AF405,2)</f>
        <v>1</v>
      </c>
      <c r="AJ405" s="19" t="n" hidden="false">
        <v/>
      </c>
      <c r="AK405" s="19" t="n" hidden="false">
        <f>AI405+AJ405</f>
        <v>1</v>
      </c>
      <c r="AL405" s="21" t="n" hidden="false">
        <f>AK405/N405-1</f>
        <v>0</v>
      </c>
      <c r="AM405" s="8" t="n">
        <v>0</v>
      </c>
      <c r="AN405" s="23" t="n" hidden="false">
        <v>0</v>
      </c>
      <c r="AO405" s="19" t="n" hidden="false">
        <v/>
      </c>
      <c r="AP405" s="19" t="n" hidden="false">
        <f>AN405+AO405</f>
        <v>0</v>
      </c>
      <c r="AQ405" s="19" t="n" hidden="false">
        <f>ROUND(AM405*AN405,2)</f>
        <v>0</v>
      </c>
      <c r="AR405" s="19" t="n" hidden="false">
        <v/>
      </c>
      <c r="AS405" s="19" t="n" hidden="false">
        <f>AQ405+AR405</f>
        <v>0</v>
      </c>
      <c r="AT405" s="21" t="n" hidden="false">
        <f>AS405/N405-1</f>
        <v>-1</v>
      </c>
    </row>
    <row r="406" customFormat="false" hidden="false" outlineLevel="0" collapsed="false">
      <c r="A406" s="18" t="inlineStr">
        <is>
          <t xml:space="preserve">1.1.1.2.1.1.2.3.5</t>
        </is>
      </c>
      <c r="B406" s="18" t="inlineStr">
        <is>
          <t xml:space="preserve"/>
        </is>
      </c>
      <c r="C406" s="22" t="inlineStr">
        <is>
          <t xml:space="preserve">Щит силовой (в соответствии со схемой)_ / МЭЛ</t>
        </is>
      </c>
      <c r="D406" s="7" t="inlineStr">
        <is>
          <t xml:space="preserve">ЩАО3.3  ЩРн-18-350х300х120-IP31 mb11-18n EKF</t>
        </is>
      </c>
      <c r="E406" s="7" t="inlineStr">
        <is>
          <t xml:space="preserve"/>
        </is>
      </c>
      <c r="F406" s="7" t="inlineStr">
        <is>
          <t xml:space="preserve">ШТ</t>
        </is>
      </c>
      <c r="G406" s="7" t="inlineStr">
        <is>
          <t xml:space="preserve">1</t>
        </is>
      </c>
      <c r="H406" s="8" t="n">
        <v>1</v>
      </c>
      <c r="I406" s="23" t="n">
        <v>1</v>
      </c>
      <c r="J406" s="19" t="n">
        <v/>
      </c>
      <c r="K406" s="19" t="n">
        <f>ROUND(I406,2)+J406</f>
        <v>1</v>
      </c>
      <c r="L406" s="19" t="n">
        <f>ROUND(H406*ROUND(I406,2),2)</f>
        <v>1</v>
      </c>
      <c r="M406" s="19" t="n">
        <v/>
      </c>
      <c r="N406" s="19" t="n">
        <f>L406+M406</f>
        <v>1</v>
      </c>
      <c r="O406" s="8" t="n">
        <v>1</v>
      </c>
      <c r="P406" s="23" t="n" hidden="false">
        <v>1</v>
      </c>
      <c r="Q406" s="19" t="n" hidden="false">
        <v/>
      </c>
      <c r="R406" s="19" t="n" hidden="false">
        <f>P406+Q406</f>
        <v>1</v>
      </c>
      <c r="S406" s="19" t="n" hidden="false">
        <f>ROUND(O406*P406,2)</f>
        <v>1</v>
      </c>
      <c r="T406" s="19" t="n" hidden="false">
        <v/>
      </c>
      <c r="U406" s="19" t="n" hidden="false">
        <f>S406+T406</f>
        <v>1</v>
      </c>
      <c r="V406" s="21" t="n" hidden="false">
        <f>U406/N406-1</f>
        <v>0</v>
      </c>
      <c r="W406" s="8" t="n">
        <v>1</v>
      </c>
      <c r="X406" s="23" t="n" hidden="false">
        <v>1</v>
      </c>
      <c r="Y406" s="19" t="n" hidden="false">
        <v/>
      </c>
      <c r="Z406" s="19" t="n" hidden="false">
        <f>X406+Y406</f>
        <v>1</v>
      </c>
      <c r="AA406" s="19" t="n" hidden="false">
        <f>ROUND(W406*X406,2)</f>
        <v>1</v>
      </c>
      <c r="AB406" s="19" t="n" hidden="false">
        <v/>
      </c>
      <c r="AC406" s="19" t="n" hidden="false">
        <f>AA406+AB406</f>
        <v>1</v>
      </c>
      <c r="AD406" s="21" t="n" hidden="false">
        <f>AC406/N406-1</f>
        <v>0</v>
      </c>
      <c r="AE406" s="8" t="n">
        <v>1</v>
      </c>
      <c r="AF406" s="23" t="n" hidden="false">
        <v>1</v>
      </c>
      <c r="AG406" s="19" t="n" hidden="false">
        <v/>
      </c>
      <c r="AH406" s="19" t="n" hidden="false">
        <f>AF406+AG406</f>
        <v>1</v>
      </c>
      <c r="AI406" s="19" t="n" hidden="false">
        <f>ROUND(AE406*AF406,2)</f>
        <v>1</v>
      </c>
      <c r="AJ406" s="19" t="n" hidden="false">
        <v/>
      </c>
      <c r="AK406" s="19" t="n" hidden="false">
        <f>AI406+AJ406</f>
        <v>1</v>
      </c>
      <c r="AL406" s="21" t="n" hidden="false">
        <f>AK406/N406-1</f>
        <v>0</v>
      </c>
      <c r="AM406" s="8" t="n">
        <v>0</v>
      </c>
      <c r="AN406" s="23" t="n" hidden="false">
        <v>0</v>
      </c>
      <c r="AO406" s="19" t="n" hidden="false">
        <v/>
      </c>
      <c r="AP406" s="19" t="n" hidden="false">
        <f>AN406+AO406</f>
        <v>0</v>
      </c>
      <c r="AQ406" s="19" t="n" hidden="false">
        <f>ROUND(AM406*AN406,2)</f>
        <v>0</v>
      </c>
      <c r="AR406" s="19" t="n" hidden="false">
        <v/>
      </c>
      <c r="AS406" s="19" t="n" hidden="false">
        <f>AQ406+AR406</f>
        <v>0</v>
      </c>
      <c r="AT406" s="21" t="n" hidden="false">
        <f>AS406/N406-1</f>
        <v>-1</v>
      </c>
    </row>
    <row r="407" customFormat="false" hidden="false" outlineLevel="0" collapsed="false">
      <c r="A407" s="18" t="inlineStr">
        <is>
          <t xml:space="preserve">1.1.1.2.1.1.2.4</t>
        </is>
      </c>
      <c r="B407" s="18" t="inlineStr">
        <is>
          <t xml:space="preserve"/>
        </is>
      </c>
      <c r="C407" s="18" t="inlineStr">
        <is>
          <t xml:space="preserve">Монтаж щита силового (для СКБ) / 24 модуля</t>
        </is>
      </c>
      <c r="D407" s="7" t="inlineStr">
        <is>
          <t xml:space="preserve"/>
        </is>
      </c>
      <c r="E407" s="7" t="inlineStr">
        <is>
          <t xml:space="preserve"/>
        </is>
      </c>
      <c r="F407" s="7" t="inlineStr">
        <is>
          <t xml:space="preserve">ШТ</t>
        </is>
      </c>
      <c r="G407" s="7" t="inlineStr">
        <is>
          <t xml:space="preserve">1</t>
        </is>
      </c>
      <c r="H407" s="8" t="n">
        <v>9</v>
      </c>
      <c r="I407" s="19" t="n">
        <f>ROUND((L408+L409+L410+L411+L412+L413+L414+L415+L416)/H407,2)</f>
        <v>1</v>
      </c>
      <c r="J407" s="20" t="n">
        <v>10063</v>
      </c>
      <c r="K407" s="19" t="n">
        <f>I407+ROUND(J407,2)</f>
        <v>10064</v>
      </c>
      <c r="L407" s="19" t="n">
        <f>ROUND(H407*I407,2)</f>
        <v>9</v>
      </c>
      <c r="M407" s="19" t="n">
        <f>ROUND(H407*ROUND(J407,2),2)</f>
        <v>90567</v>
      </c>
      <c r="N407" s="19" t="n">
        <f>L407+M407</f>
        <v>90576</v>
      </c>
      <c r="O407" s="8" t="n">
        <v>9</v>
      </c>
      <c r="P407" s="19" t="n" hidden="false">
        <f>ROUND((S408+S409+S410+S411+S412+S413+S414+S415+S416)/O407,2)</f>
        <v>1</v>
      </c>
      <c r="Q407" s="20" t="n" hidden="false">
        <v>16100.8</v>
      </c>
      <c r="R407" s="19" t="n" hidden="false">
        <f>P407+Q407</f>
        <v>16101.8</v>
      </c>
      <c r="S407" s="19" t="n" hidden="false">
        <f>ROUND(O407*P407,2)</f>
        <v>9</v>
      </c>
      <c r="T407" s="19" t="n" hidden="false">
        <f>ROUND(O407*Q407,2)</f>
        <v>144907.2</v>
      </c>
      <c r="U407" s="19" t="n" hidden="false">
        <f>S407+T407</f>
        <v>144916.2</v>
      </c>
      <c r="V407" s="21" t="n" hidden="false">
        <f>U407/N407-1</f>
        <v>0.5999403815580286</v>
      </c>
      <c r="W407" s="8" t="n">
        <v>9</v>
      </c>
      <c r="X407" s="19" t="n" hidden="false">
        <f>ROUND((AA408+AA409+AA410+AA411+AA412+AA413+AA414+AA415+AA416)/W407,2)</f>
        <v>1</v>
      </c>
      <c r="Y407" s="20" t="n" hidden="false">
        <v>20000</v>
      </c>
      <c r="Z407" s="19" t="n" hidden="false">
        <f>X407+Y407</f>
        <v>20001</v>
      </c>
      <c r="AA407" s="19" t="n" hidden="false">
        <f>ROUND(W407*X407,2)</f>
        <v>9</v>
      </c>
      <c r="AB407" s="19" t="n" hidden="false">
        <f>ROUND(W407*Y407,2)</f>
        <v>180000</v>
      </c>
      <c r="AC407" s="19" t="n" hidden="false">
        <f>AA407+AB407</f>
        <v>180009</v>
      </c>
      <c r="AD407" s="21" t="n" hidden="false">
        <f>AC407/N407-1</f>
        <v>0.9873807631160572</v>
      </c>
      <c r="AE407" s="8" t="n">
        <v>9</v>
      </c>
      <c r="AF407" s="19" t="n" hidden="false">
        <f>ROUND((AI408+AI409+AI410+AI411+AI412+AI413+AI414+AI415+AI416)/AE407,2)</f>
        <v>1</v>
      </c>
      <c r="AG407" s="20" t="n" hidden="false">
        <v>24000</v>
      </c>
      <c r="AH407" s="19" t="n" hidden="false">
        <f>AF407+AG407</f>
        <v>24001</v>
      </c>
      <c r="AI407" s="19" t="n" hidden="false">
        <f>ROUND(AE407*AF407,2)</f>
        <v>9</v>
      </c>
      <c r="AJ407" s="19" t="n" hidden="false">
        <f>ROUND(AE407*AG407,2)</f>
        <v>216000</v>
      </c>
      <c r="AK407" s="19" t="n" hidden="false">
        <f>AI407+AJ407</f>
        <v>216009</v>
      </c>
      <c r="AL407" s="21" t="n" hidden="false">
        <f>AK407/N407-1</f>
        <v>1.384837042925278</v>
      </c>
      <c r="AM407" s="8" t="n">
        <v>0</v>
      </c>
      <c r="AN407" s="19" t="n" hidden="false">
        <f>ROUND((AQ408+AQ409+AQ410+AQ411+AQ412+AQ413+AQ414+AQ415+AQ416)/AM407,2)</f>
        <v>0</v>
      </c>
      <c r="AO407" s="19" t="n" hidden="false">
        <v>0</v>
      </c>
      <c r="AP407" s="19" t="n" hidden="false">
        <f>AN407+AO407</f>
        <v>0</v>
      </c>
      <c r="AQ407" s="19" t="n" hidden="false">
        <f>ROUND(AM407*AN407,2)</f>
        <v>0</v>
      </c>
      <c r="AR407" s="19" t="n" hidden="false">
        <f>ROUND(AM407*AO407,2)</f>
        <v>0</v>
      </c>
      <c r="AS407" s="19" t="n" hidden="false">
        <f>AQ407+AR407</f>
        <v>0</v>
      </c>
      <c r="AT407" s="21" t="n" hidden="false">
        <f>AS407/N407-1</f>
        <v>-1</v>
      </c>
    </row>
    <row r="408" customFormat="false" hidden="false" outlineLevel="0" collapsed="false">
      <c r="A408" s="18" t="inlineStr">
        <is>
          <t xml:space="preserve">1.1.1.2.1.1.2.4.1</t>
        </is>
      </c>
      <c r="B408" s="18" t="inlineStr">
        <is>
          <t xml:space="preserve"/>
        </is>
      </c>
      <c r="C408" s="22" t="inlineStr">
        <is>
          <t xml:space="preserve">Щит силовой (в соответствии со схемой)_ / МЭЛ</t>
        </is>
      </c>
      <c r="D408" s="7" t="inlineStr">
        <is>
          <t xml:space="preserve">ЩО3.2 ЩРн-24-395х310х120-IP31 mb11-24n EKF</t>
        </is>
      </c>
      <c r="E408" s="7" t="inlineStr">
        <is>
          <t xml:space="preserve"/>
        </is>
      </c>
      <c r="F408" s="7" t="inlineStr">
        <is>
          <t xml:space="preserve">ШТ</t>
        </is>
      </c>
      <c r="G408" s="7" t="inlineStr">
        <is>
          <t xml:space="preserve">1</t>
        </is>
      </c>
      <c r="H408" s="8" t="n">
        <v>1</v>
      </c>
      <c r="I408" s="23" t="n">
        <v>1</v>
      </c>
      <c r="J408" s="19" t="n">
        <v/>
      </c>
      <c r="K408" s="19" t="n">
        <f>ROUND(I408,2)+J408</f>
        <v>1</v>
      </c>
      <c r="L408" s="19" t="n">
        <f>ROUND(H408*ROUND(I408,2),2)</f>
        <v>1</v>
      </c>
      <c r="M408" s="19" t="n">
        <v/>
      </c>
      <c r="N408" s="19" t="n">
        <f>L408+M408</f>
        <v>1</v>
      </c>
      <c r="O408" s="8" t="n">
        <v>1</v>
      </c>
      <c r="P408" s="23" t="n" hidden="false">
        <v>1</v>
      </c>
      <c r="Q408" s="19" t="n" hidden="false">
        <v/>
      </c>
      <c r="R408" s="19" t="n" hidden="false">
        <f>P408+Q408</f>
        <v>1</v>
      </c>
      <c r="S408" s="19" t="n" hidden="false">
        <f>ROUND(O408*P408,2)</f>
        <v>1</v>
      </c>
      <c r="T408" s="19" t="n" hidden="false">
        <v/>
      </c>
      <c r="U408" s="19" t="n" hidden="false">
        <f>S408+T408</f>
        <v>1</v>
      </c>
      <c r="V408" s="21" t="n" hidden="false">
        <f>U408/N408-1</f>
        <v>0</v>
      </c>
      <c r="W408" s="8" t="n">
        <v>1</v>
      </c>
      <c r="X408" s="23" t="n" hidden="false">
        <v>1</v>
      </c>
      <c r="Y408" s="19" t="n" hidden="false">
        <v/>
      </c>
      <c r="Z408" s="19" t="n" hidden="false">
        <f>X408+Y408</f>
        <v>1</v>
      </c>
      <c r="AA408" s="19" t="n" hidden="false">
        <f>ROUND(W408*X408,2)</f>
        <v>1</v>
      </c>
      <c r="AB408" s="19" t="n" hidden="false">
        <v/>
      </c>
      <c r="AC408" s="19" t="n" hidden="false">
        <f>AA408+AB408</f>
        <v>1</v>
      </c>
      <c r="AD408" s="21" t="n" hidden="false">
        <f>AC408/N408-1</f>
        <v>0</v>
      </c>
      <c r="AE408" s="8" t="n">
        <v>1</v>
      </c>
      <c r="AF408" s="23" t="n" hidden="false">
        <v>1</v>
      </c>
      <c r="AG408" s="19" t="n" hidden="false">
        <v/>
      </c>
      <c r="AH408" s="19" t="n" hidden="false">
        <f>AF408+AG408</f>
        <v>1</v>
      </c>
      <c r="AI408" s="19" t="n" hidden="false">
        <f>ROUND(AE408*AF408,2)</f>
        <v>1</v>
      </c>
      <c r="AJ408" s="19" t="n" hidden="false">
        <v/>
      </c>
      <c r="AK408" s="19" t="n" hidden="false">
        <f>AI408+AJ408</f>
        <v>1</v>
      </c>
      <c r="AL408" s="21" t="n" hidden="false">
        <f>AK408/N408-1</f>
        <v>0</v>
      </c>
      <c r="AM408" s="8" t="n">
        <v>0</v>
      </c>
      <c r="AN408" s="23" t="n" hidden="false">
        <v>0</v>
      </c>
      <c r="AO408" s="19" t="n" hidden="false">
        <v/>
      </c>
      <c r="AP408" s="19" t="n" hidden="false">
        <f>AN408+AO408</f>
        <v>0</v>
      </c>
      <c r="AQ408" s="19" t="n" hidden="false">
        <f>ROUND(AM408*AN408,2)</f>
        <v>0</v>
      </c>
      <c r="AR408" s="19" t="n" hidden="false">
        <v/>
      </c>
      <c r="AS408" s="19" t="n" hidden="false">
        <f>AQ408+AR408</f>
        <v>0</v>
      </c>
      <c r="AT408" s="21" t="n" hidden="false">
        <f>AS408/N408-1</f>
        <v>-1</v>
      </c>
    </row>
    <row r="409" customFormat="false" hidden="false" outlineLevel="0" collapsed="false">
      <c r="A409" s="18" t="inlineStr">
        <is>
          <t xml:space="preserve">1.1.1.2.1.1.2.4.2</t>
        </is>
      </c>
      <c r="B409" s="18" t="inlineStr">
        <is>
          <t xml:space="preserve"/>
        </is>
      </c>
      <c r="C409" s="22" t="inlineStr">
        <is>
          <t xml:space="preserve">Щит силовой (в соответствии со схемой)_ / МЭЛ</t>
        </is>
      </c>
      <c r="D409" s="7" t="inlineStr">
        <is>
          <t xml:space="preserve">ЩО3.4 ЩРн-24-395х310х120-IP31 mb11-24n EKF</t>
        </is>
      </c>
      <c r="E409" s="7" t="inlineStr">
        <is>
          <t xml:space="preserve"/>
        </is>
      </c>
      <c r="F409" s="7" t="inlineStr">
        <is>
          <t xml:space="preserve">ШТ</t>
        </is>
      </c>
      <c r="G409" s="7" t="inlineStr">
        <is>
          <t xml:space="preserve">1</t>
        </is>
      </c>
      <c r="H409" s="8" t="n">
        <v>1</v>
      </c>
      <c r="I409" s="23" t="n">
        <v>1</v>
      </c>
      <c r="J409" s="19" t="n">
        <v/>
      </c>
      <c r="K409" s="19" t="n">
        <f>ROUND(I409,2)+J409</f>
        <v>1</v>
      </c>
      <c r="L409" s="19" t="n">
        <f>ROUND(H409*ROUND(I409,2),2)</f>
        <v>1</v>
      </c>
      <c r="M409" s="19" t="n">
        <v/>
      </c>
      <c r="N409" s="19" t="n">
        <f>L409+M409</f>
        <v>1</v>
      </c>
      <c r="O409" s="8" t="n">
        <v>1</v>
      </c>
      <c r="P409" s="23" t="n" hidden="false">
        <v>1</v>
      </c>
      <c r="Q409" s="19" t="n" hidden="false">
        <v/>
      </c>
      <c r="R409" s="19" t="n" hidden="false">
        <f>P409+Q409</f>
        <v>1</v>
      </c>
      <c r="S409" s="19" t="n" hidden="false">
        <f>ROUND(O409*P409,2)</f>
        <v>1</v>
      </c>
      <c r="T409" s="19" t="n" hidden="false">
        <v/>
      </c>
      <c r="U409" s="19" t="n" hidden="false">
        <f>S409+T409</f>
        <v>1</v>
      </c>
      <c r="V409" s="21" t="n" hidden="false">
        <f>U409/N409-1</f>
        <v>0</v>
      </c>
      <c r="W409" s="8" t="n">
        <v>1</v>
      </c>
      <c r="X409" s="23" t="n" hidden="false">
        <v>1</v>
      </c>
      <c r="Y409" s="19" t="n" hidden="false">
        <v/>
      </c>
      <c r="Z409" s="19" t="n" hidden="false">
        <f>X409+Y409</f>
        <v>1</v>
      </c>
      <c r="AA409" s="19" t="n" hidden="false">
        <f>ROUND(W409*X409,2)</f>
        <v>1</v>
      </c>
      <c r="AB409" s="19" t="n" hidden="false">
        <v/>
      </c>
      <c r="AC409" s="19" t="n" hidden="false">
        <f>AA409+AB409</f>
        <v>1</v>
      </c>
      <c r="AD409" s="21" t="n" hidden="false">
        <f>AC409/N409-1</f>
        <v>0</v>
      </c>
      <c r="AE409" s="8" t="n">
        <v>1</v>
      </c>
      <c r="AF409" s="23" t="n" hidden="false">
        <v>1</v>
      </c>
      <c r="AG409" s="19" t="n" hidden="false">
        <v/>
      </c>
      <c r="AH409" s="19" t="n" hidden="false">
        <f>AF409+AG409</f>
        <v>1</v>
      </c>
      <c r="AI409" s="19" t="n" hidden="false">
        <f>ROUND(AE409*AF409,2)</f>
        <v>1</v>
      </c>
      <c r="AJ409" s="19" t="n" hidden="false">
        <v/>
      </c>
      <c r="AK409" s="19" t="n" hidden="false">
        <f>AI409+AJ409</f>
        <v>1</v>
      </c>
      <c r="AL409" s="21" t="n" hidden="false">
        <f>AK409/N409-1</f>
        <v>0</v>
      </c>
      <c r="AM409" s="8" t="n">
        <v>0</v>
      </c>
      <c r="AN409" s="23" t="n" hidden="false">
        <v>0</v>
      </c>
      <c r="AO409" s="19" t="n" hidden="false">
        <v/>
      </c>
      <c r="AP409" s="19" t="n" hidden="false">
        <f>AN409+AO409</f>
        <v>0</v>
      </c>
      <c r="AQ409" s="19" t="n" hidden="false">
        <f>ROUND(AM409*AN409,2)</f>
        <v>0</v>
      </c>
      <c r="AR409" s="19" t="n" hidden="false">
        <v/>
      </c>
      <c r="AS409" s="19" t="n" hidden="false">
        <f>AQ409+AR409</f>
        <v>0</v>
      </c>
      <c r="AT409" s="21" t="n" hidden="false">
        <f>AS409/N409-1</f>
        <v>-1</v>
      </c>
    </row>
    <row r="410" customFormat="false" hidden="false" outlineLevel="0" collapsed="false">
      <c r="A410" s="18" t="inlineStr">
        <is>
          <t xml:space="preserve">1.1.1.2.1.1.2.4.3</t>
        </is>
      </c>
      <c r="B410" s="18" t="inlineStr">
        <is>
          <t xml:space="preserve"/>
        </is>
      </c>
      <c r="C410" s="22" t="inlineStr">
        <is>
          <t xml:space="preserve">Щит силовой (в соответствии со схемой)_ / МЭЛ</t>
        </is>
      </c>
      <c r="D410" s="7" t="inlineStr">
        <is>
          <t xml:space="preserve">ЩС 2.1</t>
        </is>
      </c>
      <c r="E410" s="7" t="inlineStr">
        <is>
          <t xml:space="preserve"/>
        </is>
      </c>
      <c r="F410" s="7" t="inlineStr">
        <is>
          <t xml:space="preserve">ШТ</t>
        </is>
      </c>
      <c r="G410" s="7" t="inlineStr">
        <is>
          <t xml:space="preserve">1</t>
        </is>
      </c>
      <c r="H410" s="8" t="n">
        <v>1</v>
      </c>
      <c r="I410" s="23" t="n">
        <v>1</v>
      </c>
      <c r="J410" s="19" t="n">
        <v/>
      </c>
      <c r="K410" s="19" t="n">
        <f>ROUND(I410,2)+J410</f>
        <v>1</v>
      </c>
      <c r="L410" s="19" t="n">
        <f>ROUND(H410*ROUND(I410,2),2)</f>
        <v>1</v>
      </c>
      <c r="M410" s="19" t="n">
        <v/>
      </c>
      <c r="N410" s="19" t="n">
        <f>L410+M410</f>
        <v>1</v>
      </c>
      <c r="O410" s="8" t="n">
        <v>1</v>
      </c>
      <c r="P410" s="23" t="n" hidden="false">
        <v>1</v>
      </c>
      <c r="Q410" s="19" t="n" hidden="false">
        <v/>
      </c>
      <c r="R410" s="19" t="n" hidden="false">
        <f>P410+Q410</f>
        <v>1</v>
      </c>
      <c r="S410" s="19" t="n" hidden="false">
        <f>ROUND(O410*P410,2)</f>
        <v>1</v>
      </c>
      <c r="T410" s="19" t="n" hidden="false">
        <v/>
      </c>
      <c r="U410" s="19" t="n" hidden="false">
        <f>S410+T410</f>
        <v>1</v>
      </c>
      <c r="V410" s="21" t="n" hidden="false">
        <f>U410/N410-1</f>
        <v>0</v>
      </c>
      <c r="W410" s="8" t="n">
        <v>1</v>
      </c>
      <c r="X410" s="23" t="n" hidden="false">
        <v>1</v>
      </c>
      <c r="Y410" s="19" t="n" hidden="false">
        <v/>
      </c>
      <c r="Z410" s="19" t="n" hidden="false">
        <f>X410+Y410</f>
        <v>1</v>
      </c>
      <c r="AA410" s="19" t="n" hidden="false">
        <f>ROUND(W410*X410,2)</f>
        <v>1</v>
      </c>
      <c r="AB410" s="19" t="n" hidden="false">
        <v/>
      </c>
      <c r="AC410" s="19" t="n" hidden="false">
        <f>AA410+AB410</f>
        <v>1</v>
      </c>
      <c r="AD410" s="21" t="n" hidden="false">
        <f>AC410/N410-1</f>
        <v>0</v>
      </c>
      <c r="AE410" s="8" t="n">
        <v>1</v>
      </c>
      <c r="AF410" s="23" t="n" hidden="false">
        <v>1</v>
      </c>
      <c r="AG410" s="19" t="n" hidden="false">
        <v/>
      </c>
      <c r="AH410" s="19" t="n" hidden="false">
        <f>AF410+AG410</f>
        <v>1</v>
      </c>
      <c r="AI410" s="19" t="n" hidden="false">
        <f>ROUND(AE410*AF410,2)</f>
        <v>1</v>
      </c>
      <c r="AJ410" s="19" t="n" hidden="false">
        <v/>
      </c>
      <c r="AK410" s="19" t="n" hidden="false">
        <f>AI410+AJ410</f>
        <v>1</v>
      </c>
      <c r="AL410" s="21" t="n" hidden="false">
        <f>AK410/N410-1</f>
        <v>0</v>
      </c>
      <c r="AM410" s="8" t="n">
        <v>0</v>
      </c>
      <c r="AN410" s="23" t="n" hidden="false">
        <v>0</v>
      </c>
      <c r="AO410" s="19" t="n" hidden="false">
        <v/>
      </c>
      <c r="AP410" s="19" t="n" hidden="false">
        <f>AN410+AO410</f>
        <v>0</v>
      </c>
      <c r="AQ410" s="19" t="n" hidden="false">
        <f>ROUND(AM410*AN410,2)</f>
        <v>0</v>
      </c>
      <c r="AR410" s="19" t="n" hidden="false">
        <v/>
      </c>
      <c r="AS410" s="19" t="n" hidden="false">
        <f>AQ410+AR410</f>
        <v>0</v>
      </c>
      <c r="AT410" s="21" t="n" hidden="false">
        <f>AS410/N410-1</f>
        <v>-1</v>
      </c>
    </row>
    <row r="411" customFormat="false" hidden="false" outlineLevel="0" collapsed="false">
      <c r="A411" s="18" t="inlineStr">
        <is>
          <t xml:space="preserve">1.1.1.2.1.1.2.4.4</t>
        </is>
      </c>
      <c r="B411" s="18" t="inlineStr">
        <is>
          <t xml:space="preserve"/>
        </is>
      </c>
      <c r="C411" s="22" t="inlineStr">
        <is>
          <t xml:space="preserve">Щит силовой (в соответствии со схемой)_ / МЭЛ</t>
        </is>
      </c>
      <c r="D411" s="7" t="inlineStr">
        <is>
          <t xml:space="preserve">ЩС 3.1</t>
        </is>
      </c>
      <c r="E411" s="7" t="inlineStr">
        <is>
          <t xml:space="preserve"/>
        </is>
      </c>
      <c r="F411" s="7" t="inlineStr">
        <is>
          <t xml:space="preserve">ШТ</t>
        </is>
      </c>
      <c r="G411" s="7" t="inlineStr">
        <is>
          <t xml:space="preserve">1</t>
        </is>
      </c>
      <c r="H411" s="8" t="n">
        <v>1</v>
      </c>
      <c r="I411" s="23" t="n">
        <v>1</v>
      </c>
      <c r="J411" s="19" t="n">
        <v/>
      </c>
      <c r="K411" s="19" t="n">
        <f>ROUND(I411,2)+J411</f>
        <v>1</v>
      </c>
      <c r="L411" s="19" t="n">
        <f>ROUND(H411*ROUND(I411,2),2)</f>
        <v>1</v>
      </c>
      <c r="M411" s="19" t="n">
        <v/>
      </c>
      <c r="N411" s="19" t="n">
        <f>L411+M411</f>
        <v>1</v>
      </c>
      <c r="O411" s="8" t="n">
        <v>1</v>
      </c>
      <c r="P411" s="23" t="n" hidden="false">
        <v>1</v>
      </c>
      <c r="Q411" s="19" t="n" hidden="false">
        <v/>
      </c>
      <c r="R411" s="19" t="n" hidden="false">
        <f>P411+Q411</f>
        <v>1</v>
      </c>
      <c r="S411" s="19" t="n" hidden="false">
        <f>ROUND(O411*P411,2)</f>
        <v>1</v>
      </c>
      <c r="T411" s="19" t="n" hidden="false">
        <v/>
      </c>
      <c r="U411" s="19" t="n" hidden="false">
        <f>S411+T411</f>
        <v>1</v>
      </c>
      <c r="V411" s="21" t="n" hidden="false">
        <f>U411/N411-1</f>
        <v>0</v>
      </c>
      <c r="W411" s="8" t="n">
        <v>1</v>
      </c>
      <c r="X411" s="23" t="n" hidden="false">
        <v>1</v>
      </c>
      <c r="Y411" s="19" t="n" hidden="false">
        <v/>
      </c>
      <c r="Z411" s="19" t="n" hidden="false">
        <f>X411+Y411</f>
        <v>1</v>
      </c>
      <c r="AA411" s="19" t="n" hidden="false">
        <f>ROUND(W411*X411,2)</f>
        <v>1</v>
      </c>
      <c r="AB411" s="19" t="n" hidden="false">
        <v/>
      </c>
      <c r="AC411" s="19" t="n" hidden="false">
        <f>AA411+AB411</f>
        <v>1</v>
      </c>
      <c r="AD411" s="21" t="n" hidden="false">
        <f>AC411/N411-1</f>
        <v>0</v>
      </c>
      <c r="AE411" s="8" t="n">
        <v>1</v>
      </c>
      <c r="AF411" s="23" t="n" hidden="false">
        <v>1</v>
      </c>
      <c r="AG411" s="19" t="n" hidden="false">
        <v/>
      </c>
      <c r="AH411" s="19" t="n" hidden="false">
        <f>AF411+AG411</f>
        <v>1</v>
      </c>
      <c r="AI411" s="19" t="n" hidden="false">
        <f>ROUND(AE411*AF411,2)</f>
        <v>1</v>
      </c>
      <c r="AJ411" s="19" t="n" hidden="false">
        <v/>
      </c>
      <c r="AK411" s="19" t="n" hidden="false">
        <f>AI411+AJ411</f>
        <v>1</v>
      </c>
      <c r="AL411" s="21" t="n" hidden="false">
        <f>AK411/N411-1</f>
        <v>0</v>
      </c>
      <c r="AM411" s="8" t="n">
        <v>0</v>
      </c>
      <c r="AN411" s="23" t="n" hidden="false">
        <v>0</v>
      </c>
      <c r="AO411" s="19" t="n" hidden="false">
        <v/>
      </c>
      <c r="AP411" s="19" t="n" hidden="false">
        <f>AN411+AO411</f>
        <v>0</v>
      </c>
      <c r="AQ411" s="19" t="n" hidden="false">
        <f>ROUND(AM411*AN411,2)</f>
        <v>0</v>
      </c>
      <c r="AR411" s="19" t="n" hidden="false">
        <v/>
      </c>
      <c r="AS411" s="19" t="n" hidden="false">
        <f>AQ411+AR411</f>
        <v>0</v>
      </c>
      <c r="AT411" s="21" t="n" hidden="false">
        <f>AS411/N411-1</f>
        <v>-1</v>
      </c>
    </row>
    <row r="412" customFormat="false" hidden="false" outlineLevel="0" collapsed="false">
      <c r="A412" s="18" t="inlineStr">
        <is>
          <t xml:space="preserve">1.1.1.2.1.1.2.4.5</t>
        </is>
      </c>
      <c r="B412" s="18" t="inlineStr">
        <is>
          <t xml:space="preserve"/>
        </is>
      </c>
      <c r="C412" s="22" t="inlineStr">
        <is>
          <t xml:space="preserve">Щит силовой (в соответствии со схемой)_ / МЭЛ</t>
        </is>
      </c>
      <c r="D412" s="7" t="inlineStr">
        <is>
          <t xml:space="preserve">ЩО3.1 ЩРн-24-395х310х120-IP31 mb11-24n EKF</t>
        </is>
      </c>
      <c r="E412" s="7" t="inlineStr">
        <is>
          <t xml:space="preserve"/>
        </is>
      </c>
      <c r="F412" s="7" t="inlineStr">
        <is>
          <t xml:space="preserve">ШТ</t>
        </is>
      </c>
      <c r="G412" s="7" t="inlineStr">
        <is>
          <t xml:space="preserve">1</t>
        </is>
      </c>
      <c r="H412" s="8" t="n">
        <v>1</v>
      </c>
      <c r="I412" s="23" t="n">
        <v>1</v>
      </c>
      <c r="J412" s="19" t="n">
        <v/>
      </c>
      <c r="K412" s="19" t="n">
        <f>ROUND(I412,2)+J412</f>
        <v>1</v>
      </c>
      <c r="L412" s="19" t="n">
        <f>ROUND(H412*ROUND(I412,2),2)</f>
        <v>1</v>
      </c>
      <c r="M412" s="19" t="n">
        <v/>
      </c>
      <c r="N412" s="19" t="n">
        <f>L412+M412</f>
        <v>1</v>
      </c>
      <c r="O412" s="8" t="n">
        <v>1</v>
      </c>
      <c r="P412" s="23" t="n" hidden="false">
        <v>1</v>
      </c>
      <c r="Q412" s="19" t="n" hidden="false">
        <v/>
      </c>
      <c r="R412" s="19" t="n" hidden="false">
        <f>P412+Q412</f>
        <v>1</v>
      </c>
      <c r="S412" s="19" t="n" hidden="false">
        <f>ROUND(O412*P412,2)</f>
        <v>1</v>
      </c>
      <c r="T412" s="19" t="n" hidden="false">
        <v/>
      </c>
      <c r="U412" s="19" t="n" hidden="false">
        <f>S412+T412</f>
        <v>1</v>
      </c>
      <c r="V412" s="21" t="n" hidden="false">
        <f>U412/N412-1</f>
        <v>0</v>
      </c>
      <c r="W412" s="8" t="n">
        <v>1</v>
      </c>
      <c r="X412" s="23" t="n" hidden="false">
        <v>1</v>
      </c>
      <c r="Y412" s="19" t="n" hidden="false">
        <v/>
      </c>
      <c r="Z412" s="19" t="n" hidden="false">
        <f>X412+Y412</f>
        <v>1</v>
      </c>
      <c r="AA412" s="19" t="n" hidden="false">
        <f>ROUND(W412*X412,2)</f>
        <v>1</v>
      </c>
      <c r="AB412" s="19" t="n" hidden="false">
        <v/>
      </c>
      <c r="AC412" s="19" t="n" hidden="false">
        <f>AA412+AB412</f>
        <v>1</v>
      </c>
      <c r="AD412" s="21" t="n" hidden="false">
        <f>AC412/N412-1</f>
        <v>0</v>
      </c>
      <c r="AE412" s="8" t="n">
        <v>1</v>
      </c>
      <c r="AF412" s="23" t="n" hidden="false">
        <v>1</v>
      </c>
      <c r="AG412" s="19" t="n" hidden="false">
        <v/>
      </c>
      <c r="AH412" s="19" t="n" hidden="false">
        <f>AF412+AG412</f>
        <v>1</v>
      </c>
      <c r="AI412" s="19" t="n" hidden="false">
        <f>ROUND(AE412*AF412,2)</f>
        <v>1</v>
      </c>
      <c r="AJ412" s="19" t="n" hidden="false">
        <v/>
      </c>
      <c r="AK412" s="19" t="n" hidden="false">
        <f>AI412+AJ412</f>
        <v>1</v>
      </c>
      <c r="AL412" s="21" t="n" hidden="false">
        <f>AK412/N412-1</f>
        <v>0</v>
      </c>
      <c r="AM412" s="8" t="n">
        <v>0</v>
      </c>
      <c r="AN412" s="23" t="n" hidden="false">
        <v>0</v>
      </c>
      <c r="AO412" s="19" t="n" hidden="false">
        <v/>
      </c>
      <c r="AP412" s="19" t="n" hidden="false">
        <f>AN412+AO412</f>
        <v>0</v>
      </c>
      <c r="AQ412" s="19" t="n" hidden="false">
        <f>ROUND(AM412*AN412,2)</f>
        <v>0</v>
      </c>
      <c r="AR412" s="19" t="n" hidden="false">
        <v/>
      </c>
      <c r="AS412" s="19" t="n" hidden="false">
        <f>AQ412+AR412</f>
        <v>0</v>
      </c>
      <c r="AT412" s="21" t="n" hidden="false">
        <f>AS412/N412-1</f>
        <v>-1</v>
      </c>
    </row>
    <row r="413" customFormat="false" hidden="false" outlineLevel="0" collapsed="false">
      <c r="A413" s="18" t="inlineStr">
        <is>
          <t xml:space="preserve">1.1.1.2.1.1.2.4.6</t>
        </is>
      </c>
      <c r="B413" s="18" t="inlineStr">
        <is>
          <t xml:space="preserve"/>
        </is>
      </c>
      <c r="C413" s="22" t="inlineStr">
        <is>
          <t xml:space="preserve">Щит силовой (в соответствии со схемой)_ / МЭЛ</t>
        </is>
      </c>
      <c r="D413" s="7" t="inlineStr">
        <is>
          <t xml:space="preserve">ЩС 4.1</t>
        </is>
      </c>
      <c r="E413" s="7" t="inlineStr">
        <is>
          <t xml:space="preserve"/>
        </is>
      </c>
      <c r="F413" s="7" t="inlineStr">
        <is>
          <t xml:space="preserve">ШТ</t>
        </is>
      </c>
      <c r="G413" s="7" t="inlineStr">
        <is>
          <t xml:space="preserve">1</t>
        </is>
      </c>
      <c r="H413" s="8" t="n">
        <v>1</v>
      </c>
      <c r="I413" s="23" t="n">
        <v>1</v>
      </c>
      <c r="J413" s="19" t="n">
        <v/>
      </c>
      <c r="K413" s="19" t="n">
        <f>ROUND(I413,2)+J413</f>
        <v>1</v>
      </c>
      <c r="L413" s="19" t="n">
        <f>ROUND(H413*ROUND(I413,2),2)</f>
        <v>1</v>
      </c>
      <c r="M413" s="19" t="n">
        <v/>
      </c>
      <c r="N413" s="19" t="n">
        <f>L413+M413</f>
        <v>1</v>
      </c>
      <c r="O413" s="8" t="n">
        <v>1</v>
      </c>
      <c r="P413" s="23" t="n" hidden="false">
        <v>1</v>
      </c>
      <c r="Q413" s="19" t="n" hidden="false">
        <v/>
      </c>
      <c r="R413" s="19" t="n" hidden="false">
        <f>P413+Q413</f>
        <v>1</v>
      </c>
      <c r="S413" s="19" t="n" hidden="false">
        <f>ROUND(O413*P413,2)</f>
        <v>1</v>
      </c>
      <c r="T413" s="19" t="n" hidden="false">
        <v/>
      </c>
      <c r="U413" s="19" t="n" hidden="false">
        <f>S413+T413</f>
        <v>1</v>
      </c>
      <c r="V413" s="21" t="n" hidden="false">
        <f>U413/N413-1</f>
        <v>0</v>
      </c>
      <c r="W413" s="8" t="n">
        <v>1</v>
      </c>
      <c r="X413" s="23" t="n" hidden="false">
        <v>1</v>
      </c>
      <c r="Y413" s="19" t="n" hidden="false">
        <v/>
      </c>
      <c r="Z413" s="19" t="n" hidden="false">
        <f>X413+Y413</f>
        <v>1</v>
      </c>
      <c r="AA413" s="19" t="n" hidden="false">
        <f>ROUND(W413*X413,2)</f>
        <v>1</v>
      </c>
      <c r="AB413" s="19" t="n" hidden="false">
        <v/>
      </c>
      <c r="AC413" s="19" t="n" hidden="false">
        <f>AA413+AB413</f>
        <v>1</v>
      </c>
      <c r="AD413" s="21" t="n" hidden="false">
        <f>AC413/N413-1</f>
        <v>0</v>
      </c>
      <c r="AE413" s="8" t="n">
        <v>1</v>
      </c>
      <c r="AF413" s="23" t="n" hidden="false">
        <v>1</v>
      </c>
      <c r="AG413" s="19" t="n" hidden="false">
        <v/>
      </c>
      <c r="AH413" s="19" t="n" hidden="false">
        <f>AF413+AG413</f>
        <v>1</v>
      </c>
      <c r="AI413" s="19" t="n" hidden="false">
        <f>ROUND(AE413*AF413,2)</f>
        <v>1</v>
      </c>
      <c r="AJ413" s="19" t="n" hidden="false">
        <v/>
      </c>
      <c r="AK413" s="19" t="n" hidden="false">
        <f>AI413+AJ413</f>
        <v>1</v>
      </c>
      <c r="AL413" s="21" t="n" hidden="false">
        <f>AK413/N413-1</f>
        <v>0</v>
      </c>
      <c r="AM413" s="8" t="n">
        <v>0</v>
      </c>
      <c r="AN413" s="23" t="n" hidden="false">
        <v>0</v>
      </c>
      <c r="AO413" s="19" t="n" hidden="false">
        <v/>
      </c>
      <c r="AP413" s="19" t="n" hidden="false">
        <f>AN413+AO413</f>
        <v>0</v>
      </c>
      <c r="AQ413" s="19" t="n" hidden="false">
        <f>ROUND(AM413*AN413,2)</f>
        <v>0</v>
      </c>
      <c r="AR413" s="19" t="n" hidden="false">
        <v/>
      </c>
      <c r="AS413" s="19" t="n" hidden="false">
        <f>AQ413+AR413</f>
        <v>0</v>
      </c>
      <c r="AT413" s="21" t="n" hidden="false">
        <f>AS413/N413-1</f>
        <v>-1</v>
      </c>
    </row>
    <row r="414" customFormat="false" hidden="false" outlineLevel="0" collapsed="false">
      <c r="A414" s="18" t="inlineStr">
        <is>
          <t xml:space="preserve">1.1.1.2.1.1.2.4.7</t>
        </is>
      </c>
      <c r="B414" s="18" t="inlineStr">
        <is>
          <t xml:space="preserve"/>
        </is>
      </c>
      <c r="C414" s="22" t="inlineStr">
        <is>
          <t xml:space="preserve">Щит силовой (в соответствии со схемой)_ / МЭЛ</t>
        </is>
      </c>
      <c r="D414" s="7" t="inlineStr">
        <is>
          <t xml:space="preserve">ЩО3.0  ЩРн-24-395х310х120-IP54 mb11-24n EKF</t>
        </is>
      </c>
      <c r="E414" s="7" t="inlineStr">
        <is>
          <t xml:space="preserve"/>
        </is>
      </c>
      <c r="F414" s="7" t="inlineStr">
        <is>
          <t xml:space="preserve">ШТ</t>
        </is>
      </c>
      <c r="G414" s="7" t="inlineStr">
        <is>
          <t xml:space="preserve">1</t>
        </is>
      </c>
      <c r="H414" s="8" t="n">
        <v>1</v>
      </c>
      <c r="I414" s="23" t="n">
        <v>1</v>
      </c>
      <c r="J414" s="19" t="n">
        <v/>
      </c>
      <c r="K414" s="19" t="n">
        <f>ROUND(I414,2)+J414</f>
        <v>1</v>
      </c>
      <c r="L414" s="19" t="n">
        <f>ROUND(H414*ROUND(I414,2),2)</f>
        <v>1</v>
      </c>
      <c r="M414" s="19" t="n">
        <v/>
      </c>
      <c r="N414" s="19" t="n">
        <f>L414+M414</f>
        <v>1</v>
      </c>
      <c r="O414" s="8" t="n">
        <v>1</v>
      </c>
      <c r="P414" s="23" t="n" hidden="false">
        <v>1</v>
      </c>
      <c r="Q414" s="19" t="n" hidden="false">
        <v/>
      </c>
      <c r="R414" s="19" t="n" hidden="false">
        <f>P414+Q414</f>
        <v>1</v>
      </c>
      <c r="S414" s="19" t="n" hidden="false">
        <f>ROUND(O414*P414,2)</f>
        <v>1</v>
      </c>
      <c r="T414" s="19" t="n" hidden="false">
        <v/>
      </c>
      <c r="U414" s="19" t="n" hidden="false">
        <f>S414+T414</f>
        <v>1</v>
      </c>
      <c r="V414" s="21" t="n" hidden="false">
        <f>U414/N414-1</f>
        <v>0</v>
      </c>
      <c r="W414" s="8" t="n">
        <v>1</v>
      </c>
      <c r="X414" s="23" t="n" hidden="false">
        <v>1</v>
      </c>
      <c r="Y414" s="19" t="n" hidden="false">
        <v/>
      </c>
      <c r="Z414" s="19" t="n" hidden="false">
        <f>X414+Y414</f>
        <v>1</v>
      </c>
      <c r="AA414" s="19" t="n" hidden="false">
        <f>ROUND(W414*X414,2)</f>
        <v>1</v>
      </c>
      <c r="AB414" s="19" t="n" hidden="false">
        <v/>
      </c>
      <c r="AC414" s="19" t="n" hidden="false">
        <f>AA414+AB414</f>
        <v>1</v>
      </c>
      <c r="AD414" s="21" t="n" hidden="false">
        <f>AC414/N414-1</f>
        <v>0</v>
      </c>
      <c r="AE414" s="8" t="n">
        <v>1</v>
      </c>
      <c r="AF414" s="23" t="n" hidden="false">
        <v>1</v>
      </c>
      <c r="AG414" s="19" t="n" hidden="false">
        <v/>
      </c>
      <c r="AH414" s="19" t="n" hidden="false">
        <f>AF414+AG414</f>
        <v>1</v>
      </c>
      <c r="AI414" s="19" t="n" hidden="false">
        <f>ROUND(AE414*AF414,2)</f>
        <v>1</v>
      </c>
      <c r="AJ414" s="19" t="n" hidden="false">
        <v/>
      </c>
      <c r="AK414" s="19" t="n" hidden="false">
        <f>AI414+AJ414</f>
        <v>1</v>
      </c>
      <c r="AL414" s="21" t="n" hidden="false">
        <f>AK414/N414-1</f>
        <v>0</v>
      </c>
      <c r="AM414" s="8" t="n">
        <v>0</v>
      </c>
      <c r="AN414" s="23" t="n" hidden="false">
        <v>0</v>
      </c>
      <c r="AO414" s="19" t="n" hidden="false">
        <v/>
      </c>
      <c r="AP414" s="19" t="n" hidden="false">
        <f>AN414+AO414</f>
        <v>0</v>
      </c>
      <c r="AQ414" s="19" t="n" hidden="false">
        <f>ROUND(AM414*AN414,2)</f>
        <v>0</v>
      </c>
      <c r="AR414" s="19" t="n" hidden="false">
        <v/>
      </c>
      <c r="AS414" s="19" t="n" hidden="false">
        <f>AQ414+AR414</f>
        <v>0</v>
      </c>
      <c r="AT414" s="21" t="n" hidden="false">
        <f>AS414/N414-1</f>
        <v>-1</v>
      </c>
    </row>
    <row r="415" customFormat="false" hidden="false" outlineLevel="0" collapsed="false">
      <c r="A415" s="18" t="inlineStr">
        <is>
          <t xml:space="preserve">1.1.1.2.1.1.2.4.8</t>
        </is>
      </c>
      <c r="B415" s="18" t="inlineStr">
        <is>
          <t xml:space="preserve"/>
        </is>
      </c>
      <c r="C415" s="22" t="inlineStr">
        <is>
          <t xml:space="preserve">Щит силовой (в соответствии со схемой)_ / МЭЛ</t>
        </is>
      </c>
      <c r="D415" s="7" t="inlineStr">
        <is>
          <t xml:space="preserve">ЩО3.3  ЩРн-24-395х310х120-IP31 mb11-24n EKF</t>
        </is>
      </c>
      <c r="E415" s="7" t="inlineStr">
        <is>
          <t xml:space="preserve"/>
        </is>
      </c>
      <c r="F415" s="7" t="inlineStr">
        <is>
          <t xml:space="preserve">ШТ</t>
        </is>
      </c>
      <c r="G415" s="7" t="inlineStr">
        <is>
          <t xml:space="preserve">1</t>
        </is>
      </c>
      <c r="H415" s="8" t="n">
        <v>1</v>
      </c>
      <c r="I415" s="23" t="n">
        <v>1</v>
      </c>
      <c r="J415" s="19" t="n">
        <v/>
      </c>
      <c r="K415" s="19" t="n">
        <f>ROUND(I415,2)+J415</f>
        <v>1</v>
      </c>
      <c r="L415" s="19" t="n">
        <f>ROUND(H415*ROUND(I415,2),2)</f>
        <v>1</v>
      </c>
      <c r="M415" s="19" t="n">
        <v/>
      </c>
      <c r="N415" s="19" t="n">
        <f>L415+M415</f>
        <v>1</v>
      </c>
      <c r="O415" s="8" t="n">
        <v>1</v>
      </c>
      <c r="P415" s="23" t="n" hidden="false">
        <v>1</v>
      </c>
      <c r="Q415" s="19" t="n" hidden="false">
        <v/>
      </c>
      <c r="R415" s="19" t="n" hidden="false">
        <f>P415+Q415</f>
        <v>1</v>
      </c>
      <c r="S415" s="19" t="n" hidden="false">
        <f>ROUND(O415*P415,2)</f>
        <v>1</v>
      </c>
      <c r="T415" s="19" t="n" hidden="false">
        <v/>
      </c>
      <c r="U415" s="19" t="n" hidden="false">
        <f>S415+T415</f>
        <v>1</v>
      </c>
      <c r="V415" s="21" t="n" hidden="false">
        <f>U415/N415-1</f>
        <v>0</v>
      </c>
      <c r="W415" s="8" t="n">
        <v>1</v>
      </c>
      <c r="X415" s="23" t="n" hidden="false">
        <v>1</v>
      </c>
      <c r="Y415" s="19" t="n" hidden="false">
        <v/>
      </c>
      <c r="Z415" s="19" t="n" hidden="false">
        <f>X415+Y415</f>
        <v>1</v>
      </c>
      <c r="AA415" s="19" t="n" hidden="false">
        <f>ROUND(W415*X415,2)</f>
        <v>1</v>
      </c>
      <c r="AB415" s="19" t="n" hidden="false">
        <v/>
      </c>
      <c r="AC415" s="19" t="n" hidden="false">
        <f>AA415+AB415</f>
        <v>1</v>
      </c>
      <c r="AD415" s="21" t="n" hidden="false">
        <f>AC415/N415-1</f>
        <v>0</v>
      </c>
      <c r="AE415" s="8" t="n">
        <v>1</v>
      </c>
      <c r="AF415" s="23" t="n" hidden="false">
        <v>1</v>
      </c>
      <c r="AG415" s="19" t="n" hidden="false">
        <v/>
      </c>
      <c r="AH415" s="19" t="n" hidden="false">
        <f>AF415+AG415</f>
        <v>1</v>
      </c>
      <c r="AI415" s="19" t="n" hidden="false">
        <f>ROUND(AE415*AF415,2)</f>
        <v>1</v>
      </c>
      <c r="AJ415" s="19" t="n" hidden="false">
        <v/>
      </c>
      <c r="AK415" s="19" t="n" hidden="false">
        <f>AI415+AJ415</f>
        <v>1</v>
      </c>
      <c r="AL415" s="21" t="n" hidden="false">
        <f>AK415/N415-1</f>
        <v>0</v>
      </c>
      <c r="AM415" s="8" t="n">
        <v>0</v>
      </c>
      <c r="AN415" s="23" t="n" hidden="false">
        <v>0</v>
      </c>
      <c r="AO415" s="19" t="n" hidden="false">
        <v/>
      </c>
      <c r="AP415" s="19" t="n" hidden="false">
        <f>AN415+AO415</f>
        <v>0</v>
      </c>
      <c r="AQ415" s="19" t="n" hidden="false">
        <f>ROUND(AM415*AN415,2)</f>
        <v>0</v>
      </c>
      <c r="AR415" s="19" t="n" hidden="false">
        <v/>
      </c>
      <c r="AS415" s="19" t="n" hidden="false">
        <f>AQ415+AR415</f>
        <v>0</v>
      </c>
      <c r="AT415" s="21" t="n" hidden="false">
        <f>AS415/N415-1</f>
        <v>-1</v>
      </c>
    </row>
    <row r="416" customFormat="false" hidden="false" outlineLevel="0" collapsed="false">
      <c r="A416" s="18" t="inlineStr">
        <is>
          <t xml:space="preserve">1.1.1.2.1.1.2.4.9</t>
        </is>
      </c>
      <c r="B416" s="18" t="inlineStr">
        <is>
          <t xml:space="preserve"/>
        </is>
      </c>
      <c r="C416" s="22" t="inlineStr">
        <is>
          <t xml:space="preserve">Щит силовой (в соответствии со схемой)_ / МЭЛ</t>
        </is>
      </c>
      <c r="D416" s="7" t="inlineStr">
        <is>
          <t xml:space="preserve">ЩС 1.1</t>
        </is>
      </c>
      <c r="E416" s="7" t="inlineStr">
        <is>
          <t xml:space="preserve"/>
        </is>
      </c>
      <c r="F416" s="7" t="inlineStr">
        <is>
          <t xml:space="preserve">ШТ</t>
        </is>
      </c>
      <c r="G416" s="7" t="inlineStr">
        <is>
          <t xml:space="preserve">1</t>
        </is>
      </c>
      <c r="H416" s="8" t="n">
        <v>1</v>
      </c>
      <c r="I416" s="23" t="n">
        <v>1</v>
      </c>
      <c r="J416" s="19" t="n">
        <v/>
      </c>
      <c r="K416" s="19" t="n">
        <f>ROUND(I416,2)+J416</f>
        <v>1</v>
      </c>
      <c r="L416" s="19" t="n">
        <f>ROUND(H416*ROUND(I416,2),2)</f>
        <v>1</v>
      </c>
      <c r="M416" s="19" t="n">
        <v/>
      </c>
      <c r="N416" s="19" t="n">
        <f>L416+M416</f>
        <v>1</v>
      </c>
      <c r="O416" s="8" t="n">
        <v>1</v>
      </c>
      <c r="P416" s="23" t="n" hidden="false">
        <v>1</v>
      </c>
      <c r="Q416" s="19" t="n" hidden="false">
        <v/>
      </c>
      <c r="R416" s="19" t="n" hidden="false">
        <f>P416+Q416</f>
        <v>1</v>
      </c>
      <c r="S416" s="19" t="n" hidden="false">
        <f>ROUND(O416*P416,2)</f>
        <v>1</v>
      </c>
      <c r="T416" s="19" t="n" hidden="false">
        <v/>
      </c>
      <c r="U416" s="19" t="n" hidden="false">
        <f>S416+T416</f>
        <v>1</v>
      </c>
      <c r="V416" s="21" t="n" hidden="false">
        <f>U416/N416-1</f>
        <v>0</v>
      </c>
      <c r="W416" s="8" t="n">
        <v>1</v>
      </c>
      <c r="X416" s="23" t="n" hidden="false">
        <v>1</v>
      </c>
      <c r="Y416" s="19" t="n" hidden="false">
        <v/>
      </c>
      <c r="Z416" s="19" t="n" hidden="false">
        <f>X416+Y416</f>
        <v>1</v>
      </c>
      <c r="AA416" s="19" t="n" hidden="false">
        <f>ROUND(W416*X416,2)</f>
        <v>1</v>
      </c>
      <c r="AB416" s="19" t="n" hidden="false">
        <v/>
      </c>
      <c r="AC416" s="19" t="n" hidden="false">
        <f>AA416+AB416</f>
        <v>1</v>
      </c>
      <c r="AD416" s="21" t="n" hidden="false">
        <f>AC416/N416-1</f>
        <v>0</v>
      </c>
      <c r="AE416" s="8" t="n">
        <v>1</v>
      </c>
      <c r="AF416" s="23" t="n" hidden="false">
        <v>1</v>
      </c>
      <c r="AG416" s="19" t="n" hidden="false">
        <v/>
      </c>
      <c r="AH416" s="19" t="n" hidden="false">
        <f>AF416+AG416</f>
        <v>1</v>
      </c>
      <c r="AI416" s="19" t="n" hidden="false">
        <f>ROUND(AE416*AF416,2)</f>
        <v>1</v>
      </c>
      <c r="AJ416" s="19" t="n" hidden="false">
        <v/>
      </c>
      <c r="AK416" s="19" t="n" hidden="false">
        <f>AI416+AJ416</f>
        <v>1</v>
      </c>
      <c r="AL416" s="21" t="n" hidden="false">
        <f>AK416/N416-1</f>
        <v>0</v>
      </c>
      <c r="AM416" s="8" t="n">
        <v>0</v>
      </c>
      <c r="AN416" s="23" t="n" hidden="false">
        <v>0</v>
      </c>
      <c r="AO416" s="19" t="n" hidden="false">
        <v/>
      </c>
      <c r="AP416" s="19" t="n" hidden="false">
        <f>AN416+AO416</f>
        <v>0</v>
      </c>
      <c r="AQ416" s="19" t="n" hidden="false">
        <f>ROUND(AM416*AN416,2)</f>
        <v>0</v>
      </c>
      <c r="AR416" s="19" t="n" hidden="false">
        <v/>
      </c>
      <c r="AS416" s="19" t="n" hidden="false">
        <f>AQ416+AR416</f>
        <v>0</v>
      </c>
      <c r="AT416" s="21" t="n" hidden="false">
        <f>AS416/N416-1</f>
        <v>-1</v>
      </c>
    </row>
    <row r="417" customFormat="false" hidden="false" outlineLevel="0" collapsed="false">
      <c r="A417" s="14" t="inlineStr">
        <is>
          <t xml:space="preserve">1.1.1.2.1.1.3</t>
        </is>
      </c>
      <c r="B417" s="14" t="inlineStr">
        <is>
          <t xml:space="preserve"/>
        </is>
      </c>
      <c r="C417" s="14" t="inlineStr">
        <is>
          <t xml:space="preserve">Прокладка кабеля</t>
        </is>
      </c>
      <c r="D417" s="6" t="inlineStr">
        <is>
          <t xml:space="preserve"/>
        </is>
      </c>
      <c r="E417" s="6" t="inlineStr">
        <is>
          <t xml:space="preserve"/>
        </is>
      </c>
      <c r="F417" s="6" t="inlineStr">
        <is>
          <t xml:space="preserve"/>
        </is>
      </c>
      <c r="G417" s="6" t="inlineStr">
        <is>
          <t xml:space="preserve"/>
        </is>
      </c>
      <c r="H417" s="15" t="n">
        <v/>
      </c>
      <c r="I417" s="16" t="n">
        <v/>
      </c>
      <c r="J417" s="16" t="n">
        <v/>
      </c>
      <c r="K417" s="16" t="n">
        <v/>
      </c>
      <c r="L417" s="16" t="n">
        <f>L418+L421+L424+L432+L436+L439+L442+L445+L447+L451+L453+L458+L461+L466+L469</f>
        <v>4217164.55</v>
      </c>
      <c r="M417" s="16" t="n">
        <f>M418+M421+M424+M432+M436+M439+M442+M445+M447+M451+M453+M458+M461+M466+M469</f>
        <v>4567520</v>
      </c>
      <c r="N417" s="16" t="n">
        <f>N418+N421+N424+N432+N436+N439+N442+N445+N447+N451+N453+N458+N461+N466+N469</f>
        <v>8784684.55</v>
      </c>
      <c r="O417" s="15" t="n">
        <v/>
      </c>
      <c r="P417" s="16" t="n" hidden="false">
        <v/>
      </c>
      <c r="Q417" s="16" t="n" hidden="false">
        <v/>
      </c>
      <c r="R417" s="16" t="n" hidden="false">
        <v/>
      </c>
      <c r="S417" s="16" t="n" hidden="false">
        <f>S418+S421+S424+S432+S436+S439+S442+S445+S447+S451+S453+S458+S461+S466+S469</f>
        <v>5420385.8</v>
      </c>
      <c r="T417" s="16" t="n" hidden="false">
        <f>T418+T421+T424+T432+T436+T439+T442+T445+T447+T451+T453+T458+T461+T466+T469</f>
        <v>6470262</v>
      </c>
      <c r="U417" s="16" t="n" hidden="false">
        <f>U418+U421+U424+U432+U436+U439+U442+U445+U447+U451+U453+U458+U461+U466+U469</f>
        <v>11890647.8</v>
      </c>
      <c r="V417" s="17" t="n" hidden="false">
        <f>U417/N417-1</f>
        <v>0.35356571227136424</v>
      </c>
      <c r="W417" s="15" t="n">
        <v/>
      </c>
      <c r="X417" s="16" t="n" hidden="false">
        <v/>
      </c>
      <c r="Y417" s="16" t="n" hidden="false">
        <v/>
      </c>
      <c r="Z417" s="16" t="n" hidden="false">
        <v/>
      </c>
      <c r="AA417" s="16" t="n" hidden="false">
        <f>AA418+AA421+AA424+AA432+AA436+AA439+AA442+AA445+AA447+AA451+AA453+AA458+AA461+AA466+AA469</f>
        <v>4904214.6</v>
      </c>
      <c r="AB417" s="16" t="n" hidden="false">
        <f>AB418+AB421+AB424+AB432+AB436+AB439+AB442+AB445+AB447+AB451+AB453+AB458+AB461+AB466+AB469</f>
        <v>11601375</v>
      </c>
      <c r="AC417" s="16" t="n" hidden="false">
        <f>AC418+AC421+AC424+AC432+AC436+AC439+AC442+AC445+AC447+AC451+AC453+AC458+AC461+AC466+AC469</f>
        <v>16505589.6</v>
      </c>
      <c r="AD417" s="17" t="n" hidden="false">
        <f>AC417/N417-1</f>
        <v>0.8789052135059303</v>
      </c>
      <c r="AE417" s="15" t="n">
        <v/>
      </c>
      <c r="AF417" s="16" t="n" hidden="false">
        <v/>
      </c>
      <c r="AG417" s="16" t="n" hidden="false">
        <v/>
      </c>
      <c r="AH417" s="16" t="n" hidden="false">
        <v/>
      </c>
      <c r="AI417" s="16" t="n" hidden="false">
        <f>AI418+AI421+AI424+AI432+AI436+AI439+AI442+AI445+AI447+AI451+AI453+AI458+AI461+AI466+AI469</f>
        <v>6316578.75</v>
      </c>
      <c r="AJ417" s="16" t="n" hidden="false">
        <f>AJ418+AJ421+AJ424+AJ432+AJ436+AJ439+AJ442+AJ445+AJ447+AJ451+AJ453+AJ458+AJ461+AJ466+AJ469</f>
        <v>10828850</v>
      </c>
      <c r="AK417" s="16" t="n" hidden="false">
        <f>AK418+AK421+AK424+AK432+AK436+AK439+AK442+AK445+AK447+AK451+AK453+AK458+AK461+AK466+AK469</f>
        <v>17145428.75</v>
      </c>
      <c r="AL417" s="17" t="n" hidden="false">
        <f>AK417/N417-1</f>
        <v>0.9517409705963771</v>
      </c>
      <c r="AM417" s="15" t="n">
        <v/>
      </c>
      <c r="AN417" s="16" t="n" hidden="false">
        <v/>
      </c>
      <c r="AO417" s="16" t="n" hidden="false">
        <v/>
      </c>
      <c r="AP417" s="16" t="n" hidden="false">
        <v/>
      </c>
      <c r="AQ417" s="16" t="n" hidden="false">
        <f>AQ418+AQ421+AQ424+AQ432+AQ436+AQ439+AQ442+AQ445+AQ447+AQ451+AQ453+AQ458+AQ461+AQ466+AQ469</f>
        <v>0</v>
      </c>
      <c r="AR417" s="16" t="n" hidden="false">
        <f>AR418+AR421+AR424+AR432+AR436+AR439+AR442+AR445+AR447+AR451+AR453+AR458+AR461+AR466+AR469</f>
        <v>0</v>
      </c>
      <c r="AS417" s="16" t="n" hidden="false">
        <f>AS418+AS421+AS424+AS432+AS436+AS439+AS442+AS445+AS447+AS451+AS453+AS458+AS461+AS466+AS469</f>
        <v>0</v>
      </c>
      <c r="AT417" s="17" t="n" hidden="false">
        <f>AS417/N417-1</f>
        <v>-1</v>
      </c>
    </row>
    <row r="418" customFormat="false" hidden="false" outlineLevel="0" collapsed="false">
      <c r="A418" s="18" t="inlineStr">
        <is>
          <t xml:space="preserve">1.1.1.2.1.1.3.1</t>
        </is>
      </c>
      <c r="B418" s="18" t="inlineStr">
        <is>
          <t xml:space="preserve"/>
        </is>
      </c>
      <c r="C418" s="18" t="inlineStr">
        <is>
          <t xml:space="preserve">Затяжка кабеля, провода в трубу / 1,5-6 мм</t>
        </is>
      </c>
      <c r="D418" s="7" t="inlineStr">
        <is>
          <t xml:space="preserve">ЭО
Поставщики: ООО "Богословский кабельный завод", Акционерное общество "Электрокабель" Кольчугинский завод"</t>
        </is>
      </c>
      <c r="E418" s="7" t="inlineStr">
        <is>
          <t xml:space="preserve">Выгружается из БО по объектам BIM-КЦ</t>
        </is>
      </c>
      <c r="F418" s="7" t="inlineStr">
        <is>
          <t xml:space="preserve">ПОГ М</t>
        </is>
      </c>
      <c r="G418" s="7" t="inlineStr">
        <is>
          <t xml:space="preserve">1</t>
        </is>
      </c>
      <c r="H418" s="8" t="n">
        <v>2320</v>
      </c>
      <c r="I418" s="19" t="n">
        <f>ROUND((L419+L420)/H418,2)</f>
        <v>61.03</v>
      </c>
      <c r="J418" s="20" t="n">
        <v>88</v>
      </c>
      <c r="K418" s="19" t="n">
        <f>I418+ROUND(J418,2)</f>
        <v>149.03</v>
      </c>
      <c r="L418" s="19" t="n">
        <f>ROUND(H418*I418,2)</f>
        <v>141589.6</v>
      </c>
      <c r="M418" s="19" t="n">
        <f>ROUND(H418*ROUND(J418,2),2)</f>
        <v>204160</v>
      </c>
      <c r="N418" s="19" t="n">
        <f>L418+M418</f>
        <v>345749.6</v>
      </c>
      <c r="O418" s="8" t="n">
        <v>2320</v>
      </c>
      <c r="P418" s="19" t="n" hidden="false">
        <f>ROUND((S419+S420)/O418,2)</f>
        <v>61.03</v>
      </c>
      <c r="Q418" s="20" t="n" hidden="false">
        <v>120.8</v>
      </c>
      <c r="R418" s="19" t="n" hidden="false">
        <f>P418+Q418</f>
        <v>181.83</v>
      </c>
      <c r="S418" s="19" t="n" hidden="false">
        <f>ROUND(O418*P418,2)</f>
        <v>141589.6</v>
      </c>
      <c r="T418" s="19" t="n" hidden="false">
        <f>ROUND(O418*Q418,2)</f>
        <v>280256</v>
      </c>
      <c r="U418" s="19" t="n" hidden="false">
        <f>S418+T418</f>
        <v>421845.6</v>
      </c>
      <c r="V418" s="21" t="n" hidden="false">
        <f>U418/N418-1</f>
        <v>0.2200899147822586</v>
      </c>
      <c r="W418" s="8" t="n">
        <v>2320</v>
      </c>
      <c r="X418" s="19" t="n" hidden="false">
        <f>ROUND((AA419+AA420)/W418,2)</f>
        <v>61.03</v>
      </c>
      <c r="Y418" s="20" t="n" hidden="false">
        <v>235</v>
      </c>
      <c r="Z418" s="19" t="n" hidden="false">
        <f>X418+Y418</f>
        <v>296.03</v>
      </c>
      <c r="AA418" s="19" t="n" hidden="false">
        <f>ROUND(W418*X418,2)</f>
        <v>141589.6</v>
      </c>
      <c r="AB418" s="19" t="n" hidden="false">
        <f>ROUND(W418*Y418,2)</f>
        <v>545200</v>
      </c>
      <c r="AC418" s="19" t="n" hidden="false">
        <f>AA418+AB418</f>
        <v>686789.6</v>
      </c>
      <c r="AD418" s="21" t="n" hidden="false">
        <f>AC418/N418-1</f>
        <v>0.986378581493659</v>
      </c>
      <c r="AE418" s="8" t="n">
        <v>2320</v>
      </c>
      <c r="AF418" s="19" t="n" hidden="false">
        <f>ROUND((AI419+AI420)/AE418,2)</f>
        <v>61.03</v>
      </c>
      <c r="AG418" s="20" t="n" hidden="false">
        <v>170</v>
      </c>
      <c r="AH418" s="19" t="n" hidden="false">
        <f>AF418+AG418</f>
        <v>231.03</v>
      </c>
      <c r="AI418" s="19" t="n" hidden="false">
        <f>ROUND(AE418*AF418,2)</f>
        <v>141589.6</v>
      </c>
      <c r="AJ418" s="19" t="n" hidden="false">
        <f>ROUND(AE418*AG418,2)</f>
        <v>394400</v>
      </c>
      <c r="AK418" s="19" t="n" hidden="false">
        <f>AI418+AJ418</f>
        <v>535989.6</v>
      </c>
      <c r="AL418" s="21" t="n" hidden="false">
        <f>AK418/N418-1</f>
        <v>0.5502247869556465</v>
      </c>
      <c r="AM418" s="8" t="n">
        <v>0</v>
      </c>
      <c r="AN418" s="19" t="n" hidden="false">
        <f>ROUND((AQ419+AQ420)/AM418,2)</f>
        <v>0</v>
      </c>
      <c r="AO418" s="19" t="n" hidden="false">
        <v>0</v>
      </c>
      <c r="AP418" s="19" t="n" hidden="false">
        <f>AN418+AO418</f>
        <v>0</v>
      </c>
      <c r="AQ418" s="19" t="n" hidden="false">
        <f>ROUND(AM418*AN418,2)</f>
        <v>0</v>
      </c>
      <c r="AR418" s="19" t="n" hidden="false">
        <f>ROUND(AM418*AO418,2)</f>
        <v>0</v>
      </c>
      <c r="AS418" s="19" t="n" hidden="false">
        <f>AQ418+AR418</f>
        <v>0</v>
      </c>
      <c r="AT418" s="21" t="n" hidden="false">
        <f>AS418/N418-1</f>
        <v>-1</v>
      </c>
    </row>
    <row r="419" customFormat="false" hidden="false" outlineLevel="0" collapsed="false">
      <c r="A419" s="18" t="inlineStr">
        <is>
          <t xml:space="preserve">1.1.1.2.1.1.3.1.1</t>
        </is>
      </c>
      <c r="B419" s="18" t="inlineStr">
        <is>
          <t xml:space="preserve"/>
        </is>
      </c>
      <c r="C419" s="22" t="inlineStr">
        <is>
          <t xml:space="preserve">Кабель силовой ВВГнг(A)-FRLS 3х1,5мм2, 660В</t>
        </is>
      </c>
      <c r="D419" s="7" t="inlineStr">
        <is>
          <t xml:space="preserve">FRLSLTx</t>
        </is>
      </c>
      <c r="E419" s="7" t="inlineStr">
        <is>
          <t xml:space="preserve"/>
        </is>
      </c>
      <c r="F419" s="7" t="inlineStr">
        <is>
          <t xml:space="preserve">М</t>
        </is>
      </c>
      <c r="G419" s="7" t="inlineStr">
        <is>
          <t xml:space="preserve">1</t>
        </is>
      </c>
      <c r="H419" s="8" t="n">
        <v>1040</v>
      </c>
      <c r="I419" s="23" t="n">
        <v>64</v>
      </c>
      <c r="J419" s="19" t="n">
        <v/>
      </c>
      <c r="K419" s="19" t="n">
        <f>ROUND(I419,2)+J419</f>
        <v>64</v>
      </c>
      <c r="L419" s="19" t="n">
        <f>ROUND(H419*ROUND(I419,2),2)</f>
        <v>66560</v>
      </c>
      <c r="M419" s="19" t="n">
        <v/>
      </c>
      <c r="N419" s="19" t="n">
        <f>L419+M419</f>
        <v>66560</v>
      </c>
      <c r="O419" s="8" t="n">
        <v>1040</v>
      </c>
      <c r="P419" s="23" t="n" hidden="false">
        <v>64</v>
      </c>
      <c r="Q419" s="19" t="n" hidden="false">
        <v/>
      </c>
      <c r="R419" s="19" t="n" hidden="false">
        <f>P419+Q419</f>
        <v>64</v>
      </c>
      <c r="S419" s="19" t="n" hidden="false">
        <f>ROUND(O419*P419,2)</f>
        <v>66560</v>
      </c>
      <c r="T419" s="19" t="n" hidden="false">
        <v/>
      </c>
      <c r="U419" s="19" t="n" hidden="false">
        <f>S419+T419</f>
        <v>66560</v>
      </c>
      <c r="V419" s="21" t="n" hidden="false">
        <f>U419/N419-1</f>
        <v>0</v>
      </c>
      <c r="W419" s="8" t="n">
        <v>1040</v>
      </c>
      <c r="X419" s="23" t="n" hidden="false">
        <v>64</v>
      </c>
      <c r="Y419" s="19" t="n" hidden="false">
        <v/>
      </c>
      <c r="Z419" s="19" t="n" hidden="false">
        <f>X419+Y419</f>
        <v>64</v>
      </c>
      <c r="AA419" s="19" t="n" hidden="false">
        <f>ROUND(W419*X419,2)</f>
        <v>66560</v>
      </c>
      <c r="AB419" s="19" t="n" hidden="false">
        <v/>
      </c>
      <c r="AC419" s="19" t="n" hidden="false">
        <f>AA419+AB419</f>
        <v>66560</v>
      </c>
      <c r="AD419" s="21" t="n" hidden="false">
        <f>AC419/N419-1</f>
        <v>0</v>
      </c>
      <c r="AE419" s="8" t="n">
        <v>1040</v>
      </c>
      <c r="AF419" s="23" t="n" hidden="false">
        <v>64</v>
      </c>
      <c r="AG419" s="19" t="n" hidden="false">
        <v/>
      </c>
      <c r="AH419" s="19" t="n" hidden="false">
        <f>AF419+AG419</f>
        <v>64</v>
      </c>
      <c r="AI419" s="19" t="n" hidden="false">
        <f>ROUND(AE419*AF419,2)</f>
        <v>66560</v>
      </c>
      <c r="AJ419" s="19" t="n" hidden="false">
        <v/>
      </c>
      <c r="AK419" s="19" t="n" hidden="false">
        <f>AI419+AJ419</f>
        <v>66560</v>
      </c>
      <c r="AL419" s="21" t="n" hidden="false">
        <f>AK419/N419-1</f>
        <v>0</v>
      </c>
      <c r="AM419" s="8" t="n">
        <v>0</v>
      </c>
      <c r="AN419" s="23" t="n" hidden="false">
        <v>0</v>
      </c>
      <c r="AO419" s="19" t="n" hidden="false">
        <v/>
      </c>
      <c r="AP419" s="19" t="n" hidden="false">
        <f>AN419+AO419</f>
        <v>0</v>
      </c>
      <c r="AQ419" s="19" t="n" hidden="false">
        <f>ROUND(AM419*AN419,2)</f>
        <v>0</v>
      </c>
      <c r="AR419" s="19" t="n" hidden="false">
        <v/>
      </c>
      <c r="AS419" s="19" t="n" hidden="false">
        <f>AQ419+AR419</f>
        <v>0</v>
      </c>
      <c r="AT419" s="21" t="n" hidden="false">
        <f>AS419/N419-1</f>
        <v>-1</v>
      </c>
    </row>
    <row r="420" customFormat="false" hidden="false" outlineLevel="0" collapsed="false">
      <c r="A420" s="18" t="inlineStr">
        <is>
          <t xml:space="preserve">1.1.1.2.1.1.3.1.2</t>
        </is>
      </c>
      <c r="B420" s="18" t="inlineStr">
        <is>
          <t xml:space="preserve"/>
        </is>
      </c>
      <c r="C420" s="22" t="inlineStr">
        <is>
          <t xml:space="preserve">Кабель силовой ВВГнг(A)-LSLTx 3х1,5мм2, 660В</t>
        </is>
      </c>
      <c r="D420" s="7" t="inlineStr">
        <is>
          <t xml:space="preserve"/>
        </is>
      </c>
      <c r="E420" s="7" t="inlineStr">
        <is>
          <t xml:space="preserve"/>
        </is>
      </c>
      <c r="F420" s="7" t="inlineStr">
        <is>
          <t xml:space="preserve">М</t>
        </is>
      </c>
      <c r="G420" s="7" t="inlineStr">
        <is>
          <t xml:space="preserve">1</t>
        </is>
      </c>
      <c r="H420" s="8" t="n">
        <v>1280</v>
      </c>
      <c r="I420" s="23" t="n">
        <v>58.61</v>
      </c>
      <c r="J420" s="19" t="n">
        <v/>
      </c>
      <c r="K420" s="19" t="n">
        <f>ROUND(I420,2)+J420</f>
        <v>58.61</v>
      </c>
      <c r="L420" s="19" t="n">
        <f>ROUND(H420*ROUND(I420,2),2)</f>
        <v>75020.8</v>
      </c>
      <c r="M420" s="19" t="n">
        <v/>
      </c>
      <c r="N420" s="19" t="n">
        <f>L420+M420</f>
        <v>75020.8</v>
      </c>
      <c r="O420" s="8" t="n">
        <v>1280</v>
      </c>
      <c r="P420" s="23" t="n" hidden="false">
        <v>58.61</v>
      </c>
      <c r="Q420" s="19" t="n" hidden="false">
        <v/>
      </c>
      <c r="R420" s="19" t="n" hidden="false">
        <f>P420+Q420</f>
        <v>58.61</v>
      </c>
      <c r="S420" s="19" t="n" hidden="false">
        <f>ROUND(O420*P420,2)</f>
        <v>75020.8</v>
      </c>
      <c r="T420" s="19" t="n" hidden="false">
        <v/>
      </c>
      <c r="U420" s="19" t="n" hidden="false">
        <f>S420+T420</f>
        <v>75020.8</v>
      </c>
      <c r="V420" s="21" t="n" hidden="false">
        <f>U420/N420-1</f>
        <v>0</v>
      </c>
      <c r="W420" s="8" t="n">
        <v>1280</v>
      </c>
      <c r="X420" s="23" t="n" hidden="false">
        <v>58.61</v>
      </c>
      <c r="Y420" s="19" t="n" hidden="false">
        <v/>
      </c>
      <c r="Z420" s="19" t="n" hidden="false">
        <f>X420+Y420</f>
        <v>58.61</v>
      </c>
      <c r="AA420" s="19" t="n" hidden="false">
        <f>ROUND(W420*X420,2)</f>
        <v>75020.8</v>
      </c>
      <c r="AB420" s="19" t="n" hidden="false">
        <v/>
      </c>
      <c r="AC420" s="19" t="n" hidden="false">
        <f>AA420+AB420</f>
        <v>75020.8</v>
      </c>
      <c r="AD420" s="21" t="n" hidden="false">
        <f>AC420/N420-1</f>
        <v>0</v>
      </c>
      <c r="AE420" s="8" t="n">
        <v>1280</v>
      </c>
      <c r="AF420" s="23" t="n" hidden="false">
        <v>58.61</v>
      </c>
      <c r="AG420" s="19" t="n" hidden="false">
        <v/>
      </c>
      <c r="AH420" s="19" t="n" hidden="false">
        <f>AF420+AG420</f>
        <v>58.61</v>
      </c>
      <c r="AI420" s="19" t="n" hidden="false">
        <f>ROUND(AE420*AF420,2)</f>
        <v>75020.8</v>
      </c>
      <c r="AJ420" s="19" t="n" hidden="false">
        <v/>
      </c>
      <c r="AK420" s="19" t="n" hidden="false">
        <f>AI420+AJ420</f>
        <v>75020.8</v>
      </c>
      <c r="AL420" s="21" t="n" hidden="false">
        <f>AK420/N420-1</f>
        <v>0</v>
      </c>
      <c r="AM420" s="8" t="n">
        <v>0</v>
      </c>
      <c r="AN420" s="23" t="n" hidden="false">
        <v>0</v>
      </c>
      <c r="AO420" s="19" t="n" hidden="false">
        <v/>
      </c>
      <c r="AP420" s="19" t="n" hidden="false">
        <f>AN420+AO420</f>
        <v>0</v>
      </c>
      <c r="AQ420" s="19" t="n" hidden="false">
        <f>ROUND(AM420*AN420,2)</f>
        <v>0</v>
      </c>
      <c r="AR420" s="19" t="n" hidden="false">
        <v/>
      </c>
      <c r="AS420" s="19" t="n" hidden="false">
        <f>AQ420+AR420</f>
        <v>0</v>
      </c>
      <c r="AT420" s="21" t="n" hidden="false">
        <f>AS420/N420-1</f>
        <v>-1</v>
      </c>
    </row>
    <row r="421" customFormat="false" hidden="false" outlineLevel="0" collapsed="false">
      <c r="A421" s="18" t="inlineStr">
        <is>
          <t xml:space="preserve">1.1.1.2.1.1.3.2</t>
        </is>
      </c>
      <c r="B421" s="18" t="inlineStr">
        <is>
          <t xml:space="preserve"/>
        </is>
      </c>
      <c r="C421" s="18" t="inlineStr">
        <is>
          <t xml:space="preserve">Затяжка кабеля, провода в трубу / 7-17 мм</t>
        </is>
      </c>
      <c r="D421" s="7" t="inlineStr">
        <is>
          <t xml:space="preserve">ЭО
Поставщики: ООО "Богословский кабельный завод", Акционерное общество "Электрокабель" Кольчугинский завод"</t>
        </is>
      </c>
      <c r="E421" s="7" t="inlineStr">
        <is>
          <t xml:space="preserve">Выгружается из БО по объектам BIM-КЦ</t>
        </is>
      </c>
      <c r="F421" s="7" t="inlineStr">
        <is>
          <t xml:space="preserve">ПОГ М</t>
        </is>
      </c>
      <c r="G421" s="7" t="inlineStr">
        <is>
          <t xml:space="preserve">1</t>
        </is>
      </c>
      <c r="H421" s="8" t="n">
        <v>1070</v>
      </c>
      <c r="I421" s="19" t="n">
        <f>ROUND((L422+L423)/H421,2)</f>
        <v>74.69</v>
      </c>
      <c r="J421" s="20" t="n">
        <v>108</v>
      </c>
      <c r="K421" s="19" t="n">
        <f>I421+ROUND(J421,2)</f>
        <v>182.69</v>
      </c>
      <c r="L421" s="19" t="n">
        <f>ROUND(H421*I421,2)</f>
        <v>79918.3</v>
      </c>
      <c r="M421" s="19" t="n">
        <f>ROUND(H421*ROUND(J421,2),2)</f>
        <v>115560</v>
      </c>
      <c r="N421" s="19" t="n">
        <f>L421+M421</f>
        <v>195478.3</v>
      </c>
      <c r="O421" s="8" t="n">
        <v>1070</v>
      </c>
      <c r="P421" s="19" t="n" hidden="false">
        <f>ROUND((S422+S423)/O421,2)</f>
        <v>74.69</v>
      </c>
      <c r="Q421" s="20" t="n" hidden="false">
        <v>152.8</v>
      </c>
      <c r="R421" s="19" t="n" hidden="false">
        <f>P421+Q421</f>
        <v>227.49</v>
      </c>
      <c r="S421" s="19" t="n" hidden="false">
        <f>ROUND(O421*P421,2)</f>
        <v>79918.3</v>
      </c>
      <c r="T421" s="19" t="n" hidden="false">
        <f>ROUND(O421*Q421,2)</f>
        <v>163496</v>
      </c>
      <c r="U421" s="19" t="n" hidden="false">
        <f>S421+T421</f>
        <v>243414.3</v>
      </c>
      <c r="V421" s="21" t="n" hidden="false">
        <f>U421/N421-1</f>
        <v>0.24522415019979205</v>
      </c>
      <c r="W421" s="8" t="n">
        <v>1070</v>
      </c>
      <c r="X421" s="19" t="n" hidden="false">
        <f>ROUND((AA422+AA423)/W421,2)</f>
        <v>74.69</v>
      </c>
      <c r="Y421" s="20" t="n" hidden="false">
        <v>290</v>
      </c>
      <c r="Z421" s="19" t="n" hidden="false">
        <f>X421+Y421</f>
        <v>364.69</v>
      </c>
      <c r="AA421" s="19" t="n" hidden="false">
        <f>ROUND(W421*X421,2)</f>
        <v>79918.3</v>
      </c>
      <c r="AB421" s="19" t="n" hidden="false">
        <f>ROUND(W421*Y421,2)</f>
        <v>310300</v>
      </c>
      <c r="AC421" s="19" t="n" hidden="false">
        <f>AA421+AB421</f>
        <v>390218.3</v>
      </c>
      <c r="AD421" s="21" t="n" hidden="false">
        <f>AC421/N421-1</f>
        <v>0.996223110186655</v>
      </c>
      <c r="AE421" s="8" t="n">
        <v>1070</v>
      </c>
      <c r="AF421" s="19" t="n" hidden="false">
        <f>ROUND((AI422+AI423)/AE421,2)</f>
        <v>74.69</v>
      </c>
      <c r="AG421" s="20" t="n" hidden="false">
        <v>250</v>
      </c>
      <c r="AH421" s="19" t="n" hidden="false">
        <f>AF421+AG421</f>
        <v>324.69</v>
      </c>
      <c r="AI421" s="19" t="n" hidden="false">
        <f>ROUND(AE421*AF421,2)</f>
        <v>79918.3</v>
      </c>
      <c r="AJ421" s="19" t="n" hidden="false">
        <f>ROUND(AE421*AG421,2)</f>
        <v>267500</v>
      </c>
      <c r="AK421" s="19" t="n" hidden="false">
        <f>AI421+AJ421</f>
        <v>347418.3</v>
      </c>
      <c r="AL421" s="21" t="n" hidden="false">
        <f>AK421/N421-1</f>
        <v>0.7772729760796979</v>
      </c>
      <c r="AM421" s="8" t="n">
        <v>0</v>
      </c>
      <c r="AN421" s="19" t="n" hidden="false">
        <f>ROUND((AQ422+AQ423)/AM421,2)</f>
        <v>0</v>
      </c>
      <c r="AO421" s="19" t="n" hidden="false">
        <v>0</v>
      </c>
      <c r="AP421" s="19" t="n" hidden="false">
        <f>AN421+AO421</f>
        <v>0</v>
      </c>
      <c r="AQ421" s="19" t="n" hidden="false">
        <f>ROUND(AM421*AN421,2)</f>
        <v>0</v>
      </c>
      <c r="AR421" s="19" t="n" hidden="false">
        <f>ROUND(AM421*AO421,2)</f>
        <v>0</v>
      </c>
      <c r="AS421" s="19" t="n" hidden="false">
        <f>AQ421+AR421</f>
        <v>0</v>
      </c>
      <c r="AT421" s="21" t="n" hidden="false">
        <f>AS421/N421-1</f>
        <v>-1</v>
      </c>
    </row>
    <row r="422" customFormat="false" hidden="false" outlineLevel="0" collapsed="false">
      <c r="A422" s="18" t="inlineStr">
        <is>
          <t xml:space="preserve">1.1.1.2.1.1.3.2.1</t>
        </is>
      </c>
      <c r="B422" s="18" t="inlineStr">
        <is>
          <t xml:space="preserve"/>
        </is>
      </c>
      <c r="C422" s="22" t="inlineStr">
        <is>
          <t xml:space="preserve">Кабель силовой ВВГнг(A)-FRLS 3х2,5мм2, 660В</t>
        </is>
      </c>
      <c r="D422" s="7" t="inlineStr">
        <is>
          <t xml:space="preserve">FRLSLTx</t>
        </is>
      </c>
      <c r="E422" s="7" t="inlineStr">
        <is>
          <t xml:space="preserve"/>
        </is>
      </c>
      <c r="F422" s="7" t="inlineStr">
        <is>
          <t xml:space="preserve">М</t>
        </is>
      </c>
      <c r="G422" s="7" t="inlineStr">
        <is>
          <t xml:space="preserve">1</t>
        </is>
      </c>
      <c r="H422" s="8" t="n">
        <v>210</v>
      </c>
      <c r="I422" s="23" t="n">
        <v>107.26</v>
      </c>
      <c r="J422" s="19" t="n">
        <v/>
      </c>
      <c r="K422" s="19" t="n">
        <f>ROUND(I422,2)+J422</f>
        <v>107.26</v>
      </c>
      <c r="L422" s="19" t="n">
        <f>ROUND(H422*ROUND(I422,2),2)</f>
        <v>22524.6</v>
      </c>
      <c r="M422" s="19" t="n">
        <v/>
      </c>
      <c r="N422" s="19" t="n">
        <f>L422+M422</f>
        <v>22524.6</v>
      </c>
      <c r="O422" s="8" t="n">
        <v>210</v>
      </c>
      <c r="P422" s="23" t="n" hidden="false">
        <v>107.26</v>
      </c>
      <c r="Q422" s="19" t="n" hidden="false">
        <v/>
      </c>
      <c r="R422" s="19" t="n" hidden="false">
        <f>P422+Q422</f>
        <v>107.26</v>
      </c>
      <c r="S422" s="19" t="n" hidden="false">
        <f>ROUND(O422*P422,2)</f>
        <v>22524.6</v>
      </c>
      <c r="T422" s="19" t="n" hidden="false">
        <v/>
      </c>
      <c r="U422" s="19" t="n" hidden="false">
        <f>S422+T422</f>
        <v>22524.6</v>
      </c>
      <c r="V422" s="21" t="n" hidden="false">
        <f>U422/N422-1</f>
        <v>0</v>
      </c>
      <c r="W422" s="8" t="n">
        <v>210</v>
      </c>
      <c r="X422" s="23" t="n" hidden="false">
        <v>107.26</v>
      </c>
      <c r="Y422" s="19" t="n" hidden="false">
        <v/>
      </c>
      <c r="Z422" s="19" t="n" hidden="false">
        <f>X422+Y422</f>
        <v>107.26</v>
      </c>
      <c r="AA422" s="19" t="n" hidden="false">
        <f>ROUND(W422*X422,2)</f>
        <v>22524.6</v>
      </c>
      <c r="AB422" s="19" t="n" hidden="false">
        <v/>
      </c>
      <c r="AC422" s="19" t="n" hidden="false">
        <f>AA422+AB422</f>
        <v>22524.6</v>
      </c>
      <c r="AD422" s="21" t="n" hidden="false">
        <f>AC422/N422-1</f>
        <v>0</v>
      </c>
      <c r="AE422" s="8" t="n">
        <v>210</v>
      </c>
      <c r="AF422" s="23" t="n" hidden="false">
        <v>107.26</v>
      </c>
      <c r="AG422" s="19" t="n" hidden="false">
        <v/>
      </c>
      <c r="AH422" s="19" t="n" hidden="false">
        <f>AF422+AG422</f>
        <v>107.26</v>
      </c>
      <c r="AI422" s="19" t="n" hidden="false">
        <f>ROUND(AE422*AF422,2)</f>
        <v>22524.6</v>
      </c>
      <c r="AJ422" s="19" t="n" hidden="false">
        <v/>
      </c>
      <c r="AK422" s="19" t="n" hidden="false">
        <f>AI422+AJ422</f>
        <v>22524.6</v>
      </c>
      <c r="AL422" s="21" t="n" hidden="false">
        <f>AK422/N422-1</f>
        <v>0</v>
      </c>
      <c r="AM422" s="8" t="n">
        <v>0</v>
      </c>
      <c r="AN422" s="23" t="n" hidden="false">
        <v>0</v>
      </c>
      <c r="AO422" s="19" t="n" hidden="false">
        <v/>
      </c>
      <c r="AP422" s="19" t="n" hidden="false">
        <f>AN422+AO422</f>
        <v>0</v>
      </c>
      <c r="AQ422" s="19" t="n" hidden="false">
        <f>ROUND(AM422*AN422,2)</f>
        <v>0</v>
      </c>
      <c r="AR422" s="19" t="n" hidden="false">
        <v/>
      </c>
      <c r="AS422" s="19" t="n" hidden="false">
        <f>AQ422+AR422</f>
        <v>0</v>
      </c>
      <c r="AT422" s="21" t="n" hidden="false">
        <f>AS422/N422-1</f>
        <v>-1</v>
      </c>
    </row>
    <row r="423" customFormat="false" hidden="false" outlineLevel="0" collapsed="false">
      <c r="A423" s="18" t="inlineStr">
        <is>
          <t xml:space="preserve">1.1.1.2.1.1.3.2.2</t>
        </is>
      </c>
      <c r="B423" s="18" t="inlineStr">
        <is>
          <t xml:space="preserve"/>
        </is>
      </c>
      <c r="C423" s="22" t="inlineStr">
        <is>
          <t xml:space="preserve">Кабель силовой ВВГнг(A)-LSLTx 3х2,5мм2, 660В</t>
        </is>
      </c>
      <c r="D423" s="7" t="inlineStr">
        <is>
          <t xml:space="preserve"/>
        </is>
      </c>
      <c r="E423" s="7" t="inlineStr">
        <is>
          <t xml:space="preserve"/>
        </is>
      </c>
      <c r="F423" s="7" t="inlineStr">
        <is>
          <t xml:space="preserve">М</t>
        </is>
      </c>
      <c r="G423" s="7" t="inlineStr">
        <is>
          <t xml:space="preserve">1</t>
        </is>
      </c>
      <c r="H423" s="8" t="n">
        <v>860</v>
      </c>
      <c r="I423" s="23" t="n">
        <v>66.74</v>
      </c>
      <c r="J423" s="19" t="n">
        <v/>
      </c>
      <c r="K423" s="19" t="n">
        <f>ROUND(I423,2)+J423</f>
        <v>66.74</v>
      </c>
      <c r="L423" s="19" t="n">
        <f>ROUND(H423*ROUND(I423,2),2)</f>
        <v>57396.4</v>
      </c>
      <c r="M423" s="19" t="n">
        <v/>
      </c>
      <c r="N423" s="19" t="n">
        <f>L423+M423</f>
        <v>57396.4</v>
      </c>
      <c r="O423" s="8" t="n">
        <v>860</v>
      </c>
      <c r="P423" s="23" t="n" hidden="false">
        <v>66.74</v>
      </c>
      <c r="Q423" s="19" t="n" hidden="false">
        <v/>
      </c>
      <c r="R423" s="19" t="n" hidden="false">
        <f>P423+Q423</f>
        <v>66.74</v>
      </c>
      <c r="S423" s="19" t="n" hidden="false">
        <f>ROUND(O423*P423,2)</f>
        <v>57396.4</v>
      </c>
      <c r="T423" s="19" t="n" hidden="false">
        <v/>
      </c>
      <c r="U423" s="19" t="n" hidden="false">
        <f>S423+T423</f>
        <v>57396.4</v>
      </c>
      <c r="V423" s="21" t="n" hidden="false">
        <f>U423/N423-1</f>
        <v>0</v>
      </c>
      <c r="W423" s="8" t="n">
        <v>860</v>
      </c>
      <c r="X423" s="23" t="n" hidden="false">
        <v>66.74</v>
      </c>
      <c r="Y423" s="19" t="n" hidden="false">
        <v/>
      </c>
      <c r="Z423" s="19" t="n" hidden="false">
        <f>X423+Y423</f>
        <v>66.74</v>
      </c>
      <c r="AA423" s="19" t="n" hidden="false">
        <f>ROUND(W423*X423,2)</f>
        <v>57396.4</v>
      </c>
      <c r="AB423" s="19" t="n" hidden="false">
        <v/>
      </c>
      <c r="AC423" s="19" t="n" hidden="false">
        <f>AA423+AB423</f>
        <v>57396.4</v>
      </c>
      <c r="AD423" s="21" t="n" hidden="false">
        <f>AC423/N423-1</f>
        <v>0</v>
      </c>
      <c r="AE423" s="8" t="n">
        <v>860</v>
      </c>
      <c r="AF423" s="23" t="n" hidden="false">
        <v>66.74</v>
      </c>
      <c r="AG423" s="19" t="n" hidden="false">
        <v/>
      </c>
      <c r="AH423" s="19" t="n" hidden="false">
        <f>AF423+AG423</f>
        <v>66.74</v>
      </c>
      <c r="AI423" s="19" t="n" hidden="false">
        <f>ROUND(AE423*AF423,2)</f>
        <v>57396.4</v>
      </c>
      <c r="AJ423" s="19" t="n" hidden="false">
        <v/>
      </c>
      <c r="AK423" s="19" t="n" hidden="false">
        <f>AI423+AJ423</f>
        <v>57396.4</v>
      </c>
      <c r="AL423" s="21" t="n" hidden="false">
        <f>AK423/N423-1</f>
        <v>0</v>
      </c>
      <c r="AM423" s="8" t="n">
        <v>0</v>
      </c>
      <c r="AN423" s="23" t="n" hidden="false">
        <v>0</v>
      </c>
      <c r="AO423" s="19" t="n" hidden="false">
        <v/>
      </c>
      <c r="AP423" s="19" t="n" hidden="false">
        <f>AN423+AO423</f>
        <v>0</v>
      </c>
      <c r="AQ423" s="19" t="n" hidden="false">
        <f>ROUND(AM423*AN423,2)</f>
        <v>0</v>
      </c>
      <c r="AR423" s="19" t="n" hidden="false">
        <v/>
      </c>
      <c r="AS423" s="19" t="n" hidden="false">
        <f>AQ423+AR423</f>
        <v>0</v>
      </c>
      <c r="AT423" s="21" t="n" hidden="false">
        <f>AS423/N423-1</f>
        <v>-1</v>
      </c>
    </row>
    <row r="424" customFormat="false" hidden="false" outlineLevel="0" collapsed="false">
      <c r="A424" s="18" t="inlineStr">
        <is>
          <t xml:space="preserve">1.1.1.2.1.1.3.3</t>
        </is>
      </c>
      <c r="B424" s="18" t="inlineStr">
        <is>
          <t xml:space="preserve"/>
        </is>
      </c>
      <c r="C424" s="18" t="inlineStr">
        <is>
          <t xml:space="preserve">Затяжка кабеля, провода в трубу / 7-17 мм</t>
        </is>
      </c>
      <c r="D424" s="7" t="inlineStr">
        <is>
          <t xml:space="preserve">ЭМ
Поставщики: ООО "Богословский кабельный завод", Акционерное общество "Электрокабель" Кольчугинский завод"</t>
        </is>
      </c>
      <c r="E424" s="7" t="inlineStr">
        <is>
          <t xml:space="preserve">Выгружается из БО по объектам BIM-КЦ</t>
        </is>
      </c>
      <c r="F424" s="7" t="inlineStr">
        <is>
          <t xml:space="preserve">ПОГ М</t>
        </is>
      </c>
      <c r="G424" s="7" t="inlineStr">
        <is>
          <t xml:space="preserve">1</t>
        </is>
      </c>
      <c r="H424" s="8" t="n">
        <v>13020</v>
      </c>
      <c r="I424" s="19" t="n">
        <f>ROUND((L425+L426+L427+L428+L429+L430+L431)/H424,2)</f>
        <v>114.69</v>
      </c>
      <c r="J424" s="20" t="n">
        <v>108</v>
      </c>
      <c r="K424" s="19" t="n">
        <f>I424+ROUND(J424,2)</f>
        <v>222.69</v>
      </c>
      <c r="L424" s="19" t="n">
        <f>ROUND(H424*I424,2)</f>
        <v>1493263.8</v>
      </c>
      <c r="M424" s="19" t="n">
        <f>ROUND(H424*ROUND(J424,2),2)</f>
        <v>1406160</v>
      </c>
      <c r="N424" s="19" t="n">
        <f>L424+M424</f>
        <v>2899423.8</v>
      </c>
      <c r="O424" s="8" t="n">
        <v>13020</v>
      </c>
      <c r="P424" s="19" t="n" hidden="false">
        <f>ROUND((S425+S426+S427+S428+S429+S430+S431)/O424,2)</f>
        <v>118.69</v>
      </c>
      <c r="Q424" s="20" t="n" hidden="false">
        <v>152.8</v>
      </c>
      <c r="R424" s="19" t="n" hidden="false">
        <f>P424+Q424</f>
        <v>271.49</v>
      </c>
      <c r="S424" s="19" t="n" hidden="false">
        <f>ROUND(O424*P424,2)</f>
        <v>1545343.8</v>
      </c>
      <c r="T424" s="19" t="n" hidden="false">
        <f>ROUND(O424*Q424,2)</f>
        <v>1989456</v>
      </c>
      <c r="U424" s="19" t="n" hidden="false">
        <f>S424+T424</f>
        <v>3534799.8</v>
      </c>
      <c r="V424" s="21" t="n" hidden="false">
        <f>U424/N424-1</f>
        <v>0.2191387130091158</v>
      </c>
      <c r="W424" s="8" t="n">
        <v>13020</v>
      </c>
      <c r="X424" s="19" t="n" hidden="false">
        <f>ROUND((AA425+AA426+AA427+AA428+AA429+AA430+AA431)/W424,2)</f>
        <v>118.69</v>
      </c>
      <c r="Y424" s="20" t="n" hidden="false">
        <v>290</v>
      </c>
      <c r="Z424" s="19" t="n" hidden="false">
        <f>X424+Y424</f>
        <v>408.69</v>
      </c>
      <c r="AA424" s="19" t="n" hidden="false">
        <f>ROUND(W424*X424,2)</f>
        <v>1545343.8</v>
      </c>
      <c r="AB424" s="19" t="n" hidden="false">
        <f>ROUND(W424*Y424,2)</f>
        <v>3775800</v>
      </c>
      <c r="AC424" s="19" t="n" hidden="false">
        <f>AA424+AB424</f>
        <v>5321143.8</v>
      </c>
      <c r="AD424" s="21" t="n" hidden="false">
        <f>AC424/N424-1</f>
        <v>0.8352418159773678</v>
      </c>
      <c r="AE424" s="8" t="n">
        <v>13020</v>
      </c>
      <c r="AF424" s="19" t="n" hidden="false">
        <f>ROUND((AI425+AI426+AI427+AI428+AI429+AI430+AI431)/AE424,2)</f>
        <v>118.96</v>
      </c>
      <c r="AG424" s="20" t="n" hidden="false">
        <v>350</v>
      </c>
      <c r="AH424" s="19" t="n" hidden="false">
        <f>AF424+AG424</f>
        <v>468.96</v>
      </c>
      <c r="AI424" s="19" t="n" hidden="false">
        <f>ROUND(AE424*AF424,2)</f>
        <v>1548859.2</v>
      </c>
      <c r="AJ424" s="19" t="n" hidden="false">
        <f>ROUND(AE424*AG424,2)</f>
        <v>4557000</v>
      </c>
      <c r="AK424" s="19" t="n" hidden="false">
        <f>AI424+AJ424</f>
        <v>6105859.2</v>
      </c>
      <c r="AL424" s="21" t="n" hidden="false">
        <f>AK424/N424-1</f>
        <v>1.1058871076384214</v>
      </c>
      <c r="AM424" s="8" t="n">
        <v>0</v>
      </c>
      <c r="AN424" s="19" t="n" hidden="false">
        <f>ROUND((AQ425+AQ426+AQ427+AQ428+AQ429+AQ430+AQ431)/AM424,2)</f>
        <v>0</v>
      </c>
      <c r="AO424" s="19" t="n" hidden="false">
        <v>0</v>
      </c>
      <c r="AP424" s="19" t="n" hidden="false">
        <f>AN424+AO424</f>
        <v>0</v>
      </c>
      <c r="AQ424" s="19" t="n" hidden="false">
        <f>ROUND(AM424*AN424,2)</f>
        <v>0</v>
      </c>
      <c r="AR424" s="19" t="n" hidden="false">
        <f>ROUND(AM424*AO424,2)</f>
        <v>0</v>
      </c>
      <c r="AS424" s="19" t="n" hidden="false">
        <f>AQ424+AR424</f>
        <v>0</v>
      </c>
      <c r="AT424" s="21" t="n" hidden="false">
        <f>AS424/N424-1</f>
        <v>-1</v>
      </c>
    </row>
    <row r="425" customFormat="false" hidden="false" outlineLevel="0" collapsed="false">
      <c r="A425" s="18" t="inlineStr">
        <is>
          <t xml:space="preserve">1.1.1.2.1.1.3.3.1</t>
        </is>
      </c>
      <c r="B425" s="18" t="inlineStr">
        <is>
          <t xml:space="preserve"/>
        </is>
      </c>
      <c r="C425" s="22" t="inlineStr">
        <is>
          <t xml:space="preserve">Кабель силовой_ (Будет удален с 01.01.2024г.) / ВВГнг(А)-LSLTx / 3х6 мм</t>
        </is>
      </c>
      <c r="D425" s="7" t="inlineStr">
        <is>
          <t xml:space="preserve"/>
        </is>
      </c>
      <c r="E425" s="7" t="inlineStr">
        <is>
          <t xml:space="preserve"/>
        </is>
      </c>
      <c r="F425" s="7" t="inlineStr">
        <is>
          <t xml:space="preserve">ПОГ М</t>
        </is>
      </c>
      <c r="G425" s="7" t="inlineStr">
        <is>
          <t xml:space="preserve">1</t>
        </is>
      </c>
      <c r="H425" s="8" t="n">
        <v>650</v>
      </c>
      <c r="I425" s="23" t="n">
        <v>211.21</v>
      </c>
      <c r="J425" s="19" t="n">
        <v/>
      </c>
      <c r="K425" s="19" t="n">
        <f>ROUND(I425,2)+J425</f>
        <v>211.21</v>
      </c>
      <c r="L425" s="19" t="n">
        <f>ROUND(H425*ROUND(I425,2),2)</f>
        <v>137286.5</v>
      </c>
      <c r="M425" s="19" t="n">
        <v/>
      </c>
      <c r="N425" s="19" t="n">
        <f>L425+M425</f>
        <v>137286.5</v>
      </c>
      <c r="O425" s="8" t="n">
        <v>650</v>
      </c>
      <c r="P425" s="23" t="n" hidden="false">
        <v>211.21</v>
      </c>
      <c r="Q425" s="19" t="n" hidden="false">
        <v/>
      </c>
      <c r="R425" s="19" t="n" hidden="false">
        <f>P425+Q425</f>
        <v>211.21</v>
      </c>
      <c r="S425" s="19" t="n" hidden="false">
        <f>ROUND(O425*P425,2)</f>
        <v>137286.5</v>
      </c>
      <c r="T425" s="19" t="n" hidden="false">
        <v/>
      </c>
      <c r="U425" s="19" t="n" hidden="false">
        <f>S425+T425</f>
        <v>137286.5</v>
      </c>
      <c r="V425" s="21" t="n" hidden="false">
        <f>U425/N425-1</f>
        <v>0</v>
      </c>
      <c r="W425" s="8" t="n">
        <v>650</v>
      </c>
      <c r="X425" s="23" t="n" hidden="false">
        <v>211.21</v>
      </c>
      <c r="Y425" s="19" t="n" hidden="false">
        <v/>
      </c>
      <c r="Z425" s="19" t="n" hidden="false">
        <f>X425+Y425</f>
        <v>211.21</v>
      </c>
      <c r="AA425" s="19" t="n" hidden="false">
        <f>ROUND(W425*X425,2)</f>
        <v>137286.5</v>
      </c>
      <c r="AB425" s="19" t="n" hidden="false">
        <v/>
      </c>
      <c r="AC425" s="19" t="n" hidden="false">
        <f>AA425+AB425</f>
        <v>137286.5</v>
      </c>
      <c r="AD425" s="21" t="n" hidden="false">
        <f>AC425/N425-1</f>
        <v>0</v>
      </c>
      <c r="AE425" s="8" t="n">
        <v>650</v>
      </c>
      <c r="AF425" s="23" t="n" hidden="false">
        <v>211.21</v>
      </c>
      <c r="AG425" s="19" t="n" hidden="false">
        <v/>
      </c>
      <c r="AH425" s="19" t="n" hidden="false">
        <f>AF425+AG425</f>
        <v>211.21</v>
      </c>
      <c r="AI425" s="19" t="n" hidden="false">
        <f>ROUND(AE425*AF425,2)</f>
        <v>137286.5</v>
      </c>
      <c r="AJ425" s="19" t="n" hidden="false">
        <v/>
      </c>
      <c r="AK425" s="19" t="n" hidden="false">
        <f>AI425+AJ425</f>
        <v>137286.5</v>
      </c>
      <c r="AL425" s="21" t="n" hidden="false">
        <f>AK425/N425-1</f>
        <v>0</v>
      </c>
      <c r="AM425" s="8" t="n">
        <v>0</v>
      </c>
      <c r="AN425" s="23" t="n" hidden="false">
        <v>0</v>
      </c>
      <c r="AO425" s="19" t="n" hidden="false">
        <v/>
      </c>
      <c r="AP425" s="19" t="n" hidden="false">
        <f>AN425+AO425</f>
        <v>0</v>
      </c>
      <c r="AQ425" s="19" t="n" hidden="false">
        <f>ROUND(AM425*AN425,2)</f>
        <v>0</v>
      </c>
      <c r="AR425" s="19" t="n" hidden="false">
        <v/>
      </c>
      <c r="AS425" s="19" t="n" hidden="false">
        <f>AQ425+AR425</f>
        <v>0</v>
      </c>
      <c r="AT425" s="21" t="n" hidden="false">
        <f>AS425/N425-1</f>
        <v>-1</v>
      </c>
    </row>
    <row r="426" customFormat="false" hidden="false" outlineLevel="0" collapsed="false">
      <c r="A426" s="18" t="inlineStr">
        <is>
          <t xml:space="preserve">1.1.1.2.1.1.3.3.2</t>
        </is>
      </c>
      <c r="B426" s="18" t="inlineStr">
        <is>
          <t xml:space="preserve"/>
        </is>
      </c>
      <c r="C426" s="22" t="inlineStr">
        <is>
          <t xml:space="preserve">Кабель силовой ВВГнг(A)-FRLS 3х2,5мм2, 660В</t>
        </is>
      </c>
      <c r="D426" s="7" t="inlineStr">
        <is>
          <t xml:space="preserve">FRLSLTx</t>
        </is>
      </c>
      <c r="E426" s="7" t="inlineStr">
        <is>
          <t xml:space="preserve"/>
        </is>
      </c>
      <c r="F426" s="7" t="inlineStr">
        <is>
          <t xml:space="preserve">М</t>
        </is>
      </c>
      <c r="G426" s="7" t="inlineStr">
        <is>
          <t xml:space="preserve">1</t>
        </is>
      </c>
      <c r="H426" s="8" t="n">
        <v>90</v>
      </c>
      <c r="I426" s="23" t="n">
        <v>107.26</v>
      </c>
      <c r="J426" s="19" t="n">
        <v/>
      </c>
      <c r="K426" s="19" t="n">
        <f>ROUND(I426,2)+J426</f>
        <v>107.26</v>
      </c>
      <c r="L426" s="19" t="n">
        <f>ROUND(H426*ROUND(I426,2),2)</f>
        <v>9653.4</v>
      </c>
      <c r="M426" s="19" t="n">
        <v/>
      </c>
      <c r="N426" s="19" t="n">
        <f>L426+M426</f>
        <v>9653.4</v>
      </c>
      <c r="O426" s="8" t="n">
        <v>90</v>
      </c>
      <c r="P426" s="23" t="n" hidden="false">
        <v>107.26</v>
      </c>
      <c r="Q426" s="19" t="n" hidden="false">
        <v/>
      </c>
      <c r="R426" s="19" t="n" hidden="false">
        <f>P426+Q426</f>
        <v>107.26</v>
      </c>
      <c r="S426" s="19" t="n" hidden="false">
        <f>ROUND(O426*P426,2)</f>
        <v>9653.4</v>
      </c>
      <c r="T426" s="19" t="n" hidden="false">
        <v/>
      </c>
      <c r="U426" s="19" t="n" hidden="false">
        <f>S426+T426</f>
        <v>9653.4</v>
      </c>
      <c r="V426" s="21" t="n" hidden="false">
        <f>U426/N426-1</f>
        <v>0</v>
      </c>
      <c r="W426" s="8" t="n">
        <v>90</v>
      </c>
      <c r="X426" s="23" t="n" hidden="false">
        <v>107.26</v>
      </c>
      <c r="Y426" s="19" t="n" hidden="false">
        <v/>
      </c>
      <c r="Z426" s="19" t="n" hidden="false">
        <f>X426+Y426</f>
        <v>107.26</v>
      </c>
      <c r="AA426" s="19" t="n" hidden="false">
        <f>ROUND(W426*X426,2)</f>
        <v>9653.4</v>
      </c>
      <c r="AB426" s="19" t="n" hidden="false">
        <v/>
      </c>
      <c r="AC426" s="19" t="n" hidden="false">
        <f>AA426+AB426</f>
        <v>9653.4</v>
      </c>
      <c r="AD426" s="21" t="n" hidden="false">
        <f>AC426/N426-1</f>
        <v>0</v>
      </c>
      <c r="AE426" s="8" t="n">
        <v>90</v>
      </c>
      <c r="AF426" s="23" t="n" hidden="false">
        <v>107.26</v>
      </c>
      <c r="AG426" s="19" t="n" hidden="false">
        <v/>
      </c>
      <c r="AH426" s="19" t="n" hidden="false">
        <f>AF426+AG426</f>
        <v>107.26</v>
      </c>
      <c r="AI426" s="19" t="n" hidden="false">
        <f>ROUND(AE426*AF426,2)</f>
        <v>9653.4</v>
      </c>
      <c r="AJ426" s="19" t="n" hidden="false">
        <v/>
      </c>
      <c r="AK426" s="19" t="n" hidden="false">
        <f>AI426+AJ426</f>
        <v>9653.4</v>
      </c>
      <c r="AL426" s="21" t="n" hidden="false">
        <f>AK426/N426-1</f>
        <v>0</v>
      </c>
      <c r="AM426" s="8" t="n">
        <v>0</v>
      </c>
      <c r="AN426" s="23" t="n" hidden="false">
        <v>0</v>
      </c>
      <c r="AO426" s="19" t="n" hidden="false">
        <v/>
      </c>
      <c r="AP426" s="19" t="n" hidden="false">
        <f>AN426+AO426</f>
        <v>0</v>
      </c>
      <c r="AQ426" s="19" t="n" hidden="false">
        <f>ROUND(AM426*AN426,2)</f>
        <v>0</v>
      </c>
      <c r="AR426" s="19" t="n" hidden="false">
        <v/>
      </c>
      <c r="AS426" s="19" t="n" hidden="false">
        <f>AQ426+AR426</f>
        <v>0</v>
      </c>
      <c r="AT426" s="21" t="n" hidden="false">
        <f>AS426/N426-1</f>
        <v>-1</v>
      </c>
    </row>
    <row r="427" customFormat="false" hidden="false" outlineLevel="0" collapsed="false">
      <c r="A427" s="18" t="inlineStr">
        <is>
          <t xml:space="preserve">1.1.1.2.1.1.3.3.3</t>
        </is>
      </c>
      <c r="B427" s="18" t="inlineStr">
        <is>
          <t xml:space="preserve"/>
        </is>
      </c>
      <c r="C427" s="22" t="inlineStr">
        <is>
          <t xml:space="preserve">Кабель силовой ВВГнг(A)-LSLTx 5х2,5мм2, 660В</t>
        </is>
      </c>
      <c r="D427" s="7" t="inlineStr">
        <is>
          <t xml:space="preserve"/>
        </is>
      </c>
      <c r="E427" s="7" t="inlineStr">
        <is>
          <t xml:space="preserve"/>
        </is>
      </c>
      <c r="F427" s="7" t="inlineStr">
        <is>
          <t xml:space="preserve">М</t>
        </is>
      </c>
      <c r="G427" s="7" t="inlineStr">
        <is>
          <t xml:space="preserve">1</t>
        </is>
      </c>
      <c r="H427" s="8" t="n">
        <v>2410</v>
      </c>
      <c r="I427" s="23" t="n">
        <v>153.21</v>
      </c>
      <c r="J427" s="19" t="n">
        <v/>
      </c>
      <c r="K427" s="19" t="n">
        <f>ROUND(I427,2)+J427</f>
        <v>153.21</v>
      </c>
      <c r="L427" s="19" t="n">
        <f>ROUND(H427*ROUND(I427,2),2)</f>
        <v>369236.1</v>
      </c>
      <c r="M427" s="19" t="n">
        <v/>
      </c>
      <c r="N427" s="19" t="n">
        <f>L427+M427</f>
        <v>369236.1</v>
      </c>
      <c r="O427" s="8" t="n">
        <v>2410</v>
      </c>
      <c r="P427" s="23" t="n" hidden="false">
        <v>153.21</v>
      </c>
      <c r="Q427" s="19" t="n" hidden="false">
        <v/>
      </c>
      <c r="R427" s="19" t="n" hidden="false">
        <f>P427+Q427</f>
        <v>153.21</v>
      </c>
      <c r="S427" s="19" t="n" hidden="false">
        <f>ROUND(O427*P427,2)</f>
        <v>369236.1</v>
      </c>
      <c r="T427" s="19" t="n" hidden="false">
        <v/>
      </c>
      <c r="U427" s="19" t="n" hidden="false">
        <f>S427+T427</f>
        <v>369236.1</v>
      </c>
      <c r="V427" s="21" t="n" hidden="false">
        <f>U427/N427-1</f>
        <v>0</v>
      </c>
      <c r="W427" s="8" t="n">
        <v>2410</v>
      </c>
      <c r="X427" s="23" t="n" hidden="false">
        <v>153.21</v>
      </c>
      <c r="Y427" s="19" t="n" hidden="false">
        <v/>
      </c>
      <c r="Z427" s="19" t="n" hidden="false">
        <f>X427+Y427</f>
        <v>153.21</v>
      </c>
      <c r="AA427" s="19" t="n" hidden="false">
        <f>ROUND(W427*X427,2)</f>
        <v>369236.1</v>
      </c>
      <c r="AB427" s="19" t="n" hidden="false">
        <v/>
      </c>
      <c r="AC427" s="19" t="n" hidden="false">
        <f>AA427+AB427</f>
        <v>369236.1</v>
      </c>
      <c r="AD427" s="21" t="n" hidden="false">
        <f>AC427/N427-1</f>
        <v>0</v>
      </c>
      <c r="AE427" s="8" t="n">
        <v>2410</v>
      </c>
      <c r="AF427" s="23" t="n" hidden="false">
        <v>153.21</v>
      </c>
      <c r="AG427" s="19" t="n" hidden="false">
        <v/>
      </c>
      <c r="AH427" s="19" t="n" hidden="false">
        <f>AF427+AG427</f>
        <v>153.21</v>
      </c>
      <c r="AI427" s="19" t="n" hidden="false">
        <f>ROUND(AE427*AF427,2)</f>
        <v>369236.1</v>
      </c>
      <c r="AJ427" s="19" t="n" hidden="false">
        <v/>
      </c>
      <c r="AK427" s="19" t="n" hidden="false">
        <f>AI427+AJ427</f>
        <v>369236.1</v>
      </c>
      <c r="AL427" s="21" t="n" hidden="false">
        <f>AK427/N427-1</f>
        <v>0</v>
      </c>
      <c r="AM427" s="8" t="n">
        <v>0</v>
      </c>
      <c r="AN427" s="23" t="n" hidden="false">
        <v>0</v>
      </c>
      <c r="AO427" s="19" t="n" hidden="false">
        <v/>
      </c>
      <c r="AP427" s="19" t="n" hidden="false">
        <f>AN427+AO427</f>
        <v>0</v>
      </c>
      <c r="AQ427" s="19" t="n" hidden="false">
        <f>ROUND(AM427*AN427,2)</f>
        <v>0</v>
      </c>
      <c r="AR427" s="19" t="n" hidden="false">
        <v/>
      </c>
      <c r="AS427" s="19" t="n" hidden="false">
        <f>AQ427+AR427</f>
        <v>0</v>
      </c>
      <c r="AT427" s="21" t="n" hidden="false">
        <f>AS427/N427-1</f>
        <v>-1</v>
      </c>
    </row>
    <row r="428" customFormat="false" hidden="false" outlineLevel="0" collapsed="false">
      <c r="A428" s="18" t="inlineStr">
        <is>
          <t xml:space="preserve">1.1.1.2.1.1.3.3.4</t>
        </is>
      </c>
      <c r="B428" s="18" t="inlineStr">
        <is>
          <t xml:space="preserve"/>
        </is>
      </c>
      <c r="C428" s="22" t="inlineStr">
        <is>
          <t xml:space="preserve">Кабель силовой ВВГнг(A)-FRLSLTx 3х4мм2, 660В</t>
        </is>
      </c>
      <c r="D428" s="7" t="inlineStr">
        <is>
          <t xml:space="preserve"/>
        </is>
      </c>
      <c r="E428" s="7" t="inlineStr">
        <is>
          <t xml:space="preserve"/>
        </is>
      </c>
      <c r="F428" s="7" t="inlineStr">
        <is>
          <t xml:space="preserve">М</t>
        </is>
      </c>
      <c r="G428" s="7" t="inlineStr">
        <is>
          <t xml:space="preserve">1</t>
        </is>
      </c>
      <c r="H428" s="8" t="n">
        <v>650</v>
      </c>
      <c r="I428" s="23" t="n">
        <v>199.59</v>
      </c>
      <c r="J428" s="19" t="n">
        <v/>
      </c>
      <c r="K428" s="19" t="n">
        <f>ROUND(I428,2)+J428</f>
        <v>199.59</v>
      </c>
      <c r="L428" s="19" t="n">
        <f>ROUND(H428*ROUND(I428,2),2)</f>
        <v>129733.5</v>
      </c>
      <c r="M428" s="19" t="n">
        <v/>
      </c>
      <c r="N428" s="19" t="n">
        <f>L428+M428</f>
        <v>129733.5</v>
      </c>
      <c r="O428" s="8" t="n">
        <v>650</v>
      </c>
      <c r="P428" s="23" t="n" hidden="false">
        <v>199.59</v>
      </c>
      <c r="Q428" s="19" t="n" hidden="false">
        <v/>
      </c>
      <c r="R428" s="19" t="n" hidden="false">
        <f>P428+Q428</f>
        <v>199.59</v>
      </c>
      <c r="S428" s="19" t="n" hidden="false">
        <f>ROUND(O428*P428,2)</f>
        <v>129733.5</v>
      </c>
      <c r="T428" s="19" t="n" hidden="false">
        <v/>
      </c>
      <c r="U428" s="19" t="n" hidden="false">
        <f>S428+T428</f>
        <v>129733.5</v>
      </c>
      <c r="V428" s="21" t="n" hidden="false">
        <f>U428/N428-1</f>
        <v>0</v>
      </c>
      <c r="W428" s="8" t="n">
        <v>650</v>
      </c>
      <c r="X428" s="23" t="n" hidden="false">
        <v>199.59</v>
      </c>
      <c r="Y428" s="19" t="n" hidden="false">
        <v/>
      </c>
      <c r="Z428" s="19" t="n" hidden="false">
        <f>X428+Y428</f>
        <v>199.59</v>
      </c>
      <c r="AA428" s="19" t="n" hidden="false">
        <f>ROUND(W428*X428,2)</f>
        <v>129733.5</v>
      </c>
      <c r="AB428" s="19" t="n" hidden="false">
        <v/>
      </c>
      <c r="AC428" s="19" t="n" hidden="false">
        <f>AA428+AB428</f>
        <v>129733.5</v>
      </c>
      <c r="AD428" s="21" t="n" hidden="false">
        <f>AC428/N428-1</f>
        <v>0</v>
      </c>
      <c r="AE428" s="8" t="n">
        <v>650</v>
      </c>
      <c r="AF428" s="23" t="n" hidden="false">
        <v>199.59</v>
      </c>
      <c r="AG428" s="19" t="n" hidden="false">
        <v/>
      </c>
      <c r="AH428" s="19" t="n" hidden="false">
        <f>AF428+AG428</f>
        <v>199.59</v>
      </c>
      <c r="AI428" s="19" t="n" hidden="false">
        <f>ROUND(AE428*AF428,2)</f>
        <v>129733.5</v>
      </c>
      <c r="AJ428" s="19" t="n" hidden="false">
        <v/>
      </c>
      <c r="AK428" s="19" t="n" hidden="false">
        <f>AI428+AJ428</f>
        <v>129733.5</v>
      </c>
      <c r="AL428" s="21" t="n" hidden="false">
        <f>AK428/N428-1</f>
        <v>0</v>
      </c>
      <c r="AM428" s="8" t="n">
        <v>0</v>
      </c>
      <c r="AN428" s="23" t="n" hidden="false">
        <v>0</v>
      </c>
      <c r="AO428" s="19" t="n" hidden="false">
        <v/>
      </c>
      <c r="AP428" s="19" t="n" hidden="false">
        <f>AN428+AO428</f>
        <v>0</v>
      </c>
      <c r="AQ428" s="19" t="n" hidden="false">
        <f>ROUND(AM428*AN428,2)</f>
        <v>0</v>
      </c>
      <c r="AR428" s="19" t="n" hidden="false">
        <v/>
      </c>
      <c r="AS428" s="19" t="n" hidden="false">
        <f>AQ428+AR428</f>
        <v>0</v>
      </c>
      <c r="AT428" s="21" t="n" hidden="false">
        <f>AS428/N428-1</f>
        <v>-1</v>
      </c>
    </row>
    <row r="429" customFormat="false" hidden="false" outlineLevel="0" collapsed="false">
      <c r="A429" s="18" t="inlineStr">
        <is>
          <t xml:space="preserve">1.1.1.2.1.1.3.3.5</t>
        </is>
      </c>
      <c r="B429" s="18" t="inlineStr">
        <is>
          <t xml:space="preserve"/>
        </is>
      </c>
      <c r="C429" s="22" t="inlineStr">
        <is>
          <t xml:space="preserve">Кабель силовой ВВГнг(A)-FRLSLTx 5х2,5мм2, 660В</t>
        </is>
      </c>
      <c r="D429" s="7" t="inlineStr">
        <is>
          <t xml:space="preserve"/>
        </is>
      </c>
      <c r="E429" s="7" t="inlineStr">
        <is>
          <t xml:space="preserve"/>
        </is>
      </c>
      <c r="F429" s="7" t="inlineStr">
        <is>
          <t xml:space="preserve">М</t>
        </is>
      </c>
      <c r="G429" s="7" t="inlineStr">
        <is>
          <t xml:space="preserve">1</t>
        </is>
      </c>
      <c r="H429" s="8" t="n">
        <v>2010</v>
      </c>
      <c r="I429" s="23" t="n">
        <v>158.06</v>
      </c>
      <c r="J429" s="19" t="n">
        <v/>
      </c>
      <c r="K429" s="19" t="n">
        <f>ROUND(I429,2)+J429</f>
        <v>158.06</v>
      </c>
      <c r="L429" s="19" t="n">
        <f>ROUND(H429*ROUND(I429,2),2)</f>
        <v>317700.6</v>
      </c>
      <c r="M429" s="19" t="n">
        <v/>
      </c>
      <c r="N429" s="19" t="n">
        <f>L429+M429</f>
        <v>317700.6</v>
      </c>
      <c r="O429" s="8" t="n">
        <v>2010</v>
      </c>
      <c r="P429" s="23" t="n" hidden="false">
        <v>158.06</v>
      </c>
      <c r="Q429" s="19" t="n" hidden="false">
        <v/>
      </c>
      <c r="R429" s="19" t="n" hidden="false">
        <f>P429+Q429</f>
        <v>158.06</v>
      </c>
      <c r="S429" s="19" t="n" hidden="false">
        <f>ROUND(O429*P429,2)</f>
        <v>317700.6</v>
      </c>
      <c r="T429" s="19" t="n" hidden="false">
        <v/>
      </c>
      <c r="U429" s="19" t="n" hidden="false">
        <f>S429+T429</f>
        <v>317700.6</v>
      </c>
      <c r="V429" s="21" t="n" hidden="false">
        <f>U429/N429-1</f>
        <v>0</v>
      </c>
      <c r="W429" s="8" t="n">
        <v>2010</v>
      </c>
      <c r="X429" s="23" t="n" hidden="false">
        <v>158.06</v>
      </c>
      <c r="Y429" s="19" t="n" hidden="false">
        <v/>
      </c>
      <c r="Z429" s="19" t="n" hidden="false">
        <f>X429+Y429</f>
        <v>158.06</v>
      </c>
      <c r="AA429" s="19" t="n" hidden="false">
        <f>ROUND(W429*X429,2)</f>
        <v>317700.6</v>
      </c>
      <c r="AB429" s="19" t="n" hidden="false">
        <v/>
      </c>
      <c r="AC429" s="19" t="n" hidden="false">
        <f>AA429+AB429</f>
        <v>317700.6</v>
      </c>
      <c r="AD429" s="21" t="n" hidden="false">
        <f>AC429/N429-1</f>
        <v>0</v>
      </c>
      <c r="AE429" s="8" t="n">
        <v>2010</v>
      </c>
      <c r="AF429" s="23" t="n" hidden="false">
        <v>158.06</v>
      </c>
      <c r="AG429" s="19" t="n" hidden="false">
        <v/>
      </c>
      <c r="AH429" s="19" t="n" hidden="false">
        <f>AF429+AG429</f>
        <v>158.06</v>
      </c>
      <c r="AI429" s="19" t="n" hidden="false">
        <f>ROUND(AE429*AF429,2)</f>
        <v>317700.6</v>
      </c>
      <c r="AJ429" s="19" t="n" hidden="false">
        <v/>
      </c>
      <c r="AK429" s="19" t="n" hidden="false">
        <f>AI429+AJ429</f>
        <v>317700.6</v>
      </c>
      <c r="AL429" s="21" t="n" hidden="false">
        <f>AK429/N429-1</f>
        <v>0</v>
      </c>
      <c r="AM429" s="8" t="n">
        <v>0</v>
      </c>
      <c r="AN429" s="23" t="n" hidden="false">
        <v>0</v>
      </c>
      <c r="AO429" s="19" t="n" hidden="false">
        <v/>
      </c>
      <c r="AP429" s="19" t="n" hidden="false">
        <f>AN429+AO429</f>
        <v>0</v>
      </c>
      <c r="AQ429" s="19" t="n" hidden="false">
        <f>ROUND(AM429*AN429,2)</f>
        <v>0</v>
      </c>
      <c r="AR429" s="19" t="n" hidden="false">
        <v/>
      </c>
      <c r="AS429" s="19" t="n" hidden="false">
        <f>AQ429+AR429</f>
        <v>0</v>
      </c>
      <c r="AT429" s="21" t="n" hidden="false">
        <f>AS429/N429-1</f>
        <v>-1</v>
      </c>
    </row>
    <row r="430" customFormat="false" hidden="false" outlineLevel="0" collapsed="false">
      <c r="A430" s="18" t="inlineStr">
        <is>
          <t xml:space="preserve">1.1.1.2.1.1.3.3.6</t>
        </is>
      </c>
      <c r="B430" s="18" t="inlineStr">
        <is>
          <t xml:space="preserve"/>
        </is>
      </c>
      <c r="C430" s="22" t="inlineStr">
        <is>
          <t xml:space="preserve">Кабель силовой ВВГнг(A)-LSLTx 3х2,5мм2, 660В</t>
        </is>
      </c>
      <c r="D430" s="7" t="inlineStr">
        <is>
          <t xml:space="preserve"/>
        </is>
      </c>
      <c r="E430" s="7" t="inlineStr">
        <is>
          <t xml:space="preserve"/>
        </is>
      </c>
      <c r="F430" s="7" t="inlineStr">
        <is>
          <t xml:space="preserve">М</t>
        </is>
      </c>
      <c r="G430" s="7" t="inlineStr">
        <is>
          <t xml:space="preserve">1</t>
        </is>
      </c>
      <c r="H430" s="8" t="n">
        <v>6345</v>
      </c>
      <c r="I430" s="23" t="n">
        <v>66.74</v>
      </c>
      <c r="J430" s="19" t="n">
        <v/>
      </c>
      <c r="K430" s="19" t="n">
        <f>ROUND(I430,2)+J430</f>
        <v>66.74</v>
      </c>
      <c r="L430" s="19" t="n">
        <f>ROUND(H430*ROUND(I430,2),2)</f>
        <v>423465.3</v>
      </c>
      <c r="M430" s="19" t="n">
        <v/>
      </c>
      <c r="N430" s="19" t="n">
        <f>L430+M430</f>
        <v>423465.3</v>
      </c>
      <c r="O430" s="8" t="n">
        <v>6345</v>
      </c>
      <c r="P430" s="23" t="n" hidden="false">
        <v>66.74</v>
      </c>
      <c r="Q430" s="19" t="n" hidden="false">
        <v/>
      </c>
      <c r="R430" s="19" t="n" hidden="false">
        <f>P430+Q430</f>
        <v>66.74</v>
      </c>
      <c r="S430" s="19" t="n" hidden="false">
        <f>ROUND(O430*P430,2)</f>
        <v>423465.3</v>
      </c>
      <c r="T430" s="19" t="n" hidden="false">
        <v/>
      </c>
      <c r="U430" s="19" t="n" hidden="false">
        <f>S430+T430</f>
        <v>423465.3</v>
      </c>
      <c r="V430" s="21" t="n" hidden="false">
        <f>U430/N430-1</f>
        <v>0</v>
      </c>
      <c r="W430" s="8" t="n">
        <v>6345</v>
      </c>
      <c r="X430" s="23" t="n" hidden="false">
        <v>66.74</v>
      </c>
      <c r="Y430" s="19" t="n" hidden="false">
        <v/>
      </c>
      <c r="Z430" s="19" t="n" hidden="false">
        <f>X430+Y430</f>
        <v>66.74</v>
      </c>
      <c r="AA430" s="19" t="n" hidden="false">
        <f>ROUND(W430*X430,2)</f>
        <v>423465.3</v>
      </c>
      <c r="AB430" s="19" t="n" hidden="false">
        <v/>
      </c>
      <c r="AC430" s="19" t="n" hidden="false">
        <f>AA430+AB430</f>
        <v>423465.3</v>
      </c>
      <c r="AD430" s="21" t="n" hidden="false">
        <f>AC430/N430-1</f>
        <v>0</v>
      </c>
      <c r="AE430" s="8" t="n">
        <v>6345</v>
      </c>
      <c r="AF430" s="23" t="n" hidden="false">
        <v>66.74</v>
      </c>
      <c r="AG430" s="19" t="n" hidden="false">
        <v/>
      </c>
      <c r="AH430" s="19" t="n" hidden="false">
        <f>AF430+AG430</f>
        <v>66.74</v>
      </c>
      <c r="AI430" s="19" t="n" hidden="false">
        <f>ROUND(AE430*AF430,2)</f>
        <v>423465.3</v>
      </c>
      <c r="AJ430" s="19" t="n" hidden="false">
        <v/>
      </c>
      <c r="AK430" s="19" t="n" hidden="false">
        <f>AI430+AJ430</f>
        <v>423465.3</v>
      </c>
      <c r="AL430" s="21" t="n" hidden="false">
        <f>AK430/N430-1</f>
        <v>0</v>
      </c>
      <c r="AM430" s="8" t="n">
        <v>0</v>
      </c>
      <c r="AN430" s="23" t="n" hidden="false">
        <v>0</v>
      </c>
      <c r="AO430" s="19" t="n" hidden="false">
        <v/>
      </c>
      <c r="AP430" s="19" t="n" hidden="false">
        <f>AN430+AO430</f>
        <v>0</v>
      </c>
      <c r="AQ430" s="19" t="n" hidden="false">
        <f>ROUND(AM430*AN430,2)</f>
        <v>0</v>
      </c>
      <c r="AR430" s="19" t="n" hidden="false">
        <v/>
      </c>
      <c r="AS430" s="19" t="n" hidden="false">
        <f>AQ430+AR430</f>
        <v>0</v>
      </c>
      <c r="AT430" s="21" t="n" hidden="false">
        <f>AS430/N430-1</f>
        <v>-1</v>
      </c>
    </row>
    <row r="431" customFormat="false" hidden="false" outlineLevel="0" collapsed="false">
      <c r="A431" s="18" t="inlineStr">
        <is>
          <t xml:space="preserve">1.1.1.2.1.1.3.3.7</t>
        </is>
      </c>
      <c r="B431" s="18" t="inlineStr">
        <is>
          <t xml:space="preserve"/>
        </is>
      </c>
      <c r="C431" s="22" t="inlineStr">
        <is>
          <t xml:space="preserve">Кабель силовой ВВГнг(A)-LSLTx 3х4мм2, 1000В</t>
        </is>
      </c>
      <c r="D431" s="7" t="inlineStr">
        <is>
          <t xml:space="preserve"/>
        </is>
      </c>
      <c r="E431" s="7" t="inlineStr">
        <is>
          <t xml:space="preserve"/>
        </is>
      </c>
      <c r="F431" s="7" t="inlineStr">
        <is>
          <t xml:space="preserve">М</t>
        </is>
      </c>
      <c r="G431" s="7" t="inlineStr">
        <is>
          <t xml:space="preserve">1</t>
        </is>
      </c>
      <c r="H431" s="8" t="n">
        <v>865</v>
      </c>
      <c r="I431" s="20" t="n">
        <v>122.81</v>
      </c>
      <c r="J431" s="19" t="n">
        <v/>
      </c>
      <c r="K431" s="19" t="n">
        <f>ROUND(I431,2)+J431</f>
        <v>122.81</v>
      </c>
      <c r="L431" s="19" t="n">
        <f>ROUND(H431*ROUND(I431,2),2)</f>
        <v>106230.65</v>
      </c>
      <c r="M431" s="19" t="n">
        <v/>
      </c>
      <c r="N431" s="19" t="n">
        <f>L431+M431</f>
        <v>106230.65</v>
      </c>
      <c r="O431" s="8" t="n">
        <v>865</v>
      </c>
      <c r="P431" s="20" t="n" hidden="false">
        <v>183</v>
      </c>
      <c r="Q431" s="19" t="n" hidden="false">
        <v/>
      </c>
      <c r="R431" s="19" t="n" hidden="false">
        <f>P431+Q431</f>
        <v>183</v>
      </c>
      <c r="S431" s="19" t="n" hidden="false">
        <f>ROUND(O431*P431,2)</f>
        <v>158295</v>
      </c>
      <c r="T431" s="19" t="n" hidden="false">
        <v/>
      </c>
      <c r="U431" s="19" t="n" hidden="false">
        <f>S431+T431</f>
        <v>158295</v>
      </c>
      <c r="V431" s="21" t="n" hidden="false">
        <f>U431/N431-1</f>
        <v>0.49010666883804266</v>
      </c>
      <c r="W431" s="8" t="n">
        <v>865</v>
      </c>
      <c r="X431" s="20" t="n" hidden="false">
        <v>183</v>
      </c>
      <c r="Y431" s="19" t="n" hidden="false">
        <v/>
      </c>
      <c r="Z431" s="19" t="n" hidden="false">
        <f>X431+Y431</f>
        <v>183</v>
      </c>
      <c r="AA431" s="19" t="n" hidden="false">
        <f>ROUND(W431*X431,2)</f>
        <v>158295</v>
      </c>
      <c r="AB431" s="19" t="n" hidden="false">
        <v/>
      </c>
      <c r="AC431" s="19" t="n" hidden="false">
        <f>AA431+AB431</f>
        <v>158295</v>
      </c>
      <c r="AD431" s="21" t="n" hidden="false">
        <f>AC431/N431-1</f>
        <v>0.49010666883804266</v>
      </c>
      <c r="AE431" s="8" t="n">
        <v>865</v>
      </c>
      <c r="AF431" s="20" t="n" hidden="false">
        <v>187</v>
      </c>
      <c r="AG431" s="19" t="n" hidden="false">
        <v/>
      </c>
      <c r="AH431" s="19" t="n" hidden="false">
        <f>AF431+AG431</f>
        <v>187</v>
      </c>
      <c r="AI431" s="19" t="n" hidden="false">
        <f>ROUND(AE431*AF431,2)</f>
        <v>161755</v>
      </c>
      <c r="AJ431" s="19" t="n" hidden="false">
        <v/>
      </c>
      <c r="AK431" s="19" t="n" hidden="false">
        <f>AI431+AJ431</f>
        <v>161755</v>
      </c>
      <c r="AL431" s="21" t="n" hidden="false">
        <f>AK431/N431-1</f>
        <v>0.522677306408273</v>
      </c>
      <c r="AM431" s="8" t="n">
        <v>0</v>
      </c>
      <c r="AN431" s="19" t="n" hidden="false">
        <v>0</v>
      </c>
      <c r="AO431" s="19" t="n" hidden="false">
        <v/>
      </c>
      <c r="AP431" s="19" t="n" hidden="false">
        <f>AN431+AO431</f>
        <v>0</v>
      </c>
      <c r="AQ431" s="19" t="n" hidden="false">
        <f>ROUND(AM431*AN431,2)</f>
        <v>0</v>
      </c>
      <c r="AR431" s="19" t="n" hidden="false">
        <v/>
      </c>
      <c r="AS431" s="19" t="n" hidden="false">
        <f>AQ431+AR431</f>
        <v>0</v>
      </c>
      <c r="AT431" s="21" t="n" hidden="false">
        <f>AS431/N431-1</f>
        <v>-1</v>
      </c>
    </row>
    <row r="432" customFormat="false" hidden="false" outlineLevel="0" collapsed="false">
      <c r="A432" s="18" t="inlineStr">
        <is>
          <t xml:space="preserve">1.1.1.2.1.1.3.4</t>
        </is>
      </c>
      <c r="B432" s="18" t="inlineStr">
        <is>
          <t xml:space="preserve"/>
        </is>
      </c>
      <c r="C432" s="18" t="inlineStr">
        <is>
          <t xml:space="preserve">Затяжка кабеля, провода в трубу / 18-39 мм</t>
        </is>
      </c>
      <c r="D432" s="7" t="inlineStr">
        <is>
          <t xml:space="preserve">ЭМ
Поставщики: ООО "Богословский кабельный завод", Акционерное общество "Электрокабель" Кольчугинский завод"</t>
        </is>
      </c>
      <c r="E432" s="7" t="inlineStr">
        <is>
          <t xml:space="preserve">Выгружается из БО по объектам BIM-КЦ</t>
        </is>
      </c>
      <c r="F432" s="7" t="inlineStr">
        <is>
          <t xml:space="preserve">ПОГ М</t>
        </is>
      </c>
      <c r="G432" s="7" t="inlineStr">
        <is>
          <t xml:space="preserve">1</t>
        </is>
      </c>
      <c r="H432" s="8" t="n">
        <v>1045</v>
      </c>
      <c r="I432" s="19" t="n">
        <f>ROUND((L433+L434+L435)/H432,2)</f>
        <v>276.06</v>
      </c>
      <c r="J432" s="20" t="n">
        <v>183</v>
      </c>
      <c r="K432" s="19" t="n">
        <f>I432+ROUND(J432,2)</f>
        <v>459.06</v>
      </c>
      <c r="L432" s="19" t="n">
        <f>ROUND(H432*I432,2)</f>
        <v>288482.7</v>
      </c>
      <c r="M432" s="19" t="n">
        <f>ROUND(H432*ROUND(J432,2),2)</f>
        <v>191235</v>
      </c>
      <c r="N432" s="19" t="n">
        <f>L432+M432</f>
        <v>479717.7</v>
      </c>
      <c r="O432" s="8" t="n">
        <v>1045</v>
      </c>
      <c r="P432" s="19" t="n" hidden="false">
        <f>ROUND((S433+S434+S435)/O432,2)</f>
        <v>280.46</v>
      </c>
      <c r="Q432" s="20" t="n" hidden="false">
        <v>252.8</v>
      </c>
      <c r="R432" s="19" t="n" hidden="false">
        <f>P432+Q432</f>
        <v>533.26</v>
      </c>
      <c r="S432" s="19" t="n" hidden="false">
        <f>ROUND(O432*P432,2)</f>
        <v>293080.7</v>
      </c>
      <c r="T432" s="19" t="n" hidden="false">
        <f>ROUND(O432*Q432,2)</f>
        <v>264176</v>
      </c>
      <c r="U432" s="19" t="n" hidden="false">
        <f>S432+T432</f>
        <v>557256.7</v>
      </c>
      <c r="V432" s="21" t="n" hidden="false">
        <f>U432/N432-1</f>
        <v>0.16163464470875244</v>
      </c>
      <c r="W432" s="8" t="n">
        <v>1045</v>
      </c>
      <c r="X432" s="19" t="n" hidden="false">
        <f>ROUND((AA433+AA434+AA435)/W432,2)</f>
        <v>316.52</v>
      </c>
      <c r="Y432" s="20" t="n" hidden="false">
        <v>450</v>
      </c>
      <c r="Z432" s="19" t="n" hidden="false">
        <f>X432+Y432</f>
        <v>766.52</v>
      </c>
      <c r="AA432" s="19" t="n" hidden="false">
        <f>ROUND(W432*X432,2)</f>
        <v>330763.4</v>
      </c>
      <c r="AB432" s="19" t="n" hidden="false">
        <f>ROUND(W432*Y432,2)</f>
        <v>470250</v>
      </c>
      <c r="AC432" s="19" t="n" hidden="false">
        <f>AA432+AB432</f>
        <v>801013.4</v>
      </c>
      <c r="AD432" s="21" t="n" hidden="false">
        <f>AC432/N432-1</f>
        <v>0.6697599442338693</v>
      </c>
      <c r="AE432" s="8" t="n">
        <v>1045</v>
      </c>
      <c r="AF432" s="19" t="n" hidden="false">
        <f>ROUND((AI433+AI434+AI435)/AE432,2)</f>
        <v>285.05</v>
      </c>
      <c r="AG432" s="20" t="n" hidden="false">
        <v>450</v>
      </c>
      <c r="AH432" s="19" t="n" hidden="false">
        <f>AF432+AG432</f>
        <v>735.05</v>
      </c>
      <c r="AI432" s="19" t="n" hidden="false">
        <f>ROUND(AE432*AF432,2)</f>
        <v>297877.25</v>
      </c>
      <c r="AJ432" s="19" t="n" hidden="false">
        <f>ROUND(AE432*AG432,2)</f>
        <v>470250</v>
      </c>
      <c r="AK432" s="19" t="n" hidden="false">
        <f>AI432+AJ432</f>
        <v>768127.25</v>
      </c>
      <c r="AL432" s="21" t="n" hidden="false">
        <f>AK432/N432-1</f>
        <v>0.6012068139241058</v>
      </c>
      <c r="AM432" s="8" t="n">
        <v>0</v>
      </c>
      <c r="AN432" s="19" t="n" hidden="false">
        <f>ROUND((AQ433+AQ434+AQ435)/AM432,2)</f>
        <v>0</v>
      </c>
      <c r="AO432" s="19" t="n" hidden="false">
        <v>0</v>
      </c>
      <c r="AP432" s="19" t="n" hidden="false">
        <f>AN432+AO432</f>
        <v>0</v>
      </c>
      <c r="AQ432" s="19" t="n" hidden="false">
        <f>ROUND(AM432*AN432,2)</f>
        <v>0</v>
      </c>
      <c r="AR432" s="19" t="n" hidden="false">
        <f>ROUND(AM432*AO432,2)</f>
        <v>0</v>
      </c>
      <c r="AS432" s="19" t="n" hidden="false">
        <f>AQ432+AR432</f>
        <v>0</v>
      </c>
      <c r="AT432" s="21" t="n" hidden="false">
        <f>AS432/N432-1</f>
        <v>-1</v>
      </c>
    </row>
    <row r="433" customFormat="false" hidden="false" outlineLevel="0" collapsed="false">
      <c r="A433" s="18" t="inlineStr">
        <is>
          <t xml:space="preserve">1.1.1.2.1.1.3.4.1</t>
        </is>
      </c>
      <c r="B433" s="18" t="inlineStr">
        <is>
          <t xml:space="preserve"/>
        </is>
      </c>
      <c r="C433" s="22" t="inlineStr">
        <is>
          <t xml:space="preserve">Кабель силовой ВВГнг(A)-LS 3х10мм2, 660В</t>
        </is>
      </c>
      <c r="D433" s="7" t="inlineStr">
        <is>
          <t xml:space="preserve">LSLTx</t>
        </is>
      </c>
      <c r="E433" s="7" t="inlineStr">
        <is>
          <t xml:space="preserve"/>
        </is>
      </c>
      <c r="F433" s="7" t="inlineStr">
        <is>
          <t xml:space="preserve">М</t>
        </is>
      </c>
      <c r="G433" s="7" t="inlineStr">
        <is>
          <t xml:space="preserve">1</t>
        </is>
      </c>
      <c r="H433" s="8" t="n">
        <v>435</v>
      </c>
      <c r="I433" s="23" t="n">
        <v>316.75</v>
      </c>
      <c r="J433" s="19" t="n">
        <v/>
      </c>
      <c r="K433" s="19" t="n">
        <f>ROUND(I433,2)+J433</f>
        <v>316.75</v>
      </c>
      <c r="L433" s="19" t="n">
        <f>ROUND(H433*ROUND(I433,2),2)</f>
        <v>137786.25</v>
      </c>
      <c r="M433" s="19" t="n">
        <v/>
      </c>
      <c r="N433" s="19" t="n">
        <f>L433+M433</f>
        <v>137786.25</v>
      </c>
      <c r="O433" s="8" t="n">
        <v>435</v>
      </c>
      <c r="P433" s="23" t="n" hidden="false">
        <v>316.75</v>
      </c>
      <c r="Q433" s="19" t="n" hidden="false">
        <v/>
      </c>
      <c r="R433" s="19" t="n" hidden="false">
        <f>P433+Q433</f>
        <v>316.75</v>
      </c>
      <c r="S433" s="19" t="n" hidden="false">
        <f>ROUND(O433*P433,2)</f>
        <v>137786.25</v>
      </c>
      <c r="T433" s="19" t="n" hidden="false">
        <v/>
      </c>
      <c r="U433" s="19" t="n" hidden="false">
        <f>S433+T433</f>
        <v>137786.25</v>
      </c>
      <c r="V433" s="21" t="n" hidden="false">
        <f>U433/N433-1</f>
        <v>0</v>
      </c>
      <c r="W433" s="8" t="n">
        <v>435</v>
      </c>
      <c r="X433" s="23" t="n" hidden="false">
        <v>316.75</v>
      </c>
      <c r="Y433" s="19" t="n" hidden="false">
        <v/>
      </c>
      <c r="Z433" s="19" t="n" hidden="false">
        <f>X433+Y433</f>
        <v>316.75</v>
      </c>
      <c r="AA433" s="19" t="n" hidden="false">
        <f>ROUND(W433*X433,2)</f>
        <v>137786.25</v>
      </c>
      <c r="AB433" s="19" t="n" hidden="false">
        <v/>
      </c>
      <c r="AC433" s="19" t="n" hidden="false">
        <f>AA433+AB433</f>
        <v>137786.25</v>
      </c>
      <c r="AD433" s="21" t="n" hidden="false">
        <f>AC433/N433-1</f>
        <v>0</v>
      </c>
      <c r="AE433" s="8" t="n">
        <v>435</v>
      </c>
      <c r="AF433" s="23" t="n" hidden="false">
        <v>316.75</v>
      </c>
      <c r="AG433" s="19" t="n" hidden="false">
        <v/>
      </c>
      <c r="AH433" s="19" t="n" hidden="false">
        <f>AF433+AG433</f>
        <v>316.75</v>
      </c>
      <c r="AI433" s="19" t="n" hidden="false">
        <f>ROUND(AE433*AF433,2)</f>
        <v>137786.25</v>
      </c>
      <c r="AJ433" s="19" t="n" hidden="false">
        <v/>
      </c>
      <c r="AK433" s="19" t="n" hidden="false">
        <f>AI433+AJ433</f>
        <v>137786.25</v>
      </c>
      <c r="AL433" s="21" t="n" hidden="false">
        <f>AK433/N433-1</f>
        <v>0</v>
      </c>
      <c r="AM433" s="8" t="n">
        <v>0</v>
      </c>
      <c r="AN433" s="23" t="n" hidden="false">
        <v>0</v>
      </c>
      <c r="AO433" s="19" t="n" hidden="false">
        <v/>
      </c>
      <c r="AP433" s="19" t="n" hidden="false">
        <f>AN433+AO433</f>
        <v>0</v>
      </c>
      <c r="AQ433" s="19" t="n" hidden="false">
        <f>ROUND(AM433*AN433,2)</f>
        <v>0</v>
      </c>
      <c r="AR433" s="19" t="n" hidden="false">
        <v/>
      </c>
      <c r="AS433" s="19" t="n" hidden="false">
        <f>AQ433+AR433</f>
        <v>0</v>
      </c>
      <c r="AT433" s="21" t="n" hidden="false">
        <f>AS433/N433-1</f>
        <v>-1</v>
      </c>
    </row>
    <row r="434" customFormat="false" hidden="false" outlineLevel="0" collapsed="false">
      <c r="A434" s="18" t="inlineStr">
        <is>
          <t xml:space="preserve">1.1.1.2.1.1.3.4.2</t>
        </is>
      </c>
      <c r="B434" s="18" t="inlineStr">
        <is>
          <t xml:space="preserve"/>
        </is>
      </c>
      <c r="C434" s="22" t="inlineStr">
        <is>
          <t xml:space="preserve">Кабель силовой ВВГнг(A)-FRLSLTx 5х4мм2, 660В</t>
        </is>
      </c>
      <c r="D434" s="7" t="inlineStr">
        <is>
          <t xml:space="preserve"/>
        </is>
      </c>
      <c r="E434" s="7" t="inlineStr">
        <is>
          <t xml:space="preserve"/>
        </is>
      </c>
      <c r="F434" s="7" t="inlineStr">
        <is>
          <t xml:space="preserve">М</t>
        </is>
      </c>
      <c r="G434" s="7" t="inlineStr">
        <is>
          <t xml:space="preserve">1</t>
        </is>
      </c>
      <c r="H434" s="8" t="n">
        <v>370</v>
      </c>
      <c r="I434" s="23" t="n">
        <v>140.79</v>
      </c>
      <c r="J434" s="19" t="n">
        <v/>
      </c>
      <c r="K434" s="19" t="n">
        <f>ROUND(I434,2)+J434</f>
        <v>140.79</v>
      </c>
      <c r="L434" s="19" t="n">
        <f>ROUND(H434*ROUND(I434,2),2)</f>
        <v>52092.3</v>
      </c>
      <c r="M434" s="19" t="n">
        <v/>
      </c>
      <c r="N434" s="19" t="n">
        <f>L434+M434</f>
        <v>52092.3</v>
      </c>
      <c r="O434" s="8" t="n">
        <v>370</v>
      </c>
      <c r="P434" s="23" t="n" hidden="false">
        <v>140.79</v>
      </c>
      <c r="Q434" s="19" t="n" hidden="false">
        <v/>
      </c>
      <c r="R434" s="19" t="n" hidden="false">
        <f>P434+Q434</f>
        <v>140.79</v>
      </c>
      <c r="S434" s="19" t="n" hidden="false">
        <f>ROUND(O434*P434,2)</f>
        <v>52092.3</v>
      </c>
      <c r="T434" s="19" t="n" hidden="false">
        <v/>
      </c>
      <c r="U434" s="19" t="n" hidden="false">
        <f>S434+T434</f>
        <v>52092.3</v>
      </c>
      <c r="V434" s="21" t="n" hidden="false">
        <f>U434/N434-1</f>
        <v>0</v>
      </c>
      <c r="W434" s="8" t="n">
        <v>370</v>
      </c>
      <c r="X434" s="23" t="n" hidden="false">
        <v>140.79</v>
      </c>
      <c r="Y434" s="19" t="n" hidden="false">
        <v/>
      </c>
      <c r="Z434" s="19" t="n" hidden="false">
        <f>X434+Y434</f>
        <v>140.79</v>
      </c>
      <c r="AA434" s="19" t="n" hidden="false">
        <f>ROUND(W434*X434,2)</f>
        <v>52092.3</v>
      </c>
      <c r="AB434" s="19" t="n" hidden="false">
        <v/>
      </c>
      <c r="AC434" s="19" t="n" hidden="false">
        <f>AA434+AB434</f>
        <v>52092.3</v>
      </c>
      <c r="AD434" s="21" t="n" hidden="false">
        <f>AC434/N434-1</f>
        <v>0</v>
      </c>
      <c r="AE434" s="8" t="n">
        <v>370</v>
      </c>
      <c r="AF434" s="23" t="n" hidden="false">
        <v>140.79</v>
      </c>
      <c r="AG434" s="19" t="n" hidden="false">
        <v/>
      </c>
      <c r="AH434" s="19" t="n" hidden="false">
        <f>AF434+AG434</f>
        <v>140.79</v>
      </c>
      <c r="AI434" s="19" t="n" hidden="false">
        <f>ROUND(AE434*AF434,2)</f>
        <v>52092.3</v>
      </c>
      <c r="AJ434" s="19" t="n" hidden="false">
        <v/>
      </c>
      <c r="AK434" s="19" t="n" hidden="false">
        <f>AI434+AJ434</f>
        <v>52092.3</v>
      </c>
      <c r="AL434" s="21" t="n" hidden="false">
        <f>AK434/N434-1</f>
        <v>0</v>
      </c>
      <c r="AM434" s="8" t="n">
        <v>0</v>
      </c>
      <c r="AN434" s="23" t="n" hidden="false">
        <v>0</v>
      </c>
      <c r="AO434" s="19" t="n" hidden="false">
        <v/>
      </c>
      <c r="AP434" s="19" t="n" hidden="false">
        <f>AN434+AO434</f>
        <v>0</v>
      </c>
      <c r="AQ434" s="19" t="n" hidden="false">
        <f>ROUND(AM434*AN434,2)</f>
        <v>0</v>
      </c>
      <c r="AR434" s="19" t="n" hidden="false">
        <v/>
      </c>
      <c r="AS434" s="19" t="n" hidden="false">
        <f>AQ434+AR434</f>
        <v>0</v>
      </c>
      <c r="AT434" s="21" t="n" hidden="false">
        <f>AS434/N434-1</f>
        <v>-1</v>
      </c>
    </row>
    <row r="435" customFormat="false" hidden="false" outlineLevel="0" collapsed="false">
      <c r="A435" s="18" t="inlineStr">
        <is>
          <t xml:space="preserve">1.1.1.2.1.1.3.4.3</t>
        </is>
      </c>
      <c r="B435" s="18" t="inlineStr">
        <is>
          <t xml:space="preserve"/>
        </is>
      </c>
      <c r="C435" s="22" t="inlineStr">
        <is>
          <t xml:space="preserve">Кабель силовой ВВГнг(A)-LSLTx 5х6мм2, 1000В</t>
        </is>
      </c>
      <c r="D435" s="7" t="inlineStr">
        <is>
          <t xml:space="preserve"/>
        </is>
      </c>
      <c r="E435" s="7" t="inlineStr">
        <is>
          <t xml:space="preserve"/>
        </is>
      </c>
      <c r="F435" s="7" t="inlineStr">
        <is>
          <t xml:space="preserve">М</t>
        </is>
      </c>
      <c r="G435" s="7" t="inlineStr">
        <is>
          <t xml:space="preserve">1</t>
        </is>
      </c>
      <c r="H435" s="8" t="n">
        <v>240</v>
      </c>
      <c r="I435" s="20" t="n">
        <v>410.87</v>
      </c>
      <c r="J435" s="19" t="n">
        <v/>
      </c>
      <c r="K435" s="19" t="n">
        <f>ROUND(I435,2)+J435</f>
        <v>410.87</v>
      </c>
      <c r="L435" s="19" t="n">
        <f>ROUND(H435*ROUND(I435,2),2)</f>
        <v>98608.8</v>
      </c>
      <c r="M435" s="19" t="n">
        <v/>
      </c>
      <c r="N435" s="19" t="n">
        <f>L435+M435</f>
        <v>98608.8</v>
      </c>
      <c r="O435" s="8" t="n">
        <v>240</v>
      </c>
      <c r="P435" s="20" t="n" hidden="false">
        <v>430</v>
      </c>
      <c r="Q435" s="19" t="n" hidden="false">
        <v/>
      </c>
      <c r="R435" s="19" t="n" hidden="false">
        <f>P435+Q435</f>
        <v>430</v>
      </c>
      <c r="S435" s="19" t="n" hidden="false">
        <f>ROUND(O435*P435,2)</f>
        <v>103200</v>
      </c>
      <c r="T435" s="19" t="n" hidden="false">
        <v/>
      </c>
      <c r="U435" s="19" t="n" hidden="false">
        <f>S435+T435</f>
        <v>103200</v>
      </c>
      <c r="V435" s="21" t="n" hidden="false">
        <f>U435/N435-1</f>
        <v>0.04655973909022326</v>
      </c>
      <c r="W435" s="8" t="n">
        <v>240</v>
      </c>
      <c r="X435" s="20" t="n" hidden="false">
        <v>587</v>
      </c>
      <c r="Y435" s="19" t="n" hidden="false">
        <v/>
      </c>
      <c r="Z435" s="19" t="n" hidden="false">
        <f>X435+Y435</f>
        <v>587</v>
      </c>
      <c r="AA435" s="19" t="n" hidden="false">
        <f>ROUND(W435*X435,2)</f>
        <v>140880</v>
      </c>
      <c r="AB435" s="19" t="n" hidden="false">
        <v/>
      </c>
      <c r="AC435" s="19" t="n" hidden="false">
        <f>AA435+AB435</f>
        <v>140880</v>
      </c>
      <c r="AD435" s="21" t="n" hidden="false">
        <f>AC435/N435-1</f>
        <v>0.4286757368510721</v>
      </c>
      <c r="AE435" s="8" t="n">
        <v>240</v>
      </c>
      <c r="AF435" s="20" t="n" hidden="false">
        <v>450</v>
      </c>
      <c r="AG435" s="19" t="n" hidden="false">
        <v/>
      </c>
      <c r="AH435" s="19" t="n" hidden="false">
        <f>AF435+AG435</f>
        <v>450</v>
      </c>
      <c r="AI435" s="19" t="n" hidden="false">
        <f>ROUND(AE435*AF435,2)</f>
        <v>108000</v>
      </c>
      <c r="AJ435" s="19" t="n" hidden="false">
        <v/>
      </c>
      <c r="AK435" s="19" t="n" hidden="false">
        <f>AI435+AJ435</f>
        <v>108000</v>
      </c>
      <c r="AL435" s="21" t="n" hidden="false">
        <f>AK435/N435-1</f>
        <v>0.0952369362572103</v>
      </c>
      <c r="AM435" s="8" t="n">
        <v>0</v>
      </c>
      <c r="AN435" s="19" t="n" hidden="false">
        <v>0</v>
      </c>
      <c r="AO435" s="19" t="n" hidden="false">
        <v/>
      </c>
      <c r="AP435" s="19" t="n" hidden="false">
        <f>AN435+AO435</f>
        <v>0</v>
      </c>
      <c r="AQ435" s="19" t="n" hidden="false">
        <f>ROUND(AM435*AN435,2)</f>
        <v>0</v>
      </c>
      <c r="AR435" s="19" t="n" hidden="false">
        <v/>
      </c>
      <c r="AS435" s="19" t="n" hidden="false">
        <f>AQ435+AR435</f>
        <v>0</v>
      </c>
      <c r="AT435" s="21" t="n" hidden="false">
        <f>AS435/N435-1</f>
        <v>-1</v>
      </c>
    </row>
    <row r="436" customFormat="false" hidden="false" outlineLevel="0" collapsed="false">
      <c r="A436" s="18" t="inlineStr">
        <is>
          <t xml:space="preserve">1.1.1.2.1.1.3.5</t>
        </is>
      </c>
      <c r="B436" s="18" t="inlineStr">
        <is>
          <t xml:space="preserve"/>
        </is>
      </c>
      <c r="C436" s="18" t="inlineStr">
        <is>
          <t xml:space="preserve">Прокладка кабеля, провода в лотке, металлоконструкциях / 1,5-6 мм</t>
        </is>
      </c>
      <c r="D436" s="7" t="inlineStr">
        <is>
          <t xml:space="preserve">ЭО
Поставщики: ООО "Богословский кабельный завод", Акционерное общество "Электрокабель" Кольчугинский завод"</t>
        </is>
      </c>
      <c r="E436" s="7" t="inlineStr">
        <is>
          <t xml:space="preserve">Выгружается из БО по объектам BIM-КЦ</t>
        </is>
      </c>
      <c r="F436" s="7" t="inlineStr">
        <is>
          <t xml:space="preserve">М</t>
        </is>
      </c>
      <c r="G436" s="7" t="inlineStr">
        <is>
          <t xml:space="preserve">1</t>
        </is>
      </c>
      <c r="H436" s="8" t="n">
        <v>1820</v>
      </c>
      <c r="I436" s="19" t="n">
        <f>ROUND((L437+L438)/H436,2)</f>
        <v>65.38</v>
      </c>
      <c r="J436" s="20" t="n">
        <v>108</v>
      </c>
      <c r="K436" s="19" t="n">
        <f>I436+ROUND(J436,2)</f>
        <v>173.38</v>
      </c>
      <c r="L436" s="19" t="n">
        <f>ROUND(H436*I436,2)</f>
        <v>118991.6</v>
      </c>
      <c r="M436" s="19" t="n">
        <f>ROUND(H436*ROUND(J436,2),2)</f>
        <v>196560</v>
      </c>
      <c r="N436" s="19" t="n">
        <f>L436+M436</f>
        <v>315551.6</v>
      </c>
      <c r="O436" s="8" t="n">
        <v>1820</v>
      </c>
      <c r="P436" s="19" t="n" hidden="false">
        <f>ROUND((S437+S438)/O436,2)</f>
        <v>65.38</v>
      </c>
      <c r="Q436" s="20" t="n" hidden="false">
        <v>152.8</v>
      </c>
      <c r="R436" s="19" t="n" hidden="false">
        <f>P436+Q436</f>
        <v>218.18</v>
      </c>
      <c r="S436" s="19" t="n" hidden="false">
        <f>ROUND(O436*P436,2)</f>
        <v>118991.6</v>
      </c>
      <c r="T436" s="19" t="n" hidden="false">
        <f>ROUND(O436*Q436,2)</f>
        <v>278096</v>
      </c>
      <c r="U436" s="19" t="n" hidden="false">
        <f>S436+T436</f>
        <v>397087.6</v>
      </c>
      <c r="V436" s="21" t="n" hidden="false">
        <f>U436/N436-1</f>
        <v>0.2583919713923175</v>
      </c>
      <c r="W436" s="8" t="n">
        <v>1820</v>
      </c>
      <c r="X436" s="19" t="n" hidden="false">
        <f>ROUND((AA437+AA438)/W436,2)</f>
        <v>65.38</v>
      </c>
      <c r="Y436" s="20" t="n" hidden="false">
        <v>235</v>
      </c>
      <c r="Z436" s="19" t="n" hidden="false">
        <f>X436+Y436</f>
        <v>300.38</v>
      </c>
      <c r="AA436" s="19" t="n" hidden="false">
        <f>ROUND(W436*X436,2)</f>
        <v>118991.6</v>
      </c>
      <c r="AB436" s="19" t="n" hidden="false">
        <f>ROUND(W436*Y436,2)</f>
        <v>427700</v>
      </c>
      <c r="AC436" s="19" t="n" hidden="false">
        <f>AA436+AB436</f>
        <v>546691.6</v>
      </c>
      <c r="AD436" s="21" t="n" hidden="false">
        <f>AC436/N436-1</f>
        <v>0.7324950974737572</v>
      </c>
      <c r="AE436" s="8" t="n">
        <v>1820</v>
      </c>
      <c r="AF436" s="19" t="n" hidden="false">
        <f>ROUND((AI437+AI438)/AE436,2)</f>
        <v>65.38</v>
      </c>
      <c r="AG436" s="20" t="n" hidden="false">
        <v>170</v>
      </c>
      <c r="AH436" s="19" t="n" hidden="false">
        <f>AF436+AG436</f>
        <v>235.38</v>
      </c>
      <c r="AI436" s="19" t="n" hidden="false">
        <f>ROUND(AE436*AF436,2)</f>
        <v>118991.6</v>
      </c>
      <c r="AJ436" s="19" t="n" hidden="false">
        <f>ROUND(AE436*AG436,2)</f>
        <v>309400</v>
      </c>
      <c r="AK436" s="19" t="n" hidden="false">
        <f>AI436+AJ436</f>
        <v>428391.6</v>
      </c>
      <c r="AL436" s="21" t="n" hidden="false">
        <f>AK436/N436-1</f>
        <v>0.35759603183758215</v>
      </c>
      <c r="AM436" s="8" t="n">
        <v>0</v>
      </c>
      <c r="AN436" s="19" t="n" hidden="false">
        <f>ROUND((AQ437+AQ438)/AM436,2)</f>
        <v>0</v>
      </c>
      <c r="AO436" s="19" t="n" hidden="false">
        <v>0</v>
      </c>
      <c r="AP436" s="19" t="n" hidden="false">
        <f>AN436+AO436</f>
        <v>0</v>
      </c>
      <c r="AQ436" s="19" t="n" hidden="false">
        <f>ROUND(AM436*AN436,2)</f>
        <v>0</v>
      </c>
      <c r="AR436" s="19" t="n" hidden="false">
        <f>ROUND(AM436*AO436,2)</f>
        <v>0</v>
      </c>
      <c r="AS436" s="19" t="n" hidden="false">
        <f>AQ436+AR436</f>
        <v>0</v>
      </c>
      <c r="AT436" s="21" t="n" hidden="false">
        <f>AS436/N436-1</f>
        <v>-1</v>
      </c>
    </row>
    <row r="437" customFormat="false" hidden="false" outlineLevel="0" collapsed="false">
      <c r="A437" s="18" t="inlineStr">
        <is>
          <t xml:space="preserve">1.1.1.2.1.1.3.5.1</t>
        </is>
      </c>
      <c r="B437" s="18" t="inlineStr">
        <is>
          <t xml:space="preserve"/>
        </is>
      </c>
      <c r="C437" s="22" t="inlineStr">
        <is>
          <t xml:space="preserve">Кабель силовой ВВГнг(A)-FRLSLTx 3х1,5мм2, 660В</t>
        </is>
      </c>
      <c r="D437" s="7" t="inlineStr">
        <is>
          <t xml:space="preserve"/>
        </is>
      </c>
      <c r="E437" s="7" t="inlineStr">
        <is>
          <t xml:space="preserve"/>
        </is>
      </c>
      <c r="F437" s="7" t="inlineStr">
        <is>
          <t xml:space="preserve">М</t>
        </is>
      </c>
      <c r="G437" s="7" t="inlineStr">
        <is>
          <t xml:space="preserve">1</t>
        </is>
      </c>
      <c r="H437" s="8" t="n">
        <v>905</v>
      </c>
      <c r="I437" s="23" t="n">
        <v>72.23</v>
      </c>
      <c r="J437" s="19" t="n">
        <v/>
      </c>
      <c r="K437" s="19" t="n">
        <f>ROUND(I437,2)+J437</f>
        <v>72.23</v>
      </c>
      <c r="L437" s="19" t="n">
        <f>ROUND(H437*ROUND(I437,2),2)</f>
        <v>65368.15</v>
      </c>
      <c r="M437" s="19" t="n">
        <v/>
      </c>
      <c r="N437" s="19" t="n">
        <f>L437+M437</f>
        <v>65368.15</v>
      </c>
      <c r="O437" s="8" t="n">
        <v>905</v>
      </c>
      <c r="P437" s="23" t="n" hidden="false">
        <v>72.23</v>
      </c>
      <c r="Q437" s="19" t="n" hidden="false">
        <v/>
      </c>
      <c r="R437" s="19" t="n" hidden="false">
        <f>P437+Q437</f>
        <v>72.23</v>
      </c>
      <c r="S437" s="19" t="n" hidden="false">
        <f>ROUND(O437*P437,2)</f>
        <v>65368.15</v>
      </c>
      <c r="T437" s="19" t="n" hidden="false">
        <v/>
      </c>
      <c r="U437" s="19" t="n" hidden="false">
        <f>S437+T437</f>
        <v>65368.15</v>
      </c>
      <c r="V437" s="21" t="n" hidden="false">
        <f>U437/N437-1</f>
        <v>0</v>
      </c>
      <c r="W437" s="8" t="n">
        <v>905</v>
      </c>
      <c r="X437" s="23" t="n" hidden="false">
        <v>72.23</v>
      </c>
      <c r="Y437" s="19" t="n" hidden="false">
        <v/>
      </c>
      <c r="Z437" s="19" t="n" hidden="false">
        <f>X437+Y437</f>
        <v>72.23</v>
      </c>
      <c r="AA437" s="19" t="n" hidden="false">
        <f>ROUND(W437*X437,2)</f>
        <v>65368.15</v>
      </c>
      <c r="AB437" s="19" t="n" hidden="false">
        <v/>
      </c>
      <c r="AC437" s="19" t="n" hidden="false">
        <f>AA437+AB437</f>
        <v>65368.15</v>
      </c>
      <c r="AD437" s="21" t="n" hidden="false">
        <f>AC437/N437-1</f>
        <v>0</v>
      </c>
      <c r="AE437" s="8" t="n">
        <v>905</v>
      </c>
      <c r="AF437" s="23" t="n" hidden="false">
        <v>72.23</v>
      </c>
      <c r="AG437" s="19" t="n" hidden="false">
        <v/>
      </c>
      <c r="AH437" s="19" t="n" hidden="false">
        <f>AF437+AG437</f>
        <v>72.23</v>
      </c>
      <c r="AI437" s="19" t="n" hidden="false">
        <f>ROUND(AE437*AF437,2)</f>
        <v>65368.15</v>
      </c>
      <c r="AJ437" s="19" t="n" hidden="false">
        <v/>
      </c>
      <c r="AK437" s="19" t="n" hidden="false">
        <f>AI437+AJ437</f>
        <v>65368.15</v>
      </c>
      <c r="AL437" s="21" t="n" hidden="false">
        <f>AK437/N437-1</f>
        <v>0</v>
      </c>
      <c r="AM437" s="8" t="n">
        <v>0</v>
      </c>
      <c r="AN437" s="23" t="n" hidden="false">
        <v>0</v>
      </c>
      <c r="AO437" s="19" t="n" hidden="false">
        <v/>
      </c>
      <c r="AP437" s="19" t="n" hidden="false">
        <f>AN437+AO437</f>
        <v>0</v>
      </c>
      <c r="AQ437" s="19" t="n" hidden="false">
        <f>ROUND(AM437*AN437,2)</f>
        <v>0</v>
      </c>
      <c r="AR437" s="19" t="n" hidden="false">
        <v/>
      </c>
      <c r="AS437" s="19" t="n" hidden="false">
        <f>AQ437+AR437</f>
        <v>0</v>
      </c>
      <c r="AT437" s="21" t="n" hidden="false">
        <f>AS437/N437-1</f>
        <v>-1</v>
      </c>
    </row>
    <row r="438" customFormat="false" hidden="false" outlineLevel="0" collapsed="false">
      <c r="A438" s="18" t="inlineStr">
        <is>
          <t xml:space="preserve">1.1.1.2.1.1.3.5.2</t>
        </is>
      </c>
      <c r="B438" s="18" t="inlineStr">
        <is>
          <t xml:space="preserve"/>
        </is>
      </c>
      <c r="C438" s="22" t="inlineStr">
        <is>
          <t xml:space="preserve">Кабель силовой ВВГнг(A)-LSLTx 3х1,5мм2, 660В</t>
        </is>
      </c>
      <c r="D438" s="7" t="inlineStr">
        <is>
          <t xml:space="preserve"/>
        </is>
      </c>
      <c r="E438" s="7" t="inlineStr">
        <is>
          <t xml:space="preserve"/>
        </is>
      </c>
      <c r="F438" s="7" t="inlineStr">
        <is>
          <t xml:space="preserve">М</t>
        </is>
      </c>
      <c r="G438" s="7" t="inlineStr">
        <is>
          <t xml:space="preserve">1</t>
        </is>
      </c>
      <c r="H438" s="8" t="n">
        <v>915</v>
      </c>
      <c r="I438" s="23" t="n">
        <v>58.61</v>
      </c>
      <c r="J438" s="19" t="n">
        <v/>
      </c>
      <c r="K438" s="19" t="n">
        <f>ROUND(I438,2)+J438</f>
        <v>58.61</v>
      </c>
      <c r="L438" s="19" t="n">
        <f>ROUND(H438*ROUND(I438,2),2)</f>
        <v>53628.15</v>
      </c>
      <c r="M438" s="19" t="n">
        <v/>
      </c>
      <c r="N438" s="19" t="n">
        <f>L438+M438</f>
        <v>53628.15</v>
      </c>
      <c r="O438" s="8" t="n">
        <v>915</v>
      </c>
      <c r="P438" s="23" t="n" hidden="false">
        <v>58.61</v>
      </c>
      <c r="Q438" s="19" t="n" hidden="false">
        <v/>
      </c>
      <c r="R438" s="19" t="n" hidden="false">
        <f>P438+Q438</f>
        <v>58.61</v>
      </c>
      <c r="S438" s="19" t="n" hidden="false">
        <f>ROUND(O438*P438,2)</f>
        <v>53628.15</v>
      </c>
      <c r="T438" s="19" t="n" hidden="false">
        <v/>
      </c>
      <c r="U438" s="19" t="n" hidden="false">
        <f>S438+T438</f>
        <v>53628.15</v>
      </c>
      <c r="V438" s="21" t="n" hidden="false">
        <f>U438/N438-1</f>
        <v>0</v>
      </c>
      <c r="W438" s="8" t="n">
        <v>915</v>
      </c>
      <c r="X438" s="23" t="n" hidden="false">
        <v>58.61</v>
      </c>
      <c r="Y438" s="19" t="n" hidden="false">
        <v/>
      </c>
      <c r="Z438" s="19" t="n" hidden="false">
        <f>X438+Y438</f>
        <v>58.61</v>
      </c>
      <c r="AA438" s="19" t="n" hidden="false">
        <f>ROUND(W438*X438,2)</f>
        <v>53628.15</v>
      </c>
      <c r="AB438" s="19" t="n" hidden="false">
        <v/>
      </c>
      <c r="AC438" s="19" t="n" hidden="false">
        <f>AA438+AB438</f>
        <v>53628.15</v>
      </c>
      <c r="AD438" s="21" t="n" hidden="false">
        <f>AC438/N438-1</f>
        <v>0</v>
      </c>
      <c r="AE438" s="8" t="n">
        <v>915</v>
      </c>
      <c r="AF438" s="23" t="n" hidden="false">
        <v>58.61</v>
      </c>
      <c r="AG438" s="19" t="n" hidden="false">
        <v/>
      </c>
      <c r="AH438" s="19" t="n" hidden="false">
        <f>AF438+AG438</f>
        <v>58.61</v>
      </c>
      <c r="AI438" s="19" t="n" hidden="false">
        <f>ROUND(AE438*AF438,2)</f>
        <v>53628.15</v>
      </c>
      <c r="AJ438" s="19" t="n" hidden="false">
        <v/>
      </c>
      <c r="AK438" s="19" t="n" hidden="false">
        <f>AI438+AJ438</f>
        <v>53628.15</v>
      </c>
      <c r="AL438" s="21" t="n" hidden="false">
        <f>AK438/N438-1</f>
        <v>0</v>
      </c>
      <c r="AM438" s="8" t="n">
        <v>0</v>
      </c>
      <c r="AN438" s="23" t="n" hidden="false">
        <v>0</v>
      </c>
      <c r="AO438" s="19" t="n" hidden="false">
        <v/>
      </c>
      <c r="AP438" s="19" t="n" hidden="false">
        <f>AN438+AO438</f>
        <v>0</v>
      </c>
      <c r="AQ438" s="19" t="n" hidden="false">
        <f>ROUND(AM438*AN438,2)</f>
        <v>0</v>
      </c>
      <c r="AR438" s="19" t="n" hidden="false">
        <v/>
      </c>
      <c r="AS438" s="19" t="n" hidden="false">
        <f>AQ438+AR438</f>
        <v>0</v>
      </c>
      <c r="AT438" s="21" t="n" hidden="false">
        <f>AS438/N438-1</f>
        <v>-1</v>
      </c>
    </row>
    <row r="439" customFormat="false" hidden="false" outlineLevel="0" collapsed="false">
      <c r="A439" s="18" t="inlineStr">
        <is>
          <t xml:space="preserve">1.1.1.2.1.1.3.6</t>
        </is>
      </c>
      <c r="B439" s="18" t="inlineStr">
        <is>
          <t xml:space="preserve"/>
        </is>
      </c>
      <c r="C439" s="18" t="inlineStr">
        <is>
          <t xml:space="preserve">Прокладка кабеля, провода в лотке, металлоконструкциях / 7-17 мм</t>
        </is>
      </c>
      <c r="D439" s="7" t="inlineStr">
        <is>
          <t xml:space="preserve">ЭО
Поставщики: ООО "Богословский кабельный завод", Акционерное общество "Электрокабель" Кольчугинский завод"</t>
        </is>
      </c>
      <c r="E439" s="7" t="inlineStr">
        <is>
          <t xml:space="preserve">Выгружается из БО по объектам BIM-КЦ</t>
        </is>
      </c>
      <c r="F439" s="7" t="inlineStr">
        <is>
          <t xml:space="preserve">М</t>
        </is>
      </c>
      <c r="G439" s="7" t="inlineStr">
        <is>
          <t xml:space="preserve">1</t>
        </is>
      </c>
      <c r="H439" s="8" t="n">
        <v>670</v>
      </c>
      <c r="I439" s="19" t="n">
        <f>ROUND((L440+L441)/H439,2)</f>
        <v>77.58</v>
      </c>
      <c r="J439" s="20" t="n">
        <v>124</v>
      </c>
      <c r="K439" s="19" t="n">
        <f>I439+ROUND(J439,2)</f>
        <v>201.58</v>
      </c>
      <c r="L439" s="19" t="n">
        <f>ROUND(H439*I439,2)</f>
        <v>51978.6</v>
      </c>
      <c r="M439" s="19" t="n">
        <f>ROUND(H439*ROUND(J439,2),2)</f>
        <v>83080</v>
      </c>
      <c r="N439" s="19" t="n">
        <f>L439+M439</f>
        <v>135058.6</v>
      </c>
      <c r="O439" s="8" t="n">
        <v>670</v>
      </c>
      <c r="P439" s="19" t="n" hidden="false">
        <f>ROUND((S440+S441)/O439,2)</f>
        <v>77.58</v>
      </c>
      <c r="Q439" s="20" t="n" hidden="false">
        <v>178.4</v>
      </c>
      <c r="R439" s="19" t="n" hidden="false">
        <f>P439+Q439</f>
        <v>255.98</v>
      </c>
      <c r="S439" s="19" t="n" hidden="false">
        <f>ROUND(O439*P439,2)</f>
        <v>51978.6</v>
      </c>
      <c r="T439" s="19" t="n" hidden="false">
        <f>ROUND(O439*Q439,2)</f>
        <v>119528</v>
      </c>
      <c r="U439" s="19" t="n" hidden="false">
        <f>S439+T439</f>
        <v>171506.6</v>
      </c>
      <c r="V439" s="21" t="n" hidden="false">
        <f>U439/N439-1</f>
        <v>0.2698680424645301</v>
      </c>
      <c r="W439" s="8" t="n">
        <v>670</v>
      </c>
      <c r="X439" s="19" t="n" hidden="false">
        <f>ROUND((AA440+AA441)/W439,2)</f>
        <v>77.58</v>
      </c>
      <c r="Y439" s="20" t="n" hidden="false">
        <v>290</v>
      </c>
      <c r="Z439" s="19" t="n" hidden="false">
        <f>X439+Y439</f>
        <v>367.58</v>
      </c>
      <c r="AA439" s="19" t="n" hidden="false">
        <f>ROUND(W439*X439,2)</f>
        <v>51978.6</v>
      </c>
      <c r="AB439" s="19" t="n" hidden="false">
        <f>ROUND(W439*Y439,2)</f>
        <v>194300</v>
      </c>
      <c r="AC439" s="19" t="n" hidden="false">
        <f>AA439+AB439</f>
        <v>246278.6</v>
      </c>
      <c r="AD439" s="21" t="n" hidden="false">
        <f>AC439/N439-1</f>
        <v>0.8234943942851474</v>
      </c>
      <c r="AE439" s="8" t="n">
        <v>670</v>
      </c>
      <c r="AF439" s="19" t="n" hidden="false">
        <f>ROUND((AI440+AI441)/AE439,2)</f>
        <v>77.58</v>
      </c>
      <c r="AG439" s="20" t="n" hidden="false">
        <v>250</v>
      </c>
      <c r="AH439" s="19" t="n" hidden="false">
        <f>AF439+AG439</f>
        <v>327.58</v>
      </c>
      <c r="AI439" s="19" t="n" hidden="false">
        <f>ROUND(AE439*AF439,2)</f>
        <v>51978.6</v>
      </c>
      <c r="AJ439" s="19" t="n" hidden="false">
        <f>ROUND(AE439*AG439,2)</f>
        <v>167500</v>
      </c>
      <c r="AK439" s="19" t="n" hidden="false">
        <f>AI439+AJ439</f>
        <v>219478.6</v>
      </c>
      <c r="AL439" s="21" t="n" hidden="false">
        <f>AK439/N439-1</f>
        <v>0.6250620101200515</v>
      </c>
      <c r="AM439" s="8" t="n">
        <v>0</v>
      </c>
      <c r="AN439" s="19" t="n" hidden="false">
        <f>ROUND((AQ440+AQ441)/AM439,2)</f>
        <v>0</v>
      </c>
      <c r="AO439" s="19" t="n" hidden="false">
        <v>0</v>
      </c>
      <c r="AP439" s="19" t="n" hidden="false">
        <f>AN439+AO439</f>
        <v>0</v>
      </c>
      <c r="AQ439" s="19" t="n" hidden="false">
        <f>ROUND(AM439*AN439,2)</f>
        <v>0</v>
      </c>
      <c r="AR439" s="19" t="n" hidden="false">
        <f>ROUND(AM439*AO439,2)</f>
        <v>0</v>
      </c>
      <c r="AS439" s="19" t="n" hidden="false">
        <f>AQ439+AR439</f>
        <v>0</v>
      </c>
      <c r="AT439" s="21" t="n" hidden="false">
        <f>AS439/N439-1</f>
        <v>-1</v>
      </c>
    </row>
    <row r="440" customFormat="false" hidden="false" outlineLevel="0" collapsed="false">
      <c r="A440" s="18" t="inlineStr">
        <is>
          <t xml:space="preserve">1.1.1.2.1.1.3.6.1</t>
        </is>
      </c>
      <c r="B440" s="18" t="inlineStr">
        <is>
          <t xml:space="preserve"/>
        </is>
      </c>
      <c r="C440" s="22" t="inlineStr">
        <is>
          <t xml:space="preserve">Кабель силовой ВВГнг(A)-FRLSLTx 3х2,5мм2, 660В</t>
        </is>
      </c>
      <c r="D440" s="7" t="inlineStr">
        <is>
          <t xml:space="preserve"/>
        </is>
      </c>
      <c r="E440" s="7" t="inlineStr">
        <is>
          <t xml:space="preserve"/>
        </is>
      </c>
      <c r="F440" s="7" t="inlineStr">
        <is>
          <t xml:space="preserve">М</t>
        </is>
      </c>
      <c r="G440" s="7" t="inlineStr">
        <is>
          <t xml:space="preserve">1</t>
        </is>
      </c>
      <c r="H440" s="8" t="n">
        <v>230</v>
      </c>
      <c r="I440" s="23" t="n">
        <v>98.31</v>
      </c>
      <c r="J440" s="19" t="n">
        <v/>
      </c>
      <c r="K440" s="19" t="n">
        <f>ROUND(I440,2)+J440</f>
        <v>98.31</v>
      </c>
      <c r="L440" s="19" t="n">
        <f>ROUND(H440*ROUND(I440,2),2)</f>
        <v>22611.3</v>
      </c>
      <c r="M440" s="19" t="n">
        <v/>
      </c>
      <c r="N440" s="19" t="n">
        <f>L440+M440</f>
        <v>22611.3</v>
      </c>
      <c r="O440" s="8" t="n">
        <v>230</v>
      </c>
      <c r="P440" s="23" t="n" hidden="false">
        <v>98.31</v>
      </c>
      <c r="Q440" s="19" t="n" hidden="false">
        <v/>
      </c>
      <c r="R440" s="19" t="n" hidden="false">
        <f>P440+Q440</f>
        <v>98.31</v>
      </c>
      <c r="S440" s="19" t="n" hidden="false">
        <f>ROUND(O440*P440,2)</f>
        <v>22611.3</v>
      </c>
      <c r="T440" s="19" t="n" hidden="false">
        <v/>
      </c>
      <c r="U440" s="19" t="n" hidden="false">
        <f>S440+T440</f>
        <v>22611.3</v>
      </c>
      <c r="V440" s="21" t="n" hidden="false">
        <f>U440/N440-1</f>
        <v>0</v>
      </c>
      <c r="W440" s="8" t="n">
        <v>230</v>
      </c>
      <c r="X440" s="23" t="n" hidden="false">
        <v>98.31</v>
      </c>
      <c r="Y440" s="19" t="n" hidden="false">
        <v/>
      </c>
      <c r="Z440" s="19" t="n" hidden="false">
        <f>X440+Y440</f>
        <v>98.31</v>
      </c>
      <c r="AA440" s="19" t="n" hidden="false">
        <f>ROUND(W440*X440,2)</f>
        <v>22611.3</v>
      </c>
      <c r="AB440" s="19" t="n" hidden="false">
        <v/>
      </c>
      <c r="AC440" s="19" t="n" hidden="false">
        <f>AA440+AB440</f>
        <v>22611.3</v>
      </c>
      <c r="AD440" s="21" t="n" hidden="false">
        <f>AC440/N440-1</f>
        <v>0</v>
      </c>
      <c r="AE440" s="8" t="n">
        <v>230</v>
      </c>
      <c r="AF440" s="23" t="n" hidden="false">
        <v>98.31</v>
      </c>
      <c r="AG440" s="19" t="n" hidden="false">
        <v/>
      </c>
      <c r="AH440" s="19" t="n" hidden="false">
        <f>AF440+AG440</f>
        <v>98.31</v>
      </c>
      <c r="AI440" s="19" t="n" hidden="false">
        <f>ROUND(AE440*AF440,2)</f>
        <v>22611.3</v>
      </c>
      <c r="AJ440" s="19" t="n" hidden="false">
        <v/>
      </c>
      <c r="AK440" s="19" t="n" hidden="false">
        <f>AI440+AJ440</f>
        <v>22611.3</v>
      </c>
      <c r="AL440" s="21" t="n" hidden="false">
        <f>AK440/N440-1</f>
        <v>0</v>
      </c>
      <c r="AM440" s="8" t="n">
        <v>0</v>
      </c>
      <c r="AN440" s="23" t="n" hidden="false">
        <v>0</v>
      </c>
      <c r="AO440" s="19" t="n" hidden="false">
        <v/>
      </c>
      <c r="AP440" s="19" t="n" hidden="false">
        <f>AN440+AO440</f>
        <v>0</v>
      </c>
      <c r="AQ440" s="19" t="n" hidden="false">
        <f>ROUND(AM440*AN440,2)</f>
        <v>0</v>
      </c>
      <c r="AR440" s="19" t="n" hidden="false">
        <v/>
      </c>
      <c r="AS440" s="19" t="n" hidden="false">
        <f>AQ440+AR440</f>
        <v>0</v>
      </c>
      <c r="AT440" s="21" t="n" hidden="false">
        <f>AS440/N440-1</f>
        <v>-1</v>
      </c>
    </row>
    <row r="441" customFormat="false" hidden="false" outlineLevel="0" collapsed="false">
      <c r="A441" s="18" t="inlineStr">
        <is>
          <t xml:space="preserve">1.1.1.2.1.1.3.6.2</t>
        </is>
      </c>
      <c r="B441" s="18" t="inlineStr">
        <is>
          <t xml:space="preserve"/>
        </is>
      </c>
      <c r="C441" s="22" t="inlineStr">
        <is>
          <t xml:space="preserve">Кабель силовой ВВГнг(A)-LSLTx 3х2,5мм2, 660В</t>
        </is>
      </c>
      <c r="D441" s="7" t="inlineStr">
        <is>
          <t xml:space="preserve"/>
        </is>
      </c>
      <c r="E441" s="7" t="inlineStr">
        <is>
          <t xml:space="preserve"/>
        </is>
      </c>
      <c r="F441" s="7" t="inlineStr">
        <is>
          <t xml:space="preserve">М</t>
        </is>
      </c>
      <c r="G441" s="7" t="inlineStr">
        <is>
          <t xml:space="preserve">1</t>
        </is>
      </c>
      <c r="H441" s="8" t="n">
        <v>440</v>
      </c>
      <c r="I441" s="23" t="n">
        <v>66.74</v>
      </c>
      <c r="J441" s="19" t="n">
        <v/>
      </c>
      <c r="K441" s="19" t="n">
        <f>ROUND(I441,2)+J441</f>
        <v>66.74</v>
      </c>
      <c r="L441" s="19" t="n">
        <f>ROUND(H441*ROUND(I441,2),2)</f>
        <v>29365.6</v>
      </c>
      <c r="M441" s="19" t="n">
        <v/>
      </c>
      <c r="N441" s="19" t="n">
        <f>L441+M441</f>
        <v>29365.6</v>
      </c>
      <c r="O441" s="8" t="n">
        <v>440</v>
      </c>
      <c r="P441" s="23" t="n" hidden="false">
        <v>66.74</v>
      </c>
      <c r="Q441" s="19" t="n" hidden="false">
        <v/>
      </c>
      <c r="R441" s="19" t="n" hidden="false">
        <f>P441+Q441</f>
        <v>66.74</v>
      </c>
      <c r="S441" s="19" t="n" hidden="false">
        <f>ROUND(O441*P441,2)</f>
        <v>29365.6</v>
      </c>
      <c r="T441" s="19" t="n" hidden="false">
        <v/>
      </c>
      <c r="U441" s="19" t="n" hidden="false">
        <f>S441+T441</f>
        <v>29365.6</v>
      </c>
      <c r="V441" s="21" t="n" hidden="false">
        <f>U441/N441-1</f>
        <v>0</v>
      </c>
      <c r="W441" s="8" t="n">
        <v>440</v>
      </c>
      <c r="X441" s="23" t="n" hidden="false">
        <v>66.74</v>
      </c>
      <c r="Y441" s="19" t="n" hidden="false">
        <v/>
      </c>
      <c r="Z441" s="19" t="n" hidden="false">
        <f>X441+Y441</f>
        <v>66.74</v>
      </c>
      <c r="AA441" s="19" t="n" hidden="false">
        <f>ROUND(W441*X441,2)</f>
        <v>29365.6</v>
      </c>
      <c r="AB441" s="19" t="n" hidden="false">
        <v/>
      </c>
      <c r="AC441" s="19" t="n" hidden="false">
        <f>AA441+AB441</f>
        <v>29365.6</v>
      </c>
      <c r="AD441" s="21" t="n" hidden="false">
        <f>AC441/N441-1</f>
        <v>0</v>
      </c>
      <c r="AE441" s="8" t="n">
        <v>440</v>
      </c>
      <c r="AF441" s="23" t="n" hidden="false">
        <v>66.74</v>
      </c>
      <c r="AG441" s="19" t="n" hidden="false">
        <v/>
      </c>
      <c r="AH441" s="19" t="n" hidden="false">
        <f>AF441+AG441</f>
        <v>66.74</v>
      </c>
      <c r="AI441" s="19" t="n" hidden="false">
        <f>ROUND(AE441*AF441,2)</f>
        <v>29365.6</v>
      </c>
      <c r="AJ441" s="19" t="n" hidden="false">
        <v/>
      </c>
      <c r="AK441" s="19" t="n" hidden="false">
        <f>AI441+AJ441</f>
        <v>29365.6</v>
      </c>
      <c r="AL441" s="21" t="n" hidden="false">
        <f>AK441/N441-1</f>
        <v>0</v>
      </c>
      <c r="AM441" s="8" t="n">
        <v>0</v>
      </c>
      <c r="AN441" s="23" t="n" hidden="false">
        <v>0</v>
      </c>
      <c r="AO441" s="19" t="n" hidden="false">
        <v/>
      </c>
      <c r="AP441" s="19" t="n" hidden="false">
        <f>AN441+AO441</f>
        <v>0</v>
      </c>
      <c r="AQ441" s="19" t="n" hidden="false">
        <f>ROUND(AM441*AN441,2)</f>
        <v>0</v>
      </c>
      <c r="AR441" s="19" t="n" hidden="false">
        <v/>
      </c>
      <c r="AS441" s="19" t="n" hidden="false">
        <f>AQ441+AR441</f>
        <v>0</v>
      </c>
      <c r="AT441" s="21" t="n" hidden="false">
        <f>AS441/N441-1</f>
        <v>-1</v>
      </c>
    </row>
    <row r="442" customFormat="false" hidden="false" outlineLevel="0" collapsed="false">
      <c r="A442" s="18" t="inlineStr">
        <is>
          <t xml:space="preserve">1.1.1.2.1.1.3.7</t>
        </is>
      </c>
      <c r="B442" s="18" t="inlineStr">
        <is>
          <t xml:space="preserve"/>
        </is>
      </c>
      <c r="C442" s="18" t="inlineStr">
        <is>
          <t xml:space="preserve">Монтаж трубы ПВХ, ПНД для кабеля / до 32мм</t>
        </is>
      </c>
      <c r="D442" s="7" t="inlineStr">
        <is>
          <t xml:space="preserve">ЭО</t>
        </is>
      </c>
      <c r="E442" s="7" t="inlineStr">
        <is>
          <t xml:space="preserve">Выгружается из БО по объектам BIM-КЦ</t>
        </is>
      </c>
      <c r="F442" s="7" t="inlineStr">
        <is>
          <t xml:space="preserve">ПОГ М</t>
        </is>
      </c>
      <c r="G442" s="7" t="inlineStr">
        <is>
          <t xml:space="preserve">1</t>
        </is>
      </c>
      <c r="H442" s="8" t="n">
        <v>2140</v>
      </c>
      <c r="I442" s="19" t="n">
        <f>ROUND((L443+L444)/H442,2)</f>
        <v>20.43</v>
      </c>
      <c r="J442" s="20" t="n">
        <v>83</v>
      </c>
      <c r="K442" s="19" t="n">
        <f>I442+ROUND(J442,2)</f>
        <v>103.43</v>
      </c>
      <c r="L442" s="19" t="n">
        <f>ROUND(H442*I442,2)</f>
        <v>43720.2</v>
      </c>
      <c r="M442" s="19" t="n">
        <f>ROUND(H442*ROUND(J442,2),2)</f>
        <v>177620</v>
      </c>
      <c r="N442" s="19" t="n">
        <f>L442+M442</f>
        <v>221340.2</v>
      </c>
      <c r="O442" s="8" t="n">
        <v>2140</v>
      </c>
      <c r="P442" s="19" t="n" hidden="false">
        <f>ROUND((S443+S444)/O442,2)</f>
        <v>21.75</v>
      </c>
      <c r="Q442" s="20" t="n" hidden="false">
        <v>112.8</v>
      </c>
      <c r="R442" s="19" t="n" hidden="false">
        <f>P442+Q442</f>
        <v>134.55</v>
      </c>
      <c r="S442" s="19" t="n" hidden="false">
        <f>ROUND(O442*P442,2)</f>
        <v>46545</v>
      </c>
      <c r="T442" s="19" t="n" hidden="false">
        <f>ROUND(O442*Q442,2)</f>
        <v>241392</v>
      </c>
      <c r="U442" s="19" t="n" hidden="false">
        <f>S442+T442</f>
        <v>287937</v>
      </c>
      <c r="V442" s="21" t="n" hidden="false">
        <f>U442/N442-1</f>
        <v>0.30087982210190467</v>
      </c>
      <c r="W442" s="8" t="n">
        <v>2140</v>
      </c>
      <c r="X442" s="19" t="n" hidden="false">
        <f>ROUND((AA443+AA444)/W442,2)</f>
        <v>39.02</v>
      </c>
      <c r="Y442" s="20" t="n" hidden="false">
        <v>215</v>
      </c>
      <c r="Z442" s="19" t="n" hidden="false">
        <f>X442+Y442</f>
        <v>254.02</v>
      </c>
      <c r="AA442" s="19" t="n" hidden="false">
        <f>ROUND(W442*X442,2)</f>
        <v>83502.8</v>
      </c>
      <c r="AB442" s="19" t="n" hidden="false">
        <f>ROUND(W442*Y442,2)</f>
        <v>460100</v>
      </c>
      <c r="AC442" s="19" t="n" hidden="false">
        <f>AA442+AB442</f>
        <v>543602.8</v>
      </c>
      <c r="AD442" s="21" t="n" hidden="false">
        <f>AC442/N442-1</f>
        <v>1.4559605530310358</v>
      </c>
      <c r="AE442" s="8" t="n">
        <v>2140</v>
      </c>
      <c r="AF442" s="19" t="n" hidden="false">
        <f>ROUND((AI443+AI444)/AE442,2)</f>
        <v>84.02</v>
      </c>
      <c r="AG442" s="20" t="n" hidden="false">
        <v>160</v>
      </c>
      <c r="AH442" s="19" t="n" hidden="false">
        <f>AF442+AG442</f>
        <v>244.02</v>
      </c>
      <c r="AI442" s="19" t="n" hidden="false">
        <f>ROUND(AE442*AF442,2)</f>
        <v>179802.8</v>
      </c>
      <c r="AJ442" s="19" t="n" hidden="false">
        <f>ROUND(AE442*AG442,2)</f>
        <v>342400</v>
      </c>
      <c r="AK442" s="19" t="n" hidden="false">
        <f>AI442+AJ442</f>
        <v>522202.8</v>
      </c>
      <c r="AL442" s="21" t="n" hidden="false">
        <f>AK442/N442-1</f>
        <v>1.359276805568984</v>
      </c>
      <c r="AM442" s="8" t="n">
        <v>0</v>
      </c>
      <c r="AN442" s="19" t="n" hidden="false">
        <f>ROUND((AQ443+AQ444)/AM442,2)</f>
        <v>0</v>
      </c>
      <c r="AO442" s="19" t="n" hidden="false">
        <v>0</v>
      </c>
      <c r="AP442" s="19" t="n" hidden="false">
        <f>AN442+AO442</f>
        <v>0</v>
      </c>
      <c r="AQ442" s="19" t="n" hidden="false">
        <f>ROUND(AM442*AN442,2)</f>
        <v>0</v>
      </c>
      <c r="AR442" s="19" t="n" hidden="false">
        <f>ROUND(AM442*AO442,2)</f>
        <v>0</v>
      </c>
      <c r="AS442" s="19" t="n" hidden="false">
        <f>AQ442+AR442</f>
        <v>0</v>
      </c>
      <c r="AT442" s="21" t="n" hidden="false">
        <f>AS442/N442-1</f>
        <v>-1</v>
      </c>
    </row>
    <row r="443" customFormat="false" hidden="false" outlineLevel="0" collapsed="false">
      <c r="A443" s="18" t="inlineStr">
        <is>
          <t xml:space="preserve">1.1.1.2.1.1.3.7.1</t>
        </is>
      </c>
      <c r="B443" s="18" t="inlineStr">
        <is>
          <t xml:space="preserve"/>
        </is>
      </c>
      <c r="C443" s="22" t="inlineStr">
        <is>
          <t xml:space="preserve">Труба ПВХ гофрированная_ / Легкая с протяжкой / 20 мм</t>
        </is>
      </c>
      <c r="D443" s="7" t="inlineStr">
        <is>
          <t xml:space="preserve"/>
        </is>
      </c>
      <c r="E443" s="7" t="inlineStr">
        <is>
          <t xml:space="preserve"/>
        </is>
      </c>
      <c r="F443" s="7" t="inlineStr">
        <is>
          <t xml:space="preserve">ПОГ М</t>
        </is>
      </c>
      <c r="G443" s="7" t="inlineStr">
        <is>
          <t xml:space="preserve">1</t>
        </is>
      </c>
      <c r="H443" s="8" t="n">
        <v>1280</v>
      </c>
      <c r="I443" s="20" t="n">
        <v>16.85</v>
      </c>
      <c r="J443" s="19" t="n">
        <v/>
      </c>
      <c r="K443" s="19" t="n">
        <f>ROUND(I443,2)+J443</f>
        <v>16.85</v>
      </c>
      <c r="L443" s="19" t="n">
        <f>ROUND(H443*ROUND(I443,2),2)</f>
        <v>21568</v>
      </c>
      <c r="M443" s="19" t="n">
        <v/>
      </c>
      <c r="N443" s="19" t="n">
        <f>L443+M443</f>
        <v>21568</v>
      </c>
      <c r="O443" s="8" t="n">
        <v>1280</v>
      </c>
      <c r="P443" s="20" t="n" hidden="false">
        <v>17.41</v>
      </c>
      <c r="Q443" s="19" t="n" hidden="false">
        <v/>
      </c>
      <c r="R443" s="19" t="n" hidden="false">
        <f>P443+Q443</f>
        <v>17.41</v>
      </c>
      <c r="S443" s="19" t="n" hidden="false">
        <f>ROUND(O443*P443,2)</f>
        <v>22284.8</v>
      </c>
      <c r="T443" s="19" t="n" hidden="false">
        <v/>
      </c>
      <c r="U443" s="19" t="n" hidden="false">
        <f>S443+T443</f>
        <v>22284.8</v>
      </c>
      <c r="V443" s="21" t="n" hidden="false">
        <f>U443/N443-1</f>
        <v>0.03323442136498511</v>
      </c>
      <c r="W443" s="8" t="n">
        <v>1280</v>
      </c>
      <c r="X443" s="20" t="n" hidden="false">
        <v>35</v>
      </c>
      <c r="Y443" s="19" t="n" hidden="false">
        <v/>
      </c>
      <c r="Z443" s="19" t="n" hidden="false">
        <f>X443+Y443</f>
        <v>35</v>
      </c>
      <c r="AA443" s="19" t="n" hidden="false">
        <f>ROUND(W443*X443,2)</f>
        <v>44800</v>
      </c>
      <c r="AB443" s="19" t="n" hidden="false">
        <v/>
      </c>
      <c r="AC443" s="19" t="n" hidden="false">
        <f>AA443+AB443</f>
        <v>44800</v>
      </c>
      <c r="AD443" s="21" t="n" hidden="false">
        <f>AC443/N443-1</f>
        <v>1.077151335311573</v>
      </c>
      <c r="AE443" s="8" t="n">
        <v>1280</v>
      </c>
      <c r="AF443" s="20" t="n" hidden="false">
        <v>80</v>
      </c>
      <c r="AG443" s="19" t="n" hidden="false">
        <v/>
      </c>
      <c r="AH443" s="19" t="n" hidden="false">
        <f>AF443+AG443</f>
        <v>80</v>
      </c>
      <c r="AI443" s="19" t="n" hidden="false">
        <f>ROUND(AE443*AF443,2)</f>
        <v>102400</v>
      </c>
      <c r="AJ443" s="19" t="n" hidden="false">
        <v/>
      </c>
      <c r="AK443" s="19" t="n" hidden="false">
        <f>AI443+AJ443</f>
        <v>102400</v>
      </c>
      <c r="AL443" s="21" t="n" hidden="false">
        <f>AK443/N443-1</f>
        <v>3.747774480712166</v>
      </c>
      <c r="AM443" s="8" t="n">
        <v>0</v>
      </c>
      <c r="AN443" s="19" t="n" hidden="false">
        <v>0</v>
      </c>
      <c r="AO443" s="19" t="n" hidden="false">
        <v/>
      </c>
      <c r="AP443" s="19" t="n" hidden="false">
        <f>AN443+AO443</f>
        <v>0</v>
      </c>
      <c r="AQ443" s="19" t="n" hidden="false">
        <f>ROUND(AM443*AN443,2)</f>
        <v>0</v>
      </c>
      <c r="AR443" s="19" t="n" hidden="false">
        <v/>
      </c>
      <c r="AS443" s="19" t="n" hidden="false">
        <f>AQ443+AR443</f>
        <v>0</v>
      </c>
      <c r="AT443" s="21" t="n" hidden="false">
        <f>AS443/N443-1</f>
        <v>-1</v>
      </c>
    </row>
    <row r="444" customFormat="false" hidden="false" outlineLevel="0" collapsed="false">
      <c r="A444" s="18" t="inlineStr">
        <is>
          <t xml:space="preserve">1.1.1.2.1.1.3.7.2</t>
        </is>
      </c>
      <c r="B444" s="18" t="inlineStr">
        <is>
          <t xml:space="preserve"/>
        </is>
      </c>
      <c r="C444" s="22" t="inlineStr">
        <is>
          <t xml:space="preserve">Труба ПВХ гофрированная_ / Легкая с протяжкой / 25 мм</t>
        </is>
      </c>
      <c r="D444" s="7" t="inlineStr">
        <is>
          <t xml:space="preserve"/>
        </is>
      </c>
      <c r="E444" s="7" t="inlineStr">
        <is>
          <t xml:space="preserve"/>
        </is>
      </c>
      <c r="F444" s="7" t="inlineStr">
        <is>
          <t xml:space="preserve">ПОГ М</t>
        </is>
      </c>
      <c r="G444" s="7" t="inlineStr">
        <is>
          <t xml:space="preserve">1</t>
        </is>
      </c>
      <c r="H444" s="8" t="n">
        <v>860</v>
      </c>
      <c r="I444" s="20" t="n">
        <v>25.75</v>
      </c>
      <c r="J444" s="19" t="n">
        <v/>
      </c>
      <c r="K444" s="19" t="n">
        <f>ROUND(I444,2)+J444</f>
        <v>25.75</v>
      </c>
      <c r="L444" s="19" t="n">
        <f>ROUND(H444*ROUND(I444,2),2)</f>
        <v>22145</v>
      </c>
      <c r="M444" s="19" t="n">
        <v/>
      </c>
      <c r="N444" s="19" t="n">
        <f>L444+M444</f>
        <v>22145</v>
      </c>
      <c r="O444" s="8" t="n">
        <v>860</v>
      </c>
      <c r="P444" s="20" t="n" hidden="false">
        <v>28.2</v>
      </c>
      <c r="Q444" s="19" t="n" hidden="false">
        <v/>
      </c>
      <c r="R444" s="19" t="n" hidden="false">
        <f>P444+Q444</f>
        <v>28.2</v>
      </c>
      <c r="S444" s="19" t="n" hidden="false">
        <f>ROUND(O444*P444,2)</f>
        <v>24252</v>
      </c>
      <c r="T444" s="19" t="n" hidden="false">
        <v/>
      </c>
      <c r="U444" s="19" t="n" hidden="false">
        <f>S444+T444</f>
        <v>24252</v>
      </c>
      <c r="V444" s="21" t="n" hidden="false">
        <f>U444/N444-1</f>
        <v>0.09514563106796126</v>
      </c>
      <c r="W444" s="8" t="n">
        <v>860</v>
      </c>
      <c r="X444" s="20" t="n" hidden="false">
        <v>45</v>
      </c>
      <c r="Y444" s="19" t="n" hidden="false">
        <v/>
      </c>
      <c r="Z444" s="19" t="n" hidden="false">
        <f>X444+Y444</f>
        <v>45</v>
      </c>
      <c r="AA444" s="19" t="n" hidden="false">
        <f>ROUND(W444*X444,2)</f>
        <v>38700</v>
      </c>
      <c r="AB444" s="19" t="n" hidden="false">
        <v/>
      </c>
      <c r="AC444" s="19" t="n" hidden="false">
        <f>AA444+AB444</f>
        <v>38700</v>
      </c>
      <c r="AD444" s="21" t="n" hidden="false">
        <f>AC444/N444-1</f>
        <v>0.7475728155339805</v>
      </c>
      <c r="AE444" s="8" t="n">
        <v>860</v>
      </c>
      <c r="AF444" s="20" t="n" hidden="false">
        <v>90</v>
      </c>
      <c r="AG444" s="19" t="n" hidden="false">
        <v/>
      </c>
      <c r="AH444" s="19" t="n" hidden="false">
        <f>AF444+AG444</f>
        <v>90</v>
      </c>
      <c r="AI444" s="19" t="n" hidden="false">
        <f>ROUND(AE444*AF444,2)</f>
        <v>77400</v>
      </c>
      <c r="AJ444" s="19" t="n" hidden="false">
        <v/>
      </c>
      <c r="AK444" s="19" t="n" hidden="false">
        <f>AI444+AJ444</f>
        <v>77400</v>
      </c>
      <c r="AL444" s="21" t="n" hidden="false">
        <f>AK444/N444-1</f>
        <v>2.495145631067961</v>
      </c>
      <c r="AM444" s="8" t="n">
        <v>0</v>
      </c>
      <c r="AN444" s="19" t="n" hidden="false">
        <v>0</v>
      </c>
      <c r="AO444" s="19" t="n" hidden="false">
        <v/>
      </c>
      <c r="AP444" s="19" t="n" hidden="false">
        <f>AN444+AO444</f>
        <v>0</v>
      </c>
      <c r="AQ444" s="19" t="n" hidden="false">
        <f>ROUND(AM444*AN444,2)</f>
        <v>0</v>
      </c>
      <c r="AR444" s="19" t="n" hidden="false">
        <v/>
      </c>
      <c r="AS444" s="19" t="n" hidden="false">
        <f>AQ444+AR444</f>
        <v>0</v>
      </c>
      <c r="AT444" s="21" t="n" hidden="false">
        <f>AS444/N444-1</f>
        <v>-1</v>
      </c>
    </row>
    <row r="445" customFormat="false" hidden="false" outlineLevel="0" collapsed="false">
      <c r="A445" s="18" t="inlineStr">
        <is>
          <t xml:space="preserve">1.1.1.2.1.1.3.8</t>
        </is>
      </c>
      <c r="B445" s="18" t="inlineStr">
        <is>
          <t xml:space="preserve"/>
        </is>
      </c>
      <c r="C445" s="18" t="inlineStr">
        <is>
          <t xml:space="preserve">Монтаж трубы ПВХ, ПНД для кабеля / до 32мм</t>
        </is>
      </c>
      <c r="D445" s="7" t="inlineStr">
        <is>
          <t xml:space="preserve">ЭО</t>
        </is>
      </c>
      <c r="E445" s="7" t="inlineStr">
        <is>
          <t xml:space="preserve">Выгружается из БО по объектам BIM-КЦ</t>
        </is>
      </c>
      <c r="F445" s="7" t="inlineStr">
        <is>
          <t xml:space="preserve">ПОГ М</t>
        </is>
      </c>
      <c r="G445" s="7" t="inlineStr">
        <is>
          <t xml:space="preserve">1</t>
        </is>
      </c>
      <c r="H445" s="8" t="n">
        <v>1250</v>
      </c>
      <c r="I445" s="19" t="n">
        <f>ROUND((L446)/H445,2)</f>
        <v>132.97</v>
      </c>
      <c r="J445" s="20" t="n">
        <v>83</v>
      </c>
      <c r="K445" s="19" t="n">
        <f>I445+ROUND(J445,2)</f>
        <v>215.97</v>
      </c>
      <c r="L445" s="19" t="n">
        <f>ROUND(H445*I445,2)</f>
        <v>166212.5</v>
      </c>
      <c r="M445" s="19" t="n">
        <f>ROUND(H445*ROUND(J445,2),2)</f>
        <v>103750</v>
      </c>
      <c r="N445" s="19" t="n">
        <f>L445+M445</f>
        <v>269962.5</v>
      </c>
      <c r="O445" s="8" t="n">
        <v>1250</v>
      </c>
      <c r="P445" s="19" t="n" hidden="false">
        <f>ROUND((S446)/O445,2)</f>
        <v>192.67</v>
      </c>
      <c r="Q445" s="20" t="n" hidden="false">
        <v>112.8</v>
      </c>
      <c r="R445" s="19" t="n" hidden="false">
        <f>P445+Q445</f>
        <v>305.47</v>
      </c>
      <c r="S445" s="19" t="n" hidden="false">
        <f>ROUND(O445*P445,2)</f>
        <v>240837.5</v>
      </c>
      <c r="T445" s="19" t="n" hidden="false">
        <f>ROUND(O445*Q445,2)</f>
        <v>141000</v>
      </c>
      <c r="U445" s="19" t="n" hidden="false">
        <f>S445+T445</f>
        <v>381837.5</v>
      </c>
      <c r="V445" s="21" t="n" hidden="false">
        <f>U445/N445-1</f>
        <v>0.4144094087141732</v>
      </c>
      <c r="W445" s="8" t="n">
        <v>1250</v>
      </c>
      <c r="X445" s="19" t="n" hidden="false">
        <f>ROUND((AA446)/W445,2)</f>
        <v>193</v>
      </c>
      <c r="Y445" s="20" t="n" hidden="false">
        <v>215</v>
      </c>
      <c r="Z445" s="19" t="n" hidden="false">
        <f>X445+Y445</f>
        <v>408</v>
      </c>
      <c r="AA445" s="19" t="n" hidden="false">
        <f>ROUND(W445*X445,2)</f>
        <v>241250</v>
      </c>
      <c r="AB445" s="19" t="n" hidden="false">
        <f>ROUND(W445*Y445,2)</f>
        <v>268750</v>
      </c>
      <c r="AC445" s="19" t="n" hidden="false">
        <f>AA445+AB445</f>
        <v>510000</v>
      </c>
      <c r="AD445" s="21" t="n" hidden="false">
        <f>AC445/N445-1</f>
        <v>0.8891512710098626</v>
      </c>
      <c r="AE445" s="8" t="n">
        <v>1250</v>
      </c>
      <c r="AF445" s="19" t="n" hidden="false">
        <f>ROUND((AI446)/AE445,2)</f>
        <v>350</v>
      </c>
      <c r="AG445" s="20" t="n" hidden="false">
        <v>160</v>
      </c>
      <c r="AH445" s="19" t="n" hidden="false">
        <f>AF445+AG445</f>
        <v>510</v>
      </c>
      <c r="AI445" s="19" t="n" hidden="false">
        <f>ROUND(AE445*AF445,2)</f>
        <v>437500</v>
      </c>
      <c r="AJ445" s="19" t="n" hidden="false">
        <f>ROUND(AE445*AG445,2)</f>
        <v>200000</v>
      </c>
      <c r="AK445" s="19" t="n" hidden="false">
        <f>AI445+AJ445</f>
        <v>637500</v>
      </c>
      <c r="AL445" s="21" t="n" hidden="false">
        <f>AK445/N445-1</f>
        <v>1.361439088762328</v>
      </c>
      <c r="AM445" s="8" t="n">
        <v>0</v>
      </c>
      <c r="AN445" s="19" t="n" hidden="false">
        <f>ROUND((AQ446)/AM445,2)</f>
        <v>0</v>
      </c>
      <c r="AO445" s="19" t="n" hidden="false">
        <v>0</v>
      </c>
      <c r="AP445" s="19" t="n" hidden="false">
        <f>AN445+AO445</f>
        <v>0</v>
      </c>
      <c r="AQ445" s="19" t="n" hidden="false">
        <f>ROUND(AM445*AN445,2)</f>
        <v>0</v>
      </c>
      <c r="AR445" s="19" t="n" hidden="false">
        <f>ROUND(AM445*AO445,2)</f>
        <v>0</v>
      </c>
      <c r="AS445" s="19" t="n" hidden="false">
        <f>AQ445+AR445</f>
        <v>0</v>
      </c>
      <c r="AT445" s="21" t="n" hidden="false">
        <f>AS445/N445-1</f>
        <v>-1</v>
      </c>
    </row>
    <row r="446" customFormat="false" hidden="false" outlineLevel="0" collapsed="false">
      <c r="A446" s="18" t="inlineStr">
        <is>
          <t xml:space="preserve">1.1.1.2.1.1.3.8.1</t>
        </is>
      </c>
      <c r="B446" s="18" t="inlineStr">
        <is>
          <t xml:space="preserve"/>
        </is>
      </c>
      <c r="C446" s="22" t="inlineStr">
        <is>
          <t xml:space="preserve">Труба ППЛ_ / 25 мм / легкая с протяжкой</t>
        </is>
      </c>
      <c r="D446" s="7" t="inlineStr">
        <is>
          <t xml:space="preserve"/>
        </is>
      </c>
      <c r="E446" s="7" t="inlineStr">
        <is>
          <t xml:space="preserve"/>
        </is>
      </c>
      <c r="F446" s="7" t="inlineStr">
        <is>
          <t xml:space="preserve">ПОГ М</t>
        </is>
      </c>
      <c r="G446" s="7" t="inlineStr">
        <is>
          <t xml:space="preserve">1</t>
        </is>
      </c>
      <c r="H446" s="8" t="n">
        <v>1250</v>
      </c>
      <c r="I446" s="20" t="n">
        <v>132.97</v>
      </c>
      <c r="J446" s="19" t="n">
        <v/>
      </c>
      <c r="K446" s="19" t="n">
        <f>ROUND(I446,2)+J446</f>
        <v>132.97</v>
      </c>
      <c r="L446" s="19" t="n">
        <f>ROUND(H446*ROUND(I446,2),2)</f>
        <v>166212.5</v>
      </c>
      <c r="M446" s="19" t="n">
        <v/>
      </c>
      <c r="N446" s="19" t="n">
        <f>L446+M446</f>
        <v>166212.5</v>
      </c>
      <c r="O446" s="8" t="n">
        <v>1250</v>
      </c>
      <c r="P446" s="20" t="n" hidden="false">
        <v>192.67</v>
      </c>
      <c r="Q446" s="19" t="n" hidden="false">
        <v/>
      </c>
      <c r="R446" s="19" t="n" hidden="false">
        <f>P446+Q446</f>
        <v>192.67</v>
      </c>
      <c r="S446" s="19" t="n" hidden="false">
        <f>ROUND(O446*P446,2)</f>
        <v>240837.5</v>
      </c>
      <c r="T446" s="19" t="n" hidden="false">
        <v/>
      </c>
      <c r="U446" s="19" t="n" hidden="false">
        <f>S446+T446</f>
        <v>240837.5</v>
      </c>
      <c r="V446" s="21" t="n" hidden="false">
        <f>U446/N446-1</f>
        <v>0.4489734526584943</v>
      </c>
      <c r="W446" s="8" t="n">
        <v>1250</v>
      </c>
      <c r="X446" s="20" t="n" hidden="false">
        <v>193</v>
      </c>
      <c r="Y446" s="19" t="n" hidden="false">
        <v/>
      </c>
      <c r="Z446" s="19" t="n" hidden="false">
        <f>X446+Y446</f>
        <v>193</v>
      </c>
      <c r="AA446" s="19" t="n" hidden="false">
        <f>ROUND(W446*X446,2)</f>
        <v>241250</v>
      </c>
      <c r="AB446" s="19" t="n" hidden="false">
        <v/>
      </c>
      <c r="AC446" s="19" t="n" hidden="false">
        <f>AA446+AB446</f>
        <v>241250</v>
      </c>
      <c r="AD446" s="21" t="n" hidden="false">
        <f>AC446/N446-1</f>
        <v>0.4514552154621343</v>
      </c>
      <c r="AE446" s="8" t="n">
        <v>1250</v>
      </c>
      <c r="AF446" s="20" t="n" hidden="false">
        <v>350</v>
      </c>
      <c r="AG446" s="19" t="n" hidden="false">
        <v/>
      </c>
      <c r="AH446" s="19" t="n" hidden="false">
        <f>AF446+AG446</f>
        <v>350</v>
      </c>
      <c r="AI446" s="19" t="n" hidden="false">
        <f>ROUND(AE446*AF446,2)</f>
        <v>437500</v>
      </c>
      <c r="AJ446" s="19" t="n" hidden="false">
        <v/>
      </c>
      <c r="AK446" s="19" t="n" hidden="false">
        <f>AI446+AJ446</f>
        <v>437500</v>
      </c>
      <c r="AL446" s="21" t="n" hidden="false">
        <f>AK446/N446-1</f>
        <v>1.6321726705271864</v>
      </c>
      <c r="AM446" s="8" t="n">
        <v>0</v>
      </c>
      <c r="AN446" s="19" t="n" hidden="false">
        <v>0</v>
      </c>
      <c r="AO446" s="19" t="n" hidden="false">
        <v/>
      </c>
      <c r="AP446" s="19" t="n" hidden="false">
        <f>AN446+AO446</f>
        <v>0</v>
      </c>
      <c r="AQ446" s="19" t="n" hidden="false">
        <f>ROUND(AM446*AN446,2)</f>
        <v>0</v>
      </c>
      <c r="AR446" s="19" t="n" hidden="false">
        <v/>
      </c>
      <c r="AS446" s="19" t="n" hidden="false">
        <f>AQ446+AR446</f>
        <v>0</v>
      </c>
      <c r="AT446" s="21" t="n" hidden="false">
        <f>AS446/N446-1</f>
        <v>-1</v>
      </c>
    </row>
    <row r="447" customFormat="false" hidden="false" outlineLevel="0" collapsed="false">
      <c r="A447" s="18" t="inlineStr">
        <is>
          <t xml:space="preserve">1.1.1.2.1.1.3.9</t>
        </is>
      </c>
      <c r="B447" s="18" t="inlineStr">
        <is>
          <t xml:space="preserve"/>
        </is>
      </c>
      <c r="C447" s="18" t="inlineStr">
        <is>
          <t xml:space="preserve">Монтаж трубы ПВХ, ПНД для кабеля / до 32мм</t>
        </is>
      </c>
      <c r="D447" s="7" t="inlineStr">
        <is>
          <t xml:space="preserve">ЭМ</t>
        </is>
      </c>
      <c r="E447" s="7" t="inlineStr">
        <is>
          <t xml:space="preserve">Выгружается из БО по объектам BIM-КЦ</t>
        </is>
      </c>
      <c r="F447" s="7" t="inlineStr">
        <is>
          <t xml:space="preserve">ПОГ М</t>
        </is>
      </c>
      <c r="G447" s="7" t="inlineStr">
        <is>
          <t xml:space="preserve">1</t>
        </is>
      </c>
      <c r="H447" s="8" t="n">
        <v>12740</v>
      </c>
      <c r="I447" s="19" t="n">
        <f>ROUND((L448+L449+L450)/H447,2)</f>
        <v>44.94</v>
      </c>
      <c r="J447" s="20" t="n">
        <v>83</v>
      </c>
      <c r="K447" s="19" t="n">
        <f>I447+ROUND(J447,2)</f>
        <v>127.94</v>
      </c>
      <c r="L447" s="19" t="n">
        <f>ROUND(H447*I447,2)</f>
        <v>572535.6</v>
      </c>
      <c r="M447" s="19" t="n">
        <f>ROUND(H447*ROUND(J447,2),2)</f>
        <v>1057420</v>
      </c>
      <c r="N447" s="19" t="n">
        <f>L447+M447</f>
        <v>1629955.6</v>
      </c>
      <c r="O447" s="8" t="n">
        <v>12740</v>
      </c>
      <c r="P447" s="19" t="n" hidden="false">
        <f>ROUND((S448+S449+S450)/O447,2)</f>
        <v>61.59</v>
      </c>
      <c r="Q447" s="20" t="n" hidden="false">
        <v>112.8</v>
      </c>
      <c r="R447" s="19" t="n" hidden="false">
        <f>P447+Q447</f>
        <v>174.39</v>
      </c>
      <c r="S447" s="19" t="n" hidden="false">
        <f>ROUND(O447*P447,2)</f>
        <v>784656.6</v>
      </c>
      <c r="T447" s="19" t="n" hidden="false">
        <f>ROUND(O447*Q447,2)</f>
        <v>1437072</v>
      </c>
      <c r="U447" s="19" t="n" hidden="false">
        <f>S447+T447</f>
        <v>2221728.6</v>
      </c>
      <c r="V447" s="21" t="n" hidden="false">
        <f>U447/N447-1</f>
        <v>0.36306080975457244</v>
      </c>
      <c r="W447" s="8" t="n">
        <v>12740</v>
      </c>
      <c r="X447" s="19" t="n" hidden="false">
        <f>ROUND((AA448+AA449+AA450)/W447,2)</f>
        <v>75.65</v>
      </c>
      <c r="Y447" s="20" t="n" hidden="false">
        <v>215</v>
      </c>
      <c r="Z447" s="19" t="n" hidden="false">
        <f>X447+Y447</f>
        <v>290.65</v>
      </c>
      <c r="AA447" s="19" t="n" hidden="false">
        <f>ROUND(W447*X447,2)</f>
        <v>963781</v>
      </c>
      <c r="AB447" s="19" t="n" hidden="false">
        <f>ROUND(W447*Y447,2)</f>
        <v>2739100</v>
      </c>
      <c r="AC447" s="19" t="n" hidden="false">
        <f>AA447+AB447</f>
        <v>3702881</v>
      </c>
      <c r="AD447" s="21" t="n" hidden="false">
        <f>AC447/N447-1</f>
        <v>1.2717680162576208</v>
      </c>
      <c r="AE447" s="8" t="n">
        <v>12740</v>
      </c>
      <c r="AF447" s="19" t="n" hidden="false">
        <f>ROUND((AI448+AI449+AI450)/AE447,2)</f>
        <v>119.79</v>
      </c>
      <c r="AG447" s="20" t="n" hidden="false">
        <v>160</v>
      </c>
      <c r="AH447" s="19" t="n" hidden="false">
        <f>AF447+AG447</f>
        <v>279.79</v>
      </c>
      <c r="AI447" s="19" t="n" hidden="false">
        <f>ROUND(AE447*AF447,2)</f>
        <v>1526124.6</v>
      </c>
      <c r="AJ447" s="19" t="n" hidden="false">
        <f>ROUND(AE447*AG447,2)</f>
        <v>2038400</v>
      </c>
      <c r="AK447" s="19" t="n" hidden="false">
        <f>AI447+AJ447</f>
        <v>3564524.6</v>
      </c>
      <c r="AL447" s="21" t="n" hidden="false">
        <f>AK447/N447-1</f>
        <v>1.1868844770986398</v>
      </c>
      <c r="AM447" s="8" t="n">
        <v>0</v>
      </c>
      <c r="AN447" s="19" t="n" hidden="false">
        <f>ROUND((AQ448+AQ449+AQ450)/AM447,2)</f>
        <v>0</v>
      </c>
      <c r="AO447" s="19" t="n" hidden="false">
        <v>0</v>
      </c>
      <c r="AP447" s="19" t="n" hidden="false">
        <f>AN447+AO447</f>
        <v>0</v>
      </c>
      <c r="AQ447" s="19" t="n" hidden="false">
        <f>ROUND(AM447*AN447,2)</f>
        <v>0</v>
      </c>
      <c r="AR447" s="19" t="n" hidden="false">
        <f>ROUND(AM447*AO447,2)</f>
        <v>0</v>
      </c>
      <c r="AS447" s="19" t="n" hidden="false">
        <f>AQ447+AR447</f>
        <v>0</v>
      </c>
      <c r="AT447" s="21" t="n" hidden="false">
        <f>AS447/N447-1</f>
        <v>-1</v>
      </c>
    </row>
    <row r="448" customFormat="false" hidden="false" outlineLevel="0" collapsed="false">
      <c r="A448" s="18" t="inlineStr">
        <is>
          <t xml:space="preserve">1.1.1.2.1.1.3.9.1</t>
        </is>
      </c>
      <c r="B448" s="18" t="inlineStr">
        <is>
          <t xml:space="preserve"/>
        </is>
      </c>
      <c r="C448" s="22" t="inlineStr">
        <is>
          <t xml:space="preserve">Труба ПВХ гофрированная_ / Тяжелая с протяжкой / 25 мм</t>
        </is>
      </c>
      <c r="D448" s="7" t="inlineStr">
        <is>
          <t xml:space="preserve">ОКЛ</t>
        </is>
      </c>
      <c r="E448" s="7" t="inlineStr">
        <is>
          <t xml:space="preserve"/>
        </is>
      </c>
      <c r="F448" s="7" t="inlineStr">
        <is>
          <t xml:space="preserve">ПОГ М</t>
        </is>
      </c>
      <c r="G448" s="7" t="inlineStr">
        <is>
          <t xml:space="preserve">1</t>
        </is>
      </c>
      <c r="H448" s="8" t="n">
        <v>90</v>
      </c>
      <c r="I448" s="20" t="n">
        <v>48.15</v>
      </c>
      <c r="J448" s="19" t="n">
        <v/>
      </c>
      <c r="K448" s="19" t="n">
        <f>ROUND(I448,2)+J448</f>
        <v>48.15</v>
      </c>
      <c r="L448" s="19" t="n">
        <f>ROUND(H448*ROUND(I448,2),2)</f>
        <v>4333.5</v>
      </c>
      <c r="M448" s="19" t="n">
        <v/>
      </c>
      <c r="N448" s="19" t="n">
        <f>L448+M448</f>
        <v>4333.5</v>
      </c>
      <c r="O448" s="8" t="n">
        <v>90</v>
      </c>
      <c r="P448" s="20" t="n" hidden="false">
        <v>80.73</v>
      </c>
      <c r="Q448" s="19" t="n" hidden="false">
        <v/>
      </c>
      <c r="R448" s="19" t="n" hidden="false">
        <f>P448+Q448</f>
        <v>80.73</v>
      </c>
      <c r="S448" s="19" t="n" hidden="false">
        <f>ROUND(O448*P448,2)</f>
        <v>7265.7</v>
      </c>
      <c r="T448" s="19" t="n" hidden="false">
        <v/>
      </c>
      <c r="U448" s="19" t="n" hidden="false">
        <f>S448+T448</f>
        <v>7265.7</v>
      </c>
      <c r="V448" s="21" t="n" hidden="false">
        <f>U448/N448-1</f>
        <v>0.6766355140186915</v>
      </c>
      <c r="W448" s="8" t="n">
        <v>90</v>
      </c>
      <c r="X448" s="20" t="n" hidden="false">
        <v>58</v>
      </c>
      <c r="Y448" s="19" t="n" hidden="false">
        <v/>
      </c>
      <c r="Z448" s="19" t="n" hidden="false">
        <f>X448+Y448</f>
        <v>58</v>
      </c>
      <c r="AA448" s="19" t="n" hidden="false">
        <f>ROUND(W448*X448,2)</f>
        <v>5220</v>
      </c>
      <c r="AB448" s="19" t="n" hidden="false">
        <v/>
      </c>
      <c r="AC448" s="19" t="n" hidden="false">
        <f>AA448+AB448</f>
        <v>5220</v>
      </c>
      <c r="AD448" s="21" t="n" hidden="false">
        <f>AC448/N448-1</f>
        <v>0.20456905503634482</v>
      </c>
      <c r="AE448" s="8" t="n">
        <v>90</v>
      </c>
      <c r="AF448" s="20" t="n" hidden="false">
        <v>90</v>
      </c>
      <c r="AG448" s="19" t="n" hidden="false">
        <v/>
      </c>
      <c r="AH448" s="19" t="n" hidden="false">
        <f>AF448+AG448</f>
        <v>90</v>
      </c>
      <c r="AI448" s="19" t="n" hidden="false">
        <f>ROUND(AE448*AF448,2)</f>
        <v>8100</v>
      </c>
      <c r="AJ448" s="19" t="n" hidden="false">
        <v/>
      </c>
      <c r="AK448" s="19" t="n" hidden="false">
        <f>AI448+AJ448</f>
        <v>8100</v>
      </c>
      <c r="AL448" s="21" t="n" hidden="false">
        <f>AK448/N448-1</f>
        <v>0.8691588785046729</v>
      </c>
      <c r="AM448" s="8" t="n">
        <v>0</v>
      </c>
      <c r="AN448" s="19" t="n" hidden="false">
        <v>0</v>
      </c>
      <c r="AO448" s="19" t="n" hidden="false">
        <v/>
      </c>
      <c r="AP448" s="19" t="n" hidden="false">
        <f>AN448+AO448</f>
        <v>0</v>
      </c>
      <c r="AQ448" s="19" t="n" hidden="false">
        <f>ROUND(AM448*AN448,2)</f>
        <v>0</v>
      </c>
      <c r="AR448" s="19" t="n" hidden="false">
        <v/>
      </c>
      <c r="AS448" s="19" t="n" hidden="false">
        <f>AQ448+AR448</f>
        <v>0</v>
      </c>
      <c r="AT448" s="21" t="n" hidden="false">
        <f>AS448/N448-1</f>
        <v>-1</v>
      </c>
    </row>
    <row r="449" customFormat="false" hidden="false" outlineLevel="0" collapsed="false">
      <c r="A449" s="18" t="inlineStr">
        <is>
          <t xml:space="preserve">1.1.1.2.1.1.3.9.2</t>
        </is>
      </c>
      <c r="B449" s="18" t="inlineStr">
        <is>
          <t xml:space="preserve"/>
        </is>
      </c>
      <c r="C449" s="22" t="inlineStr">
        <is>
          <t xml:space="preserve">Труба ПВХ гофрированная_ / Легкая с протяжкой / 32 мм</t>
        </is>
      </c>
      <c r="D449" s="7" t="inlineStr">
        <is>
          <t xml:space="preserve"/>
        </is>
      </c>
      <c r="E449" s="7" t="inlineStr">
        <is>
          <t xml:space="preserve"/>
        </is>
      </c>
      <c r="F449" s="7" t="inlineStr">
        <is>
          <t xml:space="preserve">ПОГ М</t>
        </is>
      </c>
      <c r="G449" s="7" t="inlineStr">
        <is>
          <t xml:space="preserve">1</t>
        </is>
      </c>
      <c r="H449" s="8" t="n">
        <v>9620</v>
      </c>
      <c r="I449" s="20" t="n">
        <v>38.27</v>
      </c>
      <c r="J449" s="19" t="n">
        <v/>
      </c>
      <c r="K449" s="19" t="n">
        <f>ROUND(I449,2)+J449</f>
        <v>38.27</v>
      </c>
      <c r="L449" s="19" t="n">
        <f>ROUND(H449*ROUND(I449,2),2)</f>
        <v>368157.4</v>
      </c>
      <c r="M449" s="19" t="n">
        <v/>
      </c>
      <c r="N449" s="19" t="n">
        <f>L449+M449</f>
        <v>368157.4</v>
      </c>
      <c r="O449" s="8" t="n">
        <v>9620</v>
      </c>
      <c r="P449" s="20" t="n" hidden="false">
        <v>45.85</v>
      </c>
      <c r="Q449" s="19" t="n" hidden="false">
        <v/>
      </c>
      <c r="R449" s="19" t="n" hidden="false">
        <f>P449+Q449</f>
        <v>45.85</v>
      </c>
      <c r="S449" s="19" t="n" hidden="false">
        <f>ROUND(O449*P449,2)</f>
        <v>441077</v>
      </c>
      <c r="T449" s="19" t="n" hidden="false">
        <v/>
      </c>
      <c r="U449" s="19" t="n" hidden="false">
        <f>S449+T449</f>
        <v>441077</v>
      </c>
      <c r="V449" s="21" t="n" hidden="false">
        <f>U449/N449-1</f>
        <v>0.19806637052521547</v>
      </c>
      <c r="W449" s="8" t="n">
        <v>9620</v>
      </c>
      <c r="X449" s="20" t="n" hidden="false">
        <v>65</v>
      </c>
      <c r="Y449" s="19" t="n" hidden="false">
        <v/>
      </c>
      <c r="Z449" s="19" t="n" hidden="false">
        <f>X449+Y449</f>
        <v>65</v>
      </c>
      <c r="AA449" s="19" t="n" hidden="false">
        <f>ROUND(W449*X449,2)</f>
        <v>625300</v>
      </c>
      <c r="AB449" s="19" t="n" hidden="false">
        <v/>
      </c>
      <c r="AC449" s="19" t="n" hidden="false">
        <f>AA449+AB449</f>
        <v>625300</v>
      </c>
      <c r="AD449" s="21" t="n" hidden="false">
        <f>AC449/N449-1</f>
        <v>0.6984583224457799</v>
      </c>
      <c r="AE449" s="8" t="n">
        <v>9620</v>
      </c>
      <c r="AF449" s="20" t="n" hidden="false">
        <v>120</v>
      </c>
      <c r="AG449" s="19" t="n" hidden="false">
        <v/>
      </c>
      <c r="AH449" s="19" t="n" hidden="false">
        <f>AF449+AG449</f>
        <v>120</v>
      </c>
      <c r="AI449" s="19" t="n" hidden="false">
        <f>ROUND(AE449*AF449,2)</f>
        <v>1154400</v>
      </c>
      <c r="AJ449" s="19" t="n" hidden="false">
        <v/>
      </c>
      <c r="AK449" s="19" t="n" hidden="false">
        <f>AI449+AJ449</f>
        <v>1154400</v>
      </c>
      <c r="AL449" s="21" t="n" hidden="false">
        <f>AK449/N449-1</f>
        <v>2.135615364515286</v>
      </c>
      <c r="AM449" s="8" t="n">
        <v>0</v>
      </c>
      <c r="AN449" s="19" t="n" hidden="false">
        <v>0</v>
      </c>
      <c r="AO449" s="19" t="n" hidden="false">
        <v/>
      </c>
      <c r="AP449" s="19" t="n" hidden="false">
        <f>AN449+AO449</f>
        <v>0</v>
      </c>
      <c r="AQ449" s="19" t="n" hidden="false">
        <f>ROUND(AM449*AN449,2)</f>
        <v>0</v>
      </c>
      <c r="AR449" s="19" t="n" hidden="false">
        <v/>
      </c>
      <c r="AS449" s="19" t="n" hidden="false">
        <f>AQ449+AR449</f>
        <v>0</v>
      </c>
      <c r="AT449" s="21" t="n" hidden="false">
        <f>AS449/N449-1</f>
        <v>-1</v>
      </c>
    </row>
    <row r="450" customFormat="false" hidden="false" outlineLevel="0" collapsed="false">
      <c r="A450" s="18" t="inlineStr">
        <is>
          <t xml:space="preserve">1.1.1.2.1.1.3.9.3</t>
        </is>
      </c>
      <c r="B450" s="18" t="inlineStr">
        <is>
          <t xml:space="preserve"/>
        </is>
      </c>
      <c r="C450" s="22" t="inlineStr">
        <is>
          <t xml:space="preserve">Труба ПВХ гофрированная_ / Тяжелая с протяжкой / 32 мм</t>
        </is>
      </c>
      <c r="D450" s="7" t="inlineStr">
        <is>
          <t xml:space="preserve">ОКЛ</t>
        </is>
      </c>
      <c r="E450" s="7" t="inlineStr">
        <is>
          <t xml:space="preserve"/>
        </is>
      </c>
      <c r="F450" s="7" t="inlineStr">
        <is>
          <t xml:space="preserve">ПОГ М</t>
        </is>
      </c>
      <c r="G450" s="7" t="inlineStr">
        <is>
          <t xml:space="preserve">1</t>
        </is>
      </c>
      <c r="H450" s="8" t="n">
        <v>3030</v>
      </c>
      <c r="I450" s="20" t="n">
        <v>66.02</v>
      </c>
      <c r="J450" s="19" t="n">
        <v/>
      </c>
      <c r="K450" s="19" t="n">
        <f>ROUND(I450,2)+J450</f>
        <v>66.02</v>
      </c>
      <c r="L450" s="19" t="n">
        <f>ROUND(H450*ROUND(I450,2),2)</f>
        <v>200040.6</v>
      </c>
      <c r="M450" s="19" t="n">
        <v/>
      </c>
      <c r="N450" s="19" t="n">
        <f>L450+M450</f>
        <v>200040.6</v>
      </c>
      <c r="O450" s="8" t="n">
        <v>3030</v>
      </c>
      <c r="P450" s="20" t="n" hidden="false">
        <v>111</v>
      </c>
      <c r="Q450" s="19" t="n" hidden="false">
        <v/>
      </c>
      <c r="R450" s="19" t="n" hidden="false">
        <f>P450+Q450</f>
        <v>111</v>
      </c>
      <c r="S450" s="19" t="n" hidden="false">
        <f>ROUND(O450*P450,2)</f>
        <v>336330</v>
      </c>
      <c r="T450" s="19" t="n" hidden="false">
        <v/>
      </c>
      <c r="U450" s="19" t="n" hidden="false">
        <f>S450+T450</f>
        <v>336330</v>
      </c>
      <c r="V450" s="21" t="n" hidden="false">
        <f>U450/N450-1</f>
        <v>0.6813086943350499</v>
      </c>
      <c r="W450" s="8" t="n">
        <v>3030</v>
      </c>
      <c r="X450" s="20" t="n" hidden="false">
        <v>110</v>
      </c>
      <c r="Y450" s="19" t="n" hidden="false">
        <v/>
      </c>
      <c r="Z450" s="19" t="n" hidden="false">
        <f>X450+Y450</f>
        <v>110</v>
      </c>
      <c r="AA450" s="19" t="n" hidden="false">
        <f>ROUND(W450*X450,2)</f>
        <v>333300</v>
      </c>
      <c r="AB450" s="19" t="n" hidden="false">
        <v/>
      </c>
      <c r="AC450" s="19" t="n" hidden="false">
        <f>AA450+AB450</f>
        <v>333300</v>
      </c>
      <c r="AD450" s="21" t="n" hidden="false">
        <f>AC450/N450-1</f>
        <v>0.6661617691608603</v>
      </c>
      <c r="AE450" s="8" t="n">
        <v>3030</v>
      </c>
      <c r="AF450" s="20" t="n" hidden="false">
        <v>120</v>
      </c>
      <c r="AG450" s="19" t="n" hidden="false">
        <v/>
      </c>
      <c r="AH450" s="19" t="n" hidden="false">
        <f>AF450+AG450</f>
        <v>120</v>
      </c>
      <c r="AI450" s="19" t="n" hidden="false">
        <f>ROUND(AE450*AF450,2)</f>
        <v>363600</v>
      </c>
      <c r="AJ450" s="19" t="n" hidden="false">
        <v/>
      </c>
      <c r="AK450" s="19" t="n" hidden="false">
        <f>AI450+AJ450</f>
        <v>363600</v>
      </c>
      <c r="AL450" s="21" t="n" hidden="false">
        <f>AK450/N450-1</f>
        <v>0.8176310209027566</v>
      </c>
      <c r="AM450" s="8" t="n">
        <v>0</v>
      </c>
      <c r="AN450" s="19" t="n" hidden="false">
        <v>0</v>
      </c>
      <c r="AO450" s="19" t="n" hidden="false">
        <v/>
      </c>
      <c r="AP450" s="19" t="n" hidden="false">
        <f>AN450+AO450</f>
        <v>0</v>
      </c>
      <c r="AQ450" s="19" t="n" hidden="false">
        <f>ROUND(AM450*AN450,2)</f>
        <v>0</v>
      </c>
      <c r="AR450" s="19" t="n" hidden="false">
        <v/>
      </c>
      <c r="AS450" s="19" t="n" hidden="false">
        <f>AQ450+AR450</f>
        <v>0</v>
      </c>
      <c r="AT450" s="21" t="n" hidden="false">
        <f>AS450/N450-1</f>
        <v>-1</v>
      </c>
    </row>
    <row r="451" customFormat="false" hidden="false" outlineLevel="0" collapsed="false">
      <c r="A451" s="18" t="inlineStr">
        <is>
          <t xml:space="preserve">1.1.1.2.1.1.3.10</t>
        </is>
      </c>
      <c r="B451" s="18" t="inlineStr">
        <is>
          <t xml:space="preserve"/>
        </is>
      </c>
      <c r="C451" s="18" t="inlineStr">
        <is>
          <t xml:space="preserve">Монтаж трубы ПВХ, ПНД для кабеля / от 40мм до 100мм</t>
        </is>
      </c>
      <c r="D451" s="7" t="inlineStr">
        <is>
          <t xml:space="preserve">ЭМ</t>
        </is>
      </c>
      <c r="E451" s="7" t="inlineStr">
        <is>
          <t xml:space="preserve">Выгружается из БО по объектам BIM-КЦ</t>
        </is>
      </c>
      <c r="F451" s="7" t="inlineStr">
        <is>
          <t xml:space="preserve">ПОГ М</t>
        </is>
      </c>
      <c r="G451" s="7" t="inlineStr">
        <is>
          <t xml:space="preserve">1</t>
        </is>
      </c>
      <c r="H451" s="8" t="n">
        <v>1325</v>
      </c>
      <c r="I451" s="19" t="n">
        <f>ROUND((L452)/H451,2)</f>
        <v>51.83</v>
      </c>
      <c r="J451" s="20" t="n">
        <v>95</v>
      </c>
      <c r="K451" s="19" t="n">
        <f>I451+ROUND(J451,2)</f>
        <v>146.83</v>
      </c>
      <c r="L451" s="19" t="n">
        <f>ROUND(H451*I451,2)</f>
        <v>68674.75</v>
      </c>
      <c r="M451" s="19" t="n">
        <f>ROUND(H451*ROUND(J451,2),2)</f>
        <v>125875</v>
      </c>
      <c r="N451" s="19" t="n">
        <f>L451+M451</f>
        <v>194549.75</v>
      </c>
      <c r="O451" s="8" t="n">
        <v>1325</v>
      </c>
      <c r="P451" s="19" t="n" hidden="false">
        <f>ROUND((S452)/O451,2)</f>
        <v>86.66</v>
      </c>
      <c r="Q451" s="20" t="n" hidden="false">
        <v>132</v>
      </c>
      <c r="R451" s="19" t="n" hidden="false">
        <f>P451+Q451</f>
        <v>218.66</v>
      </c>
      <c r="S451" s="19" t="n" hidden="false">
        <f>ROUND(O451*P451,2)</f>
        <v>114824.5</v>
      </c>
      <c r="T451" s="19" t="n" hidden="false">
        <f>ROUND(O451*Q451,2)</f>
        <v>174900</v>
      </c>
      <c r="U451" s="19" t="n" hidden="false">
        <f>S451+T451</f>
        <v>289724.5</v>
      </c>
      <c r="V451" s="21" t="n" hidden="false">
        <f>U451/N451-1</f>
        <v>0.489205203296329</v>
      </c>
      <c r="W451" s="8" t="n">
        <v>1325</v>
      </c>
      <c r="X451" s="19" t="n" hidden="false">
        <f>ROUND((AA452)/W451,2)</f>
        <v>71</v>
      </c>
      <c r="Y451" s="20" t="n" hidden="false">
        <v>215</v>
      </c>
      <c r="Z451" s="19" t="n" hidden="false">
        <f>X451+Y451</f>
        <v>286</v>
      </c>
      <c r="AA451" s="19" t="n" hidden="false">
        <f>ROUND(W451*X451,2)</f>
        <v>94075</v>
      </c>
      <c r="AB451" s="19" t="n" hidden="false">
        <f>ROUND(W451*Y451,2)</f>
        <v>284875</v>
      </c>
      <c r="AC451" s="19" t="n" hidden="false">
        <f>AA451+AB451</f>
        <v>378950</v>
      </c>
      <c r="AD451" s="21" t="n" hidden="false">
        <f>AC451/N451-1</f>
        <v>0.9478308247633318</v>
      </c>
      <c r="AE451" s="8" t="n">
        <v>1325</v>
      </c>
      <c r="AF451" s="19" t="n" hidden="false">
        <f>ROUND((AI452)/AE451,2)</f>
        <v>250</v>
      </c>
      <c r="AG451" s="20" t="n" hidden="false">
        <v>160</v>
      </c>
      <c r="AH451" s="19" t="n" hidden="false">
        <f>AF451+AG451</f>
        <v>410</v>
      </c>
      <c r="AI451" s="19" t="n" hidden="false">
        <f>ROUND(AE451*AF451,2)</f>
        <v>331250</v>
      </c>
      <c r="AJ451" s="19" t="n" hidden="false">
        <f>ROUND(AE451*AG451,2)</f>
        <v>212000</v>
      </c>
      <c r="AK451" s="19" t="n" hidden="false">
        <f>AI451+AJ451</f>
        <v>543250</v>
      </c>
      <c r="AL451" s="21" t="n" hidden="false">
        <f>AK451/N451-1</f>
        <v>1.7923448886467344</v>
      </c>
      <c r="AM451" s="8" t="n">
        <v>0</v>
      </c>
      <c r="AN451" s="19" t="n" hidden="false">
        <f>ROUND((AQ452)/AM451,2)</f>
        <v>0</v>
      </c>
      <c r="AO451" s="19" t="n" hidden="false">
        <v>0</v>
      </c>
      <c r="AP451" s="19" t="n" hidden="false">
        <f>AN451+AO451</f>
        <v>0</v>
      </c>
      <c r="AQ451" s="19" t="n" hidden="false">
        <f>ROUND(AM451*AN451,2)</f>
        <v>0</v>
      </c>
      <c r="AR451" s="19" t="n" hidden="false">
        <f>ROUND(AM451*AO451,2)</f>
        <v>0</v>
      </c>
      <c r="AS451" s="19" t="n" hidden="false">
        <f>AQ451+AR451</f>
        <v>0</v>
      </c>
      <c r="AT451" s="21" t="n" hidden="false">
        <f>AS451/N451-1</f>
        <v>-1</v>
      </c>
    </row>
    <row r="452" customFormat="false" hidden="false" outlineLevel="0" collapsed="false">
      <c r="A452" s="18" t="inlineStr">
        <is>
          <t xml:space="preserve">1.1.1.2.1.1.3.10.1</t>
        </is>
      </c>
      <c r="B452" s="18" t="inlineStr">
        <is>
          <t xml:space="preserve"/>
        </is>
      </c>
      <c r="C452" s="22" t="inlineStr">
        <is>
          <t xml:space="preserve">Труба ПВХ гофрированная_ / Легкая с протяжкой / 40 мм</t>
        </is>
      </c>
      <c r="D452" s="7" t="inlineStr">
        <is>
          <t xml:space="preserve"/>
        </is>
      </c>
      <c r="E452" s="7" t="inlineStr">
        <is>
          <t xml:space="preserve"/>
        </is>
      </c>
      <c r="F452" s="7" t="inlineStr">
        <is>
          <t xml:space="preserve">ПОГ М</t>
        </is>
      </c>
      <c r="G452" s="7" t="inlineStr">
        <is>
          <t xml:space="preserve">1</t>
        </is>
      </c>
      <c r="H452" s="8" t="n">
        <v>1325</v>
      </c>
      <c r="I452" s="20" t="n">
        <v>51.83</v>
      </c>
      <c r="J452" s="19" t="n">
        <v/>
      </c>
      <c r="K452" s="19" t="n">
        <f>ROUND(I452,2)+J452</f>
        <v>51.83</v>
      </c>
      <c r="L452" s="19" t="n">
        <f>ROUND(H452*ROUND(I452,2),2)</f>
        <v>68674.75</v>
      </c>
      <c r="M452" s="19" t="n">
        <v/>
      </c>
      <c r="N452" s="19" t="n">
        <f>L452+M452</f>
        <v>68674.75</v>
      </c>
      <c r="O452" s="8" t="n">
        <v>1325</v>
      </c>
      <c r="P452" s="20" t="n" hidden="false">
        <v>86.66</v>
      </c>
      <c r="Q452" s="19" t="n" hidden="false">
        <v/>
      </c>
      <c r="R452" s="19" t="n" hidden="false">
        <f>P452+Q452</f>
        <v>86.66</v>
      </c>
      <c r="S452" s="19" t="n" hidden="false">
        <f>ROUND(O452*P452,2)</f>
        <v>114824.5</v>
      </c>
      <c r="T452" s="19" t="n" hidden="false">
        <v/>
      </c>
      <c r="U452" s="19" t="n" hidden="false">
        <f>S452+T452</f>
        <v>114824.5</v>
      </c>
      <c r="V452" s="21" t="n" hidden="false">
        <f>U452/N452-1</f>
        <v>0.6720046305228633</v>
      </c>
      <c r="W452" s="8" t="n">
        <v>1325</v>
      </c>
      <c r="X452" s="20" t="n" hidden="false">
        <v>71</v>
      </c>
      <c r="Y452" s="19" t="n" hidden="false">
        <v/>
      </c>
      <c r="Z452" s="19" t="n" hidden="false">
        <f>X452+Y452</f>
        <v>71</v>
      </c>
      <c r="AA452" s="19" t="n" hidden="false">
        <f>ROUND(W452*X452,2)</f>
        <v>94075</v>
      </c>
      <c r="AB452" s="19" t="n" hidden="false">
        <v/>
      </c>
      <c r="AC452" s="19" t="n" hidden="false">
        <f>AA452+AB452</f>
        <v>94075</v>
      </c>
      <c r="AD452" s="21" t="n" hidden="false">
        <f>AC452/N452-1</f>
        <v>0.36986301369863006</v>
      </c>
      <c r="AE452" s="8" t="n">
        <v>1325</v>
      </c>
      <c r="AF452" s="20" t="n" hidden="false">
        <v>250</v>
      </c>
      <c r="AG452" s="19" t="n" hidden="false">
        <v/>
      </c>
      <c r="AH452" s="19" t="n" hidden="false">
        <f>AF452+AG452</f>
        <v>250</v>
      </c>
      <c r="AI452" s="19" t="n" hidden="false">
        <f>ROUND(AE452*AF452,2)</f>
        <v>331250</v>
      </c>
      <c r="AJ452" s="19" t="n" hidden="false">
        <v/>
      </c>
      <c r="AK452" s="19" t="n" hidden="false">
        <f>AI452+AJ452</f>
        <v>331250</v>
      </c>
      <c r="AL452" s="21" t="n" hidden="false">
        <f>AK452/N452-1</f>
        <v>3.8234613158402473</v>
      </c>
      <c r="AM452" s="8" t="n">
        <v>0</v>
      </c>
      <c r="AN452" s="19" t="n" hidden="false">
        <v>0</v>
      </c>
      <c r="AO452" s="19" t="n" hidden="false">
        <v/>
      </c>
      <c r="AP452" s="19" t="n" hidden="false">
        <f>AN452+AO452</f>
        <v>0</v>
      </c>
      <c r="AQ452" s="19" t="n" hidden="false">
        <f>ROUND(AM452*AN452,2)</f>
        <v>0</v>
      </c>
      <c r="AR452" s="19" t="n" hidden="false">
        <v/>
      </c>
      <c r="AS452" s="19" t="n" hidden="false">
        <f>AQ452+AR452</f>
        <v>0</v>
      </c>
      <c r="AT452" s="21" t="n" hidden="false">
        <f>AS452/N452-1</f>
        <v>-1</v>
      </c>
    </row>
    <row r="453" customFormat="false" hidden="false" outlineLevel="0" collapsed="false">
      <c r="A453" s="18" t="inlineStr">
        <is>
          <t xml:space="preserve">1.1.1.2.1.1.3.11</t>
        </is>
      </c>
      <c r="B453" s="18" t="inlineStr">
        <is>
          <t xml:space="preserve"/>
        </is>
      </c>
      <c r="C453" s="18" t="inlineStr">
        <is>
          <t xml:space="preserve">Монтаж трубы ПВХ, ПНД для кабеля / расходные материалы</t>
        </is>
      </c>
      <c r="D453" s="7" t="inlineStr">
        <is>
          <t xml:space="preserve">ЭО</t>
        </is>
      </c>
      <c r="E453" s="7" t="inlineStr">
        <is>
          <t xml:space="preserve"/>
        </is>
      </c>
      <c r="F453" s="7" t="inlineStr">
        <is>
          <t xml:space="preserve">ПОГ М</t>
        </is>
      </c>
      <c r="G453" s="7" t="inlineStr">
        <is>
          <t xml:space="preserve">1</t>
        </is>
      </c>
      <c r="H453" s="8" t="n">
        <v>2140</v>
      </c>
      <c r="I453" s="19" t="n">
        <f>ROUND((L454+L455+L456+L457)/H453,2)</f>
        <v>18.32</v>
      </c>
      <c r="J453" s="20" t="n">
        <v>0</v>
      </c>
      <c r="K453" s="19" t="n">
        <f>I453+ROUND(J453,2)</f>
        <v>18.32</v>
      </c>
      <c r="L453" s="19" t="n">
        <f>ROUND(H453*I453,2)</f>
        <v>39204.8</v>
      </c>
      <c r="M453" s="19" t="n">
        <f>ROUND(H453*ROUND(J453,2),2)</f>
        <v>0</v>
      </c>
      <c r="N453" s="19" t="n">
        <f>L453+M453</f>
        <v>39204.8</v>
      </c>
      <c r="O453" s="8" t="n">
        <v>2140</v>
      </c>
      <c r="P453" s="19" t="n" hidden="false">
        <f>ROUND((S454+S455+S456+S457)/O453,2)</f>
        <v>42.48</v>
      </c>
      <c r="Q453" s="20" t="n" hidden="false">
        <v>1</v>
      </c>
      <c r="R453" s="19" t="n" hidden="false">
        <f>P453+Q453</f>
        <v>43.48</v>
      </c>
      <c r="S453" s="19" t="n" hidden="false">
        <f>ROUND(O453*P453,2)</f>
        <v>90907.2</v>
      </c>
      <c r="T453" s="19" t="n" hidden="false">
        <f>ROUND(O453*Q453,2)</f>
        <v>2140</v>
      </c>
      <c r="U453" s="19" t="n" hidden="false">
        <f>S453+T453</f>
        <v>93047.2</v>
      </c>
      <c r="V453" s="21" t="n" hidden="false">
        <f>U453/N453-1</f>
        <v>1.373362445414847</v>
      </c>
      <c r="W453" s="8" t="n">
        <v>2140</v>
      </c>
      <c r="X453" s="19" t="n" hidden="false">
        <f>ROUND((AA454+AA455+AA456+AA457)/W453,2)</f>
        <v>25.17</v>
      </c>
      <c r="Y453" s="19" t="n" hidden="false">
        <v>0</v>
      </c>
      <c r="Z453" s="19" t="n" hidden="false">
        <f>X453+Y453</f>
        <v>25.17</v>
      </c>
      <c r="AA453" s="19" t="n" hidden="false">
        <f>ROUND(W453*X453,2)</f>
        <v>53863.8</v>
      </c>
      <c r="AB453" s="19" t="n" hidden="false">
        <f>ROUND(W453*Y453,2)</f>
        <v>0</v>
      </c>
      <c r="AC453" s="19" t="n" hidden="false">
        <f>AA453+AB453</f>
        <v>53863.8</v>
      </c>
      <c r="AD453" s="21" t="n" hidden="false">
        <f>AC453/N453-1</f>
        <v>0.37390829694323147</v>
      </c>
      <c r="AE453" s="8" t="n">
        <v>2140</v>
      </c>
      <c r="AF453" s="19" t="n" hidden="false">
        <f>ROUND((AI454+AI455+AI456+AI457)/AE453,2)</f>
        <v>37.21</v>
      </c>
      <c r="AG453" s="19" t="n" hidden="false">
        <v>0</v>
      </c>
      <c r="AH453" s="19" t="n" hidden="false">
        <f>AF453+AG453</f>
        <v>37.21</v>
      </c>
      <c r="AI453" s="19" t="n" hidden="false">
        <f>ROUND(AE453*AF453,2)</f>
        <v>79629.4</v>
      </c>
      <c r="AJ453" s="19" t="n" hidden="false">
        <f>ROUND(AE453*AG453,2)</f>
        <v>0</v>
      </c>
      <c r="AK453" s="19" t="n" hidden="false">
        <f>AI453+AJ453</f>
        <v>79629.4</v>
      </c>
      <c r="AL453" s="21" t="n" hidden="false">
        <f>AK453/N453-1</f>
        <v>1.0311135371179034</v>
      </c>
      <c r="AM453" s="8" t="n">
        <v>0</v>
      </c>
      <c r="AN453" s="19" t="n" hidden="false">
        <f>ROUND((AQ454+AQ455+AQ456+AQ457)/AM453,2)</f>
        <v>0</v>
      </c>
      <c r="AO453" s="19" t="n" hidden="false">
        <v>0</v>
      </c>
      <c r="AP453" s="19" t="n" hidden="false">
        <f>AN453+AO453</f>
        <v>0</v>
      </c>
      <c r="AQ453" s="19" t="n" hidden="false">
        <f>ROUND(AM453*AN453,2)</f>
        <v>0</v>
      </c>
      <c r="AR453" s="19" t="n" hidden="false">
        <f>ROUND(AM453*AO453,2)</f>
        <v>0</v>
      </c>
      <c r="AS453" s="19" t="n" hidden="false">
        <f>AQ453+AR453</f>
        <v>0</v>
      </c>
      <c r="AT453" s="21" t="n" hidden="false">
        <f>AS453/N453-1</f>
        <v>-1</v>
      </c>
    </row>
    <row r="454" customFormat="false" hidden="false" outlineLevel="0" collapsed="false">
      <c r="A454" s="18" t="inlineStr">
        <is>
          <t xml:space="preserve">1.1.1.2.1.1.3.11.1</t>
        </is>
      </c>
      <c r="B454" s="18" t="inlineStr">
        <is>
          <t xml:space="preserve"/>
        </is>
      </c>
      <c r="C454" s="22" t="inlineStr">
        <is>
          <t xml:space="preserve">Муфта соединительная труба-коробка_ / 25 мм</t>
        </is>
      </c>
      <c r="D454" s="7" t="inlineStr">
        <is>
          <t xml:space="preserve">42725</t>
        </is>
      </c>
      <c r="E454" s="7" t="inlineStr">
        <is>
          <t xml:space="preserve"/>
        </is>
      </c>
      <c r="F454" s="7" t="inlineStr">
        <is>
          <t xml:space="preserve">ШТ</t>
        </is>
      </c>
      <c r="G454" s="7" t="inlineStr">
        <is>
          <t xml:space="preserve">1</t>
        </is>
      </c>
      <c r="H454" s="8" t="n">
        <v>42</v>
      </c>
      <c r="I454" s="20" t="n">
        <v>109.36</v>
      </c>
      <c r="J454" s="19" t="n">
        <v/>
      </c>
      <c r="K454" s="19" t="n">
        <f>ROUND(I454,2)+J454</f>
        <v>109.36</v>
      </c>
      <c r="L454" s="19" t="n">
        <f>ROUND(H454*ROUND(I454,2),2)</f>
        <v>4593.12</v>
      </c>
      <c r="M454" s="19" t="n">
        <v/>
      </c>
      <c r="N454" s="19" t="n">
        <f>L454+M454</f>
        <v>4593.12</v>
      </c>
      <c r="O454" s="8" t="n">
        <v>42</v>
      </c>
      <c r="P454" s="20" t="n" hidden="false">
        <v>240</v>
      </c>
      <c r="Q454" s="19" t="n" hidden="false">
        <v/>
      </c>
      <c r="R454" s="19" t="n" hidden="false">
        <f>P454+Q454</f>
        <v>240</v>
      </c>
      <c r="S454" s="19" t="n" hidden="false">
        <f>ROUND(O454*P454,2)</f>
        <v>10080</v>
      </c>
      <c r="T454" s="19" t="n" hidden="false">
        <v/>
      </c>
      <c r="U454" s="19" t="n" hidden="false">
        <f>S454+T454</f>
        <v>10080</v>
      </c>
      <c r="V454" s="21" t="n" hidden="false">
        <f>U454/N454-1</f>
        <v>1.194586686174104</v>
      </c>
      <c r="W454" s="8" t="n">
        <v>42</v>
      </c>
      <c r="X454" s="20" t="n" hidden="false">
        <v>218.42</v>
      </c>
      <c r="Y454" s="19" t="n" hidden="false">
        <v/>
      </c>
      <c r="Z454" s="19" t="n" hidden="false">
        <f>X454+Y454</f>
        <v>218.42</v>
      </c>
      <c r="AA454" s="19" t="n" hidden="false">
        <f>ROUND(W454*X454,2)</f>
        <v>9173.64</v>
      </c>
      <c r="AB454" s="19" t="n" hidden="false">
        <v/>
      </c>
      <c r="AC454" s="19" t="n" hidden="false">
        <f>AA454+AB454</f>
        <v>9173.64</v>
      </c>
      <c r="AD454" s="21" t="n" hidden="false">
        <f>AC454/N454-1</f>
        <v>0.9972567666422822</v>
      </c>
      <c r="AE454" s="8" t="n">
        <v>42</v>
      </c>
      <c r="AF454" s="20" t="n" hidden="false">
        <v>50</v>
      </c>
      <c r="AG454" s="19" t="n" hidden="false">
        <v/>
      </c>
      <c r="AH454" s="19" t="n" hidden="false">
        <f>AF454+AG454</f>
        <v>50</v>
      </c>
      <c r="AI454" s="19" t="n" hidden="false">
        <f>ROUND(AE454*AF454,2)</f>
        <v>2100</v>
      </c>
      <c r="AJ454" s="19" t="n" hidden="false">
        <v/>
      </c>
      <c r="AK454" s="19" t="n" hidden="false">
        <f>AI454+AJ454</f>
        <v>2100</v>
      </c>
      <c r="AL454" s="21" t="n" hidden="false">
        <f>AK454/N454-1</f>
        <v>-0.542794440380395</v>
      </c>
      <c r="AM454" s="8" t="n">
        <v>0</v>
      </c>
      <c r="AN454" s="19" t="n" hidden="false">
        <v>0</v>
      </c>
      <c r="AO454" s="19" t="n" hidden="false">
        <v/>
      </c>
      <c r="AP454" s="19" t="n" hidden="false">
        <f>AN454+AO454</f>
        <v>0</v>
      </c>
      <c r="AQ454" s="19" t="n" hidden="false">
        <f>ROUND(AM454*AN454,2)</f>
        <v>0</v>
      </c>
      <c r="AR454" s="19" t="n" hidden="false">
        <v/>
      </c>
      <c r="AS454" s="19" t="n" hidden="false">
        <f>AQ454+AR454</f>
        <v>0</v>
      </c>
      <c r="AT454" s="21" t="n" hidden="false">
        <f>AS454/N454-1</f>
        <v>-1</v>
      </c>
    </row>
    <row r="455" customFormat="false" hidden="false" outlineLevel="0" collapsed="false">
      <c r="A455" s="18" t="inlineStr">
        <is>
          <t xml:space="preserve">1.1.1.2.1.1.3.11.2</t>
        </is>
      </c>
      <c r="B455" s="18" t="inlineStr">
        <is>
          <t xml:space="preserve"/>
        </is>
      </c>
      <c r="C455" s="22" t="inlineStr">
        <is>
          <t xml:space="preserve">Муфта соединительная труба-коробка_ / 20 мм</t>
        </is>
      </c>
      <c r="D455" s="7" t="inlineStr">
        <is>
          <t xml:space="preserve">42720</t>
        </is>
      </c>
      <c r="E455" s="7" t="inlineStr">
        <is>
          <t xml:space="preserve"/>
        </is>
      </c>
      <c r="F455" s="7" t="inlineStr">
        <is>
          <t xml:space="preserve">ШТ</t>
        </is>
      </c>
      <c r="G455" s="7" t="inlineStr">
        <is>
          <t xml:space="preserve">1</t>
        </is>
      </c>
      <c r="H455" s="8" t="n">
        <v>10</v>
      </c>
      <c r="I455" s="20" t="n">
        <v>86.58</v>
      </c>
      <c r="J455" s="19" t="n">
        <v/>
      </c>
      <c r="K455" s="19" t="n">
        <f>ROUND(I455,2)+J455</f>
        <v>86.58</v>
      </c>
      <c r="L455" s="19" t="n">
        <f>ROUND(H455*ROUND(I455,2),2)</f>
        <v>865.8</v>
      </c>
      <c r="M455" s="19" t="n">
        <v/>
      </c>
      <c r="N455" s="19" t="n">
        <f>L455+M455</f>
        <v>865.8</v>
      </c>
      <c r="O455" s="8" t="n">
        <v>10</v>
      </c>
      <c r="P455" s="20" t="n" hidden="false">
        <v>206</v>
      </c>
      <c r="Q455" s="19" t="n" hidden="false">
        <v/>
      </c>
      <c r="R455" s="19" t="n" hidden="false">
        <f>P455+Q455</f>
        <v>206</v>
      </c>
      <c r="S455" s="19" t="n" hidden="false">
        <f>ROUND(O455*P455,2)</f>
        <v>2060</v>
      </c>
      <c r="T455" s="19" t="n" hidden="false">
        <v/>
      </c>
      <c r="U455" s="19" t="n" hidden="false">
        <f>S455+T455</f>
        <v>2060</v>
      </c>
      <c r="V455" s="21" t="n" hidden="false">
        <f>U455/N455-1</f>
        <v>1.3793023793023793</v>
      </c>
      <c r="W455" s="8" t="n">
        <v>10</v>
      </c>
      <c r="X455" s="20" t="n" hidden="false">
        <v>188.82</v>
      </c>
      <c r="Y455" s="19" t="n" hidden="false">
        <v/>
      </c>
      <c r="Z455" s="19" t="n" hidden="false">
        <f>X455+Y455</f>
        <v>188.82</v>
      </c>
      <c r="AA455" s="19" t="n" hidden="false">
        <f>ROUND(W455*X455,2)</f>
        <v>1888.2</v>
      </c>
      <c r="AB455" s="19" t="n" hidden="false">
        <v/>
      </c>
      <c r="AC455" s="19" t="n" hidden="false">
        <f>AA455+AB455</f>
        <v>1888.2</v>
      </c>
      <c r="AD455" s="21" t="n" hidden="false">
        <f>AC455/N455-1</f>
        <v>1.180873180873181</v>
      </c>
      <c r="AE455" s="8" t="n">
        <v>10</v>
      </c>
      <c r="AF455" s="20" t="n" hidden="false">
        <v>50</v>
      </c>
      <c r="AG455" s="19" t="n" hidden="false">
        <v/>
      </c>
      <c r="AH455" s="19" t="n" hidden="false">
        <f>AF455+AG455</f>
        <v>50</v>
      </c>
      <c r="AI455" s="19" t="n" hidden="false">
        <f>ROUND(AE455*AF455,2)</f>
        <v>500</v>
      </c>
      <c r="AJ455" s="19" t="n" hidden="false">
        <v/>
      </c>
      <c r="AK455" s="19" t="n" hidden="false">
        <f>AI455+AJ455</f>
        <v>500</v>
      </c>
      <c r="AL455" s="21" t="n" hidden="false">
        <f>AK455/N455-1</f>
        <v>-0.4224994224994225</v>
      </c>
      <c r="AM455" s="8" t="n">
        <v>0</v>
      </c>
      <c r="AN455" s="19" t="n" hidden="false">
        <v>0</v>
      </c>
      <c r="AO455" s="19" t="n" hidden="false">
        <v/>
      </c>
      <c r="AP455" s="19" t="n" hidden="false">
        <f>AN455+AO455</f>
        <v>0</v>
      </c>
      <c r="AQ455" s="19" t="n" hidden="false">
        <f>ROUND(AM455*AN455,2)</f>
        <v>0</v>
      </c>
      <c r="AR455" s="19" t="n" hidden="false">
        <v/>
      </c>
      <c r="AS455" s="19" t="n" hidden="false">
        <f>AQ455+AR455</f>
        <v>0</v>
      </c>
      <c r="AT455" s="21" t="n" hidden="false">
        <f>AS455/N455-1</f>
        <v>-1</v>
      </c>
    </row>
    <row r="456" customFormat="false" hidden="false" outlineLevel="0" collapsed="false">
      <c r="A456" s="18" t="inlineStr">
        <is>
          <t xml:space="preserve">1.1.1.2.1.1.3.11.3</t>
        </is>
      </c>
      <c r="B456" s="18" t="inlineStr">
        <is>
          <t xml:space="preserve"/>
        </is>
      </c>
      <c r="C456" s="22" t="inlineStr">
        <is>
          <t xml:space="preserve">Клипса с дюбелем саморезом для крепления гофротрубы_ / 20 мм</t>
        </is>
      </c>
      <c r="D456" s="7" t="inlineStr">
        <is>
          <t xml:space="preserve"/>
        </is>
      </c>
      <c r="E456" s="7" t="inlineStr">
        <is>
          <t xml:space="preserve"/>
        </is>
      </c>
      <c r="F456" s="7" t="inlineStr">
        <is>
          <t xml:space="preserve">ШТ</t>
        </is>
      </c>
      <c r="G456" s="7" t="inlineStr">
        <is>
          <t xml:space="preserve">2</t>
        </is>
      </c>
      <c r="H456" s="8" t="n">
        <v>2560</v>
      </c>
      <c r="I456" s="20" t="n">
        <v>8.48</v>
      </c>
      <c r="J456" s="19" t="n">
        <v/>
      </c>
      <c r="K456" s="19" t="n">
        <f>ROUND(I456,2)+J456</f>
        <v>8.48</v>
      </c>
      <c r="L456" s="19" t="n">
        <f>ROUND(H456*ROUND(I456,2),2)</f>
        <v>21708.8</v>
      </c>
      <c r="M456" s="19" t="n">
        <v/>
      </c>
      <c r="N456" s="19" t="n">
        <f>L456+M456</f>
        <v>21708.8</v>
      </c>
      <c r="O456" s="8" t="n">
        <v>2560</v>
      </c>
      <c r="P456" s="20" t="n" hidden="false">
        <v>18</v>
      </c>
      <c r="Q456" s="19" t="n" hidden="false">
        <v/>
      </c>
      <c r="R456" s="19" t="n" hidden="false">
        <f>P456+Q456</f>
        <v>18</v>
      </c>
      <c r="S456" s="19" t="n" hidden="false">
        <f>ROUND(O456*P456,2)</f>
        <v>46080</v>
      </c>
      <c r="T456" s="19" t="n" hidden="false">
        <v/>
      </c>
      <c r="U456" s="19" t="n" hidden="false">
        <f>S456+T456</f>
        <v>46080</v>
      </c>
      <c r="V456" s="21" t="n" hidden="false">
        <f>U456/N456-1</f>
        <v>1.1226415094339623</v>
      </c>
      <c r="W456" s="8" t="n">
        <v>2560</v>
      </c>
      <c r="X456" s="20" t="n" hidden="false">
        <v>10</v>
      </c>
      <c r="Y456" s="19" t="n" hidden="false">
        <v/>
      </c>
      <c r="Z456" s="19" t="n" hidden="false">
        <f>X456+Y456</f>
        <v>10</v>
      </c>
      <c r="AA456" s="19" t="n" hidden="false">
        <f>ROUND(W456*X456,2)</f>
        <v>25600</v>
      </c>
      <c r="AB456" s="19" t="n" hidden="false">
        <v/>
      </c>
      <c r="AC456" s="19" t="n" hidden="false">
        <f>AA456+AB456</f>
        <v>25600</v>
      </c>
      <c r="AD456" s="21" t="n" hidden="false">
        <f>AC456/N456-1</f>
        <v>0.179245283018868</v>
      </c>
      <c r="AE456" s="8" t="n">
        <v>2560</v>
      </c>
      <c r="AF456" s="20" t="n" hidden="false">
        <v>18</v>
      </c>
      <c r="AG456" s="19" t="n" hidden="false">
        <v/>
      </c>
      <c r="AH456" s="19" t="n" hidden="false">
        <f>AF456+AG456</f>
        <v>18</v>
      </c>
      <c r="AI456" s="19" t="n" hidden="false">
        <f>ROUND(AE456*AF456,2)</f>
        <v>46080</v>
      </c>
      <c r="AJ456" s="19" t="n" hidden="false">
        <v/>
      </c>
      <c r="AK456" s="19" t="n" hidden="false">
        <f>AI456+AJ456</f>
        <v>46080</v>
      </c>
      <c r="AL456" s="21" t="n" hidden="false">
        <f>AK456/N456-1</f>
        <v>1.1226415094339623</v>
      </c>
      <c r="AM456" s="8" t="n">
        <v>0</v>
      </c>
      <c r="AN456" s="19" t="n" hidden="false">
        <v>0</v>
      </c>
      <c r="AO456" s="19" t="n" hidden="false">
        <v/>
      </c>
      <c r="AP456" s="19" t="n" hidden="false">
        <f>AN456+AO456</f>
        <v>0</v>
      </c>
      <c r="AQ456" s="19" t="n" hidden="false">
        <f>ROUND(AM456*AN456,2)</f>
        <v>0</v>
      </c>
      <c r="AR456" s="19" t="n" hidden="false">
        <v/>
      </c>
      <c r="AS456" s="19" t="n" hidden="false">
        <f>AQ456+AR456</f>
        <v>0</v>
      </c>
      <c r="AT456" s="21" t="n" hidden="false">
        <f>AS456/N456-1</f>
        <v>-1</v>
      </c>
    </row>
    <row r="457" customFormat="false" hidden="false" outlineLevel="0" collapsed="false">
      <c r="A457" s="18" t="inlineStr">
        <is>
          <t xml:space="preserve">1.1.1.2.1.1.3.11.4</t>
        </is>
      </c>
      <c r="B457" s="18" t="inlineStr">
        <is>
          <t xml:space="preserve"/>
        </is>
      </c>
      <c r="C457" s="22" t="inlineStr">
        <is>
          <t xml:space="preserve">Клипса с дюбелем саморезом для крепления гофротрубы_ / 25 мм</t>
        </is>
      </c>
      <c r="D457" s="7" t="inlineStr">
        <is>
          <t xml:space="preserve"/>
        </is>
      </c>
      <c r="E457" s="7" t="inlineStr">
        <is>
          <t xml:space="preserve"/>
        </is>
      </c>
      <c r="F457" s="7" t="inlineStr">
        <is>
          <t xml:space="preserve">ШТ</t>
        </is>
      </c>
      <c r="G457" s="7" t="inlineStr">
        <is>
          <t xml:space="preserve">2</t>
        </is>
      </c>
      <c r="H457" s="8" t="n">
        <v>1720</v>
      </c>
      <c r="I457" s="20" t="n">
        <v>7</v>
      </c>
      <c r="J457" s="19" t="n">
        <v/>
      </c>
      <c r="K457" s="19" t="n">
        <f>ROUND(I457,2)+J457</f>
        <v>7</v>
      </c>
      <c r="L457" s="19" t="n">
        <f>ROUND(H457*ROUND(I457,2),2)</f>
        <v>12040</v>
      </c>
      <c r="M457" s="19" t="n">
        <v/>
      </c>
      <c r="N457" s="19" t="n">
        <f>L457+M457</f>
        <v>12040</v>
      </c>
      <c r="O457" s="8" t="n">
        <v>1720</v>
      </c>
      <c r="P457" s="20" t="n" hidden="false">
        <v>19</v>
      </c>
      <c r="Q457" s="19" t="n" hidden="false">
        <v/>
      </c>
      <c r="R457" s="19" t="n" hidden="false">
        <f>P457+Q457</f>
        <v>19</v>
      </c>
      <c r="S457" s="19" t="n" hidden="false">
        <f>ROUND(O457*P457,2)</f>
        <v>32680</v>
      </c>
      <c r="T457" s="19" t="n" hidden="false">
        <v/>
      </c>
      <c r="U457" s="19" t="n" hidden="false">
        <f>S457+T457</f>
        <v>32680</v>
      </c>
      <c r="V457" s="21" t="n" hidden="false">
        <f>U457/N457-1</f>
        <v>1.7142857142857144</v>
      </c>
      <c r="W457" s="8" t="n">
        <v>1720</v>
      </c>
      <c r="X457" s="20" t="n" hidden="false">
        <v>10</v>
      </c>
      <c r="Y457" s="19" t="n" hidden="false">
        <v/>
      </c>
      <c r="Z457" s="19" t="n" hidden="false">
        <f>X457+Y457</f>
        <v>10</v>
      </c>
      <c r="AA457" s="19" t="n" hidden="false">
        <f>ROUND(W457*X457,2)</f>
        <v>17200</v>
      </c>
      <c r="AB457" s="19" t="n" hidden="false">
        <v/>
      </c>
      <c r="AC457" s="19" t="n" hidden="false">
        <f>AA457+AB457</f>
        <v>17200</v>
      </c>
      <c r="AD457" s="21" t="n" hidden="false">
        <f>AC457/N457-1</f>
        <v>0.4285714285714286</v>
      </c>
      <c r="AE457" s="8" t="n">
        <v>1720</v>
      </c>
      <c r="AF457" s="20" t="n" hidden="false">
        <v>18</v>
      </c>
      <c r="AG457" s="19" t="n" hidden="false">
        <v/>
      </c>
      <c r="AH457" s="19" t="n" hidden="false">
        <f>AF457+AG457</f>
        <v>18</v>
      </c>
      <c r="AI457" s="19" t="n" hidden="false">
        <f>ROUND(AE457*AF457,2)</f>
        <v>30960</v>
      </c>
      <c r="AJ457" s="19" t="n" hidden="false">
        <v/>
      </c>
      <c r="AK457" s="19" t="n" hidden="false">
        <f>AI457+AJ457</f>
        <v>30960</v>
      </c>
      <c r="AL457" s="21" t="n" hidden="false">
        <f>AK457/N457-1</f>
        <v>1.5714285714285716</v>
      </c>
      <c r="AM457" s="8" t="n">
        <v>0</v>
      </c>
      <c r="AN457" s="19" t="n" hidden="false">
        <v>0</v>
      </c>
      <c r="AO457" s="19" t="n" hidden="false">
        <v/>
      </c>
      <c r="AP457" s="19" t="n" hidden="false">
        <f>AN457+AO457</f>
        <v>0</v>
      </c>
      <c r="AQ457" s="19" t="n" hidden="false">
        <f>ROUND(AM457*AN457,2)</f>
        <v>0</v>
      </c>
      <c r="AR457" s="19" t="n" hidden="false">
        <v/>
      </c>
      <c r="AS457" s="19" t="n" hidden="false">
        <f>AQ457+AR457</f>
        <v>0</v>
      </c>
      <c r="AT457" s="21" t="n" hidden="false">
        <f>AS457/N457-1</f>
        <v>-1</v>
      </c>
    </row>
    <row r="458" customFormat="false" hidden="false" outlineLevel="0" collapsed="false">
      <c r="A458" s="18" t="inlineStr">
        <is>
          <t xml:space="preserve">1.1.1.2.1.1.3.12</t>
        </is>
      </c>
      <c r="B458" s="18" t="inlineStr">
        <is>
          <t xml:space="preserve"/>
        </is>
      </c>
      <c r="C458" s="18" t="inlineStr">
        <is>
          <t xml:space="preserve">Монтаж трубы ПВХ, ПНД для кабеля / расходные материалы</t>
        </is>
      </c>
      <c r="D458" s="7" t="inlineStr">
        <is>
          <t xml:space="preserve">ЭО</t>
        </is>
      </c>
      <c r="E458" s="7" t="inlineStr">
        <is>
          <t xml:space="preserve"/>
        </is>
      </c>
      <c r="F458" s="7" t="inlineStr">
        <is>
          <t xml:space="preserve">ПОГ М</t>
        </is>
      </c>
      <c r="G458" s="7" t="inlineStr">
        <is>
          <t xml:space="preserve">1</t>
        </is>
      </c>
      <c r="H458" s="8" t="n">
        <v>1250</v>
      </c>
      <c r="I458" s="19" t="n">
        <f>ROUND((L459+L460)/H458,2)</f>
        <v>10.53</v>
      </c>
      <c r="J458" s="20" t="n">
        <v>0</v>
      </c>
      <c r="K458" s="19" t="n">
        <f>I458+ROUND(J458,2)</f>
        <v>10.53</v>
      </c>
      <c r="L458" s="19" t="n">
        <f>ROUND(H458*I458,2)</f>
        <v>13162.5</v>
      </c>
      <c r="M458" s="19" t="n">
        <f>ROUND(H458*ROUND(J458,2),2)</f>
        <v>0</v>
      </c>
      <c r="N458" s="19" t="n">
        <f>L458+M458</f>
        <v>13162.5</v>
      </c>
      <c r="O458" s="8" t="n">
        <v>1250</v>
      </c>
      <c r="P458" s="19" t="n" hidden="false">
        <f>ROUND((S459+S460)/O458,2)</f>
        <v>47.38</v>
      </c>
      <c r="Q458" s="20" t="n" hidden="false">
        <v>1</v>
      </c>
      <c r="R458" s="19" t="n" hidden="false">
        <f>P458+Q458</f>
        <v>48.38</v>
      </c>
      <c r="S458" s="19" t="n" hidden="false">
        <f>ROUND(O458*P458,2)</f>
        <v>59225</v>
      </c>
      <c r="T458" s="19" t="n" hidden="false">
        <f>ROUND(O458*Q458,2)</f>
        <v>1250</v>
      </c>
      <c r="U458" s="19" t="n" hidden="false">
        <f>S458+T458</f>
        <v>60475</v>
      </c>
      <c r="V458" s="21" t="n" hidden="false">
        <f>U458/N458-1</f>
        <v>3.5944919278252607</v>
      </c>
      <c r="W458" s="8" t="n">
        <v>1250</v>
      </c>
      <c r="X458" s="19" t="n" hidden="false">
        <f>ROUND((AA459+AA460)/W458,2)</f>
        <v>26.99</v>
      </c>
      <c r="Y458" s="19" t="n" hidden="false">
        <v>0</v>
      </c>
      <c r="Z458" s="19" t="n" hidden="false">
        <f>X458+Y458</f>
        <v>26.99</v>
      </c>
      <c r="AA458" s="19" t="n" hidden="false">
        <f>ROUND(W458*X458,2)</f>
        <v>33737.5</v>
      </c>
      <c r="AB458" s="19" t="n" hidden="false">
        <f>ROUND(W458*Y458,2)</f>
        <v>0</v>
      </c>
      <c r="AC458" s="19" t="n" hidden="false">
        <f>AA458+AB458</f>
        <v>33737.5</v>
      </c>
      <c r="AD458" s="21" t="n" hidden="false">
        <f>AC458/N458-1</f>
        <v>1.5631528964862298</v>
      </c>
      <c r="AE458" s="8" t="n">
        <v>1250</v>
      </c>
      <c r="AF458" s="19" t="n" hidden="false">
        <f>ROUND((AI459+AI460)/AE458,2)</f>
        <v>37.12</v>
      </c>
      <c r="AG458" s="19" t="n" hidden="false">
        <v>0</v>
      </c>
      <c r="AH458" s="19" t="n" hidden="false">
        <f>AF458+AG458</f>
        <v>37.12</v>
      </c>
      <c r="AI458" s="19" t="n" hidden="false">
        <f>ROUND(AE458*AF458,2)</f>
        <v>46400</v>
      </c>
      <c r="AJ458" s="19" t="n" hidden="false">
        <f>ROUND(AE458*AG458,2)</f>
        <v>0</v>
      </c>
      <c r="AK458" s="19" t="n" hidden="false">
        <f>AI458+AJ458</f>
        <v>46400</v>
      </c>
      <c r="AL458" s="21" t="n" hidden="false">
        <f>AK458/N458-1</f>
        <v>2.5251661918328585</v>
      </c>
      <c r="AM458" s="8" t="n">
        <v>0</v>
      </c>
      <c r="AN458" s="19" t="n" hidden="false">
        <f>ROUND((AQ459+AQ460)/AM458,2)</f>
        <v>0</v>
      </c>
      <c r="AO458" s="19" t="n" hidden="false">
        <v>0</v>
      </c>
      <c r="AP458" s="19" t="n" hidden="false">
        <f>AN458+AO458</f>
        <v>0</v>
      </c>
      <c r="AQ458" s="19" t="n" hidden="false">
        <f>ROUND(AM458*AN458,2)</f>
        <v>0</v>
      </c>
      <c r="AR458" s="19" t="n" hidden="false">
        <f>ROUND(AM458*AO458,2)</f>
        <v>0</v>
      </c>
      <c r="AS458" s="19" t="n" hidden="false">
        <f>AQ458+AR458</f>
        <v>0</v>
      </c>
      <c r="AT458" s="21" t="n" hidden="false">
        <f>AS458/N458-1</f>
        <v>-1</v>
      </c>
    </row>
    <row r="459" customFormat="false" hidden="false" outlineLevel="0" collapsed="false">
      <c r="A459" s="18" t="inlineStr">
        <is>
          <t xml:space="preserve">1.1.1.2.1.1.3.12.1</t>
        </is>
      </c>
      <c r="B459" s="18" t="inlineStr">
        <is>
          <t xml:space="preserve"/>
        </is>
      </c>
      <c r="C459" s="22" t="inlineStr">
        <is>
          <t xml:space="preserve">Муфта соединительная труба-коробка_ / 25 мм</t>
        </is>
      </c>
      <c r="D459" s="7" t="inlineStr">
        <is>
          <t xml:space="preserve">BS25 42725HF Экопласт</t>
        </is>
      </c>
      <c r="E459" s="7" t="inlineStr">
        <is>
          <t xml:space="preserve"/>
        </is>
      </c>
      <c r="F459" s="7" t="inlineStr">
        <is>
          <t xml:space="preserve">ШТ</t>
        </is>
      </c>
      <c r="G459" s="7" t="inlineStr">
        <is>
          <t xml:space="preserve">1</t>
        </is>
      </c>
      <c r="H459" s="8" t="n">
        <v>28</v>
      </c>
      <c r="I459" s="20" t="n">
        <v>109.36</v>
      </c>
      <c r="J459" s="19" t="n">
        <v/>
      </c>
      <c r="K459" s="19" t="n">
        <f>ROUND(I459,2)+J459</f>
        <v>109.36</v>
      </c>
      <c r="L459" s="19" t="n">
        <f>ROUND(H459*ROUND(I459,2),2)</f>
        <v>3062.08</v>
      </c>
      <c r="M459" s="19" t="n">
        <v/>
      </c>
      <c r="N459" s="19" t="n">
        <f>L459+M459</f>
        <v>3062.08</v>
      </c>
      <c r="O459" s="8" t="n">
        <v>28</v>
      </c>
      <c r="P459" s="20" t="n" hidden="false">
        <v>240</v>
      </c>
      <c r="Q459" s="19" t="n" hidden="false">
        <v/>
      </c>
      <c r="R459" s="19" t="n" hidden="false">
        <f>P459+Q459</f>
        <v>240</v>
      </c>
      <c r="S459" s="19" t="n" hidden="false">
        <f>ROUND(O459*P459,2)</f>
        <v>6720</v>
      </c>
      <c r="T459" s="19" t="n" hidden="false">
        <v/>
      </c>
      <c r="U459" s="19" t="n" hidden="false">
        <f>S459+T459</f>
        <v>6720</v>
      </c>
      <c r="V459" s="21" t="n" hidden="false">
        <f>U459/N459-1</f>
        <v>1.194586686174104</v>
      </c>
      <c r="W459" s="8" t="n">
        <v>28</v>
      </c>
      <c r="X459" s="20" t="n" hidden="false">
        <v>311.92</v>
      </c>
      <c r="Y459" s="19" t="n" hidden="false">
        <v/>
      </c>
      <c r="Z459" s="19" t="n" hidden="false">
        <f>X459+Y459</f>
        <v>311.92</v>
      </c>
      <c r="AA459" s="19" t="n" hidden="false">
        <f>ROUND(W459*X459,2)</f>
        <v>8733.76</v>
      </c>
      <c r="AB459" s="19" t="n" hidden="false">
        <v/>
      </c>
      <c r="AC459" s="19" t="n" hidden="false">
        <f>AA459+AB459</f>
        <v>8733.76</v>
      </c>
      <c r="AD459" s="21" t="n" hidden="false">
        <f>AC459/N459-1</f>
        <v>1.8522311631309436</v>
      </c>
      <c r="AE459" s="8" t="n">
        <v>28</v>
      </c>
      <c r="AF459" s="20" t="n" hidden="false">
        <v>50</v>
      </c>
      <c r="AG459" s="19" t="n" hidden="false">
        <v/>
      </c>
      <c r="AH459" s="19" t="n" hidden="false">
        <f>AF459+AG459</f>
        <v>50</v>
      </c>
      <c r="AI459" s="19" t="n" hidden="false">
        <f>ROUND(AE459*AF459,2)</f>
        <v>1400</v>
      </c>
      <c r="AJ459" s="19" t="n" hidden="false">
        <v/>
      </c>
      <c r="AK459" s="19" t="n" hidden="false">
        <f>AI459+AJ459</f>
        <v>1400</v>
      </c>
      <c r="AL459" s="21" t="n" hidden="false">
        <f>AK459/N459-1</f>
        <v>-0.542794440380395</v>
      </c>
      <c r="AM459" s="8" t="n">
        <v>0</v>
      </c>
      <c r="AN459" s="19" t="n" hidden="false">
        <v>0</v>
      </c>
      <c r="AO459" s="19" t="n" hidden="false">
        <v/>
      </c>
      <c r="AP459" s="19" t="n" hidden="false">
        <f>AN459+AO459</f>
        <v>0</v>
      </c>
      <c r="AQ459" s="19" t="n" hidden="false">
        <f>ROUND(AM459*AN459,2)</f>
        <v>0</v>
      </c>
      <c r="AR459" s="19" t="n" hidden="false">
        <v/>
      </c>
      <c r="AS459" s="19" t="n" hidden="false">
        <f>AQ459+AR459</f>
        <v>0</v>
      </c>
      <c r="AT459" s="21" t="n" hidden="false">
        <f>AS459/N459-1</f>
        <v>-1</v>
      </c>
    </row>
    <row r="460" customFormat="false" hidden="false" outlineLevel="0" collapsed="false">
      <c r="A460" s="18" t="inlineStr">
        <is>
          <t xml:space="preserve">1.1.1.2.1.1.3.12.2</t>
        </is>
      </c>
      <c r="B460" s="18" t="inlineStr">
        <is>
          <t xml:space="preserve"/>
        </is>
      </c>
      <c r="C460" s="22" t="inlineStr">
        <is>
          <t xml:space="preserve">Скоба металлическая однолапковая_ / 25-26мм</t>
        </is>
      </c>
      <c r="D460" s="7" t="inlineStr">
        <is>
          <t xml:space="preserve">двухлапковая</t>
        </is>
      </c>
      <c r="E460" s="7" t="inlineStr">
        <is>
          <t xml:space="preserve"/>
        </is>
      </c>
      <c r="F460" s="7" t="inlineStr">
        <is>
          <t xml:space="preserve">ШТ</t>
        </is>
      </c>
      <c r="G460" s="7" t="inlineStr">
        <is>
          <t xml:space="preserve">1</t>
        </is>
      </c>
      <c r="H460" s="8" t="n">
        <v>2500</v>
      </c>
      <c r="I460" s="20" t="n">
        <v>4.04</v>
      </c>
      <c r="J460" s="19" t="n">
        <v/>
      </c>
      <c r="K460" s="19" t="n">
        <f>ROUND(I460,2)+J460</f>
        <v>4.04</v>
      </c>
      <c r="L460" s="19" t="n">
        <f>ROUND(H460*ROUND(I460,2),2)</f>
        <v>10100</v>
      </c>
      <c r="M460" s="19" t="n">
        <v/>
      </c>
      <c r="N460" s="19" t="n">
        <f>L460+M460</f>
        <v>10100</v>
      </c>
      <c r="O460" s="8" t="n">
        <v>2500</v>
      </c>
      <c r="P460" s="20" t="n" hidden="false">
        <v>21</v>
      </c>
      <c r="Q460" s="19" t="n" hidden="false">
        <v/>
      </c>
      <c r="R460" s="19" t="n" hidden="false">
        <f>P460+Q460</f>
        <v>21</v>
      </c>
      <c r="S460" s="19" t="n" hidden="false">
        <f>ROUND(O460*P460,2)</f>
        <v>52500</v>
      </c>
      <c r="T460" s="19" t="n" hidden="false">
        <v/>
      </c>
      <c r="U460" s="19" t="n" hidden="false">
        <f>S460+T460</f>
        <v>52500</v>
      </c>
      <c r="V460" s="21" t="n" hidden="false">
        <f>U460/N460-1</f>
        <v>4.198019801980198</v>
      </c>
      <c r="W460" s="8" t="n">
        <v>2500</v>
      </c>
      <c r="X460" s="20" t="n" hidden="false">
        <v>10</v>
      </c>
      <c r="Y460" s="19" t="n" hidden="false">
        <v/>
      </c>
      <c r="Z460" s="19" t="n" hidden="false">
        <f>X460+Y460</f>
        <v>10</v>
      </c>
      <c r="AA460" s="19" t="n" hidden="false">
        <f>ROUND(W460*X460,2)</f>
        <v>25000</v>
      </c>
      <c r="AB460" s="19" t="n" hidden="false">
        <v/>
      </c>
      <c r="AC460" s="19" t="n" hidden="false">
        <f>AA460+AB460</f>
        <v>25000</v>
      </c>
      <c r="AD460" s="21" t="n" hidden="false">
        <f>AC460/N460-1</f>
        <v>1.4752475247524752</v>
      </c>
      <c r="AE460" s="8" t="n">
        <v>2500</v>
      </c>
      <c r="AF460" s="20" t="n" hidden="false">
        <v>18</v>
      </c>
      <c r="AG460" s="19" t="n" hidden="false">
        <v/>
      </c>
      <c r="AH460" s="19" t="n" hidden="false">
        <f>AF460+AG460</f>
        <v>18</v>
      </c>
      <c r="AI460" s="19" t="n" hidden="false">
        <f>ROUND(AE460*AF460,2)</f>
        <v>45000</v>
      </c>
      <c r="AJ460" s="19" t="n" hidden="false">
        <v/>
      </c>
      <c r="AK460" s="19" t="n" hidden="false">
        <f>AI460+AJ460</f>
        <v>45000</v>
      </c>
      <c r="AL460" s="21" t="n" hidden="false">
        <f>AK460/N460-1</f>
        <v>3.455445544554456</v>
      </c>
      <c r="AM460" s="8" t="n">
        <v>0</v>
      </c>
      <c r="AN460" s="19" t="n" hidden="false">
        <v>0</v>
      </c>
      <c r="AO460" s="19" t="n" hidden="false">
        <v/>
      </c>
      <c r="AP460" s="19" t="n" hidden="false">
        <f>AN460+AO460</f>
        <v>0</v>
      </c>
      <c r="AQ460" s="19" t="n" hidden="false">
        <f>ROUND(AM460*AN460,2)</f>
        <v>0</v>
      </c>
      <c r="AR460" s="19" t="n" hidden="false">
        <v/>
      </c>
      <c r="AS460" s="19" t="n" hidden="false">
        <f>AQ460+AR460</f>
        <v>0</v>
      </c>
      <c r="AT460" s="21" t="n" hidden="false">
        <f>AS460/N460-1</f>
        <v>-1</v>
      </c>
    </row>
    <row r="461" customFormat="false" hidden="false" outlineLevel="0" collapsed="false">
      <c r="A461" s="18" t="inlineStr">
        <is>
          <t xml:space="preserve">1.1.1.2.1.1.3.13</t>
        </is>
      </c>
      <c r="B461" s="18" t="inlineStr">
        <is>
          <t xml:space="preserve"/>
        </is>
      </c>
      <c r="C461" s="18" t="inlineStr">
        <is>
          <t xml:space="preserve">Монтаж трубы ПВХ, ПНД для кабеля / расходные материалы</t>
        </is>
      </c>
      <c r="D461" s="7" t="inlineStr">
        <is>
          <t xml:space="preserve">ЭМ</t>
        </is>
      </c>
      <c r="E461" s="7" t="inlineStr">
        <is>
          <t xml:space="preserve"/>
        </is>
      </c>
      <c r="F461" s="7" t="inlineStr">
        <is>
          <t xml:space="preserve">ПОГ М</t>
        </is>
      </c>
      <c r="G461" s="7" t="inlineStr">
        <is>
          <t xml:space="preserve">1</t>
        </is>
      </c>
      <c r="H461" s="8" t="n">
        <v>12740</v>
      </c>
      <c r="I461" s="19" t="n">
        <f>ROUND((L462+L463+L464+L465)/H461,2)</f>
        <v>20.04</v>
      </c>
      <c r="J461" s="20" t="n">
        <v>0</v>
      </c>
      <c r="K461" s="19" t="n">
        <f>I461+ROUND(J461,2)</f>
        <v>20.04</v>
      </c>
      <c r="L461" s="19" t="n">
        <f>ROUND(H461*I461,2)</f>
        <v>255309.6</v>
      </c>
      <c r="M461" s="19" t="n">
        <f>ROUND(H461*ROUND(J461,2),2)</f>
        <v>0</v>
      </c>
      <c r="N461" s="19" t="n">
        <f>L461+M461</f>
        <v>255309.6</v>
      </c>
      <c r="O461" s="8" t="n">
        <v>12740</v>
      </c>
      <c r="P461" s="19" t="n" hidden="false">
        <f>ROUND((S462+S463+S464+S465)/O461,2)</f>
        <v>76.01</v>
      </c>
      <c r="Q461" s="20" t="n" hidden="false">
        <v>1</v>
      </c>
      <c r="R461" s="19" t="n" hidden="false">
        <f>P461+Q461</f>
        <v>77.01</v>
      </c>
      <c r="S461" s="19" t="n" hidden="false">
        <f>ROUND(O461*P461,2)</f>
        <v>968367.4</v>
      </c>
      <c r="T461" s="19" t="n" hidden="false">
        <f>ROUND(O461*Q461,2)</f>
        <v>12740</v>
      </c>
      <c r="U461" s="19" t="n" hidden="false">
        <f>S461+T461</f>
        <v>981107.4</v>
      </c>
      <c r="V461" s="21" t="n" hidden="false">
        <f>U461/N461-1</f>
        <v>2.842814371257485</v>
      </c>
      <c r="W461" s="8" t="n">
        <v>12740</v>
      </c>
      <c r="X461" s="19" t="n" hidden="false">
        <f>ROUND((AA462+AA463+AA464+AA465)/W461,2)</f>
        <v>22.08</v>
      </c>
      <c r="Y461" s="19" t="n" hidden="false">
        <v>0</v>
      </c>
      <c r="Z461" s="19" t="n" hidden="false">
        <f>X461+Y461</f>
        <v>22.08</v>
      </c>
      <c r="AA461" s="19" t="n" hidden="false">
        <f>ROUND(W461*X461,2)</f>
        <v>281299.2</v>
      </c>
      <c r="AB461" s="19" t="n" hidden="false">
        <f>ROUND(W461*Y461,2)</f>
        <v>0</v>
      </c>
      <c r="AC461" s="19" t="n" hidden="false">
        <f>AA461+AB461</f>
        <v>281299.2</v>
      </c>
      <c r="AD461" s="21" t="n" hidden="false">
        <f>AC461/N461-1</f>
        <v>0.10179640718562877</v>
      </c>
      <c r="AE461" s="8" t="n">
        <v>12740</v>
      </c>
      <c r="AF461" s="19" t="n" hidden="false">
        <f>ROUND((AI462+AI463+AI464+AI465)/AE461,2)</f>
        <v>46.51</v>
      </c>
      <c r="AG461" s="19" t="n" hidden="false">
        <v>0</v>
      </c>
      <c r="AH461" s="19" t="n" hidden="false">
        <f>AF461+AG461</f>
        <v>46.51</v>
      </c>
      <c r="AI461" s="19" t="n" hidden="false">
        <f>ROUND(AE461*AF461,2)</f>
        <v>592537.4</v>
      </c>
      <c r="AJ461" s="19" t="n" hidden="false">
        <f>ROUND(AE461*AG461,2)</f>
        <v>0</v>
      </c>
      <c r="AK461" s="19" t="n" hidden="false">
        <f>AI461+AJ461</f>
        <v>592537.4</v>
      </c>
      <c r="AL461" s="21" t="n" hidden="false">
        <f>AK461/N461-1</f>
        <v>1.3208582834331337</v>
      </c>
      <c r="AM461" s="8" t="n">
        <v>0</v>
      </c>
      <c r="AN461" s="19" t="n" hidden="false">
        <f>ROUND((AQ462+AQ463+AQ464+AQ465)/AM461,2)</f>
        <v>0</v>
      </c>
      <c r="AO461" s="19" t="n" hidden="false">
        <v>0</v>
      </c>
      <c r="AP461" s="19" t="n" hidden="false">
        <f>AN461+AO461</f>
        <v>0</v>
      </c>
      <c r="AQ461" s="19" t="n" hidden="false">
        <f>ROUND(AM461*AN461,2)</f>
        <v>0</v>
      </c>
      <c r="AR461" s="19" t="n" hidden="false">
        <f>ROUND(AM461*AO461,2)</f>
        <v>0</v>
      </c>
      <c r="AS461" s="19" t="n" hidden="false">
        <f>AQ461+AR461</f>
        <v>0</v>
      </c>
      <c r="AT461" s="21" t="n" hidden="false">
        <f>AS461/N461-1</f>
        <v>-1</v>
      </c>
    </row>
    <row r="462" customFormat="false" hidden="false" outlineLevel="0" collapsed="false">
      <c r="A462" s="18" t="inlineStr">
        <is>
          <t xml:space="preserve">1.1.1.2.1.1.3.13.1</t>
        </is>
      </c>
      <c r="B462" s="18" t="inlineStr">
        <is>
          <t xml:space="preserve"/>
        </is>
      </c>
      <c r="C462" s="22" t="inlineStr">
        <is>
          <t xml:space="preserve">Скоба металлическая однолапковая_ / 25-26мм</t>
        </is>
      </c>
      <c r="D462" s="7" t="inlineStr">
        <is>
          <t xml:space="preserve"/>
        </is>
      </c>
      <c r="E462" s="7" t="inlineStr">
        <is>
          <t xml:space="preserve"/>
        </is>
      </c>
      <c r="F462" s="7" t="inlineStr">
        <is>
          <t xml:space="preserve">ШТ</t>
        </is>
      </c>
      <c r="G462" s="7" t="inlineStr">
        <is>
          <t xml:space="preserve">1</t>
        </is>
      </c>
      <c r="H462" s="8" t="n">
        <v>180</v>
      </c>
      <c r="I462" s="20" t="n">
        <v>4.04</v>
      </c>
      <c r="J462" s="19" t="n">
        <v/>
      </c>
      <c r="K462" s="19" t="n">
        <f>ROUND(I462,2)+J462</f>
        <v>4.04</v>
      </c>
      <c r="L462" s="19" t="n">
        <f>ROUND(H462*ROUND(I462,2),2)</f>
        <v>727.2</v>
      </c>
      <c r="M462" s="19" t="n">
        <v/>
      </c>
      <c r="N462" s="19" t="n">
        <f>L462+M462</f>
        <v>727.2</v>
      </c>
      <c r="O462" s="8" t="n">
        <v>180</v>
      </c>
      <c r="P462" s="20" t="n" hidden="false">
        <v>21</v>
      </c>
      <c r="Q462" s="19" t="n" hidden="false">
        <v/>
      </c>
      <c r="R462" s="19" t="n" hidden="false">
        <f>P462+Q462</f>
        <v>21</v>
      </c>
      <c r="S462" s="19" t="n" hidden="false">
        <f>ROUND(O462*P462,2)</f>
        <v>3780</v>
      </c>
      <c r="T462" s="19" t="n" hidden="false">
        <v/>
      </c>
      <c r="U462" s="19" t="n" hidden="false">
        <f>S462+T462</f>
        <v>3780</v>
      </c>
      <c r="V462" s="21" t="n" hidden="false">
        <f>U462/N462-1</f>
        <v>4.198019801980197</v>
      </c>
      <c r="W462" s="8" t="n">
        <v>180</v>
      </c>
      <c r="X462" s="20" t="n" hidden="false">
        <v>10</v>
      </c>
      <c r="Y462" s="19" t="n" hidden="false">
        <v/>
      </c>
      <c r="Z462" s="19" t="n" hidden="false">
        <f>X462+Y462</f>
        <v>10</v>
      </c>
      <c r="AA462" s="19" t="n" hidden="false">
        <f>ROUND(W462*X462,2)</f>
        <v>1800</v>
      </c>
      <c r="AB462" s="19" t="n" hidden="false">
        <v/>
      </c>
      <c r="AC462" s="19" t="n" hidden="false">
        <f>AA462+AB462</f>
        <v>1800</v>
      </c>
      <c r="AD462" s="21" t="n" hidden="false">
        <f>AC462/N462-1</f>
        <v>1.4752475247524752</v>
      </c>
      <c r="AE462" s="8" t="n">
        <v>180</v>
      </c>
      <c r="AF462" s="20" t="n" hidden="false">
        <v>18</v>
      </c>
      <c r="AG462" s="19" t="n" hidden="false">
        <v/>
      </c>
      <c r="AH462" s="19" t="n" hidden="false">
        <f>AF462+AG462</f>
        <v>18</v>
      </c>
      <c r="AI462" s="19" t="n" hidden="false">
        <f>ROUND(AE462*AF462,2)</f>
        <v>3240</v>
      </c>
      <c r="AJ462" s="19" t="n" hidden="false">
        <v/>
      </c>
      <c r="AK462" s="19" t="n" hidden="false">
        <f>AI462+AJ462</f>
        <v>3240</v>
      </c>
      <c r="AL462" s="21" t="n" hidden="false">
        <f>AK462/N462-1</f>
        <v>3.455445544554455</v>
      </c>
      <c r="AM462" s="8" t="n">
        <v>0</v>
      </c>
      <c r="AN462" s="19" t="n" hidden="false">
        <v>0</v>
      </c>
      <c r="AO462" s="19" t="n" hidden="false">
        <v/>
      </c>
      <c r="AP462" s="19" t="n" hidden="false">
        <f>AN462+AO462</f>
        <v>0</v>
      </c>
      <c r="AQ462" s="19" t="n" hidden="false">
        <f>ROUND(AM462*AN462,2)</f>
        <v>0</v>
      </c>
      <c r="AR462" s="19" t="n" hidden="false">
        <v/>
      </c>
      <c r="AS462" s="19" t="n" hidden="false">
        <f>AQ462+AR462</f>
        <v>0</v>
      </c>
      <c r="AT462" s="21" t="n" hidden="false">
        <f>AS462/N462-1</f>
        <v>-1</v>
      </c>
    </row>
    <row r="463" customFormat="false" hidden="false" outlineLevel="0" collapsed="false">
      <c r="A463" s="18" t="inlineStr">
        <is>
          <t xml:space="preserve">1.1.1.2.1.1.3.13.2</t>
        </is>
      </c>
      <c r="B463" s="18" t="inlineStr">
        <is>
          <t xml:space="preserve"/>
        </is>
      </c>
      <c r="C463" s="22" t="inlineStr">
        <is>
          <t xml:space="preserve">Скоба металлическая однолапковая_ / 31-32мм</t>
        </is>
      </c>
      <c r="D463" s="7" t="inlineStr">
        <is>
          <t xml:space="preserve"/>
        </is>
      </c>
      <c r="E463" s="7" t="inlineStr">
        <is>
          <t xml:space="preserve"/>
        </is>
      </c>
      <c r="F463" s="7" t="inlineStr">
        <is>
          <t xml:space="preserve">ШТ</t>
        </is>
      </c>
      <c r="G463" s="7" t="inlineStr">
        <is>
          <t xml:space="preserve">1</t>
        </is>
      </c>
      <c r="H463" s="8" t="n">
        <v>6060</v>
      </c>
      <c r="I463" s="20" t="n">
        <v>4.79</v>
      </c>
      <c r="J463" s="19" t="n">
        <v/>
      </c>
      <c r="K463" s="19" t="n">
        <f>ROUND(I463,2)+J463</f>
        <v>4.79</v>
      </c>
      <c r="L463" s="19" t="n">
        <f>ROUND(H463*ROUND(I463,2),2)</f>
        <v>29027.4</v>
      </c>
      <c r="M463" s="19" t="n">
        <v/>
      </c>
      <c r="N463" s="19" t="n">
        <f>L463+M463</f>
        <v>29027.4</v>
      </c>
      <c r="O463" s="8" t="n">
        <v>6060</v>
      </c>
      <c r="P463" s="20" t="n" hidden="false">
        <v>23</v>
      </c>
      <c r="Q463" s="19" t="n" hidden="false">
        <v/>
      </c>
      <c r="R463" s="19" t="n" hidden="false">
        <f>P463+Q463</f>
        <v>23</v>
      </c>
      <c r="S463" s="19" t="n" hidden="false">
        <f>ROUND(O463*P463,2)</f>
        <v>139380</v>
      </c>
      <c r="T463" s="19" t="n" hidden="false">
        <v/>
      </c>
      <c r="U463" s="19" t="n" hidden="false">
        <f>S463+T463</f>
        <v>139380</v>
      </c>
      <c r="V463" s="21" t="n" hidden="false">
        <f>U463/N463-1</f>
        <v>3.801670146137787</v>
      </c>
      <c r="W463" s="8" t="n">
        <v>6060</v>
      </c>
      <c r="X463" s="20" t="n" hidden="false">
        <v>10</v>
      </c>
      <c r="Y463" s="19" t="n" hidden="false">
        <v/>
      </c>
      <c r="Z463" s="19" t="n" hidden="false">
        <f>X463+Y463</f>
        <v>10</v>
      </c>
      <c r="AA463" s="19" t="n" hidden="false">
        <f>ROUND(W463*X463,2)</f>
        <v>60600</v>
      </c>
      <c r="AB463" s="19" t="n" hidden="false">
        <v/>
      </c>
      <c r="AC463" s="19" t="n" hidden="false">
        <f>AA463+AB463</f>
        <v>60600</v>
      </c>
      <c r="AD463" s="21" t="n" hidden="false">
        <f>AC463/N463-1</f>
        <v>1.0876826722338202</v>
      </c>
      <c r="AE463" s="8" t="n">
        <v>6060</v>
      </c>
      <c r="AF463" s="20" t="n" hidden="false">
        <v>25</v>
      </c>
      <c r="AG463" s="19" t="n" hidden="false">
        <v/>
      </c>
      <c r="AH463" s="19" t="n" hidden="false">
        <f>AF463+AG463</f>
        <v>25</v>
      </c>
      <c r="AI463" s="19" t="n" hidden="false">
        <f>ROUND(AE463*AF463,2)</f>
        <v>151500</v>
      </c>
      <c r="AJ463" s="19" t="n" hidden="false">
        <v/>
      </c>
      <c r="AK463" s="19" t="n" hidden="false">
        <f>AI463+AJ463</f>
        <v>151500</v>
      </c>
      <c r="AL463" s="21" t="n" hidden="false">
        <f>AK463/N463-1</f>
        <v>4.219206680584551</v>
      </c>
      <c r="AM463" s="8" t="n">
        <v>0</v>
      </c>
      <c r="AN463" s="19" t="n" hidden="false">
        <v>0</v>
      </c>
      <c r="AO463" s="19" t="n" hidden="false">
        <v/>
      </c>
      <c r="AP463" s="19" t="n" hidden="false">
        <f>AN463+AO463</f>
        <v>0</v>
      </c>
      <c r="AQ463" s="19" t="n" hidden="false">
        <f>ROUND(AM463*AN463,2)</f>
        <v>0</v>
      </c>
      <c r="AR463" s="19" t="n" hidden="false">
        <v/>
      </c>
      <c r="AS463" s="19" t="n" hidden="false">
        <f>AQ463+AR463</f>
        <v>0</v>
      </c>
      <c r="AT463" s="21" t="n" hidden="false">
        <f>AS463/N463-1</f>
        <v>-1</v>
      </c>
    </row>
    <row r="464" customFormat="false" hidden="false" outlineLevel="0" collapsed="false">
      <c r="A464" s="18" t="inlineStr">
        <is>
          <t xml:space="preserve">1.1.1.2.1.1.3.13.3</t>
        </is>
      </c>
      <c r="B464" s="18" t="inlineStr">
        <is>
          <t xml:space="preserve"/>
        </is>
      </c>
      <c r="C464" s="22" t="inlineStr">
        <is>
          <t xml:space="preserve">Клипса с дюбелем саморезом для крепления гофротрубы_ / 32 мм</t>
        </is>
      </c>
      <c r="D464" s="7" t="inlineStr">
        <is>
          <t xml:space="preserve"/>
        </is>
      </c>
      <c r="E464" s="7" t="inlineStr">
        <is>
          <t xml:space="preserve"/>
        </is>
      </c>
      <c r="F464" s="7" t="inlineStr">
        <is>
          <t xml:space="preserve">ШТ</t>
        </is>
      </c>
      <c r="G464" s="7" t="inlineStr">
        <is>
          <t xml:space="preserve">2</t>
        </is>
      </c>
      <c r="H464" s="8" t="n">
        <v>2650</v>
      </c>
      <c r="I464" s="20" t="n">
        <v>8.88</v>
      </c>
      <c r="J464" s="19" t="n">
        <v/>
      </c>
      <c r="K464" s="19" t="n">
        <f>ROUND(I464,2)+J464</f>
        <v>8.88</v>
      </c>
      <c r="L464" s="19" t="n">
        <f>ROUND(H464*ROUND(I464,2),2)</f>
        <v>23532</v>
      </c>
      <c r="M464" s="19" t="n">
        <v/>
      </c>
      <c r="N464" s="19" t="n">
        <f>L464+M464</f>
        <v>23532</v>
      </c>
      <c r="O464" s="8" t="n">
        <v>2650</v>
      </c>
      <c r="P464" s="20" t="n" hidden="false">
        <v>21</v>
      </c>
      <c r="Q464" s="19" t="n" hidden="false">
        <v/>
      </c>
      <c r="R464" s="19" t="n" hidden="false">
        <f>P464+Q464</f>
        <v>21</v>
      </c>
      <c r="S464" s="19" t="n" hidden="false">
        <f>ROUND(O464*P464,2)</f>
        <v>55650</v>
      </c>
      <c r="T464" s="19" t="n" hidden="false">
        <v/>
      </c>
      <c r="U464" s="19" t="n" hidden="false">
        <f>S464+T464</f>
        <v>55650</v>
      </c>
      <c r="V464" s="21" t="n" hidden="false">
        <f>U464/N464-1</f>
        <v>1.364864864864865</v>
      </c>
      <c r="W464" s="8" t="n">
        <v>2650</v>
      </c>
      <c r="X464" s="20" t="n" hidden="false">
        <v>10</v>
      </c>
      <c r="Y464" s="19" t="n" hidden="false">
        <v/>
      </c>
      <c r="Z464" s="19" t="n" hidden="false">
        <f>X464+Y464</f>
        <v>10</v>
      </c>
      <c r="AA464" s="19" t="n" hidden="false">
        <f>ROUND(W464*X464,2)</f>
        <v>26500</v>
      </c>
      <c r="AB464" s="19" t="n" hidden="false">
        <v/>
      </c>
      <c r="AC464" s="19" t="n" hidden="false">
        <f>AA464+AB464</f>
        <v>26500</v>
      </c>
      <c r="AD464" s="21" t="n" hidden="false">
        <f>AC464/N464-1</f>
        <v>0.12612612612612617</v>
      </c>
      <c r="AE464" s="8" t="n">
        <v>2650</v>
      </c>
      <c r="AF464" s="20" t="n" hidden="false">
        <v>20</v>
      </c>
      <c r="AG464" s="19" t="n" hidden="false">
        <v/>
      </c>
      <c r="AH464" s="19" t="n" hidden="false">
        <f>AF464+AG464</f>
        <v>20</v>
      </c>
      <c r="AI464" s="19" t="n" hidden="false">
        <f>ROUND(AE464*AF464,2)</f>
        <v>53000</v>
      </c>
      <c r="AJ464" s="19" t="n" hidden="false">
        <v/>
      </c>
      <c r="AK464" s="19" t="n" hidden="false">
        <f>AI464+AJ464</f>
        <v>53000</v>
      </c>
      <c r="AL464" s="21" t="n" hidden="false">
        <f>AK464/N464-1</f>
        <v>1.2522522522522523</v>
      </c>
      <c r="AM464" s="8" t="n">
        <v>0</v>
      </c>
      <c r="AN464" s="19" t="n" hidden="false">
        <v>0</v>
      </c>
      <c r="AO464" s="19" t="n" hidden="false">
        <v/>
      </c>
      <c r="AP464" s="19" t="n" hidden="false">
        <f>AN464+AO464</f>
        <v>0</v>
      </c>
      <c r="AQ464" s="19" t="n" hidden="false">
        <f>ROUND(AM464*AN464,2)</f>
        <v>0</v>
      </c>
      <c r="AR464" s="19" t="n" hidden="false">
        <v/>
      </c>
      <c r="AS464" s="19" t="n" hidden="false">
        <f>AQ464+AR464</f>
        <v>0</v>
      </c>
      <c r="AT464" s="21" t="n" hidden="false">
        <f>AS464/N464-1</f>
        <v>-1</v>
      </c>
    </row>
    <row r="465" customFormat="false" hidden="false" outlineLevel="0" collapsed="false">
      <c r="A465" s="18" t="inlineStr">
        <is>
          <t xml:space="preserve">1.1.1.2.1.1.3.13.4</t>
        </is>
      </c>
      <c r="B465" s="18" t="inlineStr">
        <is>
          <t xml:space="preserve"/>
        </is>
      </c>
      <c r="C465" s="22" t="inlineStr">
        <is>
          <t xml:space="preserve">Клипса с дюбелем саморезом для крепления гофротрубы_ / 40 мм</t>
        </is>
      </c>
      <c r="D465" s="7" t="inlineStr">
        <is>
          <t xml:space="preserve"/>
        </is>
      </c>
      <c r="E465" s="7" t="inlineStr">
        <is>
          <t xml:space="preserve"/>
        </is>
      </c>
      <c r="F465" s="7" t="inlineStr">
        <is>
          <t xml:space="preserve">ШТ</t>
        </is>
      </c>
      <c r="G465" s="7" t="inlineStr">
        <is>
          <t xml:space="preserve">2</t>
        </is>
      </c>
      <c r="H465" s="8" t="n">
        <v>19240</v>
      </c>
      <c r="I465" s="20" t="n">
        <v>10.5</v>
      </c>
      <c r="J465" s="19" t="n">
        <v/>
      </c>
      <c r="K465" s="19" t="n">
        <f>ROUND(I465,2)+J465</f>
        <v>10.5</v>
      </c>
      <c r="L465" s="19" t="n">
        <f>ROUND(H465*ROUND(I465,2),2)</f>
        <v>202020</v>
      </c>
      <c r="M465" s="19" t="n">
        <v/>
      </c>
      <c r="N465" s="19" t="n">
        <f>L465+M465</f>
        <v>202020</v>
      </c>
      <c r="O465" s="8" t="n">
        <v>19240</v>
      </c>
      <c r="P465" s="20" t="n" hidden="false">
        <v>40</v>
      </c>
      <c r="Q465" s="19" t="n" hidden="false">
        <v/>
      </c>
      <c r="R465" s="19" t="n" hidden="false">
        <f>P465+Q465</f>
        <v>40</v>
      </c>
      <c r="S465" s="19" t="n" hidden="false">
        <f>ROUND(O465*P465,2)</f>
        <v>769600</v>
      </c>
      <c r="T465" s="19" t="n" hidden="false">
        <v/>
      </c>
      <c r="U465" s="19" t="n" hidden="false">
        <f>S465+T465</f>
        <v>769600</v>
      </c>
      <c r="V465" s="21" t="n" hidden="false">
        <f>U465/N465-1</f>
        <v>2.8095238095238093</v>
      </c>
      <c r="W465" s="8" t="n">
        <v>19240</v>
      </c>
      <c r="X465" s="20" t="n" hidden="false">
        <v>10</v>
      </c>
      <c r="Y465" s="19" t="n" hidden="false">
        <v/>
      </c>
      <c r="Z465" s="19" t="n" hidden="false">
        <f>X465+Y465</f>
        <v>10</v>
      </c>
      <c r="AA465" s="19" t="n" hidden="false">
        <f>ROUND(W465*X465,2)</f>
        <v>192400</v>
      </c>
      <c r="AB465" s="19" t="n" hidden="false">
        <v/>
      </c>
      <c r="AC465" s="19" t="n" hidden="false">
        <f>AA465+AB465</f>
        <v>192400</v>
      </c>
      <c r="AD465" s="21" t="n" hidden="false">
        <f>AC465/N465-1</f>
        <v>-0.04761904761904767</v>
      </c>
      <c r="AE465" s="8" t="n">
        <v>19240</v>
      </c>
      <c r="AF465" s="20" t="n" hidden="false">
        <v>20</v>
      </c>
      <c r="AG465" s="19" t="n" hidden="false">
        <v/>
      </c>
      <c r="AH465" s="19" t="n" hidden="false">
        <f>AF465+AG465</f>
        <v>20</v>
      </c>
      <c r="AI465" s="19" t="n" hidden="false">
        <f>ROUND(AE465*AF465,2)</f>
        <v>384800</v>
      </c>
      <c r="AJ465" s="19" t="n" hidden="false">
        <v/>
      </c>
      <c r="AK465" s="19" t="n" hidden="false">
        <f>AI465+AJ465</f>
        <v>384800</v>
      </c>
      <c r="AL465" s="21" t="n" hidden="false">
        <f>AK465/N465-1</f>
        <v>0.9047619047619047</v>
      </c>
      <c r="AM465" s="8" t="n">
        <v>0</v>
      </c>
      <c r="AN465" s="19" t="n" hidden="false">
        <v>0</v>
      </c>
      <c r="AO465" s="19" t="n" hidden="false">
        <v/>
      </c>
      <c r="AP465" s="19" t="n" hidden="false">
        <f>AN465+AO465</f>
        <v>0</v>
      </c>
      <c r="AQ465" s="19" t="n" hidden="false">
        <f>ROUND(AM465*AN465,2)</f>
        <v>0</v>
      </c>
      <c r="AR465" s="19" t="n" hidden="false">
        <v/>
      </c>
      <c r="AS465" s="19" t="n" hidden="false">
        <f>AQ465+AR465</f>
        <v>0</v>
      </c>
      <c r="AT465" s="21" t="n" hidden="false">
        <f>AS465/N465-1</f>
        <v>-1</v>
      </c>
    </row>
    <row r="466" customFormat="false" hidden="false" outlineLevel="0" collapsed="false">
      <c r="A466" s="18" t="inlineStr">
        <is>
          <t xml:space="preserve">1.1.1.2.1.1.3.14</t>
        </is>
      </c>
      <c r="B466" s="18" t="inlineStr">
        <is>
          <t xml:space="preserve"/>
        </is>
      </c>
      <c r="C466" s="18" t="inlineStr">
        <is>
          <t xml:space="preserve">Монтаж лотка электротехнического / перфорированного, неперфорированного</t>
        </is>
      </c>
      <c r="D466" s="7" t="inlineStr">
        <is>
          <t xml:space="preserve">С учетом дополнительных комплектующих.СМР предусматривает дополнительные комплектующие</t>
        </is>
      </c>
      <c r="E466" s="7" t="inlineStr">
        <is>
          <t xml:space="preserve"/>
        </is>
      </c>
      <c r="F466" s="7" t="inlineStr">
        <is>
          <t xml:space="preserve">ПОГ М</t>
        </is>
      </c>
      <c r="G466" s="7" t="inlineStr">
        <is>
          <t xml:space="preserve">1</t>
        </is>
      </c>
      <c r="H466" s="8" t="n">
        <v>700</v>
      </c>
      <c r="I466" s="19" t="n">
        <f>ROUND((L467+L468)/H466,2)</f>
        <v>1087.1</v>
      </c>
      <c r="J466" s="20" t="n">
        <v>1066</v>
      </c>
      <c r="K466" s="19" t="n">
        <f>I466+ROUND(J466,2)</f>
        <v>2153.1</v>
      </c>
      <c r="L466" s="19" t="n">
        <f>ROUND(H466*I466,2)</f>
        <v>760970</v>
      </c>
      <c r="M466" s="19" t="n">
        <f>ROUND(H466*ROUND(J466,2),2)</f>
        <v>746200</v>
      </c>
      <c r="N466" s="19" t="n">
        <f>L466+M466</f>
        <v>1507170</v>
      </c>
      <c r="O466" s="8" t="n">
        <v>700</v>
      </c>
      <c r="P466" s="19" t="n" hidden="false">
        <f>ROUND((S467+S468)/O466,2)</f>
        <v>1087.1</v>
      </c>
      <c r="Q466" s="20" t="n" hidden="false">
        <v>1605.6</v>
      </c>
      <c r="R466" s="19" t="n" hidden="false">
        <f>P466+Q466</f>
        <v>2692.7</v>
      </c>
      <c r="S466" s="19" t="n" hidden="false">
        <f>ROUND(O466*P466,2)</f>
        <v>760970</v>
      </c>
      <c r="T466" s="19" t="n" hidden="false">
        <f>ROUND(O466*Q466,2)</f>
        <v>1123920</v>
      </c>
      <c r="U466" s="19" t="n" hidden="false">
        <f>S466+T466</f>
        <v>1884890</v>
      </c>
      <c r="V466" s="21" t="n" hidden="false">
        <f>U466/N466-1</f>
        <v>0.250615391760717</v>
      </c>
      <c r="W466" s="8" t="n">
        <v>700</v>
      </c>
      <c r="X466" s="19" t="n" hidden="false">
        <f>ROUND((AA467+AA468)/W466,2)</f>
        <v>1087.1</v>
      </c>
      <c r="Y466" s="20" t="n" hidden="false">
        <v>2500</v>
      </c>
      <c r="Z466" s="19" t="n" hidden="false">
        <f>X466+Y466</f>
        <v>3587.1</v>
      </c>
      <c r="AA466" s="19" t="n" hidden="false">
        <f>ROUND(W466*X466,2)</f>
        <v>760970</v>
      </c>
      <c r="AB466" s="19" t="n" hidden="false">
        <f>ROUND(W466*Y466,2)</f>
        <v>1750000</v>
      </c>
      <c r="AC466" s="19" t="n" hidden="false">
        <f>AA466+AB466</f>
        <v>2510970</v>
      </c>
      <c r="AD466" s="21" t="n" hidden="false">
        <f>AC466/N466-1</f>
        <v>0.66601644141006</v>
      </c>
      <c r="AE466" s="8" t="n">
        <v>700</v>
      </c>
      <c r="AF466" s="19" t="n" hidden="false">
        <f>ROUND((AI467+AI468)/AE466,2)</f>
        <v>1087.1</v>
      </c>
      <c r="AG466" s="20" t="n" hidden="false">
        <v>2200</v>
      </c>
      <c r="AH466" s="19" t="n" hidden="false">
        <f>AF466+AG466</f>
        <v>3287.1</v>
      </c>
      <c r="AI466" s="19" t="n" hidden="false">
        <f>ROUND(AE466*AF466,2)</f>
        <v>760970</v>
      </c>
      <c r="AJ466" s="19" t="n" hidden="false">
        <f>ROUND(AE466*AG466,2)</f>
        <v>1540000</v>
      </c>
      <c r="AK466" s="19" t="n" hidden="false">
        <f>AI466+AJ466</f>
        <v>2300970</v>
      </c>
      <c r="AL466" s="21" t="n" hidden="false">
        <f>AK466/N466-1</f>
        <v>0.5266824578514699</v>
      </c>
      <c r="AM466" s="8" t="n">
        <v>0</v>
      </c>
      <c r="AN466" s="19" t="n" hidden="false">
        <f>ROUND((AQ467+AQ468)/AM466,2)</f>
        <v>0</v>
      </c>
      <c r="AO466" s="19" t="n" hidden="false">
        <v>0</v>
      </c>
      <c r="AP466" s="19" t="n" hidden="false">
        <f>AN466+AO466</f>
        <v>0</v>
      </c>
      <c r="AQ466" s="19" t="n" hidden="false">
        <f>ROUND(AM466*AN466,2)</f>
        <v>0</v>
      </c>
      <c r="AR466" s="19" t="n" hidden="false">
        <f>ROUND(AM466*AO466,2)</f>
        <v>0</v>
      </c>
      <c r="AS466" s="19" t="n" hidden="false">
        <f>AQ466+AR466</f>
        <v>0</v>
      </c>
      <c r="AT466" s="21" t="n" hidden="false">
        <f>AS466/N466-1</f>
        <v>-1</v>
      </c>
    </row>
    <row r="467" customFormat="false" hidden="false" outlineLevel="0" collapsed="false">
      <c r="A467" s="18" t="inlineStr">
        <is>
          <t xml:space="preserve">1.1.1.2.1.1.3.14.1</t>
        </is>
      </c>
      <c r="B467" s="18" t="inlineStr">
        <is>
          <t xml:space="preserve"/>
        </is>
      </c>
      <c r="C467" s="22" t="inlineStr">
        <is>
          <t xml:space="preserve">Лоток электротехнический перфорированный осн.400мм H=80мм</t>
        </is>
      </c>
      <c r="D467" s="7" t="inlineStr">
        <is>
          <t xml:space="preserve">Без учета дополнительных комплектующих
ДКС,Ostec</t>
        </is>
      </c>
      <c r="E467" s="7" t="inlineStr">
        <is>
          <t xml:space="preserve"/>
        </is>
      </c>
      <c r="F467" s="7" t="inlineStr">
        <is>
          <t xml:space="preserve">М</t>
        </is>
      </c>
      <c r="G467" s="7" t="inlineStr">
        <is>
          <t xml:space="preserve">1</t>
        </is>
      </c>
      <c r="H467" s="8" t="n">
        <v>700</v>
      </c>
      <c r="I467" s="23" t="n">
        <v>831.78</v>
      </c>
      <c r="J467" s="19" t="n">
        <v/>
      </c>
      <c r="K467" s="19" t="n">
        <f>ROUND(I467,2)+J467</f>
        <v>831.78</v>
      </c>
      <c r="L467" s="19" t="n">
        <f>ROUND(H467*ROUND(I467,2),2)</f>
        <v>582246</v>
      </c>
      <c r="M467" s="19" t="n">
        <v/>
      </c>
      <c r="N467" s="19" t="n">
        <f>L467+M467</f>
        <v>582246</v>
      </c>
      <c r="O467" s="8" t="n">
        <v>700</v>
      </c>
      <c r="P467" s="23" t="n" hidden="false">
        <v>831.78</v>
      </c>
      <c r="Q467" s="19" t="n" hidden="false">
        <v/>
      </c>
      <c r="R467" s="19" t="n" hidden="false">
        <f>P467+Q467</f>
        <v>831.78</v>
      </c>
      <c r="S467" s="19" t="n" hidden="false">
        <f>ROUND(O467*P467,2)</f>
        <v>582246</v>
      </c>
      <c r="T467" s="19" t="n" hidden="false">
        <v/>
      </c>
      <c r="U467" s="19" t="n" hidden="false">
        <f>S467+T467</f>
        <v>582246</v>
      </c>
      <c r="V467" s="21" t="n" hidden="false">
        <f>U467/N467-1</f>
        <v>0</v>
      </c>
      <c r="W467" s="8" t="n">
        <v>700</v>
      </c>
      <c r="X467" s="23" t="n" hidden="false">
        <v>831.78</v>
      </c>
      <c r="Y467" s="19" t="n" hidden="false">
        <v/>
      </c>
      <c r="Z467" s="19" t="n" hidden="false">
        <f>X467+Y467</f>
        <v>831.78</v>
      </c>
      <c r="AA467" s="19" t="n" hidden="false">
        <f>ROUND(W467*X467,2)</f>
        <v>582246</v>
      </c>
      <c r="AB467" s="19" t="n" hidden="false">
        <v/>
      </c>
      <c r="AC467" s="19" t="n" hidden="false">
        <f>AA467+AB467</f>
        <v>582246</v>
      </c>
      <c r="AD467" s="21" t="n" hidden="false">
        <f>AC467/N467-1</f>
        <v>0</v>
      </c>
      <c r="AE467" s="8" t="n">
        <v>700</v>
      </c>
      <c r="AF467" s="23" t="n" hidden="false">
        <v>831.78</v>
      </c>
      <c r="AG467" s="19" t="n" hidden="false">
        <v/>
      </c>
      <c r="AH467" s="19" t="n" hidden="false">
        <f>AF467+AG467</f>
        <v>831.78</v>
      </c>
      <c r="AI467" s="19" t="n" hidden="false">
        <f>ROUND(AE467*AF467,2)</f>
        <v>582246</v>
      </c>
      <c r="AJ467" s="19" t="n" hidden="false">
        <v/>
      </c>
      <c r="AK467" s="19" t="n" hidden="false">
        <f>AI467+AJ467</f>
        <v>582246</v>
      </c>
      <c r="AL467" s="21" t="n" hidden="false">
        <f>AK467/N467-1</f>
        <v>0</v>
      </c>
      <c r="AM467" s="8" t="n">
        <v>0</v>
      </c>
      <c r="AN467" s="23" t="n" hidden="false">
        <v>0</v>
      </c>
      <c r="AO467" s="19" t="n" hidden="false">
        <v/>
      </c>
      <c r="AP467" s="19" t="n" hidden="false">
        <f>AN467+AO467</f>
        <v>0</v>
      </c>
      <c r="AQ467" s="19" t="n" hidden="false">
        <f>ROUND(AM467*AN467,2)</f>
        <v>0</v>
      </c>
      <c r="AR467" s="19" t="n" hidden="false">
        <v/>
      </c>
      <c r="AS467" s="19" t="n" hidden="false">
        <f>AQ467+AR467</f>
        <v>0</v>
      </c>
      <c r="AT467" s="21" t="n" hidden="false">
        <f>AS467/N467-1</f>
        <v>-1</v>
      </c>
    </row>
    <row r="468" customFormat="false" hidden="false" outlineLevel="0" collapsed="false">
      <c r="A468" s="18" t="inlineStr">
        <is>
          <t xml:space="preserve">1.1.1.2.1.1.3.14.2</t>
        </is>
      </c>
      <c r="B468" s="18" t="inlineStr">
        <is>
          <t xml:space="preserve"/>
        </is>
      </c>
      <c r="C468" s="22" t="inlineStr">
        <is>
          <t xml:space="preserve">Крышка на лоток осн.400мм</t>
        </is>
      </c>
      <c r="D468" s="7" t="inlineStr">
        <is>
          <t xml:space="preserve">Без учета дополнительных комплектующих
ДКС,Ostec</t>
        </is>
      </c>
      <c r="E468" s="7" t="inlineStr">
        <is>
          <t xml:space="preserve"/>
        </is>
      </c>
      <c r="F468" s="7" t="inlineStr">
        <is>
          <t xml:space="preserve">М</t>
        </is>
      </c>
      <c r="G468" s="7" t="inlineStr">
        <is>
          <t xml:space="preserve">1</t>
        </is>
      </c>
      <c r="H468" s="8" t="n">
        <v>700</v>
      </c>
      <c r="I468" s="23" t="n">
        <v>255.32</v>
      </c>
      <c r="J468" s="19" t="n">
        <v/>
      </c>
      <c r="K468" s="19" t="n">
        <f>ROUND(I468,2)+J468</f>
        <v>255.32</v>
      </c>
      <c r="L468" s="19" t="n">
        <f>ROUND(H468*ROUND(I468,2),2)</f>
        <v>178724</v>
      </c>
      <c r="M468" s="19" t="n">
        <v/>
      </c>
      <c r="N468" s="19" t="n">
        <f>L468+M468</f>
        <v>178724</v>
      </c>
      <c r="O468" s="8" t="n">
        <v>700</v>
      </c>
      <c r="P468" s="23" t="n" hidden="false">
        <v>255.32</v>
      </c>
      <c r="Q468" s="19" t="n" hidden="false">
        <v/>
      </c>
      <c r="R468" s="19" t="n" hidden="false">
        <f>P468+Q468</f>
        <v>255.32</v>
      </c>
      <c r="S468" s="19" t="n" hidden="false">
        <f>ROUND(O468*P468,2)</f>
        <v>178724</v>
      </c>
      <c r="T468" s="19" t="n" hidden="false">
        <v/>
      </c>
      <c r="U468" s="19" t="n" hidden="false">
        <f>S468+T468</f>
        <v>178724</v>
      </c>
      <c r="V468" s="21" t="n" hidden="false">
        <f>U468/N468-1</f>
        <v>0</v>
      </c>
      <c r="W468" s="8" t="n">
        <v>700</v>
      </c>
      <c r="X468" s="23" t="n" hidden="false">
        <v>255.32</v>
      </c>
      <c r="Y468" s="19" t="n" hidden="false">
        <v/>
      </c>
      <c r="Z468" s="19" t="n" hidden="false">
        <f>X468+Y468</f>
        <v>255.32</v>
      </c>
      <c r="AA468" s="19" t="n" hidden="false">
        <f>ROUND(W468*X468,2)</f>
        <v>178724</v>
      </c>
      <c r="AB468" s="19" t="n" hidden="false">
        <v/>
      </c>
      <c r="AC468" s="19" t="n" hidden="false">
        <f>AA468+AB468</f>
        <v>178724</v>
      </c>
      <c r="AD468" s="21" t="n" hidden="false">
        <f>AC468/N468-1</f>
        <v>0</v>
      </c>
      <c r="AE468" s="8" t="n">
        <v>700</v>
      </c>
      <c r="AF468" s="23" t="n" hidden="false">
        <v>255.32</v>
      </c>
      <c r="AG468" s="19" t="n" hidden="false">
        <v/>
      </c>
      <c r="AH468" s="19" t="n" hidden="false">
        <f>AF468+AG468</f>
        <v>255.32</v>
      </c>
      <c r="AI468" s="19" t="n" hidden="false">
        <f>ROUND(AE468*AF468,2)</f>
        <v>178724</v>
      </c>
      <c r="AJ468" s="19" t="n" hidden="false">
        <v/>
      </c>
      <c r="AK468" s="19" t="n" hidden="false">
        <f>AI468+AJ468</f>
        <v>178724</v>
      </c>
      <c r="AL468" s="21" t="n" hidden="false">
        <f>AK468/N468-1</f>
        <v>0</v>
      </c>
      <c r="AM468" s="8" t="n">
        <v>0</v>
      </c>
      <c r="AN468" s="23" t="n" hidden="false">
        <v>0</v>
      </c>
      <c r="AO468" s="19" t="n" hidden="false">
        <v/>
      </c>
      <c r="AP468" s="19" t="n" hidden="false">
        <f>AN468+AO468</f>
        <v>0</v>
      </c>
      <c r="AQ468" s="19" t="n" hidden="false">
        <f>ROUND(AM468*AN468,2)</f>
        <v>0</v>
      </c>
      <c r="AR468" s="19" t="n" hidden="false">
        <v/>
      </c>
      <c r="AS468" s="19" t="n" hidden="false">
        <f>AQ468+AR468</f>
        <v>0</v>
      </c>
      <c r="AT468" s="21" t="n" hidden="false">
        <f>AS468/N468-1</f>
        <v>-1</v>
      </c>
    </row>
    <row r="469" customFormat="false" hidden="false" outlineLevel="0" collapsed="false">
      <c r="A469" s="18" t="inlineStr">
        <is>
          <t xml:space="preserve">1.1.1.2.1.1.3.15</t>
        </is>
      </c>
      <c r="B469" s="18" t="inlineStr">
        <is>
          <t xml:space="preserve"/>
        </is>
      </c>
      <c r="C469" s="18" t="inlineStr">
        <is>
          <t xml:space="preserve">Монтаж лотка электротехнического / лестничного</t>
        </is>
      </c>
      <c r="D469" s="7" t="inlineStr">
        <is>
          <t xml:space="preserve">С учетом дополнительных комплектующих.СМР предусматривает дополнительные комплектующие</t>
        </is>
      </c>
      <c r="E469" s="7" t="inlineStr">
        <is>
          <t xml:space="preserve"/>
        </is>
      </c>
      <c r="F469" s="7" t="inlineStr">
        <is>
          <t xml:space="preserve">ПОГ М</t>
        </is>
      </c>
      <c r="G469" s="7" t="inlineStr">
        <is>
          <t xml:space="preserve">1</t>
        </is>
      </c>
      <c r="H469" s="8" t="n">
        <v>150</v>
      </c>
      <c r="I469" s="19" t="n">
        <f>ROUND((L470)/H469,2)</f>
        <v>821</v>
      </c>
      <c r="J469" s="20" t="n">
        <v>1066</v>
      </c>
      <c r="K469" s="19" t="n">
        <f>I469+ROUND(J469,2)</f>
        <v>1887</v>
      </c>
      <c r="L469" s="19" t="n">
        <f>ROUND(H469*I469,2)</f>
        <v>123150</v>
      </c>
      <c r="M469" s="19" t="n">
        <f>ROUND(H469*ROUND(J469,2),2)</f>
        <v>159900</v>
      </c>
      <c r="N469" s="19" t="n">
        <f>L469+M469</f>
        <v>283050</v>
      </c>
      <c r="O469" s="8" t="n">
        <v>150</v>
      </c>
      <c r="P469" s="19" t="n" hidden="false">
        <f>ROUND((S470)/O469,2)</f>
        <v>821</v>
      </c>
      <c r="Q469" s="20" t="n" hidden="false">
        <v>1605.6</v>
      </c>
      <c r="R469" s="19" t="n" hidden="false">
        <f>P469+Q469</f>
        <v>2426.6</v>
      </c>
      <c r="S469" s="19" t="n" hidden="false">
        <f>ROUND(O469*P469,2)</f>
        <v>123150</v>
      </c>
      <c r="T469" s="19" t="n" hidden="false">
        <f>ROUND(O469*Q469,2)</f>
        <v>240840</v>
      </c>
      <c r="U469" s="19" t="n" hidden="false">
        <f>S469+T469</f>
        <v>363990</v>
      </c>
      <c r="V469" s="21" t="n" hidden="false">
        <f>U469/N469-1</f>
        <v>0.28595654478007426</v>
      </c>
      <c r="W469" s="8" t="n">
        <v>150</v>
      </c>
      <c r="X469" s="19" t="n" hidden="false">
        <f>ROUND((AA470)/W469,2)</f>
        <v>821</v>
      </c>
      <c r="Y469" s="20" t="n" hidden="false">
        <v>2500</v>
      </c>
      <c r="Z469" s="19" t="n" hidden="false">
        <f>X469+Y469</f>
        <v>3321</v>
      </c>
      <c r="AA469" s="19" t="n" hidden="false">
        <f>ROUND(W469*X469,2)</f>
        <v>123150</v>
      </c>
      <c r="AB469" s="19" t="n" hidden="false">
        <f>ROUND(W469*Y469,2)</f>
        <v>375000</v>
      </c>
      <c r="AC469" s="19" t="n" hidden="false">
        <f>AA469+AB469</f>
        <v>498150</v>
      </c>
      <c r="AD469" s="21" t="n" hidden="false">
        <f>AC469/N469-1</f>
        <v>0.7599364069952306</v>
      </c>
      <c r="AE469" s="8" t="n">
        <v>150</v>
      </c>
      <c r="AF469" s="19" t="n" hidden="false">
        <f>ROUND((AI470)/AE469,2)</f>
        <v>821</v>
      </c>
      <c r="AG469" s="20" t="n" hidden="false">
        <v>2200</v>
      </c>
      <c r="AH469" s="19" t="n" hidden="false">
        <f>AF469+AG469</f>
        <v>3021</v>
      </c>
      <c r="AI469" s="19" t="n" hidden="false">
        <f>ROUND(AE469*AF469,2)</f>
        <v>123150</v>
      </c>
      <c r="AJ469" s="19" t="n" hidden="false">
        <f>ROUND(AE469*AG469,2)</f>
        <v>330000</v>
      </c>
      <c r="AK469" s="19" t="n" hidden="false">
        <f>AI469+AJ469</f>
        <v>453150</v>
      </c>
      <c r="AL469" s="21" t="n" hidden="false">
        <f>AK469/N469-1</f>
        <v>0.6009538950715421</v>
      </c>
      <c r="AM469" s="8" t="n">
        <v>0</v>
      </c>
      <c r="AN469" s="19" t="n" hidden="false">
        <f>ROUND((AQ470)/AM469,2)</f>
        <v>0</v>
      </c>
      <c r="AO469" s="19" t="n" hidden="false">
        <v>0</v>
      </c>
      <c r="AP469" s="19" t="n" hidden="false">
        <f>AN469+AO469</f>
        <v>0</v>
      </c>
      <c r="AQ469" s="19" t="n" hidden="false">
        <f>ROUND(AM469*AN469,2)</f>
        <v>0</v>
      </c>
      <c r="AR469" s="19" t="n" hidden="false">
        <f>ROUND(AM469*AO469,2)</f>
        <v>0</v>
      </c>
      <c r="AS469" s="19" t="n" hidden="false">
        <f>AQ469+AR469</f>
        <v>0</v>
      </c>
      <c r="AT469" s="21" t="n" hidden="false">
        <f>AS469/N469-1</f>
        <v>-1</v>
      </c>
    </row>
    <row r="470" customFormat="false" hidden="false" outlineLevel="0" collapsed="false">
      <c r="A470" s="18" t="inlineStr">
        <is>
          <t xml:space="preserve">1.1.1.2.1.1.3.15.1</t>
        </is>
      </c>
      <c r="B470" s="18" t="inlineStr">
        <is>
          <t xml:space="preserve"/>
        </is>
      </c>
      <c r="C470" s="22" t="inlineStr">
        <is>
          <t xml:space="preserve">Лоток электротехнический лестничный осн.400мм H=80мм</t>
        </is>
      </c>
      <c r="D470" s="7" t="inlineStr">
        <is>
          <t xml:space="preserve">Без учета дополнительных комплектующих
ДКС,Ostec</t>
        </is>
      </c>
      <c r="E470" s="7" t="inlineStr">
        <is>
          <t xml:space="preserve"/>
        </is>
      </c>
      <c r="F470" s="7" t="inlineStr">
        <is>
          <t xml:space="preserve">М</t>
        </is>
      </c>
      <c r="G470" s="7" t="inlineStr">
        <is>
          <t xml:space="preserve">1</t>
        </is>
      </c>
      <c r="H470" s="8" t="n">
        <v>150</v>
      </c>
      <c r="I470" s="23" t="n">
        <v>821</v>
      </c>
      <c r="J470" s="19" t="n">
        <v/>
      </c>
      <c r="K470" s="19" t="n">
        <f>ROUND(I470,2)+J470</f>
        <v>821</v>
      </c>
      <c r="L470" s="19" t="n">
        <f>ROUND(H470*ROUND(I470,2),2)</f>
        <v>123150</v>
      </c>
      <c r="M470" s="19" t="n">
        <v/>
      </c>
      <c r="N470" s="19" t="n">
        <f>L470+M470</f>
        <v>123150</v>
      </c>
      <c r="O470" s="8" t="n">
        <v>150</v>
      </c>
      <c r="P470" s="23" t="n" hidden="false">
        <v>821</v>
      </c>
      <c r="Q470" s="19" t="n" hidden="false">
        <v/>
      </c>
      <c r="R470" s="19" t="n" hidden="false">
        <f>P470+Q470</f>
        <v>821</v>
      </c>
      <c r="S470" s="19" t="n" hidden="false">
        <f>ROUND(O470*P470,2)</f>
        <v>123150</v>
      </c>
      <c r="T470" s="19" t="n" hidden="false">
        <v/>
      </c>
      <c r="U470" s="19" t="n" hidden="false">
        <f>S470+T470</f>
        <v>123150</v>
      </c>
      <c r="V470" s="21" t="n" hidden="false">
        <f>U470/N470-1</f>
        <v>0</v>
      </c>
      <c r="W470" s="8" t="n">
        <v>150</v>
      </c>
      <c r="X470" s="23" t="n" hidden="false">
        <v>821</v>
      </c>
      <c r="Y470" s="19" t="n" hidden="false">
        <v/>
      </c>
      <c r="Z470" s="19" t="n" hidden="false">
        <f>X470+Y470</f>
        <v>821</v>
      </c>
      <c r="AA470" s="19" t="n" hidden="false">
        <f>ROUND(W470*X470,2)</f>
        <v>123150</v>
      </c>
      <c r="AB470" s="19" t="n" hidden="false">
        <v/>
      </c>
      <c r="AC470" s="19" t="n" hidden="false">
        <f>AA470+AB470</f>
        <v>123150</v>
      </c>
      <c r="AD470" s="21" t="n" hidden="false">
        <f>AC470/N470-1</f>
        <v>0</v>
      </c>
      <c r="AE470" s="8" t="n">
        <v>150</v>
      </c>
      <c r="AF470" s="23" t="n" hidden="false">
        <v>821</v>
      </c>
      <c r="AG470" s="19" t="n" hidden="false">
        <v/>
      </c>
      <c r="AH470" s="19" t="n" hidden="false">
        <f>AF470+AG470</f>
        <v>821</v>
      </c>
      <c r="AI470" s="19" t="n" hidden="false">
        <f>ROUND(AE470*AF470,2)</f>
        <v>123150</v>
      </c>
      <c r="AJ470" s="19" t="n" hidden="false">
        <v/>
      </c>
      <c r="AK470" s="19" t="n" hidden="false">
        <f>AI470+AJ470</f>
        <v>123150</v>
      </c>
      <c r="AL470" s="21" t="n" hidden="false">
        <f>AK470/N470-1</f>
        <v>0</v>
      </c>
      <c r="AM470" s="8" t="n">
        <v>0</v>
      </c>
      <c r="AN470" s="23" t="n" hidden="false">
        <v>0</v>
      </c>
      <c r="AO470" s="19" t="n" hidden="false">
        <v/>
      </c>
      <c r="AP470" s="19" t="n" hidden="false">
        <f>AN470+AO470</f>
        <v>0</v>
      </c>
      <c r="AQ470" s="19" t="n" hidden="false">
        <f>ROUND(AM470*AN470,2)</f>
        <v>0</v>
      </c>
      <c r="AR470" s="19" t="n" hidden="false">
        <v/>
      </c>
      <c r="AS470" s="19" t="n" hidden="false">
        <f>AQ470+AR470</f>
        <v>0</v>
      </c>
      <c r="AT470" s="21" t="n" hidden="false">
        <f>AS470/N470-1</f>
        <v>-1</v>
      </c>
    </row>
    <row r="471" customFormat="false" hidden="false" outlineLevel="0" collapsed="false">
      <c r="A471" s="14" t="inlineStr">
        <is>
          <t xml:space="preserve">1.1.1.2.1.1.4</t>
        </is>
      </c>
      <c r="B471" s="14" t="inlineStr">
        <is>
          <t xml:space="preserve"/>
        </is>
      </c>
      <c r="C471" s="14" t="inlineStr">
        <is>
          <t xml:space="preserve">Монтаж электроустановочных изделий</t>
        </is>
      </c>
      <c r="D471" s="6" t="inlineStr">
        <is>
          <t xml:space="preserve"/>
        </is>
      </c>
      <c r="E471" s="6" t="inlineStr">
        <is>
          <t xml:space="preserve"/>
        </is>
      </c>
      <c r="F471" s="6" t="inlineStr">
        <is>
          <t xml:space="preserve"/>
        </is>
      </c>
      <c r="G471" s="6" t="inlineStr">
        <is>
          <t xml:space="preserve"/>
        </is>
      </c>
      <c r="H471" s="15" t="n">
        <v/>
      </c>
      <c r="I471" s="16" t="n">
        <v/>
      </c>
      <c r="J471" s="16" t="n">
        <v/>
      </c>
      <c r="K471" s="16" t="n">
        <v/>
      </c>
      <c r="L471" s="16" t="n">
        <f>L472+L477+L481+L483+L486</f>
        <v>27486.3</v>
      </c>
      <c r="M471" s="16" t="n">
        <f>M472+M477+M481+M483+M486</f>
        <v>411651</v>
      </c>
      <c r="N471" s="16" t="n">
        <f>N472+N477+N481+N483+N486</f>
        <v>439137.3</v>
      </c>
      <c r="O471" s="15" t="n">
        <v/>
      </c>
      <c r="P471" s="16" t="n" hidden="false">
        <v/>
      </c>
      <c r="Q471" s="16" t="n" hidden="false">
        <v/>
      </c>
      <c r="R471" s="16" t="n" hidden="false">
        <v/>
      </c>
      <c r="S471" s="16" t="n" hidden="false">
        <f>S472+S477+S481+S483+S486</f>
        <v>119846.32</v>
      </c>
      <c r="T471" s="16" t="n" hidden="false">
        <f>T472+T477+T481+T483+T486</f>
        <v>693302.4</v>
      </c>
      <c r="U471" s="16" t="n" hidden="false">
        <f>U472+U477+U481+U483+U486</f>
        <v>813148.72</v>
      </c>
      <c r="V471" s="17" t="n" hidden="false">
        <f>U471/N471-1</f>
        <v>0.8516958591310735</v>
      </c>
      <c r="W471" s="15" t="n">
        <v/>
      </c>
      <c r="X471" s="16" t="n" hidden="false">
        <v/>
      </c>
      <c r="Y471" s="16" t="n" hidden="false">
        <v/>
      </c>
      <c r="Z471" s="16" t="n" hidden="false">
        <v/>
      </c>
      <c r="AA471" s="16" t="n" hidden="false">
        <f>AA472+AA477+AA481+AA483+AA486</f>
        <v>235852.41</v>
      </c>
      <c r="AB471" s="16" t="n" hidden="false">
        <f>AB472+AB477+AB481+AB483+AB486</f>
        <v>839860</v>
      </c>
      <c r="AC471" s="16" t="n" hidden="false">
        <f>AC472+AC477+AC481+AC483+AC486</f>
        <v>1075712.41</v>
      </c>
      <c r="AD471" s="17" t="n" hidden="false">
        <f>AC471/N471-1</f>
        <v>1.4496038255005894</v>
      </c>
      <c r="AE471" s="15" t="n">
        <v/>
      </c>
      <c r="AF471" s="16" t="n" hidden="false">
        <v/>
      </c>
      <c r="AG471" s="16" t="n" hidden="false">
        <v/>
      </c>
      <c r="AH471" s="16" t="n" hidden="false">
        <v/>
      </c>
      <c r="AI471" s="16" t="n" hidden="false">
        <f>AI472+AI477+AI481+AI483+AI486</f>
        <v>182766.2</v>
      </c>
      <c r="AJ471" s="16" t="n" hidden="false">
        <f>AJ472+AJ477+AJ481+AJ483+AJ486</f>
        <v>1244000</v>
      </c>
      <c r="AK471" s="16" t="n" hidden="false">
        <f>AK472+AK477+AK481+AK483+AK486</f>
        <v>1426766.2</v>
      </c>
      <c r="AL471" s="17" t="n" hidden="false">
        <f>AK471/N471-1</f>
        <v>2.2490207504577726</v>
      </c>
      <c r="AM471" s="15" t="n">
        <v/>
      </c>
      <c r="AN471" s="16" t="n" hidden="false">
        <v/>
      </c>
      <c r="AO471" s="16" t="n" hidden="false">
        <v/>
      </c>
      <c r="AP471" s="16" t="n" hidden="false">
        <v/>
      </c>
      <c r="AQ471" s="16" t="n" hidden="false">
        <f>AQ472+AQ477+AQ481+AQ483+AQ486</f>
        <v>0</v>
      </c>
      <c r="AR471" s="16" t="n" hidden="false">
        <f>AR472+AR477+AR481+AR483+AR486</f>
        <v>0</v>
      </c>
      <c r="AS471" s="16" t="n" hidden="false">
        <f>AS472+AS477+AS481+AS483+AS486</f>
        <v>0</v>
      </c>
      <c r="AT471" s="17" t="n" hidden="false">
        <f>AS471/N471-1</f>
        <v>-1</v>
      </c>
    </row>
    <row r="472" customFormat="false" hidden="false" outlineLevel="0" collapsed="false">
      <c r="A472" s="18" t="inlineStr">
        <is>
          <t xml:space="preserve">1.1.1.2.1.1.4.1</t>
        </is>
      </c>
      <c r="B472" s="18" t="inlineStr">
        <is>
          <t xml:space="preserve"/>
        </is>
      </c>
      <c r="C472" s="18" t="inlineStr">
        <is>
          <t xml:space="preserve">Монтаж электрических оконечных устройств / выключатель, переключатель</t>
        </is>
      </c>
      <c r="D472" s="7" t="inlineStr">
        <is>
          <t xml:space="preserve"/>
        </is>
      </c>
      <c r="E472" s="7" t="inlineStr">
        <is>
          <t xml:space="preserve">Выгружается из БО по объектам BIM-КЦ</t>
        </is>
      </c>
      <c r="F472" s="7" t="inlineStr">
        <is>
          <t xml:space="preserve">ШТ</t>
        </is>
      </c>
      <c r="G472" s="7" t="inlineStr">
        <is>
          <t xml:space="preserve">1</t>
        </is>
      </c>
      <c r="H472" s="8" t="n">
        <v>177</v>
      </c>
      <c r="I472" s="19" t="n">
        <f>ROUND((L473+L474+L475+L476)/H472,2)</f>
        <v>92.91</v>
      </c>
      <c r="J472" s="20" t="n">
        <v>478</v>
      </c>
      <c r="K472" s="19" t="n">
        <f>I472+ROUND(J472,2)</f>
        <v>570.91</v>
      </c>
      <c r="L472" s="19" t="n">
        <f>ROUND(H472*I472,2)</f>
        <v>16445.07</v>
      </c>
      <c r="M472" s="19" t="n">
        <f>ROUND(H472*ROUND(J472,2),2)</f>
        <v>84606</v>
      </c>
      <c r="N472" s="19" t="n">
        <f>L472+M472</f>
        <v>101051.07</v>
      </c>
      <c r="O472" s="8" t="n">
        <v>177</v>
      </c>
      <c r="P472" s="19" t="n" hidden="false">
        <f>ROUND((S473+S474+S475+S476)/O472,2)</f>
        <v>153.47</v>
      </c>
      <c r="Q472" s="20" t="n" hidden="false">
        <v>764.8</v>
      </c>
      <c r="R472" s="19" t="n" hidden="false">
        <f>P472+Q472</f>
        <v>918.27</v>
      </c>
      <c r="S472" s="19" t="n" hidden="false">
        <f>ROUND(O472*P472,2)</f>
        <v>27164.19</v>
      </c>
      <c r="T472" s="19" t="n" hidden="false">
        <f>ROUND(O472*Q472,2)</f>
        <v>135369.6</v>
      </c>
      <c r="U472" s="19" t="n" hidden="false">
        <f>S472+T472</f>
        <v>162533.79</v>
      </c>
      <c r="V472" s="21" t="n" hidden="false">
        <f>U472/N472-1</f>
        <v>0.6084321521781015</v>
      </c>
      <c r="W472" s="8" t="n">
        <v>177</v>
      </c>
      <c r="X472" s="19" t="n" hidden="false">
        <f>ROUND((AA473+AA474+AA475+AA476)/W472,2)</f>
        <v>144.64</v>
      </c>
      <c r="Y472" s="20" t="n" hidden="false">
        <v>950</v>
      </c>
      <c r="Z472" s="19" t="n" hidden="false">
        <f>X472+Y472</f>
        <v>1094.64</v>
      </c>
      <c r="AA472" s="19" t="n" hidden="false">
        <f>ROUND(W472*X472,2)</f>
        <v>25601.28</v>
      </c>
      <c r="AB472" s="19" t="n" hidden="false">
        <f>ROUND(W472*Y472,2)</f>
        <v>168150</v>
      </c>
      <c r="AC472" s="19" t="n" hidden="false">
        <f>AA472+AB472</f>
        <v>193751.28</v>
      </c>
      <c r="AD472" s="21" t="n" hidden="false">
        <f>AC472/N472-1</f>
        <v>0.9173600042038148</v>
      </c>
      <c r="AE472" s="8" t="n">
        <v>177</v>
      </c>
      <c r="AF472" s="19" t="n" hidden="false">
        <f>ROUND((AI473+AI474+AI475+AI476)/AE472,2)</f>
        <v>196.41</v>
      </c>
      <c r="AG472" s="20" t="n" hidden="false">
        <v>1000</v>
      </c>
      <c r="AH472" s="19" t="n" hidden="false">
        <f>AF472+AG472</f>
        <v>1196.41</v>
      </c>
      <c r="AI472" s="19" t="n" hidden="false">
        <f>ROUND(AE472*AF472,2)</f>
        <v>34764.57</v>
      </c>
      <c r="AJ472" s="19" t="n" hidden="false">
        <f>ROUND(AE472*AG472,2)</f>
        <v>177000</v>
      </c>
      <c r="AK472" s="19" t="n" hidden="false">
        <f>AI472+AJ472</f>
        <v>211764.57</v>
      </c>
      <c r="AL472" s="21" t="n" hidden="false">
        <f>AK472/N472-1</f>
        <v>1.0956192744916011</v>
      </c>
      <c r="AM472" s="8" t="n">
        <v>0</v>
      </c>
      <c r="AN472" s="19" t="n" hidden="false">
        <f>ROUND((AQ473+AQ474+AQ475+AQ476)/AM472,2)</f>
        <v>0</v>
      </c>
      <c r="AO472" s="19" t="n" hidden="false">
        <v>0</v>
      </c>
      <c r="AP472" s="19" t="n" hidden="false">
        <f>AN472+AO472</f>
        <v>0</v>
      </c>
      <c r="AQ472" s="19" t="n" hidden="false">
        <f>ROUND(AM472*AN472,2)</f>
        <v>0</v>
      </c>
      <c r="AR472" s="19" t="n" hidden="false">
        <f>ROUND(AM472*AO472,2)</f>
        <v>0</v>
      </c>
      <c r="AS472" s="19" t="n" hidden="false">
        <f>AQ472+AR472</f>
        <v>0</v>
      </c>
      <c r="AT472" s="21" t="n" hidden="false">
        <f>AS472/N472-1</f>
        <v>-1</v>
      </c>
    </row>
    <row r="473" customFormat="false" hidden="false" outlineLevel="0" collapsed="false">
      <c r="A473" s="18" t="inlineStr">
        <is>
          <t xml:space="preserve">1.1.1.2.1.1.4.1.1</t>
        </is>
      </c>
      <c r="B473" s="18" t="inlineStr">
        <is>
          <t xml:space="preserve"/>
        </is>
      </c>
      <c r="C473" s="22" t="inlineStr">
        <is>
          <t xml:space="preserve">Рамка Schneider Electric Glossa_ / белый / 1 пост / GSL000101</t>
        </is>
      </c>
      <c r="D473" s="7" t="inlineStr">
        <is>
          <t xml:space="preserve">Рамка 1 постовая - пластиковая LK60, цвет Белый</t>
        </is>
      </c>
      <c r="E473" s="7" t="inlineStr">
        <is>
          <t xml:space="preserve"/>
        </is>
      </c>
      <c r="F473" s="7" t="inlineStr">
        <is>
          <t xml:space="preserve">ШТ</t>
        </is>
      </c>
      <c r="G473" s="7" t="inlineStr">
        <is>
          <t xml:space="preserve">1</t>
        </is>
      </c>
      <c r="H473" s="8" t="n">
        <v>177</v>
      </c>
      <c r="I473" s="23" t="n">
        <v>10.66</v>
      </c>
      <c r="J473" s="19" t="n">
        <v/>
      </c>
      <c r="K473" s="19" t="n">
        <f>ROUND(I473,2)+J473</f>
        <v>10.66</v>
      </c>
      <c r="L473" s="19" t="n">
        <f>ROUND(H473*ROUND(I473,2),2)</f>
        <v>1886.82</v>
      </c>
      <c r="M473" s="19" t="n">
        <v/>
      </c>
      <c r="N473" s="19" t="n">
        <f>L473+M473</f>
        <v>1886.82</v>
      </c>
      <c r="O473" s="8" t="n">
        <v>177</v>
      </c>
      <c r="P473" s="23" t="n" hidden="false">
        <v>10.66</v>
      </c>
      <c r="Q473" s="19" t="n" hidden="false">
        <v/>
      </c>
      <c r="R473" s="19" t="n" hidden="false">
        <f>P473+Q473</f>
        <v>10.66</v>
      </c>
      <c r="S473" s="19" t="n" hidden="false">
        <f>ROUND(O473*P473,2)</f>
        <v>1886.82</v>
      </c>
      <c r="T473" s="19" t="n" hidden="false">
        <v/>
      </c>
      <c r="U473" s="19" t="n" hidden="false">
        <f>S473+T473</f>
        <v>1886.82</v>
      </c>
      <c r="V473" s="21" t="n" hidden="false">
        <f>U473/N473-1</f>
        <v>0</v>
      </c>
      <c r="W473" s="8" t="n">
        <v>177</v>
      </c>
      <c r="X473" s="23" t="n" hidden="false">
        <v>10.66</v>
      </c>
      <c r="Y473" s="19" t="n" hidden="false">
        <v/>
      </c>
      <c r="Z473" s="19" t="n" hidden="false">
        <f>X473+Y473</f>
        <v>10.66</v>
      </c>
      <c r="AA473" s="19" t="n" hidden="false">
        <f>ROUND(W473*X473,2)</f>
        <v>1886.82</v>
      </c>
      <c r="AB473" s="19" t="n" hidden="false">
        <v/>
      </c>
      <c r="AC473" s="19" t="n" hidden="false">
        <f>AA473+AB473</f>
        <v>1886.82</v>
      </c>
      <c r="AD473" s="21" t="n" hidden="false">
        <f>AC473/N473-1</f>
        <v>0</v>
      </c>
      <c r="AE473" s="8" t="n">
        <v>177</v>
      </c>
      <c r="AF473" s="23" t="n" hidden="false">
        <v>10.66</v>
      </c>
      <c r="AG473" s="19" t="n" hidden="false">
        <v/>
      </c>
      <c r="AH473" s="19" t="n" hidden="false">
        <f>AF473+AG473</f>
        <v>10.66</v>
      </c>
      <c r="AI473" s="19" t="n" hidden="false">
        <f>ROUND(AE473*AF473,2)</f>
        <v>1886.82</v>
      </c>
      <c r="AJ473" s="19" t="n" hidden="false">
        <v/>
      </c>
      <c r="AK473" s="19" t="n" hidden="false">
        <f>AI473+AJ473</f>
        <v>1886.82</v>
      </c>
      <c r="AL473" s="21" t="n" hidden="false">
        <f>AK473/N473-1</f>
        <v>0</v>
      </c>
      <c r="AM473" s="8" t="n">
        <v>0</v>
      </c>
      <c r="AN473" s="23" t="n" hidden="false">
        <v>0</v>
      </c>
      <c r="AO473" s="19" t="n" hidden="false">
        <v/>
      </c>
      <c r="AP473" s="19" t="n" hidden="false">
        <f>AN473+AO473</f>
        <v>0</v>
      </c>
      <c r="AQ473" s="19" t="n" hidden="false">
        <f>ROUND(AM473*AN473,2)</f>
        <v>0</v>
      </c>
      <c r="AR473" s="19" t="n" hidden="false">
        <v/>
      </c>
      <c r="AS473" s="19" t="n" hidden="false">
        <f>AQ473+AR473</f>
        <v>0</v>
      </c>
      <c r="AT473" s="21" t="n" hidden="false">
        <f>AS473/N473-1</f>
        <v>-1</v>
      </c>
    </row>
    <row r="474" customFormat="false" hidden="false" outlineLevel="0" collapsed="false">
      <c r="A474" s="18" t="inlineStr">
        <is>
          <t xml:space="preserve">1.1.1.2.1.1.4.1.2</t>
        </is>
      </c>
      <c r="B474" s="18" t="inlineStr">
        <is>
          <t xml:space="preserve"/>
        </is>
      </c>
      <c r="C474" s="22" t="inlineStr">
        <is>
          <t xml:space="preserve">Переключатель_ / проходной/одноклавишный/открытой установки / 10А, 220В, IP20</t>
        </is>
      </c>
      <c r="D474" s="7" t="inlineStr">
        <is>
          <t xml:space="preserve">Переключатель проходной одноклавишный скрытой установки, 10А, 250В,
IP20 белый</t>
        </is>
      </c>
      <c r="E474" s="7" t="inlineStr">
        <is>
          <t xml:space="preserve"/>
        </is>
      </c>
      <c r="F474" s="7" t="inlineStr">
        <is>
          <t xml:space="preserve">ШТ</t>
        </is>
      </c>
      <c r="G474" s="7" t="inlineStr">
        <is>
          <t xml:space="preserve">1</t>
        </is>
      </c>
      <c r="H474" s="8" t="n">
        <v>14</v>
      </c>
      <c r="I474" s="20" t="n">
        <v>86.78</v>
      </c>
      <c r="J474" s="19" t="n">
        <v/>
      </c>
      <c r="K474" s="19" t="n">
        <f>ROUND(I474,2)+J474</f>
        <v>86.78</v>
      </c>
      <c r="L474" s="19" t="n">
        <f>ROUND(H474*ROUND(I474,2),2)</f>
        <v>1214.92</v>
      </c>
      <c r="M474" s="19" t="n">
        <v/>
      </c>
      <c r="N474" s="19" t="n">
        <f>L474+M474</f>
        <v>1214.92</v>
      </c>
      <c r="O474" s="8" t="n">
        <v>14</v>
      </c>
      <c r="P474" s="20" t="n" hidden="false">
        <v>300</v>
      </c>
      <c r="Q474" s="19" t="n" hidden="false">
        <v/>
      </c>
      <c r="R474" s="19" t="n" hidden="false">
        <f>P474+Q474</f>
        <v>300</v>
      </c>
      <c r="S474" s="19" t="n" hidden="false">
        <f>ROUND(O474*P474,2)</f>
        <v>4200</v>
      </c>
      <c r="T474" s="19" t="n" hidden="false">
        <v/>
      </c>
      <c r="U474" s="19" t="n" hidden="false">
        <f>S474+T474</f>
        <v>4200</v>
      </c>
      <c r="V474" s="21" t="n" hidden="false">
        <f>U474/N474-1</f>
        <v>2.4570177460244293</v>
      </c>
      <c r="W474" s="8" t="n">
        <v>14</v>
      </c>
      <c r="X474" s="20" t="n" hidden="false">
        <v>277</v>
      </c>
      <c r="Y474" s="19" t="n" hidden="false">
        <v/>
      </c>
      <c r="Z474" s="19" t="n" hidden="false">
        <f>X474+Y474</f>
        <v>277</v>
      </c>
      <c r="AA474" s="19" t="n" hidden="false">
        <f>ROUND(W474*X474,2)</f>
        <v>3878</v>
      </c>
      <c r="AB474" s="19" t="n" hidden="false">
        <v/>
      </c>
      <c r="AC474" s="19" t="n" hidden="false">
        <f>AA474+AB474</f>
        <v>3878</v>
      </c>
      <c r="AD474" s="21" t="n" hidden="false">
        <f>AC474/N474-1</f>
        <v>2.191979718829223</v>
      </c>
      <c r="AE474" s="8" t="n">
        <v>14</v>
      </c>
      <c r="AF474" s="20" t="n" hidden="false">
        <v>350</v>
      </c>
      <c r="AG474" s="19" t="n" hidden="false">
        <v/>
      </c>
      <c r="AH474" s="19" t="n" hidden="false">
        <f>AF474+AG474</f>
        <v>350</v>
      </c>
      <c r="AI474" s="19" t="n" hidden="false">
        <f>ROUND(AE474*AF474,2)</f>
        <v>4900</v>
      </c>
      <c r="AJ474" s="19" t="n" hidden="false">
        <v/>
      </c>
      <c r="AK474" s="19" t="n" hidden="false">
        <f>AI474+AJ474</f>
        <v>4900</v>
      </c>
      <c r="AL474" s="21" t="n" hidden="false">
        <f>AK474/N474-1</f>
        <v>3.0331873703618344</v>
      </c>
      <c r="AM474" s="8" t="n">
        <v>0</v>
      </c>
      <c r="AN474" s="19" t="n" hidden="false">
        <v>0</v>
      </c>
      <c r="AO474" s="19" t="n" hidden="false">
        <v/>
      </c>
      <c r="AP474" s="19" t="n" hidden="false">
        <f>AN474+AO474</f>
        <v>0</v>
      </c>
      <c r="AQ474" s="19" t="n" hidden="false">
        <f>ROUND(AM474*AN474,2)</f>
        <v>0</v>
      </c>
      <c r="AR474" s="19" t="n" hidden="false">
        <v/>
      </c>
      <c r="AS474" s="19" t="n" hidden="false">
        <f>AQ474+AR474</f>
        <v>0</v>
      </c>
      <c r="AT474" s="21" t="n" hidden="false">
        <f>AS474/N474-1</f>
        <v>-1</v>
      </c>
    </row>
    <row r="475" customFormat="false" hidden="false" outlineLevel="0" collapsed="false">
      <c r="A475" s="18" t="inlineStr">
        <is>
          <t xml:space="preserve">1.1.1.2.1.1.4.1.3</t>
        </is>
      </c>
      <c r="B475" s="18" t="inlineStr">
        <is>
          <t xml:space="preserve"/>
        </is>
      </c>
      <c r="C475" s="22" t="inlineStr">
        <is>
          <t xml:space="preserve">Выключатель Одноклавишный Скрытый 10А 220...250В IP20 Белый</t>
        </is>
      </c>
      <c r="D475" s="7" t="inlineStr">
        <is>
          <t xml:space="preserve">Выключатель одноклавишный, одинарный, 250В, 16А, IP20, скрытый монтаж</t>
        </is>
      </c>
      <c r="E475" s="7" t="inlineStr">
        <is>
          <t xml:space="preserve"/>
        </is>
      </c>
      <c r="F475" s="7" t="inlineStr">
        <is>
          <t xml:space="preserve">ШТ</t>
        </is>
      </c>
      <c r="G475" s="7" t="inlineStr">
        <is>
          <t xml:space="preserve">1</t>
        </is>
      </c>
      <c r="H475" s="8" t="n">
        <v>117</v>
      </c>
      <c r="I475" s="23" t="n">
        <v>81.86</v>
      </c>
      <c r="J475" s="19" t="n">
        <v/>
      </c>
      <c r="K475" s="19" t="n">
        <f>ROUND(I475,2)+J475</f>
        <v>81.86</v>
      </c>
      <c r="L475" s="19" t="n">
        <f>ROUND(H475*ROUND(I475,2),2)</f>
        <v>9577.62</v>
      </c>
      <c r="M475" s="19" t="n">
        <v/>
      </c>
      <c r="N475" s="19" t="n">
        <f>L475+M475</f>
        <v>9577.62</v>
      </c>
      <c r="O475" s="8" t="n">
        <v>117</v>
      </c>
      <c r="P475" s="23" t="n" hidden="false">
        <v>81.86</v>
      </c>
      <c r="Q475" s="19" t="n" hidden="false">
        <v/>
      </c>
      <c r="R475" s="19" t="n" hidden="false">
        <f>P475+Q475</f>
        <v>81.86</v>
      </c>
      <c r="S475" s="19" t="n" hidden="false">
        <f>ROUND(O475*P475,2)</f>
        <v>9577.62</v>
      </c>
      <c r="T475" s="19" t="n" hidden="false">
        <v/>
      </c>
      <c r="U475" s="19" t="n" hidden="false">
        <f>S475+T475</f>
        <v>9577.62</v>
      </c>
      <c r="V475" s="21" t="n" hidden="false">
        <f>U475/N475-1</f>
        <v>0</v>
      </c>
      <c r="W475" s="8" t="n">
        <v>117</v>
      </c>
      <c r="X475" s="23" t="n" hidden="false">
        <v>81.86</v>
      </c>
      <c r="Y475" s="19" t="n" hidden="false">
        <v/>
      </c>
      <c r="Z475" s="19" t="n" hidden="false">
        <f>X475+Y475</f>
        <v>81.86</v>
      </c>
      <c r="AA475" s="19" t="n" hidden="false">
        <f>ROUND(W475*X475,2)</f>
        <v>9577.62</v>
      </c>
      <c r="AB475" s="19" t="n" hidden="false">
        <v/>
      </c>
      <c r="AC475" s="19" t="n" hidden="false">
        <f>AA475+AB475</f>
        <v>9577.62</v>
      </c>
      <c r="AD475" s="21" t="n" hidden="false">
        <f>AC475/N475-1</f>
        <v>0</v>
      </c>
      <c r="AE475" s="8" t="n">
        <v>117</v>
      </c>
      <c r="AF475" s="23" t="n" hidden="false">
        <v>81.86</v>
      </c>
      <c r="AG475" s="19" t="n" hidden="false">
        <v/>
      </c>
      <c r="AH475" s="19" t="n" hidden="false">
        <f>AF475+AG475</f>
        <v>81.86</v>
      </c>
      <c r="AI475" s="19" t="n" hidden="false">
        <f>ROUND(AE475*AF475,2)</f>
        <v>9577.62</v>
      </c>
      <c r="AJ475" s="19" t="n" hidden="false">
        <v/>
      </c>
      <c r="AK475" s="19" t="n" hidden="false">
        <f>AI475+AJ475</f>
        <v>9577.62</v>
      </c>
      <c r="AL475" s="21" t="n" hidden="false">
        <f>AK475/N475-1</f>
        <v>0</v>
      </c>
      <c r="AM475" s="8" t="n">
        <v>0</v>
      </c>
      <c r="AN475" s="23" t="n" hidden="false">
        <v>0</v>
      </c>
      <c r="AO475" s="19" t="n" hidden="false">
        <v/>
      </c>
      <c r="AP475" s="19" t="n" hidden="false">
        <f>AN475+AO475</f>
        <v>0</v>
      </c>
      <c r="AQ475" s="19" t="n" hidden="false">
        <f>ROUND(AM475*AN475,2)</f>
        <v>0</v>
      </c>
      <c r="AR475" s="19" t="n" hidden="false">
        <v/>
      </c>
      <c r="AS475" s="19" t="n" hidden="false">
        <f>AQ475+AR475</f>
        <v>0</v>
      </c>
      <c r="AT475" s="21" t="n" hidden="false">
        <f>AS475/N475-1</f>
        <v>-1</v>
      </c>
    </row>
    <row r="476" customFormat="false" hidden="false" outlineLevel="0" collapsed="false">
      <c r="A476" s="18" t="inlineStr">
        <is>
          <t xml:space="preserve">1.1.1.2.1.1.4.1.4</t>
        </is>
      </c>
      <c r="B476" s="18" t="inlineStr">
        <is>
          <t xml:space="preserve"/>
        </is>
      </c>
      <c r="C476" s="22" t="inlineStr">
        <is>
          <t xml:space="preserve">Выключатель Двухклавишный Скрытый 10А 220...250В IP20 Белый</t>
        </is>
      </c>
      <c r="D476" s="7" t="inlineStr">
        <is>
          <t xml:space="preserve">Выключатель двухклавишный, 250В, 16А, IP20, скрытый монтаж</t>
        </is>
      </c>
      <c r="E476" s="7" t="inlineStr">
        <is>
          <t xml:space="preserve"/>
        </is>
      </c>
      <c r="F476" s="7" t="inlineStr">
        <is>
          <t xml:space="preserve">ШТ</t>
        </is>
      </c>
      <c r="G476" s="7" t="inlineStr">
        <is>
          <t xml:space="preserve">1</t>
        </is>
      </c>
      <c r="H476" s="8" t="n">
        <v>46</v>
      </c>
      <c r="I476" s="20" t="n">
        <v>81.87</v>
      </c>
      <c r="J476" s="19" t="n">
        <v/>
      </c>
      <c r="K476" s="19" t="n">
        <f>ROUND(I476,2)+J476</f>
        <v>81.87</v>
      </c>
      <c r="L476" s="19" t="n">
        <f>ROUND(H476*ROUND(I476,2),2)</f>
        <v>3766.02</v>
      </c>
      <c r="M476" s="19" t="n">
        <v/>
      </c>
      <c r="N476" s="19" t="n">
        <f>L476+M476</f>
        <v>3766.02</v>
      </c>
      <c r="O476" s="8" t="n">
        <v>46</v>
      </c>
      <c r="P476" s="20" t="n" hidden="false">
        <v>250</v>
      </c>
      <c r="Q476" s="19" t="n" hidden="false">
        <v/>
      </c>
      <c r="R476" s="19" t="n" hidden="false">
        <f>P476+Q476</f>
        <v>250</v>
      </c>
      <c r="S476" s="19" t="n" hidden="false">
        <f>ROUND(O476*P476,2)</f>
        <v>11500</v>
      </c>
      <c r="T476" s="19" t="n" hidden="false">
        <v/>
      </c>
      <c r="U476" s="19" t="n" hidden="false">
        <f>S476+T476</f>
        <v>11500</v>
      </c>
      <c r="V476" s="21" t="n" hidden="false">
        <f>U476/N476-1</f>
        <v>2.0536215952119212</v>
      </c>
      <c r="W476" s="8" t="n">
        <v>46</v>
      </c>
      <c r="X476" s="20" t="n" hidden="false">
        <v>223</v>
      </c>
      <c r="Y476" s="19" t="n" hidden="false">
        <v/>
      </c>
      <c r="Z476" s="19" t="n" hidden="false">
        <f>X476+Y476</f>
        <v>223</v>
      </c>
      <c r="AA476" s="19" t="n" hidden="false">
        <f>ROUND(W476*X476,2)</f>
        <v>10258</v>
      </c>
      <c r="AB476" s="19" t="n" hidden="false">
        <v/>
      </c>
      <c r="AC476" s="19" t="n" hidden="false">
        <f>AA476+AB476</f>
        <v>10258</v>
      </c>
      <c r="AD476" s="21" t="n" hidden="false">
        <f>AC476/N476-1</f>
        <v>1.7238304629290337</v>
      </c>
      <c r="AE476" s="8" t="n">
        <v>46</v>
      </c>
      <c r="AF476" s="20" t="n" hidden="false">
        <v>400</v>
      </c>
      <c r="AG476" s="19" t="n" hidden="false">
        <v/>
      </c>
      <c r="AH476" s="19" t="n" hidden="false">
        <f>AF476+AG476</f>
        <v>400</v>
      </c>
      <c r="AI476" s="19" t="n" hidden="false">
        <f>ROUND(AE476*AF476,2)</f>
        <v>18400</v>
      </c>
      <c r="AJ476" s="19" t="n" hidden="false">
        <v/>
      </c>
      <c r="AK476" s="19" t="n" hidden="false">
        <f>AI476+AJ476</f>
        <v>18400</v>
      </c>
      <c r="AL476" s="21" t="n" hidden="false">
        <f>AK476/N476-1</f>
        <v>3.885794552339074</v>
      </c>
      <c r="AM476" s="8" t="n">
        <v>0</v>
      </c>
      <c r="AN476" s="19" t="n" hidden="false">
        <v>0</v>
      </c>
      <c r="AO476" s="19" t="n" hidden="false">
        <v/>
      </c>
      <c r="AP476" s="19" t="n" hidden="false">
        <f>AN476+AO476</f>
        <v>0</v>
      </c>
      <c r="AQ476" s="19" t="n" hidden="false">
        <f>ROUND(AM476*AN476,2)</f>
        <v>0</v>
      </c>
      <c r="AR476" s="19" t="n" hidden="false">
        <v/>
      </c>
      <c r="AS476" s="19" t="n" hidden="false">
        <f>AQ476+AR476</f>
        <v>0</v>
      </c>
      <c r="AT476" s="21" t="n" hidden="false">
        <f>AS476/N476-1</f>
        <v>-1</v>
      </c>
    </row>
    <row r="477" customFormat="false" hidden="false" outlineLevel="0" collapsed="false">
      <c r="A477" s="18" t="inlineStr">
        <is>
          <t xml:space="preserve">1.1.1.2.1.1.4.2</t>
        </is>
      </c>
      <c r="B477" s="18" t="inlineStr">
        <is>
          <t xml:space="preserve"/>
        </is>
      </c>
      <c r="C477" s="18" t="inlineStr">
        <is>
          <t xml:space="preserve">Монтаж электрических оконечных устройств / розетка</t>
        </is>
      </c>
      <c r="D477" s="7" t="inlineStr">
        <is>
          <t xml:space="preserve"/>
        </is>
      </c>
      <c r="E477" s="7" t="inlineStr">
        <is>
          <t xml:space="preserve">Выгружается из БО по объектам BIM-КЦ</t>
        </is>
      </c>
      <c r="F477" s="7" t="inlineStr">
        <is>
          <t xml:space="preserve">ШТ</t>
        </is>
      </c>
      <c r="G477" s="7" t="inlineStr">
        <is>
          <t xml:space="preserve">1</t>
        </is>
      </c>
      <c r="H477" s="8" t="n">
        <v>313</v>
      </c>
      <c r="I477" s="19" t="n">
        <f>ROUND((L478+L479+L480)/H477,2)</f>
        <v>9.51</v>
      </c>
      <c r="J477" s="20" t="n">
        <v>478</v>
      </c>
      <c r="K477" s="19" t="n">
        <f>I477+ROUND(J477,2)</f>
        <v>487.51</v>
      </c>
      <c r="L477" s="19" t="n">
        <f>ROUND(H477*I477,2)</f>
        <v>2976.63</v>
      </c>
      <c r="M477" s="19" t="n">
        <f>ROUND(H477*ROUND(J477,2),2)</f>
        <v>149614</v>
      </c>
      <c r="N477" s="19" t="n">
        <f>L477+M477</f>
        <v>152590.63</v>
      </c>
      <c r="O477" s="8" t="n">
        <v>313</v>
      </c>
      <c r="P477" s="19" t="n" hidden="false">
        <f>ROUND((S478+S479+S480)/O477,2)</f>
        <v>169.51</v>
      </c>
      <c r="Q477" s="20" t="n" hidden="false">
        <v>764.8</v>
      </c>
      <c r="R477" s="19" t="n" hidden="false">
        <f>P477+Q477</f>
        <v>934.31</v>
      </c>
      <c r="S477" s="19" t="n" hidden="false">
        <f>ROUND(O477*P477,2)</f>
        <v>53056.63</v>
      </c>
      <c r="T477" s="19" t="n" hidden="false">
        <f>ROUND(O477*Q477,2)</f>
        <v>239382.4</v>
      </c>
      <c r="U477" s="19" t="n" hidden="false">
        <f>S477+T477</f>
        <v>292439.03</v>
      </c>
      <c r="V477" s="21" t="n" hidden="false">
        <f>U477/N477-1</f>
        <v>0.9164940206354744</v>
      </c>
      <c r="W477" s="8" t="n">
        <v>313</v>
      </c>
      <c r="X477" s="19" t="n" hidden="false">
        <f>ROUND((AA478+AA479+AA480)/W477,2)</f>
        <v>370.51</v>
      </c>
      <c r="Y477" s="20" t="n" hidden="false">
        <v>950</v>
      </c>
      <c r="Z477" s="19" t="n" hidden="false">
        <f>X477+Y477</f>
        <v>1320.51</v>
      </c>
      <c r="AA477" s="19" t="n" hidden="false">
        <f>ROUND(W477*X477,2)</f>
        <v>115969.63</v>
      </c>
      <c r="AB477" s="19" t="n" hidden="false">
        <f>ROUND(W477*Y477,2)</f>
        <v>297350</v>
      </c>
      <c r="AC477" s="19" t="n" hidden="false">
        <f>AA477+AB477</f>
        <v>413319.63</v>
      </c>
      <c r="AD477" s="21" t="n" hidden="false">
        <f>AC477/N477-1</f>
        <v>1.7086828988123322</v>
      </c>
      <c r="AE477" s="8" t="n">
        <v>313</v>
      </c>
      <c r="AF477" s="19" t="n" hidden="false">
        <f>ROUND((AI478+AI479+AI480)/AE477,2)</f>
        <v>359.51</v>
      </c>
      <c r="AG477" s="20" t="n" hidden="false">
        <v>1000</v>
      </c>
      <c r="AH477" s="19" t="n" hidden="false">
        <f>AF477+AG477</f>
        <v>1359.51</v>
      </c>
      <c r="AI477" s="19" t="n" hidden="false">
        <f>ROUND(AE477*AF477,2)</f>
        <v>112526.63</v>
      </c>
      <c r="AJ477" s="19" t="n" hidden="false">
        <f>ROUND(AE477*AG477,2)</f>
        <v>313000</v>
      </c>
      <c r="AK477" s="19" t="n" hidden="false">
        <f>AI477+AJ477</f>
        <v>425526.63</v>
      </c>
      <c r="AL477" s="21" t="n" hidden="false">
        <f>AK477/N477-1</f>
        <v>1.7886812578203521</v>
      </c>
      <c r="AM477" s="8" t="n">
        <v>0</v>
      </c>
      <c r="AN477" s="19" t="n" hidden="false">
        <f>ROUND((AQ478+AQ479+AQ480)/AM477,2)</f>
        <v>0</v>
      </c>
      <c r="AO477" s="19" t="n" hidden="false">
        <v>0</v>
      </c>
      <c r="AP477" s="19" t="n" hidden="false">
        <f>AN477+AO477</f>
        <v>0</v>
      </c>
      <c r="AQ477" s="19" t="n" hidden="false">
        <f>ROUND(AM477*AN477,2)</f>
        <v>0</v>
      </c>
      <c r="AR477" s="19" t="n" hidden="false">
        <f>ROUND(AM477*AO477,2)</f>
        <v>0</v>
      </c>
      <c r="AS477" s="19" t="n" hidden="false">
        <f>AQ477+AR477</f>
        <v>0</v>
      </c>
      <c r="AT477" s="21" t="n" hidden="false">
        <f>AS477/N477-1</f>
        <v>-1</v>
      </c>
    </row>
    <row r="478" customFormat="false" hidden="false" outlineLevel="0" collapsed="false">
      <c r="A478" s="18" t="inlineStr">
        <is>
          <t xml:space="preserve">1.1.1.2.1.1.4.2.1</t>
        </is>
      </c>
      <c r="B478" s="18" t="inlineStr">
        <is>
          <t xml:space="preserve"/>
        </is>
      </c>
      <c r="C478" s="22" t="inlineStr">
        <is>
          <t xml:space="preserve">Розетка Открытая 1п 2P+PE 16А IP20 220...250В з/к з/ш Белый</t>
        </is>
      </c>
      <c r="D478" s="7" t="inlineStr">
        <is>
          <t xml:space="preserve">Розетка Скрытая 1п 2P+E 16А IP20 220...250В з/к з/ш Белый EWR16-028-90</t>
        </is>
      </c>
      <c r="E478" s="7" t="inlineStr">
        <is>
          <t xml:space="preserve"/>
        </is>
      </c>
      <c r="F478" s="7" t="inlineStr">
        <is>
          <t xml:space="preserve">ШТ</t>
        </is>
      </c>
      <c r="G478" s="7" t="inlineStr">
        <is>
          <t xml:space="preserve">1</t>
        </is>
      </c>
      <c r="H478" s="8" t="n">
        <v>313</v>
      </c>
      <c r="I478" s="20" t="n">
        <v>0</v>
      </c>
      <c r="J478" s="19" t="n">
        <v/>
      </c>
      <c r="K478" s="19" t="n">
        <f>ROUND(I478,2)+J478</f>
        <v>0</v>
      </c>
      <c r="L478" s="19" t="n">
        <f>ROUND(H478*ROUND(I478,2),2)</f>
        <v>0</v>
      </c>
      <c r="M478" s="19" t="n">
        <v/>
      </c>
      <c r="N478" s="19" t="n">
        <f>L478+M478</f>
        <v>0</v>
      </c>
      <c r="O478" s="8" t="n">
        <v>313</v>
      </c>
      <c r="P478" s="20" t="n" hidden="false">
        <v>160</v>
      </c>
      <c r="Q478" s="19" t="n" hidden="false">
        <v/>
      </c>
      <c r="R478" s="19" t="n" hidden="false">
        <f>P478+Q478</f>
        <v>160</v>
      </c>
      <c r="S478" s="19" t="n" hidden="false">
        <f>ROUND(O478*P478,2)</f>
        <v>50080</v>
      </c>
      <c r="T478" s="19" t="n" hidden="false">
        <v/>
      </c>
      <c r="U478" s="19" t="n" hidden="false">
        <f>S478+T478</f>
        <v>50080</v>
      </c>
      <c r="V478" s="21" t="n" hidden="false">
        <f>U478/N478-1</f>
        <v>Infinity</v>
      </c>
      <c r="W478" s="8" t="n">
        <v>313</v>
      </c>
      <c r="X478" s="20" t="n" hidden="false">
        <v>361</v>
      </c>
      <c r="Y478" s="19" t="n" hidden="false">
        <v/>
      </c>
      <c r="Z478" s="19" t="n" hidden="false">
        <f>X478+Y478</f>
        <v>361</v>
      </c>
      <c r="AA478" s="19" t="n" hidden="false">
        <f>ROUND(W478*X478,2)</f>
        <v>112993</v>
      </c>
      <c r="AB478" s="19" t="n" hidden="false">
        <v/>
      </c>
      <c r="AC478" s="19" t="n" hidden="false">
        <f>AA478+AB478</f>
        <v>112993</v>
      </c>
      <c r="AD478" s="21" t="n" hidden="false">
        <f>AC478/N478-1</f>
        <v>Infinity</v>
      </c>
      <c r="AE478" s="8" t="n">
        <v>313</v>
      </c>
      <c r="AF478" s="20" t="n" hidden="false">
        <v>350</v>
      </c>
      <c r="AG478" s="19" t="n" hidden="false">
        <v/>
      </c>
      <c r="AH478" s="19" t="n" hidden="false">
        <f>AF478+AG478</f>
        <v>350</v>
      </c>
      <c r="AI478" s="19" t="n" hidden="false">
        <f>ROUND(AE478*AF478,2)</f>
        <v>109550</v>
      </c>
      <c r="AJ478" s="19" t="n" hidden="false">
        <v/>
      </c>
      <c r="AK478" s="19" t="n" hidden="false">
        <f>AI478+AJ478</f>
        <v>109550</v>
      </c>
      <c r="AL478" s="21" t="n" hidden="false">
        <f>AK478/N478-1</f>
        <v>Infinity</v>
      </c>
      <c r="AM478" s="8" t="n">
        <v>0</v>
      </c>
      <c r="AN478" s="19" t="n" hidden="false">
        <v>0</v>
      </c>
      <c r="AO478" s="19" t="n" hidden="false">
        <v/>
      </c>
      <c r="AP478" s="19" t="n" hidden="false">
        <f>AN478+AO478</f>
        <v>0</v>
      </c>
      <c r="AQ478" s="19" t="n" hidden="false">
        <f>ROUND(AM478*AN478,2)</f>
        <v>0</v>
      </c>
      <c r="AR478" s="19" t="n" hidden="false">
        <v/>
      </c>
      <c r="AS478" s="19" t="n" hidden="false">
        <f>AQ478+AR478</f>
        <v>0</v>
      </c>
      <c r="AT478" s="21" t="n" hidden="false">
        <f>AS478/N478-1</f>
        <v>NaN</v>
      </c>
    </row>
    <row r="479" customFormat="false" hidden="false" outlineLevel="0" collapsed="false">
      <c r="A479" s="18" t="inlineStr">
        <is>
          <t xml:space="preserve">1.1.1.2.1.1.4.2.2</t>
        </is>
      </c>
      <c r="B479" s="18" t="inlineStr">
        <is>
          <t xml:space="preserve"/>
        </is>
      </c>
      <c r="C479" s="22" t="inlineStr">
        <is>
          <t xml:space="preserve">Рамка Schneider Electric Glossa_ / белый / 2 поста / GSL000102</t>
        </is>
      </c>
      <c r="D479" s="7" t="inlineStr">
        <is>
          <t xml:space="preserve">EWM-G-302-10</t>
        </is>
      </c>
      <c r="E479" s="7" t="inlineStr">
        <is>
          <t xml:space="preserve"/>
        </is>
      </c>
      <c r="F479" s="7" t="inlineStr">
        <is>
          <t xml:space="preserve">ШТ</t>
        </is>
      </c>
      <c r="G479" s="7" t="inlineStr">
        <is>
          <t xml:space="preserve">1</t>
        </is>
      </c>
      <c r="H479" s="8" t="n">
        <v>82</v>
      </c>
      <c r="I479" s="23" t="n">
        <v>16.93</v>
      </c>
      <c r="J479" s="19" t="n">
        <v/>
      </c>
      <c r="K479" s="19" t="n">
        <f>ROUND(I479,2)+J479</f>
        <v>16.93</v>
      </c>
      <c r="L479" s="19" t="n">
        <f>ROUND(H479*ROUND(I479,2),2)</f>
        <v>1388.26</v>
      </c>
      <c r="M479" s="19" t="n">
        <v/>
      </c>
      <c r="N479" s="19" t="n">
        <f>L479+M479</f>
        <v>1388.26</v>
      </c>
      <c r="O479" s="8" t="n">
        <v>82</v>
      </c>
      <c r="P479" s="23" t="n" hidden="false">
        <v>16.93</v>
      </c>
      <c r="Q479" s="19" t="n" hidden="false">
        <v/>
      </c>
      <c r="R479" s="19" t="n" hidden="false">
        <f>P479+Q479</f>
        <v>16.93</v>
      </c>
      <c r="S479" s="19" t="n" hidden="false">
        <f>ROUND(O479*P479,2)</f>
        <v>1388.26</v>
      </c>
      <c r="T479" s="19" t="n" hidden="false">
        <v/>
      </c>
      <c r="U479" s="19" t="n" hidden="false">
        <f>S479+T479</f>
        <v>1388.26</v>
      </c>
      <c r="V479" s="21" t="n" hidden="false">
        <f>U479/N479-1</f>
        <v>0</v>
      </c>
      <c r="W479" s="8" t="n">
        <v>82</v>
      </c>
      <c r="X479" s="23" t="n" hidden="false">
        <v>16.93</v>
      </c>
      <c r="Y479" s="19" t="n" hidden="false">
        <v/>
      </c>
      <c r="Z479" s="19" t="n" hidden="false">
        <f>X479+Y479</f>
        <v>16.93</v>
      </c>
      <c r="AA479" s="19" t="n" hidden="false">
        <f>ROUND(W479*X479,2)</f>
        <v>1388.26</v>
      </c>
      <c r="AB479" s="19" t="n" hidden="false">
        <v/>
      </c>
      <c r="AC479" s="19" t="n" hidden="false">
        <f>AA479+AB479</f>
        <v>1388.26</v>
      </c>
      <c r="AD479" s="21" t="n" hidden="false">
        <f>AC479/N479-1</f>
        <v>0</v>
      </c>
      <c r="AE479" s="8" t="n">
        <v>82</v>
      </c>
      <c r="AF479" s="23" t="n" hidden="false">
        <v>16.93</v>
      </c>
      <c r="AG479" s="19" t="n" hidden="false">
        <v/>
      </c>
      <c r="AH479" s="19" t="n" hidden="false">
        <f>AF479+AG479</f>
        <v>16.93</v>
      </c>
      <c r="AI479" s="19" t="n" hidden="false">
        <f>ROUND(AE479*AF479,2)</f>
        <v>1388.26</v>
      </c>
      <c r="AJ479" s="19" t="n" hidden="false">
        <v/>
      </c>
      <c r="AK479" s="19" t="n" hidden="false">
        <f>AI479+AJ479</f>
        <v>1388.26</v>
      </c>
      <c r="AL479" s="21" t="n" hidden="false">
        <f>AK479/N479-1</f>
        <v>0</v>
      </c>
      <c r="AM479" s="8" t="n">
        <v>0</v>
      </c>
      <c r="AN479" s="23" t="n" hidden="false">
        <v>0</v>
      </c>
      <c r="AO479" s="19" t="n" hidden="false">
        <v/>
      </c>
      <c r="AP479" s="19" t="n" hidden="false">
        <f>AN479+AO479</f>
        <v>0</v>
      </c>
      <c r="AQ479" s="19" t="n" hidden="false">
        <f>ROUND(AM479*AN479,2)</f>
        <v>0</v>
      </c>
      <c r="AR479" s="19" t="n" hidden="false">
        <v/>
      </c>
      <c r="AS479" s="19" t="n" hidden="false">
        <f>AQ479+AR479</f>
        <v>0</v>
      </c>
      <c r="AT479" s="21" t="n" hidden="false">
        <f>AS479/N479-1</f>
        <v>-1</v>
      </c>
    </row>
    <row r="480" customFormat="false" hidden="false" outlineLevel="0" collapsed="false">
      <c r="A480" s="18" t="inlineStr">
        <is>
          <t xml:space="preserve">1.1.1.2.1.1.4.2.3</t>
        </is>
      </c>
      <c r="B480" s="18" t="inlineStr">
        <is>
          <t xml:space="preserve"/>
        </is>
      </c>
      <c r="C480" s="22" t="inlineStr">
        <is>
          <t xml:space="preserve">Рамка Schneider Electric Glossa_ / белый / 1 пост / GSL000101</t>
        </is>
      </c>
      <c r="D480" s="7" t="inlineStr">
        <is>
          <t xml:space="preserve">EWM-G-301-10</t>
        </is>
      </c>
      <c r="E480" s="7" t="inlineStr">
        <is>
          <t xml:space="preserve"/>
        </is>
      </c>
      <c r="F480" s="7" t="inlineStr">
        <is>
          <t xml:space="preserve">ШТ</t>
        </is>
      </c>
      <c r="G480" s="7" t="inlineStr">
        <is>
          <t xml:space="preserve">1</t>
        </is>
      </c>
      <c r="H480" s="8" t="n">
        <v>149</v>
      </c>
      <c r="I480" s="23" t="n">
        <v>10.66</v>
      </c>
      <c r="J480" s="19" t="n">
        <v/>
      </c>
      <c r="K480" s="19" t="n">
        <f>ROUND(I480,2)+J480</f>
        <v>10.66</v>
      </c>
      <c r="L480" s="19" t="n">
        <f>ROUND(H480*ROUND(I480,2),2)</f>
        <v>1588.34</v>
      </c>
      <c r="M480" s="19" t="n">
        <v/>
      </c>
      <c r="N480" s="19" t="n">
        <f>L480+M480</f>
        <v>1588.34</v>
      </c>
      <c r="O480" s="8" t="n">
        <v>149</v>
      </c>
      <c r="P480" s="23" t="n" hidden="false">
        <v>10.66</v>
      </c>
      <c r="Q480" s="19" t="n" hidden="false">
        <v/>
      </c>
      <c r="R480" s="19" t="n" hidden="false">
        <f>P480+Q480</f>
        <v>10.66</v>
      </c>
      <c r="S480" s="19" t="n" hidden="false">
        <f>ROUND(O480*P480,2)</f>
        <v>1588.34</v>
      </c>
      <c r="T480" s="19" t="n" hidden="false">
        <v/>
      </c>
      <c r="U480" s="19" t="n" hidden="false">
        <f>S480+T480</f>
        <v>1588.34</v>
      </c>
      <c r="V480" s="21" t="n" hidden="false">
        <f>U480/N480-1</f>
        <v>0</v>
      </c>
      <c r="W480" s="8" t="n">
        <v>149</v>
      </c>
      <c r="X480" s="23" t="n" hidden="false">
        <v>10.66</v>
      </c>
      <c r="Y480" s="19" t="n" hidden="false">
        <v/>
      </c>
      <c r="Z480" s="19" t="n" hidden="false">
        <f>X480+Y480</f>
        <v>10.66</v>
      </c>
      <c r="AA480" s="19" t="n" hidden="false">
        <f>ROUND(W480*X480,2)</f>
        <v>1588.34</v>
      </c>
      <c r="AB480" s="19" t="n" hidden="false">
        <v/>
      </c>
      <c r="AC480" s="19" t="n" hidden="false">
        <f>AA480+AB480</f>
        <v>1588.34</v>
      </c>
      <c r="AD480" s="21" t="n" hidden="false">
        <f>AC480/N480-1</f>
        <v>0</v>
      </c>
      <c r="AE480" s="8" t="n">
        <v>149</v>
      </c>
      <c r="AF480" s="23" t="n" hidden="false">
        <v>10.66</v>
      </c>
      <c r="AG480" s="19" t="n" hidden="false">
        <v/>
      </c>
      <c r="AH480" s="19" t="n" hidden="false">
        <f>AF480+AG480</f>
        <v>10.66</v>
      </c>
      <c r="AI480" s="19" t="n" hidden="false">
        <f>ROUND(AE480*AF480,2)</f>
        <v>1588.34</v>
      </c>
      <c r="AJ480" s="19" t="n" hidden="false">
        <v/>
      </c>
      <c r="AK480" s="19" t="n" hidden="false">
        <f>AI480+AJ480</f>
        <v>1588.34</v>
      </c>
      <c r="AL480" s="21" t="n" hidden="false">
        <f>AK480/N480-1</f>
        <v>0</v>
      </c>
      <c r="AM480" s="8" t="n">
        <v>0</v>
      </c>
      <c r="AN480" s="23" t="n" hidden="false">
        <v>0</v>
      </c>
      <c r="AO480" s="19" t="n" hidden="false">
        <v/>
      </c>
      <c r="AP480" s="19" t="n" hidden="false">
        <f>AN480+AO480</f>
        <v>0</v>
      </c>
      <c r="AQ480" s="19" t="n" hidden="false">
        <f>ROUND(AM480*AN480,2)</f>
        <v>0</v>
      </c>
      <c r="AR480" s="19" t="n" hidden="false">
        <v/>
      </c>
      <c r="AS480" s="19" t="n" hidden="false">
        <f>AQ480+AR480</f>
        <v>0</v>
      </c>
      <c r="AT480" s="21" t="n" hidden="false">
        <f>AS480/N480-1</f>
        <v>-1</v>
      </c>
    </row>
    <row r="481" customFormat="false" hidden="false" outlineLevel="0" collapsed="false">
      <c r="A481" s="18" t="inlineStr">
        <is>
          <t xml:space="preserve">1.1.1.2.1.1.4.3</t>
        </is>
      </c>
      <c r="B481" s="18" t="inlineStr">
        <is>
          <t xml:space="preserve"/>
        </is>
      </c>
      <c r="C481" s="18" t="inlineStr">
        <is>
          <t xml:space="preserve">Монтаж коробки распределительной, распаячной</t>
        </is>
      </c>
      <c r="D481" s="7" t="inlineStr">
        <is>
          <t xml:space="preserve"/>
        </is>
      </c>
      <c r="E481" s="7" t="inlineStr">
        <is>
          <t xml:space="preserve">Выгружается из БО по объектам BIM-КЦ</t>
        </is>
      </c>
      <c r="F481" s="7" t="inlineStr">
        <is>
          <t xml:space="preserve">ШТ</t>
        </is>
      </c>
      <c r="G481" s="7" t="inlineStr">
        <is>
          <t xml:space="preserve">1</t>
        </is>
      </c>
      <c r="H481" s="8" t="n">
        <v>261</v>
      </c>
      <c r="I481" s="19" t="n">
        <f>ROUND((L482)/H481,2)</f>
        <v>27</v>
      </c>
      <c r="J481" s="20" t="n">
        <v>395</v>
      </c>
      <c r="K481" s="19" t="n">
        <f>I481+ROUND(J481,2)</f>
        <v>422</v>
      </c>
      <c r="L481" s="19" t="n">
        <f>ROUND(H481*I481,2)</f>
        <v>7047</v>
      </c>
      <c r="M481" s="19" t="n">
        <f>ROUND(H481*ROUND(J481,2),2)</f>
        <v>103095</v>
      </c>
      <c r="N481" s="19" t="n">
        <f>L481+M481</f>
        <v>110142</v>
      </c>
      <c r="O481" s="8" t="n">
        <v>261</v>
      </c>
      <c r="P481" s="19" t="n" hidden="false">
        <f>ROUND((S482)/O481,2)</f>
        <v>11</v>
      </c>
      <c r="Q481" s="20" t="n" hidden="false">
        <v>764.8</v>
      </c>
      <c r="R481" s="19" t="n" hidden="false">
        <f>P481+Q481</f>
        <v>775.8</v>
      </c>
      <c r="S481" s="19" t="n" hidden="false">
        <f>ROUND(O481*P481,2)</f>
        <v>2871</v>
      </c>
      <c r="T481" s="19" t="n" hidden="false">
        <f>ROUND(O481*Q481,2)</f>
        <v>199612.8</v>
      </c>
      <c r="U481" s="19" t="n" hidden="false">
        <f>S481+T481</f>
        <v>202483.8</v>
      </c>
      <c r="V481" s="21" t="n" hidden="false">
        <f>U481/N481-1</f>
        <v>0.8383886255924169</v>
      </c>
      <c r="W481" s="8" t="n">
        <v>261</v>
      </c>
      <c r="X481" s="19" t="n" hidden="false">
        <f>ROUND((AA482)/W481,2)</f>
        <v>32</v>
      </c>
      <c r="Y481" s="20" t="n" hidden="false">
        <v>980</v>
      </c>
      <c r="Z481" s="19" t="n" hidden="false">
        <f>X481+Y481</f>
        <v>1012</v>
      </c>
      <c r="AA481" s="19" t="n" hidden="false">
        <f>ROUND(W481*X481,2)</f>
        <v>8352</v>
      </c>
      <c r="AB481" s="19" t="n" hidden="false">
        <f>ROUND(W481*Y481,2)</f>
        <v>255780</v>
      </c>
      <c r="AC481" s="19" t="n" hidden="false">
        <f>AA481+AB481</f>
        <v>264132</v>
      </c>
      <c r="AD481" s="21" t="n" hidden="false">
        <f>AC481/N481-1</f>
        <v>1.3981042654028437</v>
      </c>
      <c r="AE481" s="8" t="n">
        <v>261</v>
      </c>
      <c r="AF481" s="19" t="n" hidden="false">
        <f>ROUND((AI482)/AE481,2)</f>
        <v>15</v>
      </c>
      <c r="AG481" s="20" t="n" hidden="false">
        <v>1000</v>
      </c>
      <c r="AH481" s="19" t="n" hidden="false">
        <f>AF481+AG481</f>
        <v>1015</v>
      </c>
      <c r="AI481" s="19" t="n" hidden="false">
        <f>ROUND(AE481*AF481,2)</f>
        <v>3915</v>
      </c>
      <c r="AJ481" s="19" t="n" hidden="false">
        <f>ROUND(AE481*AG481,2)</f>
        <v>261000</v>
      </c>
      <c r="AK481" s="19" t="n" hidden="false">
        <f>AI481+AJ481</f>
        <v>264915</v>
      </c>
      <c r="AL481" s="21" t="n" hidden="false">
        <f>AK481/N481-1</f>
        <v>1.40521327014218</v>
      </c>
      <c r="AM481" s="8" t="n">
        <v>0</v>
      </c>
      <c r="AN481" s="19" t="n" hidden="false">
        <f>ROUND((AQ482)/AM481,2)</f>
        <v>0</v>
      </c>
      <c r="AO481" s="19" t="n" hidden="false">
        <v>0</v>
      </c>
      <c r="AP481" s="19" t="n" hidden="false">
        <f>AN481+AO481</f>
        <v>0</v>
      </c>
      <c r="AQ481" s="19" t="n" hidden="false">
        <f>ROUND(AM481*AN481,2)</f>
        <v>0</v>
      </c>
      <c r="AR481" s="19" t="n" hidden="false">
        <f>ROUND(AM481*AO481,2)</f>
        <v>0</v>
      </c>
      <c r="AS481" s="19" t="n" hidden="false">
        <f>AQ481+AR481</f>
        <v>0</v>
      </c>
      <c r="AT481" s="21" t="n" hidden="false">
        <f>AS481/N481-1</f>
        <v>-1</v>
      </c>
    </row>
    <row r="482" customFormat="false" hidden="false" outlineLevel="0" collapsed="false">
      <c r="A482" s="18" t="inlineStr">
        <is>
          <t xml:space="preserve">1.1.1.2.1.1.4.3.1</t>
        </is>
      </c>
      <c r="B482" s="18" t="inlineStr">
        <is>
          <t xml:space="preserve"/>
        </is>
      </c>
      <c r="C482" s="22" t="inlineStr">
        <is>
          <t xml:space="preserve">Коробка распаячная_ / Круглая / 80х40 / КМ41004 (UKT01-080-040-000)</t>
        </is>
      </c>
      <c r="D482" s="7" t="inlineStr">
        <is>
          <t xml:space="preserve">UKT10-065-040-000</t>
        </is>
      </c>
      <c r="E482" s="7" t="inlineStr">
        <is>
          <t xml:space="preserve"/>
        </is>
      </c>
      <c r="F482" s="7" t="inlineStr">
        <is>
          <t xml:space="preserve">ШТ</t>
        </is>
      </c>
      <c r="G482" s="7" t="inlineStr">
        <is>
          <t xml:space="preserve">1</t>
        </is>
      </c>
      <c r="H482" s="8" t="n">
        <v>261</v>
      </c>
      <c r="I482" s="20" t="n">
        <v>27</v>
      </c>
      <c r="J482" s="19" t="n">
        <v/>
      </c>
      <c r="K482" s="19" t="n">
        <f>ROUND(I482,2)+J482</f>
        <v>27</v>
      </c>
      <c r="L482" s="19" t="n">
        <f>ROUND(H482*ROUND(I482,2),2)</f>
        <v>7047</v>
      </c>
      <c r="M482" s="19" t="n">
        <v/>
      </c>
      <c r="N482" s="19" t="n">
        <f>L482+M482</f>
        <v>7047</v>
      </c>
      <c r="O482" s="8" t="n">
        <v>261</v>
      </c>
      <c r="P482" s="20" t="n" hidden="false">
        <v>11</v>
      </c>
      <c r="Q482" s="19" t="n" hidden="false">
        <v/>
      </c>
      <c r="R482" s="19" t="n" hidden="false">
        <f>P482+Q482</f>
        <v>11</v>
      </c>
      <c r="S482" s="19" t="n" hidden="false">
        <f>ROUND(O482*P482,2)</f>
        <v>2871</v>
      </c>
      <c r="T482" s="19" t="n" hidden="false">
        <v/>
      </c>
      <c r="U482" s="19" t="n" hidden="false">
        <f>S482+T482</f>
        <v>2871</v>
      </c>
      <c r="V482" s="21" t="n" hidden="false">
        <f>U482/N482-1</f>
        <v>-0.5925925925925926</v>
      </c>
      <c r="W482" s="8" t="n">
        <v>261</v>
      </c>
      <c r="X482" s="20" t="n" hidden="false">
        <v>32</v>
      </c>
      <c r="Y482" s="19" t="n" hidden="false">
        <v/>
      </c>
      <c r="Z482" s="19" t="n" hidden="false">
        <f>X482+Y482</f>
        <v>32</v>
      </c>
      <c r="AA482" s="19" t="n" hidden="false">
        <f>ROUND(W482*X482,2)</f>
        <v>8352</v>
      </c>
      <c r="AB482" s="19" t="n" hidden="false">
        <v/>
      </c>
      <c r="AC482" s="19" t="n" hidden="false">
        <f>AA482+AB482</f>
        <v>8352</v>
      </c>
      <c r="AD482" s="21" t="n" hidden="false">
        <f>AC482/N482-1</f>
        <v>0.18518518518518512</v>
      </c>
      <c r="AE482" s="8" t="n">
        <v>261</v>
      </c>
      <c r="AF482" s="20" t="n" hidden="false">
        <v>15</v>
      </c>
      <c r="AG482" s="19" t="n" hidden="false">
        <v/>
      </c>
      <c r="AH482" s="19" t="n" hidden="false">
        <f>AF482+AG482</f>
        <v>15</v>
      </c>
      <c r="AI482" s="19" t="n" hidden="false">
        <f>ROUND(AE482*AF482,2)</f>
        <v>3915</v>
      </c>
      <c r="AJ482" s="19" t="n" hidden="false">
        <v/>
      </c>
      <c r="AK482" s="19" t="n" hidden="false">
        <f>AI482+AJ482</f>
        <v>3915</v>
      </c>
      <c r="AL482" s="21" t="n" hidden="false">
        <f>AK482/N482-1</f>
        <v>-0.4444444444444444</v>
      </c>
      <c r="AM482" s="8" t="n">
        <v>0</v>
      </c>
      <c r="AN482" s="19" t="n" hidden="false">
        <v>0</v>
      </c>
      <c r="AO482" s="19" t="n" hidden="false">
        <v/>
      </c>
      <c r="AP482" s="19" t="n" hidden="false">
        <f>AN482+AO482</f>
        <v>0</v>
      </c>
      <c r="AQ482" s="19" t="n" hidden="false">
        <f>ROUND(AM482*AN482,2)</f>
        <v>0</v>
      </c>
      <c r="AR482" s="19" t="n" hidden="false">
        <v/>
      </c>
      <c r="AS482" s="19" t="n" hidden="false">
        <f>AQ482+AR482</f>
        <v>0</v>
      </c>
      <c r="AT482" s="21" t="n" hidden="false">
        <f>AS482/N482-1</f>
        <v>-1</v>
      </c>
    </row>
    <row r="483" customFormat="false" hidden="false" outlineLevel="0" collapsed="false">
      <c r="A483" s="18" t="inlineStr">
        <is>
          <t xml:space="preserve">1.1.1.2.1.1.4.4</t>
        </is>
      </c>
      <c r="B483" s="18" t="inlineStr">
        <is>
          <t xml:space="preserve"/>
        </is>
      </c>
      <c r="C483" s="18" t="inlineStr">
        <is>
          <t xml:space="preserve">Монтаж подрозетников, установочных, монтажных коробок в подготовленные отверстия / в ЖБИ, ПГП, газобетон, акотек</t>
        </is>
      </c>
      <c r="D483" s="7" t="inlineStr">
        <is>
          <t xml:space="preserve"/>
        </is>
      </c>
      <c r="E483" s="7" t="inlineStr">
        <is>
          <t xml:space="preserve">Выгружается из БО по объектам BIM-КЦ</t>
        </is>
      </c>
      <c r="F483" s="7" t="inlineStr">
        <is>
          <t xml:space="preserve">ШТ</t>
        </is>
      </c>
      <c r="G483" s="7" t="inlineStr">
        <is>
          <t xml:space="preserve">1</t>
        </is>
      </c>
      <c r="H483" s="8" t="n">
        <v>490</v>
      </c>
      <c r="I483" s="19" t="n">
        <f>ROUND((L484+L485)/H483,2)</f>
        <v>0.9</v>
      </c>
      <c r="J483" s="20" t="n">
        <v>149</v>
      </c>
      <c r="K483" s="19" t="n">
        <f>I483+ROUND(J483,2)</f>
        <v>149.9</v>
      </c>
      <c r="L483" s="19" t="n">
        <f>ROUND(H483*I483,2)</f>
        <v>441</v>
      </c>
      <c r="M483" s="19" t="n">
        <f>ROUND(H483*ROUND(J483,2),2)</f>
        <v>73010</v>
      </c>
      <c r="N483" s="19" t="n">
        <f>L483+M483</f>
        <v>73451</v>
      </c>
      <c r="O483" s="8" t="n">
        <v>490</v>
      </c>
      <c r="P483" s="19" t="n" hidden="false">
        <f>ROUND((S484+S485)/O483,2)</f>
        <v>65.25</v>
      </c>
      <c r="Q483" s="20" t="n" hidden="false">
        <v>238.4</v>
      </c>
      <c r="R483" s="19" t="n" hidden="false">
        <f>P483+Q483</f>
        <v>303.65</v>
      </c>
      <c r="S483" s="19" t="n" hidden="false">
        <f>ROUND(O483*P483,2)</f>
        <v>31972.5</v>
      </c>
      <c r="T483" s="19" t="n" hidden="false">
        <f>ROUND(O483*Q483,2)</f>
        <v>116816</v>
      </c>
      <c r="U483" s="19" t="n" hidden="false">
        <f>S483+T483</f>
        <v>148788.5</v>
      </c>
      <c r="V483" s="21" t="n" hidden="false">
        <f>U483/N483-1</f>
        <v>1.025683789192795</v>
      </c>
      <c r="W483" s="8" t="n">
        <v>490</v>
      </c>
      <c r="X483" s="19" t="n" hidden="false">
        <f>ROUND((AA484+AA485)/W483,2)</f>
        <v>165.35</v>
      </c>
      <c r="Y483" s="20" t="n" hidden="false">
        <v>230</v>
      </c>
      <c r="Z483" s="19" t="n" hidden="false">
        <f>X483+Y483</f>
        <v>395.35</v>
      </c>
      <c r="AA483" s="19" t="n" hidden="false">
        <f>ROUND(W483*X483,2)</f>
        <v>81021.5</v>
      </c>
      <c r="AB483" s="19" t="n" hidden="false">
        <f>ROUND(W483*Y483,2)</f>
        <v>112700</v>
      </c>
      <c r="AC483" s="19" t="n" hidden="false">
        <f>AA483+AB483</f>
        <v>193721.5</v>
      </c>
      <c r="AD483" s="21" t="n" hidden="false">
        <f>AC483/N483-1</f>
        <v>1.6374249499666442</v>
      </c>
      <c r="AE483" s="8" t="n">
        <v>490</v>
      </c>
      <c r="AF483" s="19" t="n" hidden="false">
        <f>ROUND((AI484+AI485)/AE483,2)</f>
        <v>60</v>
      </c>
      <c r="AG483" s="20" t="n" hidden="false">
        <v>1000</v>
      </c>
      <c r="AH483" s="19" t="n" hidden="false">
        <f>AF483+AG483</f>
        <v>1060</v>
      </c>
      <c r="AI483" s="19" t="n" hidden="false">
        <f>ROUND(AE483*AF483,2)</f>
        <v>29400</v>
      </c>
      <c r="AJ483" s="19" t="n" hidden="false">
        <f>ROUND(AE483*AG483,2)</f>
        <v>490000</v>
      </c>
      <c r="AK483" s="19" t="n" hidden="false">
        <f>AI483+AJ483</f>
        <v>519400</v>
      </c>
      <c r="AL483" s="21" t="n" hidden="false">
        <f>AK483/N483-1</f>
        <v>6.071380920613742</v>
      </c>
      <c r="AM483" s="8" t="n">
        <v>0</v>
      </c>
      <c r="AN483" s="19" t="n" hidden="false">
        <f>ROUND((AQ484+AQ485)/AM483,2)</f>
        <v>0</v>
      </c>
      <c r="AO483" s="19" t="n" hidden="false">
        <v>0</v>
      </c>
      <c r="AP483" s="19" t="n" hidden="false">
        <f>AN483+AO483</f>
        <v>0</v>
      </c>
      <c r="AQ483" s="19" t="n" hidden="false">
        <f>ROUND(AM483*AN483,2)</f>
        <v>0</v>
      </c>
      <c r="AR483" s="19" t="n" hidden="false">
        <f>ROUND(AM483*AO483,2)</f>
        <v>0</v>
      </c>
      <c r="AS483" s="19" t="n" hidden="false">
        <f>AQ483+AR483</f>
        <v>0</v>
      </c>
      <c r="AT483" s="21" t="n" hidden="false">
        <f>AS483/N483-1</f>
        <v>-1</v>
      </c>
    </row>
    <row r="484" customFormat="false" hidden="false" outlineLevel="0" collapsed="false">
      <c r="A484" s="18" t="inlineStr">
        <is>
          <t xml:space="preserve">1.1.1.2.1.1.4.4.1</t>
        </is>
      </c>
      <c r="B484" s="18" t="inlineStr">
        <is>
          <t xml:space="preserve"/>
        </is>
      </c>
      <c r="C484" s="22" t="inlineStr">
        <is>
          <t xml:space="preserve">Смесь штукатурная гипсовая_</t>
        </is>
      </c>
      <c r="D484" s="7" t="inlineStr">
        <is>
          <t xml:space="preserve"/>
        </is>
      </c>
      <c r="E484" s="7" t="inlineStr">
        <is>
          <t xml:space="preserve"/>
        </is>
      </c>
      <c r="F484" s="7" t="inlineStr">
        <is>
          <t xml:space="preserve">КГ</t>
        </is>
      </c>
      <c r="G484" s="7" t="inlineStr">
        <is>
          <t xml:space="preserve">0.3</t>
        </is>
      </c>
      <c r="H484" s="8" t="n">
        <v>44.1</v>
      </c>
      <c r="I484" s="20" t="n">
        <v>10</v>
      </c>
      <c r="J484" s="19" t="n">
        <v/>
      </c>
      <c r="K484" s="19" t="n">
        <f>ROUND(I484,2)+J484</f>
        <v>10</v>
      </c>
      <c r="L484" s="19" t="n">
        <f>ROUND(H484*ROUND(I484,2),2)</f>
        <v>441</v>
      </c>
      <c r="M484" s="19" t="n">
        <v/>
      </c>
      <c r="N484" s="19" t="n">
        <f>L484+M484</f>
        <v>441</v>
      </c>
      <c r="O484" s="8" t="n">
        <v>44.1</v>
      </c>
      <c r="P484" s="20" t="n" hidden="false">
        <v>565</v>
      </c>
      <c r="Q484" s="19" t="n" hidden="false">
        <v/>
      </c>
      <c r="R484" s="19" t="n" hidden="false">
        <f>P484+Q484</f>
        <v>565</v>
      </c>
      <c r="S484" s="19" t="n" hidden="false">
        <f>ROUND(O484*P484,2)</f>
        <v>24916.5</v>
      </c>
      <c r="T484" s="19" t="n" hidden="false">
        <v/>
      </c>
      <c r="U484" s="19" t="n" hidden="false">
        <f>S484+T484</f>
        <v>24916.5</v>
      </c>
      <c r="V484" s="21" t="n" hidden="false">
        <f>U484/N484-1</f>
        <v>55.5</v>
      </c>
      <c r="W484" s="8" t="n">
        <v>44.1</v>
      </c>
      <c r="X484" s="20" t="n" hidden="false">
        <v>15</v>
      </c>
      <c r="Y484" s="19" t="n" hidden="false">
        <v/>
      </c>
      <c r="Z484" s="19" t="n" hidden="false">
        <f>X484+Y484</f>
        <v>15</v>
      </c>
      <c r="AA484" s="19" t="n" hidden="false">
        <f>ROUND(W484*X484,2)</f>
        <v>661.5</v>
      </c>
      <c r="AB484" s="19" t="n" hidden="false">
        <v/>
      </c>
      <c r="AC484" s="19" t="n" hidden="false">
        <f>AA484+AB484</f>
        <v>661.5</v>
      </c>
      <c r="AD484" s="21" t="n" hidden="false">
        <f>AC484/N484-1</f>
        <v>0.5</v>
      </c>
      <c r="AE484" s="8" t="n">
        <v>44.1</v>
      </c>
      <c r="AF484" s="20" t="n" hidden="false">
        <v>500</v>
      </c>
      <c r="AG484" s="19" t="n" hidden="false">
        <v/>
      </c>
      <c r="AH484" s="19" t="n" hidden="false">
        <f>AF484+AG484</f>
        <v>500</v>
      </c>
      <c r="AI484" s="19" t="n" hidden="false">
        <f>ROUND(AE484*AF484,2)</f>
        <v>22050</v>
      </c>
      <c r="AJ484" s="19" t="n" hidden="false">
        <v/>
      </c>
      <c r="AK484" s="19" t="n" hidden="false">
        <f>AI484+AJ484</f>
        <v>22050</v>
      </c>
      <c r="AL484" s="21" t="n" hidden="false">
        <f>AK484/N484-1</f>
        <v>49</v>
      </c>
      <c r="AM484" s="8" t="n">
        <v>0</v>
      </c>
      <c r="AN484" s="19" t="n" hidden="false">
        <v>0</v>
      </c>
      <c r="AO484" s="19" t="n" hidden="false">
        <v/>
      </c>
      <c r="AP484" s="19" t="n" hidden="false">
        <f>AN484+AO484</f>
        <v>0</v>
      </c>
      <c r="AQ484" s="19" t="n" hidden="false">
        <f>ROUND(AM484*AN484,2)</f>
        <v>0</v>
      </c>
      <c r="AR484" s="19" t="n" hidden="false">
        <v/>
      </c>
      <c r="AS484" s="19" t="n" hidden="false">
        <f>AQ484+AR484</f>
        <v>0</v>
      </c>
      <c r="AT484" s="21" t="n" hidden="false">
        <f>AS484/N484-1</f>
        <v>-1</v>
      </c>
    </row>
    <row r="485" customFormat="false" hidden="false" outlineLevel="0" collapsed="false">
      <c r="A485" s="18" t="inlineStr">
        <is>
          <t xml:space="preserve">1.1.1.2.1.1.4.4.2</t>
        </is>
      </c>
      <c r="B485" s="18" t="inlineStr">
        <is>
          <t xml:space="preserve"/>
        </is>
      </c>
      <c r="C485" s="22" t="inlineStr">
        <is>
          <t xml:space="preserve">Коробка установочная круглая D=68мм h=40мм IP20 пластик тип установки скрытый для твердых стен б/крышки б/вводов</t>
        </is>
      </c>
      <c r="D485" s="7" t="inlineStr">
        <is>
          <t xml:space="preserve"/>
        </is>
      </c>
      <c r="E485" s="7" t="inlineStr">
        <is>
          <t xml:space="preserve"/>
        </is>
      </c>
      <c r="F485" s="7" t="inlineStr">
        <is>
          <t xml:space="preserve">ШТ</t>
        </is>
      </c>
      <c r="G485" s="7" t="inlineStr">
        <is>
          <t xml:space="preserve">1</t>
        </is>
      </c>
      <c r="H485" s="8" t="n">
        <v>490</v>
      </c>
      <c r="I485" s="20" t="n">
        <v>0</v>
      </c>
      <c r="J485" s="19" t="n">
        <v/>
      </c>
      <c r="K485" s="19" t="n">
        <f>ROUND(I485,2)+J485</f>
        <v>0</v>
      </c>
      <c r="L485" s="19" t="n">
        <f>ROUND(H485*ROUND(I485,2),2)</f>
        <v>0</v>
      </c>
      <c r="M485" s="19" t="n">
        <v/>
      </c>
      <c r="N485" s="19" t="n">
        <f>L485+M485</f>
        <v>0</v>
      </c>
      <c r="O485" s="8" t="n">
        <v>490</v>
      </c>
      <c r="P485" s="20" t="n" hidden="false">
        <v>14.4</v>
      </c>
      <c r="Q485" s="19" t="n" hidden="false">
        <v/>
      </c>
      <c r="R485" s="19" t="n" hidden="false">
        <f>P485+Q485</f>
        <v>14.4</v>
      </c>
      <c r="S485" s="19" t="n" hidden="false">
        <f>ROUND(O485*P485,2)</f>
        <v>7056</v>
      </c>
      <c r="T485" s="19" t="n" hidden="false">
        <v/>
      </c>
      <c r="U485" s="19" t="n" hidden="false">
        <f>S485+T485</f>
        <v>7056</v>
      </c>
      <c r="V485" s="21" t="n" hidden="false">
        <f>U485/N485-1</f>
        <v>Infinity</v>
      </c>
      <c r="W485" s="8" t="n">
        <v>490</v>
      </c>
      <c r="X485" s="20" t="n" hidden="false">
        <v>164</v>
      </c>
      <c r="Y485" s="19" t="n" hidden="false">
        <v/>
      </c>
      <c r="Z485" s="19" t="n" hidden="false">
        <f>X485+Y485</f>
        <v>164</v>
      </c>
      <c r="AA485" s="19" t="n" hidden="false">
        <f>ROUND(W485*X485,2)</f>
        <v>80360</v>
      </c>
      <c r="AB485" s="19" t="n" hidden="false">
        <v/>
      </c>
      <c r="AC485" s="19" t="n" hidden="false">
        <f>AA485+AB485</f>
        <v>80360</v>
      </c>
      <c r="AD485" s="21" t="n" hidden="false">
        <f>AC485/N485-1</f>
        <v>Infinity</v>
      </c>
      <c r="AE485" s="8" t="n">
        <v>490</v>
      </c>
      <c r="AF485" s="20" t="n" hidden="false">
        <v>15</v>
      </c>
      <c r="AG485" s="19" t="n" hidden="false">
        <v/>
      </c>
      <c r="AH485" s="19" t="n" hidden="false">
        <f>AF485+AG485</f>
        <v>15</v>
      </c>
      <c r="AI485" s="19" t="n" hidden="false">
        <f>ROUND(AE485*AF485,2)</f>
        <v>7350</v>
      </c>
      <c r="AJ485" s="19" t="n" hidden="false">
        <v/>
      </c>
      <c r="AK485" s="19" t="n" hidden="false">
        <f>AI485+AJ485</f>
        <v>7350</v>
      </c>
      <c r="AL485" s="21" t="n" hidden="false">
        <f>AK485/N485-1</f>
        <v>Infinity</v>
      </c>
      <c r="AM485" s="8" t="n">
        <v>0</v>
      </c>
      <c r="AN485" s="19" t="n" hidden="false">
        <v>0</v>
      </c>
      <c r="AO485" s="19" t="n" hidden="false">
        <v/>
      </c>
      <c r="AP485" s="19" t="n" hidden="false">
        <f>AN485+AO485</f>
        <v>0</v>
      </c>
      <c r="AQ485" s="19" t="n" hidden="false">
        <f>ROUND(AM485*AN485,2)</f>
        <v>0</v>
      </c>
      <c r="AR485" s="19" t="n" hidden="false">
        <v/>
      </c>
      <c r="AS485" s="19" t="n" hidden="false">
        <f>AQ485+AR485</f>
        <v>0</v>
      </c>
      <c r="AT485" s="21" t="n" hidden="false">
        <f>AS485/N485-1</f>
        <v>NaN</v>
      </c>
    </row>
    <row r="486" customFormat="false" hidden="false" outlineLevel="0" collapsed="false">
      <c r="A486" s="18" t="inlineStr">
        <is>
          <t xml:space="preserve">1.1.1.2.1.1.4.5</t>
        </is>
      </c>
      <c r="B486" s="18" t="inlineStr">
        <is>
          <t xml:space="preserve"/>
        </is>
      </c>
      <c r="C486" s="18" t="inlineStr">
        <is>
          <t xml:space="preserve">Монтаж поста, блока управления</t>
        </is>
      </c>
      <c r="D486" s="7" t="inlineStr">
        <is>
          <t xml:space="preserve"/>
        </is>
      </c>
      <c r="E486" s="7" t="inlineStr">
        <is>
          <t xml:space="preserve"/>
        </is>
      </c>
      <c r="F486" s="7" t="inlineStr">
        <is>
          <t xml:space="preserve">ШТ</t>
        </is>
      </c>
      <c r="G486" s="7" t="inlineStr">
        <is>
          <t xml:space="preserve">1</t>
        </is>
      </c>
      <c r="H486" s="8" t="n">
        <v>6</v>
      </c>
      <c r="I486" s="19" t="n">
        <f>ROUND((L487+L488)/H486,2)</f>
        <v>96.1</v>
      </c>
      <c r="J486" s="20" t="n">
        <v>221</v>
      </c>
      <c r="K486" s="19" t="n">
        <f>I486+ROUND(J486,2)</f>
        <v>317.1</v>
      </c>
      <c r="L486" s="19" t="n">
        <f>ROUND(H486*I486,2)</f>
        <v>576.6</v>
      </c>
      <c r="M486" s="19" t="n">
        <f>ROUND(H486*ROUND(J486,2),2)</f>
        <v>1326</v>
      </c>
      <c r="N486" s="19" t="n">
        <f>L486+M486</f>
        <v>1902.6</v>
      </c>
      <c r="O486" s="8" t="n">
        <v>6</v>
      </c>
      <c r="P486" s="19" t="n" hidden="false">
        <f>ROUND((S487+S488)/O486,2)</f>
        <v>797</v>
      </c>
      <c r="Q486" s="20" t="n" hidden="false">
        <v>353.6</v>
      </c>
      <c r="R486" s="19" t="n" hidden="false">
        <f>P486+Q486</f>
        <v>1150.6</v>
      </c>
      <c r="S486" s="19" t="n" hidden="false">
        <f>ROUND(O486*P486,2)</f>
        <v>4782</v>
      </c>
      <c r="T486" s="19" t="n" hidden="false">
        <f>ROUND(O486*Q486,2)</f>
        <v>2121.6</v>
      </c>
      <c r="U486" s="19" t="n" hidden="false">
        <f>S486+T486</f>
        <v>6903.6</v>
      </c>
      <c r="V486" s="21" t="n" hidden="false">
        <f>U486/N486-1</f>
        <v>2.6285083569851784</v>
      </c>
      <c r="W486" s="8" t="n">
        <v>6</v>
      </c>
      <c r="X486" s="19" t="n" hidden="false">
        <f>ROUND((AA487+AA488)/W486,2)</f>
        <v>818</v>
      </c>
      <c r="Y486" s="20" t="n" hidden="false">
        <v>980</v>
      </c>
      <c r="Z486" s="19" t="n" hidden="false">
        <f>X486+Y486</f>
        <v>1798</v>
      </c>
      <c r="AA486" s="19" t="n" hidden="false">
        <f>ROUND(W486*X486,2)</f>
        <v>4908</v>
      </c>
      <c r="AB486" s="19" t="n" hidden="false">
        <f>ROUND(W486*Y486,2)</f>
        <v>5880</v>
      </c>
      <c r="AC486" s="19" t="n" hidden="false">
        <f>AA486+AB486</f>
        <v>10788</v>
      </c>
      <c r="AD486" s="21" t="n" hidden="false">
        <f>AC486/N486-1</f>
        <v>4.670135603910438</v>
      </c>
      <c r="AE486" s="8" t="n">
        <v>6</v>
      </c>
      <c r="AF486" s="19" t="n" hidden="false">
        <f>ROUND((AI487+AI488)/AE486,2)</f>
        <v>360</v>
      </c>
      <c r="AG486" s="20" t="n" hidden="false">
        <v>500</v>
      </c>
      <c r="AH486" s="19" t="n" hidden="false">
        <f>AF486+AG486</f>
        <v>860</v>
      </c>
      <c r="AI486" s="19" t="n" hidden="false">
        <f>ROUND(AE486*AF486,2)</f>
        <v>2160</v>
      </c>
      <c r="AJ486" s="19" t="n" hidden="false">
        <f>ROUND(AE486*AG486,2)</f>
        <v>3000</v>
      </c>
      <c r="AK486" s="19" t="n" hidden="false">
        <f>AI486+AJ486</f>
        <v>5160</v>
      </c>
      <c r="AL486" s="21" t="n" hidden="false">
        <f>AK486/N486-1</f>
        <v>1.7120782087669508</v>
      </c>
      <c r="AM486" s="8" t="n">
        <v>0</v>
      </c>
      <c r="AN486" s="19" t="n" hidden="false">
        <f>ROUND((AQ487+AQ488)/AM486,2)</f>
        <v>0</v>
      </c>
      <c r="AO486" s="19" t="n" hidden="false">
        <v>0</v>
      </c>
      <c r="AP486" s="19" t="n" hidden="false">
        <f>AN486+AO486</f>
        <v>0</v>
      </c>
      <c r="AQ486" s="19" t="n" hidden="false">
        <f>ROUND(AM486*AN486,2)</f>
        <v>0</v>
      </c>
      <c r="AR486" s="19" t="n" hidden="false">
        <f>ROUND(AM486*AO486,2)</f>
        <v>0</v>
      </c>
      <c r="AS486" s="19" t="n" hidden="false">
        <f>AQ486+AR486</f>
        <v>0</v>
      </c>
      <c r="AT486" s="21" t="n" hidden="false">
        <f>AS486/N486-1</f>
        <v>-1</v>
      </c>
    </row>
    <row r="487" customFormat="false" hidden="false" outlineLevel="0" collapsed="false">
      <c r="A487" s="18" t="inlineStr">
        <is>
          <t xml:space="preserve">1.1.1.2.1.1.4.5.1</t>
        </is>
      </c>
      <c r="B487" s="18" t="inlineStr">
        <is>
          <t xml:space="preserve"/>
        </is>
      </c>
      <c r="C487" s="22" t="inlineStr">
        <is>
          <t xml:space="preserve">Кнопка управления_ / IEK /  BBG50-LAY5-K04</t>
        </is>
      </c>
      <c r="D487" s="7" t="inlineStr">
        <is>
          <t xml:space="preserve"/>
        </is>
      </c>
      <c r="E487" s="7" t="inlineStr">
        <is>
          <t xml:space="preserve"/>
        </is>
      </c>
      <c r="F487" s="7" t="inlineStr">
        <is>
          <t xml:space="preserve">ШТ</t>
        </is>
      </c>
      <c r="G487" s="7" t="inlineStr">
        <is>
          <t xml:space="preserve">1</t>
        </is>
      </c>
      <c r="H487" s="8" t="n">
        <v>6</v>
      </c>
      <c r="I487" s="20" t="n">
        <v>0</v>
      </c>
      <c r="J487" s="19" t="n">
        <v/>
      </c>
      <c r="K487" s="19" t="n">
        <f>ROUND(I487,2)+J487</f>
        <v>0</v>
      </c>
      <c r="L487" s="19" t="n">
        <f>ROUND(H487*ROUND(I487,2),2)</f>
        <v>0</v>
      </c>
      <c r="M487" s="19" t="n">
        <v/>
      </c>
      <c r="N487" s="19" t="n">
        <f>L487+M487</f>
        <v>0</v>
      </c>
      <c r="O487" s="8" t="n">
        <v>6</v>
      </c>
      <c r="P487" s="20" t="n" hidden="false">
        <v>653</v>
      </c>
      <c r="Q487" s="19" t="n" hidden="false">
        <v/>
      </c>
      <c r="R487" s="19" t="n" hidden="false">
        <f>P487+Q487</f>
        <v>653</v>
      </c>
      <c r="S487" s="19" t="n" hidden="false">
        <f>ROUND(O487*P487,2)</f>
        <v>3918</v>
      </c>
      <c r="T487" s="19" t="n" hidden="false">
        <v/>
      </c>
      <c r="U487" s="19" t="n" hidden="false">
        <f>S487+T487</f>
        <v>3918</v>
      </c>
      <c r="V487" s="21" t="n" hidden="false">
        <f>U487/N487-1</f>
        <v>Infinity</v>
      </c>
      <c r="W487" s="8" t="n">
        <v>6</v>
      </c>
      <c r="X487" s="20" t="n" hidden="false">
        <v>654</v>
      </c>
      <c r="Y487" s="19" t="n" hidden="false">
        <v/>
      </c>
      <c r="Z487" s="19" t="n" hidden="false">
        <f>X487+Y487</f>
        <v>654</v>
      </c>
      <c r="AA487" s="19" t="n" hidden="false">
        <f>ROUND(W487*X487,2)</f>
        <v>3924</v>
      </c>
      <c r="AB487" s="19" t="n" hidden="false">
        <v/>
      </c>
      <c r="AC487" s="19" t="n" hidden="false">
        <f>AA487+AB487</f>
        <v>3924</v>
      </c>
      <c r="AD487" s="21" t="n" hidden="false">
        <f>AC487/N487-1</f>
        <v>Infinity</v>
      </c>
      <c r="AE487" s="8" t="n">
        <v>6</v>
      </c>
      <c r="AF487" s="20" t="n" hidden="false">
        <v>180</v>
      </c>
      <c r="AG487" s="19" t="n" hidden="false">
        <v/>
      </c>
      <c r="AH487" s="19" t="n" hidden="false">
        <f>AF487+AG487</f>
        <v>180</v>
      </c>
      <c r="AI487" s="19" t="n" hidden="false">
        <f>ROUND(AE487*AF487,2)</f>
        <v>1080</v>
      </c>
      <c r="AJ487" s="19" t="n" hidden="false">
        <v/>
      </c>
      <c r="AK487" s="19" t="n" hidden="false">
        <f>AI487+AJ487</f>
        <v>1080</v>
      </c>
      <c r="AL487" s="21" t="n" hidden="false">
        <f>AK487/N487-1</f>
        <v>Infinity</v>
      </c>
      <c r="AM487" s="8" t="n">
        <v>0</v>
      </c>
      <c r="AN487" s="19" t="n" hidden="false">
        <v>0</v>
      </c>
      <c r="AO487" s="19" t="n" hidden="false">
        <v/>
      </c>
      <c r="AP487" s="19" t="n" hidden="false">
        <f>AN487+AO487</f>
        <v>0</v>
      </c>
      <c r="AQ487" s="19" t="n" hidden="false">
        <f>ROUND(AM487*AN487,2)</f>
        <v>0</v>
      </c>
      <c r="AR487" s="19" t="n" hidden="false">
        <v/>
      </c>
      <c r="AS487" s="19" t="n" hidden="false">
        <f>AQ487+AR487</f>
        <v>0</v>
      </c>
      <c r="AT487" s="21" t="n" hidden="false">
        <f>AS487/N487-1</f>
        <v>NaN</v>
      </c>
    </row>
    <row r="488" customFormat="false" hidden="false" outlineLevel="0" collapsed="false">
      <c r="A488" s="18" t="inlineStr">
        <is>
          <t xml:space="preserve">1.1.1.2.1.1.4.5.2</t>
        </is>
      </c>
      <c r="B488" s="18" t="inlineStr">
        <is>
          <t xml:space="preserve"/>
        </is>
      </c>
      <c r="C488" s="22" t="inlineStr">
        <is>
          <t xml:space="preserve">Корпус поста кнопочного_ / 1 мес BKP10-1K01 IEK</t>
        </is>
      </c>
      <c r="D488" s="7" t="inlineStr">
        <is>
          <t xml:space="preserve">BKP10-1-K01</t>
        </is>
      </c>
      <c r="E488" s="7" t="inlineStr">
        <is>
          <t xml:space="preserve"/>
        </is>
      </c>
      <c r="F488" s="7" t="inlineStr">
        <is>
          <t xml:space="preserve">ШТ</t>
        </is>
      </c>
      <c r="G488" s="7" t="inlineStr">
        <is>
          <t xml:space="preserve">1</t>
        </is>
      </c>
      <c r="H488" s="8" t="n">
        <v>6</v>
      </c>
      <c r="I488" s="20" t="n">
        <v>96.1</v>
      </c>
      <c r="J488" s="19" t="n">
        <v/>
      </c>
      <c r="K488" s="19" t="n">
        <f>ROUND(I488,2)+J488</f>
        <v>96.1</v>
      </c>
      <c r="L488" s="19" t="n">
        <f>ROUND(H488*ROUND(I488,2),2)</f>
        <v>576.6</v>
      </c>
      <c r="M488" s="19" t="n">
        <v/>
      </c>
      <c r="N488" s="19" t="n">
        <f>L488+M488</f>
        <v>576.6</v>
      </c>
      <c r="O488" s="8" t="n">
        <v>6</v>
      </c>
      <c r="P488" s="20" t="n" hidden="false">
        <v>144</v>
      </c>
      <c r="Q488" s="19" t="n" hidden="false">
        <v/>
      </c>
      <c r="R488" s="19" t="n" hidden="false">
        <f>P488+Q488</f>
        <v>144</v>
      </c>
      <c r="S488" s="19" t="n" hidden="false">
        <f>ROUND(O488*P488,2)</f>
        <v>864</v>
      </c>
      <c r="T488" s="19" t="n" hidden="false">
        <v/>
      </c>
      <c r="U488" s="19" t="n" hidden="false">
        <f>S488+T488</f>
        <v>864</v>
      </c>
      <c r="V488" s="21" t="n" hidden="false">
        <f>U488/N488-1</f>
        <v>0.4984391259105099</v>
      </c>
      <c r="W488" s="8" t="n">
        <v>6</v>
      </c>
      <c r="X488" s="20" t="n" hidden="false">
        <v>164</v>
      </c>
      <c r="Y488" s="19" t="n" hidden="false">
        <v/>
      </c>
      <c r="Z488" s="19" t="n" hidden="false">
        <f>X488+Y488</f>
        <v>164</v>
      </c>
      <c r="AA488" s="19" t="n" hidden="false">
        <f>ROUND(W488*X488,2)</f>
        <v>984</v>
      </c>
      <c r="AB488" s="19" t="n" hidden="false">
        <v/>
      </c>
      <c r="AC488" s="19" t="n" hidden="false">
        <f>AA488+AB488</f>
        <v>984</v>
      </c>
      <c r="AD488" s="21" t="n" hidden="false">
        <f>AC488/N488-1</f>
        <v>0.7065556711758585</v>
      </c>
      <c r="AE488" s="8" t="n">
        <v>6</v>
      </c>
      <c r="AF488" s="20" t="n" hidden="false">
        <v>180</v>
      </c>
      <c r="AG488" s="19" t="n" hidden="false">
        <v/>
      </c>
      <c r="AH488" s="19" t="n" hidden="false">
        <f>AF488+AG488</f>
        <v>180</v>
      </c>
      <c r="AI488" s="19" t="n" hidden="false">
        <f>ROUND(AE488*AF488,2)</f>
        <v>1080</v>
      </c>
      <c r="AJ488" s="19" t="n" hidden="false">
        <v/>
      </c>
      <c r="AK488" s="19" t="n" hidden="false">
        <f>AI488+AJ488</f>
        <v>1080</v>
      </c>
      <c r="AL488" s="21" t="n" hidden="false">
        <f>AK488/N488-1</f>
        <v>0.8730489073881373</v>
      </c>
      <c r="AM488" s="8" t="n">
        <v>0</v>
      </c>
      <c r="AN488" s="19" t="n" hidden="false">
        <v>0</v>
      </c>
      <c r="AO488" s="19" t="n" hidden="false">
        <v/>
      </c>
      <c r="AP488" s="19" t="n" hidden="false">
        <f>AN488+AO488</f>
        <v>0</v>
      </c>
      <c r="AQ488" s="19" t="n" hidden="false">
        <f>ROUND(AM488*AN488,2)</f>
        <v>0</v>
      </c>
      <c r="AR488" s="19" t="n" hidden="false">
        <v/>
      </c>
      <c r="AS488" s="19" t="n" hidden="false">
        <f>AQ488+AR488</f>
        <v>0</v>
      </c>
      <c r="AT488" s="21" t="n" hidden="false">
        <f>AS488/N488-1</f>
        <v>-1</v>
      </c>
    </row>
    <row r="489" customFormat="false" hidden="false" outlineLevel="0" collapsed="false">
      <c r="A489" s="14" t="inlineStr">
        <is>
          <t xml:space="preserve">1.1.1.2.1.1.5</t>
        </is>
      </c>
      <c r="B489" s="14" t="inlineStr">
        <is>
          <t xml:space="preserve"/>
        </is>
      </c>
      <c r="C489" s="14" t="inlineStr">
        <is>
          <t xml:space="preserve">Монтаж светотехнического оборудования</t>
        </is>
      </c>
      <c r="D489" s="6" t="inlineStr">
        <is>
          <t xml:space="preserve"/>
        </is>
      </c>
      <c r="E489" s="6" t="inlineStr">
        <is>
          <t xml:space="preserve"/>
        </is>
      </c>
      <c r="F489" s="6" t="inlineStr">
        <is>
          <t xml:space="preserve"/>
        </is>
      </c>
      <c r="G489" s="6" t="inlineStr">
        <is>
          <t xml:space="preserve"/>
        </is>
      </c>
      <c r="H489" s="15" t="n">
        <v/>
      </c>
      <c r="I489" s="16" t="n">
        <v/>
      </c>
      <c r="J489" s="16" t="n">
        <v/>
      </c>
      <c r="K489" s="16" t="n">
        <v/>
      </c>
      <c r="L489" s="16" t="n">
        <f>L490+L496+L499</f>
        <v>14323.2</v>
      </c>
      <c r="M489" s="16" t="n">
        <f>M490+M496+M499</f>
        <v>628464</v>
      </c>
      <c r="N489" s="16" t="n">
        <f>N490+N496+N499</f>
        <v>642787.2</v>
      </c>
      <c r="O489" s="15" t="n">
        <v/>
      </c>
      <c r="P489" s="16" t="n" hidden="false">
        <v/>
      </c>
      <c r="Q489" s="16" t="n" hidden="false">
        <v/>
      </c>
      <c r="R489" s="16" t="n" hidden="false">
        <v/>
      </c>
      <c r="S489" s="16" t="n" hidden="false">
        <f>S490+S496+S499</f>
        <v>5982703.2</v>
      </c>
      <c r="T489" s="16" t="n" hidden="false">
        <f>T490+T496+T499</f>
        <v>1415462.4</v>
      </c>
      <c r="U489" s="16" t="n" hidden="false">
        <f>U490+U496+U499</f>
        <v>7398165.6</v>
      </c>
      <c r="V489" s="17" t="n" hidden="false">
        <f>U489/N489-1</f>
        <v>10.509509834670013</v>
      </c>
      <c r="W489" s="15" t="n">
        <v/>
      </c>
      <c r="X489" s="16" t="n" hidden="false">
        <v/>
      </c>
      <c r="Y489" s="16" t="n" hidden="false">
        <v/>
      </c>
      <c r="Z489" s="16" t="n" hidden="false">
        <v/>
      </c>
      <c r="AA489" s="16" t="n" hidden="false">
        <f>AA490+AA496+AA499</f>
        <v>6870553.2</v>
      </c>
      <c r="AB489" s="16" t="n" hidden="false">
        <f>AB490+AB496+AB499</f>
        <v>2298000</v>
      </c>
      <c r="AC489" s="16" t="n" hidden="false">
        <f>AC490+AC496+AC499</f>
        <v>9168553.2</v>
      </c>
      <c r="AD489" s="17" t="n" hidden="false">
        <f>AC489/N489-1</f>
        <v>13.263745762205595</v>
      </c>
      <c r="AE489" s="15" t="n">
        <v/>
      </c>
      <c r="AF489" s="16" t="n" hidden="false">
        <v/>
      </c>
      <c r="AG489" s="16" t="n" hidden="false">
        <v/>
      </c>
      <c r="AH489" s="16" t="n" hidden="false">
        <v/>
      </c>
      <c r="AI489" s="16" t="n" hidden="false">
        <f>AI490+AI496+AI499</f>
        <v>7668325.2</v>
      </c>
      <c r="AJ489" s="16" t="n" hidden="false">
        <f>AJ490+AJ496+AJ499</f>
        <v>1287000</v>
      </c>
      <c r="AK489" s="16" t="n" hidden="false">
        <f>AK490+AK496+AK499</f>
        <v>8955325.2</v>
      </c>
      <c r="AL489" s="17" t="n" hidden="false">
        <f>AK489/N489-1</f>
        <v>12.932021670624431</v>
      </c>
      <c r="AM489" s="15" t="n">
        <v/>
      </c>
      <c r="AN489" s="16" t="n" hidden="false">
        <v/>
      </c>
      <c r="AO489" s="16" t="n" hidden="false">
        <v/>
      </c>
      <c r="AP489" s="16" t="n" hidden="false">
        <v/>
      </c>
      <c r="AQ489" s="16" t="n" hidden="false">
        <f>AQ490+AQ496+AQ499</f>
        <v>0</v>
      </c>
      <c r="AR489" s="16" t="n" hidden="false">
        <f>AR490+AR496+AR499</f>
        <v>0</v>
      </c>
      <c r="AS489" s="16" t="n" hidden="false">
        <f>AS490+AS496+AS499</f>
        <v>0</v>
      </c>
      <c r="AT489" s="17" t="n" hidden="false">
        <f>AS489/N489-1</f>
        <v>-1</v>
      </c>
    </row>
    <row r="490" customFormat="false" hidden="false" outlineLevel="0" collapsed="false">
      <c r="A490" s="18" t="inlineStr">
        <is>
          <t xml:space="preserve">1.1.1.2.1.1.5.1</t>
        </is>
      </c>
      <c r="B490" s="18" t="inlineStr">
        <is>
          <t xml:space="preserve"/>
        </is>
      </c>
      <c r="C490" s="18" t="inlineStr">
        <is>
          <t xml:space="preserve">Монтаж светильника / накладной</t>
        </is>
      </c>
      <c r="D490" s="7" t="inlineStr">
        <is>
          <t xml:space="preserve"/>
        </is>
      </c>
      <c r="E490" s="7" t="inlineStr">
        <is>
          <t xml:space="preserve">Выгружается из БО по объектам BIM-КЦ</t>
        </is>
      </c>
      <c r="F490" s="7" t="inlineStr">
        <is>
          <t xml:space="preserve">ШТ</t>
        </is>
      </c>
      <c r="G490" s="7" t="inlineStr">
        <is>
          <t xml:space="preserve">1</t>
        </is>
      </c>
      <c r="H490" s="8" t="n">
        <v>600</v>
      </c>
      <c r="I490" s="19" t="n">
        <f>ROUND((L491+L492+L493+L494+L495)/H490,2)</f>
        <v>0</v>
      </c>
      <c r="J490" s="20" t="n">
        <v>640</v>
      </c>
      <c r="K490" s="19" t="n">
        <f>I490+ROUND(J490,2)</f>
        <v>640</v>
      </c>
      <c r="L490" s="19" t="n">
        <f>ROUND(H490*I490,2)</f>
        <v>0</v>
      </c>
      <c r="M490" s="19" t="n">
        <f>ROUND(H490*ROUND(J490,2),2)</f>
        <v>384000</v>
      </c>
      <c r="N490" s="19" t="n">
        <f>L490+M490</f>
        <v>384000</v>
      </c>
      <c r="O490" s="8" t="n">
        <v>600</v>
      </c>
      <c r="P490" s="19" t="n" hidden="false">
        <f>ROUND((S491+S492+S493+S494+S495)/O490,2)</f>
        <v>7249.6</v>
      </c>
      <c r="Q490" s="20" t="n" hidden="false">
        <v>1579.2</v>
      </c>
      <c r="R490" s="19" t="n" hidden="false">
        <f>P490+Q490</f>
        <v>8828.8</v>
      </c>
      <c r="S490" s="19" t="n" hidden="false">
        <f>ROUND(O490*P490,2)</f>
        <v>4349760</v>
      </c>
      <c r="T490" s="19" t="n" hidden="false">
        <f>ROUND(O490*Q490,2)</f>
        <v>947520</v>
      </c>
      <c r="U490" s="19" t="n" hidden="false">
        <f>S490+T490</f>
        <v>5297280</v>
      </c>
      <c r="V490" s="21" t="n" hidden="false">
        <f>U490/N490-1</f>
        <v>12.795</v>
      </c>
      <c r="W490" s="8" t="n">
        <v>600</v>
      </c>
      <c r="X490" s="19" t="n" hidden="false">
        <f>ROUND((AA491+AA492+AA493+AA494+AA495)/W490,2)</f>
        <v>8887.05</v>
      </c>
      <c r="Y490" s="20" t="n" hidden="false">
        <v>2300</v>
      </c>
      <c r="Z490" s="19" t="n" hidden="false">
        <f>X490+Y490</f>
        <v>11187.05</v>
      </c>
      <c r="AA490" s="19" t="n" hidden="false">
        <f>ROUND(W490*X490,2)</f>
        <v>5332230</v>
      </c>
      <c r="AB490" s="19" t="n" hidden="false">
        <f>ROUND(W490*Y490,2)</f>
        <v>1380000</v>
      </c>
      <c r="AC490" s="19" t="n" hidden="false">
        <f>AA490+AB490</f>
        <v>6712230</v>
      </c>
      <c r="AD490" s="21" t="n" hidden="false">
        <f>AC490/N490-1</f>
        <v>16.479765625</v>
      </c>
      <c r="AE490" s="8" t="n">
        <v>600</v>
      </c>
      <c r="AF490" s="19" t="n" hidden="false">
        <f>ROUND((AI491+AI492+AI493+AI494+AI495)/AE490,2)</f>
        <v>9846.67</v>
      </c>
      <c r="AG490" s="20" t="n" hidden="false">
        <v>1500</v>
      </c>
      <c r="AH490" s="19" t="n" hidden="false">
        <f>AF490+AG490</f>
        <v>11346.67</v>
      </c>
      <c r="AI490" s="19" t="n" hidden="false">
        <f>ROUND(AE490*AF490,2)</f>
        <v>5908002</v>
      </c>
      <c r="AJ490" s="19" t="n" hidden="false">
        <f>ROUND(AE490*AG490,2)</f>
        <v>900000</v>
      </c>
      <c r="AK490" s="19" t="n" hidden="false">
        <f>AI490+AJ490</f>
        <v>6808002</v>
      </c>
      <c r="AL490" s="21" t="n" hidden="false">
        <f>AK490/N490-1</f>
        <v>16.729171875</v>
      </c>
      <c r="AM490" s="8" t="n">
        <v>0</v>
      </c>
      <c r="AN490" s="19" t="n" hidden="false">
        <f>ROUND((AQ491+AQ492+AQ493+AQ494+AQ495)/AM490,2)</f>
        <v>0</v>
      </c>
      <c r="AO490" s="19" t="n" hidden="false">
        <v>0</v>
      </c>
      <c r="AP490" s="19" t="n" hidden="false">
        <f>AN490+AO490</f>
        <v>0</v>
      </c>
      <c r="AQ490" s="19" t="n" hidden="false">
        <f>ROUND(AM490*AN490,2)</f>
        <v>0</v>
      </c>
      <c r="AR490" s="19" t="n" hidden="false">
        <f>ROUND(AM490*AO490,2)</f>
        <v>0</v>
      </c>
      <c r="AS490" s="19" t="n" hidden="false">
        <f>AQ490+AR490</f>
        <v>0</v>
      </c>
      <c r="AT490" s="21" t="n" hidden="false">
        <f>AS490/N490-1</f>
        <v>-1</v>
      </c>
    </row>
    <row r="491" customFormat="false" hidden="false" outlineLevel="0" collapsed="false">
      <c r="A491" s="18" t="inlineStr">
        <is>
          <t xml:space="preserve">1.1.1.2.1.1.5.1.1</t>
        </is>
      </c>
      <c r="B491" s="18" t="inlineStr">
        <is>
          <t xml:space="preserve"/>
        </is>
      </c>
      <c r="C491" s="22" t="inlineStr">
        <is>
          <t xml:space="preserve">Светильник_ / марку и артикул указать в примечании</t>
        </is>
      </c>
      <c r="D491" s="7" t="inlineStr">
        <is>
          <t xml:space="preserve">Светильник линейный накладной светодиодный Dust 1200 P L 65 4000 W GR 1200х124, 4000K, 36 Вт, световой поток 4320 Лм, IP65</t>
        </is>
      </c>
      <c r="E491" s="7" t="inlineStr">
        <is>
          <t xml:space="preserve"/>
        </is>
      </c>
      <c r="F491" s="7" t="inlineStr">
        <is>
          <t xml:space="preserve">ШТ</t>
        </is>
      </c>
      <c r="G491" s="7" t="inlineStr">
        <is>
          <t xml:space="preserve">1</t>
        </is>
      </c>
      <c r="H491" s="8" t="n">
        <v>40</v>
      </c>
      <c r="I491" s="20" t="n">
        <v>0</v>
      </c>
      <c r="J491" s="19" t="n">
        <v/>
      </c>
      <c r="K491" s="19" t="n">
        <f>ROUND(I491,2)+J491</f>
        <v>0</v>
      </c>
      <c r="L491" s="19" t="n">
        <f>ROUND(H491*ROUND(I491,2),2)</f>
        <v>0</v>
      </c>
      <c r="M491" s="19" t="n">
        <v/>
      </c>
      <c r="N491" s="19" t="n">
        <f>L491+M491</f>
        <v>0</v>
      </c>
      <c r="O491" s="8" t="n">
        <v>40</v>
      </c>
      <c r="P491" s="20" t="n" hidden="false">
        <v>8800</v>
      </c>
      <c r="Q491" s="19" t="n" hidden="false">
        <v/>
      </c>
      <c r="R491" s="19" t="n" hidden="false">
        <f>P491+Q491</f>
        <v>8800</v>
      </c>
      <c r="S491" s="19" t="n" hidden="false">
        <f>ROUND(O491*P491,2)</f>
        <v>352000</v>
      </c>
      <c r="T491" s="19" t="n" hidden="false">
        <v/>
      </c>
      <c r="U491" s="19" t="n" hidden="false">
        <f>S491+T491</f>
        <v>352000</v>
      </c>
      <c r="V491" s="21" t="n" hidden="false">
        <f>U491/N491-1</f>
        <v>Infinity</v>
      </c>
      <c r="W491" s="8" t="n">
        <v>40</v>
      </c>
      <c r="X491" s="20" t="n" hidden="false">
        <v>8765</v>
      </c>
      <c r="Y491" s="19" t="n" hidden="false">
        <v/>
      </c>
      <c r="Z491" s="19" t="n" hidden="false">
        <f>X491+Y491</f>
        <v>8765</v>
      </c>
      <c r="AA491" s="19" t="n" hidden="false">
        <f>ROUND(W491*X491,2)</f>
        <v>350600</v>
      </c>
      <c r="AB491" s="19" t="n" hidden="false">
        <v/>
      </c>
      <c r="AC491" s="19" t="n" hidden="false">
        <f>AA491+AB491</f>
        <v>350600</v>
      </c>
      <c r="AD491" s="21" t="n" hidden="false">
        <f>AC491/N491-1</f>
        <v>Infinity</v>
      </c>
      <c r="AE491" s="8" t="n">
        <v>40</v>
      </c>
      <c r="AF491" s="20" t="n" hidden="false">
        <v>9500</v>
      </c>
      <c r="AG491" s="19" t="n" hidden="false">
        <v/>
      </c>
      <c r="AH491" s="19" t="n" hidden="false">
        <f>AF491+AG491</f>
        <v>9500</v>
      </c>
      <c r="AI491" s="19" t="n" hidden="false">
        <f>ROUND(AE491*AF491,2)</f>
        <v>380000</v>
      </c>
      <c r="AJ491" s="19" t="n" hidden="false">
        <v/>
      </c>
      <c r="AK491" s="19" t="n" hidden="false">
        <f>AI491+AJ491</f>
        <v>380000</v>
      </c>
      <c r="AL491" s="21" t="n" hidden="false">
        <f>AK491/N491-1</f>
        <v>Infinity</v>
      </c>
      <c r="AM491" s="8" t="n">
        <v>0</v>
      </c>
      <c r="AN491" s="19" t="n" hidden="false">
        <v>0</v>
      </c>
      <c r="AO491" s="19" t="n" hidden="false">
        <v/>
      </c>
      <c r="AP491" s="19" t="n" hidden="false">
        <f>AN491+AO491</f>
        <v>0</v>
      </c>
      <c r="AQ491" s="19" t="n" hidden="false">
        <f>ROUND(AM491*AN491,2)</f>
        <v>0</v>
      </c>
      <c r="AR491" s="19" t="n" hidden="false">
        <v/>
      </c>
      <c r="AS491" s="19" t="n" hidden="false">
        <f>AQ491+AR491</f>
        <v>0</v>
      </c>
      <c r="AT491" s="21" t="n" hidden="false">
        <f>AS491/N491-1</f>
        <v>NaN</v>
      </c>
    </row>
    <row r="492" customFormat="false" hidden="false" outlineLevel="0" collapsed="false">
      <c r="A492" s="18" t="inlineStr">
        <is>
          <t xml:space="preserve">1.1.1.2.1.1.5.1.2</t>
        </is>
      </c>
      <c r="B492" s="18" t="inlineStr">
        <is>
          <t xml:space="preserve"/>
        </is>
      </c>
      <c r="C492" s="22" t="inlineStr">
        <is>
          <t xml:space="preserve">Светильник_ / марку и артикул указать в примечании</t>
        </is>
      </c>
      <c r="D492" s="7" t="inlineStr">
        <is>
          <t xml:space="preserve">Светильник потолочный/накладной светодиодный ES 96-058-20 EXSER
1250х60, 4000K, 28 Вт, световой поток 3250 Лм, IP20</t>
        </is>
      </c>
      <c r="E492" s="7" t="inlineStr">
        <is>
          <t xml:space="preserve"/>
        </is>
      </c>
      <c r="F492" s="7" t="inlineStr">
        <is>
          <t xml:space="preserve">ШТ</t>
        </is>
      </c>
      <c r="G492" s="7" t="inlineStr">
        <is>
          <t xml:space="preserve">1</t>
        </is>
      </c>
      <c r="H492" s="8" t="n">
        <v>224</v>
      </c>
      <c r="I492" s="20" t="n">
        <v>0</v>
      </c>
      <c r="J492" s="19" t="n">
        <v/>
      </c>
      <c r="K492" s="19" t="n">
        <f>ROUND(I492,2)+J492</f>
        <v>0</v>
      </c>
      <c r="L492" s="19" t="n">
        <f>ROUND(H492*ROUND(I492,2),2)</f>
        <v>0</v>
      </c>
      <c r="M492" s="19" t="n">
        <v/>
      </c>
      <c r="N492" s="19" t="n">
        <f>L492+M492</f>
        <v>0</v>
      </c>
      <c r="O492" s="8" t="n">
        <v>224</v>
      </c>
      <c r="P492" s="20" t="n" hidden="false">
        <v>3570</v>
      </c>
      <c r="Q492" s="19" t="n" hidden="false">
        <v/>
      </c>
      <c r="R492" s="19" t="n" hidden="false">
        <f>P492+Q492</f>
        <v>3570</v>
      </c>
      <c r="S492" s="19" t="n" hidden="false">
        <f>ROUND(O492*P492,2)</f>
        <v>799680</v>
      </c>
      <c r="T492" s="19" t="n" hidden="false">
        <v/>
      </c>
      <c r="U492" s="19" t="n" hidden="false">
        <f>S492+T492</f>
        <v>799680</v>
      </c>
      <c r="V492" s="21" t="n" hidden="false">
        <f>U492/N492-1</f>
        <v>Infinity</v>
      </c>
      <c r="W492" s="8" t="n">
        <v>224</v>
      </c>
      <c r="X492" s="20" t="n" hidden="false">
        <v>3380</v>
      </c>
      <c r="Y492" s="19" t="n" hidden="false">
        <v/>
      </c>
      <c r="Z492" s="19" t="n" hidden="false">
        <f>X492+Y492</f>
        <v>3380</v>
      </c>
      <c r="AA492" s="19" t="n" hidden="false">
        <f>ROUND(W492*X492,2)</f>
        <v>757120</v>
      </c>
      <c r="AB492" s="19" t="n" hidden="false">
        <v/>
      </c>
      <c r="AC492" s="19" t="n" hidden="false">
        <f>AA492+AB492</f>
        <v>757120</v>
      </c>
      <c r="AD492" s="21" t="n" hidden="false">
        <f>AC492/N492-1</f>
        <v>Infinity</v>
      </c>
      <c r="AE492" s="8" t="n">
        <v>224</v>
      </c>
      <c r="AF492" s="20" t="n" hidden="false">
        <v>8000</v>
      </c>
      <c r="AG492" s="19" t="n" hidden="false">
        <v/>
      </c>
      <c r="AH492" s="19" t="n" hidden="false">
        <f>AF492+AG492</f>
        <v>8000</v>
      </c>
      <c r="AI492" s="19" t="n" hidden="false">
        <f>ROUND(AE492*AF492,2)</f>
        <v>1792000</v>
      </c>
      <c r="AJ492" s="19" t="n" hidden="false">
        <v/>
      </c>
      <c r="AK492" s="19" t="n" hidden="false">
        <f>AI492+AJ492</f>
        <v>1792000</v>
      </c>
      <c r="AL492" s="21" t="n" hidden="false">
        <f>AK492/N492-1</f>
        <v>Infinity</v>
      </c>
      <c r="AM492" s="8" t="n">
        <v>0</v>
      </c>
      <c r="AN492" s="19" t="n" hidden="false">
        <v>0</v>
      </c>
      <c r="AO492" s="19" t="n" hidden="false">
        <v/>
      </c>
      <c r="AP492" s="19" t="n" hidden="false">
        <f>AN492+AO492</f>
        <v>0</v>
      </c>
      <c r="AQ492" s="19" t="n" hidden="false">
        <f>ROUND(AM492*AN492,2)</f>
        <v>0</v>
      </c>
      <c r="AR492" s="19" t="n" hidden="false">
        <v/>
      </c>
      <c r="AS492" s="19" t="n" hidden="false">
        <f>AQ492+AR492</f>
        <v>0</v>
      </c>
      <c r="AT492" s="21" t="n" hidden="false">
        <f>AS492/N492-1</f>
        <v>NaN</v>
      </c>
    </row>
    <row r="493" customFormat="false" hidden="false" outlineLevel="0" collapsed="false">
      <c r="A493" s="18" t="inlineStr">
        <is>
          <t xml:space="preserve">1.1.1.2.1.1.5.1.3</t>
        </is>
      </c>
      <c r="B493" s="18" t="inlineStr">
        <is>
          <t xml:space="preserve"/>
        </is>
      </c>
      <c r="C493" s="22" t="inlineStr">
        <is>
          <t xml:space="preserve">Светильник_ / марку и артикул указать в примечании</t>
        </is>
      </c>
      <c r="D493" s="7" t="inlineStr">
        <is>
          <t xml:space="preserve">Светильник светодиодный ES 96-056-20 EXSER ,1123х60, 4000K, 32 Вт,
световой поток 3050 Лм, IP20</t>
        </is>
      </c>
      <c r="E493" s="7" t="inlineStr">
        <is>
          <t xml:space="preserve"/>
        </is>
      </c>
      <c r="F493" s="7" t="inlineStr">
        <is>
          <t xml:space="preserve">ШТ</t>
        </is>
      </c>
      <c r="G493" s="7" t="inlineStr">
        <is>
          <t xml:space="preserve">1</t>
        </is>
      </c>
      <c r="H493" s="8" t="n">
        <v>36</v>
      </c>
      <c r="I493" s="20" t="n">
        <v>0</v>
      </c>
      <c r="J493" s="19" t="n">
        <v/>
      </c>
      <c r="K493" s="19" t="n">
        <f>ROUND(I493,2)+J493</f>
        <v>0</v>
      </c>
      <c r="L493" s="19" t="n">
        <f>ROUND(H493*ROUND(I493,2),2)</f>
        <v>0</v>
      </c>
      <c r="M493" s="19" t="n">
        <v/>
      </c>
      <c r="N493" s="19" t="n">
        <f>L493+M493</f>
        <v>0</v>
      </c>
      <c r="O493" s="8" t="n">
        <v>36</v>
      </c>
      <c r="P493" s="20" t="n" hidden="false">
        <v>3750</v>
      </c>
      <c r="Q493" s="19" t="n" hidden="false">
        <v/>
      </c>
      <c r="R493" s="19" t="n" hidden="false">
        <f>P493+Q493</f>
        <v>3750</v>
      </c>
      <c r="S493" s="19" t="n" hidden="false">
        <f>ROUND(O493*P493,2)</f>
        <v>135000</v>
      </c>
      <c r="T493" s="19" t="n" hidden="false">
        <v/>
      </c>
      <c r="U493" s="19" t="n" hidden="false">
        <f>S493+T493</f>
        <v>135000</v>
      </c>
      <c r="V493" s="21" t="n" hidden="false">
        <f>U493/N493-1</f>
        <v>Infinity</v>
      </c>
      <c r="W493" s="8" t="n">
        <v>36</v>
      </c>
      <c r="X493" s="20" t="n" hidden="false">
        <v>4300</v>
      </c>
      <c r="Y493" s="19" t="n" hidden="false">
        <v/>
      </c>
      <c r="Z493" s="19" t="n" hidden="false">
        <f>X493+Y493</f>
        <v>4300</v>
      </c>
      <c r="AA493" s="19" t="n" hidden="false">
        <f>ROUND(W493*X493,2)</f>
        <v>154800</v>
      </c>
      <c r="AB493" s="19" t="n" hidden="false">
        <v/>
      </c>
      <c r="AC493" s="19" t="n" hidden="false">
        <f>AA493+AB493</f>
        <v>154800</v>
      </c>
      <c r="AD493" s="21" t="n" hidden="false">
        <f>AC493/N493-1</f>
        <v>Infinity</v>
      </c>
      <c r="AE493" s="8" t="n">
        <v>36</v>
      </c>
      <c r="AF493" s="20" t="n" hidden="false">
        <v>8000</v>
      </c>
      <c r="AG493" s="19" t="n" hidden="false">
        <v/>
      </c>
      <c r="AH493" s="19" t="n" hidden="false">
        <f>AF493+AG493</f>
        <v>8000</v>
      </c>
      <c r="AI493" s="19" t="n" hidden="false">
        <f>ROUND(AE493*AF493,2)</f>
        <v>288000</v>
      </c>
      <c r="AJ493" s="19" t="n" hidden="false">
        <v/>
      </c>
      <c r="AK493" s="19" t="n" hidden="false">
        <f>AI493+AJ493</f>
        <v>288000</v>
      </c>
      <c r="AL493" s="21" t="n" hidden="false">
        <f>AK493/N493-1</f>
        <v>Infinity</v>
      </c>
      <c r="AM493" s="8" t="n">
        <v>0</v>
      </c>
      <c r="AN493" s="19" t="n" hidden="false">
        <v>0</v>
      </c>
      <c r="AO493" s="19" t="n" hidden="false">
        <v/>
      </c>
      <c r="AP493" s="19" t="n" hidden="false">
        <f>AN493+AO493</f>
        <v>0</v>
      </c>
      <c r="AQ493" s="19" t="n" hidden="false">
        <f>ROUND(AM493*AN493,2)</f>
        <v>0</v>
      </c>
      <c r="AR493" s="19" t="n" hidden="false">
        <v/>
      </c>
      <c r="AS493" s="19" t="n" hidden="false">
        <f>AQ493+AR493</f>
        <v>0</v>
      </c>
      <c r="AT493" s="21" t="n" hidden="false">
        <f>AS493/N493-1</f>
        <v>NaN</v>
      </c>
    </row>
    <row r="494" customFormat="false" hidden="false" outlineLevel="0" collapsed="false">
      <c r="A494" s="18" t="inlineStr">
        <is>
          <t xml:space="preserve">1.1.1.2.1.1.5.1.4</t>
        </is>
      </c>
      <c r="B494" s="18" t="inlineStr">
        <is>
          <t xml:space="preserve"/>
        </is>
      </c>
      <c r="C494" s="22" t="inlineStr">
        <is>
          <t xml:space="preserve">Светильник_ / марку и артикул указать в примечании</t>
        </is>
      </c>
      <c r="D494" s="7" t="inlineStr">
        <is>
          <t xml:space="preserve">Светильник встраиваемый/накладной светодиодный OPTIMA.OPL ECO LED 1200х600, 4000K, 76 Вт, световой поток 6000 Лм, IP20</t>
        </is>
      </c>
      <c r="E494" s="7" t="inlineStr">
        <is>
          <t xml:space="preserve"/>
        </is>
      </c>
      <c r="F494" s="7" t="inlineStr">
        <is>
          <t xml:space="preserve">ШТ</t>
        </is>
      </c>
      <c r="G494" s="7" t="inlineStr">
        <is>
          <t xml:space="preserve">1</t>
        </is>
      </c>
      <c r="H494" s="8" t="n">
        <v>296</v>
      </c>
      <c r="I494" s="20" t="n">
        <v>0</v>
      </c>
      <c r="J494" s="19" t="n">
        <v/>
      </c>
      <c r="K494" s="19" t="n">
        <f>ROUND(I494,2)+J494</f>
        <v>0</v>
      </c>
      <c r="L494" s="19" t="n">
        <f>ROUND(H494*ROUND(I494,2),2)</f>
        <v>0</v>
      </c>
      <c r="M494" s="19" t="n">
        <v/>
      </c>
      <c r="N494" s="19" t="n">
        <f>L494+M494</f>
        <v>0</v>
      </c>
      <c r="O494" s="8" t="n">
        <v>296</v>
      </c>
      <c r="P494" s="20" t="n" hidden="false">
        <v>10192</v>
      </c>
      <c r="Q494" s="19" t="n" hidden="false">
        <v/>
      </c>
      <c r="R494" s="19" t="n" hidden="false">
        <f>P494+Q494</f>
        <v>10192</v>
      </c>
      <c r="S494" s="19" t="n" hidden="false">
        <f>ROUND(O494*P494,2)</f>
        <v>3016832</v>
      </c>
      <c r="T494" s="19" t="n" hidden="false">
        <v/>
      </c>
      <c r="U494" s="19" t="n" hidden="false">
        <f>S494+T494</f>
        <v>3016832</v>
      </c>
      <c r="V494" s="21" t="n" hidden="false">
        <f>U494/N494-1</f>
        <v>Infinity</v>
      </c>
      <c r="W494" s="8" t="n">
        <v>296</v>
      </c>
      <c r="X494" s="20" t="n" hidden="false">
        <v>13603</v>
      </c>
      <c r="Y494" s="19" t="n" hidden="false">
        <v/>
      </c>
      <c r="Z494" s="19" t="n" hidden="false">
        <f>X494+Y494</f>
        <v>13603</v>
      </c>
      <c r="AA494" s="19" t="n" hidden="false">
        <f>ROUND(W494*X494,2)</f>
        <v>4026488</v>
      </c>
      <c r="AB494" s="19" t="n" hidden="false">
        <v/>
      </c>
      <c r="AC494" s="19" t="n" hidden="false">
        <f>AA494+AB494</f>
        <v>4026488</v>
      </c>
      <c r="AD494" s="21" t="n" hidden="false">
        <f>AC494/N494-1</f>
        <v>Infinity</v>
      </c>
      <c r="AE494" s="8" t="n">
        <v>296</v>
      </c>
      <c r="AF494" s="20" t="n" hidden="false">
        <v>11500</v>
      </c>
      <c r="AG494" s="19" t="n" hidden="false">
        <v/>
      </c>
      <c r="AH494" s="19" t="n" hidden="false">
        <f>AF494+AG494</f>
        <v>11500</v>
      </c>
      <c r="AI494" s="19" t="n" hidden="false">
        <f>ROUND(AE494*AF494,2)</f>
        <v>3404000</v>
      </c>
      <c r="AJ494" s="19" t="n" hidden="false">
        <v/>
      </c>
      <c r="AK494" s="19" t="n" hidden="false">
        <f>AI494+AJ494</f>
        <v>3404000</v>
      </c>
      <c r="AL494" s="21" t="n" hidden="false">
        <f>AK494/N494-1</f>
        <v>Infinity</v>
      </c>
      <c r="AM494" s="8" t="n">
        <v>0</v>
      </c>
      <c r="AN494" s="19" t="n" hidden="false">
        <v>0</v>
      </c>
      <c r="AO494" s="19" t="n" hidden="false">
        <v/>
      </c>
      <c r="AP494" s="19" t="n" hidden="false">
        <f>AN494+AO494</f>
        <v>0</v>
      </c>
      <c r="AQ494" s="19" t="n" hidden="false">
        <f>ROUND(AM494*AN494,2)</f>
        <v>0</v>
      </c>
      <c r="AR494" s="19" t="n" hidden="false">
        <v/>
      </c>
      <c r="AS494" s="19" t="n" hidden="false">
        <f>AQ494+AR494</f>
        <v>0</v>
      </c>
      <c r="AT494" s="21" t="n" hidden="false">
        <f>AS494/N494-1</f>
        <v>NaN</v>
      </c>
    </row>
    <row r="495" customFormat="false" hidden="false" outlineLevel="0" collapsed="false">
      <c r="A495" s="18" t="inlineStr">
        <is>
          <t xml:space="preserve">1.1.1.2.1.1.5.1.5</t>
        </is>
      </c>
      <c r="B495" s="18" t="inlineStr">
        <is>
          <t xml:space="preserve"/>
        </is>
      </c>
      <c r="C495" s="22" t="inlineStr">
        <is>
          <t xml:space="preserve">Светильник_ / марку и артикул указать в примечании</t>
        </is>
      </c>
      <c r="D495" s="7" t="inlineStr">
        <is>
          <t xml:space="preserve">Светильник светодиодный, настенный, DOMO LED 11W 840 SL, 11 Вт, 4000К, световой поток 1450 Лм, IP65</t>
        </is>
      </c>
      <c r="E495" s="7" t="inlineStr">
        <is>
          <t xml:space="preserve"/>
        </is>
      </c>
      <c r="F495" s="7" t="inlineStr">
        <is>
          <t xml:space="preserve">ШТ</t>
        </is>
      </c>
      <c r="G495" s="7" t="inlineStr">
        <is>
          <t xml:space="preserve">1</t>
        </is>
      </c>
      <c r="H495" s="8" t="n">
        <v>4</v>
      </c>
      <c r="I495" s="20" t="n">
        <v>0</v>
      </c>
      <c r="J495" s="19" t="n">
        <v/>
      </c>
      <c r="K495" s="19" t="n">
        <f>ROUND(I495,2)+J495</f>
        <v>0</v>
      </c>
      <c r="L495" s="19" t="n">
        <f>ROUND(H495*ROUND(I495,2),2)</f>
        <v>0</v>
      </c>
      <c r="M495" s="19" t="n">
        <v/>
      </c>
      <c r="N495" s="19" t="n">
        <f>L495+M495</f>
        <v>0</v>
      </c>
      <c r="O495" s="8" t="n">
        <v>4</v>
      </c>
      <c r="P495" s="20" t="n" hidden="false">
        <v>11562</v>
      </c>
      <c r="Q495" s="19" t="n" hidden="false">
        <v/>
      </c>
      <c r="R495" s="19" t="n" hidden="false">
        <f>P495+Q495</f>
        <v>11562</v>
      </c>
      <c r="S495" s="19" t="n" hidden="false">
        <f>ROUND(O495*P495,2)</f>
        <v>46248</v>
      </c>
      <c r="T495" s="19" t="n" hidden="false">
        <v/>
      </c>
      <c r="U495" s="19" t="n" hidden="false">
        <f>S495+T495</f>
        <v>46248</v>
      </c>
      <c r="V495" s="21" t="n" hidden="false">
        <f>U495/N495-1</f>
        <v>Infinity</v>
      </c>
      <c r="W495" s="8" t="n">
        <v>4</v>
      </c>
      <c r="X495" s="20" t="n" hidden="false">
        <v>10806</v>
      </c>
      <c r="Y495" s="19" t="n" hidden="false">
        <v/>
      </c>
      <c r="Z495" s="19" t="n" hidden="false">
        <f>X495+Y495</f>
        <v>10806</v>
      </c>
      <c r="AA495" s="19" t="n" hidden="false">
        <f>ROUND(W495*X495,2)</f>
        <v>43224</v>
      </c>
      <c r="AB495" s="19" t="n" hidden="false">
        <v/>
      </c>
      <c r="AC495" s="19" t="n" hidden="false">
        <f>AA495+AB495</f>
        <v>43224</v>
      </c>
      <c r="AD495" s="21" t="n" hidden="false">
        <f>AC495/N495-1</f>
        <v>Infinity</v>
      </c>
      <c r="AE495" s="8" t="n">
        <v>4</v>
      </c>
      <c r="AF495" s="20" t="n" hidden="false">
        <v>11000</v>
      </c>
      <c r="AG495" s="19" t="n" hidden="false">
        <v/>
      </c>
      <c r="AH495" s="19" t="n" hidden="false">
        <f>AF495+AG495</f>
        <v>11000</v>
      </c>
      <c r="AI495" s="19" t="n" hidden="false">
        <f>ROUND(AE495*AF495,2)</f>
        <v>44000</v>
      </c>
      <c r="AJ495" s="19" t="n" hidden="false">
        <v/>
      </c>
      <c r="AK495" s="19" t="n" hidden="false">
        <f>AI495+AJ495</f>
        <v>44000</v>
      </c>
      <c r="AL495" s="21" t="n" hidden="false">
        <f>AK495/N495-1</f>
        <v>Infinity</v>
      </c>
      <c r="AM495" s="8" t="n">
        <v>0</v>
      </c>
      <c r="AN495" s="19" t="n" hidden="false">
        <v>0</v>
      </c>
      <c r="AO495" s="19" t="n" hidden="false">
        <v/>
      </c>
      <c r="AP495" s="19" t="n" hidden="false">
        <f>AN495+AO495</f>
        <v>0</v>
      </c>
      <c r="AQ495" s="19" t="n" hidden="false">
        <f>ROUND(AM495*AN495,2)</f>
        <v>0</v>
      </c>
      <c r="AR495" s="19" t="n" hidden="false">
        <v/>
      </c>
      <c r="AS495" s="19" t="n" hidden="false">
        <f>AQ495+AR495</f>
        <v>0</v>
      </c>
      <c r="AT495" s="21" t="n" hidden="false">
        <f>AS495/N495-1</f>
        <v>NaN</v>
      </c>
    </row>
    <row r="496" customFormat="false" hidden="false" outlineLevel="0" collapsed="false">
      <c r="A496" s="18" t="inlineStr">
        <is>
          <t xml:space="preserve">1.1.1.2.1.1.5.2</t>
        </is>
      </c>
      <c r="B496" s="18" t="inlineStr">
        <is>
          <t xml:space="preserve"/>
        </is>
      </c>
      <c r="C496" s="18" t="inlineStr">
        <is>
          <t xml:space="preserve">Монтаж светильника / встраиваемый в Армстронг, Грильято</t>
        </is>
      </c>
      <c r="D496" s="7" t="inlineStr">
        <is>
          <t xml:space="preserve"/>
        </is>
      </c>
      <c r="E496" s="7" t="inlineStr">
        <is>
          <t xml:space="preserve">Выгружается из БО по объектам BIM-КЦ</t>
        </is>
      </c>
      <c r="F496" s="7" t="inlineStr">
        <is>
          <t xml:space="preserve">ШТ</t>
        </is>
      </c>
      <c r="G496" s="7" t="inlineStr">
        <is>
          <t xml:space="preserve">1</t>
        </is>
      </c>
      <c r="H496" s="8" t="n">
        <v>192</v>
      </c>
      <c r="I496" s="19" t="n">
        <f>ROUND((L497+L498)/H496,2)</f>
        <v>74.6</v>
      </c>
      <c r="J496" s="20" t="n">
        <v>737</v>
      </c>
      <c r="K496" s="19" t="n">
        <f>I496+ROUND(J496,2)</f>
        <v>811.6</v>
      </c>
      <c r="L496" s="19" t="n">
        <f>ROUND(H496*I496,2)</f>
        <v>14323.2</v>
      </c>
      <c r="M496" s="19" t="n">
        <f>ROUND(H496*ROUND(J496,2),2)</f>
        <v>141504</v>
      </c>
      <c r="N496" s="19" t="n">
        <f>L496+M496</f>
        <v>155827.2</v>
      </c>
      <c r="O496" s="8" t="n">
        <v>192</v>
      </c>
      <c r="P496" s="19" t="n" hidden="false">
        <f>ROUND((S497+S498)/O496,2)</f>
        <v>7174.6</v>
      </c>
      <c r="Q496" s="20" t="n" hidden="false">
        <v>1579.2</v>
      </c>
      <c r="R496" s="19" t="n" hidden="false">
        <f>P496+Q496</f>
        <v>8753.8</v>
      </c>
      <c r="S496" s="19" t="n" hidden="false">
        <f>ROUND(O496*P496,2)</f>
        <v>1377523.2</v>
      </c>
      <c r="T496" s="19" t="n" hidden="false">
        <f>ROUND(O496*Q496,2)</f>
        <v>303206.4</v>
      </c>
      <c r="U496" s="19" t="n" hidden="false">
        <f>S496+T496</f>
        <v>1680729.6</v>
      </c>
      <c r="V496" s="21" t="n" hidden="false">
        <f>U496/N496-1</f>
        <v>9.785855101034992</v>
      </c>
      <c r="W496" s="8" t="n">
        <v>192</v>
      </c>
      <c r="X496" s="19" t="n" hidden="false">
        <f>ROUND((AA497+AA498)/W496,2)</f>
        <v>5674.6</v>
      </c>
      <c r="Y496" s="20" t="n" hidden="false">
        <v>3200</v>
      </c>
      <c r="Z496" s="19" t="n" hidden="false">
        <f>X496+Y496</f>
        <v>8874.6</v>
      </c>
      <c r="AA496" s="19" t="n" hidden="false">
        <f>ROUND(W496*X496,2)</f>
        <v>1089523.2</v>
      </c>
      <c r="AB496" s="19" t="n" hidden="false">
        <f>ROUND(W496*Y496,2)</f>
        <v>614400</v>
      </c>
      <c r="AC496" s="19" t="n" hidden="false">
        <f>AA496+AB496</f>
        <v>1703923.2</v>
      </c>
      <c r="AD496" s="21" t="n" hidden="false">
        <f>AC496/N496-1</f>
        <v>9.934696895022178</v>
      </c>
      <c r="AE496" s="8" t="n">
        <v>192</v>
      </c>
      <c r="AF496" s="19" t="n" hidden="false">
        <f>ROUND((AI497+AI498)/AE496,2)</f>
        <v>6074.6</v>
      </c>
      <c r="AG496" s="20" t="n" hidden="false">
        <v>1500</v>
      </c>
      <c r="AH496" s="19" t="n" hidden="false">
        <f>AF496+AG496</f>
        <v>7574.6</v>
      </c>
      <c r="AI496" s="19" t="n" hidden="false">
        <f>ROUND(AE496*AF496,2)</f>
        <v>1166323.2</v>
      </c>
      <c r="AJ496" s="19" t="n" hidden="false">
        <f>ROUND(AE496*AG496,2)</f>
        <v>288000</v>
      </c>
      <c r="AK496" s="19" t="n" hidden="false">
        <f>AI496+AJ496</f>
        <v>1454323.2</v>
      </c>
      <c r="AL496" s="21" t="n" hidden="false">
        <f>AK496/N496-1</f>
        <v>8.33292262198127</v>
      </c>
      <c r="AM496" s="8" t="n">
        <v>0</v>
      </c>
      <c r="AN496" s="19" t="n" hidden="false">
        <f>ROUND((AQ497+AQ498)/AM496,2)</f>
        <v>0</v>
      </c>
      <c r="AO496" s="19" t="n" hidden="false">
        <v>0</v>
      </c>
      <c r="AP496" s="19" t="n" hidden="false">
        <f>AN496+AO496</f>
        <v>0</v>
      </c>
      <c r="AQ496" s="19" t="n" hidden="false">
        <f>ROUND(AM496*AN496,2)</f>
        <v>0</v>
      </c>
      <c r="AR496" s="19" t="n" hidden="false">
        <f>ROUND(AM496*AO496,2)</f>
        <v>0</v>
      </c>
      <c r="AS496" s="19" t="n" hidden="false">
        <f>AQ496+AR496</f>
        <v>0</v>
      </c>
      <c r="AT496" s="21" t="n" hidden="false">
        <f>AS496/N496-1</f>
        <v>-1</v>
      </c>
    </row>
    <row r="497" customFormat="false" hidden="false" outlineLevel="0" collapsed="false">
      <c r="A497" s="18" t="inlineStr">
        <is>
          <t xml:space="preserve">1.1.1.2.1.1.5.2.1</t>
        </is>
      </c>
      <c r="B497" s="18" t="inlineStr">
        <is>
          <t xml:space="preserve"/>
        </is>
      </c>
      <c r="C497" s="22" t="inlineStr">
        <is>
          <t xml:space="preserve">Светильник_ / марку и артикул указать в примечании</t>
        </is>
      </c>
      <c r="D497" s="7" t="inlineStr">
        <is>
          <t xml:space="preserve">Светильник встраиваемый светодиодный GRILIATO COMBO 100(89) R S 54 4000 W WH , 4000K, 11 Вт, световой поток 990 Лм, IP54</t>
        </is>
      </c>
      <c r="E497" s="7" t="inlineStr">
        <is>
          <t xml:space="preserve"/>
        </is>
      </c>
      <c r="F497" s="7" t="inlineStr">
        <is>
          <t xml:space="preserve">ШТ</t>
        </is>
      </c>
      <c r="G497" s="7" t="inlineStr">
        <is>
          <t xml:space="preserve">1</t>
        </is>
      </c>
      <c r="H497" s="8" t="n">
        <v>192</v>
      </c>
      <c r="I497" s="20" t="n">
        <v>0</v>
      </c>
      <c r="J497" s="19" t="n">
        <v/>
      </c>
      <c r="K497" s="19" t="n">
        <f>ROUND(I497,2)+J497</f>
        <v>0</v>
      </c>
      <c r="L497" s="19" t="n">
        <f>ROUND(H497*ROUND(I497,2),2)</f>
        <v>0</v>
      </c>
      <c r="M497" s="19" t="n">
        <v/>
      </c>
      <c r="N497" s="19" t="n">
        <f>L497+M497</f>
        <v>0</v>
      </c>
      <c r="O497" s="8" t="n">
        <v>192</v>
      </c>
      <c r="P497" s="20" t="n" hidden="false">
        <v>7100</v>
      </c>
      <c r="Q497" s="19" t="n" hidden="false">
        <v/>
      </c>
      <c r="R497" s="19" t="n" hidden="false">
        <f>P497+Q497</f>
        <v>7100</v>
      </c>
      <c r="S497" s="19" t="n" hidden="false">
        <f>ROUND(O497*P497,2)</f>
        <v>1363200</v>
      </c>
      <c r="T497" s="19" t="n" hidden="false">
        <v/>
      </c>
      <c r="U497" s="19" t="n" hidden="false">
        <f>S497+T497</f>
        <v>1363200</v>
      </c>
      <c r="V497" s="21" t="n" hidden="false">
        <f>U497/N497-1</f>
        <v>Infinity</v>
      </c>
      <c r="W497" s="8" t="n">
        <v>192</v>
      </c>
      <c r="X497" s="20" t="n" hidden="false">
        <v>5600</v>
      </c>
      <c r="Y497" s="19" t="n" hidden="false">
        <v/>
      </c>
      <c r="Z497" s="19" t="n" hidden="false">
        <f>X497+Y497</f>
        <v>5600</v>
      </c>
      <c r="AA497" s="19" t="n" hidden="false">
        <f>ROUND(W497*X497,2)</f>
        <v>1075200</v>
      </c>
      <c r="AB497" s="19" t="n" hidden="false">
        <v/>
      </c>
      <c r="AC497" s="19" t="n" hidden="false">
        <f>AA497+AB497</f>
        <v>1075200</v>
      </c>
      <c r="AD497" s="21" t="n" hidden="false">
        <f>AC497/N497-1</f>
        <v>Infinity</v>
      </c>
      <c r="AE497" s="8" t="n">
        <v>192</v>
      </c>
      <c r="AF497" s="20" t="n" hidden="false">
        <v>6000</v>
      </c>
      <c r="AG497" s="19" t="n" hidden="false">
        <v/>
      </c>
      <c r="AH497" s="19" t="n" hidden="false">
        <f>AF497+AG497</f>
        <v>6000</v>
      </c>
      <c r="AI497" s="19" t="n" hidden="false">
        <f>ROUND(AE497*AF497,2)</f>
        <v>1152000</v>
      </c>
      <c r="AJ497" s="19" t="n" hidden="false">
        <v/>
      </c>
      <c r="AK497" s="19" t="n" hidden="false">
        <f>AI497+AJ497</f>
        <v>1152000</v>
      </c>
      <c r="AL497" s="21" t="n" hidden="false">
        <f>AK497/N497-1</f>
        <v>Infinity</v>
      </c>
      <c r="AM497" s="8" t="n">
        <v>0</v>
      </c>
      <c r="AN497" s="19" t="n" hidden="false">
        <v>0</v>
      </c>
      <c r="AO497" s="19" t="n" hidden="false">
        <v/>
      </c>
      <c r="AP497" s="19" t="n" hidden="false">
        <f>AN497+AO497</f>
        <v>0</v>
      </c>
      <c r="AQ497" s="19" t="n" hidden="false">
        <f>ROUND(AM497*AN497,2)</f>
        <v>0</v>
      </c>
      <c r="AR497" s="19" t="n" hidden="false">
        <v/>
      </c>
      <c r="AS497" s="19" t="n" hidden="false">
        <f>AQ497+AR497</f>
        <v>0</v>
      </c>
      <c r="AT497" s="21" t="n" hidden="false">
        <f>AS497/N497-1</f>
        <v>NaN</v>
      </c>
    </row>
    <row r="498" customFormat="false" hidden="false" outlineLevel="0" collapsed="false">
      <c r="A498" s="18" t="inlineStr">
        <is>
          <t xml:space="preserve">1.1.1.2.1.1.5.2.2</t>
        </is>
      </c>
      <c r="B498" s="18" t="inlineStr">
        <is>
          <t xml:space="preserve"/>
        </is>
      </c>
      <c r="C498" s="22" t="inlineStr">
        <is>
          <t xml:space="preserve">Драйвер на 6 светильников Грильято</t>
        </is>
      </c>
      <c r="D498" s="7" t="inlineStr">
        <is>
          <t xml:space="preserve"/>
        </is>
      </c>
      <c r="E498" s="7" t="inlineStr">
        <is>
          <t xml:space="preserve"/>
        </is>
      </c>
      <c r="F498" s="7" t="inlineStr">
        <is>
          <t xml:space="preserve">ШТ</t>
        </is>
      </c>
      <c r="G498" s="7" t="inlineStr">
        <is>
          <t xml:space="preserve">1</t>
        </is>
      </c>
      <c r="H498" s="8" t="n">
        <v>32</v>
      </c>
      <c r="I498" s="23" t="n">
        <v>447.6</v>
      </c>
      <c r="J498" s="19" t="n">
        <v/>
      </c>
      <c r="K498" s="19" t="n">
        <f>ROUND(I498,2)+J498</f>
        <v>447.6</v>
      </c>
      <c r="L498" s="19" t="n">
        <f>ROUND(H498*ROUND(I498,2),2)</f>
        <v>14323.2</v>
      </c>
      <c r="M498" s="19" t="n">
        <v/>
      </c>
      <c r="N498" s="19" t="n">
        <f>L498+M498</f>
        <v>14323.2</v>
      </c>
      <c r="O498" s="8" t="n">
        <v>32</v>
      </c>
      <c r="P498" s="23" t="n" hidden="false">
        <v>447.6</v>
      </c>
      <c r="Q498" s="19" t="n" hidden="false">
        <v/>
      </c>
      <c r="R498" s="19" t="n" hidden="false">
        <f>P498+Q498</f>
        <v>447.6</v>
      </c>
      <c r="S498" s="19" t="n" hidden="false">
        <f>ROUND(O498*P498,2)</f>
        <v>14323.2</v>
      </c>
      <c r="T498" s="19" t="n" hidden="false">
        <v/>
      </c>
      <c r="U498" s="19" t="n" hidden="false">
        <f>S498+T498</f>
        <v>14323.2</v>
      </c>
      <c r="V498" s="21" t="n" hidden="false">
        <f>U498/N498-1</f>
        <v>0</v>
      </c>
      <c r="W498" s="8" t="n">
        <v>32</v>
      </c>
      <c r="X498" s="23" t="n" hidden="false">
        <v>447.6</v>
      </c>
      <c r="Y498" s="19" t="n" hidden="false">
        <v/>
      </c>
      <c r="Z498" s="19" t="n" hidden="false">
        <f>X498+Y498</f>
        <v>447.6</v>
      </c>
      <c r="AA498" s="19" t="n" hidden="false">
        <f>ROUND(W498*X498,2)</f>
        <v>14323.2</v>
      </c>
      <c r="AB498" s="19" t="n" hidden="false">
        <v/>
      </c>
      <c r="AC498" s="19" t="n" hidden="false">
        <f>AA498+AB498</f>
        <v>14323.2</v>
      </c>
      <c r="AD498" s="21" t="n" hidden="false">
        <f>AC498/N498-1</f>
        <v>0</v>
      </c>
      <c r="AE498" s="8" t="n">
        <v>32</v>
      </c>
      <c r="AF498" s="23" t="n" hidden="false">
        <v>447.6</v>
      </c>
      <c r="AG498" s="19" t="n" hidden="false">
        <v/>
      </c>
      <c r="AH498" s="19" t="n" hidden="false">
        <f>AF498+AG498</f>
        <v>447.6</v>
      </c>
      <c r="AI498" s="19" t="n" hidden="false">
        <f>ROUND(AE498*AF498,2)</f>
        <v>14323.2</v>
      </c>
      <c r="AJ498" s="19" t="n" hidden="false">
        <v/>
      </c>
      <c r="AK498" s="19" t="n" hidden="false">
        <f>AI498+AJ498</f>
        <v>14323.2</v>
      </c>
      <c r="AL498" s="21" t="n" hidden="false">
        <f>AK498/N498-1</f>
        <v>0</v>
      </c>
      <c r="AM498" s="8" t="n">
        <v>0</v>
      </c>
      <c r="AN498" s="23" t="n" hidden="false">
        <v>0</v>
      </c>
      <c r="AO498" s="19" t="n" hidden="false">
        <v/>
      </c>
      <c r="AP498" s="19" t="n" hidden="false">
        <f>AN498+AO498</f>
        <v>0</v>
      </c>
      <c r="AQ498" s="19" t="n" hidden="false">
        <f>ROUND(AM498*AN498,2)</f>
        <v>0</v>
      </c>
      <c r="AR498" s="19" t="n" hidden="false">
        <v/>
      </c>
      <c r="AS498" s="19" t="n" hidden="false">
        <f>AQ498+AR498</f>
        <v>0</v>
      </c>
      <c r="AT498" s="21" t="n" hidden="false">
        <f>AS498/N498-1</f>
        <v>-1</v>
      </c>
    </row>
    <row r="499" customFormat="false" hidden="false" outlineLevel="0" collapsed="false">
      <c r="A499" s="18" t="inlineStr">
        <is>
          <t xml:space="preserve">1.1.1.2.1.1.5.3</t>
        </is>
      </c>
      <c r="B499" s="18" t="inlineStr">
        <is>
          <t xml:space="preserve"/>
        </is>
      </c>
      <c r="C499" s="18" t="inlineStr">
        <is>
          <t xml:space="preserve">Монтаж светильника СКБ подвесного на подвесах</t>
        </is>
      </c>
      <c r="D499" s="7" t="inlineStr">
        <is>
          <t xml:space="preserve"/>
        </is>
      </c>
      <c r="E499" s="7" t="inlineStr">
        <is>
          <t xml:space="preserve"/>
        </is>
      </c>
      <c r="F499" s="7" t="inlineStr">
        <is>
          <t xml:space="preserve">ШТ</t>
        </is>
      </c>
      <c r="G499" s="7" t="inlineStr">
        <is>
          <t xml:space="preserve">1</t>
        </is>
      </c>
      <c r="H499" s="8" t="n">
        <v>66</v>
      </c>
      <c r="I499" s="19" t="n">
        <f>ROUND((L500+L501)/H499,2)</f>
        <v>0</v>
      </c>
      <c r="J499" s="20" t="n">
        <v>1560</v>
      </c>
      <c r="K499" s="19" t="n">
        <f>I499+ROUND(J499,2)</f>
        <v>1560</v>
      </c>
      <c r="L499" s="19" t="n">
        <f>ROUND(H499*I499,2)</f>
        <v>0</v>
      </c>
      <c r="M499" s="19" t="n">
        <f>ROUND(H499*ROUND(J499,2),2)</f>
        <v>102960</v>
      </c>
      <c r="N499" s="19" t="n">
        <f>L499+M499</f>
        <v>102960</v>
      </c>
      <c r="O499" s="8" t="n">
        <v>66</v>
      </c>
      <c r="P499" s="19" t="n" hidden="false">
        <f>ROUND((S500+S501)/O499,2)</f>
        <v>3870</v>
      </c>
      <c r="Q499" s="20" t="n" hidden="false">
        <v>2496</v>
      </c>
      <c r="R499" s="19" t="n" hidden="false">
        <f>P499+Q499</f>
        <v>6366</v>
      </c>
      <c r="S499" s="19" t="n" hidden="false">
        <f>ROUND(O499*P499,2)</f>
        <v>255420</v>
      </c>
      <c r="T499" s="19" t="n" hidden="false">
        <f>ROUND(O499*Q499,2)</f>
        <v>164736</v>
      </c>
      <c r="U499" s="19" t="n" hidden="false">
        <f>S499+T499</f>
        <v>420156</v>
      </c>
      <c r="V499" s="21" t="n" hidden="false">
        <f>U499/N499-1</f>
        <v>3.0807692307692305</v>
      </c>
      <c r="W499" s="8" t="n">
        <v>66</v>
      </c>
      <c r="X499" s="19" t="n" hidden="false">
        <f>ROUND((AA500+AA501)/W499,2)</f>
        <v>6800</v>
      </c>
      <c r="Y499" s="20" t="n" hidden="false">
        <v>4600</v>
      </c>
      <c r="Z499" s="19" t="n" hidden="false">
        <f>X499+Y499</f>
        <v>11400</v>
      </c>
      <c r="AA499" s="19" t="n" hidden="false">
        <f>ROUND(W499*X499,2)</f>
        <v>448800</v>
      </c>
      <c r="AB499" s="19" t="n" hidden="false">
        <f>ROUND(W499*Y499,2)</f>
        <v>303600</v>
      </c>
      <c r="AC499" s="19" t="n" hidden="false">
        <f>AA499+AB499</f>
        <v>752400</v>
      </c>
      <c r="AD499" s="21" t="n" hidden="false">
        <f>AC499/N499-1</f>
        <v>6.3076923076923075</v>
      </c>
      <c r="AE499" s="8" t="n">
        <v>66</v>
      </c>
      <c r="AF499" s="19" t="n" hidden="false">
        <f>ROUND((AI500+AI501)/AE499,2)</f>
        <v>9000</v>
      </c>
      <c r="AG499" s="20" t="n" hidden="false">
        <v>1500</v>
      </c>
      <c r="AH499" s="19" t="n" hidden="false">
        <f>AF499+AG499</f>
        <v>10500</v>
      </c>
      <c r="AI499" s="19" t="n" hidden="false">
        <f>ROUND(AE499*AF499,2)</f>
        <v>594000</v>
      </c>
      <c r="AJ499" s="19" t="n" hidden="false">
        <f>ROUND(AE499*AG499,2)</f>
        <v>99000</v>
      </c>
      <c r="AK499" s="19" t="n" hidden="false">
        <f>AI499+AJ499</f>
        <v>693000</v>
      </c>
      <c r="AL499" s="21" t="n" hidden="false">
        <f>AK499/N499-1</f>
        <v>5.730769230769231</v>
      </c>
      <c r="AM499" s="8" t="n">
        <v>0</v>
      </c>
      <c r="AN499" s="19" t="n" hidden="false">
        <f>ROUND((AQ500+AQ501)/AM499,2)</f>
        <v>0</v>
      </c>
      <c r="AO499" s="19" t="n" hidden="false">
        <v>0</v>
      </c>
      <c r="AP499" s="19" t="n" hidden="false">
        <f>AN499+AO499</f>
        <v>0</v>
      </c>
      <c r="AQ499" s="19" t="n" hidden="false">
        <f>ROUND(AM499*AN499,2)</f>
        <v>0</v>
      </c>
      <c r="AR499" s="19" t="n" hidden="false">
        <f>ROUND(AM499*AO499,2)</f>
        <v>0</v>
      </c>
      <c r="AS499" s="19" t="n" hidden="false">
        <f>AQ499+AR499</f>
        <v>0</v>
      </c>
      <c r="AT499" s="21" t="n" hidden="false">
        <f>AS499/N499-1</f>
        <v>-1</v>
      </c>
    </row>
    <row r="500" customFormat="false" hidden="false" outlineLevel="0" collapsed="false">
      <c r="A500" s="18" t="inlineStr">
        <is>
          <t xml:space="preserve">1.1.1.2.1.1.5.3.1</t>
        </is>
      </c>
      <c r="B500" s="18" t="inlineStr">
        <is>
          <t xml:space="preserve"/>
        </is>
      </c>
      <c r="C500" s="22" t="inlineStr">
        <is>
          <t xml:space="preserve">Шпилька резьбовая_ / L=1000 мм / М6</t>
        </is>
      </c>
      <c r="D500" s="7" t="inlineStr">
        <is>
          <t xml:space="preserve"/>
        </is>
      </c>
      <c r="E500" s="7" t="inlineStr">
        <is>
          <t xml:space="preserve"/>
        </is>
      </c>
      <c r="F500" s="7" t="inlineStr">
        <is>
          <t xml:space="preserve">ШТ</t>
        </is>
      </c>
      <c r="G500" s="7" t="inlineStr">
        <is>
          <t xml:space="preserve">1</t>
        </is>
      </c>
      <c r="H500" s="8" t="n">
        <v>132</v>
      </c>
      <c r="I500" s="20" t="n">
        <v>0</v>
      </c>
      <c r="J500" s="19" t="n">
        <v/>
      </c>
      <c r="K500" s="19" t="n">
        <f>ROUND(I500,2)+J500</f>
        <v>0</v>
      </c>
      <c r="L500" s="19" t="n">
        <f>ROUND(H500*ROUND(I500,2),2)</f>
        <v>0</v>
      </c>
      <c r="M500" s="19" t="n">
        <v/>
      </c>
      <c r="N500" s="19" t="n">
        <f>L500+M500</f>
        <v>0</v>
      </c>
      <c r="O500" s="8" t="n">
        <v>132</v>
      </c>
      <c r="P500" s="20" t="n" hidden="false">
        <v>150</v>
      </c>
      <c r="Q500" s="19" t="n" hidden="false">
        <v/>
      </c>
      <c r="R500" s="19" t="n" hidden="false">
        <f>P500+Q500</f>
        <v>150</v>
      </c>
      <c r="S500" s="19" t="n" hidden="false">
        <f>ROUND(O500*P500,2)</f>
        <v>19800</v>
      </c>
      <c r="T500" s="19" t="n" hidden="false">
        <v/>
      </c>
      <c r="U500" s="19" t="n" hidden="false">
        <f>S500+T500</f>
        <v>19800</v>
      </c>
      <c r="V500" s="21" t="n" hidden="false">
        <f>U500/N500-1</f>
        <v>Infinity</v>
      </c>
      <c r="W500" s="8" t="n">
        <v>132</v>
      </c>
      <c r="X500" s="20" t="n" hidden="false">
        <v>1250</v>
      </c>
      <c r="Y500" s="19" t="n" hidden="false">
        <v/>
      </c>
      <c r="Z500" s="19" t="n" hidden="false">
        <f>X500+Y500</f>
        <v>1250</v>
      </c>
      <c r="AA500" s="19" t="n" hidden="false">
        <f>ROUND(W500*X500,2)</f>
        <v>165000</v>
      </c>
      <c r="AB500" s="19" t="n" hidden="false">
        <v/>
      </c>
      <c r="AC500" s="19" t="n" hidden="false">
        <f>AA500+AB500</f>
        <v>165000</v>
      </c>
      <c r="AD500" s="21" t="n" hidden="false">
        <f>AC500/N500-1</f>
        <v>Infinity</v>
      </c>
      <c r="AE500" s="8" t="n">
        <v>132</v>
      </c>
      <c r="AF500" s="20" t="n" hidden="false">
        <v>500</v>
      </c>
      <c r="AG500" s="19" t="n" hidden="false">
        <v/>
      </c>
      <c r="AH500" s="19" t="n" hidden="false">
        <f>AF500+AG500</f>
        <v>500</v>
      </c>
      <c r="AI500" s="19" t="n" hidden="false">
        <f>ROUND(AE500*AF500,2)</f>
        <v>66000</v>
      </c>
      <c r="AJ500" s="19" t="n" hidden="false">
        <v/>
      </c>
      <c r="AK500" s="19" t="n" hidden="false">
        <f>AI500+AJ500</f>
        <v>66000</v>
      </c>
      <c r="AL500" s="21" t="n" hidden="false">
        <f>AK500/N500-1</f>
        <v>Infinity</v>
      </c>
      <c r="AM500" s="8" t="n">
        <v>0</v>
      </c>
      <c r="AN500" s="19" t="n" hidden="false">
        <v>0</v>
      </c>
      <c r="AO500" s="19" t="n" hidden="false">
        <v/>
      </c>
      <c r="AP500" s="19" t="n" hidden="false">
        <f>AN500+AO500</f>
        <v>0</v>
      </c>
      <c r="AQ500" s="19" t="n" hidden="false">
        <f>ROUND(AM500*AN500,2)</f>
        <v>0</v>
      </c>
      <c r="AR500" s="19" t="n" hidden="false">
        <v/>
      </c>
      <c r="AS500" s="19" t="n" hidden="false">
        <f>AQ500+AR500</f>
        <v>0</v>
      </c>
      <c r="AT500" s="21" t="n" hidden="false">
        <f>AS500/N500-1</f>
        <v>NaN</v>
      </c>
    </row>
    <row r="501" customFormat="false" hidden="false" outlineLevel="0" collapsed="false">
      <c r="A501" s="18" t="inlineStr">
        <is>
          <t xml:space="preserve">1.1.1.2.1.1.5.3.2</t>
        </is>
      </c>
      <c r="B501" s="18" t="inlineStr">
        <is>
          <t xml:space="preserve"/>
        </is>
      </c>
      <c r="C501" s="22" t="inlineStr">
        <is>
          <t xml:space="preserve">Светильник LED_ / марку и характеристики указать в примечаниях</t>
        </is>
      </c>
      <c r="D501" s="7" t="inlineStr">
        <is>
          <t xml:space="preserve">Светильник светодиодный ES 96-056-20 EXSER ,1123х60, 4000K, 32 Вт,
световой поток 3050 Лм, IP20</t>
        </is>
      </c>
      <c r="E501" s="7" t="inlineStr">
        <is>
          <t xml:space="preserve"/>
        </is>
      </c>
      <c r="F501" s="7" t="inlineStr">
        <is>
          <t xml:space="preserve">ШТ</t>
        </is>
      </c>
      <c r="G501" s="7" t="inlineStr">
        <is>
          <t xml:space="preserve">1</t>
        </is>
      </c>
      <c r="H501" s="8" t="n">
        <v>66</v>
      </c>
      <c r="I501" s="20" t="n">
        <v>0</v>
      </c>
      <c r="J501" s="19" t="n">
        <v/>
      </c>
      <c r="K501" s="19" t="n">
        <f>ROUND(I501,2)+J501</f>
        <v>0</v>
      </c>
      <c r="L501" s="19" t="n">
        <f>ROUND(H501*ROUND(I501,2),2)</f>
        <v>0</v>
      </c>
      <c r="M501" s="19" t="n">
        <v/>
      </c>
      <c r="N501" s="19" t="n">
        <f>L501+M501</f>
        <v>0</v>
      </c>
      <c r="O501" s="8" t="n">
        <v>66</v>
      </c>
      <c r="P501" s="20" t="n" hidden="false">
        <v>3570</v>
      </c>
      <c r="Q501" s="19" t="n" hidden="false">
        <v/>
      </c>
      <c r="R501" s="19" t="n" hidden="false">
        <f>P501+Q501</f>
        <v>3570</v>
      </c>
      <c r="S501" s="19" t="n" hidden="false">
        <f>ROUND(O501*P501,2)</f>
        <v>235620</v>
      </c>
      <c r="T501" s="19" t="n" hidden="false">
        <v/>
      </c>
      <c r="U501" s="19" t="n" hidden="false">
        <f>S501+T501</f>
        <v>235620</v>
      </c>
      <c r="V501" s="21" t="n" hidden="false">
        <f>U501/N501-1</f>
        <v>Infinity</v>
      </c>
      <c r="W501" s="8" t="n">
        <v>66</v>
      </c>
      <c r="X501" s="20" t="n" hidden="false">
        <v>4300</v>
      </c>
      <c r="Y501" s="19" t="n" hidden="false">
        <v/>
      </c>
      <c r="Z501" s="19" t="n" hidden="false">
        <f>X501+Y501</f>
        <v>4300</v>
      </c>
      <c r="AA501" s="19" t="n" hidden="false">
        <f>ROUND(W501*X501,2)</f>
        <v>283800</v>
      </c>
      <c r="AB501" s="19" t="n" hidden="false">
        <v/>
      </c>
      <c r="AC501" s="19" t="n" hidden="false">
        <f>AA501+AB501</f>
        <v>283800</v>
      </c>
      <c r="AD501" s="21" t="n" hidden="false">
        <f>AC501/N501-1</f>
        <v>Infinity</v>
      </c>
      <c r="AE501" s="8" t="n">
        <v>66</v>
      </c>
      <c r="AF501" s="20" t="n" hidden="false">
        <v>8000</v>
      </c>
      <c r="AG501" s="19" t="n" hidden="false">
        <v/>
      </c>
      <c r="AH501" s="19" t="n" hidden="false">
        <f>AF501+AG501</f>
        <v>8000</v>
      </c>
      <c r="AI501" s="19" t="n" hidden="false">
        <f>ROUND(AE501*AF501,2)</f>
        <v>528000</v>
      </c>
      <c r="AJ501" s="19" t="n" hidden="false">
        <v/>
      </c>
      <c r="AK501" s="19" t="n" hidden="false">
        <f>AI501+AJ501</f>
        <v>528000</v>
      </c>
      <c r="AL501" s="21" t="n" hidden="false">
        <f>AK501/N501-1</f>
        <v>Infinity</v>
      </c>
      <c r="AM501" s="8" t="n">
        <v>0</v>
      </c>
      <c r="AN501" s="19" t="n" hidden="false">
        <v>0</v>
      </c>
      <c r="AO501" s="19" t="n" hidden="false">
        <v/>
      </c>
      <c r="AP501" s="19" t="n" hidden="false">
        <f>AN501+AO501</f>
        <v>0</v>
      </c>
      <c r="AQ501" s="19" t="n" hidden="false">
        <f>ROUND(AM501*AN501,2)</f>
        <v>0</v>
      </c>
      <c r="AR501" s="19" t="n" hidden="false">
        <v/>
      </c>
      <c r="AS501" s="19" t="n" hidden="false">
        <f>AQ501+AR501</f>
        <v>0</v>
      </c>
      <c r="AT501" s="21" t="n" hidden="false">
        <f>AS501/N501-1</f>
        <v>NaN</v>
      </c>
    </row>
    <row r="502" customFormat="false" hidden="false" outlineLevel="0" collapsed="false">
      <c r="A502" s="14" t="inlineStr">
        <is>
          <t xml:space="preserve">1.1.1.2.1.1.6</t>
        </is>
      </c>
      <c r="B502" s="14" t="inlineStr">
        <is>
          <t xml:space="preserve"/>
        </is>
      </c>
      <c r="C502" s="14" t="inlineStr">
        <is>
          <t xml:space="preserve">Штробление и бурение</t>
        </is>
      </c>
      <c r="D502" s="6" t="inlineStr">
        <is>
          <t xml:space="preserve"/>
        </is>
      </c>
      <c r="E502" s="6" t="inlineStr">
        <is>
          <t xml:space="preserve"/>
        </is>
      </c>
      <c r="F502" s="6" t="inlineStr">
        <is>
          <t xml:space="preserve"/>
        </is>
      </c>
      <c r="G502" s="6" t="inlineStr">
        <is>
          <t xml:space="preserve"/>
        </is>
      </c>
      <c r="H502" s="15" t="n">
        <v/>
      </c>
      <c r="I502" s="16" t="n">
        <v/>
      </c>
      <c r="J502" s="16" t="n">
        <v/>
      </c>
      <c r="K502" s="16" t="n">
        <v/>
      </c>
      <c r="L502" s="16" t="n">
        <f>L503+L504+L505</f>
        <v>0</v>
      </c>
      <c r="M502" s="16" t="n">
        <f>M503+M504+M505</f>
        <v>284990</v>
      </c>
      <c r="N502" s="16" t="n">
        <f>N503+N504+N505</f>
        <v>284990</v>
      </c>
      <c r="O502" s="15" t="n">
        <v/>
      </c>
      <c r="P502" s="16" t="n" hidden="false">
        <v/>
      </c>
      <c r="Q502" s="16" t="n" hidden="false">
        <v/>
      </c>
      <c r="R502" s="16" t="n" hidden="false">
        <v/>
      </c>
      <c r="S502" s="16" t="n" hidden="false">
        <f>S503+S504+S505</f>
        <v>0</v>
      </c>
      <c r="T502" s="16" t="n" hidden="false">
        <f>T503+T504+T505</f>
        <v>370370</v>
      </c>
      <c r="U502" s="16" t="n" hidden="false">
        <f>U503+U504+U505</f>
        <v>370370</v>
      </c>
      <c r="V502" s="17" t="n" hidden="false">
        <f>U502/N502-1</f>
        <v>0.29958945927927294</v>
      </c>
      <c r="W502" s="15" t="n">
        <v/>
      </c>
      <c r="X502" s="16" t="n" hidden="false">
        <v/>
      </c>
      <c r="Y502" s="16" t="n" hidden="false">
        <v/>
      </c>
      <c r="Z502" s="16" t="n" hidden="false">
        <v/>
      </c>
      <c r="AA502" s="16" t="n" hidden="false">
        <f>AA503+AA504+AA505</f>
        <v>0</v>
      </c>
      <c r="AB502" s="16" t="n" hidden="false">
        <f>AB503+AB504+AB505</f>
        <v>363650</v>
      </c>
      <c r="AC502" s="16" t="n" hidden="false">
        <f>AC503+AC504+AC505</f>
        <v>363650</v>
      </c>
      <c r="AD502" s="17" t="n" hidden="false">
        <f>AC502/N502-1</f>
        <v>0.27600968455033503</v>
      </c>
      <c r="AE502" s="15" t="n">
        <v/>
      </c>
      <c r="AF502" s="16" t="n" hidden="false">
        <v/>
      </c>
      <c r="AG502" s="16" t="n" hidden="false">
        <v/>
      </c>
      <c r="AH502" s="16" t="n" hidden="false">
        <v/>
      </c>
      <c r="AI502" s="16" t="n" hidden="false">
        <f>AI503+AI504+AI505</f>
        <v>0</v>
      </c>
      <c r="AJ502" s="16" t="n" hidden="false">
        <f>AJ503+AJ504+AJ505</f>
        <v>395000</v>
      </c>
      <c r="AK502" s="16" t="n" hidden="false">
        <f>AK503+AK504+AK505</f>
        <v>395000</v>
      </c>
      <c r="AL502" s="17" t="n" hidden="false">
        <f>AK502/N502-1</f>
        <v>0.3860135443348889</v>
      </c>
      <c r="AM502" s="15" t="n">
        <v/>
      </c>
      <c r="AN502" s="16" t="n" hidden="false">
        <v/>
      </c>
      <c r="AO502" s="16" t="n" hidden="false">
        <v/>
      </c>
      <c r="AP502" s="16" t="n" hidden="false">
        <v/>
      </c>
      <c r="AQ502" s="16" t="n" hidden="false">
        <f>AQ503+AQ504+AQ505</f>
        <v>0</v>
      </c>
      <c r="AR502" s="16" t="n" hidden="false">
        <f>AR503+AR504+AR505</f>
        <v>0</v>
      </c>
      <c r="AS502" s="16" t="n" hidden="false">
        <f>AS503+AS504+AS505</f>
        <v>0</v>
      </c>
      <c r="AT502" s="17" t="n" hidden="false">
        <f>AS502/N502-1</f>
        <v>-1</v>
      </c>
    </row>
    <row r="503" customFormat="false" hidden="false" outlineLevel="0" collapsed="false">
      <c r="A503" s="18" t="inlineStr">
        <is>
          <t xml:space="preserve">1.1.1.2.1.1.6.1</t>
        </is>
      </c>
      <c r="B503" s="18" t="inlineStr">
        <is>
          <t xml:space="preserve"/>
        </is>
      </c>
      <c r="C503" s="18" t="inlineStr">
        <is>
          <t xml:space="preserve">Устройство глухих отверстий в стенах / ЖБИ / диаметром от 51 мм до 100 мм</t>
        </is>
      </c>
      <c r="D503" s="7" t="inlineStr">
        <is>
          <t xml:space="preserve">Коронение подрозетников</t>
        </is>
      </c>
      <c r="E503" s="7" t="inlineStr">
        <is>
          <t xml:space="preserve"/>
        </is>
      </c>
      <c r="F503" s="7" t="inlineStr">
        <is>
          <t xml:space="preserve">ШТ</t>
        </is>
      </c>
      <c r="G503" s="7" t="inlineStr">
        <is>
          <t xml:space="preserve">1</t>
        </is>
      </c>
      <c r="H503" s="8" t="n">
        <v>490</v>
      </c>
      <c r="I503" s="19" t="n">
        <v/>
      </c>
      <c r="J503" s="20" t="n">
        <v>441</v>
      </c>
      <c r="K503" s="19" t="n">
        <f>I503+ROUND(J503,2)</f>
        <v>441</v>
      </c>
      <c r="L503" s="19" t="n">
        <v/>
      </c>
      <c r="M503" s="19" t="n">
        <f>ROUND(H503*ROUND(J503,2),2)</f>
        <v>216090</v>
      </c>
      <c r="N503" s="19" t="n">
        <f>L503+M503</f>
        <v>216090</v>
      </c>
      <c r="O503" s="8" t="n">
        <v>490</v>
      </c>
      <c r="P503" s="19" t="n" hidden="false">
        <v/>
      </c>
      <c r="Q503" s="20" t="n" hidden="false">
        <v>573</v>
      </c>
      <c r="R503" s="19" t="n" hidden="false">
        <f>P503+Q503</f>
        <v>573</v>
      </c>
      <c r="S503" s="19" t="n" hidden="false">
        <v/>
      </c>
      <c r="T503" s="19" t="n" hidden="false">
        <f>ROUND(O503*Q503,2)</f>
        <v>280770</v>
      </c>
      <c r="U503" s="19" t="n" hidden="false">
        <f>S503+T503</f>
        <v>280770</v>
      </c>
      <c r="V503" s="21" t="n" hidden="false">
        <f>U503/N503-1</f>
        <v>0.2993197278911566</v>
      </c>
      <c r="W503" s="8" t="n">
        <v>490</v>
      </c>
      <c r="X503" s="19" t="n" hidden="false">
        <v/>
      </c>
      <c r="Y503" s="20" t="n" hidden="false">
        <v>435</v>
      </c>
      <c r="Z503" s="19" t="n" hidden="false">
        <f>X503+Y503</f>
        <v>435</v>
      </c>
      <c r="AA503" s="19" t="n" hidden="false">
        <v/>
      </c>
      <c r="AB503" s="19" t="n" hidden="false">
        <f>ROUND(W503*Y503,2)</f>
        <v>213150</v>
      </c>
      <c r="AC503" s="19" t="n" hidden="false">
        <f>AA503+AB503</f>
        <v>213150</v>
      </c>
      <c r="AD503" s="21" t="n" hidden="false">
        <f>AC503/N503-1</f>
        <v>-0.013605442176870763</v>
      </c>
      <c r="AE503" s="8" t="n">
        <v>490</v>
      </c>
      <c r="AF503" s="19" t="n" hidden="false">
        <v/>
      </c>
      <c r="AG503" s="20" t="n" hidden="false">
        <v>500</v>
      </c>
      <c r="AH503" s="19" t="n" hidden="false">
        <f>AF503+AG503</f>
        <v>500</v>
      </c>
      <c r="AI503" s="19" t="n" hidden="false">
        <v/>
      </c>
      <c r="AJ503" s="19" t="n" hidden="false">
        <f>ROUND(AE503*AG503,2)</f>
        <v>245000</v>
      </c>
      <c r="AK503" s="19" t="n" hidden="false">
        <f>AI503+AJ503</f>
        <v>245000</v>
      </c>
      <c r="AL503" s="21" t="n" hidden="false">
        <f>AK503/N503-1</f>
        <v>0.13378684807256236</v>
      </c>
      <c r="AM503" s="8" t="n">
        <v>0</v>
      </c>
      <c r="AN503" s="19" t="n" hidden="false">
        <v/>
      </c>
      <c r="AO503" s="19" t="n" hidden="false">
        <v>0</v>
      </c>
      <c r="AP503" s="19" t="n" hidden="false">
        <f>AN503+AO503</f>
        <v>0</v>
      </c>
      <c r="AQ503" s="19" t="n" hidden="false">
        <v/>
      </c>
      <c r="AR503" s="19" t="n" hidden="false">
        <f>ROUND(AM503*AO503,2)</f>
        <v>0</v>
      </c>
      <c r="AS503" s="19" t="n" hidden="false">
        <f>AQ503+AR503</f>
        <v>0</v>
      </c>
      <c r="AT503" s="21" t="n" hidden="false">
        <f>AS503/N503-1</f>
        <v>-1</v>
      </c>
    </row>
    <row r="504" customFormat="false" hidden="false" outlineLevel="0" collapsed="false">
      <c r="A504" s="18" t="inlineStr">
        <is>
          <t xml:space="preserve">1.1.1.2.1.1.6.2</t>
        </is>
      </c>
      <c r="B504" s="18" t="inlineStr">
        <is>
          <t xml:space="preserve"/>
        </is>
      </c>
      <c r="C504" s="18" t="inlineStr">
        <is>
          <t xml:space="preserve">Устройство штроб для монтажа кабеля, труб / ЖБИ</t>
        </is>
      </c>
      <c r="D504" s="7" t="inlineStr">
        <is>
          <t xml:space="preserve"/>
        </is>
      </c>
      <c r="E504" s="7" t="inlineStr">
        <is>
          <t xml:space="preserve"/>
        </is>
      </c>
      <c r="F504" s="7" t="inlineStr">
        <is>
          <t xml:space="preserve">ПОГ М</t>
        </is>
      </c>
      <c r="G504" s="7" t="inlineStr">
        <is>
          <t xml:space="preserve">1</t>
        </is>
      </c>
      <c r="H504" s="8" t="n">
        <v>100</v>
      </c>
      <c r="I504" s="19" t="n">
        <v/>
      </c>
      <c r="J504" s="20" t="n">
        <v>428</v>
      </c>
      <c r="K504" s="19" t="n">
        <f>I504+ROUND(J504,2)</f>
        <v>428</v>
      </c>
      <c r="L504" s="19" t="n">
        <v/>
      </c>
      <c r="M504" s="19" t="n">
        <f>ROUND(H504*ROUND(J504,2),2)</f>
        <v>42800</v>
      </c>
      <c r="N504" s="19" t="n">
        <f>L504+M504</f>
        <v>42800</v>
      </c>
      <c r="O504" s="8" t="n">
        <v>100</v>
      </c>
      <c r="P504" s="19" t="n" hidden="false">
        <v/>
      </c>
      <c r="Q504" s="20" t="n" hidden="false">
        <v>557</v>
      </c>
      <c r="R504" s="19" t="n" hidden="false">
        <f>P504+Q504</f>
        <v>557</v>
      </c>
      <c r="S504" s="19" t="n" hidden="false">
        <v/>
      </c>
      <c r="T504" s="19" t="n" hidden="false">
        <f>ROUND(O504*Q504,2)</f>
        <v>55700</v>
      </c>
      <c r="U504" s="19" t="n" hidden="false">
        <f>S504+T504</f>
        <v>55700</v>
      </c>
      <c r="V504" s="21" t="n" hidden="false">
        <f>U504/N504-1</f>
        <v>0.30140186915887845</v>
      </c>
      <c r="W504" s="8" t="n">
        <v>100</v>
      </c>
      <c r="X504" s="19" t="n" hidden="false">
        <v/>
      </c>
      <c r="Y504" s="20" t="n" hidden="false">
        <v>915</v>
      </c>
      <c r="Z504" s="19" t="n" hidden="false">
        <f>X504+Y504</f>
        <v>915</v>
      </c>
      <c r="AA504" s="19" t="n" hidden="false">
        <v/>
      </c>
      <c r="AB504" s="19" t="n" hidden="false">
        <f>ROUND(W504*Y504,2)</f>
        <v>91500</v>
      </c>
      <c r="AC504" s="19" t="n" hidden="false">
        <f>AA504+AB504</f>
        <v>91500</v>
      </c>
      <c r="AD504" s="21" t="n" hidden="false">
        <f>AC504/N504-1</f>
        <v>1.1378504672897196</v>
      </c>
      <c r="AE504" s="8" t="n">
        <v>100</v>
      </c>
      <c r="AF504" s="19" t="n" hidden="false">
        <v/>
      </c>
      <c r="AG504" s="20" t="n" hidden="false">
        <v>1000</v>
      </c>
      <c r="AH504" s="19" t="n" hidden="false">
        <f>AF504+AG504</f>
        <v>1000</v>
      </c>
      <c r="AI504" s="19" t="n" hidden="false">
        <v/>
      </c>
      <c r="AJ504" s="19" t="n" hidden="false">
        <f>ROUND(AE504*AG504,2)</f>
        <v>100000</v>
      </c>
      <c r="AK504" s="19" t="n" hidden="false">
        <f>AI504+AJ504</f>
        <v>100000</v>
      </c>
      <c r="AL504" s="21" t="n" hidden="false">
        <f>AK504/N504-1</f>
        <v>1.3364485981308412</v>
      </c>
      <c r="AM504" s="8" t="n">
        <v>0</v>
      </c>
      <c r="AN504" s="19" t="n" hidden="false">
        <v/>
      </c>
      <c r="AO504" s="19" t="n" hidden="false">
        <v>0</v>
      </c>
      <c r="AP504" s="19" t="n" hidden="false">
        <f>AN504+AO504</f>
        <v>0</v>
      </c>
      <c r="AQ504" s="19" t="n" hidden="false">
        <v/>
      </c>
      <c r="AR504" s="19" t="n" hidden="false">
        <f>ROUND(AM504*AO504,2)</f>
        <v>0</v>
      </c>
      <c r="AS504" s="19" t="n" hidden="false">
        <f>AQ504+AR504</f>
        <v>0</v>
      </c>
      <c r="AT504" s="21" t="n" hidden="false">
        <f>AS504/N504-1</f>
        <v>-1</v>
      </c>
    </row>
    <row r="505" customFormat="false" hidden="false" outlineLevel="0" collapsed="false">
      <c r="A505" s="18" t="inlineStr">
        <is>
          <t xml:space="preserve">1.1.1.2.1.1.6.3</t>
        </is>
      </c>
      <c r="B505" s="18" t="inlineStr">
        <is>
          <t xml:space="preserve"/>
        </is>
      </c>
      <c r="C505" s="18" t="inlineStr">
        <is>
          <t xml:space="preserve">Устройство штроб для монтажа кабеля, труб / ПГП, газобетон, акотек</t>
        </is>
      </c>
      <c r="D505" s="7" t="inlineStr">
        <is>
          <t xml:space="preserve"/>
        </is>
      </c>
      <c r="E505" s="7" t="inlineStr">
        <is>
          <t xml:space="preserve"/>
        </is>
      </c>
      <c r="F505" s="7" t="inlineStr">
        <is>
          <t xml:space="preserve">ПОГ М</t>
        </is>
      </c>
      <c r="G505" s="7" t="inlineStr">
        <is>
          <t xml:space="preserve">1</t>
        </is>
      </c>
      <c r="H505" s="8" t="n">
        <v>100</v>
      </c>
      <c r="I505" s="19" t="n">
        <v/>
      </c>
      <c r="J505" s="20" t="n">
        <v>261</v>
      </c>
      <c r="K505" s="19" t="n">
        <f>I505+ROUND(J505,2)</f>
        <v>261</v>
      </c>
      <c r="L505" s="19" t="n">
        <v/>
      </c>
      <c r="M505" s="19" t="n">
        <f>ROUND(H505*ROUND(J505,2),2)</f>
        <v>26100</v>
      </c>
      <c r="N505" s="19" t="n">
        <f>L505+M505</f>
        <v>26100</v>
      </c>
      <c r="O505" s="8" t="n">
        <v>100</v>
      </c>
      <c r="P505" s="19" t="n" hidden="false">
        <v/>
      </c>
      <c r="Q505" s="20" t="n" hidden="false">
        <v>339</v>
      </c>
      <c r="R505" s="19" t="n" hidden="false">
        <f>P505+Q505</f>
        <v>339</v>
      </c>
      <c r="S505" s="19" t="n" hidden="false">
        <v/>
      </c>
      <c r="T505" s="19" t="n" hidden="false">
        <f>ROUND(O505*Q505,2)</f>
        <v>33900</v>
      </c>
      <c r="U505" s="19" t="n" hidden="false">
        <f>S505+T505</f>
        <v>33900</v>
      </c>
      <c r="V505" s="21" t="n" hidden="false">
        <f>U505/N505-1</f>
        <v>0.29885057471264376</v>
      </c>
      <c r="W505" s="8" t="n">
        <v>100</v>
      </c>
      <c r="X505" s="19" t="n" hidden="false">
        <v/>
      </c>
      <c r="Y505" s="20" t="n" hidden="false">
        <v>590</v>
      </c>
      <c r="Z505" s="19" t="n" hidden="false">
        <f>X505+Y505</f>
        <v>590</v>
      </c>
      <c r="AA505" s="19" t="n" hidden="false">
        <v/>
      </c>
      <c r="AB505" s="19" t="n" hidden="false">
        <f>ROUND(W505*Y505,2)</f>
        <v>59000</v>
      </c>
      <c r="AC505" s="19" t="n" hidden="false">
        <f>AA505+AB505</f>
        <v>59000</v>
      </c>
      <c r="AD505" s="21" t="n" hidden="false">
        <f>AC505/N505-1</f>
        <v>1.260536398467433</v>
      </c>
      <c r="AE505" s="8" t="n">
        <v>100</v>
      </c>
      <c r="AF505" s="19" t="n" hidden="false">
        <v/>
      </c>
      <c r="AG505" s="20" t="n" hidden="false">
        <v>500</v>
      </c>
      <c r="AH505" s="19" t="n" hidden="false">
        <f>AF505+AG505</f>
        <v>500</v>
      </c>
      <c r="AI505" s="19" t="n" hidden="false">
        <v/>
      </c>
      <c r="AJ505" s="19" t="n" hidden="false">
        <f>ROUND(AE505*AG505,2)</f>
        <v>50000</v>
      </c>
      <c r="AK505" s="19" t="n" hidden="false">
        <f>AI505+AJ505</f>
        <v>50000</v>
      </c>
      <c r="AL505" s="21" t="n" hidden="false">
        <f>AK505/N505-1</f>
        <v>0.9157088122605364</v>
      </c>
      <c r="AM505" s="8" t="n">
        <v>0</v>
      </c>
      <c r="AN505" s="19" t="n" hidden="false">
        <v/>
      </c>
      <c r="AO505" s="19" t="n" hidden="false">
        <v>0</v>
      </c>
      <c r="AP505" s="19" t="n" hidden="false">
        <f>AN505+AO505</f>
        <v>0</v>
      </c>
      <c r="AQ505" s="19" t="n" hidden="false">
        <v/>
      </c>
      <c r="AR505" s="19" t="n" hidden="false">
        <f>ROUND(AM505*AO505,2)</f>
        <v>0</v>
      </c>
      <c r="AS505" s="19" t="n" hidden="false">
        <f>AQ505+AR505</f>
        <v>0</v>
      </c>
      <c r="AT505" s="21" t="n" hidden="false">
        <f>AS505/N505-1</f>
        <v>-1</v>
      </c>
    </row>
    <row r="506" customFormat="false" hidden="false" outlineLevel="0" collapsed="false">
      <c r="A506" s="14" t="inlineStr">
        <is>
          <t xml:space="preserve">1.1.1.2.1.2</t>
        </is>
      </c>
      <c r="B506" s="14" t="inlineStr">
        <is>
          <t xml:space="preserve"/>
        </is>
      </c>
      <c r="C506" s="14" t="inlineStr">
        <is>
          <t xml:space="preserve">Пуско-наладочные работы</t>
        </is>
      </c>
      <c r="D506" s="6" t="inlineStr">
        <is>
          <t xml:space="preserve"/>
        </is>
      </c>
      <c r="E506" s="6" t="inlineStr">
        <is>
          <t xml:space="preserve"/>
        </is>
      </c>
      <c r="F506" s="6" t="inlineStr">
        <is>
          <t xml:space="preserve"/>
        </is>
      </c>
      <c r="G506" s="6" t="inlineStr">
        <is>
          <t xml:space="preserve"/>
        </is>
      </c>
      <c r="H506" s="15" t="n">
        <v/>
      </c>
      <c r="I506" s="16" t="n">
        <v/>
      </c>
      <c r="J506" s="16" t="n">
        <v/>
      </c>
      <c r="K506" s="16" t="n">
        <v/>
      </c>
      <c r="L506" s="16" t="n">
        <f>L507+L508</f>
        <v>0</v>
      </c>
      <c r="M506" s="16" t="n">
        <f>M507+M508</f>
        <v>0</v>
      </c>
      <c r="N506" s="16" t="n">
        <f>N507+N508</f>
        <v>0</v>
      </c>
      <c r="O506" s="15" t="n">
        <v/>
      </c>
      <c r="P506" s="16" t="n" hidden="false">
        <v/>
      </c>
      <c r="Q506" s="16" t="n" hidden="false">
        <v/>
      </c>
      <c r="R506" s="16" t="n" hidden="false">
        <v/>
      </c>
      <c r="S506" s="16" t="n" hidden="false">
        <f>S507+S508</f>
        <v>0</v>
      </c>
      <c r="T506" s="16" t="n" hidden="false">
        <f>T507+T508</f>
        <v>1443765</v>
      </c>
      <c r="U506" s="16" t="n" hidden="false">
        <f>U507+U508</f>
        <v>1443765</v>
      </c>
      <c r="V506" s="17" t="n" hidden="false">
        <f>U506/N506-1</f>
        <v>Infinity</v>
      </c>
      <c r="W506" s="15" t="n">
        <v/>
      </c>
      <c r="X506" s="16" t="n" hidden="false">
        <v/>
      </c>
      <c r="Y506" s="16" t="n" hidden="false">
        <v/>
      </c>
      <c r="Z506" s="16" t="n" hidden="false">
        <v/>
      </c>
      <c r="AA506" s="16" t="n" hidden="false">
        <f>AA507+AA508</f>
        <v>0</v>
      </c>
      <c r="AB506" s="16" t="n" hidden="false">
        <f>AB507+AB508</f>
        <v>678919.99</v>
      </c>
      <c r="AC506" s="16" t="n" hidden="false">
        <f>AC507+AC508</f>
        <v>678919.99</v>
      </c>
      <c r="AD506" s="17" t="n" hidden="false">
        <f>AC506/N506-1</f>
        <v>Infinity</v>
      </c>
      <c r="AE506" s="15" t="n">
        <v/>
      </c>
      <c r="AF506" s="16" t="n" hidden="false">
        <v/>
      </c>
      <c r="AG506" s="16" t="n" hidden="false">
        <v/>
      </c>
      <c r="AH506" s="16" t="n" hidden="false">
        <v/>
      </c>
      <c r="AI506" s="16" t="n" hidden="false">
        <f>AI507+AI508</f>
        <v>0</v>
      </c>
      <c r="AJ506" s="16" t="n" hidden="false">
        <f>AJ507+AJ508</f>
        <v>2293702.5</v>
      </c>
      <c r="AK506" s="16" t="n" hidden="false">
        <f>AK507+AK508</f>
        <v>2293702.5</v>
      </c>
      <c r="AL506" s="17" t="n" hidden="false">
        <f>AK506/N506-1</f>
        <v>Infinity</v>
      </c>
      <c r="AM506" s="15" t="n">
        <v/>
      </c>
      <c r="AN506" s="16" t="n" hidden="false">
        <v/>
      </c>
      <c r="AO506" s="16" t="n" hidden="false">
        <v/>
      </c>
      <c r="AP506" s="16" t="n" hidden="false">
        <v/>
      </c>
      <c r="AQ506" s="16" t="n" hidden="false">
        <f>AQ507+AQ508</f>
        <v>0</v>
      </c>
      <c r="AR506" s="16" t="n" hidden="false">
        <f>AR507+AR508</f>
        <v>0</v>
      </c>
      <c r="AS506" s="16" t="n" hidden="false">
        <f>AS507+AS508</f>
        <v>0</v>
      </c>
      <c r="AT506" s="17" t="n" hidden="false">
        <f>AS506/N506-1</f>
        <v>NaN</v>
      </c>
    </row>
    <row r="507" customFormat="false" hidden="false" outlineLevel="0" collapsed="false">
      <c r="A507" s="18" t="inlineStr">
        <is>
          <t xml:space="preserve">1.1.1.2.1.2.1</t>
        </is>
      </c>
      <c r="B507" s="18" t="inlineStr">
        <is>
          <t xml:space="preserve"/>
        </is>
      </c>
      <c r="C507" s="18" t="inlineStr">
        <is>
          <t xml:space="preserve">Пуско-наладочные работы СКБ (СОШ, ДОУ) ЭОМ (от полного СМР, кроме раздела ВРУ)</t>
        </is>
      </c>
      <c r="D507" s="7" t="inlineStr">
        <is>
          <t xml:space="preserve"/>
        </is>
      </c>
      <c r="E507" s="7" t="inlineStr">
        <is>
          <t xml:space="preserve">Относится к школам, детским садам 5%.
База для расчета ПНР без раздела ВРУ.</t>
        </is>
      </c>
      <c r="F507" s="7" t="inlineStr">
        <is>
          <t xml:space="preserve">комплекс</t>
        </is>
      </c>
      <c r="G507" s="7" t="inlineStr">
        <is>
          <t xml:space="preserve">1</t>
        </is>
      </c>
      <c r="H507" s="8" t="n">
        <v>1</v>
      </c>
      <c r="I507" s="19" t="n">
        <v/>
      </c>
      <c r="J507" s="20" t="n">
        <v>0</v>
      </c>
      <c r="K507" s="19" t="n">
        <f>I507+ROUND(J507,2)</f>
        <v>0</v>
      </c>
      <c r="L507" s="19" t="n">
        <v/>
      </c>
      <c r="M507" s="19" t="n">
        <f>ROUND(H507*ROUND(J507,2),2)</f>
        <v>0</v>
      </c>
      <c r="N507" s="19" t="n">
        <f>L507+M507</f>
        <v>0</v>
      </c>
      <c r="O507" s="8" t="n">
        <v>1</v>
      </c>
      <c r="P507" s="19" t="n" hidden="false">
        <v/>
      </c>
      <c r="Q507" s="20" t="n" hidden="false">
        <v>456333</v>
      </c>
      <c r="R507" s="19" t="n" hidden="false">
        <f>P507+Q507</f>
        <v>456333</v>
      </c>
      <c r="S507" s="19" t="n" hidden="false">
        <v/>
      </c>
      <c r="T507" s="19" t="n" hidden="false">
        <f>ROUND(O507*Q507,2)</f>
        <v>456333</v>
      </c>
      <c r="U507" s="19" t="n" hidden="false">
        <f>S507+T507</f>
        <v>456333</v>
      </c>
      <c r="V507" s="21" t="n" hidden="false">
        <f>U507/N507-1</f>
        <v>Infinity</v>
      </c>
      <c r="W507" s="8" t="n">
        <v>1</v>
      </c>
      <c r="X507" s="19" t="n" hidden="false">
        <v/>
      </c>
      <c r="Y507" s="20" t="n" hidden="false">
        <v>339360</v>
      </c>
      <c r="Z507" s="19" t="n" hidden="false">
        <f>X507+Y507</f>
        <v>339360</v>
      </c>
      <c r="AA507" s="19" t="n" hidden="false">
        <v/>
      </c>
      <c r="AB507" s="19" t="n" hidden="false">
        <f>ROUND(W507*Y507,2)</f>
        <v>339360</v>
      </c>
      <c r="AC507" s="19" t="n" hidden="false">
        <f>AA507+AB507</f>
        <v>339360</v>
      </c>
      <c r="AD507" s="21" t="n" hidden="false">
        <f>AC507/N507-1</f>
        <v>Infinity</v>
      </c>
      <c r="AE507" s="8" t="n">
        <v>1</v>
      </c>
      <c r="AF507" s="19" t="n" hidden="false">
        <v/>
      </c>
      <c r="AG507" s="20" t="n" hidden="false">
        <v>764567.5</v>
      </c>
      <c r="AH507" s="19" t="n" hidden="false">
        <f>AF507+AG507</f>
        <v>764567.5</v>
      </c>
      <c r="AI507" s="19" t="n" hidden="false">
        <v/>
      </c>
      <c r="AJ507" s="19" t="n" hidden="false">
        <f>ROUND(AE507*AG507,2)</f>
        <v>764567.5</v>
      </c>
      <c r="AK507" s="19" t="n" hidden="false">
        <f>AI507+AJ507</f>
        <v>764567.5</v>
      </c>
      <c r="AL507" s="21" t="n" hidden="false">
        <f>AK507/N507-1</f>
        <v>Infinity</v>
      </c>
      <c r="AM507" s="8" t="n">
        <v>0</v>
      </c>
      <c r="AN507" s="19" t="n" hidden="false">
        <v/>
      </c>
      <c r="AO507" s="19" t="n" hidden="false">
        <v>0</v>
      </c>
      <c r="AP507" s="19" t="n" hidden="false">
        <f>AN507+AO507</f>
        <v>0</v>
      </c>
      <c r="AQ507" s="19" t="n" hidden="false">
        <v/>
      </c>
      <c r="AR507" s="19" t="n" hidden="false">
        <f>ROUND(AM507*AO507,2)</f>
        <v>0</v>
      </c>
      <c r="AS507" s="19" t="n" hidden="false">
        <f>AQ507+AR507</f>
        <v>0</v>
      </c>
      <c r="AT507" s="21" t="n" hidden="false">
        <f>AS507/N507-1</f>
        <v>NaN</v>
      </c>
    </row>
    <row r="508" customFormat="false" hidden="false" outlineLevel="0" collapsed="false">
      <c r="A508" s="18" t="inlineStr">
        <is>
          <t xml:space="preserve">1.1.1.2.1.2.2</t>
        </is>
      </c>
      <c r="B508" s="18" t="inlineStr">
        <is>
          <t xml:space="preserve"/>
        </is>
      </c>
      <c r="C508" s="18" t="inlineStr">
        <is>
          <t xml:space="preserve">Сдача систем в эксплуатирующую организацию СКБ (СОШ, ДОУ)</t>
        </is>
      </c>
      <c r="D508" s="7" t="inlineStr">
        <is>
          <t xml:space="preserve"/>
        </is>
      </c>
      <c r="E508"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508" s="7" t="inlineStr">
        <is>
          <t xml:space="preserve">комплекс</t>
        </is>
      </c>
      <c r="G508" s="7" t="inlineStr">
        <is>
          <t xml:space="preserve">1</t>
        </is>
      </c>
      <c r="H508" s="8" t="n">
        <v>1</v>
      </c>
      <c r="I508" s="19" t="n">
        <v/>
      </c>
      <c r="J508" s="20" t="n">
        <v>0</v>
      </c>
      <c r="K508" s="19" t="n">
        <f>I508+ROUND(J508,2)</f>
        <v>0</v>
      </c>
      <c r="L508" s="19" t="n">
        <v/>
      </c>
      <c r="M508" s="19" t="n">
        <f>ROUND(H508*ROUND(J508,2),2)</f>
        <v>0</v>
      </c>
      <c r="N508" s="19" t="n">
        <f>L508+M508</f>
        <v>0</v>
      </c>
      <c r="O508" s="8" t="n">
        <v>1</v>
      </c>
      <c r="P508" s="19" t="n" hidden="false">
        <v/>
      </c>
      <c r="Q508" s="20" t="n" hidden="false">
        <v>987432</v>
      </c>
      <c r="R508" s="19" t="n" hidden="false">
        <f>P508+Q508</f>
        <v>987432</v>
      </c>
      <c r="S508" s="19" t="n" hidden="false">
        <v/>
      </c>
      <c r="T508" s="19" t="n" hidden="false">
        <f>ROUND(O508*Q508,2)</f>
        <v>987432</v>
      </c>
      <c r="U508" s="19" t="n" hidden="false">
        <f>S508+T508</f>
        <v>987432</v>
      </c>
      <c r="V508" s="21" t="n" hidden="false">
        <f>U508/N508-1</f>
        <v>Infinity</v>
      </c>
      <c r="W508" s="8" t="n">
        <v>1</v>
      </c>
      <c r="X508" s="19" t="n" hidden="false">
        <v/>
      </c>
      <c r="Y508" s="20" t="n" hidden="false">
        <v>339559.99</v>
      </c>
      <c r="Z508" s="19" t="n" hidden="false">
        <f>X508+Y508</f>
        <v>339559.99</v>
      </c>
      <c r="AA508" s="19" t="n" hidden="false">
        <v/>
      </c>
      <c r="AB508" s="19" t="n" hidden="false">
        <f>ROUND(W508*Y508,2)</f>
        <v>339559.99</v>
      </c>
      <c r="AC508" s="19" t="n" hidden="false">
        <f>AA508+AB508</f>
        <v>339559.99</v>
      </c>
      <c r="AD508" s="21" t="n" hidden="false">
        <f>AC508/N508-1</f>
        <v>Infinity</v>
      </c>
      <c r="AE508" s="8" t="n">
        <v>1</v>
      </c>
      <c r="AF508" s="19" t="n" hidden="false">
        <v/>
      </c>
      <c r="AG508" s="20" t="n" hidden="false">
        <v>1529135</v>
      </c>
      <c r="AH508" s="19" t="n" hidden="false">
        <f>AF508+AG508</f>
        <v>1529135</v>
      </c>
      <c r="AI508" s="19" t="n" hidden="false">
        <v/>
      </c>
      <c r="AJ508" s="19" t="n" hidden="false">
        <f>ROUND(AE508*AG508,2)</f>
        <v>1529135</v>
      </c>
      <c r="AK508" s="19" t="n" hidden="false">
        <f>AI508+AJ508</f>
        <v>1529135</v>
      </c>
      <c r="AL508" s="21" t="n" hidden="false">
        <f>AK508/N508-1</f>
        <v>Infinity</v>
      </c>
      <c r="AM508" s="8" t="n">
        <v>0</v>
      </c>
      <c r="AN508" s="19" t="n" hidden="false">
        <v/>
      </c>
      <c r="AO508" s="19" t="n" hidden="false">
        <v>0</v>
      </c>
      <c r="AP508" s="19" t="n" hidden="false">
        <f>AN508+AO508</f>
        <v>0</v>
      </c>
      <c r="AQ508" s="19" t="n" hidden="false">
        <v/>
      </c>
      <c r="AR508" s="19" t="n" hidden="false">
        <f>ROUND(AM508*AO508,2)</f>
        <v>0</v>
      </c>
      <c r="AS508" s="19" t="n" hidden="false">
        <f>AQ508+AR508</f>
        <v>0</v>
      </c>
      <c r="AT508" s="21" t="n" hidden="false">
        <f>AS508/N508-1</f>
        <v>NaN</v>
      </c>
    </row>
    <row r="509" customFormat="false" hidden="false" outlineLevel="0" collapsed="false">
      <c r="A509" s="24" t="inlineStr">
        <is>
          <t xml:space="preserve"/>
        </is>
      </c>
      <c r="B509" s="24" t="inlineStr">
        <is>
          <t xml:space="preserve"/>
        </is>
      </c>
      <c r="C509" s="24" t="inlineStr">
        <is>
          <t xml:space="preserve">ВСЕГО затрат на выполнение полного комплекса работ</t>
        </is>
      </c>
      <c r="D509" s="25" t="inlineStr">
        <is>
          <t xml:space="preserve"/>
        </is>
      </c>
      <c r="E509" s="25" t="inlineStr">
        <is>
          <t xml:space="preserve"/>
        </is>
      </c>
      <c r="F509" s="25" t="inlineStr">
        <is>
          <t xml:space="preserve"/>
        </is>
      </c>
      <c r="G509" s="25" t="inlineStr">
        <is>
          <t xml:space="preserve"/>
        </is>
      </c>
      <c r="H509" s="26" t="n">
        <v/>
      </c>
      <c r="I509" s="27" t="n">
        <v/>
      </c>
      <c r="J509" s="27" t="n">
        <v/>
      </c>
      <c r="K509" s="27" t="n">
        <v/>
      </c>
      <c r="L509" s="27" t="n">
        <f>L361</f>
        <v>4303378.01</v>
      </c>
      <c r="M509" s="27" t="n">
        <f>M361</f>
        <v>6623826</v>
      </c>
      <c r="N509" s="27" t="n">
        <f>N361</f>
        <v>10927204.01</v>
      </c>
      <c r="O509" s="26" t="n">
        <v/>
      </c>
      <c r="P509" s="27" t="n" hidden="false">
        <v/>
      </c>
      <c r="Q509" s="27" t="n" hidden="false">
        <v/>
      </c>
      <c r="R509" s="27" t="n" hidden="false">
        <v/>
      </c>
      <c r="S509" s="27" t="n" hidden="false">
        <f>S361</f>
        <v>12031392.4</v>
      </c>
      <c r="T509" s="27" t="n" hidden="false">
        <f>T361</f>
        <v>11341899.2</v>
      </c>
      <c r="U509" s="28" t="n" hidden="false">
        <f>U361</f>
        <v>23373291.6</v>
      </c>
      <c r="V509" s="29" t="n" hidden="false">
        <f>U509/N509-1</f>
        <v>1.1390002034015287</v>
      </c>
      <c r="W509" s="26" t="n">
        <v/>
      </c>
      <c r="X509" s="27" t="n" hidden="false">
        <v/>
      </c>
      <c r="Y509" s="27" t="n" hidden="false">
        <v/>
      </c>
      <c r="Z509" s="27" t="n" hidden="false">
        <v/>
      </c>
      <c r="AA509" s="27" t="n" hidden="false">
        <f>AA361</f>
        <v>12284418.25</v>
      </c>
      <c r="AB509" s="27" t="n" hidden="false">
        <f>AB361</f>
        <v>16958984.99</v>
      </c>
      <c r="AC509" s="30" t="n" hidden="false">
        <f>AC361</f>
        <v>29243403.24</v>
      </c>
      <c r="AD509" s="31" t="n" hidden="false">
        <f>AC509/N509-1</f>
        <v>1.6762018182545124</v>
      </c>
      <c r="AE509" s="26" t="n">
        <v/>
      </c>
      <c r="AF509" s="27" t="n" hidden="false">
        <v/>
      </c>
      <c r="AG509" s="27" t="n" hidden="false">
        <v/>
      </c>
      <c r="AH509" s="27" t="n" hidden="false">
        <v/>
      </c>
      <c r="AI509" s="27" t="n" hidden="false">
        <f>AI361</f>
        <v>14456754.11</v>
      </c>
      <c r="AJ509" s="27" t="n" hidden="false">
        <f>AJ361</f>
        <v>17593052.5</v>
      </c>
      <c r="AK509" s="32" t="n" hidden="false">
        <f>AK361</f>
        <v>32049806.61</v>
      </c>
      <c r="AL509" s="33" t="n" hidden="false">
        <f>AK509/N509-1</f>
        <v>1.9330290329227595</v>
      </c>
      <c r="AM509" s="26" t="n">
        <v/>
      </c>
      <c r="AN509" s="27" t="n" hidden="false">
        <v/>
      </c>
      <c r="AO509" s="27" t="n" hidden="false">
        <v/>
      </c>
      <c r="AP509" s="27" t="n" hidden="false">
        <v/>
      </c>
      <c r="AQ509" s="27" t="n" hidden="false">
        <f>AQ361</f>
        <v>16612269.11</v>
      </c>
      <c r="AR509" s="27" t="n" hidden="false">
        <f>AR361</f>
        <v>23138867.25</v>
      </c>
      <c r="AS509" s="27" t="n" hidden="false">
        <f>AS361</f>
        <v>39751136.36</v>
      </c>
      <c r="AT509" s="34" t="n" hidden="false">
        <f>AS509/N509-1</f>
        <v>2.637814057797572</v>
      </c>
    </row>
    <row r="510" customFormat="false" hidden="false" customHeight="1" outlineLevel="0" collapsed="false" ht="26" height="26">
      <c r="A510" s="4" t="inlineStr">
        <is>
          <t xml:space="preserve">Блок 4</t>
        </is>
      </c>
    </row>
    <row r="511" customFormat="false" hidden="false" customHeight="1" outlineLevel="0" collapsed="false" ht="54" height="54">
      <c r="A511" s="5" t="inlineStr">
        <is>
          <t xml:space="preserve">по адресу: ул. Люблинская, корпус 34</t>
        </is>
      </c>
    </row>
    <row r="512" customFormat="false" hidden="false" outlineLevel="0" collapsed="false">
      <c r="A512" s="9" t="inlineStr">
        <is>
          <t xml:space="preserve">1</t>
        </is>
      </c>
      <c r="B512" s="9" t="inlineStr">
        <is>
          <t xml:space="preserve"/>
        </is>
      </c>
      <c r="C512" s="9" t="inlineStr">
        <is>
          <t xml:space="preserve">Объект ИДП без распределения на секции</t>
        </is>
      </c>
      <c r="D512" s="10" t="inlineStr">
        <is>
          <t xml:space="preserve"/>
        </is>
      </c>
      <c r="E512" s="10" t="inlineStr">
        <is>
          <t xml:space="preserve"/>
        </is>
      </c>
      <c r="F512" s="10" t="inlineStr">
        <is>
          <t xml:space="preserve"/>
        </is>
      </c>
      <c r="G512" s="10" t="inlineStr">
        <is>
          <t xml:space="preserve"/>
        </is>
      </c>
      <c r="H512" s="11" t="n">
        <v/>
      </c>
      <c r="I512" s="12" t="n">
        <v/>
      </c>
      <c r="J512" s="12" t="n">
        <v/>
      </c>
      <c r="K512" s="12" t="n">
        <v/>
      </c>
      <c r="L512" s="12" t="n">
        <f>L513</f>
        <v>13594129.12</v>
      </c>
      <c r="M512" s="12" t="n">
        <f>M513</f>
        <v>14823868</v>
      </c>
      <c r="N512" s="12" t="n">
        <f>N513</f>
        <v>28417997.12</v>
      </c>
      <c r="O512" s="11" t="n">
        <v/>
      </c>
      <c r="P512" s="12" t="n" hidden="false">
        <v/>
      </c>
      <c r="Q512" s="12" t="n" hidden="false">
        <v/>
      </c>
      <c r="R512" s="12" t="n" hidden="false">
        <v/>
      </c>
      <c r="S512" s="12" t="n" hidden="false">
        <f>S513</f>
        <v>29471395.6</v>
      </c>
      <c r="T512" s="12" t="n" hidden="false">
        <f>T513</f>
        <v>25310984.4</v>
      </c>
      <c r="U512" s="12" t="n" hidden="false">
        <f>U513</f>
        <v>54782380</v>
      </c>
      <c r="V512" s="13" t="n" hidden="false">
        <f>U512/N512-1</f>
        <v>0.9277354335941321</v>
      </c>
      <c r="W512" s="11" t="n">
        <v/>
      </c>
      <c r="X512" s="12" t="n" hidden="false">
        <v/>
      </c>
      <c r="Y512" s="12" t="n" hidden="false">
        <v/>
      </c>
      <c r="Z512" s="12" t="n" hidden="false">
        <v/>
      </c>
      <c r="AA512" s="12" t="n" hidden="false">
        <f>AA513</f>
        <v>25087545.61</v>
      </c>
      <c r="AB512" s="12" t="n" hidden="false">
        <f>AB513</f>
        <v>37243351.18</v>
      </c>
      <c r="AC512" s="12" t="n" hidden="false">
        <f>AC513</f>
        <v>62330896.79</v>
      </c>
      <c r="AD512" s="13" t="n" hidden="false">
        <f>AC512/N512-1</f>
        <v>1.1933599516812112</v>
      </c>
      <c r="AE512" s="11" t="n">
        <v/>
      </c>
      <c r="AF512" s="12" t="n" hidden="false">
        <v/>
      </c>
      <c r="AG512" s="12" t="n" hidden="false">
        <v/>
      </c>
      <c r="AH512" s="12" t="n" hidden="false">
        <v/>
      </c>
      <c r="AI512" s="12" t="n" hidden="false">
        <f>AI513</f>
        <v>35614623.68</v>
      </c>
      <c r="AJ512" s="12" t="n" hidden="false">
        <f>AJ513</f>
        <v>35751441.5</v>
      </c>
      <c r="AK512" s="12" t="n" hidden="false">
        <f>AK513</f>
        <v>71366065.18</v>
      </c>
      <c r="AL512" s="13" t="n" hidden="false">
        <f>AK512/N512-1</f>
        <v>1.5112982058040267</v>
      </c>
      <c r="AM512" s="11" t="n">
        <v/>
      </c>
      <c r="AN512" s="12" t="n" hidden="false">
        <v/>
      </c>
      <c r="AO512" s="12" t="n" hidden="false">
        <v/>
      </c>
      <c r="AP512" s="12" t="n" hidden="false">
        <v/>
      </c>
      <c r="AQ512" s="12" t="n" hidden="false">
        <f>AQ513</f>
        <v>0</v>
      </c>
      <c r="AR512" s="12" t="n" hidden="false">
        <f>AR513</f>
        <v>0</v>
      </c>
      <c r="AS512" s="12" t="n" hidden="false">
        <f>AS513</f>
        <v>0</v>
      </c>
      <c r="AT512" s="13" t="n" hidden="false">
        <f>AS512/N512-1</f>
        <v>-1</v>
      </c>
    </row>
    <row r="513" customFormat="false" hidden="false" outlineLevel="0" collapsed="false">
      <c r="A513" s="14" t="inlineStr">
        <is>
          <t xml:space="preserve">1.1</t>
        </is>
      </c>
      <c r="B513" s="14" t="inlineStr">
        <is>
          <t xml:space="preserve">6</t>
        </is>
      </c>
      <c r="C513" s="14" t="inlineStr">
        <is>
          <t xml:space="preserve">Затраты на строительство</t>
        </is>
      </c>
      <c r="D513" s="6" t="inlineStr">
        <is>
          <t xml:space="preserve"/>
        </is>
      </c>
      <c r="E513" s="6" t="inlineStr">
        <is>
          <t xml:space="preserve"/>
        </is>
      </c>
      <c r="F513" s="6" t="inlineStr">
        <is>
          <t xml:space="preserve"/>
        </is>
      </c>
      <c r="G513" s="6" t="inlineStr">
        <is>
          <t xml:space="preserve"/>
        </is>
      </c>
      <c r="H513" s="15" t="n">
        <v/>
      </c>
      <c r="I513" s="16" t="n">
        <v/>
      </c>
      <c r="J513" s="16" t="n">
        <v/>
      </c>
      <c r="K513" s="16" t="n">
        <v/>
      </c>
      <c r="L513" s="16" t="n">
        <f>L514</f>
        <v>13594129.12</v>
      </c>
      <c r="M513" s="16" t="n">
        <f>M514</f>
        <v>14823868</v>
      </c>
      <c r="N513" s="16" t="n">
        <f>N514</f>
        <v>28417997.12</v>
      </c>
      <c r="O513" s="15" t="n">
        <v/>
      </c>
      <c r="P513" s="16" t="n" hidden="false">
        <v/>
      </c>
      <c r="Q513" s="16" t="n" hidden="false">
        <v/>
      </c>
      <c r="R513" s="16" t="n" hidden="false">
        <v/>
      </c>
      <c r="S513" s="16" t="n" hidden="false">
        <f>S514</f>
        <v>29471395.6</v>
      </c>
      <c r="T513" s="16" t="n" hidden="false">
        <f>T514</f>
        <v>25310984.4</v>
      </c>
      <c r="U513" s="16" t="n" hidden="false">
        <f>U514</f>
        <v>54782380</v>
      </c>
      <c r="V513" s="17" t="n" hidden="false">
        <f>U513/N513-1</f>
        <v>0.9277354335941321</v>
      </c>
      <c r="W513" s="15" t="n">
        <v/>
      </c>
      <c r="X513" s="16" t="n" hidden="false">
        <v/>
      </c>
      <c r="Y513" s="16" t="n" hidden="false">
        <v/>
      </c>
      <c r="Z513" s="16" t="n" hidden="false">
        <v/>
      </c>
      <c r="AA513" s="16" t="n" hidden="false">
        <f>AA514</f>
        <v>25087545.61</v>
      </c>
      <c r="AB513" s="16" t="n" hidden="false">
        <f>AB514</f>
        <v>37243351.18</v>
      </c>
      <c r="AC513" s="16" t="n" hidden="false">
        <f>AC514</f>
        <v>62330896.79</v>
      </c>
      <c r="AD513" s="17" t="n" hidden="false">
        <f>AC513/N513-1</f>
        <v>1.1933599516812112</v>
      </c>
      <c r="AE513" s="15" t="n">
        <v/>
      </c>
      <c r="AF513" s="16" t="n" hidden="false">
        <v/>
      </c>
      <c r="AG513" s="16" t="n" hidden="false">
        <v/>
      </c>
      <c r="AH513" s="16" t="n" hidden="false">
        <v/>
      </c>
      <c r="AI513" s="16" t="n" hidden="false">
        <f>AI514</f>
        <v>35614623.68</v>
      </c>
      <c r="AJ513" s="16" t="n" hidden="false">
        <f>AJ514</f>
        <v>35751441.5</v>
      </c>
      <c r="AK513" s="16" t="n" hidden="false">
        <f>AK514</f>
        <v>71366065.18</v>
      </c>
      <c r="AL513" s="17" t="n" hidden="false">
        <f>AK513/N513-1</f>
        <v>1.5112982058040267</v>
      </c>
      <c r="AM513" s="15" t="n">
        <v/>
      </c>
      <c r="AN513" s="16" t="n" hidden="false">
        <v/>
      </c>
      <c r="AO513" s="16" t="n" hidden="false">
        <v/>
      </c>
      <c r="AP513" s="16" t="n" hidden="false">
        <v/>
      </c>
      <c r="AQ513" s="16" t="n" hidden="false">
        <f>AQ514</f>
        <v>0</v>
      </c>
      <c r="AR513" s="16" t="n" hidden="false">
        <f>AR514</f>
        <v>0</v>
      </c>
      <c r="AS513" s="16" t="n" hidden="false">
        <f>AS514</f>
        <v>0</v>
      </c>
      <c r="AT513" s="17" t="n" hidden="false">
        <f>AS513/N513-1</f>
        <v>-1</v>
      </c>
    </row>
    <row r="514" customFormat="false" hidden="false" outlineLevel="0" collapsed="false">
      <c r="A514" s="14" t="inlineStr">
        <is>
          <t xml:space="preserve">1.1.1</t>
        </is>
      </c>
      <c r="B514" s="14" t="inlineStr">
        <is>
          <t xml:space="preserve"/>
        </is>
      </c>
      <c r="C514" s="14" t="inlineStr">
        <is>
          <t xml:space="preserve">СМР корпуса без отделки</t>
        </is>
      </c>
      <c r="D514" s="6" t="inlineStr">
        <is>
          <t xml:space="preserve"/>
        </is>
      </c>
      <c r="E514" s="6" t="inlineStr">
        <is>
          <t xml:space="preserve"/>
        </is>
      </c>
      <c r="F514" s="6" t="inlineStr">
        <is>
          <t xml:space="preserve"/>
        </is>
      </c>
      <c r="G514" s="6" t="inlineStr">
        <is>
          <t xml:space="preserve"/>
        </is>
      </c>
      <c r="H514" s="15" t="n">
        <v/>
      </c>
      <c r="I514" s="16" t="n">
        <v/>
      </c>
      <c r="J514" s="16" t="n">
        <v/>
      </c>
      <c r="K514" s="16" t="n">
        <v/>
      </c>
      <c r="L514" s="16" t="n">
        <f>L515+L522</f>
        <v>13594129.12</v>
      </c>
      <c r="M514" s="16" t="n">
        <f>M515+M522</f>
        <v>14823868</v>
      </c>
      <c r="N514" s="16" t="n">
        <f>N515+N522</f>
        <v>28417997.12</v>
      </c>
      <c r="O514" s="15" t="n">
        <v/>
      </c>
      <c r="P514" s="16" t="n" hidden="false">
        <v/>
      </c>
      <c r="Q514" s="16" t="n" hidden="false">
        <v/>
      </c>
      <c r="R514" s="16" t="n" hidden="false">
        <v/>
      </c>
      <c r="S514" s="16" t="n" hidden="false">
        <f>S515+S522</f>
        <v>29471395.6</v>
      </c>
      <c r="T514" s="16" t="n" hidden="false">
        <f>T515+T522</f>
        <v>25310984.4</v>
      </c>
      <c r="U514" s="16" t="n" hidden="false">
        <f>U515+U522</f>
        <v>54782380</v>
      </c>
      <c r="V514" s="17" t="n" hidden="false">
        <f>U514/N514-1</f>
        <v>0.9277354335941321</v>
      </c>
      <c r="W514" s="15" t="n">
        <v/>
      </c>
      <c r="X514" s="16" t="n" hidden="false">
        <v/>
      </c>
      <c r="Y514" s="16" t="n" hidden="false">
        <v/>
      </c>
      <c r="Z514" s="16" t="n" hidden="false">
        <v/>
      </c>
      <c r="AA514" s="16" t="n" hidden="false">
        <f>AA515+AA522</f>
        <v>25087545.61</v>
      </c>
      <c r="AB514" s="16" t="n" hidden="false">
        <f>AB515+AB522</f>
        <v>37243351.18</v>
      </c>
      <c r="AC514" s="16" t="n" hidden="false">
        <f>AC515+AC522</f>
        <v>62330896.79</v>
      </c>
      <c r="AD514" s="17" t="n" hidden="false">
        <f>AC514/N514-1</f>
        <v>1.1933599516812112</v>
      </c>
      <c r="AE514" s="15" t="n">
        <v/>
      </c>
      <c r="AF514" s="16" t="n" hidden="false">
        <v/>
      </c>
      <c r="AG514" s="16" t="n" hidden="false">
        <v/>
      </c>
      <c r="AH514" s="16" t="n" hidden="false">
        <v/>
      </c>
      <c r="AI514" s="16" t="n" hidden="false">
        <f>AI515+AI522</f>
        <v>35614623.68</v>
      </c>
      <c r="AJ514" s="16" t="n" hidden="false">
        <f>AJ515+AJ522</f>
        <v>35751441.5</v>
      </c>
      <c r="AK514" s="16" t="n" hidden="false">
        <f>AK515+AK522</f>
        <v>71366065.18</v>
      </c>
      <c r="AL514" s="17" t="n" hidden="false">
        <f>AK514/N514-1</f>
        <v>1.5112982058040267</v>
      </c>
      <c r="AM514" s="15" t="n">
        <v/>
      </c>
      <c r="AN514" s="16" t="n" hidden="false">
        <v/>
      </c>
      <c r="AO514" s="16" t="n" hidden="false">
        <v/>
      </c>
      <c r="AP514" s="16" t="n" hidden="false">
        <v/>
      </c>
      <c r="AQ514" s="16" t="n" hidden="false">
        <f>AQ515+AQ522</f>
        <v>0</v>
      </c>
      <c r="AR514" s="16" t="n" hidden="false">
        <f>AR515+AR522</f>
        <v>0</v>
      </c>
      <c r="AS514" s="16" t="n" hidden="false">
        <f>AS515+AS522</f>
        <v>0</v>
      </c>
      <c r="AT514" s="17" t="n" hidden="false">
        <f>AS514/N514-1</f>
        <v>-1</v>
      </c>
    </row>
    <row r="515" customFormat="false" hidden="false" outlineLevel="0" collapsed="false">
      <c r="A515" s="14" t="inlineStr">
        <is>
          <t xml:space="preserve">1.1.1.1</t>
        </is>
      </c>
      <c r="B515" s="14" t="inlineStr">
        <is>
          <t xml:space="preserve"/>
        </is>
      </c>
      <c r="C515" s="14" t="inlineStr">
        <is>
          <t xml:space="preserve">СМР надземной части корпуса (без отделки)</t>
        </is>
      </c>
      <c r="D515" s="6" t="inlineStr">
        <is>
          <t xml:space="preserve"/>
        </is>
      </c>
      <c r="E515" s="6" t="inlineStr">
        <is>
          <t xml:space="preserve"/>
        </is>
      </c>
      <c r="F515" s="6" t="inlineStr">
        <is>
          <t xml:space="preserve"/>
        </is>
      </c>
      <c r="G515" s="6" t="inlineStr">
        <is>
          <t xml:space="preserve"/>
        </is>
      </c>
      <c r="H515" s="15" t="n">
        <v/>
      </c>
      <c r="I515" s="16" t="n">
        <v/>
      </c>
      <c r="J515" s="16" t="n">
        <v/>
      </c>
      <c r="K515" s="16" t="n">
        <v/>
      </c>
      <c r="L515" s="16" t="n">
        <f>L516</f>
        <v>135240</v>
      </c>
      <c r="M515" s="16" t="n">
        <f>M516</f>
        <v>21952</v>
      </c>
      <c r="N515" s="16" t="n">
        <f>N516</f>
        <v>157192</v>
      </c>
      <c r="O515" s="15" t="n">
        <v/>
      </c>
      <c r="P515" s="16" t="n" hidden="false">
        <v/>
      </c>
      <c r="Q515" s="16" t="n" hidden="false">
        <v/>
      </c>
      <c r="R515" s="16" t="n" hidden="false">
        <v/>
      </c>
      <c r="S515" s="16" t="n" hidden="false">
        <f>S516</f>
        <v>271950</v>
      </c>
      <c r="T515" s="16" t="n" hidden="false">
        <f>T516</f>
        <v>133123.2</v>
      </c>
      <c r="U515" s="16" t="n" hidden="false">
        <f>U516</f>
        <v>405073.2</v>
      </c>
      <c r="V515" s="17" t="n" hidden="false">
        <f>U515/N515-1</f>
        <v>1.5769326683291771</v>
      </c>
      <c r="W515" s="15" t="n">
        <v/>
      </c>
      <c r="X515" s="16" t="n" hidden="false">
        <v/>
      </c>
      <c r="Y515" s="16" t="n" hidden="false">
        <v/>
      </c>
      <c r="Z515" s="16" t="n" hidden="false">
        <v/>
      </c>
      <c r="AA515" s="16" t="n" hidden="false">
        <f>AA516</f>
        <v>122500</v>
      </c>
      <c r="AB515" s="16" t="n" hidden="false">
        <f>AB516</f>
        <v>54880</v>
      </c>
      <c r="AC515" s="16" t="n" hidden="false">
        <f>AC516</f>
        <v>177380</v>
      </c>
      <c r="AD515" s="17" t="n" hidden="false">
        <f>AC515/N515-1</f>
        <v>0.12842892768079794</v>
      </c>
      <c r="AE515" s="15" t="n">
        <v/>
      </c>
      <c r="AF515" s="16" t="n" hidden="false">
        <v/>
      </c>
      <c r="AG515" s="16" t="n" hidden="false">
        <v/>
      </c>
      <c r="AH515" s="16" t="n" hidden="false">
        <v/>
      </c>
      <c r="AI515" s="16" t="n" hidden="false">
        <f>AI516</f>
        <v>416500</v>
      </c>
      <c r="AJ515" s="16" t="n" hidden="false">
        <f>AJ516</f>
        <v>49000</v>
      </c>
      <c r="AK515" s="16" t="n" hidden="false">
        <f>AK516</f>
        <v>465500</v>
      </c>
      <c r="AL515" s="17" t="n" hidden="false">
        <f>AK515/N515-1</f>
        <v>1.9613466334164587</v>
      </c>
      <c r="AM515" s="15" t="n">
        <v/>
      </c>
      <c r="AN515" s="16" t="n" hidden="false">
        <v/>
      </c>
      <c r="AO515" s="16" t="n" hidden="false">
        <v/>
      </c>
      <c r="AP515" s="16" t="n" hidden="false">
        <v/>
      </c>
      <c r="AQ515" s="16" t="n" hidden="false">
        <f>AQ516</f>
        <v>0</v>
      </c>
      <c r="AR515" s="16" t="n" hidden="false">
        <f>AR516</f>
        <v>0</v>
      </c>
      <c r="AS515" s="16" t="n" hidden="false">
        <f>AS516</f>
        <v>0</v>
      </c>
      <c r="AT515" s="17" t="n" hidden="false">
        <f>AS515/N515-1</f>
        <v>-1</v>
      </c>
    </row>
    <row r="516" customFormat="false" hidden="false" outlineLevel="0" collapsed="false">
      <c r="A516" s="14" t="inlineStr">
        <is>
          <t xml:space="preserve">1.1.1.1.1</t>
        </is>
      </c>
      <c r="B516" s="14" t="inlineStr">
        <is>
          <t xml:space="preserve"/>
        </is>
      </c>
      <c r="C516" s="14" t="inlineStr">
        <is>
          <t xml:space="preserve">Кровля</t>
        </is>
      </c>
      <c r="D516" s="6" t="inlineStr">
        <is>
          <t xml:space="preserve"/>
        </is>
      </c>
      <c r="E516" s="6" t="inlineStr">
        <is>
          <t xml:space="preserve"/>
        </is>
      </c>
      <c r="F516" s="6" t="inlineStr">
        <is>
          <t xml:space="preserve"/>
        </is>
      </c>
      <c r="G516" s="6" t="inlineStr">
        <is>
          <t xml:space="preserve"/>
        </is>
      </c>
      <c r="H516" s="15" t="n">
        <v/>
      </c>
      <c r="I516" s="16" t="n">
        <v/>
      </c>
      <c r="J516" s="16" t="n">
        <v/>
      </c>
      <c r="K516" s="16" t="n">
        <v/>
      </c>
      <c r="L516" s="16" t="n">
        <f>L517</f>
        <v>135240</v>
      </c>
      <c r="M516" s="16" t="n">
        <f>M517</f>
        <v>21952</v>
      </c>
      <c r="N516" s="16" t="n">
        <f>N517</f>
        <v>157192</v>
      </c>
      <c r="O516" s="15" t="n">
        <v/>
      </c>
      <c r="P516" s="16" t="n" hidden="false">
        <v/>
      </c>
      <c r="Q516" s="16" t="n" hidden="false">
        <v/>
      </c>
      <c r="R516" s="16" t="n" hidden="false">
        <v/>
      </c>
      <c r="S516" s="16" t="n" hidden="false">
        <f>S517</f>
        <v>271950</v>
      </c>
      <c r="T516" s="16" t="n" hidden="false">
        <f>T517</f>
        <v>133123.2</v>
      </c>
      <c r="U516" s="16" t="n" hidden="false">
        <f>U517</f>
        <v>405073.2</v>
      </c>
      <c r="V516" s="17" t="n" hidden="false">
        <f>U516/N516-1</f>
        <v>1.5769326683291771</v>
      </c>
      <c r="W516" s="15" t="n">
        <v/>
      </c>
      <c r="X516" s="16" t="n" hidden="false">
        <v/>
      </c>
      <c r="Y516" s="16" t="n" hidden="false">
        <v/>
      </c>
      <c r="Z516" s="16" t="n" hidden="false">
        <v/>
      </c>
      <c r="AA516" s="16" t="n" hidden="false">
        <f>AA517</f>
        <v>122500</v>
      </c>
      <c r="AB516" s="16" t="n" hidden="false">
        <f>AB517</f>
        <v>54880</v>
      </c>
      <c r="AC516" s="16" t="n" hidden="false">
        <f>AC517</f>
        <v>177380</v>
      </c>
      <c r="AD516" s="17" t="n" hidden="false">
        <f>AC516/N516-1</f>
        <v>0.12842892768079794</v>
      </c>
      <c r="AE516" s="15" t="n">
        <v/>
      </c>
      <c r="AF516" s="16" t="n" hidden="false">
        <v/>
      </c>
      <c r="AG516" s="16" t="n" hidden="false">
        <v/>
      </c>
      <c r="AH516" s="16" t="n" hidden="false">
        <v/>
      </c>
      <c r="AI516" s="16" t="n" hidden="false">
        <f>AI517</f>
        <v>416500</v>
      </c>
      <c r="AJ516" s="16" t="n" hidden="false">
        <f>AJ517</f>
        <v>49000</v>
      </c>
      <c r="AK516" s="16" t="n" hidden="false">
        <f>AK517</f>
        <v>465500</v>
      </c>
      <c r="AL516" s="17" t="n" hidden="false">
        <f>AK516/N516-1</f>
        <v>1.9613466334164587</v>
      </c>
      <c r="AM516" s="15" t="n">
        <v/>
      </c>
      <c r="AN516" s="16" t="n" hidden="false">
        <v/>
      </c>
      <c r="AO516" s="16" t="n" hidden="false">
        <v/>
      </c>
      <c r="AP516" s="16" t="n" hidden="false">
        <v/>
      </c>
      <c r="AQ516" s="16" t="n" hidden="false">
        <f>AQ517</f>
        <v>0</v>
      </c>
      <c r="AR516" s="16" t="n" hidden="false">
        <f>AR517</f>
        <v>0</v>
      </c>
      <c r="AS516" s="16" t="n" hidden="false">
        <f>AS517</f>
        <v>0</v>
      </c>
      <c r="AT516" s="17" t="n" hidden="false">
        <f>AS516/N516-1</f>
        <v>-1</v>
      </c>
    </row>
    <row r="517" customFormat="false" hidden="false" outlineLevel="0" collapsed="false">
      <c r="A517" s="14" t="inlineStr">
        <is>
          <t xml:space="preserve">1.1.1.1.1.1</t>
        </is>
      </c>
      <c r="B517" s="14" t="inlineStr">
        <is>
          <t xml:space="preserve"/>
        </is>
      </c>
      <c r="C517" s="14" t="inlineStr">
        <is>
          <t xml:space="preserve">Прочие работы</t>
        </is>
      </c>
      <c r="D517" s="6" t="inlineStr">
        <is>
          <t xml:space="preserve"/>
        </is>
      </c>
      <c r="E517" s="6" t="inlineStr">
        <is>
          <t xml:space="preserve"/>
        </is>
      </c>
      <c r="F517" s="6" t="inlineStr">
        <is>
          <t xml:space="preserve"/>
        </is>
      </c>
      <c r="G517" s="6" t="inlineStr">
        <is>
          <t xml:space="preserve"/>
        </is>
      </c>
      <c r="H517" s="15" t="n">
        <v/>
      </c>
      <c r="I517" s="16" t="n">
        <v/>
      </c>
      <c r="J517" s="16" t="n">
        <v/>
      </c>
      <c r="K517" s="16" t="n">
        <v/>
      </c>
      <c r="L517" s="16" t="n">
        <f>L518+L520</f>
        <v>135240</v>
      </c>
      <c r="M517" s="16" t="n">
        <f>M518+M520</f>
        <v>21952</v>
      </c>
      <c r="N517" s="16" t="n">
        <f>N518+N520</f>
        <v>157192</v>
      </c>
      <c r="O517" s="15" t="n">
        <v/>
      </c>
      <c r="P517" s="16" t="n" hidden="false">
        <v/>
      </c>
      <c r="Q517" s="16" t="n" hidden="false">
        <v/>
      </c>
      <c r="R517" s="16" t="n" hidden="false">
        <v/>
      </c>
      <c r="S517" s="16" t="n" hidden="false">
        <f>S518+S520</f>
        <v>271950</v>
      </c>
      <c r="T517" s="16" t="n" hidden="false">
        <f>T518+T520</f>
        <v>133123.2</v>
      </c>
      <c r="U517" s="16" t="n" hidden="false">
        <f>U518+U520</f>
        <v>405073.2</v>
      </c>
      <c r="V517" s="17" t="n" hidden="false">
        <f>U517/N517-1</f>
        <v>1.5769326683291771</v>
      </c>
      <c r="W517" s="15" t="n">
        <v/>
      </c>
      <c r="X517" s="16" t="n" hidden="false">
        <v/>
      </c>
      <c r="Y517" s="16" t="n" hidden="false">
        <v/>
      </c>
      <c r="Z517" s="16" t="n" hidden="false">
        <v/>
      </c>
      <c r="AA517" s="16" t="n" hidden="false">
        <f>AA518+AA520</f>
        <v>122500</v>
      </c>
      <c r="AB517" s="16" t="n" hidden="false">
        <f>AB518+AB520</f>
        <v>54880</v>
      </c>
      <c r="AC517" s="16" t="n" hidden="false">
        <f>AC518+AC520</f>
        <v>177380</v>
      </c>
      <c r="AD517" s="17" t="n" hidden="false">
        <f>AC517/N517-1</f>
        <v>0.12842892768079794</v>
      </c>
      <c r="AE517" s="15" t="n">
        <v/>
      </c>
      <c r="AF517" s="16" t="n" hidden="false">
        <v/>
      </c>
      <c r="AG517" s="16" t="n" hidden="false">
        <v/>
      </c>
      <c r="AH517" s="16" t="n" hidden="false">
        <v/>
      </c>
      <c r="AI517" s="16" t="n" hidden="false">
        <f>AI518+AI520</f>
        <v>416500</v>
      </c>
      <c r="AJ517" s="16" t="n" hidden="false">
        <f>AJ518+AJ520</f>
        <v>49000</v>
      </c>
      <c r="AK517" s="16" t="n" hidden="false">
        <f>AK518+AK520</f>
        <v>465500</v>
      </c>
      <c r="AL517" s="17" t="n" hidden="false">
        <f>AK517/N517-1</f>
        <v>1.9613466334164587</v>
      </c>
      <c r="AM517" s="15" t="n">
        <v/>
      </c>
      <c r="AN517" s="16" t="n" hidden="false">
        <v/>
      </c>
      <c r="AO517" s="16" t="n" hidden="false">
        <v/>
      </c>
      <c r="AP517" s="16" t="n" hidden="false">
        <v/>
      </c>
      <c r="AQ517" s="16" t="n" hidden="false">
        <f>AQ518+AQ520</f>
        <v>0</v>
      </c>
      <c r="AR517" s="16" t="n" hidden="false">
        <f>AR518+AR520</f>
        <v>0</v>
      </c>
      <c r="AS517" s="16" t="n" hidden="false">
        <f>AS518+AS520</f>
        <v>0</v>
      </c>
      <c r="AT517" s="17" t="n" hidden="false">
        <f>AS517/N517-1</f>
        <v>-1</v>
      </c>
    </row>
    <row r="518" customFormat="false" hidden="false" outlineLevel="0" collapsed="false">
      <c r="A518" s="18" t="inlineStr">
        <is>
          <t xml:space="preserve">1.1.1.1.1.1.1</t>
        </is>
      </c>
      <c r="B518" s="18" t="inlineStr">
        <is>
          <t xml:space="preserve"/>
        </is>
      </c>
      <c r="C518" s="18" t="inlineStr">
        <is>
          <t xml:space="preserve">Установка гильз для протяжки кабеля</t>
        </is>
      </c>
      <c r="D518" s="7" t="inlineStr">
        <is>
          <t xml:space="preserve">4.1</t>
        </is>
      </c>
      <c r="E518" s="7" t="inlineStr">
        <is>
          <t xml:space="preserve"/>
        </is>
      </c>
      <c r="F518" s="7" t="inlineStr">
        <is>
          <t xml:space="preserve">ШТ</t>
        </is>
      </c>
      <c r="G518" s="7" t="inlineStr">
        <is>
          <t xml:space="preserve">1</t>
        </is>
      </c>
      <c r="H518" s="8" t="n">
        <v>13</v>
      </c>
      <c r="I518" s="19" t="n">
        <f>ROUND((L519)/H518,2)</f>
        <v>2760</v>
      </c>
      <c r="J518" s="20" t="n">
        <v>448</v>
      </c>
      <c r="K518" s="19" t="n">
        <f>I518+ROUND(J518,2)</f>
        <v>3208</v>
      </c>
      <c r="L518" s="19" t="n">
        <f>ROUND(H518*I518,2)</f>
        <v>35880</v>
      </c>
      <c r="M518" s="19" t="n">
        <f>ROUND(H518*ROUND(J518,2),2)</f>
        <v>5824</v>
      </c>
      <c r="N518" s="19" t="n">
        <f>L518+M518</f>
        <v>41704</v>
      </c>
      <c r="O518" s="8" t="n">
        <v>13</v>
      </c>
      <c r="P518" s="19" t="n" hidden="false">
        <f>ROUND((S519)/O518,2)</f>
        <v>5550</v>
      </c>
      <c r="Q518" s="20" t="n" hidden="false">
        <v>2716.8</v>
      </c>
      <c r="R518" s="19" t="n" hidden="false">
        <f>P518+Q518</f>
        <v>8266.8</v>
      </c>
      <c r="S518" s="19" t="n" hidden="false">
        <f>ROUND(O518*P518,2)</f>
        <v>72150</v>
      </c>
      <c r="T518" s="19" t="n" hidden="false">
        <f>ROUND(O518*Q518,2)</f>
        <v>35318.4</v>
      </c>
      <c r="U518" s="19" t="n" hidden="false">
        <f>S518+T518</f>
        <v>107468.4</v>
      </c>
      <c r="V518" s="21" t="n" hidden="false">
        <f>U518/N518-1</f>
        <v>1.5769326683291771</v>
      </c>
      <c r="W518" s="8" t="n">
        <v>13</v>
      </c>
      <c r="X518" s="19" t="n" hidden="false">
        <f>ROUND((AA519)/W518,2)</f>
        <v>2500</v>
      </c>
      <c r="Y518" s="20" t="n" hidden="false">
        <v>1120</v>
      </c>
      <c r="Z518" s="19" t="n" hidden="false">
        <f>X518+Y518</f>
        <v>3620</v>
      </c>
      <c r="AA518" s="19" t="n" hidden="false">
        <f>ROUND(W518*X518,2)</f>
        <v>32500</v>
      </c>
      <c r="AB518" s="19" t="n" hidden="false">
        <f>ROUND(W518*Y518,2)</f>
        <v>14560</v>
      </c>
      <c r="AC518" s="19" t="n" hidden="false">
        <f>AA518+AB518</f>
        <v>47060</v>
      </c>
      <c r="AD518" s="21" t="n" hidden="false">
        <f>AC518/N518-1</f>
        <v>0.12842892768079794</v>
      </c>
      <c r="AE518" s="8" t="n">
        <v>13</v>
      </c>
      <c r="AF518" s="19" t="n" hidden="false">
        <f>ROUND((AI519)/AE518,2)</f>
        <v>8500</v>
      </c>
      <c r="AG518" s="20" t="n" hidden="false">
        <v>1000</v>
      </c>
      <c r="AH518" s="19" t="n" hidden="false">
        <f>AF518+AG518</f>
        <v>9500</v>
      </c>
      <c r="AI518" s="19" t="n" hidden="false">
        <f>ROUND(AE518*AF518,2)</f>
        <v>110500</v>
      </c>
      <c r="AJ518" s="19" t="n" hidden="false">
        <f>ROUND(AE518*AG518,2)</f>
        <v>13000</v>
      </c>
      <c r="AK518" s="19" t="n" hidden="false">
        <f>AI518+AJ518</f>
        <v>123500</v>
      </c>
      <c r="AL518" s="21" t="n" hidden="false">
        <f>AK518/N518-1</f>
        <v>1.9613466334164587</v>
      </c>
      <c r="AM518" s="8" t="n">
        <v>0</v>
      </c>
      <c r="AN518" s="19" t="n" hidden="false">
        <f>ROUND((AQ519)/AM518,2)</f>
        <v>0</v>
      </c>
      <c r="AO518" s="19" t="n" hidden="false">
        <v>0</v>
      </c>
      <c r="AP518" s="19" t="n" hidden="false">
        <f>AN518+AO518</f>
        <v>0</v>
      </c>
      <c r="AQ518" s="19" t="n" hidden="false">
        <f>ROUND(AM518*AN518,2)</f>
        <v>0</v>
      </c>
      <c r="AR518" s="19" t="n" hidden="false">
        <f>ROUND(AM518*AO518,2)</f>
        <v>0</v>
      </c>
      <c r="AS518" s="19" t="n" hidden="false">
        <f>AQ518+AR518</f>
        <v>0</v>
      </c>
      <c r="AT518" s="21" t="n" hidden="false">
        <f>AS518/N518-1</f>
        <v>-1</v>
      </c>
    </row>
    <row r="519" customFormat="false" hidden="false" outlineLevel="0" collapsed="false">
      <c r="A519" s="18" t="inlineStr">
        <is>
          <t xml:space="preserve">1.1.1.1.1.1.1.1</t>
        </is>
      </c>
      <c r="B519" s="18" t="inlineStr">
        <is>
          <t xml:space="preserve"/>
        </is>
      </c>
      <c r="C519" s="22" t="inlineStr">
        <is>
          <t xml:space="preserve">Проходка металлическая / ПГ1 50-1500</t>
        </is>
      </c>
      <c r="D519" s="7" t="inlineStr">
        <is>
          <t xml:space="preserve">Выход кабельных линий на кровлю</t>
        </is>
      </c>
      <c r="E519" s="7" t="inlineStr">
        <is>
          <t xml:space="preserve"/>
        </is>
      </c>
      <c r="F519" s="7" t="inlineStr">
        <is>
          <t xml:space="preserve">ШТ</t>
        </is>
      </c>
      <c r="G519" s="7" t="inlineStr">
        <is>
          <t xml:space="preserve">1</t>
        </is>
      </c>
      <c r="H519" s="8" t="n">
        <v>13</v>
      </c>
      <c r="I519" s="20" t="n">
        <v>2760</v>
      </c>
      <c r="J519" s="19" t="n">
        <v/>
      </c>
      <c r="K519" s="19" t="n">
        <f>ROUND(I519,2)+J519</f>
        <v>2760</v>
      </c>
      <c r="L519" s="19" t="n">
        <f>ROUND(H519*ROUND(I519,2),2)</f>
        <v>35880</v>
      </c>
      <c r="M519" s="19" t="n">
        <v/>
      </c>
      <c r="N519" s="19" t="n">
        <f>L519+M519</f>
        <v>35880</v>
      </c>
      <c r="O519" s="8" t="n">
        <v>13</v>
      </c>
      <c r="P519" s="20" t="n" hidden="false">
        <v>5550</v>
      </c>
      <c r="Q519" s="19" t="n" hidden="false">
        <v/>
      </c>
      <c r="R519" s="19" t="n" hidden="false">
        <f>P519+Q519</f>
        <v>5550</v>
      </c>
      <c r="S519" s="19" t="n" hidden="false">
        <f>ROUND(O519*P519,2)</f>
        <v>72150</v>
      </c>
      <c r="T519" s="19" t="n" hidden="false">
        <v/>
      </c>
      <c r="U519" s="19" t="n" hidden="false">
        <f>S519+T519</f>
        <v>72150</v>
      </c>
      <c r="V519" s="21" t="n" hidden="false">
        <f>U519/N519-1</f>
        <v>1.0108695652173911</v>
      </c>
      <c r="W519" s="8" t="n">
        <v>13</v>
      </c>
      <c r="X519" s="20" t="n" hidden="false">
        <v>2500</v>
      </c>
      <c r="Y519" s="19" t="n" hidden="false">
        <v/>
      </c>
      <c r="Z519" s="19" t="n" hidden="false">
        <f>X519+Y519</f>
        <v>2500</v>
      </c>
      <c r="AA519" s="19" t="n" hidden="false">
        <f>ROUND(W519*X519,2)</f>
        <v>32500</v>
      </c>
      <c r="AB519" s="19" t="n" hidden="false">
        <v/>
      </c>
      <c r="AC519" s="19" t="n" hidden="false">
        <f>AA519+AB519</f>
        <v>32500</v>
      </c>
      <c r="AD519" s="21" t="n" hidden="false">
        <f>AC519/N519-1</f>
        <v>-0.09420289855072461</v>
      </c>
      <c r="AE519" s="8" t="n">
        <v>13</v>
      </c>
      <c r="AF519" s="20" t="n" hidden="false">
        <v>8500</v>
      </c>
      <c r="AG519" s="19" t="n" hidden="false">
        <v/>
      </c>
      <c r="AH519" s="19" t="n" hidden="false">
        <f>AF519+AG519</f>
        <v>8500</v>
      </c>
      <c r="AI519" s="19" t="n" hidden="false">
        <f>ROUND(AE519*AF519,2)</f>
        <v>110500</v>
      </c>
      <c r="AJ519" s="19" t="n" hidden="false">
        <v/>
      </c>
      <c r="AK519" s="19" t="n" hidden="false">
        <f>AI519+AJ519</f>
        <v>110500</v>
      </c>
      <c r="AL519" s="21" t="n" hidden="false">
        <f>AK519/N519-1</f>
        <v>2.079710144927536</v>
      </c>
      <c r="AM519" s="8" t="n">
        <v>0</v>
      </c>
      <c r="AN519" s="19" t="n" hidden="false">
        <v>0</v>
      </c>
      <c r="AO519" s="19" t="n" hidden="false">
        <v/>
      </c>
      <c r="AP519" s="19" t="n" hidden="false">
        <f>AN519+AO519</f>
        <v>0</v>
      </c>
      <c r="AQ519" s="19" t="n" hidden="false">
        <f>ROUND(AM519*AN519,2)</f>
        <v>0</v>
      </c>
      <c r="AR519" s="19" t="n" hidden="false">
        <v/>
      </c>
      <c r="AS519" s="19" t="n" hidden="false">
        <f>AQ519+AR519</f>
        <v>0</v>
      </c>
      <c r="AT519" s="21" t="n" hidden="false">
        <f>AS519/N519-1</f>
        <v>-1</v>
      </c>
    </row>
    <row r="520" customFormat="false" hidden="false" outlineLevel="0" collapsed="false">
      <c r="A520" s="18" t="inlineStr">
        <is>
          <t xml:space="preserve">1.1.1.1.1.1.2</t>
        </is>
      </c>
      <c r="B520" s="18" t="inlineStr">
        <is>
          <t xml:space="preserve"/>
        </is>
      </c>
      <c r="C520" s="18" t="inlineStr">
        <is>
          <t xml:space="preserve">Установка гильз для протяжки кабеля</t>
        </is>
      </c>
      <c r="D520" s="7" t="inlineStr">
        <is>
          <t xml:space="preserve">4.2</t>
        </is>
      </c>
      <c r="E520" s="7" t="inlineStr">
        <is>
          <t xml:space="preserve"/>
        </is>
      </c>
      <c r="F520" s="7" t="inlineStr">
        <is>
          <t xml:space="preserve">ШТ</t>
        </is>
      </c>
      <c r="G520" s="7" t="inlineStr">
        <is>
          <t xml:space="preserve">1</t>
        </is>
      </c>
      <c r="H520" s="8" t="n">
        <v>36</v>
      </c>
      <c r="I520" s="19" t="n">
        <f>ROUND((L521)/H520,2)</f>
        <v>2760</v>
      </c>
      <c r="J520" s="20" t="n">
        <v>448</v>
      </c>
      <c r="K520" s="19" t="n">
        <f>I520+ROUND(J520,2)</f>
        <v>3208</v>
      </c>
      <c r="L520" s="19" t="n">
        <f>ROUND(H520*I520,2)</f>
        <v>99360</v>
      </c>
      <c r="M520" s="19" t="n">
        <f>ROUND(H520*ROUND(J520,2),2)</f>
        <v>16128</v>
      </c>
      <c r="N520" s="19" t="n">
        <f>L520+M520</f>
        <v>115488</v>
      </c>
      <c r="O520" s="8" t="n">
        <v>36</v>
      </c>
      <c r="P520" s="19" t="n" hidden="false">
        <f>ROUND((S521)/O520,2)</f>
        <v>5550</v>
      </c>
      <c r="Q520" s="20" t="n" hidden="false">
        <v>2716.8</v>
      </c>
      <c r="R520" s="19" t="n" hidden="false">
        <f>P520+Q520</f>
        <v>8266.8</v>
      </c>
      <c r="S520" s="19" t="n" hidden="false">
        <f>ROUND(O520*P520,2)</f>
        <v>199800</v>
      </c>
      <c r="T520" s="19" t="n" hidden="false">
        <f>ROUND(O520*Q520,2)</f>
        <v>97804.8</v>
      </c>
      <c r="U520" s="19" t="n" hidden="false">
        <f>S520+T520</f>
        <v>297604.8</v>
      </c>
      <c r="V520" s="21" t="n" hidden="false">
        <f>U520/N520-1</f>
        <v>1.5769326683291771</v>
      </c>
      <c r="W520" s="8" t="n">
        <v>36</v>
      </c>
      <c r="X520" s="19" t="n" hidden="false">
        <f>ROUND((AA521)/W520,2)</f>
        <v>2500</v>
      </c>
      <c r="Y520" s="20" t="n" hidden="false">
        <v>1120</v>
      </c>
      <c r="Z520" s="19" t="n" hidden="false">
        <f>X520+Y520</f>
        <v>3620</v>
      </c>
      <c r="AA520" s="19" t="n" hidden="false">
        <f>ROUND(W520*X520,2)</f>
        <v>90000</v>
      </c>
      <c r="AB520" s="19" t="n" hidden="false">
        <f>ROUND(W520*Y520,2)</f>
        <v>40320</v>
      </c>
      <c r="AC520" s="19" t="n" hidden="false">
        <f>AA520+AB520</f>
        <v>130320</v>
      </c>
      <c r="AD520" s="21" t="n" hidden="false">
        <f>AC520/N520-1</f>
        <v>0.12842892768079794</v>
      </c>
      <c r="AE520" s="8" t="n">
        <v>36</v>
      </c>
      <c r="AF520" s="19" t="n" hidden="false">
        <f>ROUND((AI521)/AE520,2)</f>
        <v>8500</v>
      </c>
      <c r="AG520" s="20" t="n" hidden="false">
        <v>1000</v>
      </c>
      <c r="AH520" s="19" t="n" hidden="false">
        <f>AF520+AG520</f>
        <v>9500</v>
      </c>
      <c r="AI520" s="19" t="n" hidden="false">
        <f>ROUND(AE520*AF520,2)</f>
        <v>306000</v>
      </c>
      <c r="AJ520" s="19" t="n" hidden="false">
        <f>ROUND(AE520*AG520,2)</f>
        <v>36000</v>
      </c>
      <c r="AK520" s="19" t="n" hidden="false">
        <f>AI520+AJ520</f>
        <v>342000</v>
      </c>
      <c r="AL520" s="21" t="n" hidden="false">
        <f>AK520/N520-1</f>
        <v>1.9613466334164587</v>
      </c>
      <c r="AM520" s="8" t="n">
        <v>0</v>
      </c>
      <c r="AN520" s="19" t="n" hidden="false">
        <f>ROUND((AQ521)/AM520,2)</f>
        <v>0</v>
      </c>
      <c r="AO520" s="19" t="n" hidden="false">
        <v>0</v>
      </c>
      <c r="AP520" s="19" t="n" hidden="false">
        <f>AN520+AO520</f>
        <v>0</v>
      </c>
      <c r="AQ520" s="19" t="n" hidden="false">
        <f>ROUND(AM520*AN520,2)</f>
        <v>0</v>
      </c>
      <c r="AR520" s="19" t="n" hidden="false">
        <f>ROUND(AM520*AO520,2)</f>
        <v>0</v>
      </c>
      <c r="AS520" s="19" t="n" hidden="false">
        <f>AQ520+AR520</f>
        <v>0</v>
      </c>
      <c r="AT520" s="21" t="n" hidden="false">
        <f>AS520/N520-1</f>
        <v>-1</v>
      </c>
    </row>
    <row r="521" customFormat="false" hidden="false" outlineLevel="0" collapsed="false">
      <c r="A521" s="18" t="inlineStr">
        <is>
          <t xml:space="preserve">1.1.1.1.1.1.2.1</t>
        </is>
      </c>
      <c r="B521" s="18" t="inlineStr">
        <is>
          <t xml:space="preserve"/>
        </is>
      </c>
      <c r="C521" s="22" t="inlineStr">
        <is>
          <t xml:space="preserve">Проходка металлическая / ПГ1 50-1500</t>
        </is>
      </c>
      <c r="D521" s="7" t="inlineStr">
        <is>
          <t xml:space="preserve"/>
        </is>
      </c>
      <c r="E521" s="7" t="inlineStr">
        <is>
          <t xml:space="preserve"/>
        </is>
      </c>
      <c r="F521" s="7" t="inlineStr">
        <is>
          <t xml:space="preserve">ШТ</t>
        </is>
      </c>
      <c r="G521" s="7" t="inlineStr">
        <is>
          <t xml:space="preserve">1</t>
        </is>
      </c>
      <c r="H521" s="8" t="n">
        <v>36</v>
      </c>
      <c r="I521" s="20" t="n">
        <v>2760</v>
      </c>
      <c r="J521" s="19" t="n">
        <v/>
      </c>
      <c r="K521" s="19" t="n">
        <f>ROUND(I521,2)+J521</f>
        <v>2760</v>
      </c>
      <c r="L521" s="19" t="n">
        <f>ROUND(H521*ROUND(I521,2),2)</f>
        <v>99360</v>
      </c>
      <c r="M521" s="19" t="n">
        <v/>
      </c>
      <c r="N521" s="19" t="n">
        <f>L521+M521</f>
        <v>99360</v>
      </c>
      <c r="O521" s="8" t="n">
        <v>36</v>
      </c>
      <c r="P521" s="20" t="n" hidden="false">
        <v>5550</v>
      </c>
      <c r="Q521" s="19" t="n" hidden="false">
        <v/>
      </c>
      <c r="R521" s="19" t="n" hidden="false">
        <f>P521+Q521</f>
        <v>5550</v>
      </c>
      <c r="S521" s="19" t="n" hidden="false">
        <f>ROUND(O521*P521,2)</f>
        <v>199800</v>
      </c>
      <c r="T521" s="19" t="n" hidden="false">
        <v/>
      </c>
      <c r="U521" s="19" t="n" hidden="false">
        <f>S521+T521</f>
        <v>199800</v>
      </c>
      <c r="V521" s="21" t="n" hidden="false">
        <f>U521/N521-1</f>
        <v>1.0108695652173911</v>
      </c>
      <c r="W521" s="8" t="n">
        <v>36</v>
      </c>
      <c r="X521" s="20" t="n" hidden="false">
        <v>2500</v>
      </c>
      <c r="Y521" s="19" t="n" hidden="false">
        <v/>
      </c>
      <c r="Z521" s="19" t="n" hidden="false">
        <f>X521+Y521</f>
        <v>2500</v>
      </c>
      <c r="AA521" s="19" t="n" hidden="false">
        <f>ROUND(W521*X521,2)</f>
        <v>90000</v>
      </c>
      <c r="AB521" s="19" t="n" hidden="false">
        <v/>
      </c>
      <c r="AC521" s="19" t="n" hidden="false">
        <f>AA521+AB521</f>
        <v>90000</v>
      </c>
      <c r="AD521" s="21" t="n" hidden="false">
        <f>AC521/N521-1</f>
        <v>-0.09420289855072461</v>
      </c>
      <c r="AE521" s="8" t="n">
        <v>36</v>
      </c>
      <c r="AF521" s="20" t="n" hidden="false">
        <v>8500</v>
      </c>
      <c r="AG521" s="19" t="n" hidden="false">
        <v/>
      </c>
      <c r="AH521" s="19" t="n" hidden="false">
        <f>AF521+AG521</f>
        <v>8500</v>
      </c>
      <c r="AI521" s="19" t="n" hidden="false">
        <f>ROUND(AE521*AF521,2)</f>
        <v>306000</v>
      </c>
      <c r="AJ521" s="19" t="n" hidden="false">
        <v/>
      </c>
      <c r="AK521" s="19" t="n" hidden="false">
        <f>AI521+AJ521</f>
        <v>306000</v>
      </c>
      <c r="AL521" s="21" t="n" hidden="false">
        <f>AK521/N521-1</f>
        <v>2.079710144927536</v>
      </c>
      <c r="AM521" s="8" t="n">
        <v>0</v>
      </c>
      <c r="AN521" s="19" t="n" hidden="false">
        <v>0</v>
      </c>
      <c r="AO521" s="19" t="n" hidden="false">
        <v/>
      </c>
      <c r="AP521" s="19" t="n" hidden="false">
        <f>AN521+AO521</f>
        <v>0</v>
      </c>
      <c r="AQ521" s="19" t="n" hidden="false">
        <f>ROUND(AM521*AN521,2)</f>
        <v>0</v>
      </c>
      <c r="AR521" s="19" t="n" hidden="false">
        <v/>
      </c>
      <c r="AS521" s="19" t="n" hidden="false">
        <f>AQ521+AR521</f>
        <v>0</v>
      </c>
      <c r="AT521" s="21" t="n" hidden="false">
        <f>AS521/N521-1</f>
        <v>-1</v>
      </c>
    </row>
    <row r="522" customFormat="false" hidden="false" outlineLevel="0" collapsed="false">
      <c r="A522" s="14" t="inlineStr">
        <is>
          <t xml:space="preserve">1.1.1.2</t>
        </is>
      </c>
      <c r="B522" s="14" t="inlineStr">
        <is>
          <t xml:space="preserve"/>
        </is>
      </c>
      <c r="C522" s="14" t="inlineStr">
        <is>
          <t xml:space="preserve">Инженерные системы</t>
        </is>
      </c>
      <c r="D522" s="6" t="inlineStr">
        <is>
          <t xml:space="preserve"/>
        </is>
      </c>
      <c r="E522" s="6" t="inlineStr">
        <is>
          <t xml:space="preserve"/>
        </is>
      </c>
      <c r="F522" s="6" t="inlineStr">
        <is>
          <t xml:space="preserve"/>
        </is>
      </c>
      <c r="G522" s="6" t="inlineStr">
        <is>
          <t xml:space="preserve"/>
        </is>
      </c>
      <c r="H522" s="15" t="n">
        <v/>
      </c>
      <c r="I522" s="16" t="n">
        <v/>
      </c>
      <c r="J522" s="16" t="n">
        <v/>
      </c>
      <c r="K522" s="16" t="n">
        <v/>
      </c>
      <c r="L522" s="16" t="n">
        <f>L523</f>
        <v>13458889.12</v>
      </c>
      <c r="M522" s="16" t="n">
        <f>M523</f>
        <v>14801916</v>
      </c>
      <c r="N522" s="16" t="n">
        <f>N523</f>
        <v>28260805.12</v>
      </c>
      <c r="O522" s="15" t="n">
        <v/>
      </c>
      <c r="P522" s="16" t="n" hidden="false">
        <v/>
      </c>
      <c r="Q522" s="16" t="n" hidden="false">
        <v/>
      </c>
      <c r="R522" s="16" t="n" hidden="false">
        <v/>
      </c>
      <c r="S522" s="16" t="n" hidden="false">
        <f>S523</f>
        <v>29199445.6</v>
      </c>
      <c r="T522" s="16" t="n" hidden="false">
        <f>T523</f>
        <v>25177861.2</v>
      </c>
      <c r="U522" s="16" t="n" hidden="false">
        <f>U523</f>
        <v>54377306.8</v>
      </c>
      <c r="V522" s="17" t="n" hidden="false">
        <f>U522/N522-1</f>
        <v>0.9241244744834785</v>
      </c>
      <c r="W522" s="15" t="n">
        <v/>
      </c>
      <c r="X522" s="16" t="n" hidden="false">
        <v/>
      </c>
      <c r="Y522" s="16" t="n" hidden="false">
        <v/>
      </c>
      <c r="Z522" s="16" t="n" hidden="false">
        <v/>
      </c>
      <c r="AA522" s="16" t="n" hidden="false">
        <f>AA523</f>
        <v>24965045.61</v>
      </c>
      <c r="AB522" s="16" t="n" hidden="false">
        <f>AB523</f>
        <v>37188471.18</v>
      </c>
      <c r="AC522" s="16" t="n" hidden="false">
        <f>AC523</f>
        <v>62153516.79</v>
      </c>
      <c r="AD522" s="17" t="n" hidden="false">
        <f>AC522/N522-1</f>
        <v>1.199283301593355</v>
      </c>
      <c r="AE522" s="15" t="n">
        <v/>
      </c>
      <c r="AF522" s="16" t="n" hidden="false">
        <v/>
      </c>
      <c r="AG522" s="16" t="n" hidden="false">
        <v/>
      </c>
      <c r="AH522" s="16" t="n" hidden="false">
        <v/>
      </c>
      <c r="AI522" s="16" t="n" hidden="false">
        <f>AI523</f>
        <v>35198123.68</v>
      </c>
      <c r="AJ522" s="16" t="n" hidden="false">
        <f>AJ523</f>
        <v>35702441.5</v>
      </c>
      <c r="AK522" s="16" t="n" hidden="false">
        <f>AK523</f>
        <v>70900565.18</v>
      </c>
      <c r="AL522" s="17" t="n" hidden="false">
        <f>AK522/N522-1</f>
        <v>1.5087949504249654</v>
      </c>
      <c r="AM522" s="15" t="n">
        <v/>
      </c>
      <c r="AN522" s="16" t="n" hidden="false">
        <v/>
      </c>
      <c r="AO522" s="16" t="n" hidden="false">
        <v/>
      </c>
      <c r="AP522" s="16" t="n" hidden="false">
        <v/>
      </c>
      <c r="AQ522" s="16" t="n" hidden="false">
        <f>AQ523</f>
        <v>0</v>
      </c>
      <c r="AR522" s="16" t="n" hidden="false">
        <f>AR523</f>
        <v>0</v>
      </c>
      <c r="AS522" s="16" t="n" hidden="false">
        <f>AS523</f>
        <v>0</v>
      </c>
      <c r="AT522" s="17" t="n" hidden="false">
        <f>AS522/N522-1</f>
        <v>-1</v>
      </c>
    </row>
    <row r="523" customFormat="false" hidden="false" outlineLevel="0" collapsed="false">
      <c r="A523" s="14" t="inlineStr">
        <is>
          <t xml:space="preserve">1.1.1.2.1</t>
        </is>
      </c>
      <c r="B523" s="14" t="inlineStr">
        <is>
          <t xml:space="preserve"/>
        </is>
      </c>
      <c r="C523" s="14" t="inlineStr">
        <is>
          <t xml:space="preserve">Электроснабжение</t>
        </is>
      </c>
      <c r="D523" s="6" t="inlineStr">
        <is>
          <t xml:space="preserve"/>
        </is>
      </c>
      <c r="E523" s="6" t="inlineStr">
        <is>
          <t xml:space="preserve"/>
        </is>
      </c>
      <c r="F523" s="6" t="inlineStr">
        <is>
          <t xml:space="preserve"/>
        </is>
      </c>
      <c r="G523" s="6" t="inlineStr">
        <is>
          <t xml:space="preserve"/>
        </is>
      </c>
      <c r="H523" s="15" t="n">
        <v/>
      </c>
      <c r="I523" s="16" t="n">
        <v/>
      </c>
      <c r="J523" s="16" t="n">
        <v/>
      </c>
      <c r="K523" s="16" t="n">
        <v/>
      </c>
      <c r="L523" s="16" t="n">
        <f>L524+L772</f>
        <v>13458889.12</v>
      </c>
      <c r="M523" s="16" t="n">
        <f>M524+M772</f>
        <v>14801916</v>
      </c>
      <c r="N523" s="16" t="n">
        <f>N524+N772</f>
        <v>28260805.12</v>
      </c>
      <c r="O523" s="15" t="n">
        <v/>
      </c>
      <c r="P523" s="16" t="n" hidden="false">
        <v/>
      </c>
      <c r="Q523" s="16" t="n" hidden="false">
        <v/>
      </c>
      <c r="R523" s="16" t="n" hidden="false">
        <v/>
      </c>
      <c r="S523" s="16" t="n" hidden="false">
        <f>S524+S772</f>
        <v>29199445.6</v>
      </c>
      <c r="T523" s="16" t="n" hidden="false">
        <f>T524+T772</f>
        <v>25177861.2</v>
      </c>
      <c r="U523" s="16" t="n" hidden="false">
        <f>U524+U772</f>
        <v>54377306.8</v>
      </c>
      <c r="V523" s="17" t="n" hidden="false">
        <f>U523/N523-1</f>
        <v>0.9241244744834785</v>
      </c>
      <c r="W523" s="15" t="n">
        <v/>
      </c>
      <c r="X523" s="16" t="n" hidden="false">
        <v/>
      </c>
      <c r="Y523" s="16" t="n" hidden="false">
        <v/>
      </c>
      <c r="Z523" s="16" t="n" hidden="false">
        <v/>
      </c>
      <c r="AA523" s="16" t="n" hidden="false">
        <f>AA524+AA772</f>
        <v>24965045.61</v>
      </c>
      <c r="AB523" s="16" t="n" hidden="false">
        <f>AB524+AB772</f>
        <v>37188471.18</v>
      </c>
      <c r="AC523" s="16" t="n" hidden="false">
        <f>AC524+AC772</f>
        <v>62153516.79</v>
      </c>
      <c r="AD523" s="17" t="n" hidden="false">
        <f>AC523/N523-1</f>
        <v>1.199283301593355</v>
      </c>
      <c r="AE523" s="15" t="n">
        <v/>
      </c>
      <c r="AF523" s="16" t="n" hidden="false">
        <v/>
      </c>
      <c r="AG523" s="16" t="n" hidden="false">
        <v/>
      </c>
      <c r="AH523" s="16" t="n" hidden="false">
        <v/>
      </c>
      <c r="AI523" s="16" t="n" hidden="false">
        <f>AI524+AI772</f>
        <v>35198123.68</v>
      </c>
      <c r="AJ523" s="16" t="n" hidden="false">
        <f>AJ524+AJ772</f>
        <v>35702441.5</v>
      </c>
      <c r="AK523" s="16" t="n" hidden="false">
        <f>AK524+AK772</f>
        <v>70900565.18</v>
      </c>
      <c r="AL523" s="17" t="n" hidden="false">
        <f>AK523/N523-1</f>
        <v>1.5087949504249654</v>
      </c>
      <c r="AM523" s="15" t="n">
        <v/>
      </c>
      <c r="AN523" s="16" t="n" hidden="false">
        <v/>
      </c>
      <c r="AO523" s="16" t="n" hidden="false">
        <v/>
      </c>
      <c r="AP523" s="16" t="n" hidden="false">
        <v/>
      </c>
      <c r="AQ523" s="16" t="n" hidden="false">
        <f>AQ524+AQ772</f>
        <v>0</v>
      </c>
      <c r="AR523" s="16" t="n" hidden="false">
        <f>AR524+AR772</f>
        <v>0</v>
      </c>
      <c r="AS523" s="16" t="n" hidden="false">
        <f>AS524+AS772</f>
        <v>0</v>
      </c>
      <c r="AT523" s="17" t="n" hidden="false">
        <f>AS523/N523-1</f>
        <v>-1</v>
      </c>
    </row>
    <row r="524" customFormat="false" hidden="false" outlineLevel="0" collapsed="false">
      <c r="A524" s="14" t="inlineStr">
        <is>
          <t xml:space="preserve">1.1.1.2.1.1</t>
        </is>
      </c>
      <c r="B524" s="14" t="inlineStr">
        <is>
          <t xml:space="preserve"/>
        </is>
      </c>
      <c r="C524" s="14" t="inlineStr">
        <is>
          <t xml:space="preserve">Электромонтажные работы в нежилой части</t>
        </is>
      </c>
      <c r="D524" s="6" t="inlineStr">
        <is>
          <t xml:space="preserve"/>
        </is>
      </c>
      <c r="E524" s="6" t="inlineStr">
        <is>
          <t xml:space="preserve"/>
        </is>
      </c>
      <c r="F524" s="6" t="inlineStr">
        <is>
          <t xml:space="preserve"/>
        </is>
      </c>
      <c r="G524" s="6" t="inlineStr">
        <is>
          <t xml:space="preserve"/>
        </is>
      </c>
      <c r="H524" s="15" t="n">
        <v/>
      </c>
      <c r="I524" s="16" t="n">
        <v/>
      </c>
      <c r="J524" s="16" t="n">
        <v/>
      </c>
      <c r="K524" s="16" t="n">
        <v/>
      </c>
      <c r="L524" s="16" t="n">
        <f>L525+L554+L608+L724+L749+L768</f>
        <v>13458889.12</v>
      </c>
      <c r="M524" s="16" t="n">
        <f>M525+M554+M608+M724+M749+M768</f>
        <v>14801916</v>
      </c>
      <c r="N524" s="16" t="n">
        <f>N525+N554+N608+N724+N749+N768</f>
        <v>28260805.12</v>
      </c>
      <c r="O524" s="15" t="n">
        <v/>
      </c>
      <c r="P524" s="16" t="n" hidden="false">
        <v/>
      </c>
      <c r="Q524" s="16" t="n" hidden="false">
        <v/>
      </c>
      <c r="R524" s="16" t="n" hidden="false">
        <v/>
      </c>
      <c r="S524" s="16" t="n" hidden="false">
        <f>S525+S554+S608+S724+S749+S768</f>
        <v>29199445.6</v>
      </c>
      <c r="T524" s="16" t="n" hidden="false">
        <f>T525+T554+T608+T724+T749+T768</f>
        <v>21899214.2</v>
      </c>
      <c r="U524" s="16" t="n" hidden="false">
        <f>U525+U554+U608+U724+U749+U768</f>
        <v>51098659.8</v>
      </c>
      <c r="V524" s="17" t="n" hidden="false">
        <f>U524/N524-1</f>
        <v>0.8081105468519645</v>
      </c>
      <c r="W524" s="15" t="n">
        <v/>
      </c>
      <c r="X524" s="16" t="n" hidden="false">
        <v/>
      </c>
      <c r="Y524" s="16" t="n" hidden="false">
        <v/>
      </c>
      <c r="Z524" s="16" t="n" hidden="false">
        <v/>
      </c>
      <c r="AA524" s="16" t="n" hidden="false">
        <f>AA525+AA554+AA608+AA724+AA749+AA768</f>
        <v>24965045.61</v>
      </c>
      <c r="AB524" s="16" t="n" hidden="false">
        <f>AB525+AB554+AB608+AB724+AB749+AB768</f>
        <v>36982825</v>
      </c>
      <c r="AC524" s="16" t="n" hidden="false">
        <f>AC525+AC554+AC608+AC724+AC749+AC768</f>
        <v>61947870.61</v>
      </c>
      <c r="AD524" s="17" t="n" hidden="false">
        <f>AC524/N524-1</f>
        <v>1.1920065740151142</v>
      </c>
      <c r="AE524" s="15" t="n">
        <v/>
      </c>
      <c r="AF524" s="16" t="n" hidden="false">
        <v/>
      </c>
      <c r="AG524" s="16" t="n" hidden="false">
        <v/>
      </c>
      <c r="AH524" s="16" t="n" hidden="false">
        <v/>
      </c>
      <c r="AI524" s="16" t="n" hidden="false">
        <f>AI525+AI554+AI608+AI724+AI749+AI768</f>
        <v>35198123.68</v>
      </c>
      <c r="AJ524" s="16" t="n" hidden="false">
        <f>AJ525+AJ554+AJ608+AJ724+AJ749+AJ768</f>
        <v>31039210</v>
      </c>
      <c r="AK524" s="16" t="n" hidden="false">
        <f>AK525+AK554+AK608+AK724+AK749+AK768</f>
        <v>66237333.68</v>
      </c>
      <c r="AL524" s="17" t="n" hidden="false">
        <f>AK524/N524-1</f>
        <v>1.3437879210710895</v>
      </c>
      <c r="AM524" s="15" t="n">
        <v/>
      </c>
      <c r="AN524" s="16" t="n" hidden="false">
        <v/>
      </c>
      <c r="AO524" s="16" t="n" hidden="false">
        <v/>
      </c>
      <c r="AP524" s="16" t="n" hidden="false">
        <v/>
      </c>
      <c r="AQ524" s="16" t="n" hidden="false">
        <f>AQ525+AQ554+AQ608+AQ724+AQ749+AQ768</f>
        <v>0</v>
      </c>
      <c r="AR524" s="16" t="n" hidden="false">
        <f>AR525+AR554+AR608+AR724+AR749+AR768</f>
        <v>0</v>
      </c>
      <c r="AS524" s="16" t="n" hidden="false">
        <f>AS525+AS554+AS608+AS724+AS749+AS768</f>
        <v>0</v>
      </c>
      <c r="AT524" s="17" t="n" hidden="false">
        <f>AS524/N524-1</f>
        <v>-1</v>
      </c>
    </row>
    <row r="525" customFormat="false" hidden="false" outlineLevel="0" collapsed="false">
      <c r="A525" s="14" t="inlineStr">
        <is>
          <t xml:space="preserve">1.1.1.2.1.1.1</t>
        </is>
      </c>
      <c r="B525" s="14" t="inlineStr">
        <is>
          <t xml:space="preserve"/>
        </is>
      </c>
      <c r="C525" s="14" t="inlineStr">
        <is>
          <t xml:space="preserve">Монтаж ВРУ</t>
        </is>
      </c>
      <c r="D525" s="6" t="inlineStr">
        <is>
          <t xml:space="preserve"/>
        </is>
      </c>
      <c r="E525" s="6" t="inlineStr">
        <is>
          <t xml:space="preserve"/>
        </is>
      </c>
      <c r="F525" s="6" t="inlineStr">
        <is>
          <t xml:space="preserve"/>
        </is>
      </c>
      <c r="G525" s="6" t="inlineStr">
        <is>
          <t xml:space="preserve"/>
        </is>
      </c>
      <c r="H525" s="15" t="n">
        <v/>
      </c>
      <c r="I525" s="16" t="n">
        <v/>
      </c>
      <c r="J525" s="16" t="n">
        <v/>
      </c>
      <c r="K525" s="16" t="n">
        <v/>
      </c>
      <c r="L525" s="16" t="n">
        <f>L526+L529+L531+L542+L553</f>
        <v>12343.76</v>
      </c>
      <c r="M525" s="16" t="n">
        <f>M526+M529+M531+M542+M553</f>
        <v>1061852</v>
      </c>
      <c r="N525" s="16" t="n">
        <f>N526+N529+N531+N542+N553</f>
        <v>1074195.76</v>
      </c>
      <c r="O525" s="15" t="n">
        <v/>
      </c>
      <c r="P525" s="16" t="n" hidden="false">
        <v/>
      </c>
      <c r="Q525" s="16" t="n" hidden="false">
        <v/>
      </c>
      <c r="R525" s="16" t="n" hidden="false">
        <v/>
      </c>
      <c r="S525" s="16" t="n" hidden="false">
        <f>S526+S529+S531+S542+S553</f>
        <v>93266</v>
      </c>
      <c r="T525" s="16" t="n" hidden="false">
        <f>T526+T529+T531+T542+T553</f>
        <v>1078592</v>
      </c>
      <c r="U525" s="16" t="n" hidden="false">
        <f>U526+U529+U531+U542+U553</f>
        <v>1171858</v>
      </c>
      <c r="V525" s="17" t="n" hidden="false">
        <f>U525/N525-1</f>
        <v>0.09091661281552632</v>
      </c>
      <c r="W525" s="15" t="n">
        <v/>
      </c>
      <c r="X525" s="16" t="n" hidden="false">
        <v/>
      </c>
      <c r="Y525" s="16" t="n" hidden="false">
        <v/>
      </c>
      <c r="Z525" s="16" t="n" hidden="false">
        <v/>
      </c>
      <c r="AA525" s="16" t="n" hidden="false">
        <f>AA526+AA529+AA531+AA542+AA553</f>
        <v>139771.92</v>
      </c>
      <c r="AB525" s="16" t="n" hidden="false">
        <f>AB526+AB529+AB531+AB542+AB553</f>
        <v>1340000</v>
      </c>
      <c r="AC525" s="16" t="n" hidden="false">
        <f>AC526+AC529+AC531+AC542+AC553</f>
        <v>1479771.92</v>
      </c>
      <c r="AD525" s="17" t="n" hidden="false">
        <f>AC525/N525-1</f>
        <v>0.37756261484405784</v>
      </c>
      <c r="AE525" s="15" t="n">
        <v/>
      </c>
      <c r="AF525" s="16" t="n" hidden="false">
        <v/>
      </c>
      <c r="AG525" s="16" t="n" hidden="false">
        <v/>
      </c>
      <c r="AH525" s="16" t="n" hidden="false">
        <v/>
      </c>
      <c r="AI525" s="16" t="n" hidden="false">
        <f>AI526+AI529+AI531+AI542+AI553</f>
        <v>146923.92</v>
      </c>
      <c r="AJ525" s="16" t="n" hidden="false">
        <f>AJ526+AJ529+AJ531+AJ542+AJ553</f>
        <v>2255000</v>
      </c>
      <c r="AK525" s="16" t="n" hidden="false">
        <f>AK526+AK529+AK531+AK542+AK553</f>
        <v>2401923.92</v>
      </c>
      <c r="AL525" s="17" t="n" hidden="false">
        <f>AK525/N525-1</f>
        <v>1.2360206672199117</v>
      </c>
      <c r="AM525" s="15" t="n">
        <v/>
      </c>
      <c r="AN525" s="16" t="n" hidden="false">
        <v/>
      </c>
      <c r="AO525" s="16" t="n" hidden="false">
        <v/>
      </c>
      <c r="AP525" s="16" t="n" hidden="false">
        <v/>
      </c>
      <c r="AQ525" s="16" t="n" hidden="false">
        <f>AQ526+AQ529+AQ531+AQ542+AQ553</f>
        <v>0</v>
      </c>
      <c r="AR525" s="16" t="n" hidden="false">
        <f>AR526+AR529+AR531+AR542+AR553</f>
        <v>0</v>
      </c>
      <c r="AS525" s="16" t="n" hidden="false">
        <f>AS526+AS529+AS531+AS542+AS553</f>
        <v>0</v>
      </c>
      <c r="AT525" s="17" t="n" hidden="false">
        <f>AS525/N525-1</f>
        <v>-1</v>
      </c>
    </row>
    <row r="526" customFormat="false" hidden="false" outlineLevel="0" collapsed="false">
      <c r="A526" s="18" t="inlineStr">
        <is>
          <t xml:space="preserve">1.1.1.2.1.1.1.1</t>
        </is>
      </c>
      <c r="B526" s="18" t="inlineStr">
        <is>
          <t xml:space="preserve"/>
        </is>
      </c>
      <c r="C526" s="18" t="inlineStr">
        <is>
          <t xml:space="preserve">Установка и коммутация щитов ВРУ / 7 панелей</t>
        </is>
      </c>
      <c r="D526" s="7" t="inlineStr">
        <is>
          <t xml:space="preserve"/>
        </is>
      </c>
      <c r="E526" s="7" t="inlineStr">
        <is>
          <t xml:space="preserve">Выгружается из БО по объектам BIM-КЦ</t>
        </is>
      </c>
      <c r="F526" s="7" t="inlineStr">
        <is>
          <t xml:space="preserve">ШТ</t>
        </is>
      </c>
      <c r="G526" s="7" t="inlineStr">
        <is>
          <t xml:space="preserve">1</t>
        </is>
      </c>
      <c r="H526" s="8" t="n">
        <v>2</v>
      </c>
      <c r="I526" s="19" t="n">
        <f>ROUND((L527+L528)/H526,2)</f>
        <v>1</v>
      </c>
      <c r="J526" s="20" t="n">
        <v>275280</v>
      </c>
      <c r="K526" s="19" t="n">
        <f>I526+ROUND(J526,2)</f>
        <v>275281</v>
      </c>
      <c r="L526" s="19" t="n">
        <f>ROUND(H526*I526,2)</f>
        <v>2</v>
      </c>
      <c r="M526" s="19" t="n">
        <f>ROUND(H526*ROUND(J526,2),2)</f>
        <v>550560</v>
      </c>
      <c r="N526" s="19" t="n">
        <f>L526+M526</f>
        <v>550562</v>
      </c>
      <c r="O526" s="8" t="n">
        <v>2</v>
      </c>
      <c r="P526" s="19" t="n" hidden="false">
        <f>ROUND((S527+S528)/O526,2)</f>
        <v>2361</v>
      </c>
      <c r="Q526" s="20" t="n" hidden="false">
        <v>440448</v>
      </c>
      <c r="R526" s="19" t="n" hidden="false">
        <f>P526+Q526</f>
        <v>442809</v>
      </c>
      <c r="S526" s="19" t="n" hidden="false">
        <f>ROUND(O526*P526,2)</f>
        <v>4722</v>
      </c>
      <c r="T526" s="19" t="n" hidden="false">
        <f>ROUND(O526*Q526,2)</f>
        <v>880896</v>
      </c>
      <c r="U526" s="19" t="n" hidden="false">
        <f>S526+T526</f>
        <v>885618</v>
      </c>
      <c r="V526" s="21" t="n" hidden="false">
        <f>U526/N526-1</f>
        <v>0.608570878484167</v>
      </c>
      <c r="W526" s="8" t="n">
        <v>2</v>
      </c>
      <c r="X526" s="19" t="n" hidden="false">
        <f>ROUND((AA527+AA528)/W526,2)</f>
        <v>21001</v>
      </c>
      <c r="Y526" s="20" t="n" hidden="false">
        <v>550000</v>
      </c>
      <c r="Z526" s="19" t="n" hidden="false">
        <f>X526+Y526</f>
        <v>571001</v>
      </c>
      <c r="AA526" s="19" t="n" hidden="false">
        <f>ROUND(W526*X526,2)</f>
        <v>42002</v>
      </c>
      <c r="AB526" s="19" t="n" hidden="false">
        <f>ROUND(W526*Y526,2)</f>
        <v>1100000</v>
      </c>
      <c r="AC526" s="19" t="n" hidden="false">
        <f>AA526+AB526</f>
        <v>1142002</v>
      </c>
      <c r="AD526" s="21" t="n" hidden="false">
        <f>AC526/N526-1</f>
        <v>1.0742477686436769</v>
      </c>
      <c r="AE526" s="8" t="n">
        <v>2</v>
      </c>
      <c r="AF526" s="19" t="n" hidden="false">
        <f>ROUND((AI527+AI528)/AE526,2)</f>
        <v>20001</v>
      </c>
      <c r="AG526" s="20" t="n" hidden="false">
        <v>600000</v>
      </c>
      <c r="AH526" s="19" t="n" hidden="false">
        <f>AF526+AG526</f>
        <v>620001</v>
      </c>
      <c r="AI526" s="19" t="n" hidden="false">
        <f>ROUND(AE526*AF526,2)</f>
        <v>40002</v>
      </c>
      <c r="AJ526" s="19" t="n" hidden="false">
        <f>ROUND(AE526*AG526,2)</f>
        <v>1200000</v>
      </c>
      <c r="AK526" s="19" t="n" hidden="false">
        <f>AI526+AJ526</f>
        <v>1240002</v>
      </c>
      <c r="AL526" s="21" t="n" hidden="false">
        <f>AK526/N526-1</f>
        <v>1.2522477032559456</v>
      </c>
      <c r="AM526" s="8" t="n">
        <v>0</v>
      </c>
      <c r="AN526" s="19" t="n" hidden="false">
        <f>ROUND((AQ527+AQ528)/AM526,2)</f>
        <v>0</v>
      </c>
      <c r="AO526" s="19" t="n" hidden="false">
        <v>0</v>
      </c>
      <c r="AP526" s="19" t="n" hidden="false">
        <f>AN526+AO526</f>
        <v>0</v>
      </c>
      <c r="AQ526" s="19" t="n" hidden="false">
        <f>ROUND(AM526*AN526,2)</f>
        <v>0</v>
      </c>
      <c r="AR526" s="19" t="n" hidden="false">
        <f>ROUND(AM526*AO526,2)</f>
        <v>0</v>
      </c>
      <c r="AS526" s="19" t="n" hidden="false">
        <f>AQ526+AR526</f>
        <v>0</v>
      </c>
      <c r="AT526" s="21" t="n" hidden="false">
        <f>AS526/N526-1</f>
        <v>-1</v>
      </c>
    </row>
    <row r="527" customFormat="false" hidden="false" outlineLevel="0" collapsed="false">
      <c r="A527" s="18" t="inlineStr">
        <is>
          <t xml:space="preserve">1.1.1.2.1.1.1.1.1</t>
        </is>
      </c>
      <c r="B527" s="18" t="inlineStr">
        <is>
          <t xml:space="preserve"/>
        </is>
      </c>
      <c r="C527" s="22" t="inlineStr">
        <is>
          <t xml:space="preserve">Комплект наконечников и бирок для монтажа ВРУ_ / 7 панелей</t>
        </is>
      </c>
      <c r="D527" s="7" t="inlineStr">
        <is>
          <t xml:space="preserve"/>
        </is>
      </c>
      <c r="E527" s="7" t="inlineStr">
        <is>
          <t xml:space="preserve"/>
        </is>
      </c>
      <c r="F527" s="7" t="inlineStr">
        <is>
          <t xml:space="preserve">КОМПЛ</t>
        </is>
      </c>
      <c r="G527" s="7" t="inlineStr">
        <is>
          <t xml:space="preserve">1</t>
        </is>
      </c>
      <c r="H527" s="8" t="n">
        <v>2</v>
      </c>
      <c r="I527" s="20" t="n">
        <v>0</v>
      </c>
      <c r="J527" s="19" t="n">
        <v/>
      </c>
      <c r="K527" s="19" t="n">
        <f>ROUND(I527,2)+J527</f>
        <v>0</v>
      </c>
      <c r="L527" s="19" t="n">
        <f>ROUND(H527*ROUND(I527,2),2)</f>
        <v>0</v>
      </c>
      <c r="M527" s="19" t="n">
        <v/>
      </c>
      <c r="N527" s="19" t="n">
        <f>L527+M527</f>
        <v>0</v>
      </c>
      <c r="O527" s="8" t="n">
        <v>2</v>
      </c>
      <c r="P527" s="20" t="n" hidden="false">
        <v>2360</v>
      </c>
      <c r="Q527" s="19" t="n" hidden="false">
        <v/>
      </c>
      <c r="R527" s="19" t="n" hidden="false">
        <f>P527+Q527</f>
        <v>2360</v>
      </c>
      <c r="S527" s="19" t="n" hidden="false">
        <f>ROUND(O527*P527,2)</f>
        <v>4720</v>
      </c>
      <c r="T527" s="19" t="n" hidden="false">
        <v/>
      </c>
      <c r="U527" s="19" t="n" hidden="false">
        <f>S527+T527</f>
        <v>4720</v>
      </c>
      <c r="V527" s="21" t="n" hidden="false">
        <f>U527/N527-1</f>
        <v>Infinity</v>
      </c>
      <c r="W527" s="8" t="n">
        <v>2</v>
      </c>
      <c r="X527" s="20" t="n" hidden="false">
        <v>21000</v>
      </c>
      <c r="Y527" s="19" t="n" hidden="false">
        <v/>
      </c>
      <c r="Z527" s="19" t="n" hidden="false">
        <f>X527+Y527</f>
        <v>21000</v>
      </c>
      <c r="AA527" s="19" t="n" hidden="false">
        <f>ROUND(W527*X527,2)</f>
        <v>42000</v>
      </c>
      <c r="AB527" s="19" t="n" hidden="false">
        <v/>
      </c>
      <c r="AC527" s="19" t="n" hidden="false">
        <f>AA527+AB527</f>
        <v>42000</v>
      </c>
      <c r="AD527" s="21" t="n" hidden="false">
        <f>AC527/N527-1</f>
        <v>Infinity</v>
      </c>
      <c r="AE527" s="8" t="n">
        <v>2</v>
      </c>
      <c r="AF527" s="20" t="n" hidden="false">
        <v>20000</v>
      </c>
      <c r="AG527" s="19" t="n" hidden="false">
        <v/>
      </c>
      <c r="AH527" s="19" t="n" hidden="false">
        <f>AF527+AG527</f>
        <v>20000</v>
      </c>
      <c r="AI527" s="19" t="n" hidden="false">
        <f>ROUND(AE527*AF527,2)</f>
        <v>40000</v>
      </c>
      <c r="AJ527" s="19" t="n" hidden="false">
        <v/>
      </c>
      <c r="AK527" s="19" t="n" hidden="false">
        <f>AI527+AJ527</f>
        <v>40000</v>
      </c>
      <c r="AL527" s="21" t="n" hidden="false">
        <f>AK527/N527-1</f>
        <v>Infinity</v>
      </c>
      <c r="AM527" s="8" t="n">
        <v>0</v>
      </c>
      <c r="AN527" s="19" t="n" hidden="false">
        <v>0</v>
      </c>
      <c r="AO527" s="19" t="n" hidden="false">
        <v/>
      </c>
      <c r="AP527" s="19" t="n" hidden="false">
        <f>AN527+AO527</f>
        <v>0</v>
      </c>
      <c r="AQ527" s="19" t="n" hidden="false">
        <f>ROUND(AM527*AN527,2)</f>
        <v>0</v>
      </c>
      <c r="AR527" s="19" t="n" hidden="false">
        <v/>
      </c>
      <c r="AS527" s="19" t="n" hidden="false">
        <f>AQ527+AR527</f>
        <v>0</v>
      </c>
      <c r="AT527" s="21" t="n" hidden="false">
        <f>AS527/N527-1</f>
        <v>NaN</v>
      </c>
    </row>
    <row r="528" customFormat="false" hidden="false" outlineLevel="0" collapsed="false">
      <c r="A528" s="18" t="inlineStr">
        <is>
          <t xml:space="preserve">1.1.1.2.1.1.1.1.2</t>
        </is>
      </c>
      <c r="B528" s="18" t="inlineStr">
        <is>
          <t xml:space="preserve"/>
        </is>
      </c>
      <c r="C528" s="22" t="inlineStr">
        <is>
          <t xml:space="preserve">ВРУ (в соответствии со схемой) / МЭЛ_ / 7-панельный (к-т)</t>
        </is>
      </c>
      <c r="D528" s="7" t="inlineStr">
        <is>
          <t xml:space="preserve">4.1,4.2</t>
        </is>
      </c>
      <c r="E528" s="7" t="inlineStr">
        <is>
          <t xml:space="preserve"/>
        </is>
      </c>
      <c r="F528" s="7" t="inlineStr">
        <is>
          <t xml:space="preserve">ШТ</t>
        </is>
      </c>
      <c r="G528" s="7" t="inlineStr">
        <is>
          <t xml:space="preserve">1</t>
        </is>
      </c>
      <c r="H528" s="8" t="n">
        <v>2</v>
      </c>
      <c r="I528" s="23" t="n">
        <v>1</v>
      </c>
      <c r="J528" s="19" t="n">
        <v/>
      </c>
      <c r="K528" s="19" t="n">
        <f>ROUND(I528,2)+J528</f>
        <v>1</v>
      </c>
      <c r="L528" s="19" t="n">
        <f>ROUND(H528*ROUND(I528,2),2)</f>
        <v>2</v>
      </c>
      <c r="M528" s="19" t="n">
        <v/>
      </c>
      <c r="N528" s="19" t="n">
        <f>L528+M528</f>
        <v>2</v>
      </c>
      <c r="O528" s="8" t="n">
        <v>2</v>
      </c>
      <c r="P528" s="23" t="n" hidden="false">
        <v>1</v>
      </c>
      <c r="Q528" s="19" t="n" hidden="false">
        <v/>
      </c>
      <c r="R528" s="19" t="n" hidden="false">
        <f>P528+Q528</f>
        <v>1</v>
      </c>
      <c r="S528" s="19" t="n" hidden="false">
        <f>ROUND(O528*P528,2)</f>
        <v>2</v>
      </c>
      <c r="T528" s="19" t="n" hidden="false">
        <v/>
      </c>
      <c r="U528" s="19" t="n" hidden="false">
        <f>S528+T528</f>
        <v>2</v>
      </c>
      <c r="V528" s="21" t="n" hidden="false">
        <f>U528/N528-1</f>
        <v>0</v>
      </c>
      <c r="W528" s="8" t="n">
        <v>2</v>
      </c>
      <c r="X528" s="23" t="n" hidden="false">
        <v>1</v>
      </c>
      <c r="Y528" s="19" t="n" hidden="false">
        <v/>
      </c>
      <c r="Z528" s="19" t="n" hidden="false">
        <f>X528+Y528</f>
        <v>1</v>
      </c>
      <c r="AA528" s="19" t="n" hidden="false">
        <f>ROUND(W528*X528,2)</f>
        <v>2</v>
      </c>
      <c r="AB528" s="19" t="n" hidden="false">
        <v/>
      </c>
      <c r="AC528" s="19" t="n" hidden="false">
        <f>AA528+AB528</f>
        <v>2</v>
      </c>
      <c r="AD528" s="21" t="n" hidden="false">
        <f>AC528/N528-1</f>
        <v>0</v>
      </c>
      <c r="AE528" s="8" t="n">
        <v>2</v>
      </c>
      <c r="AF528" s="23" t="n" hidden="false">
        <v>1</v>
      </c>
      <c r="AG528" s="19" t="n" hidden="false">
        <v/>
      </c>
      <c r="AH528" s="19" t="n" hidden="false">
        <f>AF528+AG528</f>
        <v>1</v>
      </c>
      <c r="AI528" s="19" t="n" hidden="false">
        <f>ROUND(AE528*AF528,2)</f>
        <v>2</v>
      </c>
      <c r="AJ528" s="19" t="n" hidden="false">
        <v/>
      </c>
      <c r="AK528" s="19" t="n" hidden="false">
        <f>AI528+AJ528</f>
        <v>2</v>
      </c>
      <c r="AL528" s="21" t="n" hidden="false">
        <f>AK528/N528-1</f>
        <v>0</v>
      </c>
      <c r="AM528" s="8" t="n">
        <v>0</v>
      </c>
      <c r="AN528" s="23" t="n" hidden="false">
        <v>0</v>
      </c>
      <c r="AO528" s="19" t="n" hidden="false">
        <v/>
      </c>
      <c r="AP528" s="19" t="n" hidden="false">
        <f>AN528+AO528</f>
        <v>0</v>
      </c>
      <c r="AQ528" s="19" t="n" hidden="false">
        <f>ROUND(AM528*AN528,2)</f>
        <v>0</v>
      </c>
      <c r="AR528" s="19" t="n" hidden="false">
        <v/>
      </c>
      <c r="AS528" s="19" t="n" hidden="false">
        <f>AQ528+AR528</f>
        <v>0</v>
      </c>
      <c r="AT528" s="21" t="n" hidden="false">
        <f>AS528/N528-1</f>
        <v>-1</v>
      </c>
    </row>
    <row r="529" customFormat="false" hidden="false" outlineLevel="0" collapsed="false">
      <c r="A529" s="18" t="inlineStr">
        <is>
          <t xml:space="preserve">1.1.1.2.1.1.1.2</t>
        </is>
      </c>
      <c r="B529" s="18" t="inlineStr">
        <is>
          <t xml:space="preserve"/>
        </is>
      </c>
      <c r="C529" s="18" t="inlineStr">
        <is>
          <t xml:space="preserve">Комплектация щитов ВРУ</t>
        </is>
      </c>
      <c r="D529" s="7" t="inlineStr">
        <is>
          <t xml:space="preserve"/>
        </is>
      </c>
      <c r="E529" s="7" t="inlineStr">
        <is>
          <t xml:space="preserve"/>
        </is>
      </c>
      <c r="F529" s="7" t="inlineStr">
        <is>
          <t xml:space="preserve">ШТ</t>
        </is>
      </c>
      <c r="G529" s="7" t="inlineStr">
        <is>
          <t xml:space="preserve">1</t>
        </is>
      </c>
      <c r="H529" s="8" t="n">
        <v>14</v>
      </c>
      <c r="I529" s="19" t="n">
        <f>ROUND((L530)/H529,2)</f>
        <v>0</v>
      </c>
      <c r="J529" s="20" t="n">
        <v>0</v>
      </c>
      <c r="K529" s="19" t="n">
        <f>I529+ROUND(J529,2)</f>
        <v>0</v>
      </c>
      <c r="L529" s="19" t="n">
        <f>ROUND(H529*I529,2)</f>
        <v>0</v>
      </c>
      <c r="M529" s="19" t="n">
        <f>ROUND(H529*ROUND(J529,2),2)</f>
        <v>0</v>
      </c>
      <c r="N529" s="19" t="n">
        <f>L529+M529</f>
        <v>0</v>
      </c>
      <c r="O529" s="8" t="n">
        <v>14</v>
      </c>
      <c r="P529" s="19" t="n" hidden="false">
        <f>ROUND((S530)/O529,2)</f>
        <v>2076</v>
      </c>
      <c r="Q529" s="20" t="n" hidden="false">
        <v>3200</v>
      </c>
      <c r="R529" s="19" t="n" hidden="false">
        <f>P529+Q529</f>
        <v>5276</v>
      </c>
      <c r="S529" s="19" t="n" hidden="false">
        <f>ROUND(O529*P529,2)</f>
        <v>29064</v>
      </c>
      <c r="T529" s="19" t="n" hidden="false">
        <f>ROUND(O529*Q529,2)</f>
        <v>44800</v>
      </c>
      <c r="U529" s="19" t="n" hidden="false">
        <f>S529+T529</f>
        <v>73864</v>
      </c>
      <c r="V529" s="21" t="n" hidden="false">
        <f>U529/N529-1</f>
        <v>Infinity</v>
      </c>
      <c r="W529" s="8" t="n">
        <v>14</v>
      </c>
      <c r="X529" s="19" t="n" hidden="false">
        <f>ROUND((AA530)/W529,2)</f>
        <v>2700</v>
      </c>
      <c r="Y529" s="19" t="n" hidden="false">
        <v>0</v>
      </c>
      <c r="Z529" s="19" t="n" hidden="false">
        <f>X529+Y529</f>
        <v>2700</v>
      </c>
      <c r="AA529" s="19" t="n" hidden="false">
        <f>ROUND(W529*X529,2)</f>
        <v>37800</v>
      </c>
      <c r="AB529" s="19" t="n" hidden="false">
        <f>ROUND(W529*Y529,2)</f>
        <v>0</v>
      </c>
      <c r="AC529" s="19" t="n" hidden="false">
        <f>AA529+AB529</f>
        <v>37800</v>
      </c>
      <c r="AD529" s="21" t="n" hidden="false">
        <f>AC529/N529-1</f>
        <v>Infinity</v>
      </c>
      <c r="AE529" s="8" t="n">
        <v>14</v>
      </c>
      <c r="AF529" s="19" t="n" hidden="false">
        <f>ROUND((AI530)/AE529,2)</f>
        <v>5000</v>
      </c>
      <c r="AG529" s="20" t="n" hidden="false">
        <v>500</v>
      </c>
      <c r="AH529" s="19" t="n" hidden="false">
        <f>AF529+AG529</f>
        <v>5500</v>
      </c>
      <c r="AI529" s="19" t="n" hidden="false">
        <f>ROUND(AE529*AF529,2)</f>
        <v>70000</v>
      </c>
      <c r="AJ529" s="19" t="n" hidden="false">
        <f>ROUND(AE529*AG529,2)</f>
        <v>7000</v>
      </c>
      <c r="AK529" s="19" t="n" hidden="false">
        <f>AI529+AJ529</f>
        <v>77000</v>
      </c>
      <c r="AL529" s="21" t="n" hidden="false">
        <f>AK529/N529-1</f>
        <v>Infinity</v>
      </c>
      <c r="AM529" s="8" t="n">
        <v>0</v>
      </c>
      <c r="AN529" s="19" t="n" hidden="false">
        <f>ROUND((AQ530)/AM529,2)</f>
        <v>0</v>
      </c>
      <c r="AO529" s="19" t="n" hidden="false">
        <v>0</v>
      </c>
      <c r="AP529" s="19" t="n" hidden="false">
        <f>AN529+AO529</f>
        <v>0</v>
      </c>
      <c r="AQ529" s="19" t="n" hidden="false">
        <f>ROUND(AM529*AN529,2)</f>
        <v>0</v>
      </c>
      <c r="AR529" s="19" t="n" hidden="false">
        <f>ROUND(AM529*AO529,2)</f>
        <v>0</v>
      </c>
      <c r="AS529" s="19" t="n" hidden="false">
        <f>AQ529+AR529</f>
        <v>0</v>
      </c>
      <c r="AT529" s="21" t="n" hidden="false">
        <f>AS529/N529-1</f>
        <v>NaN</v>
      </c>
    </row>
    <row r="530" customFormat="false" hidden="false" outlineLevel="0" collapsed="false">
      <c r="A530" s="18" t="inlineStr">
        <is>
          <t xml:space="preserve">1.1.1.2.1.1.1.2.1</t>
        </is>
      </c>
      <c r="B530" s="18" t="inlineStr">
        <is>
          <t xml:space="preserve"/>
        </is>
      </c>
      <c r="C530" s="22" t="inlineStr">
        <is>
          <t xml:space="preserve">Автоматическая установка пожаротушения_ / ОСП-2</t>
        </is>
      </c>
      <c r="D530" s="7" t="inlineStr">
        <is>
          <t xml:space="preserve"/>
        </is>
      </c>
      <c r="E530" s="7" t="inlineStr">
        <is>
          <t xml:space="preserve"/>
        </is>
      </c>
      <c r="F530" s="7" t="inlineStr">
        <is>
          <t xml:space="preserve">ШТ</t>
        </is>
      </c>
      <c r="G530" s="7" t="inlineStr">
        <is>
          <t xml:space="preserve">1</t>
        </is>
      </c>
      <c r="H530" s="8" t="n">
        <v>14</v>
      </c>
      <c r="I530" s="20" t="n">
        <v>0</v>
      </c>
      <c r="J530" s="19" t="n">
        <v/>
      </c>
      <c r="K530" s="19" t="n">
        <f>ROUND(I530,2)+J530</f>
        <v>0</v>
      </c>
      <c r="L530" s="19" t="n">
        <f>ROUND(H530*ROUND(I530,2),2)</f>
        <v>0</v>
      </c>
      <c r="M530" s="19" t="n">
        <v/>
      </c>
      <c r="N530" s="19" t="n">
        <f>L530+M530</f>
        <v>0</v>
      </c>
      <c r="O530" s="8" t="n">
        <v>14</v>
      </c>
      <c r="P530" s="20" t="n" hidden="false">
        <v>2076</v>
      </c>
      <c r="Q530" s="19" t="n" hidden="false">
        <v/>
      </c>
      <c r="R530" s="19" t="n" hidden="false">
        <f>P530+Q530</f>
        <v>2076</v>
      </c>
      <c r="S530" s="19" t="n" hidden="false">
        <f>ROUND(O530*P530,2)</f>
        <v>29064</v>
      </c>
      <c r="T530" s="19" t="n" hidden="false">
        <v/>
      </c>
      <c r="U530" s="19" t="n" hidden="false">
        <f>S530+T530</f>
        <v>29064</v>
      </c>
      <c r="V530" s="21" t="n" hidden="false">
        <f>U530/N530-1</f>
        <v>Infinity</v>
      </c>
      <c r="W530" s="8" t="n">
        <v>14</v>
      </c>
      <c r="X530" s="20" t="n" hidden="false">
        <v>2700</v>
      </c>
      <c r="Y530" s="19" t="n" hidden="false">
        <v/>
      </c>
      <c r="Z530" s="19" t="n" hidden="false">
        <f>X530+Y530</f>
        <v>2700</v>
      </c>
      <c r="AA530" s="19" t="n" hidden="false">
        <f>ROUND(W530*X530,2)</f>
        <v>37800</v>
      </c>
      <c r="AB530" s="19" t="n" hidden="false">
        <v/>
      </c>
      <c r="AC530" s="19" t="n" hidden="false">
        <f>AA530+AB530</f>
        <v>37800</v>
      </c>
      <c r="AD530" s="21" t="n" hidden="false">
        <f>AC530/N530-1</f>
        <v>Infinity</v>
      </c>
      <c r="AE530" s="8" t="n">
        <v>14</v>
      </c>
      <c r="AF530" s="20" t="n" hidden="false">
        <v>5000</v>
      </c>
      <c r="AG530" s="19" t="n" hidden="false">
        <v/>
      </c>
      <c r="AH530" s="19" t="n" hidden="false">
        <f>AF530+AG530</f>
        <v>5000</v>
      </c>
      <c r="AI530" s="19" t="n" hidden="false">
        <f>ROUND(AE530*AF530,2)</f>
        <v>70000</v>
      </c>
      <c r="AJ530" s="19" t="n" hidden="false">
        <v/>
      </c>
      <c r="AK530" s="19" t="n" hidden="false">
        <f>AI530+AJ530</f>
        <v>70000</v>
      </c>
      <c r="AL530" s="21" t="n" hidden="false">
        <f>AK530/N530-1</f>
        <v>Infinity</v>
      </c>
      <c r="AM530" s="8" t="n">
        <v>0</v>
      </c>
      <c r="AN530" s="19" t="n" hidden="false">
        <v>0</v>
      </c>
      <c r="AO530" s="19" t="n" hidden="false">
        <v/>
      </c>
      <c r="AP530" s="19" t="n" hidden="false">
        <f>AN530+AO530</f>
        <v>0</v>
      </c>
      <c r="AQ530" s="19" t="n" hidden="false">
        <f>ROUND(AM530*AN530,2)</f>
        <v>0</v>
      </c>
      <c r="AR530" s="19" t="n" hidden="false">
        <v/>
      </c>
      <c r="AS530" s="19" t="n" hidden="false">
        <f>AQ530+AR530</f>
        <v>0</v>
      </c>
      <c r="AT530" s="21" t="n" hidden="false">
        <f>AS530/N530-1</f>
        <v>NaN</v>
      </c>
    </row>
    <row r="531" customFormat="false" hidden="false" outlineLevel="0" collapsed="false">
      <c r="A531" s="18" t="inlineStr">
        <is>
          <t xml:space="preserve">1.1.1.2.1.1.1.3</t>
        </is>
      </c>
      <c r="B531" s="18" t="inlineStr">
        <is>
          <t xml:space="preserve"/>
        </is>
      </c>
      <c r="C531" s="18" t="inlineStr">
        <is>
          <t xml:space="preserve">Средства защиты</t>
        </is>
      </c>
      <c r="D531" s="7" t="inlineStr">
        <is>
          <t xml:space="preserve">4.1</t>
        </is>
      </c>
      <c r="E531" s="7" t="inlineStr">
        <is>
          <t xml:space="preserve"/>
        </is>
      </c>
      <c r="F531" s="7" t="inlineStr">
        <is>
          <t xml:space="preserve">ШТ</t>
        </is>
      </c>
      <c r="G531" s="7" t="inlineStr">
        <is>
          <t xml:space="preserve">1</t>
        </is>
      </c>
      <c r="H531" s="8" t="n">
        <v>16</v>
      </c>
      <c r="I531" s="19" t="n">
        <f>ROUND((L532+L533+L534+L535+L536+L537+L538+L539+L540+L541)/H531,2)</f>
        <v>385.68</v>
      </c>
      <c r="J531" s="20" t="n">
        <v>0</v>
      </c>
      <c r="K531" s="19" t="n">
        <f>I531+ROUND(J531,2)</f>
        <v>385.68</v>
      </c>
      <c r="L531" s="19" t="n">
        <f>ROUND(H531*I531,2)</f>
        <v>6170.88</v>
      </c>
      <c r="M531" s="19" t="n">
        <f>ROUND(H531*ROUND(J531,2),2)</f>
        <v>0</v>
      </c>
      <c r="N531" s="19" t="n">
        <f>L531+M531</f>
        <v>6170.88</v>
      </c>
      <c r="O531" s="8" t="n">
        <v>16</v>
      </c>
      <c r="P531" s="19" t="n" hidden="false">
        <f>ROUND((S532+S533+S534+S535+S536+S537+S538+S539+S540+S541)/O531,2)</f>
        <v>1858.75</v>
      </c>
      <c r="Q531" s="20" t="n" hidden="false">
        <v>1</v>
      </c>
      <c r="R531" s="19" t="n" hidden="false">
        <f>P531+Q531</f>
        <v>1859.75</v>
      </c>
      <c r="S531" s="19" t="n" hidden="false">
        <f>ROUND(O531*P531,2)</f>
        <v>29740</v>
      </c>
      <c r="T531" s="19" t="n" hidden="false">
        <f>ROUND(O531*Q531,2)</f>
        <v>16</v>
      </c>
      <c r="U531" s="19" t="n" hidden="false">
        <f>S531+T531</f>
        <v>29756</v>
      </c>
      <c r="V531" s="21" t="n" hidden="false">
        <f>U531/N531-1</f>
        <v>3.8220026965359883</v>
      </c>
      <c r="W531" s="8" t="n">
        <v>16</v>
      </c>
      <c r="X531" s="19" t="n" hidden="false">
        <f>ROUND((AA532+AA533+AA534+AA535+AA536+AA537+AA538+AA539+AA540+AA541)/W531,2)</f>
        <v>1874.06</v>
      </c>
      <c r="Y531" s="19" t="n" hidden="false">
        <v>0</v>
      </c>
      <c r="Z531" s="19" t="n" hidden="false">
        <f>X531+Y531</f>
        <v>1874.06</v>
      </c>
      <c r="AA531" s="19" t="n" hidden="false">
        <f>ROUND(W531*X531,2)</f>
        <v>29984.96</v>
      </c>
      <c r="AB531" s="19" t="n" hidden="false">
        <f>ROUND(W531*Y531,2)</f>
        <v>0</v>
      </c>
      <c r="AC531" s="19" t="n" hidden="false">
        <f>AA531+AB531</f>
        <v>29984.96</v>
      </c>
      <c r="AD531" s="21" t="n" hidden="false">
        <f>AC531/N531-1</f>
        <v>3.859105994606928</v>
      </c>
      <c r="AE531" s="8" t="n">
        <v>16</v>
      </c>
      <c r="AF531" s="19" t="n" hidden="false">
        <f>ROUND((AI532+AI533+AI534+AI535+AI536+AI537+AI538+AI539+AI540+AI541)/AE531,2)</f>
        <v>1153.81</v>
      </c>
      <c r="AG531" s="20" t="n" hidden="false">
        <v>1500</v>
      </c>
      <c r="AH531" s="19" t="n" hidden="false">
        <f>AF531+AG531</f>
        <v>2653.81</v>
      </c>
      <c r="AI531" s="19" t="n" hidden="false">
        <f>ROUND(AE531*AF531,2)</f>
        <v>18460.96</v>
      </c>
      <c r="AJ531" s="19" t="n" hidden="false">
        <f>ROUND(AE531*AG531,2)</f>
        <v>24000</v>
      </c>
      <c r="AK531" s="19" t="n" hidden="false">
        <f>AI531+AJ531</f>
        <v>42460.96</v>
      </c>
      <c r="AL531" s="21" t="n" hidden="false">
        <f>AK531/N531-1</f>
        <v>5.8808597801286036</v>
      </c>
      <c r="AM531" s="8" t="n">
        <v>0</v>
      </c>
      <c r="AN531" s="19" t="n" hidden="false">
        <f>ROUND((AQ532+AQ533+AQ534+AQ535+AQ536+AQ537+AQ538+AQ539+AQ540+AQ541)/AM531,2)</f>
        <v>0</v>
      </c>
      <c r="AO531" s="19" t="n" hidden="false">
        <v>0</v>
      </c>
      <c r="AP531" s="19" t="n" hidden="false">
        <f>AN531+AO531</f>
        <v>0</v>
      </c>
      <c r="AQ531" s="19" t="n" hidden="false">
        <f>ROUND(AM531*AN531,2)</f>
        <v>0</v>
      </c>
      <c r="AR531" s="19" t="n" hidden="false">
        <f>ROUND(AM531*AO531,2)</f>
        <v>0</v>
      </c>
      <c r="AS531" s="19" t="n" hidden="false">
        <f>AQ531+AR531</f>
        <v>0</v>
      </c>
      <c r="AT531" s="21" t="n" hidden="false">
        <f>AS531/N531-1</f>
        <v>-1</v>
      </c>
    </row>
    <row r="532" customFormat="false" hidden="false" outlineLevel="0" collapsed="false">
      <c r="A532" s="18" t="inlineStr">
        <is>
          <t xml:space="preserve">1.1.1.2.1.1.1.3.1</t>
        </is>
      </c>
      <c r="B532" s="18" t="inlineStr">
        <is>
          <t xml:space="preserve"/>
        </is>
      </c>
      <c r="C532" s="22" t="inlineStr">
        <is>
          <t xml:space="preserve">Заземления переносные_</t>
        </is>
      </c>
      <c r="D532" s="7" t="inlineStr">
        <is>
          <t xml:space="preserve"/>
        </is>
      </c>
      <c r="E532" s="7" t="inlineStr">
        <is>
          <t xml:space="preserve"/>
        </is>
      </c>
      <c r="F532" s="7" t="inlineStr">
        <is>
          <t xml:space="preserve">КОМПЛ</t>
        </is>
      </c>
      <c r="G532" s="7" t="inlineStr">
        <is>
          <t xml:space="preserve">1</t>
        </is>
      </c>
      <c r="H532" s="8" t="n">
        <v>1</v>
      </c>
      <c r="I532" s="20" t="n">
        <v>0</v>
      </c>
      <c r="J532" s="19" t="n">
        <v/>
      </c>
      <c r="K532" s="19" t="n">
        <f>ROUND(I532,2)+J532</f>
        <v>0</v>
      </c>
      <c r="L532" s="19" t="n">
        <f>ROUND(H532*ROUND(I532,2),2)</f>
        <v>0</v>
      </c>
      <c r="M532" s="19" t="n">
        <v/>
      </c>
      <c r="N532" s="19" t="n">
        <f>L532+M532</f>
        <v>0</v>
      </c>
      <c r="O532" s="8" t="n">
        <v>1</v>
      </c>
      <c r="P532" s="20" t="n" hidden="false">
        <v>5250</v>
      </c>
      <c r="Q532" s="19" t="n" hidden="false">
        <v/>
      </c>
      <c r="R532" s="19" t="n" hidden="false">
        <f>P532+Q532</f>
        <v>5250</v>
      </c>
      <c r="S532" s="19" t="n" hidden="false">
        <f>ROUND(O532*P532,2)</f>
        <v>5250</v>
      </c>
      <c r="T532" s="19" t="n" hidden="false">
        <v/>
      </c>
      <c r="U532" s="19" t="n" hidden="false">
        <f>S532+T532</f>
        <v>5250</v>
      </c>
      <c r="V532" s="21" t="n" hidden="false">
        <f>U532/N532-1</f>
        <v>Infinity</v>
      </c>
      <c r="W532" s="8" t="n">
        <v>1</v>
      </c>
      <c r="X532" s="20" t="n" hidden="false">
        <v>6650</v>
      </c>
      <c r="Y532" s="19" t="n" hidden="false">
        <v/>
      </c>
      <c r="Z532" s="19" t="n" hidden="false">
        <f>X532+Y532</f>
        <v>6650</v>
      </c>
      <c r="AA532" s="19" t="n" hidden="false">
        <f>ROUND(W532*X532,2)</f>
        <v>6650</v>
      </c>
      <c r="AB532" s="19" t="n" hidden="false">
        <v/>
      </c>
      <c r="AC532" s="19" t="n" hidden="false">
        <f>AA532+AB532</f>
        <v>6650</v>
      </c>
      <c r="AD532" s="21" t="n" hidden="false">
        <f>AC532/N532-1</f>
        <v>Infinity</v>
      </c>
      <c r="AE532" s="8" t="n">
        <v>1</v>
      </c>
      <c r="AF532" s="20" t="n" hidden="false">
        <v>500</v>
      </c>
      <c r="AG532" s="19" t="n" hidden="false">
        <v/>
      </c>
      <c r="AH532" s="19" t="n" hidden="false">
        <f>AF532+AG532</f>
        <v>500</v>
      </c>
      <c r="AI532" s="19" t="n" hidden="false">
        <f>ROUND(AE532*AF532,2)</f>
        <v>500</v>
      </c>
      <c r="AJ532" s="19" t="n" hidden="false">
        <v/>
      </c>
      <c r="AK532" s="19" t="n" hidden="false">
        <f>AI532+AJ532</f>
        <v>500</v>
      </c>
      <c r="AL532" s="21" t="n" hidden="false">
        <f>AK532/N532-1</f>
        <v>Infinity</v>
      </c>
      <c r="AM532" s="8" t="n">
        <v>0</v>
      </c>
      <c r="AN532" s="19" t="n" hidden="false">
        <v>0</v>
      </c>
      <c r="AO532" s="19" t="n" hidden="false">
        <v/>
      </c>
      <c r="AP532" s="19" t="n" hidden="false">
        <f>AN532+AO532</f>
        <v>0</v>
      </c>
      <c r="AQ532" s="19" t="n" hidden="false">
        <f>ROUND(AM532*AN532,2)</f>
        <v>0</v>
      </c>
      <c r="AR532" s="19" t="n" hidden="false">
        <v/>
      </c>
      <c r="AS532" s="19" t="n" hidden="false">
        <f>AQ532+AR532</f>
        <v>0</v>
      </c>
      <c r="AT532" s="21" t="n" hidden="false">
        <f>AS532/N532-1</f>
        <v>NaN</v>
      </c>
    </row>
    <row r="533" customFormat="false" hidden="false" outlineLevel="0" collapsed="false">
      <c r="A533" s="18" t="inlineStr">
        <is>
          <t xml:space="preserve">1.1.1.2.1.1.1.3.2</t>
        </is>
      </c>
      <c r="B533" s="18" t="inlineStr">
        <is>
          <t xml:space="preserve"/>
        </is>
      </c>
      <c r="C533" s="22" t="inlineStr">
        <is>
          <t xml:space="preserve">Аптечка_</t>
        </is>
      </c>
      <c r="D533" s="7" t="inlineStr">
        <is>
          <t xml:space="preserve"/>
        </is>
      </c>
      <c r="E533" s="7" t="inlineStr">
        <is>
          <t xml:space="preserve"/>
        </is>
      </c>
      <c r="F533" s="7" t="inlineStr">
        <is>
          <t xml:space="preserve">ШТ</t>
        </is>
      </c>
      <c r="G533" s="7" t="inlineStr">
        <is>
          <t xml:space="preserve">1</t>
        </is>
      </c>
      <c r="H533" s="8" t="n">
        <v>1</v>
      </c>
      <c r="I533" s="20" t="n">
        <v>2954.24</v>
      </c>
      <c r="J533" s="19" t="n">
        <v/>
      </c>
      <c r="K533" s="19" t="n">
        <f>ROUND(I533,2)+J533</f>
        <v>2954.24</v>
      </c>
      <c r="L533" s="19" t="n">
        <f>ROUND(H533*ROUND(I533,2),2)</f>
        <v>2954.24</v>
      </c>
      <c r="M533" s="19" t="n">
        <v/>
      </c>
      <c r="N533" s="19" t="n">
        <f>L533+M533</f>
        <v>2954.24</v>
      </c>
      <c r="O533" s="8" t="n">
        <v>1</v>
      </c>
      <c r="P533" s="20" t="n" hidden="false">
        <v>1550</v>
      </c>
      <c r="Q533" s="19" t="n" hidden="false">
        <v/>
      </c>
      <c r="R533" s="19" t="n" hidden="false">
        <f>P533+Q533</f>
        <v>1550</v>
      </c>
      <c r="S533" s="19" t="n" hidden="false">
        <f>ROUND(O533*P533,2)</f>
        <v>1550</v>
      </c>
      <c r="T533" s="19" t="n" hidden="false">
        <v/>
      </c>
      <c r="U533" s="19" t="n" hidden="false">
        <f>S533+T533</f>
        <v>1550</v>
      </c>
      <c r="V533" s="21" t="n" hidden="false">
        <f>U533/N533-1</f>
        <v>-0.4753303726169844</v>
      </c>
      <c r="W533" s="8" t="n">
        <v>1</v>
      </c>
      <c r="X533" s="20" t="n" hidden="false">
        <v>1680</v>
      </c>
      <c r="Y533" s="19" t="n" hidden="false">
        <v/>
      </c>
      <c r="Z533" s="19" t="n" hidden="false">
        <f>X533+Y533</f>
        <v>1680</v>
      </c>
      <c r="AA533" s="19" t="n" hidden="false">
        <f>ROUND(W533*X533,2)</f>
        <v>1680</v>
      </c>
      <c r="AB533" s="19" t="n" hidden="false">
        <v/>
      </c>
      <c r="AC533" s="19" t="n" hidden="false">
        <f>AA533+AB533</f>
        <v>1680</v>
      </c>
      <c r="AD533" s="21" t="n" hidden="false">
        <f>AC533/N533-1</f>
        <v>-0.43132582322357016</v>
      </c>
      <c r="AE533" s="8" t="n">
        <v>1</v>
      </c>
      <c r="AF533" s="20" t="n" hidden="false">
        <v>1500</v>
      </c>
      <c r="AG533" s="19" t="n" hidden="false">
        <v/>
      </c>
      <c r="AH533" s="19" t="n" hidden="false">
        <f>AF533+AG533</f>
        <v>1500</v>
      </c>
      <c r="AI533" s="19" t="n" hidden="false">
        <f>ROUND(AE533*AF533,2)</f>
        <v>1500</v>
      </c>
      <c r="AJ533" s="19" t="n" hidden="false">
        <v/>
      </c>
      <c r="AK533" s="19" t="n" hidden="false">
        <f>AI533+AJ533</f>
        <v>1500</v>
      </c>
      <c r="AL533" s="21" t="n" hidden="false">
        <f>AK533/N533-1</f>
        <v>-0.4922551993067591</v>
      </c>
      <c r="AM533" s="8" t="n">
        <v>0</v>
      </c>
      <c r="AN533" s="19" t="n" hidden="false">
        <v>0</v>
      </c>
      <c r="AO533" s="19" t="n" hidden="false">
        <v/>
      </c>
      <c r="AP533" s="19" t="n" hidden="false">
        <f>AN533+AO533</f>
        <v>0</v>
      </c>
      <c r="AQ533" s="19" t="n" hidden="false">
        <f>ROUND(AM533*AN533,2)</f>
        <v>0</v>
      </c>
      <c r="AR533" s="19" t="n" hidden="false">
        <v/>
      </c>
      <c r="AS533" s="19" t="n" hidden="false">
        <f>AQ533+AR533</f>
        <v>0</v>
      </c>
      <c r="AT533" s="21" t="n" hidden="false">
        <f>AS533/N533-1</f>
        <v>-1</v>
      </c>
    </row>
    <row r="534" customFormat="false" hidden="false" outlineLevel="0" collapsed="false">
      <c r="A534" s="18" t="inlineStr">
        <is>
          <t xml:space="preserve">1.1.1.2.1.1.1.3.3</t>
        </is>
      </c>
      <c r="B534" s="18" t="inlineStr">
        <is>
          <t xml:space="preserve"/>
        </is>
      </c>
      <c r="C534" s="22" t="inlineStr">
        <is>
          <t xml:space="preserve">Защитные очки</t>
        </is>
      </c>
      <c r="D534" s="7" t="inlineStr">
        <is>
          <t xml:space="preserve"/>
        </is>
      </c>
      <c r="E534" s="7" t="inlineStr">
        <is>
          <t xml:space="preserve"/>
        </is>
      </c>
      <c r="F534" s="7" t="inlineStr">
        <is>
          <t xml:space="preserve">ШТ</t>
        </is>
      </c>
      <c r="G534" s="7" t="inlineStr">
        <is>
          <t xml:space="preserve">1</t>
        </is>
      </c>
      <c r="H534" s="8" t="n">
        <v>1</v>
      </c>
      <c r="I534" s="20" t="n">
        <v>72.85</v>
      </c>
      <c r="J534" s="19" t="n">
        <v/>
      </c>
      <c r="K534" s="19" t="n">
        <f>ROUND(I534,2)+J534</f>
        <v>72.85</v>
      </c>
      <c r="L534" s="19" t="n">
        <f>ROUND(H534*ROUND(I534,2),2)</f>
        <v>72.85</v>
      </c>
      <c r="M534" s="19" t="n">
        <v/>
      </c>
      <c r="N534" s="19" t="n">
        <f>L534+M534</f>
        <v>72.85</v>
      </c>
      <c r="O534" s="8" t="n">
        <v>1</v>
      </c>
      <c r="P534" s="20" t="n" hidden="false">
        <v>347</v>
      </c>
      <c r="Q534" s="19" t="n" hidden="false">
        <v/>
      </c>
      <c r="R534" s="19" t="n" hidden="false">
        <f>P534+Q534</f>
        <v>347</v>
      </c>
      <c r="S534" s="19" t="n" hidden="false">
        <f>ROUND(O534*P534,2)</f>
        <v>347</v>
      </c>
      <c r="T534" s="19" t="n" hidden="false">
        <v/>
      </c>
      <c r="U534" s="19" t="n" hidden="false">
        <f>S534+T534</f>
        <v>347</v>
      </c>
      <c r="V534" s="21" t="n" hidden="false">
        <f>U534/N534-1</f>
        <v>3.7632120796156494</v>
      </c>
      <c r="W534" s="8" t="n">
        <v>1</v>
      </c>
      <c r="X534" s="20" t="n" hidden="false">
        <v>195</v>
      </c>
      <c r="Y534" s="19" t="n" hidden="false">
        <v/>
      </c>
      <c r="Z534" s="19" t="n" hidden="false">
        <f>X534+Y534</f>
        <v>195</v>
      </c>
      <c r="AA534" s="19" t="n" hidden="false">
        <f>ROUND(W534*X534,2)</f>
        <v>195</v>
      </c>
      <c r="AB534" s="19" t="n" hidden="false">
        <v/>
      </c>
      <c r="AC534" s="19" t="n" hidden="false">
        <f>AA534+AB534</f>
        <v>195</v>
      </c>
      <c r="AD534" s="21" t="n" hidden="false">
        <f>AC534/N534-1</f>
        <v>1.6767330130404945</v>
      </c>
      <c r="AE534" s="8" t="n">
        <v>1</v>
      </c>
      <c r="AF534" s="20" t="n" hidden="false">
        <v>500</v>
      </c>
      <c r="AG534" s="19" t="n" hidden="false">
        <v/>
      </c>
      <c r="AH534" s="19" t="n" hidden="false">
        <f>AF534+AG534</f>
        <v>500</v>
      </c>
      <c r="AI534" s="19" t="n" hidden="false">
        <f>ROUND(AE534*AF534,2)</f>
        <v>500</v>
      </c>
      <c r="AJ534" s="19" t="n" hidden="false">
        <v/>
      </c>
      <c r="AK534" s="19" t="n" hidden="false">
        <f>AI534+AJ534</f>
        <v>500</v>
      </c>
      <c r="AL534" s="21" t="n" hidden="false">
        <f>AK534/N534-1</f>
        <v>5.863417982155114</v>
      </c>
      <c r="AM534" s="8" t="n">
        <v>0</v>
      </c>
      <c r="AN534" s="19" t="n" hidden="false">
        <v>0</v>
      </c>
      <c r="AO534" s="19" t="n" hidden="false">
        <v/>
      </c>
      <c r="AP534" s="19" t="n" hidden="false">
        <f>AN534+AO534</f>
        <v>0</v>
      </c>
      <c r="AQ534" s="19" t="n" hidden="false">
        <f>ROUND(AM534*AN534,2)</f>
        <v>0</v>
      </c>
      <c r="AR534" s="19" t="n" hidden="false">
        <v/>
      </c>
      <c r="AS534" s="19" t="n" hidden="false">
        <f>AQ534+AR534</f>
        <v>0</v>
      </c>
      <c r="AT534" s="21" t="n" hidden="false">
        <f>AS534/N534-1</f>
        <v>-1</v>
      </c>
    </row>
    <row r="535" customFormat="false" hidden="false" outlineLevel="0" collapsed="false">
      <c r="A535" s="18" t="inlineStr">
        <is>
          <t xml:space="preserve">1.1.1.2.1.1.1.3.4</t>
        </is>
      </c>
      <c r="B535" s="18" t="inlineStr">
        <is>
          <t xml:space="preserve"/>
        </is>
      </c>
      <c r="C535" s="22" t="inlineStr">
        <is>
          <t xml:space="preserve">Диэлектрические галоши_</t>
        </is>
      </c>
      <c r="D535" s="7" t="inlineStr">
        <is>
          <t xml:space="preserve"/>
        </is>
      </c>
      <c r="E535" s="7" t="inlineStr">
        <is>
          <t xml:space="preserve"/>
        </is>
      </c>
      <c r="F535" s="7" t="inlineStr">
        <is>
          <t xml:space="preserve">ШТ</t>
        </is>
      </c>
      <c r="G535" s="7" t="inlineStr">
        <is>
          <t xml:space="preserve">1</t>
        </is>
      </c>
      <c r="H535" s="8" t="n">
        <v>2</v>
      </c>
      <c r="I535" s="20" t="n">
        <v>876.44</v>
      </c>
      <c r="J535" s="19" t="n">
        <v/>
      </c>
      <c r="K535" s="19" t="n">
        <f>ROUND(I535,2)+J535</f>
        <v>876.44</v>
      </c>
      <c r="L535" s="19" t="n">
        <f>ROUND(H535*ROUND(I535,2),2)</f>
        <v>1752.88</v>
      </c>
      <c r="M535" s="19" t="n">
        <v/>
      </c>
      <c r="N535" s="19" t="n">
        <f>L535+M535</f>
        <v>1752.88</v>
      </c>
      <c r="O535" s="8" t="n">
        <v>2</v>
      </c>
      <c r="P535" s="20" t="n" hidden="false">
        <v>766</v>
      </c>
      <c r="Q535" s="19" t="n" hidden="false">
        <v/>
      </c>
      <c r="R535" s="19" t="n" hidden="false">
        <f>P535+Q535</f>
        <v>766</v>
      </c>
      <c r="S535" s="19" t="n" hidden="false">
        <f>ROUND(O535*P535,2)</f>
        <v>1532</v>
      </c>
      <c r="T535" s="19" t="n" hidden="false">
        <v/>
      </c>
      <c r="U535" s="19" t="n" hidden="false">
        <f>S535+T535</f>
        <v>1532</v>
      </c>
      <c r="V535" s="21" t="n" hidden="false">
        <f>U535/N535-1</f>
        <v>-0.12600976678380726</v>
      </c>
      <c r="W535" s="8" t="n">
        <v>2</v>
      </c>
      <c r="X535" s="20" t="n" hidden="false">
        <v>1150</v>
      </c>
      <c r="Y535" s="19" t="n" hidden="false">
        <v/>
      </c>
      <c r="Z535" s="19" t="n" hidden="false">
        <f>X535+Y535</f>
        <v>1150</v>
      </c>
      <c r="AA535" s="19" t="n" hidden="false">
        <f>ROUND(W535*X535,2)</f>
        <v>2300</v>
      </c>
      <c r="AB535" s="19" t="n" hidden="false">
        <v/>
      </c>
      <c r="AC535" s="19" t="n" hidden="false">
        <f>AA535+AB535</f>
        <v>2300</v>
      </c>
      <c r="AD535" s="21" t="n" hidden="false">
        <f>AC535/N535-1</f>
        <v>0.31212632924102035</v>
      </c>
      <c r="AE535" s="8" t="n">
        <v>2</v>
      </c>
      <c r="AF535" s="20" t="n" hidden="false">
        <v>500</v>
      </c>
      <c r="AG535" s="19" t="n" hidden="false">
        <v/>
      </c>
      <c r="AH535" s="19" t="n" hidden="false">
        <f>AF535+AG535</f>
        <v>500</v>
      </c>
      <c r="AI535" s="19" t="n" hidden="false">
        <f>ROUND(AE535*AF535,2)</f>
        <v>1000</v>
      </c>
      <c r="AJ535" s="19" t="n" hidden="false">
        <v/>
      </c>
      <c r="AK535" s="19" t="n" hidden="false">
        <f>AI535+AJ535</f>
        <v>1000</v>
      </c>
      <c r="AL535" s="21" t="n" hidden="false">
        <f>AK535/N535-1</f>
        <v>-0.42951029163433896</v>
      </c>
      <c r="AM535" s="8" t="n">
        <v>0</v>
      </c>
      <c r="AN535" s="19" t="n" hidden="false">
        <v>0</v>
      </c>
      <c r="AO535" s="19" t="n" hidden="false">
        <v/>
      </c>
      <c r="AP535" s="19" t="n" hidden="false">
        <f>AN535+AO535</f>
        <v>0</v>
      </c>
      <c r="AQ535" s="19" t="n" hidden="false">
        <f>ROUND(AM535*AN535,2)</f>
        <v>0</v>
      </c>
      <c r="AR535" s="19" t="n" hidden="false">
        <v/>
      </c>
      <c r="AS535" s="19" t="n" hidden="false">
        <f>AQ535+AR535</f>
        <v>0</v>
      </c>
      <c r="AT535" s="21" t="n" hidden="false">
        <f>AS535/N535-1</f>
        <v>-1</v>
      </c>
    </row>
    <row r="536" customFormat="false" hidden="false" outlineLevel="0" collapsed="false">
      <c r="A536" s="18" t="inlineStr">
        <is>
          <t xml:space="preserve">1.1.1.2.1.1.1.3.5</t>
        </is>
      </c>
      <c r="B536" s="18" t="inlineStr">
        <is>
          <t xml:space="preserve"/>
        </is>
      </c>
      <c r="C536" s="22" t="inlineStr">
        <is>
          <t xml:space="preserve">Диэлектрические ковры_ /  800х1500 мм</t>
        </is>
      </c>
      <c r="D536" s="7" t="inlineStr">
        <is>
          <t xml:space="preserve"/>
        </is>
      </c>
      <c r="E536" s="7" t="inlineStr">
        <is>
          <t xml:space="preserve"/>
        </is>
      </c>
      <c r="F536" s="7" t="inlineStr">
        <is>
          <t xml:space="preserve">ШТ</t>
        </is>
      </c>
      <c r="G536" s="7" t="inlineStr">
        <is>
          <t xml:space="preserve">1</t>
        </is>
      </c>
      <c r="H536" s="8" t="n">
        <v>3</v>
      </c>
      <c r="I536" s="20" t="n">
        <v>0</v>
      </c>
      <c r="J536" s="19" t="n">
        <v/>
      </c>
      <c r="K536" s="19" t="n">
        <f>ROUND(I536,2)+J536</f>
        <v>0</v>
      </c>
      <c r="L536" s="19" t="n">
        <f>ROUND(H536*ROUND(I536,2),2)</f>
        <v>0</v>
      </c>
      <c r="M536" s="19" t="n">
        <v/>
      </c>
      <c r="N536" s="19" t="n">
        <f>L536+M536</f>
        <v>0</v>
      </c>
      <c r="O536" s="8" t="n">
        <v>3</v>
      </c>
      <c r="P536" s="20" t="n" hidden="false">
        <v>2800</v>
      </c>
      <c r="Q536" s="19" t="n" hidden="false">
        <v/>
      </c>
      <c r="R536" s="19" t="n" hidden="false">
        <f>P536+Q536</f>
        <v>2800</v>
      </c>
      <c r="S536" s="19" t="n" hidden="false">
        <f>ROUND(O536*P536,2)</f>
        <v>8400</v>
      </c>
      <c r="T536" s="19" t="n" hidden="false">
        <v/>
      </c>
      <c r="U536" s="19" t="n" hidden="false">
        <f>S536+T536</f>
        <v>8400</v>
      </c>
      <c r="V536" s="21" t="n" hidden="false">
        <f>U536/N536-1</f>
        <v>Infinity</v>
      </c>
      <c r="W536" s="8" t="n">
        <v>3</v>
      </c>
      <c r="X536" s="20" t="n" hidden="false">
        <v>2280</v>
      </c>
      <c r="Y536" s="19" t="n" hidden="false">
        <v/>
      </c>
      <c r="Z536" s="19" t="n" hidden="false">
        <f>X536+Y536</f>
        <v>2280</v>
      </c>
      <c r="AA536" s="19" t="n" hidden="false">
        <f>ROUND(W536*X536,2)</f>
        <v>6840</v>
      </c>
      <c r="AB536" s="19" t="n" hidden="false">
        <v/>
      </c>
      <c r="AC536" s="19" t="n" hidden="false">
        <f>AA536+AB536</f>
        <v>6840</v>
      </c>
      <c r="AD536" s="21" t="n" hidden="false">
        <f>AC536/N536-1</f>
        <v>Infinity</v>
      </c>
      <c r="AE536" s="8" t="n">
        <v>3</v>
      </c>
      <c r="AF536" s="20" t="n" hidden="false">
        <v>1500</v>
      </c>
      <c r="AG536" s="19" t="n" hidden="false">
        <v/>
      </c>
      <c r="AH536" s="19" t="n" hidden="false">
        <f>AF536+AG536</f>
        <v>1500</v>
      </c>
      <c r="AI536" s="19" t="n" hidden="false">
        <f>ROUND(AE536*AF536,2)</f>
        <v>4500</v>
      </c>
      <c r="AJ536" s="19" t="n" hidden="false">
        <v/>
      </c>
      <c r="AK536" s="19" t="n" hidden="false">
        <f>AI536+AJ536</f>
        <v>4500</v>
      </c>
      <c r="AL536" s="21" t="n" hidden="false">
        <f>AK536/N536-1</f>
        <v>Infinity</v>
      </c>
      <c r="AM536" s="8" t="n">
        <v>0</v>
      </c>
      <c r="AN536" s="19" t="n" hidden="false">
        <v>0</v>
      </c>
      <c r="AO536" s="19" t="n" hidden="false">
        <v/>
      </c>
      <c r="AP536" s="19" t="n" hidden="false">
        <f>AN536+AO536</f>
        <v>0</v>
      </c>
      <c r="AQ536" s="19" t="n" hidden="false">
        <f>ROUND(AM536*AN536,2)</f>
        <v>0</v>
      </c>
      <c r="AR536" s="19" t="n" hidden="false">
        <v/>
      </c>
      <c r="AS536" s="19" t="n" hidden="false">
        <f>AQ536+AR536</f>
        <v>0</v>
      </c>
      <c r="AT536" s="21" t="n" hidden="false">
        <f>AS536/N536-1</f>
        <v>NaN</v>
      </c>
    </row>
    <row r="537" customFormat="false" hidden="false" outlineLevel="0" collapsed="false">
      <c r="A537" s="18" t="inlineStr">
        <is>
          <t xml:space="preserve">1.1.1.2.1.1.1.3.6</t>
        </is>
      </c>
      <c r="B537" s="18" t="inlineStr">
        <is>
          <t xml:space="preserve"/>
        </is>
      </c>
      <c r="C537" s="22" t="inlineStr">
        <is>
          <t xml:space="preserve">Предупредительные плакаты и знаки безопасности_</t>
        </is>
      </c>
      <c r="D537" s="7" t="inlineStr">
        <is>
          <t xml:space="preserve"/>
        </is>
      </c>
      <c r="E537" s="7" t="inlineStr">
        <is>
          <t xml:space="preserve"/>
        </is>
      </c>
      <c r="F537" s="7" t="inlineStr">
        <is>
          <t xml:space="preserve">ШТ</t>
        </is>
      </c>
      <c r="G537" s="7" t="inlineStr">
        <is>
          <t xml:space="preserve">1</t>
        </is>
      </c>
      <c r="H537" s="8" t="n">
        <v>2</v>
      </c>
      <c r="I537" s="20" t="n">
        <v>214.94</v>
      </c>
      <c r="J537" s="19" t="n">
        <v/>
      </c>
      <c r="K537" s="19" t="n">
        <f>ROUND(I537,2)+J537</f>
        <v>214.94</v>
      </c>
      <c r="L537" s="19" t="n">
        <f>ROUND(H537*ROUND(I537,2),2)</f>
        <v>429.88</v>
      </c>
      <c r="M537" s="19" t="n">
        <v/>
      </c>
      <c r="N537" s="19" t="n">
        <f>L537+M537</f>
        <v>429.88</v>
      </c>
      <c r="O537" s="8" t="n">
        <v>2</v>
      </c>
      <c r="P537" s="20" t="n" hidden="false">
        <v>500</v>
      </c>
      <c r="Q537" s="19" t="n" hidden="false">
        <v/>
      </c>
      <c r="R537" s="19" t="n" hidden="false">
        <f>P537+Q537</f>
        <v>500</v>
      </c>
      <c r="S537" s="19" t="n" hidden="false">
        <f>ROUND(O537*P537,2)</f>
        <v>1000</v>
      </c>
      <c r="T537" s="19" t="n" hidden="false">
        <v/>
      </c>
      <c r="U537" s="19" t="n" hidden="false">
        <f>S537+T537</f>
        <v>1000</v>
      </c>
      <c r="V537" s="21" t="n" hidden="false">
        <f>U537/N537-1</f>
        <v>1.3262305759746909</v>
      </c>
      <c r="W537" s="8" t="n">
        <v>2</v>
      </c>
      <c r="X537" s="20" t="n" hidden="false">
        <v>2100</v>
      </c>
      <c r="Y537" s="19" t="n" hidden="false">
        <v/>
      </c>
      <c r="Z537" s="19" t="n" hidden="false">
        <f>X537+Y537</f>
        <v>2100</v>
      </c>
      <c r="AA537" s="19" t="n" hidden="false">
        <f>ROUND(W537*X537,2)</f>
        <v>4200</v>
      </c>
      <c r="AB537" s="19" t="n" hidden="false">
        <v/>
      </c>
      <c r="AC537" s="19" t="n" hidden="false">
        <f>AA537+AB537</f>
        <v>4200</v>
      </c>
      <c r="AD537" s="21" t="n" hidden="false">
        <f>AC537/N537-1</f>
        <v>8.7701684190937</v>
      </c>
      <c r="AE537" s="8" t="n">
        <v>2</v>
      </c>
      <c r="AF537" s="20" t="n" hidden="false">
        <v>2000</v>
      </c>
      <c r="AG537" s="19" t="n" hidden="false">
        <v/>
      </c>
      <c r="AH537" s="19" t="n" hidden="false">
        <f>AF537+AG537</f>
        <v>2000</v>
      </c>
      <c r="AI537" s="19" t="n" hidden="false">
        <f>ROUND(AE537*AF537,2)</f>
        <v>4000</v>
      </c>
      <c r="AJ537" s="19" t="n" hidden="false">
        <v/>
      </c>
      <c r="AK537" s="19" t="n" hidden="false">
        <f>AI537+AJ537</f>
        <v>4000</v>
      </c>
      <c r="AL537" s="21" t="n" hidden="false">
        <f>AK537/N537-1</f>
        <v>8.304922303898763</v>
      </c>
      <c r="AM537" s="8" t="n">
        <v>0</v>
      </c>
      <c r="AN537" s="19" t="n" hidden="false">
        <v>0</v>
      </c>
      <c r="AO537" s="19" t="n" hidden="false">
        <v/>
      </c>
      <c r="AP537" s="19" t="n" hidden="false">
        <f>AN537+AO537</f>
        <v>0</v>
      </c>
      <c r="AQ537" s="19" t="n" hidden="false">
        <f>ROUND(AM537*AN537,2)</f>
        <v>0</v>
      </c>
      <c r="AR537" s="19" t="n" hidden="false">
        <v/>
      </c>
      <c r="AS537" s="19" t="n" hidden="false">
        <f>AQ537+AR537</f>
        <v>0</v>
      </c>
      <c r="AT537" s="21" t="n" hidden="false">
        <f>AS537/N537-1</f>
        <v>-1</v>
      </c>
    </row>
    <row r="538" customFormat="false" hidden="false" outlineLevel="0" collapsed="false">
      <c r="A538" s="18" t="inlineStr">
        <is>
          <t xml:space="preserve">1.1.1.2.1.1.1.3.7</t>
        </is>
      </c>
      <c r="B538" s="18" t="inlineStr">
        <is>
          <t xml:space="preserve"/>
        </is>
      </c>
      <c r="C538" s="22" t="inlineStr">
        <is>
          <t xml:space="preserve">Указатель напряжения_ / 10-500 В</t>
        </is>
      </c>
      <c r="D538" s="7" t="inlineStr">
        <is>
          <t xml:space="preserve">МИН-2 ТУ 25-04-84</t>
        </is>
      </c>
      <c r="E538" s="7" t="inlineStr">
        <is>
          <t xml:space="preserve"/>
        </is>
      </c>
      <c r="F538" s="7" t="inlineStr">
        <is>
          <t xml:space="preserve">ШТ</t>
        </is>
      </c>
      <c r="G538" s="7" t="inlineStr">
        <is>
          <t xml:space="preserve">1</t>
        </is>
      </c>
      <c r="H538" s="8" t="n">
        <v>2</v>
      </c>
      <c r="I538" s="20" t="n">
        <v>0</v>
      </c>
      <c r="J538" s="19" t="n">
        <v/>
      </c>
      <c r="K538" s="19" t="n">
        <f>ROUND(I538,2)+J538</f>
        <v>0</v>
      </c>
      <c r="L538" s="19" t="n">
        <f>ROUND(H538*ROUND(I538,2),2)</f>
        <v>0</v>
      </c>
      <c r="M538" s="19" t="n">
        <v/>
      </c>
      <c r="N538" s="19" t="n">
        <f>L538+M538</f>
        <v>0</v>
      </c>
      <c r="O538" s="8" t="n">
        <v>2</v>
      </c>
      <c r="P538" s="20" t="n" hidden="false">
        <v>3500</v>
      </c>
      <c r="Q538" s="19" t="n" hidden="false">
        <v/>
      </c>
      <c r="R538" s="19" t="n" hidden="false">
        <f>P538+Q538</f>
        <v>3500</v>
      </c>
      <c r="S538" s="19" t="n" hidden="false">
        <f>ROUND(O538*P538,2)</f>
        <v>7000</v>
      </c>
      <c r="T538" s="19" t="n" hidden="false">
        <v/>
      </c>
      <c r="U538" s="19" t="n" hidden="false">
        <f>S538+T538</f>
        <v>7000</v>
      </c>
      <c r="V538" s="21" t="n" hidden="false">
        <f>U538/N538-1</f>
        <v>Infinity</v>
      </c>
      <c r="W538" s="8" t="n">
        <v>2</v>
      </c>
      <c r="X538" s="20" t="n" hidden="false">
        <v>1700</v>
      </c>
      <c r="Y538" s="19" t="n" hidden="false">
        <v/>
      </c>
      <c r="Z538" s="19" t="n" hidden="false">
        <f>X538+Y538</f>
        <v>1700</v>
      </c>
      <c r="AA538" s="19" t="n" hidden="false">
        <f>ROUND(W538*X538,2)</f>
        <v>3400</v>
      </c>
      <c r="AB538" s="19" t="n" hidden="false">
        <v/>
      </c>
      <c r="AC538" s="19" t="n" hidden="false">
        <f>AA538+AB538</f>
        <v>3400</v>
      </c>
      <c r="AD538" s="21" t="n" hidden="false">
        <f>AC538/N538-1</f>
        <v>Infinity</v>
      </c>
      <c r="AE538" s="8" t="n">
        <v>2</v>
      </c>
      <c r="AF538" s="20" t="n" hidden="false">
        <v>1500</v>
      </c>
      <c r="AG538" s="19" t="n" hidden="false">
        <v/>
      </c>
      <c r="AH538" s="19" t="n" hidden="false">
        <f>AF538+AG538</f>
        <v>1500</v>
      </c>
      <c r="AI538" s="19" t="n" hidden="false">
        <f>ROUND(AE538*AF538,2)</f>
        <v>3000</v>
      </c>
      <c r="AJ538" s="19" t="n" hidden="false">
        <v/>
      </c>
      <c r="AK538" s="19" t="n" hidden="false">
        <f>AI538+AJ538</f>
        <v>3000</v>
      </c>
      <c r="AL538" s="21" t="n" hidden="false">
        <f>AK538/N538-1</f>
        <v>Infinity</v>
      </c>
      <c r="AM538" s="8" t="n">
        <v>0</v>
      </c>
      <c r="AN538" s="19" t="n" hidden="false">
        <v>0</v>
      </c>
      <c r="AO538" s="19" t="n" hidden="false">
        <v/>
      </c>
      <c r="AP538" s="19" t="n" hidden="false">
        <f>AN538+AO538</f>
        <v>0</v>
      </c>
      <c r="AQ538" s="19" t="n" hidden="false">
        <f>ROUND(AM538*AN538,2)</f>
        <v>0</v>
      </c>
      <c r="AR538" s="19" t="n" hidden="false">
        <v/>
      </c>
      <c r="AS538" s="19" t="n" hidden="false">
        <f>AQ538+AR538</f>
        <v>0</v>
      </c>
      <c r="AT538" s="21" t="n" hidden="false">
        <f>AS538/N538-1</f>
        <v>NaN</v>
      </c>
    </row>
    <row r="539" customFormat="false" hidden="false" outlineLevel="0" collapsed="false">
      <c r="A539" s="18" t="inlineStr">
        <is>
          <t xml:space="preserve">1.1.1.2.1.1.1.3.8</t>
        </is>
      </c>
      <c r="B539" s="18" t="inlineStr">
        <is>
          <t xml:space="preserve"/>
        </is>
      </c>
      <c r="C539" s="22" t="inlineStr">
        <is>
          <t xml:space="preserve">Перчатки диэлектрические до 1 кВ/Безшовные</t>
        </is>
      </c>
      <c r="D539" s="7" t="inlineStr">
        <is>
          <t xml:space="preserve"/>
        </is>
      </c>
      <c r="E539" s="7" t="inlineStr">
        <is>
          <t xml:space="preserve"/>
        </is>
      </c>
      <c r="F539" s="7" t="inlineStr">
        <is>
          <t xml:space="preserve">ПАР</t>
        </is>
      </c>
      <c r="G539" s="7" t="inlineStr">
        <is>
          <t xml:space="preserve">1</t>
        </is>
      </c>
      <c r="H539" s="8" t="n">
        <v>2</v>
      </c>
      <c r="I539" s="20" t="n">
        <v>0</v>
      </c>
      <c r="J539" s="19" t="n">
        <v/>
      </c>
      <c r="K539" s="19" t="n">
        <f>ROUND(I539,2)+J539</f>
        <v>0</v>
      </c>
      <c r="L539" s="19" t="n">
        <f>ROUND(H539*ROUND(I539,2),2)</f>
        <v>0</v>
      </c>
      <c r="M539" s="19" t="n">
        <v/>
      </c>
      <c r="N539" s="19" t="n">
        <f>L539+M539</f>
        <v>0</v>
      </c>
      <c r="O539" s="8" t="n">
        <v>2</v>
      </c>
      <c r="P539" s="20" t="n" hidden="false">
        <v>850</v>
      </c>
      <c r="Q539" s="19" t="n" hidden="false">
        <v/>
      </c>
      <c r="R539" s="19" t="n" hidden="false">
        <f>P539+Q539</f>
        <v>850</v>
      </c>
      <c r="S539" s="19" t="n" hidden="false">
        <f>ROUND(O539*P539,2)</f>
        <v>1700</v>
      </c>
      <c r="T539" s="19" t="n" hidden="false">
        <v/>
      </c>
      <c r="U539" s="19" t="n" hidden="false">
        <f>S539+T539</f>
        <v>1700</v>
      </c>
      <c r="V539" s="21" t="n" hidden="false">
        <f>U539/N539-1</f>
        <v>Infinity</v>
      </c>
      <c r="W539" s="8" t="n">
        <v>2</v>
      </c>
      <c r="X539" s="20" t="n" hidden="false">
        <v>850</v>
      </c>
      <c r="Y539" s="19" t="n" hidden="false">
        <v/>
      </c>
      <c r="Z539" s="19" t="n" hidden="false">
        <f>X539+Y539</f>
        <v>850</v>
      </c>
      <c r="AA539" s="19" t="n" hidden="false">
        <f>ROUND(W539*X539,2)</f>
        <v>1700</v>
      </c>
      <c r="AB539" s="19" t="n" hidden="false">
        <v/>
      </c>
      <c r="AC539" s="19" t="n" hidden="false">
        <f>AA539+AB539</f>
        <v>1700</v>
      </c>
      <c r="AD539" s="21" t="n" hidden="false">
        <f>AC539/N539-1</f>
        <v>Infinity</v>
      </c>
      <c r="AE539" s="8" t="n">
        <v>2</v>
      </c>
      <c r="AF539" s="20" t="n" hidden="false">
        <v>500</v>
      </c>
      <c r="AG539" s="19" t="n" hidden="false">
        <v/>
      </c>
      <c r="AH539" s="19" t="n" hidden="false">
        <f>AF539+AG539</f>
        <v>500</v>
      </c>
      <c r="AI539" s="19" t="n" hidden="false">
        <f>ROUND(AE539*AF539,2)</f>
        <v>1000</v>
      </c>
      <c r="AJ539" s="19" t="n" hidden="false">
        <v/>
      </c>
      <c r="AK539" s="19" t="n" hidden="false">
        <f>AI539+AJ539</f>
        <v>1000</v>
      </c>
      <c r="AL539" s="21" t="n" hidden="false">
        <f>AK539/N539-1</f>
        <v>Infinity</v>
      </c>
      <c r="AM539" s="8" t="n">
        <v>0</v>
      </c>
      <c r="AN539" s="19" t="n" hidden="false">
        <v>0</v>
      </c>
      <c r="AO539" s="19" t="n" hidden="false">
        <v/>
      </c>
      <c r="AP539" s="19" t="n" hidden="false">
        <f>AN539+AO539</f>
        <v>0</v>
      </c>
      <c r="AQ539" s="19" t="n" hidden="false">
        <f>ROUND(AM539*AN539,2)</f>
        <v>0</v>
      </c>
      <c r="AR539" s="19" t="n" hidden="false">
        <v/>
      </c>
      <c r="AS539" s="19" t="n" hidden="false">
        <f>AQ539+AR539</f>
        <v>0</v>
      </c>
      <c r="AT539" s="21" t="n" hidden="false">
        <f>AS539/N539-1</f>
        <v>NaN</v>
      </c>
    </row>
    <row r="540" customFormat="false" hidden="false" outlineLevel="0" collapsed="false">
      <c r="A540" s="18" t="inlineStr">
        <is>
          <t xml:space="preserve">1.1.1.2.1.1.1.3.9</t>
        </is>
      </c>
      <c r="B540" s="18" t="inlineStr">
        <is>
          <t xml:space="preserve"/>
        </is>
      </c>
      <c r="C540" s="22" t="inlineStr">
        <is>
          <t xml:space="preserve">Огнетушитель_ / углекислотный ОУ-2</t>
        </is>
      </c>
      <c r="D540" s="7" t="inlineStr">
        <is>
          <t xml:space="preserve"/>
        </is>
      </c>
      <c r="E540" s="7" t="inlineStr">
        <is>
          <t xml:space="preserve"/>
        </is>
      </c>
      <c r="F540" s="7" t="inlineStr">
        <is>
          <t xml:space="preserve">ШТ</t>
        </is>
      </c>
      <c r="G540" s="7" t="inlineStr">
        <is>
          <t xml:space="preserve">1</t>
        </is>
      </c>
      <c r="H540" s="8" t="n">
        <v>1</v>
      </c>
      <c r="I540" s="23" t="n">
        <v>961</v>
      </c>
      <c r="J540" s="19" t="n">
        <v/>
      </c>
      <c r="K540" s="19" t="n">
        <f>ROUND(I540,2)+J540</f>
        <v>961</v>
      </c>
      <c r="L540" s="19" t="n">
        <f>ROUND(H540*ROUND(I540,2),2)</f>
        <v>961</v>
      </c>
      <c r="M540" s="19" t="n">
        <v/>
      </c>
      <c r="N540" s="19" t="n">
        <f>L540+M540</f>
        <v>961</v>
      </c>
      <c r="O540" s="8" t="n">
        <v>1</v>
      </c>
      <c r="P540" s="23" t="n" hidden="false">
        <v>961</v>
      </c>
      <c r="Q540" s="19" t="n" hidden="false">
        <v/>
      </c>
      <c r="R540" s="19" t="n" hidden="false">
        <f>P540+Q540</f>
        <v>961</v>
      </c>
      <c r="S540" s="19" t="n" hidden="false">
        <f>ROUND(O540*P540,2)</f>
        <v>961</v>
      </c>
      <c r="T540" s="19" t="n" hidden="false">
        <v/>
      </c>
      <c r="U540" s="19" t="n" hidden="false">
        <f>S540+T540</f>
        <v>961</v>
      </c>
      <c r="V540" s="21" t="n" hidden="false">
        <f>U540/N540-1</f>
        <v>0</v>
      </c>
      <c r="W540" s="8" t="n">
        <v>1</v>
      </c>
      <c r="X540" s="23" t="n" hidden="false">
        <v>961</v>
      </c>
      <c r="Y540" s="19" t="n" hidden="false">
        <v/>
      </c>
      <c r="Z540" s="19" t="n" hidden="false">
        <f>X540+Y540</f>
        <v>961</v>
      </c>
      <c r="AA540" s="19" t="n" hidden="false">
        <f>ROUND(W540*X540,2)</f>
        <v>961</v>
      </c>
      <c r="AB540" s="19" t="n" hidden="false">
        <v/>
      </c>
      <c r="AC540" s="19" t="n" hidden="false">
        <f>AA540+AB540</f>
        <v>961</v>
      </c>
      <c r="AD540" s="21" t="n" hidden="false">
        <f>AC540/N540-1</f>
        <v>0</v>
      </c>
      <c r="AE540" s="8" t="n">
        <v>1</v>
      </c>
      <c r="AF540" s="23" t="n" hidden="false">
        <v>961</v>
      </c>
      <c r="AG540" s="19" t="n" hidden="false">
        <v/>
      </c>
      <c r="AH540" s="19" t="n" hidden="false">
        <f>AF540+AG540</f>
        <v>961</v>
      </c>
      <c r="AI540" s="19" t="n" hidden="false">
        <f>ROUND(AE540*AF540,2)</f>
        <v>961</v>
      </c>
      <c r="AJ540" s="19" t="n" hidden="false">
        <v/>
      </c>
      <c r="AK540" s="19" t="n" hidden="false">
        <f>AI540+AJ540</f>
        <v>961</v>
      </c>
      <c r="AL540" s="21" t="n" hidden="false">
        <f>AK540/N540-1</f>
        <v>0</v>
      </c>
      <c r="AM540" s="8" t="n">
        <v>0</v>
      </c>
      <c r="AN540" s="23" t="n" hidden="false">
        <v>0</v>
      </c>
      <c r="AO540" s="19" t="n" hidden="false">
        <v/>
      </c>
      <c r="AP540" s="19" t="n" hidden="false">
        <f>AN540+AO540</f>
        <v>0</v>
      </c>
      <c r="AQ540" s="19" t="n" hidden="false">
        <f>ROUND(AM540*AN540,2)</f>
        <v>0</v>
      </c>
      <c r="AR540" s="19" t="n" hidden="false">
        <v/>
      </c>
      <c r="AS540" s="19" t="n" hidden="false">
        <f>AQ540+AR540</f>
        <v>0</v>
      </c>
      <c r="AT540" s="21" t="n" hidden="false">
        <f>AS540/N540-1</f>
        <v>-1</v>
      </c>
    </row>
    <row r="541" customFormat="false" hidden="false" outlineLevel="0" collapsed="false">
      <c r="A541" s="18" t="inlineStr">
        <is>
          <t xml:space="preserve">1.1.1.2.1.1.1.3.10</t>
        </is>
      </c>
      <c r="B541" s="18" t="inlineStr">
        <is>
          <t xml:space="preserve"/>
        </is>
      </c>
      <c r="C541" s="22" t="inlineStr">
        <is>
          <t xml:space="preserve">Огнетушитель_ / углекислотный ОУ-3</t>
        </is>
      </c>
      <c r="D541" s="7" t="inlineStr">
        <is>
          <t xml:space="preserve"/>
        </is>
      </c>
      <c r="E541" s="7" t="inlineStr">
        <is>
          <t xml:space="preserve"/>
        </is>
      </c>
      <c r="F541" s="7" t="inlineStr">
        <is>
          <t xml:space="preserve">ШТ</t>
        </is>
      </c>
      <c r="G541" s="7" t="inlineStr">
        <is>
          <t xml:space="preserve">1</t>
        </is>
      </c>
      <c r="H541" s="8" t="n">
        <v>1</v>
      </c>
      <c r="I541" s="20" t="n">
        <v>0</v>
      </c>
      <c r="J541" s="19" t="n">
        <v/>
      </c>
      <c r="K541" s="19" t="n">
        <f>ROUND(I541,2)+J541</f>
        <v>0</v>
      </c>
      <c r="L541" s="19" t="n">
        <f>ROUND(H541*ROUND(I541,2),2)</f>
        <v>0</v>
      </c>
      <c r="M541" s="19" t="n">
        <v/>
      </c>
      <c r="N541" s="19" t="n">
        <f>L541+M541</f>
        <v>0</v>
      </c>
      <c r="O541" s="8" t="n">
        <v>1</v>
      </c>
      <c r="P541" s="20" t="n" hidden="false">
        <v>2000</v>
      </c>
      <c r="Q541" s="19" t="n" hidden="false">
        <v/>
      </c>
      <c r="R541" s="19" t="n" hidden="false">
        <f>P541+Q541</f>
        <v>2000</v>
      </c>
      <c r="S541" s="19" t="n" hidden="false">
        <f>ROUND(O541*P541,2)</f>
        <v>2000</v>
      </c>
      <c r="T541" s="19" t="n" hidden="false">
        <v/>
      </c>
      <c r="U541" s="19" t="n" hidden="false">
        <f>S541+T541</f>
        <v>2000</v>
      </c>
      <c r="V541" s="21" t="n" hidden="false">
        <f>U541/N541-1</f>
        <v>Infinity</v>
      </c>
      <c r="W541" s="8" t="n">
        <v>1</v>
      </c>
      <c r="X541" s="20" t="n" hidden="false">
        <v>2059</v>
      </c>
      <c r="Y541" s="19" t="n" hidden="false">
        <v/>
      </c>
      <c r="Z541" s="19" t="n" hidden="false">
        <f>X541+Y541</f>
        <v>2059</v>
      </c>
      <c r="AA541" s="19" t="n" hidden="false">
        <f>ROUND(W541*X541,2)</f>
        <v>2059</v>
      </c>
      <c r="AB541" s="19" t="n" hidden="false">
        <v/>
      </c>
      <c r="AC541" s="19" t="n" hidden="false">
        <f>AA541+AB541</f>
        <v>2059</v>
      </c>
      <c r="AD541" s="21" t="n" hidden="false">
        <f>AC541/N541-1</f>
        <v>Infinity</v>
      </c>
      <c r="AE541" s="8" t="n">
        <v>1</v>
      </c>
      <c r="AF541" s="20" t="n" hidden="false">
        <v>1500</v>
      </c>
      <c r="AG541" s="19" t="n" hidden="false">
        <v/>
      </c>
      <c r="AH541" s="19" t="n" hidden="false">
        <f>AF541+AG541</f>
        <v>1500</v>
      </c>
      <c r="AI541" s="19" t="n" hidden="false">
        <f>ROUND(AE541*AF541,2)</f>
        <v>1500</v>
      </c>
      <c r="AJ541" s="19" t="n" hidden="false">
        <v/>
      </c>
      <c r="AK541" s="19" t="n" hidden="false">
        <f>AI541+AJ541</f>
        <v>1500</v>
      </c>
      <c r="AL541" s="21" t="n" hidden="false">
        <f>AK541/N541-1</f>
        <v>Infinity</v>
      </c>
      <c r="AM541" s="8" t="n">
        <v>0</v>
      </c>
      <c r="AN541" s="19" t="n" hidden="false">
        <v>0</v>
      </c>
      <c r="AO541" s="19" t="n" hidden="false">
        <v/>
      </c>
      <c r="AP541" s="19" t="n" hidden="false">
        <f>AN541+AO541</f>
        <v>0</v>
      </c>
      <c r="AQ541" s="19" t="n" hidden="false">
        <f>ROUND(AM541*AN541,2)</f>
        <v>0</v>
      </c>
      <c r="AR541" s="19" t="n" hidden="false">
        <v/>
      </c>
      <c r="AS541" s="19" t="n" hidden="false">
        <f>AQ541+AR541</f>
        <v>0</v>
      </c>
      <c r="AT541" s="21" t="n" hidden="false">
        <f>AS541/N541-1</f>
        <v>NaN</v>
      </c>
    </row>
    <row r="542" customFormat="false" hidden="false" outlineLevel="0" collapsed="false">
      <c r="A542" s="18" t="inlineStr">
        <is>
          <t xml:space="preserve">1.1.1.2.1.1.1.4</t>
        </is>
      </c>
      <c r="B542" s="18" t="inlineStr">
        <is>
          <t xml:space="preserve"/>
        </is>
      </c>
      <c r="C542" s="18" t="inlineStr">
        <is>
          <t xml:space="preserve">Средства защиты</t>
        </is>
      </c>
      <c r="D542" s="7" t="inlineStr">
        <is>
          <t xml:space="preserve">4.2</t>
        </is>
      </c>
      <c r="E542" s="7" t="inlineStr">
        <is>
          <t xml:space="preserve"/>
        </is>
      </c>
      <c r="F542" s="7" t="inlineStr">
        <is>
          <t xml:space="preserve">ШТ</t>
        </is>
      </c>
      <c r="G542" s="7" t="inlineStr">
        <is>
          <t xml:space="preserve">1</t>
        </is>
      </c>
      <c r="H542" s="8" t="n">
        <v>16</v>
      </c>
      <c r="I542" s="19" t="n">
        <f>ROUND((L543+L544+L545+L546+L547+L548+L549+L550+L551+L552)/H542,2)</f>
        <v>385.68</v>
      </c>
      <c r="J542" s="20" t="n">
        <v>0</v>
      </c>
      <c r="K542" s="19" t="n">
        <f>I542+ROUND(J542,2)</f>
        <v>385.68</v>
      </c>
      <c r="L542" s="19" t="n">
        <f>ROUND(H542*I542,2)</f>
        <v>6170.88</v>
      </c>
      <c r="M542" s="19" t="n">
        <f>ROUND(H542*ROUND(J542,2),2)</f>
        <v>0</v>
      </c>
      <c r="N542" s="19" t="n">
        <f>L542+M542</f>
        <v>6170.88</v>
      </c>
      <c r="O542" s="8" t="n">
        <v>16</v>
      </c>
      <c r="P542" s="19" t="n" hidden="false">
        <f>ROUND((S543+S544+S545+S546+S547+S548+S549+S550+S551+S552)/O542,2)</f>
        <v>1858.75</v>
      </c>
      <c r="Q542" s="20" t="n" hidden="false">
        <v>1</v>
      </c>
      <c r="R542" s="19" t="n" hidden="false">
        <f>P542+Q542</f>
        <v>1859.75</v>
      </c>
      <c r="S542" s="19" t="n" hidden="false">
        <f>ROUND(O542*P542,2)</f>
        <v>29740</v>
      </c>
      <c r="T542" s="19" t="n" hidden="false">
        <f>ROUND(O542*Q542,2)</f>
        <v>16</v>
      </c>
      <c r="U542" s="19" t="n" hidden="false">
        <f>S542+T542</f>
        <v>29756</v>
      </c>
      <c r="V542" s="21" t="n" hidden="false">
        <f>U542/N542-1</f>
        <v>3.8220026965359883</v>
      </c>
      <c r="W542" s="8" t="n">
        <v>16</v>
      </c>
      <c r="X542" s="19" t="n" hidden="false">
        <f>ROUND((AA543+AA544+AA545+AA546+AA547+AA548+AA549+AA550+AA551+AA552)/W542,2)</f>
        <v>1874.06</v>
      </c>
      <c r="Y542" s="19" t="n" hidden="false">
        <v>0</v>
      </c>
      <c r="Z542" s="19" t="n" hidden="false">
        <f>X542+Y542</f>
        <v>1874.06</v>
      </c>
      <c r="AA542" s="19" t="n" hidden="false">
        <f>ROUND(W542*X542,2)</f>
        <v>29984.96</v>
      </c>
      <c r="AB542" s="19" t="n" hidden="false">
        <f>ROUND(W542*Y542,2)</f>
        <v>0</v>
      </c>
      <c r="AC542" s="19" t="n" hidden="false">
        <f>AA542+AB542</f>
        <v>29984.96</v>
      </c>
      <c r="AD542" s="21" t="n" hidden="false">
        <f>AC542/N542-1</f>
        <v>3.859105994606928</v>
      </c>
      <c r="AE542" s="8" t="n">
        <v>16</v>
      </c>
      <c r="AF542" s="19" t="n" hidden="false">
        <f>ROUND((AI543+AI544+AI545+AI546+AI547+AI548+AI549+AI550+AI551+AI552)/AE542,2)</f>
        <v>1153.81</v>
      </c>
      <c r="AG542" s="20" t="n" hidden="false">
        <v>1500</v>
      </c>
      <c r="AH542" s="19" t="n" hidden="false">
        <f>AF542+AG542</f>
        <v>2653.81</v>
      </c>
      <c r="AI542" s="19" t="n" hidden="false">
        <f>ROUND(AE542*AF542,2)</f>
        <v>18460.96</v>
      </c>
      <c r="AJ542" s="19" t="n" hidden="false">
        <f>ROUND(AE542*AG542,2)</f>
        <v>24000</v>
      </c>
      <c r="AK542" s="19" t="n" hidden="false">
        <f>AI542+AJ542</f>
        <v>42460.96</v>
      </c>
      <c r="AL542" s="21" t="n" hidden="false">
        <f>AK542/N542-1</f>
        <v>5.8808597801286036</v>
      </c>
      <c r="AM542" s="8" t="n">
        <v>0</v>
      </c>
      <c r="AN542" s="19" t="n" hidden="false">
        <f>ROUND((AQ543+AQ544+AQ545+AQ546+AQ547+AQ548+AQ549+AQ550+AQ551+AQ552)/AM542,2)</f>
        <v>0</v>
      </c>
      <c r="AO542" s="19" t="n" hidden="false">
        <v>0</v>
      </c>
      <c r="AP542" s="19" t="n" hidden="false">
        <f>AN542+AO542</f>
        <v>0</v>
      </c>
      <c r="AQ542" s="19" t="n" hidden="false">
        <f>ROUND(AM542*AN542,2)</f>
        <v>0</v>
      </c>
      <c r="AR542" s="19" t="n" hidden="false">
        <f>ROUND(AM542*AO542,2)</f>
        <v>0</v>
      </c>
      <c r="AS542" s="19" t="n" hidden="false">
        <f>AQ542+AR542</f>
        <v>0</v>
      </c>
      <c r="AT542" s="21" t="n" hidden="false">
        <f>AS542/N542-1</f>
        <v>-1</v>
      </c>
    </row>
    <row r="543" customFormat="false" hidden="false" outlineLevel="0" collapsed="false">
      <c r="A543" s="18" t="inlineStr">
        <is>
          <t xml:space="preserve">1.1.1.2.1.1.1.4.1</t>
        </is>
      </c>
      <c r="B543" s="18" t="inlineStr">
        <is>
          <t xml:space="preserve"/>
        </is>
      </c>
      <c r="C543" s="22" t="inlineStr">
        <is>
          <t xml:space="preserve">Огнетушитель_ / углекислотный ОУ-2</t>
        </is>
      </c>
      <c r="D543" s="7" t="inlineStr">
        <is>
          <t xml:space="preserve"/>
        </is>
      </c>
      <c r="E543" s="7" t="inlineStr">
        <is>
          <t xml:space="preserve"/>
        </is>
      </c>
      <c r="F543" s="7" t="inlineStr">
        <is>
          <t xml:space="preserve">ШТ</t>
        </is>
      </c>
      <c r="G543" s="7" t="inlineStr">
        <is>
          <t xml:space="preserve">1</t>
        </is>
      </c>
      <c r="H543" s="8" t="n">
        <v>1</v>
      </c>
      <c r="I543" s="23" t="n">
        <v>961</v>
      </c>
      <c r="J543" s="19" t="n">
        <v/>
      </c>
      <c r="K543" s="19" t="n">
        <f>ROUND(I543,2)+J543</f>
        <v>961</v>
      </c>
      <c r="L543" s="19" t="n">
        <f>ROUND(H543*ROUND(I543,2),2)</f>
        <v>961</v>
      </c>
      <c r="M543" s="19" t="n">
        <v/>
      </c>
      <c r="N543" s="19" t="n">
        <f>L543+M543</f>
        <v>961</v>
      </c>
      <c r="O543" s="8" t="n">
        <v>1</v>
      </c>
      <c r="P543" s="23" t="n" hidden="false">
        <v>961</v>
      </c>
      <c r="Q543" s="19" t="n" hidden="false">
        <v/>
      </c>
      <c r="R543" s="19" t="n" hidden="false">
        <f>P543+Q543</f>
        <v>961</v>
      </c>
      <c r="S543" s="19" t="n" hidden="false">
        <f>ROUND(O543*P543,2)</f>
        <v>961</v>
      </c>
      <c r="T543" s="19" t="n" hidden="false">
        <v/>
      </c>
      <c r="U543" s="19" t="n" hidden="false">
        <f>S543+T543</f>
        <v>961</v>
      </c>
      <c r="V543" s="21" t="n" hidden="false">
        <f>U543/N543-1</f>
        <v>0</v>
      </c>
      <c r="W543" s="8" t="n">
        <v>1</v>
      </c>
      <c r="X543" s="23" t="n" hidden="false">
        <v>961</v>
      </c>
      <c r="Y543" s="19" t="n" hidden="false">
        <v/>
      </c>
      <c r="Z543" s="19" t="n" hidden="false">
        <f>X543+Y543</f>
        <v>961</v>
      </c>
      <c r="AA543" s="19" t="n" hidden="false">
        <f>ROUND(W543*X543,2)</f>
        <v>961</v>
      </c>
      <c r="AB543" s="19" t="n" hidden="false">
        <v/>
      </c>
      <c r="AC543" s="19" t="n" hidden="false">
        <f>AA543+AB543</f>
        <v>961</v>
      </c>
      <c r="AD543" s="21" t="n" hidden="false">
        <f>AC543/N543-1</f>
        <v>0</v>
      </c>
      <c r="AE543" s="8" t="n">
        <v>1</v>
      </c>
      <c r="AF543" s="23" t="n" hidden="false">
        <v>961</v>
      </c>
      <c r="AG543" s="19" t="n" hidden="false">
        <v/>
      </c>
      <c r="AH543" s="19" t="n" hidden="false">
        <f>AF543+AG543</f>
        <v>961</v>
      </c>
      <c r="AI543" s="19" t="n" hidden="false">
        <f>ROUND(AE543*AF543,2)</f>
        <v>961</v>
      </c>
      <c r="AJ543" s="19" t="n" hidden="false">
        <v/>
      </c>
      <c r="AK543" s="19" t="n" hidden="false">
        <f>AI543+AJ543</f>
        <v>961</v>
      </c>
      <c r="AL543" s="21" t="n" hidden="false">
        <f>AK543/N543-1</f>
        <v>0</v>
      </c>
      <c r="AM543" s="8" t="n">
        <v>0</v>
      </c>
      <c r="AN543" s="23" t="n" hidden="false">
        <v>0</v>
      </c>
      <c r="AO543" s="19" t="n" hidden="false">
        <v/>
      </c>
      <c r="AP543" s="19" t="n" hidden="false">
        <f>AN543+AO543</f>
        <v>0</v>
      </c>
      <c r="AQ543" s="19" t="n" hidden="false">
        <f>ROUND(AM543*AN543,2)</f>
        <v>0</v>
      </c>
      <c r="AR543" s="19" t="n" hidden="false">
        <v/>
      </c>
      <c r="AS543" s="19" t="n" hidden="false">
        <f>AQ543+AR543</f>
        <v>0</v>
      </c>
      <c r="AT543" s="21" t="n" hidden="false">
        <f>AS543/N543-1</f>
        <v>-1</v>
      </c>
    </row>
    <row r="544" customFormat="false" hidden="false" outlineLevel="0" collapsed="false">
      <c r="A544" s="18" t="inlineStr">
        <is>
          <t xml:space="preserve">1.1.1.2.1.1.1.4.2</t>
        </is>
      </c>
      <c r="B544" s="18" t="inlineStr">
        <is>
          <t xml:space="preserve"/>
        </is>
      </c>
      <c r="C544" s="22" t="inlineStr">
        <is>
          <t xml:space="preserve">Огнетушитель_ / углекислотный ОУ-3</t>
        </is>
      </c>
      <c r="D544" s="7" t="inlineStr">
        <is>
          <t xml:space="preserve"/>
        </is>
      </c>
      <c r="E544" s="7" t="inlineStr">
        <is>
          <t xml:space="preserve"/>
        </is>
      </c>
      <c r="F544" s="7" t="inlineStr">
        <is>
          <t xml:space="preserve">ШТ</t>
        </is>
      </c>
      <c r="G544" s="7" t="inlineStr">
        <is>
          <t xml:space="preserve">1</t>
        </is>
      </c>
      <c r="H544" s="8" t="n">
        <v>1</v>
      </c>
      <c r="I544" s="20" t="n">
        <v>0</v>
      </c>
      <c r="J544" s="19" t="n">
        <v/>
      </c>
      <c r="K544" s="19" t="n">
        <f>ROUND(I544,2)+J544</f>
        <v>0</v>
      </c>
      <c r="L544" s="19" t="n">
        <f>ROUND(H544*ROUND(I544,2),2)</f>
        <v>0</v>
      </c>
      <c r="M544" s="19" t="n">
        <v/>
      </c>
      <c r="N544" s="19" t="n">
        <f>L544+M544</f>
        <v>0</v>
      </c>
      <c r="O544" s="8" t="n">
        <v>1</v>
      </c>
      <c r="P544" s="20" t="n" hidden="false">
        <v>2000</v>
      </c>
      <c r="Q544" s="19" t="n" hidden="false">
        <v/>
      </c>
      <c r="R544" s="19" t="n" hidden="false">
        <f>P544+Q544</f>
        <v>2000</v>
      </c>
      <c r="S544" s="19" t="n" hidden="false">
        <f>ROUND(O544*P544,2)</f>
        <v>2000</v>
      </c>
      <c r="T544" s="19" t="n" hidden="false">
        <v/>
      </c>
      <c r="U544" s="19" t="n" hidden="false">
        <f>S544+T544</f>
        <v>2000</v>
      </c>
      <c r="V544" s="21" t="n" hidden="false">
        <f>U544/N544-1</f>
        <v>Infinity</v>
      </c>
      <c r="W544" s="8" t="n">
        <v>1</v>
      </c>
      <c r="X544" s="20" t="n" hidden="false">
        <v>2059</v>
      </c>
      <c r="Y544" s="19" t="n" hidden="false">
        <v/>
      </c>
      <c r="Z544" s="19" t="n" hidden="false">
        <f>X544+Y544</f>
        <v>2059</v>
      </c>
      <c r="AA544" s="19" t="n" hidden="false">
        <f>ROUND(W544*X544,2)</f>
        <v>2059</v>
      </c>
      <c r="AB544" s="19" t="n" hidden="false">
        <v/>
      </c>
      <c r="AC544" s="19" t="n" hidden="false">
        <f>AA544+AB544</f>
        <v>2059</v>
      </c>
      <c r="AD544" s="21" t="n" hidden="false">
        <f>AC544/N544-1</f>
        <v>Infinity</v>
      </c>
      <c r="AE544" s="8" t="n">
        <v>1</v>
      </c>
      <c r="AF544" s="20" t="n" hidden="false">
        <v>1500</v>
      </c>
      <c r="AG544" s="19" t="n" hidden="false">
        <v/>
      </c>
      <c r="AH544" s="19" t="n" hidden="false">
        <f>AF544+AG544</f>
        <v>1500</v>
      </c>
      <c r="AI544" s="19" t="n" hidden="false">
        <f>ROUND(AE544*AF544,2)</f>
        <v>1500</v>
      </c>
      <c r="AJ544" s="19" t="n" hidden="false">
        <v/>
      </c>
      <c r="AK544" s="19" t="n" hidden="false">
        <f>AI544+AJ544</f>
        <v>1500</v>
      </c>
      <c r="AL544" s="21" t="n" hidden="false">
        <f>AK544/N544-1</f>
        <v>Infinity</v>
      </c>
      <c r="AM544" s="8" t="n">
        <v>0</v>
      </c>
      <c r="AN544" s="19" t="n" hidden="false">
        <v>0</v>
      </c>
      <c r="AO544" s="19" t="n" hidden="false">
        <v/>
      </c>
      <c r="AP544" s="19" t="n" hidden="false">
        <f>AN544+AO544</f>
        <v>0</v>
      </c>
      <c r="AQ544" s="19" t="n" hidden="false">
        <f>ROUND(AM544*AN544,2)</f>
        <v>0</v>
      </c>
      <c r="AR544" s="19" t="n" hidden="false">
        <v/>
      </c>
      <c r="AS544" s="19" t="n" hidden="false">
        <f>AQ544+AR544</f>
        <v>0</v>
      </c>
      <c r="AT544" s="21" t="n" hidden="false">
        <f>AS544/N544-1</f>
        <v>NaN</v>
      </c>
    </row>
    <row r="545" customFormat="false" hidden="false" outlineLevel="0" collapsed="false">
      <c r="A545" s="18" t="inlineStr">
        <is>
          <t xml:space="preserve">1.1.1.2.1.1.1.4.3</t>
        </is>
      </c>
      <c r="B545" s="18" t="inlineStr">
        <is>
          <t xml:space="preserve"/>
        </is>
      </c>
      <c r="C545" s="22" t="inlineStr">
        <is>
          <t xml:space="preserve">Перчатки диэлектрические до 1 кВ/Безшовные</t>
        </is>
      </c>
      <c r="D545" s="7" t="inlineStr">
        <is>
          <t xml:space="preserve"/>
        </is>
      </c>
      <c r="E545" s="7" t="inlineStr">
        <is>
          <t xml:space="preserve"/>
        </is>
      </c>
      <c r="F545" s="7" t="inlineStr">
        <is>
          <t xml:space="preserve">ПАР</t>
        </is>
      </c>
      <c r="G545" s="7" t="inlineStr">
        <is>
          <t xml:space="preserve">1</t>
        </is>
      </c>
      <c r="H545" s="8" t="n">
        <v>2</v>
      </c>
      <c r="I545" s="20" t="n">
        <v>0</v>
      </c>
      <c r="J545" s="19" t="n">
        <v/>
      </c>
      <c r="K545" s="19" t="n">
        <f>ROUND(I545,2)+J545</f>
        <v>0</v>
      </c>
      <c r="L545" s="19" t="n">
        <f>ROUND(H545*ROUND(I545,2),2)</f>
        <v>0</v>
      </c>
      <c r="M545" s="19" t="n">
        <v/>
      </c>
      <c r="N545" s="19" t="n">
        <f>L545+M545</f>
        <v>0</v>
      </c>
      <c r="O545" s="8" t="n">
        <v>2</v>
      </c>
      <c r="P545" s="20" t="n" hidden="false">
        <v>850</v>
      </c>
      <c r="Q545" s="19" t="n" hidden="false">
        <v/>
      </c>
      <c r="R545" s="19" t="n" hidden="false">
        <f>P545+Q545</f>
        <v>850</v>
      </c>
      <c r="S545" s="19" t="n" hidden="false">
        <f>ROUND(O545*P545,2)</f>
        <v>1700</v>
      </c>
      <c r="T545" s="19" t="n" hidden="false">
        <v/>
      </c>
      <c r="U545" s="19" t="n" hidden="false">
        <f>S545+T545</f>
        <v>1700</v>
      </c>
      <c r="V545" s="21" t="n" hidden="false">
        <f>U545/N545-1</f>
        <v>Infinity</v>
      </c>
      <c r="W545" s="8" t="n">
        <v>2</v>
      </c>
      <c r="X545" s="20" t="n" hidden="false">
        <v>850</v>
      </c>
      <c r="Y545" s="19" t="n" hidden="false">
        <v/>
      </c>
      <c r="Z545" s="19" t="n" hidden="false">
        <f>X545+Y545</f>
        <v>850</v>
      </c>
      <c r="AA545" s="19" t="n" hidden="false">
        <f>ROUND(W545*X545,2)</f>
        <v>1700</v>
      </c>
      <c r="AB545" s="19" t="n" hidden="false">
        <v/>
      </c>
      <c r="AC545" s="19" t="n" hidden="false">
        <f>AA545+AB545</f>
        <v>1700</v>
      </c>
      <c r="AD545" s="21" t="n" hidden="false">
        <f>AC545/N545-1</f>
        <v>Infinity</v>
      </c>
      <c r="AE545" s="8" t="n">
        <v>2</v>
      </c>
      <c r="AF545" s="20" t="n" hidden="false">
        <v>500</v>
      </c>
      <c r="AG545" s="19" t="n" hidden="false">
        <v/>
      </c>
      <c r="AH545" s="19" t="n" hidden="false">
        <f>AF545+AG545</f>
        <v>500</v>
      </c>
      <c r="AI545" s="19" t="n" hidden="false">
        <f>ROUND(AE545*AF545,2)</f>
        <v>1000</v>
      </c>
      <c r="AJ545" s="19" t="n" hidden="false">
        <v/>
      </c>
      <c r="AK545" s="19" t="n" hidden="false">
        <f>AI545+AJ545</f>
        <v>1000</v>
      </c>
      <c r="AL545" s="21" t="n" hidden="false">
        <f>AK545/N545-1</f>
        <v>Infinity</v>
      </c>
      <c r="AM545" s="8" t="n">
        <v>0</v>
      </c>
      <c r="AN545" s="19" t="n" hidden="false">
        <v>0</v>
      </c>
      <c r="AO545" s="19" t="n" hidden="false">
        <v/>
      </c>
      <c r="AP545" s="19" t="n" hidden="false">
        <f>AN545+AO545</f>
        <v>0</v>
      </c>
      <c r="AQ545" s="19" t="n" hidden="false">
        <f>ROUND(AM545*AN545,2)</f>
        <v>0</v>
      </c>
      <c r="AR545" s="19" t="n" hidden="false">
        <v/>
      </c>
      <c r="AS545" s="19" t="n" hidden="false">
        <f>AQ545+AR545</f>
        <v>0</v>
      </c>
      <c r="AT545" s="21" t="n" hidden="false">
        <f>AS545/N545-1</f>
        <v>NaN</v>
      </c>
    </row>
    <row r="546" customFormat="false" hidden="false" outlineLevel="0" collapsed="false">
      <c r="A546" s="18" t="inlineStr">
        <is>
          <t xml:space="preserve">1.1.1.2.1.1.1.4.4</t>
        </is>
      </c>
      <c r="B546" s="18" t="inlineStr">
        <is>
          <t xml:space="preserve"/>
        </is>
      </c>
      <c r="C546" s="22" t="inlineStr">
        <is>
          <t xml:space="preserve">Указатель напряжения_ / 10-500 В</t>
        </is>
      </c>
      <c r="D546" s="7" t="inlineStr">
        <is>
          <t xml:space="preserve">МИН-2 ТУ 25-04-84</t>
        </is>
      </c>
      <c r="E546" s="7" t="inlineStr">
        <is>
          <t xml:space="preserve"/>
        </is>
      </c>
      <c r="F546" s="7" t="inlineStr">
        <is>
          <t xml:space="preserve">ШТ</t>
        </is>
      </c>
      <c r="G546" s="7" t="inlineStr">
        <is>
          <t xml:space="preserve">1</t>
        </is>
      </c>
      <c r="H546" s="8" t="n">
        <v>2</v>
      </c>
      <c r="I546" s="20" t="n">
        <v>0</v>
      </c>
      <c r="J546" s="19" t="n">
        <v/>
      </c>
      <c r="K546" s="19" t="n">
        <f>ROUND(I546,2)+J546</f>
        <v>0</v>
      </c>
      <c r="L546" s="19" t="n">
        <f>ROUND(H546*ROUND(I546,2),2)</f>
        <v>0</v>
      </c>
      <c r="M546" s="19" t="n">
        <v/>
      </c>
      <c r="N546" s="19" t="n">
        <f>L546+M546</f>
        <v>0</v>
      </c>
      <c r="O546" s="8" t="n">
        <v>2</v>
      </c>
      <c r="P546" s="20" t="n" hidden="false">
        <v>3500</v>
      </c>
      <c r="Q546" s="19" t="n" hidden="false">
        <v/>
      </c>
      <c r="R546" s="19" t="n" hidden="false">
        <f>P546+Q546</f>
        <v>3500</v>
      </c>
      <c r="S546" s="19" t="n" hidden="false">
        <f>ROUND(O546*P546,2)</f>
        <v>7000</v>
      </c>
      <c r="T546" s="19" t="n" hidden="false">
        <v/>
      </c>
      <c r="U546" s="19" t="n" hidden="false">
        <f>S546+T546</f>
        <v>7000</v>
      </c>
      <c r="V546" s="21" t="n" hidden="false">
        <f>U546/N546-1</f>
        <v>Infinity</v>
      </c>
      <c r="W546" s="8" t="n">
        <v>2</v>
      </c>
      <c r="X546" s="20" t="n" hidden="false">
        <v>1700</v>
      </c>
      <c r="Y546" s="19" t="n" hidden="false">
        <v/>
      </c>
      <c r="Z546" s="19" t="n" hidden="false">
        <f>X546+Y546</f>
        <v>1700</v>
      </c>
      <c r="AA546" s="19" t="n" hidden="false">
        <f>ROUND(W546*X546,2)</f>
        <v>3400</v>
      </c>
      <c r="AB546" s="19" t="n" hidden="false">
        <v/>
      </c>
      <c r="AC546" s="19" t="n" hidden="false">
        <f>AA546+AB546</f>
        <v>3400</v>
      </c>
      <c r="AD546" s="21" t="n" hidden="false">
        <f>AC546/N546-1</f>
        <v>Infinity</v>
      </c>
      <c r="AE546" s="8" t="n">
        <v>2</v>
      </c>
      <c r="AF546" s="20" t="n" hidden="false">
        <v>1500</v>
      </c>
      <c r="AG546" s="19" t="n" hidden="false">
        <v/>
      </c>
      <c r="AH546" s="19" t="n" hidden="false">
        <f>AF546+AG546</f>
        <v>1500</v>
      </c>
      <c r="AI546" s="19" t="n" hidden="false">
        <f>ROUND(AE546*AF546,2)</f>
        <v>3000</v>
      </c>
      <c r="AJ546" s="19" t="n" hidden="false">
        <v/>
      </c>
      <c r="AK546" s="19" t="n" hidden="false">
        <f>AI546+AJ546</f>
        <v>3000</v>
      </c>
      <c r="AL546" s="21" t="n" hidden="false">
        <f>AK546/N546-1</f>
        <v>Infinity</v>
      </c>
      <c r="AM546" s="8" t="n">
        <v>0</v>
      </c>
      <c r="AN546" s="19" t="n" hidden="false">
        <v>0</v>
      </c>
      <c r="AO546" s="19" t="n" hidden="false">
        <v/>
      </c>
      <c r="AP546" s="19" t="n" hidden="false">
        <f>AN546+AO546</f>
        <v>0</v>
      </c>
      <c r="AQ546" s="19" t="n" hidden="false">
        <f>ROUND(AM546*AN546,2)</f>
        <v>0</v>
      </c>
      <c r="AR546" s="19" t="n" hidden="false">
        <v/>
      </c>
      <c r="AS546" s="19" t="n" hidden="false">
        <f>AQ546+AR546</f>
        <v>0</v>
      </c>
      <c r="AT546" s="21" t="n" hidden="false">
        <f>AS546/N546-1</f>
        <v>NaN</v>
      </c>
    </row>
    <row r="547" customFormat="false" hidden="false" outlineLevel="0" collapsed="false">
      <c r="A547" s="18" t="inlineStr">
        <is>
          <t xml:space="preserve">1.1.1.2.1.1.1.4.5</t>
        </is>
      </c>
      <c r="B547" s="18" t="inlineStr">
        <is>
          <t xml:space="preserve"/>
        </is>
      </c>
      <c r="C547" s="22" t="inlineStr">
        <is>
          <t xml:space="preserve">Предупредительные плакаты и знаки безопасности_</t>
        </is>
      </c>
      <c r="D547" s="7" t="inlineStr">
        <is>
          <t xml:space="preserve"/>
        </is>
      </c>
      <c r="E547" s="7" t="inlineStr">
        <is>
          <t xml:space="preserve"/>
        </is>
      </c>
      <c r="F547" s="7" t="inlineStr">
        <is>
          <t xml:space="preserve">ШТ</t>
        </is>
      </c>
      <c r="G547" s="7" t="inlineStr">
        <is>
          <t xml:space="preserve">1</t>
        </is>
      </c>
      <c r="H547" s="8" t="n">
        <v>2</v>
      </c>
      <c r="I547" s="20" t="n">
        <v>214.94</v>
      </c>
      <c r="J547" s="19" t="n">
        <v/>
      </c>
      <c r="K547" s="19" t="n">
        <f>ROUND(I547,2)+J547</f>
        <v>214.94</v>
      </c>
      <c r="L547" s="19" t="n">
        <f>ROUND(H547*ROUND(I547,2),2)</f>
        <v>429.88</v>
      </c>
      <c r="M547" s="19" t="n">
        <v/>
      </c>
      <c r="N547" s="19" t="n">
        <f>L547+M547</f>
        <v>429.88</v>
      </c>
      <c r="O547" s="8" t="n">
        <v>2</v>
      </c>
      <c r="P547" s="20" t="n" hidden="false">
        <v>500</v>
      </c>
      <c r="Q547" s="19" t="n" hidden="false">
        <v/>
      </c>
      <c r="R547" s="19" t="n" hidden="false">
        <f>P547+Q547</f>
        <v>500</v>
      </c>
      <c r="S547" s="19" t="n" hidden="false">
        <f>ROUND(O547*P547,2)</f>
        <v>1000</v>
      </c>
      <c r="T547" s="19" t="n" hidden="false">
        <v/>
      </c>
      <c r="U547" s="19" t="n" hidden="false">
        <f>S547+T547</f>
        <v>1000</v>
      </c>
      <c r="V547" s="21" t="n" hidden="false">
        <f>U547/N547-1</f>
        <v>1.3262305759746909</v>
      </c>
      <c r="W547" s="8" t="n">
        <v>2</v>
      </c>
      <c r="X547" s="20" t="n" hidden="false">
        <v>2100</v>
      </c>
      <c r="Y547" s="19" t="n" hidden="false">
        <v/>
      </c>
      <c r="Z547" s="19" t="n" hidden="false">
        <f>X547+Y547</f>
        <v>2100</v>
      </c>
      <c r="AA547" s="19" t="n" hidden="false">
        <f>ROUND(W547*X547,2)</f>
        <v>4200</v>
      </c>
      <c r="AB547" s="19" t="n" hidden="false">
        <v/>
      </c>
      <c r="AC547" s="19" t="n" hidden="false">
        <f>AA547+AB547</f>
        <v>4200</v>
      </c>
      <c r="AD547" s="21" t="n" hidden="false">
        <f>AC547/N547-1</f>
        <v>8.7701684190937</v>
      </c>
      <c r="AE547" s="8" t="n">
        <v>2</v>
      </c>
      <c r="AF547" s="20" t="n" hidden="false">
        <v>2000</v>
      </c>
      <c r="AG547" s="19" t="n" hidden="false">
        <v/>
      </c>
      <c r="AH547" s="19" t="n" hidden="false">
        <f>AF547+AG547</f>
        <v>2000</v>
      </c>
      <c r="AI547" s="19" t="n" hidden="false">
        <f>ROUND(AE547*AF547,2)</f>
        <v>4000</v>
      </c>
      <c r="AJ547" s="19" t="n" hidden="false">
        <v/>
      </c>
      <c r="AK547" s="19" t="n" hidden="false">
        <f>AI547+AJ547</f>
        <v>4000</v>
      </c>
      <c r="AL547" s="21" t="n" hidden="false">
        <f>AK547/N547-1</f>
        <v>8.304922303898763</v>
      </c>
      <c r="AM547" s="8" t="n">
        <v>0</v>
      </c>
      <c r="AN547" s="19" t="n" hidden="false">
        <v>0</v>
      </c>
      <c r="AO547" s="19" t="n" hidden="false">
        <v/>
      </c>
      <c r="AP547" s="19" t="n" hidden="false">
        <f>AN547+AO547</f>
        <v>0</v>
      </c>
      <c r="AQ547" s="19" t="n" hidden="false">
        <f>ROUND(AM547*AN547,2)</f>
        <v>0</v>
      </c>
      <c r="AR547" s="19" t="n" hidden="false">
        <v/>
      </c>
      <c r="AS547" s="19" t="n" hidden="false">
        <f>AQ547+AR547</f>
        <v>0</v>
      </c>
      <c r="AT547" s="21" t="n" hidden="false">
        <f>AS547/N547-1</f>
        <v>-1</v>
      </c>
    </row>
    <row r="548" customFormat="false" hidden="false" outlineLevel="0" collapsed="false">
      <c r="A548" s="18" t="inlineStr">
        <is>
          <t xml:space="preserve">1.1.1.2.1.1.1.4.6</t>
        </is>
      </c>
      <c r="B548" s="18" t="inlineStr">
        <is>
          <t xml:space="preserve"/>
        </is>
      </c>
      <c r="C548" s="22" t="inlineStr">
        <is>
          <t xml:space="preserve">Диэлектрические ковры_ /  800х1500 мм</t>
        </is>
      </c>
      <c r="D548" s="7" t="inlineStr">
        <is>
          <t xml:space="preserve">компл</t>
        </is>
      </c>
      <c r="E548" s="7" t="inlineStr">
        <is>
          <t xml:space="preserve"/>
        </is>
      </c>
      <c r="F548" s="7" t="inlineStr">
        <is>
          <t xml:space="preserve">ШТ</t>
        </is>
      </c>
      <c r="G548" s="7" t="inlineStr">
        <is>
          <t xml:space="preserve">1</t>
        </is>
      </c>
      <c r="H548" s="8" t="n">
        <v>3</v>
      </c>
      <c r="I548" s="20" t="n">
        <v>0</v>
      </c>
      <c r="J548" s="19" t="n">
        <v/>
      </c>
      <c r="K548" s="19" t="n">
        <f>ROUND(I548,2)+J548</f>
        <v>0</v>
      </c>
      <c r="L548" s="19" t="n">
        <f>ROUND(H548*ROUND(I548,2),2)</f>
        <v>0</v>
      </c>
      <c r="M548" s="19" t="n">
        <v/>
      </c>
      <c r="N548" s="19" t="n">
        <f>L548+M548</f>
        <v>0</v>
      </c>
      <c r="O548" s="8" t="n">
        <v>3</v>
      </c>
      <c r="P548" s="20" t="n" hidden="false">
        <v>2800</v>
      </c>
      <c r="Q548" s="19" t="n" hidden="false">
        <v/>
      </c>
      <c r="R548" s="19" t="n" hidden="false">
        <f>P548+Q548</f>
        <v>2800</v>
      </c>
      <c r="S548" s="19" t="n" hidden="false">
        <f>ROUND(O548*P548,2)</f>
        <v>8400</v>
      </c>
      <c r="T548" s="19" t="n" hidden="false">
        <v/>
      </c>
      <c r="U548" s="19" t="n" hidden="false">
        <f>S548+T548</f>
        <v>8400</v>
      </c>
      <c r="V548" s="21" t="n" hidden="false">
        <f>U548/N548-1</f>
        <v>Infinity</v>
      </c>
      <c r="W548" s="8" t="n">
        <v>3</v>
      </c>
      <c r="X548" s="20" t="n" hidden="false">
        <v>2280</v>
      </c>
      <c r="Y548" s="19" t="n" hidden="false">
        <v/>
      </c>
      <c r="Z548" s="19" t="n" hidden="false">
        <f>X548+Y548</f>
        <v>2280</v>
      </c>
      <c r="AA548" s="19" t="n" hidden="false">
        <f>ROUND(W548*X548,2)</f>
        <v>6840</v>
      </c>
      <c r="AB548" s="19" t="n" hidden="false">
        <v/>
      </c>
      <c r="AC548" s="19" t="n" hidden="false">
        <f>AA548+AB548</f>
        <v>6840</v>
      </c>
      <c r="AD548" s="21" t="n" hidden="false">
        <f>AC548/N548-1</f>
        <v>Infinity</v>
      </c>
      <c r="AE548" s="8" t="n">
        <v>3</v>
      </c>
      <c r="AF548" s="20" t="n" hidden="false">
        <v>1500</v>
      </c>
      <c r="AG548" s="19" t="n" hidden="false">
        <v/>
      </c>
      <c r="AH548" s="19" t="n" hidden="false">
        <f>AF548+AG548</f>
        <v>1500</v>
      </c>
      <c r="AI548" s="19" t="n" hidden="false">
        <f>ROUND(AE548*AF548,2)</f>
        <v>4500</v>
      </c>
      <c r="AJ548" s="19" t="n" hidden="false">
        <v/>
      </c>
      <c r="AK548" s="19" t="n" hidden="false">
        <f>AI548+AJ548</f>
        <v>4500</v>
      </c>
      <c r="AL548" s="21" t="n" hidden="false">
        <f>AK548/N548-1</f>
        <v>Infinity</v>
      </c>
      <c r="AM548" s="8" t="n">
        <v>0</v>
      </c>
      <c r="AN548" s="19" t="n" hidden="false">
        <v>0</v>
      </c>
      <c r="AO548" s="19" t="n" hidden="false">
        <v/>
      </c>
      <c r="AP548" s="19" t="n" hidden="false">
        <f>AN548+AO548</f>
        <v>0</v>
      </c>
      <c r="AQ548" s="19" t="n" hidden="false">
        <f>ROUND(AM548*AN548,2)</f>
        <v>0</v>
      </c>
      <c r="AR548" s="19" t="n" hidden="false">
        <v/>
      </c>
      <c r="AS548" s="19" t="n" hidden="false">
        <f>AQ548+AR548</f>
        <v>0</v>
      </c>
      <c r="AT548" s="21" t="n" hidden="false">
        <f>AS548/N548-1</f>
        <v>NaN</v>
      </c>
    </row>
    <row r="549" customFormat="false" hidden="false" outlineLevel="0" collapsed="false">
      <c r="A549" s="18" t="inlineStr">
        <is>
          <t xml:space="preserve">1.1.1.2.1.1.1.4.7</t>
        </is>
      </c>
      <c r="B549" s="18" t="inlineStr">
        <is>
          <t xml:space="preserve"/>
        </is>
      </c>
      <c r="C549" s="22" t="inlineStr">
        <is>
          <t xml:space="preserve">Диэлектрические галоши_</t>
        </is>
      </c>
      <c r="D549" s="7" t="inlineStr">
        <is>
          <t xml:space="preserve"/>
        </is>
      </c>
      <c r="E549" s="7" t="inlineStr">
        <is>
          <t xml:space="preserve"/>
        </is>
      </c>
      <c r="F549" s="7" t="inlineStr">
        <is>
          <t xml:space="preserve">ШТ</t>
        </is>
      </c>
      <c r="G549" s="7" t="inlineStr">
        <is>
          <t xml:space="preserve">1</t>
        </is>
      </c>
      <c r="H549" s="8" t="n">
        <v>2</v>
      </c>
      <c r="I549" s="20" t="n">
        <v>876.44</v>
      </c>
      <c r="J549" s="19" t="n">
        <v/>
      </c>
      <c r="K549" s="19" t="n">
        <f>ROUND(I549,2)+J549</f>
        <v>876.44</v>
      </c>
      <c r="L549" s="19" t="n">
        <f>ROUND(H549*ROUND(I549,2),2)</f>
        <v>1752.88</v>
      </c>
      <c r="M549" s="19" t="n">
        <v/>
      </c>
      <c r="N549" s="19" t="n">
        <f>L549+M549</f>
        <v>1752.88</v>
      </c>
      <c r="O549" s="8" t="n">
        <v>2</v>
      </c>
      <c r="P549" s="20" t="n" hidden="false">
        <v>766</v>
      </c>
      <c r="Q549" s="19" t="n" hidden="false">
        <v/>
      </c>
      <c r="R549" s="19" t="n" hidden="false">
        <f>P549+Q549</f>
        <v>766</v>
      </c>
      <c r="S549" s="19" t="n" hidden="false">
        <f>ROUND(O549*P549,2)</f>
        <v>1532</v>
      </c>
      <c r="T549" s="19" t="n" hidden="false">
        <v/>
      </c>
      <c r="U549" s="19" t="n" hidden="false">
        <f>S549+T549</f>
        <v>1532</v>
      </c>
      <c r="V549" s="21" t="n" hidden="false">
        <f>U549/N549-1</f>
        <v>-0.12600976678380726</v>
      </c>
      <c r="W549" s="8" t="n">
        <v>2</v>
      </c>
      <c r="X549" s="20" t="n" hidden="false">
        <v>1150</v>
      </c>
      <c r="Y549" s="19" t="n" hidden="false">
        <v/>
      </c>
      <c r="Z549" s="19" t="n" hidden="false">
        <f>X549+Y549</f>
        <v>1150</v>
      </c>
      <c r="AA549" s="19" t="n" hidden="false">
        <f>ROUND(W549*X549,2)</f>
        <v>2300</v>
      </c>
      <c r="AB549" s="19" t="n" hidden="false">
        <v/>
      </c>
      <c r="AC549" s="19" t="n" hidden="false">
        <f>AA549+AB549</f>
        <v>2300</v>
      </c>
      <c r="AD549" s="21" t="n" hidden="false">
        <f>AC549/N549-1</f>
        <v>0.31212632924102035</v>
      </c>
      <c r="AE549" s="8" t="n">
        <v>2</v>
      </c>
      <c r="AF549" s="20" t="n" hidden="false">
        <v>500</v>
      </c>
      <c r="AG549" s="19" t="n" hidden="false">
        <v/>
      </c>
      <c r="AH549" s="19" t="n" hidden="false">
        <f>AF549+AG549</f>
        <v>500</v>
      </c>
      <c r="AI549" s="19" t="n" hidden="false">
        <f>ROUND(AE549*AF549,2)</f>
        <v>1000</v>
      </c>
      <c r="AJ549" s="19" t="n" hidden="false">
        <v/>
      </c>
      <c r="AK549" s="19" t="n" hidden="false">
        <f>AI549+AJ549</f>
        <v>1000</v>
      </c>
      <c r="AL549" s="21" t="n" hidden="false">
        <f>AK549/N549-1</f>
        <v>-0.42951029163433896</v>
      </c>
      <c r="AM549" s="8" t="n">
        <v>0</v>
      </c>
      <c r="AN549" s="19" t="n" hidden="false">
        <v>0</v>
      </c>
      <c r="AO549" s="19" t="n" hidden="false">
        <v/>
      </c>
      <c r="AP549" s="19" t="n" hidden="false">
        <f>AN549+AO549</f>
        <v>0</v>
      </c>
      <c r="AQ549" s="19" t="n" hidden="false">
        <f>ROUND(AM549*AN549,2)</f>
        <v>0</v>
      </c>
      <c r="AR549" s="19" t="n" hidden="false">
        <v/>
      </c>
      <c r="AS549" s="19" t="n" hidden="false">
        <f>AQ549+AR549</f>
        <v>0</v>
      </c>
      <c r="AT549" s="21" t="n" hidden="false">
        <f>AS549/N549-1</f>
        <v>-1</v>
      </c>
    </row>
    <row r="550" customFormat="false" hidden="false" outlineLevel="0" collapsed="false">
      <c r="A550" s="18" t="inlineStr">
        <is>
          <t xml:space="preserve">1.1.1.2.1.1.1.4.8</t>
        </is>
      </c>
      <c r="B550" s="18" t="inlineStr">
        <is>
          <t xml:space="preserve"/>
        </is>
      </c>
      <c r="C550" s="22" t="inlineStr">
        <is>
          <t xml:space="preserve">Защитные очки</t>
        </is>
      </c>
      <c r="D550" s="7" t="inlineStr">
        <is>
          <t xml:space="preserve"/>
        </is>
      </c>
      <c r="E550" s="7" t="inlineStr">
        <is>
          <t xml:space="preserve"/>
        </is>
      </c>
      <c r="F550" s="7" t="inlineStr">
        <is>
          <t xml:space="preserve">ШТ</t>
        </is>
      </c>
      <c r="G550" s="7" t="inlineStr">
        <is>
          <t xml:space="preserve">1</t>
        </is>
      </c>
      <c r="H550" s="8" t="n">
        <v>1</v>
      </c>
      <c r="I550" s="20" t="n">
        <v>72.85</v>
      </c>
      <c r="J550" s="19" t="n">
        <v/>
      </c>
      <c r="K550" s="19" t="n">
        <f>ROUND(I550,2)+J550</f>
        <v>72.85</v>
      </c>
      <c r="L550" s="19" t="n">
        <f>ROUND(H550*ROUND(I550,2),2)</f>
        <v>72.85</v>
      </c>
      <c r="M550" s="19" t="n">
        <v/>
      </c>
      <c r="N550" s="19" t="n">
        <f>L550+M550</f>
        <v>72.85</v>
      </c>
      <c r="O550" s="8" t="n">
        <v>1</v>
      </c>
      <c r="P550" s="20" t="n" hidden="false">
        <v>347</v>
      </c>
      <c r="Q550" s="19" t="n" hidden="false">
        <v/>
      </c>
      <c r="R550" s="19" t="n" hidden="false">
        <f>P550+Q550</f>
        <v>347</v>
      </c>
      <c r="S550" s="19" t="n" hidden="false">
        <f>ROUND(O550*P550,2)</f>
        <v>347</v>
      </c>
      <c r="T550" s="19" t="n" hidden="false">
        <v/>
      </c>
      <c r="U550" s="19" t="n" hidden="false">
        <f>S550+T550</f>
        <v>347</v>
      </c>
      <c r="V550" s="21" t="n" hidden="false">
        <f>U550/N550-1</f>
        <v>3.7632120796156494</v>
      </c>
      <c r="W550" s="8" t="n">
        <v>1</v>
      </c>
      <c r="X550" s="20" t="n" hidden="false">
        <v>195</v>
      </c>
      <c r="Y550" s="19" t="n" hidden="false">
        <v/>
      </c>
      <c r="Z550" s="19" t="n" hidden="false">
        <f>X550+Y550</f>
        <v>195</v>
      </c>
      <c r="AA550" s="19" t="n" hidden="false">
        <f>ROUND(W550*X550,2)</f>
        <v>195</v>
      </c>
      <c r="AB550" s="19" t="n" hidden="false">
        <v/>
      </c>
      <c r="AC550" s="19" t="n" hidden="false">
        <f>AA550+AB550</f>
        <v>195</v>
      </c>
      <c r="AD550" s="21" t="n" hidden="false">
        <f>AC550/N550-1</f>
        <v>1.6767330130404945</v>
      </c>
      <c r="AE550" s="8" t="n">
        <v>1</v>
      </c>
      <c r="AF550" s="20" t="n" hidden="false">
        <v>500</v>
      </c>
      <c r="AG550" s="19" t="n" hidden="false">
        <v/>
      </c>
      <c r="AH550" s="19" t="n" hidden="false">
        <f>AF550+AG550</f>
        <v>500</v>
      </c>
      <c r="AI550" s="19" t="n" hidden="false">
        <f>ROUND(AE550*AF550,2)</f>
        <v>500</v>
      </c>
      <c r="AJ550" s="19" t="n" hidden="false">
        <v/>
      </c>
      <c r="AK550" s="19" t="n" hidden="false">
        <f>AI550+AJ550</f>
        <v>500</v>
      </c>
      <c r="AL550" s="21" t="n" hidden="false">
        <f>AK550/N550-1</f>
        <v>5.863417982155114</v>
      </c>
      <c r="AM550" s="8" t="n">
        <v>0</v>
      </c>
      <c r="AN550" s="19" t="n" hidden="false">
        <v>0</v>
      </c>
      <c r="AO550" s="19" t="n" hidden="false">
        <v/>
      </c>
      <c r="AP550" s="19" t="n" hidden="false">
        <f>AN550+AO550</f>
        <v>0</v>
      </c>
      <c r="AQ550" s="19" t="n" hidden="false">
        <f>ROUND(AM550*AN550,2)</f>
        <v>0</v>
      </c>
      <c r="AR550" s="19" t="n" hidden="false">
        <v/>
      </c>
      <c r="AS550" s="19" t="n" hidden="false">
        <f>AQ550+AR550</f>
        <v>0</v>
      </c>
      <c r="AT550" s="21" t="n" hidden="false">
        <f>AS550/N550-1</f>
        <v>-1</v>
      </c>
    </row>
    <row r="551" customFormat="false" hidden="false" outlineLevel="0" collapsed="false">
      <c r="A551" s="18" t="inlineStr">
        <is>
          <t xml:space="preserve">1.1.1.2.1.1.1.4.9</t>
        </is>
      </c>
      <c r="B551" s="18" t="inlineStr">
        <is>
          <t xml:space="preserve"/>
        </is>
      </c>
      <c r="C551" s="22" t="inlineStr">
        <is>
          <t xml:space="preserve">Аптечка_</t>
        </is>
      </c>
      <c r="D551" s="7" t="inlineStr">
        <is>
          <t xml:space="preserve"/>
        </is>
      </c>
      <c r="E551" s="7" t="inlineStr">
        <is>
          <t xml:space="preserve"/>
        </is>
      </c>
      <c r="F551" s="7" t="inlineStr">
        <is>
          <t xml:space="preserve">ШТ</t>
        </is>
      </c>
      <c r="G551" s="7" t="inlineStr">
        <is>
          <t xml:space="preserve">1</t>
        </is>
      </c>
      <c r="H551" s="8" t="n">
        <v>1</v>
      </c>
      <c r="I551" s="20" t="n">
        <v>2954.24</v>
      </c>
      <c r="J551" s="19" t="n">
        <v/>
      </c>
      <c r="K551" s="19" t="n">
        <f>ROUND(I551,2)+J551</f>
        <v>2954.24</v>
      </c>
      <c r="L551" s="19" t="n">
        <f>ROUND(H551*ROUND(I551,2),2)</f>
        <v>2954.24</v>
      </c>
      <c r="M551" s="19" t="n">
        <v/>
      </c>
      <c r="N551" s="19" t="n">
        <f>L551+M551</f>
        <v>2954.24</v>
      </c>
      <c r="O551" s="8" t="n">
        <v>1</v>
      </c>
      <c r="P551" s="20" t="n" hidden="false">
        <v>1550</v>
      </c>
      <c r="Q551" s="19" t="n" hidden="false">
        <v/>
      </c>
      <c r="R551" s="19" t="n" hidden="false">
        <f>P551+Q551</f>
        <v>1550</v>
      </c>
      <c r="S551" s="19" t="n" hidden="false">
        <f>ROUND(O551*P551,2)</f>
        <v>1550</v>
      </c>
      <c r="T551" s="19" t="n" hidden="false">
        <v/>
      </c>
      <c r="U551" s="19" t="n" hidden="false">
        <f>S551+T551</f>
        <v>1550</v>
      </c>
      <c r="V551" s="21" t="n" hidden="false">
        <f>U551/N551-1</f>
        <v>-0.4753303726169844</v>
      </c>
      <c r="W551" s="8" t="n">
        <v>1</v>
      </c>
      <c r="X551" s="20" t="n" hidden="false">
        <v>1680</v>
      </c>
      <c r="Y551" s="19" t="n" hidden="false">
        <v/>
      </c>
      <c r="Z551" s="19" t="n" hidden="false">
        <f>X551+Y551</f>
        <v>1680</v>
      </c>
      <c r="AA551" s="19" t="n" hidden="false">
        <f>ROUND(W551*X551,2)</f>
        <v>1680</v>
      </c>
      <c r="AB551" s="19" t="n" hidden="false">
        <v/>
      </c>
      <c r="AC551" s="19" t="n" hidden="false">
        <f>AA551+AB551</f>
        <v>1680</v>
      </c>
      <c r="AD551" s="21" t="n" hidden="false">
        <f>AC551/N551-1</f>
        <v>-0.43132582322357016</v>
      </c>
      <c r="AE551" s="8" t="n">
        <v>1</v>
      </c>
      <c r="AF551" s="20" t="n" hidden="false">
        <v>1500</v>
      </c>
      <c r="AG551" s="19" t="n" hidden="false">
        <v/>
      </c>
      <c r="AH551" s="19" t="n" hidden="false">
        <f>AF551+AG551</f>
        <v>1500</v>
      </c>
      <c r="AI551" s="19" t="n" hidden="false">
        <f>ROUND(AE551*AF551,2)</f>
        <v>1500</v>
      </c>
      <c r="AJ551" s="19" t="n" hidden="false">
        <v/>
      </c>
      <c r="AK551" s="19" t="n" hidden="false">
        <f>AI551+AJ551</f>
        <v>1500</v>
      </c>
      <c r="AL551" s="21" t="n" hidden="false">
        <f>AK551/N551-1</f>
        <v>-0.4922551993067591</v>
      </c>
      <c r="AM551" s="8" t="n">
        <v>0</v>
      </c>
      <c r="AN551" s="19" t="n" hidden="false">
        <v>0</v>
      </c>
      <c r="AO551" s="19" t="n" hidden="false">
        <v/>
      </c>
      <c r="AP551" s="19" t="n" hidden="false">
        <f>AN551+AO551</f>
        <v>0</v>
      </c>
      <c r="AQ551" s="19" t="n" hidden="false">
        <f>ROUND(AM551*AN551,2)</f>
        <v>0</v>
      </c>
      <c r="AR551" s="19" t="n" hidden="false">
        <v/>
      </c>
      <c r="AS551" s="19" t="n" hidden="false">
        <f>AQ551+AR551</f>
        <v>0</v>
      </c>
      <c r="AT551" s="21" t="n" hidden="false">
        <f>AS551/N551-1</f>
        <v>-1</v>
      </c>
    </row>
    <row r="552" customFormat="false" hidden="false" outlineLevel="0" collapsed="false">
      <c r="A552" s="18" t="inlineStr">
        <is>
          <t xml:space="preserve">1.1.1.2.1.1.1.4.10</t>
        </is>
      </c>
      <c r="B552" s="18" t="inlineStr">
        <is>
          <t xml:space="preserve"/>
        </is>
      </c>
      <c r="C552" s="22" t="inlineStr">
        <is>
          <t xml:space="preserve">Заземления переносные_</t>
        </is>
      </c>
      <c r="D552" s="7" t="inlineStr">
        <is>
          <t xml:space="preserve"/>
        </is>
      </c>
      <c r="E552" s="7" t="inlineStr">
        <is>
          <t xml:space="preserve"/>
        </is>
      </c>
      <c r="F552" s="7" t="inlineStr">
        <is>
          <t xml:space="preserve">КОМПЛ</t>
        </is>
      </c>
      <c r="G552" s="7" t="inlineStr">
        <is>
          <t xml:space="preserve">1</t>
        </is>
      </c>
      <c r="H552" s="8" t="n">
        <v>1</v>
      </c>
      <c r="I552" s="20" t="n">
        <v>0</v>
      </c>
      <c r="J552" s="19" t="n">
        <v/>
      </c>
      <c r="K552" s="19" t="n">
        <f>ROUND(I552,2)+J552</f>
        <v>0</v>
      </c>
      <c r="L552" s="19" t="n">
        <f>ROUND(H552*ROUND(I552,2),2)</f>
        <v>0</v>
      </c>
      <c r="M552" s="19" t="n">
        <v/>
      </c>
      <c r="N552" s="19" t="n">
        <f>L552+M552</f>
        <v>0</v>
      </c>
      <c r="O552" s="8" t="n">
        <v>1</v>
      </c>
      <c r="P552" s="20" t="n" hidden="false">
        <v>5250</v>
      </c>
      <c r="Q552" s="19" t="n" hidden="false">
        <v/>
      </c>
      <c r="R552" s="19" t="n" hidden="false">
        <f>P552+Q552</f>
        <v>5250</v>
      </c>
      <c r="S552" s="19" t="n" hidden="false">
        <f>ROUND(O552*P552,2)</f>
        <v>5250</v>
      </c>
      <c r="T552" s="19" t="n" hidden="false">
        <v/>
      </c>
      <c r="U552" s="19" t="n" hidden="false">
        <f>S552+T552</f>
        <v>5250</v>
      </c>
      <c r="V552" s="21" t="n" hidden="false">
        <f>U552/N552-1</f>
        <v>Infinity</v>
      </c>
      <c r="W552" s="8" t="n">
        <v>1</v>
      </c>
      <c r="X552" s="20" t="n" hidden="false">
        <v>6650</v>
      </c>
      <c r="Y552" s="19" t="n" hidden="false">
        <v/>
      </c>
      <c r="Z552" s="19" t="n" hidden="false">
        <f>X552+Y552</f>
        <v>6650</v>
      </c>
      <c r="AA552" s="19" t="n" hidden="false">
        <f>ROUND(W552*X552,2)</f>
        <v>6650</v>
      </c>
      <c r="AB552" s="19" t="n" hidden="false">
        <v/>
      </c>
      <c r="AC552" s="19" t="n" hidden="false">
        <f>AA552+AB552</f>
        <v>6650</v>
      </c>
      <c r="AD552" s="21" t="n" hidden="false">
        <f>AC552/N552-1</f>
        <v>Infinity</v>
      </c>
      <c r="AE552" s="8" t="n">
        <v>1</v>
      </c>
      <c r="AF552" s="20" t="n" hidden="false">
        <v>500</v>
      </c>
      <c r="AG552" s="19" t="n" hidden="false">
        <v/>
      </c>
      <c r="AH552" s="19" t="n" hidden="false">
        <f>AF552+AG552</f>
        <v>500</v>
      </c>
      <c r="AI552" s="19" t="n" hidden="false">
        <f>ROUND(AE552*AF552,2)</f>
        <v>500</v>
      </c>
      <c r="AJ552" s="19" t="n" hidden="false">
        <v/>
      </c>
      <c r="AK552" s="19" t="n" hidden="false">
        <f>AI552+AJ552</f>
        <v>500</v>
      </c>
      <c r="AL552" s="21" t="n" hidden="false">
        <f>AK552/N552-1</f>
        <v>Infinity</v>
      </c>
      <c r="AM552" s="8" t="n">
        <v>0</v>
      </c>
      <c r="AN552" s="19" t="n" hidden="false">
        <v>0</v>
      </c>
      <c r="AO552" s="19" t="n" hidden="false">
        <v/>
      </c>
      <c r="AP552" s="19" t="n" hidden="false">
        <f>AN552+AO552</f>
        <v>0</v>
      </c>
      <c r="AQ552" s="19" t="n" hidden="false">
        <f>ROUND(AM552*AN552,2)</f>
        <v>0</v>
      </c>
      <c r="AR552" s="19" t="n" hidden="false">
        <v/>
      </c>
      <c r="AS552" s="19" t="n" hidden="false">
        <f>AQ552+AR552</f>
        <v>0</v>
      </c>
      <c r="AT552" s="21" t="n" hidden="false">
        <f>AS552/N552-1</f>
        <v>NaN</v>
      </c>
    </row>
    <row r="553" customFormat="false" hidden="false" outlineLevel="0" collapsed="false">
      <c r="A553" s="18" t="inlineStr">
        <is>
          <t xml:space="preserve">1.1.1.2.1.1.1.5</t>
        </is>
      </c>
      <c r="B553" s="18" t="inlineStr">
        <is>
          <t xml:space="preserve"/>
        </is>
      </c>
      <c r="C553" s="18" t="inlineStr">
        <is>
          <t xml:space="preserve">Пуско-наладочные работы ВРУ</t>
        </is>
      </c>
      <c r="D553" s="7" t="inlineStr">
        <is>
          <t xml:space="preserve"/>
        </is>
      </c>
      <c r="E553" s="7" t="inlineStr">
        <is>
          <t xml:space="preserve"/>
        </is>
      </c>
      <c r="F553" s="7" t="inlineStr">
        <is>
          <t xml:space="preserve">ШТ</t>
        </is>
      </c>
      <c r="G553" s="7" t="inlineStr">
        <is>
          <t xml:space="preserve">1</t>
        </is>
      </c>
      <c r="H553" s="8" t="n">
        <v>2</v>
      </c>
      <c r="I553" s="19" t="n">
        <v/>
      </c>
      <c r="J553" s="20" t="n">
        <v>255646</v>
      </c>
      <c r="K553" s="19" t="n">
        <f>I553+ROUND(J553,2)</f>
        <v>255646</v>
      </c>
      <c r="L553" s="19" t="n">
        <v/>
      </c>
      <c r="M553" s="19" t="n">
        <f>ROUND(H553*ROUND(J553,2),2)</f>
        <v>511292</v>
      </c>
      <c r="N553" s="19" t="n">
        <f>L553+M553</f>
        <v>511292</v>
      </c>
      <c r="O553" s="8" t="n">
        <v>2</v>
      </c>
      <c r="P553" s="19" t="n" hidden="false">
        <v/>
      </c>
      <c r="Q553" s="20" t="n" hidden="false">
        <v>76432</v>
      </c>
      <c r="R553" s="19" t="n" hidden="false">
        <f>P553+Q553</f>
        <v>76432</v>
      </c>
      <c r="S553" s="19" t="n" hidden="false">
        <v/>
      </c>
      <c r="T553" s="19" t="n" hidden="false">
        <f>ROUND(O553*Q553,2)</f>
        <v>152864</v>
      </c>
      <c r="U553" s="19" t="n" hidden="false">
        <f>S553+T553</f>
        <v>152864</v>
      </c>
      <c r="V553" s="21" t="n" hidden="false">
        <f>U553/N553-1</f>
        <v>-0.7010240723500465</v>
      </c>
      <c r="W553" s="8" t="n">
        <v>2</v>
      </c>
      <c r="X553" s="19" t="n" hidden="false">
        <v/>
      </c>
      <c r="Y553" s="20" t="n" hidden="false">
        <v>120000</v>
      </c>
      <c r="Z553" s="19" t="n" hidden="false">
        <f>X553+Y553</f>
        <v>120000</v>
      </c>
      <c r="AA553" s="19" t="n" hidden="false">
        <v/>
      </c>
      <c r="AB553" s="19" t="n" hidden="false">
        <f>ROUND(W553*Y553,2)</f>
        <v>240000</v>
      </c>
      <c r="AC553" s="19" t="n" hidden="false">
        <f>AA553+AB553</f>
        <v>240000</v>
      </c>
      <c r="AD553" s="21" t="n" hidden="false">
        <f>AC553/N553-1</f>
        <v>-0.5306009090695727</v>
      </c>
      <c r="AE553" s="8" t="n">
        <v>2</v>
      </c>
      <c r="AF553" s="19" t="n" hidden="false">
        <v/>
      </c>
      <c r="AG553" s="20" t="n" hidden="false">
        <v>500000</v>
      </c>
      <c r="AH553" s="19" t="n" hidden="false">
        <f>AF553+AG553</f>
        <v>500000</v>
      </c>
      <c r="AI553" s="19" t="n" hidden="false">
        <v/>
      </c>
      <c r="AJ553" s="19" t="n" hidden="false">
        <f>ROUND(AE553*AG553,2)</f>
        <v>1000000</v>
      </c>
      <c r="AK553" s="19" t="n" hidden="false">
        <f>AI553+AJ553</f>
        <v>1000000</v>
      </c>
      <c r="AL553" s="21" t="n" hidden="false">
        <f>AK553/N553-1</f>
        <v>0.9558295455434469</v>
      </c>
      <c r="AM553" s="8" t="n">
        <v>0</v>
      </c>
      <c r="AN553" s="19" t="n" hidden="false">
        <v/>
      </c>
      <c r="AO553" s="19" t="n" hidden="false">
        <v>0</v>
      </c>
      <c r="AP553" s="19" t="n" hidden="false">
        <f>AN553+AO553</f>
        <v>0</v>
      </c>
      <c r="AQ553" s="19" t="n" hidden="false">
        <v/>
      </c>
      <c r="AR553" s="19" t="n" hidden="false">
        <f>ROUND(AM553*AO553,2)</f>
        <v>0</v>
      </c>
      <c r="AS553" s="19" t="n" hidden="false">
        <f>AQ553+AR553</f>
        <v>0</v>
      </c>
      <c r="AT553" s="21" t="n" hidden="false">
        <f>AS553/N553-1</f>
        <v>-1</v>
      </c>
    </row>
    <row r="554" customFormat="false" hidden="false" outlineLevel="0" collapsed="false">
      <c r="A554" s="14" t="inlineStr">
        <is>
          <t xml:space="preserve">1.1.1.2.1.1.2</t>
        </is>
      </c>
      <c r="B554" s="14" t="inlineStr">
        <is>
          <t xml:space="preserve"/>
        </is>
      </c>
      <c r="C554" s="14" t="inlineStr">
        <is>
          <t xml:space="preserve">Монтаж щитового оборудования</t>
        </is>
      </c>
      <c r="D554" s="6" t="inlineStr">
        <is>
          <t xml:space="preserve"/>
        </is>
      </c>
      <c r="E554" s="6" t="inlineStr">
        <is>
          <t xml:space="preserve"/>
        </is>
      </c>
      <c r="F554" s="6" t="inlineStr">
        <is>
          <t xml:space="preserve"/>
        </is>
      </c>
      <c r="G554" s="6" t="inlineStr">
        <is>
          <t xml:space="preserve"/>
        </is>
      </c>
      <c r="H554" s="15" t="n">
        <v/>
      </c>
      <c r="I554" s="16" t="n">
        <v/>
      </c>
      <c r="J554" s="16" t="n">
        <v/>
      </c>
      <c r="K554" s="16" t="n">
        <v/>
      </c>
      <c r="L554" s="16" t="n">
        <f>L555+L565+L567+L569+L574+L589</f>
        <v>45</v>
      </c>
      <c r="M554" s="16" t="n">
        <f>M555+M565+M567+M569+M574+M589</f>
        <v>391800</v>
      </c>
      <c r="N554" s="16" t="n">
        <f>N555+N565+N567+N569+N574+N589</f>
        <v>391845</v>
      </c>
      <c r="O554" s="15" t="n">
        <v/>
      </c>
      <c r="P554" s="16" t="n" hidden="false">
        <v/>
      </c>
      <c r="Q554" s="16" t="n" hidden="false">
        <v/>
      </c>
      <c r="R554" s="16" t="n" hidden="false">
        <v/>
      </c>
      <c r="S554" s="16" t="n" hidden="false">
        <f>S555+S565+S567+S569+S574+S589</f>
        <v>759749</v>
      </c>
      <c r="T554" s="16" t="n" hidden="false">
        <f>T555+T565+T567+T569+T574+T589</f>
        <v>803051.2</v>
      </c>
      <c r="U554" s="16" t="n" hidden="false">
        <f>U555+U565+U567+U569+U574+U589</f>
        <v>1562800.2</v>
      </c>
      <c r="V554" s="17" t="n" hidden="false">
        <f>U554/N554-1</f>
        <v>2.9883122152892088</v>
      </c>
      <c r="W554" s="15" t="n">
        <v/>
      </c>
      <c r="X554" s="16" t="n" hidden="false">
        <v/>
      </c>
      <c r="Y554" s="16" t="n" hidden="false">
        <v/>
      </c>
      <c r="Z554" s="16" t="n" hidden="false">
        <v/>
      </c>
      <c r="AA554" s="16" t="n" hidden="false">
        <f>AA555+AA565+AA567+AA569+AA574+AA589</f>
        <v>350045</v>
      </c>
      <c r="AB554" s="16" t="n" hidden="false">
        <f>AB555+AB565+AB567+AB569+AB574+AB589</f>
        <v>952000</v>
      </c>
      <c r="AC554" s="16" t="n" hidden="false">
        <f>AC555+AC565+AC567+AC569+AC574+AC589</f>
        <v>1302045</v>
      </c>
      <c r="AD554" s="17" t="n" hidden="false">
        <f>AC554/N554-1</f>
        <v>2.3228572522298356</v>
      </c>
      <c r="AE554" s="15" t="n">
        <v/>
      </c>
      <c r="AF554" s="16" t="n" hidden="false">
        <v/>
      </c>
      <c r="AG554" s="16" t="n" hidden="false">
        <v/>
      </c>
      <c r="AH554" s="16" t="n" hidden="false">
        <v/>
      </c>
      <c r="AI554" s="16" t="n" hidden="false">
        <f>AI555+AI565+AI567+AI569+AI574+AI589</f>
        <v>200045</v>
      </c>
      <c r="AJ554" s="16" t="n" hidden="false">
        <f>AJ555+AJ565+AJ567+AJ569+AJ574+AJ589</f>
        <v>829400</v>
      </c>
      <c r="AK554" s="16" t="n" hidden="false">
        <f>AK555+AK565+AK567+AK569+AK574+AK589</f>
        <v>1029445</v>
      </c>
      <c r="AL554" s="17" t="n" hidden="false">
        <f>AK554/N554-1</f>
        <v>1.627174010131557</v>
      </c>
      <c r="AM554" s="15" t="n">
        <v/>
      </c>
      <c r="AN554" s="16" t="n" hidden="false">
        <v/>
      </c>
      <c r="AO554" s="16" t="n" hidden="false">
        <v/>
      </c>
      <c r="AP554" s="16" t="n" hidden="false">
        <v/>
      </c>
      <c r="AQ554" s="16" t="n" hidden="false">
        <f>AQ555+AQ565+AQ567+AQ569+AQ574+AQ589</f>
        <v>0</v>
      </c>
      <c r="AR554" s="16" t="n" hidden="false">
        <f>AR555+AR565+AR567+AR569+AR574+AR589</f>
        <v>0</v>
      </c>
      <c r="AS554" s="16" t="n" hidden="false">
        <f>AS555+AS565+AS567+AS569+AS574+AS589</f>
        <v>0</v>
      </c>
      <c r="AT554" s="17" t="n" hidden="false">
        <f>AS554/N554-1</f>
        <v>-1</v>
      </c>
    </row>
    <row r="555" customFormat="false" hidden="false" outlineLevel="0" collapsed="false">
      <c r="A555" s="18" t="inlineStr">
        <is>
          <t xml:space="preserve">1.1.1.2.1.1.2.1</t>
        </is>
      </c>
      <c r="B555" s="18" t="inlineStr">
        <is>
          <t xml:space="preserve"/>
        </is>
      </c>
      <c r="C555" s="18" t="inlineStr">
        <is>
          <t xml:space="preserve">Монтаж щита, шкафа распределительного, учетного</t>
        </is>
      </c>
      <c r="D555" s="7" t="inlineStr">
        <is>
          <t xml:space="preserve"/>
        </is>
      </c>
      <c r="E555" s="7" t="inlineStr">
        <is>
          <t xml:space="preserve">Выгружается из БО по объектам BIM-КЦ</t>
        </is>
      </c>
      <c r="F555" s="7" t="inlineStr">
        <is>
          <t xml:space="preserve">ШТ</t>
        </is>
      </c>
      <c r="G555" s="7" t="inlineStr">
        <is>
          <t xml:space="preserve">1</t>
        </is>
      </c>
      <c r="H555" s="8" t="n">
        <v>9</v>
      </c>
      <c r="I555" s="19" t="n">
        <f>ROUND((L556+L557+L558+L559+L560+L561+L562+L563+L564)/H555,2)</f>
        <v>1</v>
      </c>
      <c r="J555" s="20" t="n">
        <v>5670</v>
      </c>
      <c r="K555" s="19" t="n">
        <f>I555+ROUND(J555,2)</f>
        <v>5671</v>
      </c>
      <c r="L555" s="19" t="n">
        <f>ROUND(H555*I555,2)</f>
        <v>9</v>
      </c>
      <c r="M555" s="19" t="n">
        <f>ROUND(H555*ROUND(J555,2),2)</f>
        <v>51030</v>
      </c>
      <c r="N555" s="19" t="n">
        <f>L555+M555</f>
        <v>51039</v>
      </c>
      <c r="O555" s="8" t="n">
        <v>9</v>
      </c>
      <c r="P555" s="19" t="n" hidden="false">
        <f>ROUND((S556+S557+S558+S559+S560+S561+S562+S563+S564)/O555,2)</f>
        <v>1</v>
      </c>
      <c r="Q555" s="20" t="n" hidden="false">
        <v>16100.8</v>
      </c>
      <c r="R555" s="19" t="n" hidden="false">
        <f>P555+Q555</f>
        <v>16101.8</v>
      </c>
      <c r="S555" s="19" t="n" hidden="false">
        <f>ROUND(O555*P555,2)</f>
        <v>9</v>
      </c>
      <c r="T555" s="19" t="n" hidden="false">
        <f>ROUND(O555*Q555,2)</f>
        <v>144907.2</v>
      </c>
      <c r="U555" s="19" t="n" hidden="false">
        <f>S555+T555</f>
        <v>144916.2</v>
      </c>
      <c r="V555" s="21" t="n" hidden="false">
        <f>U555/N555-1</f>
        <v>1.8393228707459004</v>
      </c>
      <c r="W555" s="8" t="n">
        <v>9</v>
      </c>
      <c r="X555" s="19" t="n" hidden="false">
        <f>ROUND((AA556+AA557+AA558+AA559+AA560+AA561+AA562+AA563+AA564)/W555,2)</f>
        <v>1</v>
      </c>
      <c r="Y555" s="20" t="n" hidden="false">
        <v>23000</v>
      </c>
      <c r="Z555" s="19" t="n" hidden="false">
        <f>X555+Y555</f>
        <v>23001</v>
      </c>
      <c r="AA555" s="19" t="n" hidden="false">
        <f>ROUND(W555*X555,2)</f>
        <v>9</v>
      </c>
      <c r="AB555" s="19" t="n" hidden="false">
        <f>ROUND(W555*Y555,2)</f>
        <v>207000</v>
      </c>
      <c r="AC555" s="19" t="n" hidden="false">
        <f>AA555+AB555</f>
        <v>207009</v>
      </c>
      <c r="AD555" s="21" t="n" hidden="false">
        <f>AC555/N555-1</f>
        <v>3.055898430611885</v>
      </c>
      <c r="AE555" s="8" t="n">
        <v>9</v>
      </c>
      <c r="AF555" s="19" t="n" hidden="false">
        <f>ROUND((AI556+AI557+AI558+AI559+AI560+AI561+AI562+AI563+AI564)/AE555,2)</f>
        <v>1</v>
      </c>
      <c r="AG555" s="20" t="n" hidden="false">
        <v>9000</v>
      </c>
      <c r="AH555" s="19" t="n" hidden="false">
        <f>AF555+AG555</f>
        <v>9001</v>
      </c>
      <c r="AI555" s="19" t="n" hidden="false">
        <f>ROUND(AE555*AF555,2)</f>
        <v>9</v>
      </c>
      <c r="AJ555" s="19" t="n" hidden="false">
        <f>ROUND(AE555*AG555,2)</f>
        <v>81000</v>
      </c>
      <c r="AK555" s="19" t="n" hidden="false">
        <f>AI555+AJ555</f>
        <v>81009</v>
      </c>
      <c r="AL555" s="21" t="n" hidden="false">
        <f>AK555/N555-1</f>
        <v>0.5871980250396756</v>
      </c>
      <c r="AM555" s="8" t="n">
        <v>0</v>
      </c>
      <c r="AN555" s="19" t="n" hidden="false">
        <f>ROUND((AQ556+AQ557+AQ558+AQ559+AQ560+AQ561+AQ562+AQ563+AQ564)/AM555,2)</f>
        <v>0</v>
      </c>
      <c r="AO555" s="19" t="n" hidden="false">
        <v>0</v>
      </c>
      <c r="AP555" s="19" t="n" hidden="false">
        <f>AN555+AO555</f>
        <v>0</v>
      </c>
      <c r="AQ555" s="19" t="n" hidden="false">
        <f>ROUND(AM555*AN555,2)</f>
        <v>0</v>
      </c>
      <c r="AR555" s="19" t="n" hidden="false">
        <f>ROUND(AM555*AO555,2)</f>
        <v>0</v>
      </c>
      <c r="AS555" s="19" t="n" hidden="false">
        <f>AQ555+AR555</f>
        <v>0</v>
      </c>
      <c r="AT555" s="21" t="n" hidden="false">
        <f>AS555/N555-1</f>
        <v>-1</v>
      </c>
    </row>
    <row r="556" customFormat="false" hidden="false" outlineLevel="0" collapsed="false">
      <c r="A556" s="18" t="inlineStr">
        <is>
          <t xml:space="preserve">1.1.1.2.1.1.2.1.1</t>
        </is>
      </c>
      <c r="B556" s="18" t="inlineStr">
        <is>
          <t xml:space="preserve"/>
        </is>
      </c>
      <c r="C556" s="22" t="inlineStr">
        <is>
          <t xml:space="preserve">Щит силовой (в соответствии со схемой)_ / МЭЛ</t>
        </is>
      </c>
      <c r="D556" s="7" t="inlineStr">
        <is>
          <t xml:space="preserve">ЩСА4</t>
        </is>
      </c>
      <c r="E556" s="7" t="inlineStr">
        <is>
          <t xml:space="preserve"/>
        </is>
      </c>
      <c r="F556" s="7" t="inlineStr">
        <is>
          <t xml:space="preserve">ШТ</t>
        </is>
      </c>
      <c r="G556" s="7" t="inlineStr">
        <is>
          <t xml:space="preserve">1</t>
        </is>
      </c>
      <c r="H556" s="8" t="n">
        <v>1</v>
      </c>
      <c r="I556" s="23" t="n">
        <v>1</v>
      </c>
      <c r="J556" s="19" t="n">
        <v/>
      </c>
      <c r="K556" s="19" t="n">
        <f>ROUND(I556,2)+J556</f>
        <v>1</v>
      </c>
      <c r="L556" s="19" t="n">
        <f>ROUND(H556*ROUND(I556,2),2)</f>
        <v>1</v>
      </c>
      <c r="M556" s="19" t="n">
        <v/>
      </c>
      <c r="N556" s="19" t="n">
        <f>L556+M556</f>
        <v>1</v>
      </c>
      <c r="O556" s="8" t="n">
        <v>1</v>
      </c>
      <c r="P556" s="23" t="n" hidden="false">
        <v>1</v>
      </c>
      <c r="Q556" s="19" t="n" hidden="false">
        <v/>
      </c>
      <c r="R556" s="19" t="n" hidden="false">
        <f>P556+Q556</f>
        <v>1</v>
      </c>
      <c r="S556" s="19" t="n" hidden="false">
        <f>ROUND(O556*P556,2)</f>
        <v>1</v>
      </c>
      <c r="T556" s="19" t="n" hidden="false">
        <v/>
      </c>
      <c r="U556" s="19" t="n" hidden="false">
        <f>S556+T556</f>
        <v>1</v>
      </c>
      <c r="V556" s="21" t="n" hidden="false">
        <f>U556/N556-1</f>
        <v>0</v>
      </c>
      <c r="W556" s="8" t="n">
        <v>1</v>
      </c>
      <c r="X556" s="23" t="n" hidden="false">
        <v>1</v>
      </c>
      <c r="Y556" s="19" t="n" hidden="false">
        <v/>
      </c>
      <c r="Z556" s="19" t="n" hidden="false">
        <f>X556+Y556</f>
        <v>1</v>
      </c>
      <c r="AA556" s="19" t="n" hidden="false">
        <f>ROUND(W556*X556,2)</f>
        <v>1</v>
      </c>
      <c r="AB556" s="19" t="n" hidden="false">
        <v/>
      </c>
      <c r="AC556" s="19" t="n" hidden="false">
        <f>AA556+AB556</f>
        <v>1</v>
      </c>
      <c r="AD556" s="21" t="n" hidden="false">
        <f>AC556/N556-1</f>
        <v>0</v>
      </c>
      <c r="AE556" s="8" t="n">
        <v>1</v>
      </c>
      <c r="AF556" s="23" t="n" hidden="false">
        <v>1</v>
      </c>
      <c r="AG556" s="19" t="n" hidden="false">
        <v/>
      </c>
      <c r="AH556" s="19" t="n" hidden="false">
        <f>AF556+AG556</f>
        <v>1</v>
      </c>
      <c r="AI556" s="19" t="n" hidden="false">
        <f>ROUND(AE556*AF556,2)</f>
        <v>1</v>
      </c>
      <c r="AJ556" s="19" t="n" hidden="false">
        <v/>
      </c>
      <c r="AK556" s="19" t="n" hidden="false">
        <f>AI556+AJ556</f>
        <v>1</v>
      </c>
      <c r="AL556" s="21" t="n" hidden="false">
        <f>AK556/N556-1</f>
        <v>0</v>
      </c>
      <c r="AM556" s="8" t="n">
        <v>0</v>
      </c>
      <c r="AN556" s="23" t="n" hidden="false">
        <v>0</v>
      </c>
      <c r="AO556" s="19" t="n" hidden="false">
        <v/>
      </c>
      <c r="AP556" s="19" t="n" hidden="false">
        <f>AN556+AO556</f>
        <v>0</v>
      </c>
      <c r="AQ556" s="19" t="n" hidden="false">
        <f>ROUND(AM556*AN556,2)</f>
        <v>0</v>
      </c>
      <c r="AR556" s="19" t="n" hidden="false">
        <v/>
      </c>
      <c r="AS556" s="19" t="n" hidden="false">
        <f>AQ556+AR556</f>
        <v>0</v>
      </c>
      <c r="AT556" s="21" t="n" hidden="false">
        <f>AS556/N556-1</f>
        <v>-1</v>
      </c>
    </row>
    <row r="557" customFormat="false" hidden="false" outlineLevel="0" collapsed="false">
      <c r="A557" s="18" t="inlineStr">
        <is>
          <t xml:space="preserve">1.1.1.2.1.1.2.1.2</t>
        </is>
      </c>
      <c r="B557" s="18" t="inlineStr">
        <is>
          <t xml:space="preserve"/>
        </is>
      </c>
      <c r="C557" s="22" t="inlineStr">
        <is>
          <t xml:space="preserve">Щит силовой (в соответствии со схемой)_ / МЭЛ</t>
        </is>
      </c>
      <c r="D557" s="7" t="inlineStr">
        <is>
          <t xml:space="preserve">ЩСК4.2</t>
        </is>
      </c>
      <c r="E557" s="7" t="inlineStr">
        <is>
          <t xml:space="preserve"/>
        </is>
      </c>
      <c r="F557" s="7" t="inlineStr">
        <is>
          <t xml:space="preserve">ШТ</t>
        </is>
      </c>
      <c r="G557" s="7" t="inlineStr">
        <is>
          <t xml:space="preserve">1</t>
        </is>
      </c>
      <c r="H557" s="8" t="n">
        <v>1</v>
      </c>
      <c r="I557" s="23" t="n">
        <v>1</v>
      </c>
      <c r="J557" s="19" t="n">
        <v/>
      </c>
      <c r="K557" s="19" t="n">
        <f>ROUND(I557,2)+J557</f>
        <v>1</v>
      </c>
      <c r="L557" s="19" t="n">
        <f>ROUND(H557*ROUND(I557,2),2)</f>
        <v>1</v>
      </c>
      <c r="M557" s="19" t="n">
        <v/>
      </c>
      <c r="N557" s="19" t="n">
        <f>L557+M557</f>
        <v>1</v>
      </c>
      <c r="O557" s="8" t="n">
        <v>1</v>
      </c>
      <c r="P557" s="23" t="n" hidden="false">
        <v>1</v>
      </c>
      <c r="Q557" s="19" t="n" hidden="false">
        <v/>
      </c>
      <c r="R557" s="19" t="n" hidden="false">
        <f>P557+Q557</f>
        <v>1</v>
      </c>
      <c r="S557" s="19" t="n" hidden="false">
        <f>ROUND(O557*P557,2)</f>
        <v>1</v>
      </c>
      <c r="T557" s="19" t="n" hidden="false">
        <v/>
      </c>
      <c r="U557" s="19" t="n" hidden="false">
        <f>S557+T557</f>
        <v>1</v>
      </c>
      <c r="V557" s="21" t="n" hidden="false">
        <f>U557/N557-1</f>
        <v>0</v>
      </c>
      <c r="W557" s="8" t="n">
        <v>1</v>
      </c>
      <c r="X557" s="23" t="n" hidden="false">
        <v>1</v>
      </c>
      <c r="Y557" s="19" t="n" hidden="false">
        <v/>
      </c>
      <c r="Z557" s="19" t="n" hidden="false">
        <f>X557+Y557</f>
        <v>1</v>
      </c>
      <c r="AA557" s="19" t="n" hidden="false">
        <f>ROUND(W557*X557,2)</f>
        <v>1</v>
      </c>
      <c r="AB557" s="19" t="n" hidden="false">
        <v/>
      </c>
      <c r="AC557" s="19" t="n" hidden="false">
        <f>AA557+AB557</f>
        <v>1</v>
      </c>
      <c r="AD557" s="21" t="n" hidden="false">
        <f>AC557/N557-1</f>
        <v>0</v>
      </c>
      <c r="AE557" s="8" t="n">
        <v>1</v>
      </c>
      <c r="AF557" s="23" t="n" hidden="false">
        <v>1</v>
      </c>
      <c r="AG557" s="19" t="n" hidden="false">
        <v/>
      </c>
      <c r="AH557" s="19" t="n" hidden="false">
        <f>AF557+AG557</f>
        <v>1</v>
      </c>
      <c r="AI557" s="19" t="n" hidden="false">
        <f>ROUND(AE557*AF557,2)</f>
        <v>1</v>
      </c>
      <c r="AJ557" s="19" t="n" hidden="false">
        <v/>
      </c>
      <c r="AK557" s="19" t="n" hidden="false">
        <f>AI557+AJ557</f>
        <v>1</v>
      </c>
      <c r="AL557" s="21" t="n" hidden="false">
        <f>AK557/N557-1</f>
        <v>0</v>
      </c>
      <c r="AM557" s="8" t="n">
        <v>0</v>
      </c>
      <c r="AN557" s="23" t="n" hidden="false">
        <v>0</v>
      </c>
      <c r="AO557" s="19" t="n" hidden="false">
        <v/>
      </c>
      <c r="AP557" s="19" t="n" hidden="false">
        <f>AN557+AO557</f>
        <v>0</v>
      </c>
      <c r="AQ557" s="19" t="n" hidden="false">
        <f>ROUND(AM557*AN557,2)</f>
        <v>0</v>
      </c>
      <c r="AR557" s="19" t="n" hidden="false">
        <v/>
      </c>
      <c r="AS557" s="19" t="n" hidden="false">
        <f>AQ557+AR557</f>
        <v>0</v>
      </c>
      <c r="AT557" s="21" t="n" hidden="false">
        <f>AS557/N557-1</f>
        <v>-1</v>
      </c>
    </row>
    <row r="558" customFormat="false" hidden="false" outlineLevel="0" collapsed="false">
      <c r="A558" s="18" t="inlineStr">
        <is>
          <t xml:space="preserve">1.1.1.2.1.1.2.1.3</t>
        </is>
      </c>
      <c r="B558" s="18" t="inlineStr">
        <is>
          <t xml:space="preserve"/>
        </is>
      </c>
      <c r="C558" s="22" t="inlineStr">
        <is>
          <t xml:space="preserve">Щит силовой (в соответствии со схемой)_ / МЭЛ</t>
        </is>
      </c>
      <c r="D558" s="7" t="inlineStr">
        <is>
          <t xml:space="preserve">ЩРТ1</t>
        </is>
      </c>
      <c r="E558" s="7" t="inlineStr">
        <is>
          <t xml:space="preserve"/>
        </is>
      </c>
      <c r="F558" s="7" t="inlineStr">
        <is>
          <t xml:space="preserve">ШТ</t>
        </is>
      </c>
      <c r="G558" s="7" t="inlineStr">
        <is>
          <t xml:space="preserve">1</t>
        </is>
      </c>
      <c r="H558" s="8" t="n">
        <v>1</v>
      </c>
      <c r="I558" s="23" t="n">
        <v>1</v>
      </c>
      <c r="J558" s="19" t="n">
        <v/>
      </c>
      <c r="K558" s="19" t="n">
        <f>ROUND(I558,2)+J558</f>
        <v>1</v>
      </c>
      <c r="L558" s="19" t="n">
        <f>ROUND(H558*ROUND(I558,2),2)</f>
        <v>1</v>
      </c>
      <c r="M558" s="19" t="n">
        <v/>
      </c>
      <c r="N558" s="19" t="n">
        <f>L558+M558</f>
        <v>1</v>
      </c>
      <c r="O558" s="8" t="n">
        <v>1</v>
      </c>
      <c r="P558" s="23" t="n" hidden="false">
        <v>1</v>
      </c>
      <c r="Q558" s="19" t="n" hidden="false">
        <v/>
      </c>
      <c r="R558" s="19" t="n" hidden="false">
        <f>P558+Q558</f>
        <v>1</v>
      </c>
      <c r="S558" s="19" t="n" hidden="false">
        <f>ROUND(O558*P558,2)</f>
        <v>1</v>
      </c>
      <c r="T558" s="19" t="n" hidden="false">
        <v/>
      </c>
      <c r="U558" s="19" t="n" hidden="false">
        <f>S558+T558</f>
        <v>1</v>
      </c>
      <c r="V558" s="21" t="n" hidden="false">
        <f>U558/N558-1</f>
        <v>0</v>
      </c>
      <c r="W558" s="8" t="n">
        <v>1</v>
      </c>
      <c r="X558" s="23" t="n" hidden="false">
        <v>1</v>
      </c>
      <c r="Y558" s="19" t="n" hidden="false">
        <v/>
      </c>
      <c r="Z558" s="19" t="n" hidden="false">
        <f>X558+Y558</f>
        <v>1</v>
      </c>
      <c r="AA558" s="19" t="n" hidden="false">
        <f>ROUND(W558*X558,2)</f>
        <v>1</v>
      </c>
      <c r="AB558" s="19" t="n" hidden="false">
        <v/>
      </c>
      <c r="AC558" s="19" t="n" hidden="false">
        <f>AA558+AB558</f>
        <v>1</v>
      </c>
      <c r="AD558" s="21" t="n" hidden="false">
        <f>AC558/N558-1</f>
        <v>0</v>
      </c>
      <c r="AE558" s="8" t="n">
        <v>1</v>
      </c>
      <c r="AF558" s="23" t="n" hidden="false">
        <v>1</v>
      </c>
      <c r="AG558" s="19" t="n" hidden="false">
        <v/>
      </c>
      <c r="AH558" s="19" t="n" hidden="false">
        <f>AF558+AG558</f>
        <v>1</v>
      </c>
      <c r="AI558" s="19" t="n" hidden="false">
        <f>ROUND(AE558*AF558,2)</f>
        <v>1</v>
      </c>
      <c r="AJ558" s="19" t="n" hidden="false">
        <v/>
      </c>
      <c r="AK558" s="19" t="n" hidden="false">
        <f>AI558+AJ558</f>
        <v>1</v>
      </c>
      <c r="AL558" s="21" t="n" hidden="false">
        <f>AK558/N558-1</f>
        <v>0</v>
      </c>
      <c r="AM558" s="8" t="n">
        <v>0</v>
      </c>
      <c r="AN558" s="23" t="n" hidden="false">
        <v>0</v>
      </c>
      <c r="AO558" s="19" t="n" hidden="false">
        <v/>
      </c>
      <c r="AP558" s="19" t="n" hidden="false">
        <f>AN558+AO558</f>
        <v>0</v>
      </c>
      <c r="AQ558" s="19" t="n" hidden="false">
        <f>ROUND(AM558*AN558,2)</f>
        <v>0</v>
      </c>
      <c r="AR558" s="19" t="n" hidden="false">
        <v/>
      </c>
      <c r="AS558" s="19" t="n" hidden="false">
        <f>AQ558+AR558</f>
        <v>0</v>
      </c>
      <c r="AT558" s="21" t="n" hidden="false">
        <f>AS558/N558-1</f>
        <v>-1</v>
      </c>
    </row>
    <row r="559" customFormat="false" hidden="false" outlineLevel="0" collapsed="false">
      <c r="A559" s="18" t="inlineStr">
        <is>
          <t xml:space="preserve">1.1.1.2.1.1.2.1.4</t>
        </is>
      </c>
      <c r="B559" s="18" t="inlineStr">
        <is>
          <t xml:space="preserve"/>
        </is>
      </c>
      <c r="C559" s="22" t="inlineStr">
        <is>
          <t xml:space="preserve">Щит силовой (в соответствии со схемой)_ / МЭЛ</t>
        </is>
      </c>
      <c r="D559" s="7" t="inlineStr">
        <is>
          <t xml:space="preserve">ЩСА3.3</t>
        </is>
      </c>
      <c r="E559" s="7" t="inlineStr">
        <is>
          <t xml:space="preserve"/>
        </is>
      </c>
      <c r="F559" s="7" t="inlineStr">
        <is>
          <t xml:space="preserve">ШТ</t>
        </is>
      </c>
      <c r="G559" s="7" t="inlineStr">
        <is>
          <t xml:space="preserve">1</t>
        </is>
      </c>
      <c r="H559" s="8" t="n">
        <v>1</v>
      </c>
      <c r="I559" s="23" t="n">
        <v>1</v>
      </c>
      <c r="J559" s="19" t="n">
        <v/>
      </c>
      <c r="K559" s="19" t="n">
        <f>ROUND(I559,2)+J559</f>
        <v>1</v>
      </c>
      <c r="L559" s="19" t="n">
        <f>ROUND(H559*ROUND(I559,2),2)</f>
        <v>1</v>
      </c>
      <c r="M559" s="19" t="n">
        <v/>
      </c>
      <c r="N559" s="19" t="n">
        <f>L559+M559</f>
        <v>1</v>
      </c>
      <c r="O559" s="8" t="n">
        <v>1</v>
      </c>
      <c r="P559" s="23" t="n" hidden="false">
        <v>1</v>
      </c>
      <c r="Q559" s="19" t="n" hidden="false">
        <v/>
      </c>
      <c r="R559" s="19" t="n" hidden="false">
        <f>P559+Q559</f>
        <v>1</v>
      </c>
      <c r="S559" s="19" t="n" hidden="false">
        <f>ROUND(O559*P559,2)</f>
        <v>1</v>
      </c>
      <c r="T559" s="19" t="n" hidden="false">
        <v/>
      </c>
      <c r="U559" s="19" t="n" hidden="false">
        <f>S559+T559</f>
        <v>1</v>
      </c>
      <c r="V559" s="21" t="n" hidden="false">
        <f>U559/N559-1</f>
        <v>0</v>
      </c>
      <c r="W559" s="8" t="n">
        <v>1</v>
      </c>
      <c r="X559" s="23" t="n" hidden="false">
        <v>1</v>
      </c>
      <c r="Y559" s="19" t="n" hidden="false">
        <v/>
      </c>
      <c r="Z559" s="19" t="n" hidden="false">
        <f>X559+Y559</f>
        <v>1</v>
      </c>
      <c r="AA559" s="19" t="n" hidden="false">
        <f>ROUND(W559*X559,2)</f>
        <v>1</v>
      </c>
      <c r="AB559" s="19" t="n" hidden="false">
        <v/>
      </c>
      <c r="AC559" s="19" t="n" hidden="false">
        <f>AA559+AB559</f>
        <v>1</v>
      </c>
      <c r="AD559" s="21" t="n" hidden="false">
        <f>AC559/N559-1</f>
        <v>0</v>
      </c>
      <c r="AE559" s="8" t="n">
        <v>1</v>
      </c>
      <c r="AF559" s="23" t="n" hidden="false">
        <v>1</v>
      </c>
      <c r="AG559" s="19" t="n" hidden="false">
        <v/>
      </c>
      <c r="AH559" s="19" t="n" hidden="false">
        <f>AF559+AG559</f>
        <v>1</v>
      </c>
      <c r="AI559" s="19" t="n" hidden="false">
        <f>ROUND(AE559*AF559,2)</f>
        <v>1</v>
      </c>
      <c r="AJ559" s="19" t="n" hidden="false">
        <v/>
      </c>
      <c r="AK559" s="19" t="n" hidden="false">
        <f>AI559+AJ559</f>
        <v>1</v>
      </c>
      <c r="AL559" s="21" t="n" hidden="false">
        <f>AK559/N559-1</f>
        <v>0</v>
      </c>
      <c r="AM559" s="8" t="n">
        <v>0</v>
      </c>
      <c r="AN559" s="23" t="n" hidden="false">
        <v>0</v>
      </c>
      <c r="AO559" s="19" t="n" hidden="false">
        <v/>
      </c>
      <c r="AP559" s="19" t="n" hidden="false">
        <f>AN559+AO559</f>
        <v>0</v>
      </c>
      <c r="AQ559" s="19" t="n" hidden="false">
        <f>ROUND(AM559*AN559,2)</f>
        <v>0</v>
      </c>
      <c r="AR559" s="19" t="n" hidden="false">
        <v/>
      </c>
      <c r="AS559" s="19" t="n" hidden="false">
        <f>AQ559+AR559</f>
        <v>0</v>
      </c>
      <c r="AT559" s="21" t="n" hidden="false">
        <f>AS559/N559-1</f>
        <v>-1</v>
      </c>
    </row>
    <row r="560" customFormat="false" hidden="false" outlineLevel="0" collapsed="false">
      <c r="A560" s="18" t="inlineStr">
        <is>
          <t xml:space="preserve">1.1.1.2.1.1.2.1.5</t>
        </is>
      </c>
      <c r="B560" s="18" t="inlineStr">
        <is>
          <t xml:space="preserve"/>
        </is>
      </c>
      <c r="C560" s="22" t="inlineStr">
        <is>
          <t xml:space="preserve">Щит силовой (в соответствии со схемой)_ / МЭЛ</t>
        </is>
      </c>
      <c r="D560" s="7" t="inlineStr">
        <is>
          <t xml:space="preserve">ЩС1.1</t>
        </is>
      </c>
      <c r="E560" s="7" t="inlineStr">
        <is>
          <t xml:space="preserve"/>
        </is>
      </c>
      <c r="F560" s="7" t="inlineStr">
        <is>
          <t xml:space="preserve">ШТ</t>
        </is>
      </c>
      <c r="G560" s="7" t="inlineStr">
        <is>
          <t xml:space="preserve">1</t>
        </is>
      </c>
      <c r="H560" s="8" t="n">
        <v>1</v>
      </c>
      <c r="I560" s="23" t="n">
        <v>1</v>
      </c>
      <c r="J560" s="19" t="n">
        <v/>
      </c>
      <c r="K560" s="19" t="n">
        <f>ROUND(I560,2)+J560</f>
        <v>1</v>
      </c>
      <c r="L560" s="19" t="n">
        <f>ROUND(H560*ROUND(I560,2),2)</f>
        <v>1</v>
      </c>
      <c r="M560" s="19" t="n">
        <v/>
      </c>
      <c r="N560" s="19" t="n">
        <f>L560+M560</f>
        <v>1</v>
      </c>
      <c r="O560" s="8" t="n">
        <v>1</v>
      </c>
      <c r="P560" s="23" t="n" hidden="false">
        <v>1</v>
      </c>
      <c r="Q560" s="19" t="n" hidden="false">
        <v/>
      </c>
      <c r="R560" s="19" t="n" hidden="false">
        <f>P560+Q560</f>
        <v>1</v>
      </c>
      <c r="S560" s="19" t="n" hidden="false">
        <f>ROUND(O560*P560,2)</f>
        <v>1</v>
      </c>
      <c r="T560" s="19" t="n" hidden="false">
        <v/>
      </c>
      <c r="U560" s="19" t="n" hidden="false">
        <f>S560+T560</f>
        <v>1</v>
      </c>
      <c r="V560" s="21" t="n" hidden="false">
        <f>U560/N560-1</f>
        <v>0</v>
      </c>
      <c r="W560" s="8" t="n">
        <v>1</v>
      </c>
      <c r="X560" s="23" t="n" hidden="false">
        <v>1</v>
      </c>
      <c r="Y560" s="19" t="n" hidden="false">
        <v/>
      </c>
      <c r="Z560" s="19" t="n" hidden="false">
        <f>X560+Y560</f>
        <v>1</v>
      </c>
      <c r="AA560" s="19" t="n" hidden="false">
        <f>ROUND(W560*X560,2)</f>
        <v>1</v>
      </c>
      <c r="AB560" s="19" t="n" hidden="false">
        <v/>
      </c>
      <c r="AC560" s="19" t="n" hidden="false">
        <f>AA560+AB560</f>
        <v>1</v>
      </c>
      <c r="AD560" s="21" t="n" hidden="false">
        <f>AC560/N560-1</f>
        <v>0</v>
      </c>
      <c r="AE560" s="8" t="n">
        <v>1</v>
      </c>
      <c r="AF560" s="23" t="n" hidden="false">
        <v>1</v>
      </c>
      <c r="AG560" s="19" t="n" hidden="false">
        <v/>
      </c>
      <c r="AH560" s="19" t="n" hidden="false">
        <f>AF560+AG560</f>
        <v>1</v>
      </c>
      <c r="AI560" s="19" t="n" hidden="false">
        <f>ROUND(AE560*AF560,2)</f>
        <v>1</v>
      </c>
      <c r="AJ560" s="19" t="n" hidden="false">
        <v/>
      </c>
      <c r="AK560" s="19" t="n" hidden="false">
        <f>AI560+AJ560</f>
        <v>1</v>
      </c>
      <c r="AL560" s="21" t="n" hidden="false">
        <f>AK560/N560-1</f>
        <v>0</v>
      </c>
      <c r="AM560" s="8" t="n">
        <v>0</v>
      </c>
      <c r="AN560" s="23" t="n" hidden="false">
        <v>0</v>
      </c>
      <c r="AO560" s="19" t="n" hidden="false">
        <v/>
      </c>
      <c r="AP560" s="19" t="n" hidden="false">
        <f>AN560+AO560</f>
        <v>0</v>
      </c>
      <c r="AQ560" s="19" t="n" hidden="false">
        <f>ROUND(AM560*AN560,2)</f>
        <v>0</v>
      </c>
      <c r="AR560" s="19" t="n" hidden="false">
        <v/>
      </c>
      <c r="AS560" s="19" t="n" hidden="false">
        <f>AQ560+AR560</f>
        <v>0</v>
      </c>
      <c r="AT560" s="21" t="n" hidden="false">
        <f>AS560/N560-1</f>
        <v>-1</v>
      </c>
    </row>
    <row r="561" customFormat="false" hidden="false" outlineLevel="0" collapsed="false">
      <c r="A561" s="18" t="inlineStr">
        <is>
          <t xml:space="preserve">1.1.1.2.1.1.2.1.6</t>
        </is>
      </c>
      <c r="B561" s="18" t="inlineStr">
        <is>
          <t xml:space="preserve"/>
        </is>
      </c>
      <c r="C561" s="22" t="inlineStr">
        <is>
          <t xml:space="preserve">Щит силовой (в соответствии со схемой)_ / МЭЛ</t>
        </is>
      </c>
      <c r="D561" s="7" t="inlineStr">
        <is>
          <t xml:space="preserve">ЩСК4.1</t>
        </is>
      </c>
      <c r="E561" s="7" t="inlineStr">
        <is>
          <t xml:space="preserve"/>
        </is>
      </c>
      <c r="F561" s="7" t="inlineStr">
        <is>
          <t xml:space="preserve">ШТ</t>
        </is>
      </c>
      <c r="G561" s="7" t="inlineStr">
        <is>
          <t xml:space="preserve">1</t>
        </is>
      </c>
      <c r="H561" s="8" t="n">
        <v>1</v>
      </c>
      <c r="I561" s="23" t="n">
        <v>1</v>
      </c>
      <c r="J561" s="19" t="n">
        <v/>
      </c>
      <c r="K561" s="19" t="n">
        <f>ROUND(I561,2)+J561</f>
        <v>1</v>
      </c>
      <c r="L561" s="19" t="n">
        <f>ROUND(H561*ROUND(I561,2),2)</f>
        <v>1</v>
      </c>
      <c r="M561" s="19" t="n">
        <v/>
      </c>
      <c r="N561" s="19" t="n">
        <f>L561+M561</f>
        <v>1</v>
      </c>
      <c r="O561" s="8" t="n">
        <v>1</v>
      </c>
      <c r="P561" s="23" t="n" hidden="false">
        <v>1</v>
      </c>
      <c r="Q561" s="19" t="n" hidden="false">
        <v/>
      </c>
      <c r="R561" s="19" t="n" hidden="false">
        <f>P561+Q561</f>
        <v>1</v>
      </c>
      <c r="S561" s="19" t="n" hidden="false">
        <f>ROUND(O561*P561,2)</f>
        <v>1</v>
      </c>
      <c r="T561" s="19" t="n" hidden="false">
        <v/>
      </c>
      <c r="U561" s="19" t="n" hidden="false">
        <f>S561+T561</f>
        <v>1</v>
      </c>
      <c r="V561" s="21" t="n" hidden="false">
        <f>U561/N561-1</f>
        <v>0</v>
      </c>
      <c r="W561" s="8" t="n">
        <v>1</v>
      </c>
      <c r="X561" s="23" t="n" hidden="false">
        <v>1</v>
      </c>
      <c r="Y561" s="19" t="n" hidden="false">
        <v/>
      </c>
      <c r="Z561" s="19" t="n" hidden="false">
        <f>X561+Y561</f>
        <v>1</v>
      </c>
      <c r="AA561" s="19" t="n" hidden="false">
        <f>ROUND(W561*X561,2)</f>
        <v>1</v>
      </c>
      <c r="AB561" s="19" t="n" hidden="false">
        <v/>
      </c>
      <c r="AC561" s="19" t="n" hidden="false">
        <f>AA561+AB561</f>
        <v>1</v>
      </c>
      <c r="AD561" s="21" t="n" hidden="false">
        <f>AC561/N561-1</f>
        <v>0</v>
      </c>
      <c r="AE561" s="8" t="n">
        <v>1</v>
      </c>
      <c r="AF561" s="23" t="n" hidden="false">
        <v>1</v>
      </c>
      <c r="AG561" s="19" t="n" hidden="false">
        <v/>
      </c>
      <c r="AH561" s="19" t="n" hidden="false">
        <f>AF561+AG561</f>
        <v>1</v>
      </c>
      <c r="AI561" s="19" t="n" hidden="false">
        <f>ROUND(AE561*AF561,2)</f>
        <v>1</v>
      </c>
      <c r="AJ561" s="19" t="n" hidden="false">
        <v/>
      </c>
      <c r="AK561" s="19" t="n" hidden="false">
        <f>AI561+AJ561</f>
        <v>1</v>
      </c>
      <c r="AL561" s="21" t="n" hidden="false">
        <f>AK561/N561-1</f>
        <v>0</v>
      </c>
      <c r="AM561" s="8" t="n">
        <v>0</v>
      </c>
      <c r="AN561" s="23" t="n" hidden="false">
        <v>0</v>
      </c>
      <c r="AO561" s="19" t="n" hidden="false">
        <v/>
      </c>
      <c r="AP561" s="19" t="n" hidden="false">
        <f>AN561+AO561</f>
        <v>0</v>
      </c>
      <c r="AQ561" s="19" t="n" hidden="false">
        <f>ROUND(AM561*AN561,2)</f>
        <v>0</v>
      </c>
      <c r="AR561" s="19" t="n" hidden="false">
        <v/>
      </c>
      <c r="AS561" s="19" t="n" hidden="false">
        <f>AQ561+AR561</f>
        <v>0</v>
      </c>
      <c r="AT561" s="21" t="n" hidden="false">
        <f>AS561/N561-1</f>
        <v>-1</v>
      </c>
    </row>
    <row r="562" customFormat="false" hidden="false" outlineLevel="0" collapsed="false">
      <c r="A562" s="18" t="inlineStr">
        <is>
          <t xml:space="preserve">1.1.1.2.1.1.2.1.7</t>
        </is>
      </c>
      <c r="B562" s="18" t="inlineStr">
        <is>
          <t xml:space="preserve"/>
        </is>
      </c>
      <c r="C562" s="22" t="inlineStr">
        <is>
          <t xml:space="preserve">Щит силовой (в соответствии со схемой)_ / МЭЛ</t>
        </is>
      </c>
      <c r="D562" s="7" t="inlineStr">
        <is>
          <t xml:space="preserve">ЩРТ2</t>
        </is>
      </c>
      <c r="E562" s="7" t="inlineStr">
        <is>
          <t xml:space="preserve"/>
        </is>
      </c>
      <c r="F562" s="7" t="inlineStr">
        <is>
          <t xml:space="preserve">ШТ</t>
        </is>
      </c>
      <c r="G562" s="7" t="inlineStr">
        <is>
          <t xml:space="preserve">1</t>
        </is>
      </c>
      <c r="H562" s="8" t="n">
        <v>1</v>
      </c>
      <c r="I562" s="23" t="n">
        <v>1</v>
      </c>
      <c r="J562" s="19" t="n">
        <v/>
      </c>
      <c r="K562" s="19" t="n">
        <f>ROUND(I562,2)+J562</f>
        <v>1</v>
      </c>
      <c r="L562" s="19" t="n">
        <f>ROUND(H562*ROUND(I562,2),2)</f>
        <v>1</v>
      </c>
      <c r="M562" s="19" t="n">
        <v/>
      </c>
      <c r="N562" s="19" t="n">
        <f>L562+M562</f>
        <v>1</v>
      </c>
      <c r="O562" s="8" t="n">
        <v>1</v>
      </c>
      <c r="P562" s="23" t="n" hidden="false">
        <v>1</v>
      </c>
      <c r="Q562" s="19" t="n" hidden="false">
        <v/>
      </c>
      <c r="R562" s="19" t="n" hidden="false">
        <f>P562+Q562</f>
        <v>1</v>
      </c>
      <c r="S562" s="19" t="n" hidden="false">
        <f>ROUND(O562*P562,2)</f>
        <v>1</v>
      </c>
      <c r="T562" s="19" t="n" hidden="false">
        <v/>
      </c>
      <c r="U562" s="19" t="n" hidden="false">
        <f>S562+T562</f>
        <v>1</v>
      </c>
      <c r="V562" s="21" t="n" hidden="false">
        <f>U562/N562-1</f>
        <v>0</v>
      </c>
      <c r="W562" s="8" t="n">
        <v>1</v>
      </c>
      <c r="X562" s="23" t="n" hidden="false">
        <v>1</v>
      </c>
      <c r="Y562" s="19" t="n" hidden="false">
        <v/>
      </c>
      <c r="Z562" s="19" t="n" hidden="false">
        <f>X562+Y562</f>
        <v>1</v>
      </c>
      <c r="AA562" s="19" t="n" hidden="false">
        <f>ROUND(W562*X562,2)</f>
        <v>1</v>
      </c>
      <c r="AB562" s="19" t="n" hidden="false">
        <v/>
      </c>
      <c r="AC562" s="19" t="n" hidden="false">
        <f>AA562+AB562</f>
        <v>1</v>
      </c>
      <c r="AD562" s="21" t="n" hidden="false">
        <f>AC562/N562-1</f>
        <v>0</v>
      </c>
      <c r="AE562" s="8" t="n">
        <v>1</v>
      </c>
      <c r="AF562" s="23" t="n" hidden="false">
        <v>1</v>
      </c>
      <c r="AG562" s="19" t="n" hidden="false">
        <v/>
      </c>
      <c r="AH562" s="19" t="n" hidden="false">
        <f>AF562+AG562</f>
        <v>1</v>
      </c>
      <c r="AI562" s="19" t="n" hidden="false">
        <f>ROUND(AE562*AF562,2)</f>
        <v>1</v>
      </c>
      <c r="AJ562" s="19" t="n" hidden="false">
        <v/>
      </c>
      <c r="AK562" s="19" t="n" hidden="false">
        <f>AI562+AJ562</f>
        <v>1</v>
      </c>
      <c r="AL562" s="21" t="n" hidden="false">
        <f>AK562/N562-1</f>
        <v>0</v>
      </c>
      <c r="AM562" s="8" t="n">
        <v>0</v>
      </c>
      <c r="AN562" s="23" t="n" hidden="false">
        <v>0</v>
      </c>
      <c r="AO562" s="19" t="n" hidden="false">
        <v/>
      </c>
      <c r="AP562" s="19" t="n" hidden="false">
        <f>AN562+AO562</f>
        <v>0</v>
      </c>
      <c r="AQ562" s="19" t="n" hidden="false">
        <f>ROUND(AM562*AN562,2)</f>
        <v>0</v>
      </c>
      <c r="AR562" s="19" t="n" hidden="false">
        <v/>
      </c>
      <c r="AS562" s="19" t="n" hidden="false">
        <f>AQ562+AR562</f>
        <v>0</v>
      </c>
      <c r="AT562" s="21" t="n" hidden="false">
        <f>AS562/N562-1</f>
        <v>-1</v>
      </c>
    </row>
    <row r="563" customFormat="false" hidden="false" outlineLevel="0" collapsed="false">
      <c r="A563" s="18" t="inlineStr">
        <is>
          <t xml:space="preserve">1.1.1.2.1.1.2.1.8</t>
        </is>
      </c>
      <c r="B563" s="18" t="inlineStr">
        <is>
          <t xml:space="preserve"/>
        </is>
      </c>
      <c r="C563" s="22" t="inlineStr">
        <is>
          <t xml:space="preserve">Щит силовой (в соответствии со схемой)_ / МЭЛ</t>
        </is>
      </c>
      <c r="D563" s="7" t="inlineStr">
        <is>
          <t xml:space="preserve">ЩСА3.1</t>
        </is>
      </c>
      <c r="E563" s="7" t="inlineStr">
        <is>
          <t xml:space="preserve"/>
        </is>
      </c>
      <c r="F563" s="7" t="inlineStr">
        <is>
          <t xml:space="preserve">ШТ</t>
        </is>
      </c>
      <c r="G563" s="7" t="inlineStr">
        <is>
          <t xml:space="preserve">1</t>
        </is>
      </c>
      <c r="H563" s="8" t="n">
        <v>1</v>
      </c>
      <c r="I563" s="23" t="n">
        <v>1</v>
      </c>
      <c r="J563" s="19" t="n">
        <v/>
      </c>
      <c r="K563" s="19" t="n">
        <f>ROUND(I563,2)+J563</f>
        <v>1</v>
      </c>
      <c r="L563" s="19" t="n">
        <f>ROUND(H563*ROUND(I563,2),2)</f>
        <v>1</v>
      </c>
      <c r="M563" s="19" t="n">
        <v/>
      </c>
      <c r="N563" s="19" t="n">
        <f>L563+M563</f>
        <v>1</v>
      </c>
      <c r="O563" s="8" t="n">
        <v>1</v>
      </c>
      <c r="P563" s="23" t="n" hidden="false">
        <v>1</v>
      </c>
      <c r="Q563" s="19" t="n" hidden="false">
        <v/>
      </c>
      <c r="R563" s="19" t="n" hidden="false">
        <f>P563+Q563</f>
        <v>1</v>
      </c>
      <c r="S563" s="19" t="n" hidden="false">
        <f>ROUND(O563*P563,2)</f>
        <v>1</v>
      </c>
      <c r="T563" s="19" t="n" hidden="false">
        <v/>
      </c>
      <c r="U563" s="19" t="n" hidden="false">
        <f>S563+T563</f>
        <v>1</v>
      </c>
      <c r="V563" s="21" t="n" hidden="false">
        <f>U563/N563-1</f>
        <v>0</v>
      </c>
      <c r="W563" s="8" t="n">
        <v>1</v>
      </c>
      <c r="X563" s="23" t="n" hidden="false">
        <v>1</v>
      </c>
      <c r="Y563" s="19" t="n" hidden="false">
        <v/>
      </c>
      <c r="Z563" s="19" t="n" hidden="false">
        <f>X563+Y563</f>
        <v>1</v>
      </c>
      <c r="AA563" s="19" t="n" hidden="false">
        <f>ROUND(W563*X563,2)</f>
        <v>1</v>
      </c>
      <c r="AB563" s="19" t="n" hidden="false">
        <v/>
      </c>
      <c r="AC563" s="19" t="n" hidden="false">
        <f>AA563+AB563</f>
        <v>1</v>
      </c>
      <c r="AD563" s="21" t="n" hidden="false">
        <f>AC563/N563-1</f>
        <v>0</v>
      </c>
      <c r="AE563" s="8" t="n">
        <v>1</v>
      </c>
      <c r="AF563" s="23" t="n" hidden="false">
        <v>1</v>
      </c>
      <c r="AG563" s="19" t="n" hidden="false">
        <v/>
      </c>
      <c r="AH563" s="19" t="n" hidden="false">
        <f>AF563+AG563</f>
        <v>1</v>
      </c>
      <c r="AI563" s="19" t="n" hidden="false">
        <f>ROUND(AE563*AF563,2)</f>
        <v>1</v>
      </c>
      <c r="AJ563" s="19" t="n" hidden="false">
        <v/>
      </c>
      <c r="AK563" s="19" t="n" hidden="false">
        <f>AI563+AJ563</f>
        <v>1</v>
      </c>
      <c r="AL563" s="21" t="n" hidden="false">
        <f>AK563/N563-1</f>
        <v>0</v>
      </c>
      <c r="AM563" s="8" t="n">
        <v>0</v>
      </c>
      <c r="AN563" s="23" t="n" hidden="false">
        <v>0</v>
      </c>
      <c r="AO563" s="19" t="n" hidden="false">
        <v/>
      </c>
      <c r="AP563" s="19" t="n" hidden="false">
        <f>AN563+AO563</f>
        <v>0</v>
      </c>
      <c r="AQ563" s="19" t="n" hidden="false">
        <f>ROUND(AM563*AN563,2)</f>
        <v>0</v>
      </c>
      <c r="AR563" s="19" t="n" hidden="false">
        <v/>
      </c>
      <c r="AS563" s="19" t="n" hidden="false">
        <f>AQ563+AR563</f>
        <v>0</v>
      </c>
      <c r="AT563" s="21" t="n" hidden="false">
        <f>AS563/N563-1</f>
        <v>-1</v>
      </c>
    </row>
    <row r="564" customFormat="false" hidden="false" outlineLevel="0" collapsed="false">
      <c r="A564" s="18" t="inlineStr">
        <is>
          <t xml:space="preserve">1.1.1.2.1.1.2.1.9</t>
        </is>
      </c>
      <c r="B564" s="18" t="inlineStr">
        <is>
          <t xml:space="preserve"/>
        </is>
      </c>
      <c r="C564" s="22" t="inlineStr">
        <is>
          <t xml:space="preserve">Щит силовой (в соответствии со схемой)_ / МЭЛ</t>
        </is>
      </c>
      <c r="D564" s="7" t="inlineStr">
        <is>
          <t xml:space="preserve">ЩС3.3</t>
        </is>
      </c>
      <c r="E564" s="7" t="inlineStr">
        <is>
          <t xml:space="preserve"/>
        </is>
      </c>
      <c r="F564" s="7" t="inlineStr">
        <is>
          <t xml:space="preserve">ШТ</t>
        </is>
      </c>
      <c r="G564" s="7" t="inlineStr">
        <is>
          <t xml:space="preserve">1</t>
        </is>
      </c>
      <c r="H564" s="8" t="n">
        <v>1</v>
      </c>
      <c r="I564" s="23" t="n">
        <v>1</v>
      </c>
      <c r="J564" s="19" t="n">
        <v/>
      </c>
      <c r="K564" s="19" t="n">
        <f>ROUND(I564,2)+J564</f>
        <v>1</v>
      </c>
      <c r="L564" s="19" t="n">
        <f>ROUND(H564*ROUND(I564,2),2)</f>
        <v>1</v>
      </c>
      <c r="M564" s="19" t="n">
        <v/>
      </c>
      <c r="N564" s="19" t="n">
        <f>L564+M564</f>
        <v>1</v>
      </c>
      <c r="O564" s="8" t="n">
        <v>1</v>
      </c>
      <c r="P564" s="23" t="n" hidden="false">
        <v>1</v>
      </c>
      <c r="Q564" s="19" t="n" hidden="false">
        <v/>
      </c>
      <c r="R564" s="19" t="n" hidden="false">
        <f>P564+Q564</f>
        <v>1</v>
      </c>
      <c r="S564" s="19" t="n" hidden="false">
        <f>ROUND(O564*P564,2)</f>
        <v>1</v>
      </c>
      <c r="T564" s="19" t="n" hidden="false">
        <v/>
      </c>
      <c r="U564" s="19" t="n" hidden="false">
        <f>S564+T564</f>
        <v>1</v>
      </c>
      <c r="V564" s="21" t="n" hidden="false">
        <f>U564/N564-1</f>
        <v>0</v>
      </c>
      <c r="W564" s="8" t="n">
        <v>1</v>
      </c>
      <c r="X564" s="23" t="n" hidden="false">
        <v>1</v>
      </c>
      <c r="Y564" s="19" t="n" hidden="false">
        <v/>
      </c>
      <c r="Z564" s="19" t="n" hidden="false">
        <f>X564+Y564</f>
        <v>1</v>
      </c>
      <c r="AA564" s="19" t="n" hidden="false">
        <f>ROUND(W564*X564,2)</f>
        <v>1</v>
      </c>
      <c r="AB564" s="19" t="n" hidden="false">
        <v/>
      </c>
      <c r="AC564" s="19" t="n" hidden="false">
        <f>AA564+AB564</f>
        <v>1</v>
      </c>
      <c r="AD564" s="21" t="n" hidden="false">
        <f>AC564/N564-1</f>
        <v>0</v>
      </c>
      <c r="AE564" s="8" t="n">
        <v>1</v>
      </c>
      <c r="AF564" s="23" t="n" hidden="false">
        <v>1</v>
      </c>
      <c r="AG564" s="19" t="n" hidden="false">
        <v/>
      </c>
      <c r="AH564" s="19" t="n" hidden="false">
        <f>AF564+AG564</f>
        <v>1</v>
      </c>
      <c r="AI564" s="19" t="n" hidden="false">
        <f>ROUND(AE564*AF564,2)</f>
        <v>1</v>
      </c>
      <c r="AJ564" s="19" t="n" hidden="false">
        <v/>
      </c>
      <c r="AK564" s="19" t="n" hidden="false">
        <f>AI564+AJ564</f>
        <v>1</v>
      </c>
      <c r="AL564" s="21" t="n" hidden="false">
        <f>AK564/N564-1</f>
        <v>0</v>
      </c>
      <c r="AM564" s="8" t="n">
        <v>0</v>
      </c>
      <c r="AN564" s="23" t="n" hidden="false">
        <v>0</v>
      </c>
      <c r="AO564" s="19" t="n" hidden="false">
        <v/>
      </c>
      <c r="AP564" s="19" t="n" hidden="false">
        <f>AN564+AO564</f>
        <v>0</v>
      </c>
      <c r="AQ564" s="19" t="n" hidden="false">
        <f>ROUND(AM564*AN564,2)</f>
        <v>0</v>
      </c>
      <c r="AR564" s="19" t="n" hidden="false">
        <v/>
      </c>
      <c r="AS564" s="19" t="n" hidden="false">
        <f>AQ564+AR564</f>
        <v>0</v>
      </c>
      <c r="AT564" s="21" t="n" hidden="false">
        <f>AS564/N564-1</f>
        <v>-1</v>
      </c>
    </row>
    <row r="565" customFormat="false" hidden="false" outlineLevel="0" collapsed="false">
      <c r="A565" s="18" t="inlineStr">
        <is>
          <t xml:space="preserve">1.1.1.2.1.1.2.2</t>
        </is>
      </c>
      <c r="B565" s="18" t="inlineStr">
        <is>
          <t xml:space="preserve"/>
        </is>
      </c>
      <c r="C565" s="18" t="inlineStr">
        <is>
          <t xml:space="preserve">Монтаж АВР</t>
        </is>
      </c>
      <c r="D565" s="7" t="inlineStr">
        <is>
          <t xml:space="preserve">ЭМ 4.1</t>
        </is>
      </c>
      <c r="E565" s="7" t="inlineStr">
        <is>
          <t xml:space="preserve">Выгружается из БО по объектам BIM-КЦ</t>
        </is>
      </c>
      <c r="F565" s="7" t="inlineStr">
        <is>
          <t xml:space="preserve">ШТ</t>
        </is>
      </c>
      <c r="G565" s="7" t="inlineStr">
        <is>
          <t xml:space="preserve">1</t>
        </is>
      </c>
      <c r="H565" s="8" t="n">
        <v>2</v>
      </c>
      <c r="I565" s="19" t="n">
        <f>ROUND((L566)/H565,2)</f>
        <v>0</v>
      </c>
      <c r="J565" s="20" t="n">
        <v>12268</v>
      </c>
      <c r="K565" s="19" t="n">
        <f>I565+ROUND(J565,2)</f>
        <v>12268</v>
      </c>
      <c r="L565" s="19" t="n">
        <f>ROUND(H565*I565,2)</f>
        <v>0</v>
      </c>
      <c r="M565" s="19" t="n">
        <f>ROUND(H565*ROUND(J565,2),2)</f>
        <v>24536</v>
      </c>
      <c r="N565" s="19" t="n">
        <f>L565+M565</f>
        <v>24536</v>
      </c>
      <c r="O565" s="8" t="n">
        <v>2</v>
      </c>
      <c r="P565" s="19" t="n" hidden="false">
        <f>ROUND((S566)/O565,2)</f>
        <v>189926</v>
      </c>
      <c r="Q565" s="20" t="n" hidden="false">
        <v>19628.8</v>
      </c>
      <c r="R565" s="19" t="n" hidden="false">
        <f>P565+Q565</f>
        <v>209554.8</v>
      </c>
      <c r="S565" s="19" t="n" hidden="false">
        <f>ROUND(O565*P565,2)</f>
        <v>379852</v>
      </c>
      <c r="T565" s="19" t="n" hidden="false">
        <f>ROUND(O565*Q565,2)</f>
        <v>39257.6</v>
      </c>
      <c r="U565" s="19" t="n" hidden="false">
        <f>S565+T565</f>
        <v>419109.6</v>
      </c>
      <c r="V565" s="21" t="n" hidden="false">
        <f>U565/N565-1</f>
        <v>16.081415063580046</v>
      </c>
      <c r="W565" s="8" t="n">
        <v>2</v>
      </c>
      <c r="X565" s="19" t="n" hidden="false">
        <f>ROUND((AA566)/W565,2)</f>
        <v>87500</v>
      </c>
      <c r="Y565" s="20" t="n" hidden="false">
        <v>20000</v>
      </c>
      <c r="Z565" s="19" t="n" hidden="false">
        <f>X565+Y565</f>
        <v>107500</v>
      </c>
      <c r="AA565" s="19" t="n" hidden="false">
        <f>ROUND(W565*X565,2)</f>
        <v>175000</v>
      </c>
      <c r="AB565" s="19" t="n" hidden="false">
        <f>ROUND(W565*Y565,2)</f>
        <v>40000</v>
      </c>
      <c r="AC565" s="19" t="n" hidden="false">
        <f>AA565+AB565</f>
        <v>215000</v>
      </c>
      <c r="AD565" s="21" t="n" hidden="false">
        <f>AC565/N565-1</f>
        <v>7.762634496250408</v>
      </c>
      <c r="AE565" s="8" t="n">
        <v>2</v>
      </c>
      <c r="AF565" s="19" t="n" hidden="false">
        <f>ROUND((AI566)/AE565,2)</f>
        <v>50000</v>
      </c>
      <c r="AG565" s="20" t="n" hidden="false">
        <v>24000</v>
      </c>
      <c r="AH565" s="19" t="n" hidden="false">
        <f>AF565+AG565</f>
        <v>74000</v>
      </c>
      <c r="AI565" s="19" t="n" hidden="false">
        <f>ROUND(AE565*AF565,2)</f>
        <v>100000</v>
      </c>
      <c r="AJ565" s="19" t="n" hidden="false">
        <f>ROUND(AE565*AG565,2)</f>
        <v>48000</v>
      </c>
      <c r="AK565" s="19" t="n" hidden="false">
        <f>AI565+AJ565</f>
        <v>148000</v>
      </c>
      <c r="AL565" s="21" t="n" hidden="false">
        <f>AK565/N565-1</f>
        <v>5.031953048581676</v>
      </c>
      <c r="AM565" s="8" t="n">
        <v>0</v>
      </c>
      <c r="AN565" s="19" t="n" hidden="false">
        <f>ROUND((AQ566)/AM565,2)</f>
        <v>0</v>
      </c>
      <c r="AO565" s="19" t="n" hidden="false">
        <v>0</v>
      </c>
      <c r="AP565" s="19" t="n" hidden="false">
        <f>AN565+AO565</f>
        <v>0</v>
      </c>
      <c r="AQ565" s="19" t="n" hidden="false">
        <f>ROUND(AM565*AN565,2)</f>
        <v>0</v>
      </c>
      <c r="AR565" s="19" t="n" hidden="false">
        <f>ROUND(AM565*AO565,2)</f>
        <v>0</v>
      </c>
      <c r="AS565" s="19" t="n" hidden="false">
        <f>AQ565+AR565</f>
        <v>0</v>
      </c>
      <c r="AT565" s="21" t="n" hidden="false">
        <f>AS565/N565-1</f>
        <v>-1</v>
      </c>
    </row>
    <row r="566" customFormat="false" hidden="false" outlineLevel="0" collapsed="false">
      <c r="A566" s="18" t="inlineStr">
        <is>
          <t xml:space="preserve">1.1.1.2.1.1.2.2.1</t>
        </is>
      </c>
      <c r="B566" s="18" t="inlineStr">
        <is>
          <t xml:space="preserve"/>
        </is>
      </c>
      <c r="C566" s="22" t="inlineStr">
        <is>
          <t xml:space="preserve">Устройство автоматического ввода резерва АВР_ / 100А на 2 ввода IP 54</t>
        </is>
      </c>
      <c r="D566" s="7" t="inlineStr">
        <is>
          <t xml:space="preserve"/>
        </is>
      </c>
      <c r="E566" s="7" t="inlineStr">
        <is>
          <t xml:space="preserve"/>
        </is>
      </c>
      <c r="F566" s="7" t="inlineStr">
        <is>
          <t xml:space="preserve">ШТ</t>
        </is>
      </c>
      <c r="G566" s="7" t="inlineStr">
        <is>
          <t xml:space="preserve">1</t>
        </is>
      </c>
      <c r="H566" s="8" t="n">
        <v>2</v>
      </c>
      <c r="I566" s="20" t="n">
        <v>0</v>
      </c>
      <c r="J566" s="19" t="n">
        <v/>
      </c>
      <c r="K566" s="19" t="n">
        <f>ROUND(I566,2)+J566</f>
        <v>0</v>
      </c>
      <c r="L566" s="19" t="n">
        <f>ROUND(H566*ROUND(I566,2),2)</f>
        <v>0</v>
      </c>
      <c r="M566" s="19" t="n">
        <v/>
      </c>
      <c r="N566" s="19" t="n">
        <f>L566+M566</f>
        <v>0</v>
      </c>
      <c r="O566" s="8" t="n">
        <v>2</v>
      </c>
      <c r="P566" s="20" t="n" hidden="false">
        <v>189926</v>
      </c>
      <c r="Q566" s="19" t="n" hidden="false">
        <v/>
      </c>
      <c r="R566" s="19" t="n" hidden="false">
        <f>P566+Q566</f>
        <v>189926</v>
      </c>
      <c r="S566" s="19" t="n" hidden="false">
        <f>ROUND(O566*P566,2)</f>
        <v>379852</v>
      </c>
      <c r="T566" s="19" t="n" hidden="false">
        <v/>
      </c>
      <c r="U566" s="19" t="n" hidden="false">
        <f>S566+T566</f>
        <v>379852</v>
      </c>
      <c r="V566" s="21" t="n" hidden="false">
        <f>U566/N566-1</f>
        <v>Infinity</v>
      </c>
      <c r="W566" s="8" t="n">
        <v>2</v>
      </c>
      <c r="X566" s="20" t="n" hidden="false">
        <v>87500</v>
      </c>
      <c r="Y566" s="19" t="n" hidden="false">
        <v/>
      </c>
      <c r="Z566" s="19" t="n" hidden="false">
        <f>X566+Y566</f>
        <v>87500</v>
      </c>
      <c r="AA566" s="19" t="n" hidden="false">
        <f>ROUND(W566*X566,2)</f>
        <v>175000</v>
      </c>
      <c r="AB566" s="19" t="n" hidden="false">
        <v/>
      </c>
      <c r="AC566" s="19" t="n" hidden="false">
        <f>AA566+AB566</f>
        <v>175000</v>
      </c>
      <c r="AD566" s="21" t="n" hidden="false">
        <f>AC566/N566-1</f>
        <v>Infinity</v>
      </c>
      <c r="AE566" s="8" t="n">
        <v>2</v>
      </c>
      <c r="AF566" s="20" t="n" hidden="false">
        <v>50000</v>
      </c>
      <c r="AG566" s="19" t="n" hidden="false">
        <v/>
      </c>
      <c r="AH566" s="19" t="n" hidden="false">
        <f>AF566+AG566</f>
        <v>50000</v>
      </c>
      <c r="AI566" s="19" t="n" hidden="false">
        <f>ROUND(AE566*AF566,2)</f>
        <v>100000</v>
      </c>
      <c r="AJ566" s="19" t="n" hidden="false">
        <v/>
      </c>
      <c r="AK566" s="19" t="n" hidden="false">
        <f>AI566+AJ566</f>
        <v>100000</v>
      </c>
      <c r="AL566" s="21" t="n" hidden="false">
        <f>AK566/N566-1</f>
        <v>Infinity</v>
      </c>
      <c r="AM566" s="8" t="n">
        <v>0</v>
      </c>
      <c r="AN566" s="19" t="n" hidden="false">
        <v>0</v>
      </c>
      <c r="AO566" s="19" t="n" hidden="false">
        <v/>
      </c>
      <c r="AP566" s="19" t="n" hidden="false">
        <f>AN566+AO566</f>
        <v>0</v>
      </c>
      <c r="AQ566" s="19" t="n" hidden="false">
        <f>ROUND(AM566*AN566,2)</f>
        <v>0</v>
      </c>
      <c r="AR566" s="19" t="n" hidden="false">
        <v/>
      </c>
      <c r="AS566" s="19" t="n" hidden="false">
        <f>AQ566+AR566</f>
        <v>0</v>
      </c>
      <c r="AT566" s="21" t="n" hidden="false">
        <f>AS566/N566-1</f>
        <v>NaN</v>
      </c>
    </row>
    <row r="567" customFormat="false" hidden="false" outlineLevel="0" collapsed="false">
      <c r="A567" s="18" t="inlineStr">
        <is>
          <t xml:space="preserve">1.1.1.2.1.1.2.3</t>
        </is>
      </c>
      <c r="B567" s="18" t="inlineStr">
        <is>
          <t xml:space="preserve"/>
        </is>
      </c>
      <c r="C567" s="18" t="inlineStr">
        <is>
          <t xml:space="preserve">Монтаж АВР</t>
        </is>
      </c>
      <c r="D567" s="7" t="inlineStr">
        <is>
          <t xml:space="preserve">ЭМ 4.2</t>
        </is>
      </c>
      <c r="E567" s="7" t="inlineStr">
        <is>
          <t xml:space="preserve">Выгружается из БО по объектам BIM-КЦ</t>
        </is>
      </c>
      <c r="F567" s="7" t="inlineStr">
        <is>
          <t xml:space="preserve">ШТ</t>
        </is>
      </c>
      <c r="G567" s="7" t="inlineStr">
        <is>
          <t xml:space="preserve">1</t>
        </is>
      </c>
      <c r="H567" s="8" t="n">
        <v>2</v>
      </c>
      <c r="I567" s="19" t="n">
        <f>ROUND((L568)/H567,2)</f>
        <v>0</v>
      </c>
      <c r="J567" s="20" t="n">
        <v>12268</v>
      </c>
      <c r="K567" s="19" t="n">
        <f>I567+ROUND(J567,2)</f>
        <v>12268</v>
      </c>
      <c r="L567" s="19" t="n">
        <f>ROUND(H567*I567,2)</f>
        <v>0</v>
      </c>
      <c r="M567" s="19" t="n">
        <f>ROUND(H567*ROUND(J567,2),2)</f>
        <v>24536</v>
      </c>
      <c r="N567" s="19" t="n">
        <f>L567+M567</f>
        <v>24536</v>
      </c>
      <c r="O567" s="8" t="n">
        <v>2</v>
      </c>
      <c r="P567" s="19" t="n" hidden="false">
        <f>ROUND((S568)/O567,2)</f>
        <v>189926</v>
      </c>
      <c r="Q567" s="20" t="n" hidden="false">
        <v>19628.8</v>
      </c>
      <c r="R567" s="19" t="n" hidden="false">
        <f>P567+Q567</f>
        <v>209554.8</v>
      </c>
      <c r="S567" s="19" t="n" hidden="false">
        <f>ROUND(O567*P567,2)</f>
        <v>379852</v>
      </c>
      <c r="T567" s="19" t="n" hidden="false">
        <f>ROUND(O567*Q567,2)</f>
        <v>39257.6</v>
      </c>
      <c r="U567" s="19" t="n" hidden="false">
        <f>S567+T567</f>
        <v>419109.6</v>
      </c>
      <c r="V567" s="21" t="n" hidden="false">
        <f>U567/N567-1</f>
        <v>16.081415063580046</v>
      </c>
      <c r="W567" s="8" t="n">
        <v>2</v>
      </c>
      <c r="X567" s="19" t="n" hidden="false">
        <f>ROUND((AA568)/W567,2)</f>
        <v>87500</v>
      </c>
      <c r="Y567" s="20" t="n" hidden="false">
        <v>20000</v>
      </c>
      <c r="Z567" s="19" t="n" hidden="false">
        <f>X567+Y567</f>
        <v>107500</v>
      </c>
      <c r="AA567" s="19" t="n" hidden="false">
        <f>ROUND(W567*X567,2)</f>
        <v>175000</v>
      </c>
      <c r="AB567" s="19" t="n" hidden="false">
        <f>ROUND(W567*Y567,2)</f>
        <v>40000</v>
      </c>
      <c r="AC567" s="19" t="n" hidden="false">
        <f>AA567+AB567</f>
        <v>215000</v>
      </c>
      <c r="AD567" s="21" t="n" hidden="false">
        <f>AC567/N567-1</f>
        <v>7.762634496250408</v>
      </c>
      <c r="AE567" s="8" t="n">
        <v>2</v>
      </c>
      <c r="AF567" s="19" t="n" hidden="false">
        <f>ROUND((AI568)/AE567,2)</f>
        <v>50000</v>
      </c>
      <c r="AG567" s="20" t="n" hidden="false">
        <v>24000</v>
      </c>
      <c r="AH567" s="19" t="n" hidden="false">
        <f>AF567+AG567</f>
        <v>74000</v>
      </c>
      <c r="AI567" s="19" t="n" hidden="false">
        <f>ROUND(AE567*AF567,2)</f>
        <v>100000</v>
      </c>
      <c r="AJ567" s="19" t="n" hidden="false">
        <f>ROUND(AE567*AG567,2)</f>
        <v>48000</v>
      </c>
      <c r="AK567" s="19" t="n" hidden="false">
        <f>AI567+AJ567</f>
        <v>148000</v>
      </c>
      <c r="AL567" s="21" t="n" hidden="false">
        <f>AK567/N567-1</f>
        <v>5.031953048581676</v>
      </c>
      <c r="AM567" s="8" t="n">
        <v>0</v>
      </c>
      <c r="AN567" s="19" t="n" hidden="false">
        <f>ROUND((AQ568)/AM567,2)</f>
        <v>0</v>
      </c>
      <c r="AO567" s="19" t="n" hidden="false">
        <v>0</v>
      </c>
      <c r="AP567" s="19" t="n" hidden="false">
        <f>AN567+AO567</f>
        <v>0</v>
      </c>
      <c r="AQ567" s="19" t="n" hidden="false">
        <f>ROUND(AM567*AN567,2)</f>
        <v>0</v>
      </c>
      <c r="AR567" s="19" t="n" hidden="false">
        <f>ROUND(AM567*AO567,2)</f>
        <v>0</v>
      </c>
      <c r="AS567" s="19" t="n" hidden="false">
        <f>AQ567+AR567</f>
        <v>0</v>
      </c>
      <c r="AT567" s="21" t="n" hidden="false">
        <f>AS567/N567-1</f>
        <v>-1</v>
      </c>
    </row>
    <row r="568" customFormat="false" hidden="false" outlineLevel="0" collapsed="false">
      <c r="A568" s="18" t="inlineStr">
        <is>
          <t xml:space="preserve">1.1.1.2.1.1.2.3.1</t>
        </is>
      </c>
      <c r="B568" s="18" t="inlineStr">
        <is>
          <t xml:space="preserve"/>
        </is>
      </c>
      <c r="C568" s="22" t="inlineStr">
        <is>
          <t xml:space="preserve">Устройство автоматического ввода резерва АВР_ / 100А на 2 ввода IP 54</t>
        </is>
      </c>
      <c r="D568" s="7" t="inlineStr">
        <is>
          <t xml:space="preserve"/>
        </is>
      </c>
      <c r="E568" s="7" t="inlineStr">
        <is>
          <t xml:space="preserve"/>
        </is>
      </c>
      <c r="F568" s="7" t="inlineStr">
        <is>
          <t xml:space="preserve">ШТ</t>
        </is>
      </c>
      <c r="G568" s="7" t="inlineStr">
        <is>
          <t xml:space="preserve">1</t>
        </is>
      </c>
      <c r="H568" s="8" t="n">
        <v>2</v>
      </c>
      <c r="I568" s="20" t="n">
        <v>0</v>
      </c>
      <c r="J568" s="19" t="n">
        <v/>
      </c>
      <c r="K568" s="19" t="n">
        <f>ROUND(I568,2)+J568</f>
        <v>0</v>
      </c>
      <c r="L568" s="19" t="n">
        <f>ROUND(H568*ROUND(I568,2),2)</f>
        <v>0</v>
      </c>
      <c r="M568" s="19" t="n">
        <v/>
      </c>
      <c r="N568" s="19" t="n">
        <f>L568+M568</f>
        <v>0</v>
      </c>
      <c r="O568" s="8" t="n">
        <v>2</v>
      </c>
      <c r="P568" s="20" t="n" hidden="false">
        <v>189926</v>
      </c>
      <c r="Q568" s="19" t="n" hidden="false">
        <v/>
      </c>
      <c r="R568" s="19" t="n" hidden="false">
        <f>P568+Q568</f>
        <v>189926</v>
      </c>
      <c r="S568" s="19" t="n" hidden="false">
        <f>ROUND(O568*P568,2)</f>
        <v>379852</v>
      </c>
      <c r="T568" s="19" t="n" hidden="false">
        <v/>
      </c>
      <c r="U568" s="19" t="n" hidden="false">
        <f>S568+T568</f>
        <v>379852</v>
      </c>
      <c r="V568" s="21" t="n" hidden="false">
        <f>U568/N568-1</f>
        <v>Infinity</v>
      </c>
      <c r="W568" s="8" t="n">
        <v>2</v>
      </c>
      <c r="X568" s="20" t="n" hidden="false">
        <v>87500</v>
      </c>
      <c r="Y568" s="19" t="n" hidden="false">
        <v/>
      </c>
      <c r="Z568" s="19" t="n" hidden="false">
        <f>X568+Y568</f>
        <v>87500</v>
      </c>
      <c r="AA568" s="19" t="n" hidden="false">
        <f>ROUND(W568*X568,2)</f>
        <v>175000</v>
      </c>
      <c r="AB568" s="19" t="n" hidden="false">
        <v/>
      </c>
      <c r="AC568" s="19" t="n" hidden="false">
        <f>AA568+AB568</f>
        <v>175000</v>
      </c>
      <c r="AD568" s="21" t="n" hidden="false">
        <f>AC568/N568-1</f>
        <v>Infinity</v>
      </c>
      <c r="AE568" s="8" t="n">
        <v>2</v>
      </c>
      <c r="AF568" s="20" t="n" hidden="false">
        <v>50000</v>
      </c>
      <c r="AG568" s="19" t="n" hidden="false">
        <v/>
      </c>
      <c r="AH568" s="19" t="n" hidden="false">
        <f>AF568+AG568</f>
        <v>50000</v>
      </c>
      <c r="AI568" s="19" t="n" hidden="false">
        <f>ROUND(AE568*AF568,2)</f>
        <v>100000</v>
      </c>
      <c r="AJ568" s="19" t="n" hidden="false">
        <v/>
      </c>
      <c r="AK568" s="19" t="n" hidden="false">
        <f>AI568+AJ568</f>
        <v>100000</v>
      </c>
      <c r="AL568" s="21" t="n" hidden="false">
        <f>AK568/N568-1</f>
        <v>Infinity</v>
      </c>
      <c r="AM568" s="8" t="n">
        <v>0</v>
      </c>
      <c r="AN568" s="19" t="n" hidden="false">
        <v>0</v>
      </c>
      <c r="AO568" s="19" t="n" hidden="false">
        <v/>
      </c>
      <c r="AP568" s="19" t="n" hidden="false">
        <f>AN568+AO568</f>
        <v>0</v>
      </c>
      <c r="AQ568" s="19" t="n" hidden="false">
        <f>ROUND(AM568*AN568,2)</f>
        <v>0</v>
      </c>
      <c r="AR568" s="19" t="n" hidden="false">
        <v/>
      </c>
      <c r="AS568" s="19" t="n" hidden="false">
        <f>AQ568+AR568</f>
        <v>0</v>
      </c>
      <c r="AT568" s="21" t="n" hidden="false">
        <f>AS568/N568-1</f>
        <v>NaN</v>
      </c>
    </row>
    <row r="569" customFormat="false" hidden="false" outlineLevel="0" collapsed="false">
      <c r="A569" s="18" t="inlineStr">
        <is>
          <t xml:space="preserve">1.1.1.2.1.1.2.4</t>
        </is>
      </c>
      <c r="B569" s="18" t="inlineStr">
        <is>
          <t xml:space="preserve"/>
        </is>
      </c>
      <c r="C569" s="18" t="inlineStr">
        <is>
          <t xml:space="preserve">Монтаж щита силового (для СКБ) / 12 модулей</t>
        </is>
      </c>
      <c r="D569" s="7" t="inlineStr">
        <is>
          <t xml:space="preserve"/>
        </is>
      </c>
      <c r="E569" s="7" t="inlineStr">
        <is>
          <t xml:space="preserve"/>
        </is>
      </c>
      <c r="F569" s="7" t="inlineStr">
        <is>
          <t xml:space="preserve">ШТ</t>
        </is>
      </c>
      <c r="G569" s="7" t="inlineStr">
        <is>
          <t xml:space="preserve">1</t>
        </is>
      </c>
      <c r="H569" s="8" t="n">
        <v>4</v>
      </c>
      <c r="I569" s="19" t="n">
        <f>ROUND((L570+L571+L572+L573)/H569,2)</f>
        <v>1</v>
      </c>
      <c r="J569" s="20" t="n">
        <v>4163</v>
      </c>
      <c r="K569" s="19" t="n">
        <f>I569+ROUND(J569,2)</f>
        <v>4164</v>
      </c>
      <c r="L569" s="19" t="n">
        <f>ROUND(H569*I569,2)</f>
        <v>4</v>
      </c>
      <c r="M569" s="19" t="n">
        <f>ROUND(H569*ROUND(J569,2),2)</f>
        <v>16652</v>
      </c>
      <c r="N569" s="19" t="n">
        <f>L569+M569</f>
        <v>16656</v>
      </c>
      <c r="O569" s="8" t="n">
        <v>4</v>
      </c>
      <c r="P569" s="19" t="n" hidden="false">
        <f>ROUND((S570+S571+S572+S573)/O569,2)</f>
        <v>1</v>
      </c>
      <c r="Q569" s="20" t="n" hidden="false">
        <v>16100.8</v>
      </c>
      <c r="R569" s="19" t="n" hidden="false">
        <f>P569+Q569</f>
        <v>16101.8</v>
      </c>
      <c r="S569" s="19" t="n" hidden="false">
        <f>ROUND(O569*P569,2)</f>
        <v>4</v>
      </c>
      <c r="T569" s="19" t="n" hidden="false">
        <f>ROUND(O569*Q569,2)</f>
        <v>64403.2</v>
      </c>
      <c r="U569" s="19" t="n" hidden="false">
        <f>S569+T569</f>
        <v>64407.2</v>
      </c>
      <c r="V569" s="21" t="n" hidden="false">
        <f>U569/N569-1</f>
        <v>2.8669068203650334</v>
      </c>
      <c r="W569" s="8" t="n">
        <v>4</v>
      </c>
      <c r="X569" s="19" t="n" hidden="false">
        <f>ROUND((AA570+AA571+AA572+AA573)/W569,2)</f>
        <v>1</v>
      </c>
      <c r="Y569" s="20" t="n" hidden="false">
        <v>15000</v>
      </c>
      <c r="Z569" s="19" t="n" hidden="false">
        <f>X569+Y569</f>
        <v>15001</v>
      </c>
      <c r="AA569" s="19" t="n" hidden="false">
        <f>ROUND(W569*X569,2)</f>
        <v>4</v>
      </c>
      <c r="AB569" s="19" t="n" hidden="false">
        <f>ROUND(W569*Y569,2)</f>
        <v>60000</v>
      </c>
      <c r="AC569" s="19" t="n" hidden="false">
        <f>AA569+AB569</f>
        <v>60004</v>
      </c>
      <c r="AD569" s="21" t="n" hidden="false">
        <f>AC569/N569-1</f>
        <v>2.6025456292026896</v>
      </c>
      <c r="AE569" s="8" t="n">
        <v>4</v>
      </c>
      <c r="AF569" s="19" t="n" hidden="false">
        <f>ROUND((AI570+AI571+AI572+AI573)/AE569,2)</f>
        <v>1</v>
      </c>
      <c r="AG569" s="20" t="n" hidden="false">
        <v>8200</v>
      </c>
      <c r="AH569" s="19" t="n" hidden="false">
        <f>AF569+AG569</f>
        <v>8201</v>
      </c>
      <c r="AI569" s="19" t="n" hidden="false">
        <f>ROUND(AE569*AF569,2)</f>
        <v>4</v>
      </c>
      <c r="AJ569" s="19" t="n" hidden="false">
        <f>ROUND(AE569*AG569,2)</f>
        <v>32800</v>
      </c>
      <c r="AK569" s="19" t="n" hidden="false">
        <f>AI569+AJ569</f>
        <v>32804</v>
      </c>
      <c r="AL569" s="21" t="n" hidden="false">
        <f>AK569/N569-1</f>
        <v>0.9695004803073968</v>
      </c>
      <c r="AM569" s="8" t="n">
        <v>0</v>
      </c>
      <c r="AN569" s="19" t="n" hidden="false">
        <f>ROUND((AQ570+AQ571+AQ572+AQ573)/AM569,2)</f>
        <v>0</v>
      </c>
      <c r="AO569" s="19" t="n" hidden="false">
        <v>0</v>
      </c>
      <c r="AP569" s="19" t="n" hidden="false">
        <f>AN569+AO569</f>
        <v>0</v>
      </c>
      <c r="AQ569" s="19" t="n" hidden="false">
        <f>ROUND(AM569*AN569,2)</f>
        <v>0</v>
      </c>
      <c r="AR569" s="19" t="n" hidden="false">
        <f>ROUND(AM569*AO569,2)</f>
        <v>0</v>
      </c>
      <c r="AS569" s="19" t="n" hidden="false">
        <f>AQ569+AR569</f>
        <v>0</v>
      </c>
      <c r="AT569" s="21" t="n" hidden="false">
        <f>AS569/N569-1</f>
        <v>-1</v>
      </c>
    </row>
    <row r="570" customFormat="false" hidden="false" outlineLevel="0" collapsed="false">
      <c r="A570" s="18" t="inlineStr">
        <is>
          <t xml:space="preserve">1.1.1.2.1.1.2.4.1</t>
        </is>
      </c>
      <c r="B570" s="18" t="inlineStr">
        <is>
          <t xml:space="preserve"/>
        </is>
      </c>
      <c r="C570" s="22" t="inlineStr">
        <is>
          <t xml:space="preserve">Щит силовой (в соответствии со схемой)_ / МЭЛ</t>
        </is>
      </c>
      <c r="D570" s="7" t="inlineStr">
        <is>
          <t xml:space="preserve">ЩС2.2</t>
        </is>
      </c>
      <c r="E570" s="7" t="inlineStr">
        <is>
          <t xml:space="preserve"/>
        </is>
      </c>
      <c r="F570" s="7" t="inlineStr">
        <is>
          <t xml:space="preserve">ШТ</t>
        </is>
      </c>
      <c r="G570" s="7" t="inlineStr">
        <is>
          <t xml:space="preserve">1</t>
        </is>
      </c>
      <c r="H570" s="8" t="n">
        <v>1</v>
      </c>
      <c r="I570" s="23" t="n">
        <v>1</v>
      </c>
      <c r="J570" s="19" t="n">
        <v/>
      </c>
      <c r="K570" s="19" t="n">
        <f>ROUND(I570,2)+J570</f>
        <v>1</v>
      </c>
      <c r="L570" s="19" t="n">
        <f>ROUND(H570*ROUND(I570,2),2)</f>
        <v>1</v>
      </c>
      <c r="M570" s="19" t="n">
        <v/>
      </c>
      <c r="N570" s="19" t="n">
        <f>L570+M570</f>
        <v>1</v>
      </c>
      <c r="O570" s="8" t="n">
        <v>1</v>
      </c>
      <c r="P570" s="23" t="n" hidden="false">
        <v>1</v>
      </c>
      <c r="Q570" s="19" t="n" hidden="false">
        <v/>
      </c>
      <c r="R570" s="19" t="n" hidden="false">
        <f>P570+Q570</f>
        <v>1</v>
      </c>
      <c r="S570" s="19" t="n" hidden="false">
        <f>ROUND(O570*P570,2)</f>
        <v>1</v>
      </c>
      <c r="T570" s="19" t="n" hidden="false">
        <v/>
      </c>
      <c r="U570" s="19" t="n" hidden="false">
        <f>S570+T570</f>
        <v>1</v>
      </c>
      <c r="V570" s="21" t="n" hidden="false">
        <f>U570/N570-1</f>
        <v>0</v>
      </c>
      <c r="W570" s="8" t="n">
        <v>1</v>
      </c>
      <c r="X570" s="23" t="n" hidden="false">
        <v>1</v>
      </c>
      <c r="Y570" s="19" t="n" hidden="false">
        <v/>
      </c>
      <c r="Z570" s="19" t="n" hidden="false">
        <f>X570+Y570</f>
        <v>1</v>
      </c>
      <c r="AA570" s="19" t="n" hidden="false">
        <f>ROUND(W570*X570,2)</f>
        <v>1</v>
      </c>
      <c r="AB570" s="19" t="n" hidden="false">
        <v/>
      </c>
      <c r="AC570" s="19" t="n" hidden="false">
        <f>AA570+AB570</f>
        <v>1</v>
      </c>
      <c r="AD570" s="21" t="n" hidden="false">
        <f>AC570/N570-1</f>
        <v>0</v>
      </c>
      <c r="AE570" s="8" t="n">
        <v>1</v>
      </c>
      <c r="AF570" s="23" t="n" hidden="false">
        <v>1</v>
      </c>
      <c r="AG570" s="19" t="n" hidden="false">
        <v/>
      </c>
      <c r="AH570" s="19" t="n" hidden="false">
        <f>AF570+AG570</f>
        <v>1</v>
      </c>
      <c r="AI570" s="19" t="n" hidden="false">
        <f>ROUND(AE570*AF570,2)</f>
        <v>1</v>
      </c>
      <c r="AJ570" s="19" t="n" hidden="false">
        <v/>
      </c>
      <c r="AK570" s="19" t="n" hidden="false">
        <f>AI570+AJ570</f>
        <v>1</v>
      </c>
      <c r="AL570" s="21" t="n" hidden="false">
        <f>AK570/N570-1</f>
        <v>0</v>
      </c>
      <c r="AM570" s="8" t="n">
        <v>0</v>
      </c>
      <c r="AN570" s="23" t="n" hidden="false">
        <v>0</v>
      </c>
      <c r="AO570" s="19" t="n" hidden="false">
        <v/>
      </c>
      <c r="AP570" s="19" t="n" hidden="false">
        <f>AN570+AO570</f>
        <v>0</v>
      </c>
      <c r="AQ570" s="19" t="n" hidden="false">
        <f>ROUND(AM570*AN570,2)</f>
        <v>0</v>
      </c>
      <c r="AR570" s="19" t="n" hidden="false">
        <v/>
      </c>
      <c r="AS570" s="19" t="n" hidden="false">
        <f>AQ570+AR570</f>
        <v>0</v>
      </c>
      <c r="AT570" s="21" t="n" hidden="false">
        <f>AS570/N570-1</f>
        <v>-1</v>
      </c>
    </row>
    <row r="571" customFormat="false" hidden="false" outlineLevel="0" collapsed="false">
      <c r="A571" s="18" t="inlineStr">
        <is>
          <t xml:space="preserve">1.1.1.2.1.1.2.4.2</t>
        </is>
      </c>
      <c r="B571" s="18" t="inlineStr">
        <is>
          <t xml:space="preserve"/>
        </is>
      </c>
      <c r="C571" s="22" t="inlineStr">
        <is>
          <t xml:space="preserve">Щит силовой (в соответствии со схемой)_ / МЭЛ</t>
        </is>
      </c>
      <c r="D571" s="7" t="inlineStr">
        <is>
          <t xml:space="preserve">ЩС1.2</t>
        </is>
      </c>
      <c r="E571" s="7" t="inlineStr">
        <is>
          <t xml:space="preserve"/>
        </is>
      </c>
      <c r="F571" s="7" t="inlineStr">
        <is>
          <t xml:space="preserve">ШТ</t>
        </is>
      </c>
      <c r="G571" s="7" t="inlineStr">
        <is>
          <t xml:space="preserve">1</t>
        </is>
      </c>
      <c r="H571" s="8" t="n">
        <v>1</v>
      </c>
      <c r="I571" s="23" t="n">
        <v>1</v>
      </c>
      <c r="J571" s="19" t="n">
        <v/>
      </c>
      <c r="K571" s="19" t="n">
        <f>ROUND(I571,2)+J571</f>
        <v>1</v>
      </c>
      <c r="L571" s="19" t="n">
        <f>ROUND(H571*ROUND(I571,2),2)</f>
        <v>1</v>
      </c>
      <c r="M571" s="19" t="n">
        <v/>
      </c>
      <c r="N571" s="19" t="n">
        <f>L571+M571</f>
        <v>1</v>
      </c>
      <c r="O571" s="8" t="n">
        <v>1</v>
      </c>
      <c r="P571" s="23" t="n" hidden="false">
        <v>1</v>
      </c>
      <c r="Q571" s="19" t="n" hidden="false">
        <v/>
      </c>
      <c r="R571" s="19" t="n" hidden="false">
        <f>P571+Q571</f>
        <v>1</v>
      </c>
      <c r="S571" s="19" t="n" hidden="false">
        <f>ROUND(O571*P571,2)</f>
        <v>1</v>
      </c>
      <c r="T571" s="19" t="n" hidden="false">
        <v/>
      </c>
      <c r="U571" s="19" t="n" hidden="false">
        <f>S571+T571</f>
        <v>1</v>
      </c>
      <c r="V571" s="21" t="n" hidden="false">
        <f>U571/N571-1</f>
        <v>0</v>
      </c>
      <c r="W571" s="8" t="n">
        <v>1</v>
      </c>
      <c r="X571" s="23" t="n" hidden="false">
        <v>1</v>
      </c>
      <c r="Y571" s="19" t="n" hidden="false">
        <v/>
      </c>
      <c r="Z571" s="19" t="n" hidden="false">
        <f>X571+Y571</f>
        <v>1</v>
      </c>
      <c r="AA571" s="19" t="n" hidden="false">
        <f>ROUND(W571*X571,2)</f>
        <v>1</v>
      </c>
      <c r="AB571" s="19" t="n" hidden="false">
        <v/>
      </c>
      <c r="AC571" s="19" t="n" hidden="false">
        <f>AA571+AB571</f>
        <v>1</v>
      </c>
      <c r="AD571" s="21" t="n" hidden="false">
        <f>AC571/N571-1</f>
        <v>0</v>
      </c>
      <c r="AE571" s="8" t="n">
        <v>1</v>
      </c>
      <c r="AF571" s="23" t="n" hidden="false">
        <v>1</v>
      </c>
      <c r="AG571" s="19" t="n" hidden="false">
        <v/>
      </c>
      <c r="AH571" s="19" t="n" hidden="false">
        <f>AF571+AG571</f>
        <v>1</v>
      </c>
      <c r="AI571" s="19" t="n" hidden="false">
        <f>ROUND(AE571*AF571,2)</f>
        <v>1</v>
      </c>
      <c r="AJ571" s="19" t="n" hidden="false">
        <v/>
      </c>
      <c r="AK571" s="19" t="n" hidden="false">
        <f>AI571+AJ571</f>
        <v>1</v>
      </c>
      <c r="AL571" s="21" t="n" hidden="false">
        <f>AK571/N571-1</f>
        <v>0</v>
      </c>
      <c r="AM571" s="8" t="n">
        <v>0</v>
      </c>
      <c r="AN571" s="23" t="n" hidden="false">
        <v>0</v>
      </c>
      <c r="AO571" s="19" t="n" hidden="false">
        <v/>
      </c>
      <c r="AP571" s="19" t="n" hidden="false">
        <f>AN571+AO571</f>
        <v>0</v>
      </c>
      <c r="AQ571" s="19" t="n" hidden="false">
        <f>ROUND(AM571*AN571,2)</f>
        <v>0</v>
      </c>
      <c r="AR571" s="19" t="n" hidden="false">
        <v/>
      </c>
      <c r="AS571" s="19" t="n" hidden="false">
        <f>AQ571+AR571</f>
        <v>0</v>
      </c>
      <c r="AT571" s="21" t="n" hidden="false">
        <f>AS571/N571-1</f>
        <v>-1</v>
      </c>
    </row>
    <row r="572" customFormat="false" hidden="false" outlineLevel="0" collapsed="false">
      <c r="A572" s="18" t="inlineStr">
        <is>
          <t xml:space="preserve">1.1.1.2.1.1.2.4.3</t>
        </is>
      </c>
      <c r="B572" s="18" t="inlineStr">
        <is>
          <t xml:space="preserve"/>
        </is>
      </c>
      <c r="C572" s="22" t="inlineStr">
        <is>
          <t xml:space="preserve">Щит силовой (в соответствии со схемой)_ / МЭЛ</t>
        </is>
      </c>
      <c r="D572" s="7" t="inlineStr">
        <is>
          <t xml:space="preserve">ЩС2.3</t>
        </is>
      </c>
      <c r="E572" s="7" t="inlineStr">
        <is>
          <t xml:space="preserve"/>
        </is>
      </c>
      <c r="F572" s="7" t="inlineStr">
        <is>
          <t xml:space="preserve">ШТ</t>
        </is>
      </c>
      <c r="G572" s="7" t="inlineStr">
        <is>
          <t xml:space="preserve">1</t>
        </is>
      </c>
      <c r="H572" s="8" t="n">
        <v>1</v>
      </c>
      <c r="I572" s="23" t="n">
        <v>1</v>
      </c>
      <c r="J572" s="19" t="n">
        <v/>
      </c>
      <c r="K572" s="19" t="n">
        <f>ROUND(I572,2)+J572</f>
        <v>1</v>
      </c>
      <c r="L572" s="19" t="n">
        <f>ROUND(H572*ROUND(I572,2),2)</f>
        <v>1</v>
      </c>
      <c r="M572" s="19" t="n">
        <v/>
      </c>
      <c r="N572" s="19" t="n">
        <f>L572+M572</f>
        <v>1</v>
      </c>
      <c r="O572" s="8" t="n">
        <v>1</v>
      </c>
      <c r="P572" s="23" t="n" hidden="false">
        <v>1</v>
      </c>
      <c r="Q572" s="19" t="n" hidden="false">
        <v/>
      </c>
      <c r="R572" s="19" t="n" hidden="false">
        <f>P572+Q572</f>
        <v>1</v>
      </c>
      <c r="S572" s="19" t="n" hidden="false">
        <f>ROUND(O572*P572,2)</f>
        <v>1</v>
      </c>
      <c r="T572" s="19" t="n" hidden="false">
        <v/>
      </c>
      <c r="U572" s="19" t="n" hidden="false">
        <f>S572+T572</f>
        <v>1</v>
      </c>
      <c r="V572" s="21" t="n" hidden="false">
        <f>U572/N572-1</f>
        <v>0</v>
      </c>
      <c r="W572" s="8" t="n">
        <v>1</v>
      </c>
      <c r="X572" s="23" t="n" hidden="false">
        <v>1</v>
      </c>
      <c r="Y572" s="19" t="n" hidden="false">
        <v/>
      </c>
      <c r="Z572" s="19" t="n" hidden="false">
        <f>X572+Y572</f>
        <v>1</v>
      </c>
      <c r="AA572" s="19" t="n" hidden="false">
        <f>ROUND(W572*X572,2)</f>
        <v>1</v>
      </c>
      <c r="AB572" s="19" t="n" hidden="false">
        <v/>
      </c>
      <c r="AC572" s="19" t="n" hidden="false">
        <f>AA572+AB572</f>
        <v>1</v>
      </c>
      <c r="AD572" s="21" t="n" hidden="false">
        <f>AC572/N572-1</f>
        <v>0</v>
      </c>
      <c r="AE572" s="8" t="n">
        <v>1</v>
      </c>
      <c r="AF572" s="23" t="n" hidden="false">
        <v>1</v>
      </c>
      <c r="AG572" s="19" t="n" hidden="false">
        <v/>
      </c>
      <c r="AH572" s="19" t="n" hidden="false">
        <f>AF572+AG572</f>
        <v>1</v>
      </c>
      <c r="AI572" s="19" t="n" hidden="false">
        <f>ROUND(AE572*AF572,2)</f>
        <v>1</v>
      </c>
      <c r="AJ572" s="19" t="n" hidden="false">
        <v/>
      </c>
      <c r="AK572" s="19" t="n" hidden="false">
        <f>AI572+AJ572</f>
        <v>1</v>
      </c>
      <c r="AL572" s="21" t="n" hidden="false">
        <f>AK572/N572-1</f>
        <v>0</v>
      </c>
      <c r="AM572" s="8" t="n">
        <v>0</v>
      </c>
      <c r="AN572" s="23" t="n" hidden="false">
        <v>0</v>
      </c>
      <c r="AO572" s="19" t="n" hidden="false">
        <v/>
      </c>
      <c r="AP572" s="19" t="n" hidden="false">
        <f>AN572+AO572</f>
        <v>0</v>
      </c>
      <c r="AQ572" s="19" t="n" hidden="false">
        <f>ROUND(AM572*AN572,2)</f>
        <v>0</v>
      </c>
      <c r="AR572" s="19" t="n" hidden="false">
        <v/>
      </c>
      <c r="AS572" s="19" t="n" hidden="false">
        <f>AQ572+AR572</f>
        <v>0</v>
      </c>
      <c r="AT572" s="21" t="n" hidden="false">
        <f>AS572/N572-1</f>
        <v>-1</v>
      </c>
    </row>
    <row r="573" customFormat="false" hidden="false" outlineLevel="0" collapsed="false">
      <c r="A573" s="18" t="inlineStr">
        <is>
          <t xml:space="preserve">1.1.1.2.1.1.2.4.4</t>
        </is>
      </c>
      <c r="B573" s="18" t="inlineStr">
        <is>
          <t xml:space="preserve"/>
        </is>
      </c>
      <c r="C573" s="22" t="inlineStr">
        <is>
          <t xml:space="preserve">Щит силовой (в соответствии со схемой)_ / МЭЛ</t>
        </is>
      </c>
      <c r="D573" s="7" t="inlineStr">
        <is>
          <t xml:space="preserve">ЩС3.1</t>
        </is>
      </c>
      <c r="E573" s="7" t="inlineStr">
        <is>
          <t xml:space="preserve"/>
        </is>
      </c>
      <c r="F573" s="7" t="inlineStr">
        <is>
          <t xml:space="preserve">ШТ</t>
        </is>
      </c>
      <c r="G573" s="7" t="inlineStr">
        <is>
          <t xml:space="preserve">1</t>
        </is>
      </c>
      <c r="H573" s="8" t="n">
        <v>1</v>
      </c>
      <c r="I573" s="23" t="n">
        <v>1</v>
      </c>
      <c r="J573" s="19" t="n">
        <v/>
      </c>
      <c r="K573" s="19" t="n">
        <f>ROUND(I573,2)+J573</f>
        <v>1</v>
      </c>
      <c r="L573" s="19" t="n">
        <f>ROUND(H573*ROUND(I573,2),2)</f>
        <v>1</v>
      </c>
      <c r="M573" s="19" t="n">
        <v/>
      </c>
      <c r="N573" s="19" t="n">
        <f>L573+M573</f>
        <v>1</v>
      </c>
      <c r="O573" s="8" t="n">
        <v>1</v>
      </c>
      <c r="P573" s="23" t="n" hidden="false">
        <v>1</v>
      </c>
      <c r="Q573" s="19" t="n" hidden="false">
        <v/>
      </c>
      <c r="R573" s="19" t="n" hidden="false">
        <f>P573+Q573</f>
        <v>1</v>
      </c>
      <c r="S573" s="19" t="n" hidden="false">
        <f>ROUND(O573*P573,2)</f>
        <v>1</v>
      </c>
      <c r="T573" s="19" t="n" hidden="false">
        <v/>
      </c>
      <c r="U573" s="19" t="n" hidden="false">
        <f>S573+T573</f>
        <v>1</v>
      </c>
      <c r="V573" s="21" t="n" hidden="false">
        <f>U573/N573-1</f>
        <v>0</v>
      </c>
      <c r="W573" s="8" t="n">
        <v>1</v>
      </c>
      <c r="X573" s="23" t="n" hidden="false">
        <v>1</v>
      </c>
      <c r="Y573" s="19" t="n" hidden="false">
        <v/>
      </c>
      <c r="Z573" s="19" t="n" hidden="false">
        <f>X573+Y573</f>
        <v>1</v>
      </c>
      <c r="AA573" s="19" t="n" hidden="false">
        <f>ROUND(W573*X573,2)</f>
        <v>1</v>
      </c>
      <c r="AB573" s="19" t="n" hidden="false">
        <v/>
      </c>
      <c r="AC573" s="19" t="n" hidden="false">
        <f>AA573+AB573</f>
        <v>1</v>
      </c>
      <c r="AD573" s="21" t="n" hidden="false">
        <f>AC573/N573-1</f>
        <v>0</v>
      </c>
      <c r="AE573" s="8" t="n">
        <v>1</v>
      </c>
      <c r="AF573" s="23" t="n" hidden="false">
        <v>1</v>
      </c>
      <c r="AG573" s="19" t="n" hidden="false">
        <v/>
      </c>
      <c r="AH573" s="19" t="n" hidden="false">
        <f>AF573+AG573</f>
        <v>1</v>
      </c>
      <c r="AI573" s="19" t="n" hidden="false">
        <f>ROUND(AE573*AF573,2)</f>
        <v>1</v>
      </c>
      <c r="AJ573" s="19" t="n" hidden="false">
        <v/>
      </c>
      <c r="AK573" s="19" t="n" hidden="false">
        <f>AI573+AJ573</f>
        <v>1</v>
      </c>
      <c r="AL573" s="21" t="n" hidden="false">
        <f>AK573/N573-1</f>
        <v>0</v>
      </c>
      <c r="AM573" s="8" t="n">
        <v>0</v>
      </c>
      <c r="AN573" s="23" t="n" hidden="false">
        <v>0</v>
      </c>
      <c r="AO573" s="19" t="n" hidden="false">
        <v/>
      </c>
      <c r="AP573" s="19" t="n" hidden="false">
        <f>AN573+AO573</f>
        <v>0</v>
      </c>
      <c r="AQ573" s="19" t="n" hidden="false">
        <f>ROUND(AM573*AN573,2)</f>
        <v>0</v>
      </c>
      <c r="AR573" s="19" t="n" hidden="false">
        <v/>
      </c>
      <c r="AS573" s="19" t="n" hidden="false">
        <f>AQ573+AR573</f>
        <v>0</v>
      </c>
      <c r="AT573" s="21" t="n" hidden="false">
        <f>AS573/N573-1</f>
        <v>-1</v>
      </c>
    </row>
    <row r="574" customFormat="false" hidden="false" outlineLevel="0" collapsed="false">
      <c r="A574" s="18" t="inlineStr">
        <is>
          <t xml:space="preserve">1.1.1.2.1.1.2.5</t>
        </is>
      </c>
      <c r="B574" s="18" t="inlineStr">
        <is>
          <t xml:space="preserve"/>
        </is>
      </c>
      <c r="C574" s="18" t="inlineStr">
        <is>
          <t xml:space="preserve">Монтаж щита силового (для СКБ) / 18 модулей</t>
        </is>
      </c>
      <c r="D574" s="7" t="inlineStr">
        <is>
          <t xml:space="preserve"/>
        </is>
      </c>
      <c r="E574" s="7" t="inlineStr">
        <is>
          <t xml:space="preserve"/>
        </is>
      </c>
      <c r="F574" s="7" t="inlineStr">
        <is>
          <t xml:space="preserve">ШТ</t>
        </is>
      </c>
      <c r="G574" s="7" t="inlineStr">
        <is>
          <t xml:space="preserve">1</t>
        </is>
      </c>
      <c r="H574" s="8" t="n">
        <v>14</v>
      </c>
      <c r="I574" s="19" t="n">
        <f>ROUND((L575+L576+L577+L578+L579+L580+L581+L582+L583+L584+L585+L586+L587+L588)/H574,2)</f>
        <v>1</v>
      </c>
      <c r="J574" s="20" t="n">
        <v>6708</v>
      </c>
      <c r="K574" s="19" t="n">
        <f>I574+ROUND(J574,2)</f>
        <v>6709</v>
      </c>
      <c r="L574" s="19" t="n">
        <f>ROUND(H574*I574,2)</f>
        <v>14</v>
      </c>
      <c r="M574" s="19" t="n">
        <f>ROUND(H574*ROUND(J574,2),2)</f>
        <v>93912</v>
      </c>
      <c r="N574" s="19" t="n">
        <f>L574+M574</f>
        <v>93926</v>
      </c>
      <c r="O574" s="8" t="n">
        <v>14</v>
      </c>
      <c r="P574" s="19" t="n" hidden="false">
        <f>ROUND((S575+S576+S577+S578+S579+S580+S581+S582+S583+S584+S585+S586+S587+S588)/O574,2)</f>
        <v>1</v>
      </c>
      <c r="Q574" s="20" t="n" hidden="false">
        <v>16100.8</v>
      </c>
      <c r="R574" s="19" t="n" hidden="false">
        <f>P574+Q574</f>
        <v>16101.8</v>
      </c>
      <c r="S574" s="19" t="n" hidden="false">
        <f>ROUND(O574*P574,2)</f>
        <v>14</v>
      </c>
      <c r="T574" s="19" t="n" hidden="false">
        <f>ROUND(O574*Q574,2)</f>
        <v>225411.2</v>
      </c>
      <c r="U574" s="19" t="n" hidden="false">
        <f>S574+T574</f>
        <v>225425.2</v>
      </c>
      <c r="V574" s="21" t="n" hidden="false">
        <f>U574/N574-1</f>
        <v>1.4000298107020424</v>
      </c>
      <c r="W574" s="8" t="n">
        <v>14</v>
      </c>
      <c r="X574" s="19" t="n" hidden="false">
        <f>ROUND((AA575+AA576+AA577+AA578+AA579+AA580+AA581+AA582+AA583+AA584+AA585+AA586+AA587+AA588)/W574,2)</f>
        <v>1</v>
      </c>
      <c r="Y574" s="20" t="n" hidden="false">
        <v>17500</v>
      </c>
      <c r="Z574" s="19" t="n" hidden="false">
        <f>X574+Y574</f>
        <v>17501</v>
      </c>
      <c r="AA574" s="19" t="n" hidden="false">
        <f>ROUND(W574*X574,2)</f>
        <v>14</v>
      </c>
      <c r="AB574" s="19" t="n" hidden="false">
        <f>ROUND(W574*Y574,2)</f>
        <v>245000</v>
      </c>
      <c r="AC574" s="19" t="n" hidden="false">
        <f>AA574+AB574</f>
        <v>245014</v>
      </c>
      <c r="AD574" s="21" t="n" hidden="false">
        <f>AC574/N574-1</f>
        <v>1.6085854821881056</v>
      </c>
      <c r="AE574" s="8" t="n">
        <v>14</v>
      </c>
      <c r="AF574" s="19" t="n" hidden="false">
        <f>ROUND((AI575+AI576+AI577+AI578+AI579+AI580+AI581+AI582+AI583+AI584+AI585+AI586+AI587+AI588)/AE574,2)</f>
        <v>1</v>
      </c>
      <c r="AG574" s="20" t="n" hidden="false">
        <v>13400</v>
      </c>
      <c r="AH574" s="19" t="n" hidden="false">
        <f>AF574+AG574</f>
        <v>13401</v>
      </c>
      <c r="AI574" s="19" t="n" hidden="false">
        <f>ROUND(AE574*AF574,2)</f>
        <v>14</v>
      </c>
      <c r="AJ574" s="19" t="n" hidden="false">
        <f>ROUND(AE574*AG574,2)</f>
        <v>187600</v>
      </c>
      <c r="AK574" s="19" t="n" hidden="false">
        <f>AI574+AJ574</f>
        <v>187614</v>
      </c>
      <c r="AL574" s="21" t="n" hidden="false">
        <f>AK574/N574-1</f>
        <v>0.9974660903264272</v>
      </c>
      <c r="AM574" s="8" t="n">
        <v>0</v>
      </c>
      <c r="AN574" s="19" t="n" hidden="false">
        <f>ROUND((AQ575+AQ576+AQ577+AQ578+AQ579+AQ580+AQ581+AQ582+AQ583+AQ584+AQ585+AQ586+AQ587+AQ588)/AM574,2)</f>
        <v>0</v>
      </c>
      <c r="AO574" s="19" t="n" hidden="false">
        <v>0</v>
      </c>
      <c r="AP574" s="19" t="n" hidden="false">
        <f>AN574+AO574</f>
        <v>0</v>
      </c>
      <c r="AQ574" s="19" t="n" hidden="false">
        <f>ROUND(AM574*AN574,2)</f>
        <v>0</v>
      </c>
      <c r="AR574" s="19" t="n" hidden="false">
        <f>ROUND(AM574*AO574,2)</f>
        <v>0</v>
      </c>
      <c r="AS574" s="19" t="n" hidden="false">
        <f>AQ574+AR574</f>
        <v>0</v>
      </c>
      <c r="AT574" s="21" t="n" hidden="false">
        <f>AS574/N574-1</f>
        <v>-1</v>
      </c>
    </row>
    <row r="575" customFormat="false" hidden="false" outlineLevel="0" collapsed="false">
      <c r="A575" s="18" t="inlineStr">
        <is>
          <t xml:space="preserve">1.1.1.2.1.1.2.5.1</t>
        </is>
      </c>
      <c r="B575" s="18" t="inlineStr">
        <is>
          <t xml:space="preserve"/>
        </is>
      </c>
      <c r="C575" s="22" t="inlineStr">
        <is>
          <t xml:space="preserve">Щит силовой (в соответствии со схемой)_ / МЭЛ</t>
        </is>
      </c>
      <c r="D575" s="7" t="inlineStr">
        <is>
          <t xml:space="preserve">ЩАО4/2.1 ЩРн-18-350х300х120-IP31 mb11-18n EKF</t>
        </is>
      </c>
      <c r="E575" s="7" t="inlineStr">
        <is>
          <t xml:space="preserve"/>
        </is>
      </c>
      <c r="F575" s="7" t="inlineStr">
        <is>
          <t xml:space="preserve">ШТ</t>
        </is>
      </c>
      <c r="G575" s="7" t="inlineStr">
        <is>
          <t xml:space="preserve">1</t>
        </is>
      </c>
      <c r="H575" s="8" t="n">
        <v>1</v>
      </c>
      <c r="I575" s="23" t="n">
        <v>1</v>
      </c>
      <c r="J575" s="19" t="n">
        <v/>
      </c>
      <c r="K575" s="19" t="n">
        <f>ROUND(I575,2)+J575</f>
        <v>1</v>
      </c>
      <c r="L575" s="19" t="n">
        <f>ROUND(H575*ROUND(I575,2),2)</f>
        <v>1</v>
      </c>
      <c r="M575" s="19" t="n">
        <v/>
      </c>
      <c r="N575" s="19" t="n">
        <f>L575+M575</f>
        <v>1</v>
      </c>
      <c r="O575" s="8" t="n">
        <v>1</v>
      </c>
      <c r="P575" s="23" t="n" hidden="false">
        <v>1</v>
      </c>
      <c r="Q575" s="19" t="n" hidden="false">
        <v/>
      </c>
      <c r="R575" s="19" t="n" hidden="false">
        <f>P575+Q575</f>
        <v>1</v>
      </c>
      <c r="S575" s="19" t="n" hidden="false">
        <f>ROUND(O575*P575,2)</f>
        <v>1</v>
      </c>
      <c r="T575" s="19" t="n" hidden="false">
        <v/>
      </c>
      <c r="U575" s="19" t="n" hidden="false">
        <f>S575+T575</f>
        <v>1</v>
      </c>
      <c r="V575" s="21" t="n" hidden="false">
        <f>U575/N575-1</f>
        <v>0</v>
      </c>
      <c r="W575" s="8" t="n">
        <v>1</v>
      </c>
      <c r="X575" s="23" t="n" hidden="false">
        <v>1</v>
      </c>
      <c r="Y575" s="19" t="n" hidden="false">
        <v/>
      </c>
      <c r="Z575" s="19" t="n" hidden="false">
        <f>X575+Y575</f>
        <v>1</v>
      </c>
      <c r="AA575" s="19" t="n" hidden="false">
        <f>ROUND(W575*X575,2)</f>
        <v>1</v>
      </c>
      <c r="AB575" s="19" t="n" hidden="false">
        <v/>
      </c>
      <c r="AC575" s="19" t="n" hidden="false">
        <f>AA575+AB575</f>
        <v>1</v>
      </c>
      <c r="AD575" s="21" t="n" hidden="false">
        <f>AC575/N575-1</f>
        <v>0</v>
      </c>
      <c r="AE575" s="8" t="n">
        <v>1</v>
      </c>
      <c r="AF575" s="23" t="n" hidden="false">
        <v>1</v>
      </c>
      <c r="AG575" s="19" t="n" hidden="false">
        <v/>
      </c>
      <c r="AH575" s="19" t="n" hidden="false">
        <f>AF575+AG575</f>
        <v>1</v>
      </c>
      <c r="AI575" s="19" t="n" hidden="false">
        <f>ROUND(AE575*AF575,2)</f>
        <v>1</v>
      </c>
      <c r="AJ575" s="19" t="n" hidden="false">
        <v/>
      </c>
      <c r="AK575" s="19" t="n" hidden="false">
        <f>AI575+AJ575</f>
        <v>1</v>
      </c>
      <c r="AL575" s="21" t="n" hidden="false">
        <f>AK575/N575-1</f>
        <v>0</v>
      </c>
      <c r="AM575" s="8" t="n">
        <v>0</v>
      </c>
      <c r="AN575" s="23" t="n" hidden="false">
        <v>0</v>
      </c>
      <c r="AO575" s="19" t="n" hidden="false">
        <v/>
      </c>
      <c r="AP575" s="19" t="n" hidden="false">
        <f>AN575+AO575</f>
        <v>0</v>
      </c>
      <c r="AQ575" s="19" t="n" hidden="false">
        <f>ROUND(AM575*AN575,2)</f>
        <v>0</v>
      </c>
      <c r="AR575" s="19" t="n" hidden="false">
        <v/>
      </c>
      <c r="AS575" s="19" t="n" hidden="false">
        <f>AQ575+AR575</f>
        <v>0</v>
      </c>
      <c r="AT575" s="21" t="n" hidden="false">
        <f>AS575/N575-1</f>
        <v>-1</v>
      </c>
    </row>
    <row r="576" customFormat="false" hidden="false" outlineLevel="0" collapsed="false">
      <c r="A576" s="18" t="inlineStr">
        <is>
          <t xml:space="preserve">1.1.1.2.1.1.2.5.2</t>
        </is>
      </c>
      <c r="B576" s="18" t="inlineStr">
        <is>
          <t xml:space="preserve"/>
        </is>
      </c>
      <c r="C576" s="22" t="inlineStr">
        <is>
          <t xml:space="preserve">Щит силовой (в соответствии со схемой)_ / МЭЛ</t>
        </is>
      </c>
      <c r="D576" s="7" t="inlineStr">
        <is>
          <t xml:space="preserve">ЩАО4/2.0 ЩРн-18-350х300х120-IP31 mb11-18n EKF</t>
        </is>
      </c>
      <c r="E576" s="7" t="inlineStr">
        <is>
          <t xml:space="preserve"/>
        </is>
      </c>
      <c r="F576" s="7" t="inlineStr">
        <is>
          <t xml:space="preserve">ШТ</t>
        </is>
      </c>
      <c r="G576" s="7" t="inlineStr">
        <is>
          <t xml:space="preserve">1</t>
        </is>
      </c>
      <c r="H576" s="8" t="n">
        <v>1</v>
      </c>
      <c r="I576" s="23" t="n">
        <v>1</v>
      </c>
      <c r="J576" s="19" t="n">
        <v/>
      </c>
      <c r="K576" s="19" t="n">
        <f>ROUND(I576,2)+J576</f>
        <v>1</v>
      </c>
      <c r="L576" s="19" t="n">
        <f>ROUND(H576*ROUND(I576,2),2)</f>
        <v>1</v>
      </c>
      <c r="M576" s="19" t="n">
        <v/>
      </c>
      <c r="N576" s="19" t="n">
        <f>L576+M576</f>
        <v>1</v>
      </c>
      <c r="O576" s="8" t="n">
        <v>1</v>
      </c>
      <c r="P576" s="23" t="n" hidden="false">
        <v>1</v>
      </c>
      <c r="Q576" s="19" t="n" hidden="false">
        <v/>
      </c>
      <c r="R576" s="19" t="n" hidden="false">
        <f>P576+Q576</f>
        <v>1</v>
      </c>
      <c r="S576" s="19" t="n" hidden="false">
        <f>ROUND(O576*P576,2)</f>
        <v>1</v>
      </c>
      <c r="T576" s="19" t="n" hidden="false">
        <v/>
      </c>
      <c r="U576" s="19" t="n" hidden="false">
        <f>S576+T576</f>
        <v>1</v>
      </c>
      <c r="V576" s="21" t="n" hidden="false">
        <f>U576/N576-1</f>
        <v>0</v>
      </c>
      <c r="W576" s="8" t="n">
        <v>1</v>
      </c>
      <c r="X576" s="23" t="n" hidden="false">
        <v>1</v>
      </c>
      <c r="Y576" s="19" t="n" hidden="false">
        <v/>
      </c>
      <c r="Z576" s="19" t="n" hidden="false">
        <f>X576+Y576</f>
        <v>1</v>
      </c>
      <c r="AA576" s="19" t="n" hidden="false">
        <f>ROUND(W576*X576,2)</f>
        <v>1</v>
      </c>
      <c r="AB576" s="19" t="n" hidden="false">
        <v/>
      </c>
      <c r="AC576" s="19" t="n" hidden="false">
        <f>AA576+AB576</f>
        <v>1</v>
      </c>
      <c r="AD576" s="21" t="n" hidden="false">
        <f>AC576/N576-1</f>
        <v>0</v>
      </c>
      <c r="AE576" s="8" t="n">
        <v>1</v>
      </c>
      <c r="AF576" s="23" t="n" hidden="false">
        <v>1</v>
      </c>
      <c r="AG576" s="19" t="n" hidden="false">
        <v/>
      </c>
      <c r="AH576" s="19" t="n" hidden="false">
        <f>AF576+AG576</f>
        <v>1</v>
      </c>
      <c r="AI576" s="19" t="n" hidden="false">
        <f>ROUND(AE576*AF576,2)</f>
        <v>1</v>
      </c>
      <c r="AJ576" s="19" t="n" hidden="false">
        <v/>
      </c>
      <c r="AK576" s="19" t="n" hidden="false">
        <f>AI576+AJ576</f>
        <v>1</v>
      </c>
      <c r="AL576" s="21" t="n" hidden="false">
        <f>AK576/N576-1</f>
        <v>0</v>
      </c>
      <c r="AM576" s="8" t="n">
        <v>0</v>
      </c>
      <c r="AN576" s="23" t="n" hidden="false">
        <v>0</v>
      </c>
      <c r="AO576" s="19" t="n" hidden="false">
        <v/>
      </c>
      <c r="AP576" s="19" t="n" hidden="false">
        <f>AN576+AO576</f>
        <v>0</v>
      </c>
      <c r="AQ576" s="19" t="n" hidden="false">
        <f>ROUND(AM576*AN576,2)</f>
        <v>0</v>
      </c>
      <c r="AR576" s="19" t="n" hidden="false">
        <v/>
      </c>
      <c r="AS576" s="19" t="n" hidden="false">
        <f>AQ576+AR576</f>
        <v>0</v>
      </c>
      <c r="AT576" s="21" t="n" hidden="false">
        <f>AS576/N576-1</f>
        <v>-1</v>
      </c>
    </row>
    <row r="577" customFormat="false" hidden="false" outlineLevel="0" collapsed="false">
      <c r="A577" s="18" t="inlineStr">
        <is>
          <t xml:space="preserve">1.1.1.2.1.1.2.5.3</t>
        </is>
      </c>
      <c r="B577" s="18" t="inlineStr">
        <is>
          <t xml:space="preserve"/>
        </is>
      </c>
      <c r="C577" s="22" t="inlineStr">
        <is>
          <t xml:space="preserve">Щит силовой (в соответствии со схемой)_ / МЭЛ</t>
        </is>
      </c>
      <c r="D577" s="7" t="inlineStr">
        <is>
          <t xml:space="preserve">ЩАО4/2.3 ЩРн-18-350х300х120-IP31 mb11-18n EKF</t>
        </is>
      </c>
      <c r="E577" s="7" t="inlineStr">
        <is>
          <t xml:space="preserve"/>
        </is>
      </c>
      <c r="F577" s="7" t="inlineStr">
        <is>
          <t xml:space="preserve">ШТ</t>
        </is>
      </c>
      <c r="G577" s="7" t="inlineStr">
        <is>
          <t xml:space="preserve">1</t>
        </is>
      </c>
      <c r="H577" s="8" t="n">
        <v>1</v>
      </c>
      <c r="I577" s="23" t="n">
        <v>1</v>
      </c>
      <c r="J577" s="19" t="n">
        <v/>
      </c>
      <c r="K577" s="19" t="n">
        <f>ROUND(I577,2)+J577</f>
        <v>1</v>
      </c>
      <c r="L577" s="19" t="n">
        <f>ROUND(H577*ROUND(I577,2),2)</f>
        <v>1</v>
      </c>
      <c r="M577" s="19" t="n">
        <v/>
      </c>
      <c r="N577" s="19" t="n">
        <f>L577+M577</f>
        <v>1</v>
      </c>
      <c r="O577" s="8" t="n">
        <v>1</v>
      </c>
      <c r="P577" s="23" t="n" hidden="false">
        <v>1</v>
      </c>
      <c r="Q577" s="19" t="n" hidden="false">
        <v/>
      </c>
      <c r="R577" s="19" t="n" hidden="false">
        <f>P577+Q577</f>
        <v>1</v>
      </c>
      <c r="S577" s="19" t="n" hidden="false">
        <f>ROUND(O577*P577,2)</f>
        <v>1</v>
      </c>
      <c r="T577" s="19" t="n" hidden="false">
        <v/>
      </c>
      <c r="U577" s="19" t="n" hidden="false">
        <f>S577+T577</f>
        <v>1</v>
      </c>
      <c r="V577" s="21" t="n" hidden="false">
        <f>U577/N577-1</f>
        <v>0</v>
      </c>
      <c r="W577" s="8" t="n">
        <v>1</v>
      </c>
      <c r="X577" s="23" t="n" hidden="false">
        <v>1</v>
      </c>
      <c r="Y577" s="19" t="n" hidden="false">
        <v/>
      </c>
      <c r="Z577" s="19" t="n" hidden="false">
        <f>X577+Y577</f>
        <v>1</v>
      </c>
      <c r="AA577" s="19" t="n" hidden="false">
        <f>ROUND(W577*X577,2)</f>
        <v>1</v>
      </c>
      <c r="AB577" s="19" t="n" hidden="false">
        <v/>
      </c>
      <c r="AC577" s="19" t="n" hidden="false">
        <f>AA577+AB577</f>
        <v>1</v>
      </c>
      <c r="AD577" s="21" t="n" hidden="false">
        <f>AC577/N577-1</f>
        <v>0</v>
      </c>
      <c r="AE577" s="8" t="n">
        <v>1</v>
      </c>
      <c r="AF577" s="23" t="n" hidden="false">
        <v>1</v>
      </c>
      <c r="AG577" s="19" t="n" hidden="false">
        <v/>
      </c>
      <c r="AH577" s="19" t="n" hidden="false">
        <f>AF577+AG577</f>
        <v>1</v>
      </c>
      <c r="AI577" s="19" t="n" hidden="false">
        <f>ROUND(AE577*AF577,2)</f>
        <v>1</v>
      </c>
      <c r="AJ577" s="19" t="n" hidden="false">
        <v/>
      </c>
      <c r="AK577" s="19" t="n" hidden="false">
        <f>AI577+AJ577</f>
        <v>1</v>
      </c>
      <c r="AL577" s="21" t="n" hidden="false">
        <f>AK577/N577-1</f>
        <v>0</v>
      </c>
      <c r="AM577" s="8" t="n">
        <v>0</v>
      </c>
      <c r="AN577" s="23" t="n" hidden="false">
        <v>0</v>
      </c>
      <c r="AO577" s="19" t="n" hidden="false">
        <v/>
      </c>
      <c r="AP577" s="19" t="n" hidden="false">
        <f>AN577+AO577</f>
        <v>0</v>
      </c>
      <c r="AQ577" s="19" t="n" hidden="false">
        <f>ROUND(AM577*AN577,2)</f>
        <v>0</v>
      </c>
      <c r="AR577" s="19" t="n" hidden="false">
        <v/>
      </c>
      <c r="AS577" s="19" t="n" hidden="false">
        <f>AQ577+AR577</f>
        <v>0</v>
      </c>
      <c r="AT577" s="21" t="n" hidden="false">
        <f>AS577/N577-1</f>
        <v>-1</v>
      </c>
    </row>
    <row r="578" customFormat="false" hidden="false" outlineLevel="0" collapsed="false">
      <c r="A578" s="18" t="inlineStr">
        <is>
          <t xml:space="preserve">1.1.1.2.1.1.2.5.4</t>
        </is>
      </c>
      <c r="B578" s="18" t="inlineStr">
        <is>
          <t xml:space="preserve"/>
        </is>
      </c>
      <c r="C578" s="22" t="inlineStr">
        <is>
          <t xml:space="preserve">Щит силовой (в соответствии со схемой)_ / МЭЛ</t>
        </is>
      </c>
      <c r="D578" s="7" t="inlineStr">
        <is>
          <t xml:space="preserve">ЩАО4/3.2 ЩРн-18-350х300х120-IP31 mb11-18n EKF</t>
        </is>
      </c>
      <c r="E578" s="7" t="inlineStr">
        <is>
          <t xml:space="preserve"/>
        </is>
      </c>
      <c r="F578" s="7" t="inlineStr">
        <is>
          <t xml:space="preserve">ШТ</t>
        </is>
      </c>
      <c r="G578" s="7" t="inlineStr">
        <is>
          <t xml:space="preserve">1</t>
        </is>
      </c>
      <c r="H578" s="8" t="n">
        <v>1</v>
      </c>
      <c r="I578" s="23" t="n">
        <v>1</v>
      </c>
      <c r="J578" s="19" t="n">
        <v/>
      </c>
      <c r="K578" s="19" t="n">
        <f>ROUND(I578,2)+J578</f>
        <v>1</v>
      </c>
      <c r="L578" s="19" t="n">
        <f>ROUND(H578*ROUND(I578,2),2)</f>
        <v>1</v>
      </c>
      <c r="M578" s="19" t="n">
        <v/>
      </c>
      <c r="N578" s="19" t="n">
        <f>L578+M578</f>
        <v>1</v>
      </c>
      <c r="O578" s="8" t="n">
        <v>1</v>
      </c>
      <c r="P578" s="23" t="n" hidden="false">
        <v>1</v>
      </c>
      <c r="Q578" s="19" t="n" hidden="false">
        <v/>
      </c>
      <c r="R578" s="19" t="n" hidden="false">
        <f>P578+Q578</f>
        <v>1</v>
      </c>
      <c r="S578" s="19" t="n" hidden="false">
        <f>ROUND(O578*P578,2)</f>
        <v>1</v>
      </c>
      <c r="T578" s="19" t="n" hidden="false">
        <v/>
      </c>
      <c r="U578" s="19" t="n" hidden="false">
        <f>S578+T578</f>
        <v>1</v>
      </c>
      <c r="V578" s="21" t="n" hidden="false">
        <f>U578/N578-1</f>
        <v>0</v>
      </c>
      <c r="W578" s="8" t="n">
        <v>1</v>
      </c>
      <c r="X578" s="23" t="n" hidden="false">
        <v>1</v>
      </c>
      <c r="Y578" s="19" t="n" hidden="false">
        <v/>
      </c>
      <c r="Z578" s="19" t="n" hidden="false">
        <f>X578+Y578</f>
        <v>1</v>
      </c>
      <c r="AA578" s="19" t="n" hidden="false">
        <f>ROUND(W578*X578,2)</f>
        <v>1</v>
      </c>
      <c r="AB578" s="19" t="n" hidden="false">
        <v/>
      </c>
      <c r="AC578" s="19" t="n" hidden="false">
        <f>AA578+AB578</f>
        <v>1</v>
      </c>
      <c r="AD578" s="21" t="n" hidden="false">
        <f>AC578/N578-1</f>
        <v>0</v>
      </c>
      <c r="AE578" s="8" t="n">
        <v>1</v>
      </c>
      <c r="AF578" s="23" t="n" hidden="false">
        <v>1</v>
      </c>
      <c r="AG578" s="19" t="n" hidden="false">
        <v/>
      </c>
      <c r="AH578" s="19" t="n" hidden="false">
        <f>AF578+AG578</f>
        <v>1</v>
      </c>
      <c r="AI578" s="19" t="n" hidden="false">
        <f>ROUND(AE578*AF578,2)</f>
        <v>1</v>
      </c>
      <c r="AJ578" s="19" t="n" hidden="false">
        <v/>
      </c>
      <c r="AK578" s="19" t="n" hidden="false">
        <f>AI578+AJ578</f>
        <v>1</v>
      </c>
      <c r="AL578" s="21" t="n" hidden="false">
        <f>AK578/N578-1</f>
        <v>0</v>
      </c>
      <c r="AM578" s="8" t="n">
        <v>0</v>
      </c>
      <c r="AN578" s="23" t="n" hidden="false">
        <v>0</v>
      </c>
      <c r="AO578" s="19" t="n" hidden="false">
        <v/>
      </c>
      <c r="AP578" s="19" t="n" hidden="false">
        <f>AN578+AO578</f>
        <v>0</v>
      </c>
      <c r="AQ578" s="19" t="n" hidden="false">
        <f>ROUND(AM578*AN578,2)</f>
        <v>0</v>
      </c>
      <c r="AR578" s="19" t="n" hidden="false">
        <v/>
      </c>
      <c r="AS578" s="19" t="n" hidden="false">
        <f>AQ578+AR578</f>
        <v>0</v>
      </c>
      <c r="AT578" s="21" t="n" hidden="false">
        <f>AS578/N578-1</f>
        <v>-1</v>
      </c>
    </row>
    <row r="579" customFormat="false" hidden="false" outlineLevel="0" collapsed="false">
      <c r="A579" s="18" t="inlineStr">
        <is>
          <t xml:space="preserve">1.1.1.2.1.1.2.5.5</t>
        </is>
      </c>
      <c r="B579" s="18" t="inlineStr">
        <is>
          <t xml:space="preserve"/>
        </is>
      </c>
      <c r="C579" s="22" t="inlineStr">
        <is>
          <t xml:space="preserve">Щит силовой (в соответствии со схемой)_ / МЭЛ</t>
        </is>
      </c>
      <c r="D579" s="7" t="inlineStr">
        <is>
          <t xml:space="preserve">ЩАО4/2.0 ЩРн-18-350х300х120-IP31 mb11-18n EKF</t>
        </is>
      </c>
      <c r="E579" s="7" t="inlineStr">
        <is>
          <t xml:space="preserve"/>
        </is>
      </c>
      <c r="F579" s="7" t="inlineStr">
        <is>
          <t xml:space="preserve">ШТ</t>
        </is>
      </c>
      <c r="G579" s="7" t="inlineStr">
        <is>
          <t xml:space="preserve">1</t>
        </is>
      </c>
      <c r="H579" s="8" t="n">
        <v>1</v>
      </c>
      <c r="I579" s="23" t="n">
        <v>1</v>
      </c>
      <c r="J579" s="19" t="n">
        <v/>
      </c>
      <c r="K579" s="19" t="n">
        <f>ROUND(I579,2)+J579</f>
        <v>1</v>
      </c>
      <c r="L579" s="19" t="n">
        <f>ROUND(H579*ROUND(I579,2),2)</f>
        <v>1</v>
      </c>
      <c r="M579" s="19" t="n">
        <v/>
      </c>
      <c r="N579" s="19" t="n">
        <f>L579+M579</f>
        <v>1</v>
      </c>
      <c r="O579" s="8" t="n">
        <v>1</v>
      </c>
      <c r="P579" s="23" t="n" hidden="false">
        <v>1</v>
      </c>
      <c r="Q579" s="19" t="n" hidden="false">
        <v/>
      </c>
      <c r="R579" s="19" t="n" hidden="false">
        <f>P579+Q579</f>
        <v>1</v>
      </c>
      <c r="S579" s="19" t="n" hidden="false">
        <f>ROUND(O579*P579,2)</f>
        <v>1</v>
      </c>
      <c r="T579" s="19" t="n" hidden="false">
        <v/>
      </c>
      <c r="U579" s="19" t="n" hidden="false">
        <f>S579+T579</f>
        <v>1</v>
      </c>
      <c r="V579" s="21" t="n" hidden="false">
        <f>U579/N579-1</f>
        <v>0</v>
      </c>
      <c r="W579" s="8" t="n">
        <v>1</v>
      </c>
      <c r="X579" s="23" t="n" hidden="false">
        <v>1</v>
      </c>
      <c r="Y579" s="19" t="n" hidden="false">
        <v/>
      </c>
      <c r="Z579" s="19" t="n" hidden="false">
        <f>X579+Y579</f>
        <v>1</v>
      </c>
      <c r="AA579" s="19" t="n" hidden="false">
        <f>ROUND(W579*X579,2)</f>
        <v>1</v>
      </c>
      <c r="AB579" s="19" t="n" hidden="false">
        <v/>
      </c>
      <c r="AC579" s="19" t="n" hidden="false">
        <f>AA579+AB579</f>
        <v>1</v>
      </c>
      <c r="AD579" s="21" t="n" hidden="false">
        <f>AC579/N579-1</f>
        <v>0</v>
      </c>
      <c r="AE579" s="8" t="n">
        <v>1</v>
      </c>
      <c r="AF579" s="23" t="n" hidden="false">
        <v>1</v>
      </c>
      <c r="AG579" s="19" t="n" hidden="false">
        <v/>
      </c>
      <c r="AH579" s="19" t="n" hidden="false">
        <f>AF579+AG579</f>
        <v>1</v>
      </c>
      <c r="AI579" s="19" t="n" hidden="false">
        <f>ROUND(AE579*AF579,2)</f>
        <v>1</v>
      </c>
      <c r="AJ579" s="19" t="n" hidden="false">
        <v/>
      </c>
      <c r="AK579" s="19" t="n" hidden="false">
        <f>AI579+AJ579</f>
        <v>1</v>
      </c>
      <c r="AL579" s="21" t="n" hidden="false">
        <f>AK579/N579-1</f>
        <v>0</v>
      </c>
      <c r="AM579" s="8" t="n">
        <v>0</v>
      </c>
      <c r="AN579" s="23" t="n" hidden="false">
        <v>0</v>
      </c>
      <c r="AO579" s="19" t="n" hidden="false">
        <v/>
      </c>
      <c r="AP579" s="19" t="n" hidden="false">
        <f>AN579+AO579</f>
        <v>0</v>
      </c>
      <c r="AQ579" s="19" t="n" hidden="false">
        <f>ROUND(AM579*AN579,2)</f>
        <v>0</v>
      </c>
      <c r="AR579" s="19" t="n" hidden="false">
        <v/>
      </c>
      <c r="AS579" s="19" t="n" hidden="false">
        <f>AQ579+AR579</f>
        <v>0</v>
      </c>
      <c r="AT579" s="21" t="n" hidden="false">
        <f>AS579/N579-1</f>
        <v>-1</v>
      </c>
    </row>
    <row r="580" customFormat="false" hidden="false" outlineLevel="0" collapsed="false">
      <c r="A580" s="18" t="inlineStr">
        <is>
          <t xml:space="preserve">1.1.1.2.1.1.2.5.6</t>
        </is>
      </c>
      <c r="B580" s="18" t="inlineStr">
        <is>
          <t xml:space="preserve"/>
        </is>
      </c>
      <c r="C580" s="22" t="inlineStr">
        <is>
          <t xml:space="preserve">Щит силовой (в соответствии со схемой)_ / МЭЛ</t>
        </is>
      </c>
      <c r="D580" s="7" t="inlineStr">
        <is>
          <t xml:space="preserve">ЩАО4/3.3 ЩРн-18-350х300х120-IP31 mb11-18n EKF</t>
        </is>
      </c>
      <c r="E580" s="7" t="inlineStr">
        <is>
          <t xml:space="preserve"/>
        </is>
      </c>
      <c r="F580" s="7" t="inlineStr">
        <is>
          <t xml:space="preserve">ШТ</t>
        </is>
      </c>
      <c r="G580" s="7" t="inlineStr">
        <is>
          <t xml:space="preserve">1</t>
        </is>
      </c>
      <c r="H580" s="8" t="n">
        <v>1</v>
      </c>
      <c r="I580" s="23" t="n">
        <v>1</v>
      </c>
      <c r="J580" s="19" t="n">
        <v/>
      </c>
      <c r="K580" s="19" t="n">
        <f>ROUND(I580,2)+J580</f>
        <v>1</v>
      </c>
      <c r="L580" s="19" t="n">
        <f>ROUND(H580*ROUND(I580,2),2)</f>
        <v>1</v>
      </c>
      <c r="M580" s="19" t="n">
        <v/>
      </c>
      <c r="N580" s="19" t="n">
        <f>L580+M580</f>
        <v>1</v>
      </c>
      <c r="O580" s="8" t="n">
        <v>1</v>
      </c>
      <c r="P580" s="23" t="n" hidden="false">
        <v>1</v>
      </c>
      <c r="Q580" s="19" t="n" hidden="false">
        <v/>
      </c>
      <c r="R580" s="19" t="n" hidden="false">
        <f>P580+Q580</f>
        <v>1</v>
      </c>
      <c r="S580" s="19" t="n" hidden="false">
        <f>ROUND(O580*P580,2)</f>
        <v>1</v>
      </c>
      <c r="T580" s="19" t="n" hidden="false">
        <v/>
      </c>
      <c r="U580" s="19" t="n" hidden="false">
        <f>S580+T580</f>
        <v>1</v>
      </c>
      <c r="V580" s="21" t="n" hidden="false">
        <f>U580/N580-1</f>
        <v>0</v>
      </c>
      <c r="W580" s="8" t="n">
        <v>1</v>
      </c>
      <c r="X580" s="23" t="n" hidden="false">
        <v>1</v>
      </c>
      <c r="Y580" s="19" t="n" hidden="false">
        <v/>
      </c>
      <c r="Z580" s="19" t="n" hidden="false">
        <f>X580+Y580</f>
        <v>1</v>
      </c>
      <c r="AA580" s="19" t="n" hidden="false">
        <f>ROUND(W580*X580,2)</f>
        <v>1</v>
      </c>
      <c r="AB580" s="19" t="n" hidden="false">
        <v/>
      </c>
      <c r="AC580" s="19" t="n" hidden="false">
        <f>AA580+AB580</f>
        <v>1</v>
      </c>
      <c r="AD580" s="21" t="n" hidden="false">
        <f>AC580/N580-1</f>
        <v>0</v>
      </c>
      <c r="AE580" s="8" t="n">
        <v>1</v>
      </c>
      <c r="AF580" s="23" t="n" hidden="false">
        <v>1</v>
      </c>
      <c r="AG580" s="19" t="n" hidden="false">
        <v/>
      </c>
      <c r="AH580" s="19" t="n" hidden="false">
        <f>AF580+AG580</f>
        <v>1</v>
      </c>
      <c r="AI580" s="19" t="n" hidden="false">
        <f>ROUND(AE580*AF580,2)</f>
        <v>1</v>
      </c>
      <c r="AJ580" s="19" t="n" hidden="false">
        <v/>
      </c>
      <c r="AK580" s="19" t="n" hidden="false">
        <f>AI580+AJ580</f>
        <v>1</v>
      </c>
      <c r="AL580" s="21" t="n" hidden="false">
        <f>AK580/N580-1</f>
        <v>0</v>
      </c>
      <c r="AM580" s="8" t="n">
        <v>0</v>
      </c>
      <c r="AN580" s="23" t="n" hidden="false">
        <v>0</v>
      </c>
      <c r="AO580" s="19" t="n" hidden="false">
        <v/>
      </c>
      <c r="AP580" s="19" t="n" hidden="false">
        <f>AN580+AO580</f>
        <v>0</v>
      </c>
      <c r="AQ580" s="19" t="n" hidden="false">
        <f>ROUND(AM580*AN580,2)</f>
        <v>0</v>
      </c>
      <c r="AR580" s="19" t="n" hidden="false">
        <v/>
      </c>
      <c r="AS580" s="19" t="n" hidden="false">
        <f>AQ580+AR580</f>
        <v>0</v>
      </c>
      <c r="AT580" s="21" t="n" hidden="false">
        <f>AS580/N580-1</f>
        <v>-1</v>
      </c>
    </row>
    <row r="581" customFormat="false" hidden="false" outlineLevel="0" collapsed="false">
      <c r="A581" s="18" t="inlineStr">
        <is>
          <t xml:space="preserve">1.1.1.2.1.1.2.5.7</t>
        </is>
      </c>
      <c r="B581" s="18" t="inlineStr">
        <is>
          <t xml:space="preserve"/>
        </is>
      </c>
      <c r="C581" s="22" t="inlineStr">
        <is>
          <t xml:space="preserve">Щит силовой (в соответствии со схемой)_ / МЭЛ</t>
        </is>
      </c>
      <c r="D581" s="7" t="inlineStr">
        <is>
          <t xml:space="preserve">ЩАО4/4.3 ЩРн-18-350х300х120-IP31 mb11-18n EKF</t>
        </is>
      </c>
      <c r="E581" s="7" t="inlineStr">
        <is>
          <t xml:space="preserve"/>
        </is>
      </c>
      <c r="F581" s="7" t="inlineStr">
        <is>
          <t xml:space="preserve">ШТ</t>
        </is>
      </c>
      <c r="G581" s="7" t="inlineStr">
        <is>
          <t xml:space="preserve">1</t>
        </is>
      </c>
      <c r="H581" s="8" t="n">
        <v>1</v>
      </c>
      <c r="I581" s="23" t="n">
        <v>1</v>
      </c>
      <c r="J581" s="19" t="n">
        <v/>
      </c>
      <c r="K581" s="19" t="n">
        <f>ROUND(I581,2)+J581</f>
        <v>1</v>
      </c>
      <c r="L581" s="19" t="n">
        <f>ROUND(H581*ROUND(I581,2),2)</f>
        <v>1</v>
      </c>
      <c r="M581" s="19" t="n">
        <v/>
      </c>
      <c r="N581" s="19" t="n">
        <f>L581+M581</f>
        <v>1</v>
      </c>
      <c r="O581" s="8" t="n">
        <v>1</v>
      </c>
      <c r="P581" s="23" t="n" hidden="false">
        <v>1</v>
      </c>
      <c r="Q581" s="19" t="n" hidden="false">
        <v/>
      </c>
      <c r="R581" s="19" t="n" hidden="false">
        <f>P581+Q581</f>
        <v>1</v>
      </c>
      <c r="S581" s="19" t="n" hidden="false">
        <f>ROUND(O581*P581,2)</f>
        <v>1</v>
      </c>
      <c r="T581" s="19" t="n" hidden="false">
        <v/>
      </c>
      <c r="U581" s="19" t="n" hidden="false">
        <f>S581+T581</f>
        <v>1</v>
      </c>
      <c r="V581" s="21" t="n" hidden="false">
        <f>U581/N581-1</f>
        <v>0</v>
      </c>
      <c r="W581" s="8" t="n">
        <v>1</v>
      </c>
      <c r="X581" s="23" t="n" hidden="false">
        <v>1</v>
      </c>
      <c r="Y581" s="19" t="n" hidden="false">
        <v/>
      </c>
      <c r="Z581" s="19" t="n" hidden="false">
        <f>X581+Y581</f>
        <v>1</v>
      </c>
      <c r="AA581" s="19" t="n" hidden="false">
        <f>ROUND(W581*X581,2)</f>
        <v>1</v>
      </c>
      <c r="AB581" s="19" t="n" hidden="false">
        <v/>
      </c>
      <c r="AC581" s="19" t="n" hidden="false">
        <f>AA581+AB581</f>
        <v>1</v>
      </c>
      <c r="AD581" s="21" t="n" hidden="false">
        <f>AC581/N581-1</f>
        <v>0</v>
      </c>
      <c r="AE581" s="8" t="n">
        <v>1</v>
      </c>
      <c r="AF581" s="23" t="n" hidden="false">
        <v>1</v>
      </c>
      <c r="AG581" s="19" t="n" hidden="false">
        <v/>
      </c>
      <c r="AH581" s="19" t="n" hidden="false">
        <f>AF581+AG581</f>
        <v>1</v>
      </c>
      <c r="AI581" s="19" t="n" hidden="false">
        <f>ROUND(AE581*AF581,2)</f>
        <v>1</v>
      </c>
      <c r="AJ581" s="19" t="n" hidden="false">
        <v/>
      </c>
      <c r="AK581" s="19" t="n" hidden="false">
        <f>AI581+AJ581</f>
        <v>1</v>
      </c>
      <c r="AL581" s="21" t="n" hidden="false">
        <f>AK581/N581-1</f>
        <v>0</v>
      </c>
      <c r="AM581" s="8" t="n">
        <v>0</v>
      </c>
      <c r="AN581" s="23" t="n" hidden="false">
        <v>0</v>
      </c>
      <c r="AO581" s="19" t="n" hidden="false">
        <v/>
      </c>
      <c r="AP581" s="19" t="n" hidden="false">
        <f>AN581+AO581</f>
        <v>0</v>
      </c>
      <c r="AQ581" s="19" t="n" hidden="false">
        <f>ROUND(AM581*AN581,2)</f>
        <v>0</v>
      </c>
      <c r="AR581" s="19" t="n" hidden="false">
        <v/>
      </c>
      <c r="AS581" s="19" t="n" hidden="false">
        <f>AQ581+AR581</f>
        <v>0</v>
      </c>
      <c r="AT581" s="21" t="n" hidden="false">
        <f>AS581/N581-1</f>
        <v>-1</v>
      </c>
    </row>
    <row r="582" customFormat="false" hidden="false" outlineLevel="0" collapsed="false">
      <c r="A582" s="18" t="inlineStr">
        <is>
          <t xml:space="preserve">1.1.1.2.1.1.2.5.8</t>
        </is>
      </c>
      <c r="B582" s="18" t="inlineStr">
        <is>
          <t xml:space="preserve"/>
        </is>
      </c>
      <c r="C582" s="22" t="inlineStr">
        <is>
          <t xml:space="preserve">Щит силовой (в соответствии со схемой)_ / МЭЛ</t>
        </is>
      </c>
      <c r="D582" s="7" t="inlineStr">
        <is>
          <t xml:space="preserve">ЩАО4/1.0 ЩРн-18-350х300х120-IP31 mb11-18n EKF</t>
        </is>
      </c>
      <c r="E582" s="7" t="inlineStr">
        <is>
          <t xml:space="preserve"/>
        </is>
      </c>
      <c r="F582" s="7" t="inlineStr">
        <is>
          <t xml:space="preserve">ШТ</t>
        </is>
      </c>
      <c r="G582" s="7" t="inlineStr">
        <is>
          <t xml:space="preserve">1</t>
        </is>
      </c>
      <c r="H582" s="8" t="n">
        <v>1</v>
      </c>
      <c r="I582" s="23" t="n">
        <v>1</v>
      </c>
      <c r="J582" s="19" t="n">
        <v/>
      </c>
      <c r="K582" s="19" t="n">
        <f>ROUND(I582,2)+J582</f>
        <v>1</v>
      </c>
      <c r="L582" s="19" t="n">
        <f>ROUND(H582*ROUND(I582,2),2)</f>
        <v>1</v>
      </c>
      <c r="M582" s="19" t="n">
        <v/>
      </c>
      <c r="N582" s="19" t="n">
        <f>L582+M582</f>
        <v>1</v>
      </c>
      <c r="O582" s="8" t="n">
        <v>1</v>
      </c>
      <c r="P582" s="23" t="n" hidden="false">
        <v>1</v>
      </c>
      <c r="Q582" s="19" t="n" hidden="false">
        <v/>
      </c>
      <c r="R582" s="19" t="n" hidden="false">
        <f>P582+Q582</f>
        <v>1</v>
      </c>
      <c r="S582" s="19" t="n" hidden="false">
        <f>ROUND(O582*P582,2)</f>
        <v>1</v>
      </c>
      <c r="T582" s="19" t="n" hidden="false">
        <v/>
      </c>
      <c r="U582" s="19" t="n" hidden="false">
        <f>S582+T582</f>
        <v>1</v>
      </c>
      <c r="V582" s="21" t="n" hidden="false">
        <f>U582/N582-1</f>
        <v>0</v>
      </c>
      <c r="W582" s="8" t="n">
        <v>1</v>
      </c>
      <c r="X582" s="23" t="n" hidden="false">
        <v>1</v>
      </c>
      <c r="Y582" s="19" t="n" hidden="false">
        <v/>
      </c>
      <c r="Z582" s="19" t="n" hidden="false">
        <f>X582+Y582</f>
        <v>1</v>
      </c>
      <c r="AA582" s="19" t="n" hidden="false">
        <f>ROUND(W582*X582,2)</f>
        <v>1</v>
      </c>
      <c r="AB582" s="19" t="n" hidden="false">
        <v/>
      </c>
      <c r="AC582" s="19" t="n" hidden="false">
        <f>AA582+AB582</f>
        <v>1</v>
      </c>
      <c r="AD582" s="21" t="n" hidden="false">
        <f>AC582/N582-1</f>
        <v>0</v>
      </c>
      <c r="AE582" s="8" t="n">
        <v>1</v>
      </c>
      <c r="AF582" s="23" t="n" hidden="false">
        <v>1</v>
      </c>
      <c r="AG582" s="19" t="n" hidden="false">
        <v/>
      </c>
      <c r="AH582" s="19" t="n" hidden="false">
        <f>AF582+AG582</f>
        <v>1</v>
      </c>
      <c r="AI582" s="19" t="n" hidden="false">
        <f>ROUND(AE582*AF582,2)</f>
        <v>1</v>
      </c>
      <c r="AJ582" s="19" t="n" hidden="false">
        <v/>
      </c>
      <c r="AK582" s="19" t="n" hidden="false">
        <f>AI582+AJ582</f>
        <v>1</v>
      </c>
      <c r="AL582" s="21" t="n" hidden="false">
        <f>AK582/N582-1</f>
        <v>0</v>
      </c>
      <c r="AM582" s="8" t="n">
        <v>0</v>
      </c>
      <c r="AN582" s="23" t="n" hidden="false">
        <v>0</v>
      </c>
      <c r="AO582" s="19" t="n" hidden="false">
        <v/>
      </c>
      <c r="AP582" s="19" t="n" hidden="false">
        <f>AN582+AO582</f>
        <v>0</v>
      </c>
      <c r="AQ582" s="19" t="n" hidden="false">
        <f>ROUND(AM582*AN582,2)</f>
        <v>0</v>
      </c>
      <c r="AR582" s="19" t="n" hidden="false">
        <v/>
      </c>
      <c r="AS582" s="19" t="n" hidden="false">
        <f>AQ582+AR582</f>
        <v>0</v>
      </c>
      <c r="AT582" s="21" t="n" hidden="false">
        <f>AS582/N582-1</f>
        <v>-1</v>
      </c>
    </row>
    <row r="583" customFormat="false" hidden="false" outlineLevel="0" collapsed="false">
      <c r="A583" s="18" t="inlineStr">
        <is>
          <t xml:space="preserve">1.1.1.2.1.1.2.5.9</t>
        </is>
      </c>
      <c r="B583" s="18" t="inlineStr">
        <is>
          <t xml:space="preserve"/>
        </is>
      </c>
      <c r="C583" s="22" t="inlineStr">
        <is>
          <t xml:space="preserve">Щит силовой (в соответствии со схемой)_ / МЭЛ</t>
        </is>
      </c>
      <c r="D583" s="7" t="inlineStr">
        <is>
          <t xml:space="preserve">ЩАО4/1.3 ЩРн-18-350х300х120-IP31 mb11-18n EKF</t>
        </is>
      </c>
      <c r="E583" s="7" t="inlineStr">
        <is>
          <t xml:space="preserve"/>
        </is>
      </c>
      <c r="F583" s="7" t="inlineStr">
        <is>
          <t xml:space="preserve">ШТ</t>
        </is>
      </c>
      <c r="G583" s="7" t="inlineStr">
        <is>
          <t xml:space="preserve">1</t>
        </is>
      </c>
      <c r="H583" s="8" t="n">
        <v>1</v>
      </c>
      <c r="I583" s="23" t="n">
        <v>1</v>
      </c>
      <c r="J583" s="19" t="n">
        <v/>
      </c>
      <c r="K583" s="19" t="n">
        <f>ROUND(I583,2)+J583</f>
        <v>1</v>
      </c>
      <c r="L583" s="19" t="n">
        <f>ROUND(H583*ROUND(I583,2),2)</f>
        <v>1</v>
      </c>
      <c r="M583" s="19" t="n">
        <v/>
      </c>
      <c r="N583" s="19" t="n">
        <f>L583+M583</f>
        <v>1</v>
      </c>
      <c r="O583" s="8" t="n">
        <v>1</v>
      </c>
      <c r="P583" s="23" t="n" hidden="false">
        <v>1</v>
      </c>
      <c r="Q583" s="19" t="n" hidden="false">
        <v/>
      </c>
      <c r="R583" s="19" t="n" hidden="false">
        <f>P583+Q583</f>
        <v>1</v>
      </c>
      <c r="S583" s="19" t="n" hidden="false">
        <f>ROUND(O583*P583,2)</f>
        <v>1</v>
      </c>
      <c r="T583" s="19" t="n" hidden="false">
        <v/>
      </c>
      <c r="U583" s="19" t="n" hidden="false">
        <f>S583+T583</f>
        <v>1</v>
      </c>
      <c r="V583" s="21" t="n" hidden="false">
        <f>U583/N583-1</f>
        <v>0</v>
      </c>
      <c r="W583" s="8" t="n">
        <v>1</v>
      </c>
      <c r="X583" s="23" t="n" hidden="false">
        <v>1</v>
      </c>
      <c r="Y583" s="19" t="n" hidden="false">
        <v/>
      </c>
      <c r="Z583" s="19" t="n" hidden="false">
        <f>X583+Y583</f>
        <v>1</v>
      </c>
      <c r="AA583" s="19" t="n" hidden="false">
        <f>ROUND(W583*X583,2)</f>
        <v>1</v>
      </c>
      <c r="AB583" s="19" t="n" hidden="false">
        <v/>
      </c>
      <c r="AC583" s="19" t="n" hidden="false">
        <f>AA583+AB583</f>
        <v>1</v>
      </c>
      <c r="AD583" s="21" t="n" hidden="false">
        <f>AC583/N583-1</f>
        <v>0</v>
      </c>
      <c r="AE583" s="8" t="n">
        <v>1</v>
      </c>
      <c r="AF583" s="23" t="n" hidden="false">
        <v>1</v>
      </c>
      <c r="AG583" s="19" t="n" hidden="false">
        <v/>
      </c>
      <c r="AH583" s="19" t="n" hidden="false">
        <f>AF583+AG583</f>
        <v>1</v>
      </c>
      <c r="AI583" s="19" t="n" hidden="false">
        <f>ROUND(AE583*AF583,2)</f>
        <v>1</v>
      </c>
      <c r="AJ583" s="19" t="n" hidden="false">
        <v/>
      </c>
      <c r="AK583" s="19" t="n" hidden="false">
        <f>AI583+AJ583</f>
        <v>1</v>
      </c>
      <c r="AL583" s="21" t="n" hidden="false">
        <f>AK583/N583-1</f>
        <v>0</v>
      </c>
      <c r="AM583" s="8" t="n">
        <v>0</v>
      </c>
      <c r="AN583" s="23" t="n" hidden="false">
        <v>0</v>
      </c>
      <c r="AO583" s="19" t="n" hidden="false">
        <v/>
      </c>
      <c r="AP583" s="19" t="n" hidden="false">
        <f>AN583+AO583</f>
        <v>0</v>
      </c>
      <c r="AQ583" s="19" t="n" hidden="false">
        <f>ROUND(AM583*AN583,2)</f>
        <v>0</v>
      </c>
      <c r="AR583" s="19" t="n" hidden="false">
        <v/>
      </c>
      <c r="AS583" s="19" t="n" hidden="false">
        <f>AQ583+AR583</f>
        <v>0</v>
      </c>
      <c r="AT583" s="21" t="n" hidden="false">
        <f>AS583/N583-1</f>
        <v>-1</v>
      </c>
    </row>
    <row r="584" customFormat="false" hidden="false" outlineLevel="0" collapsed="false">
      <c r="A584" s="18" t="inlineStr">
        <is>
          <t xml:space="preserve">1.1.1.2.1.1.2.5.10</t>
        </is>
      </c>
      <c r="B584" s="18" t="inlineStr">
        <is>
          <t xml:space="preserve"/>
        </is>
      </c>
      <c r="C584" s="22" t="inlineStr">
        <is>
          <t xml:space="preserve">Щит силовой (в соответствии со схемой)_ / МЭЛ</t>
        </is>
      </c>
      <c r="D584" s="7" t="inlineStr">
        <is>
          <t xml:space="preserve">ЩАО4/4.2 ЩРн-18-350х300х120-IP31 mb11-18n EKF</t>
        </is>
      </c>
      <c r="E584" s="7" t="inlineStr">
        <is>
          <t xml:space="preserve"/>
        </is>
      </c>
      <c r="F584" s="7" t="inlineStr">
        <is>
          <t xml:space="preserve">ШТ</t>
        </is>
      </c>
      <c r="G584" s="7" t="inlineStr">
        <is>
          <t xml:space="preserve">1</t>
        </is>
      </c>
      <c r="H584" s="8" t="n">
        <v>1</v>
      </c>
      <c r="I584" s="23" t="n">
        <v>1</v>
      </c>
      <c r="J584" s="19" t="n">
        <v/>
      </c>
      <c r="K584" s="19" t="n">
        <f>ROUND(I584,2)+J584</f>
        <v>1</v>
      </c>
      <c r="L584" s="19" t="n">
        <f>ROUND(H584*ROUND(I584,2),2)</f>
        <v>1</v>
      </c>
      <c r="M584" s="19" t="n">
        <v/>
      </c>
      <c r="N584" s="19" t="n">
        <f>L584+M584</f>
        <v>1</v>
      </c>
      <c r="O584" s="8" t="n">
        <v>1</v>
      </c>
      <c r="P584" s="23" t="n" hidden="false">
        <v>1</v>
      </c>
      <c r="Q584" s="19" t="n" hidden="false">
        <v/>
      </c>
      <c r="R584" s="19" t="n" hidden="false">
        <f>P584+Q584</f>
        <v>1</v>
      </c>
      <c r="S584" s="19" t="n" hidden="false">
        <f>ROUND(O584*P584,2)</f>
        <v>1</v>
      </c>
      <c r="T584" s="19" t="n" hidden="false">
        <v/>
      </c>
      <c r="U584" s="19" t="n" hidden="false">
        <f>S584+T584</f>
        <v>1</v>
      </c>
      <c r="V584" s="21" t="n" hidden="false">
        <f>U584/N584-1</f>
        <v>0</v>
      </c>
      <c r="W584" s="8" t="n">
        <v>1</v>
      </c>
      <c r="X584" s="23" t="n" hidden="false">
        <v>1</v>
      </c>
      <c r="Y584" s="19" t="n" hidden="false">
        <v/>
      </c>
      <c r="Z584" s="19" t="n" hidden="false">
        <f>X584+Y584</f>
        <v>1</v>
      </c>
      <c r="AA584" s="19" t="n" hidden="false">
        <f>ROUND(W584*X584,2)</f>
        <v>1</v>
      </c>
      <c r="AB584" s="19" t="n" hidden="false">
        <v/>
      </c>
      <c r="AC584" s="19" t="n" hidden="false">
        <f>AA584+AB584</f>
        <v>1</v>
      </c>
      <c r="AD584" s="21" t="n" hidden="false">
        <f>AC584/N584-1</f>
        <v>0</v>
      </c>
      <c r="AE584" s="8" t="n">
        <v>1</v>
      </c>
      <c r="AF584" s="23" t="n" hidden="false">
        <v>1</v>
      </c>
      <c r="AG584" s="19" t="n" hidden="false">
        <v/>
      </c>
      <c r="AH584" s="19" t="n" hidden="false">
        <f>AF584+AG584</f>
        <v>1</v>
      </c>
      <c r="AI584" s="19" t="n" hidden="false">
        <f>ROUND(AE584*AF584,2)</f>
        <v>1</v>
      </c>
      <c r="AJ584" s="19" t="n" hidden="false">
        <v/>
      </c>
      <c r="AK584" s="19" t="n" hidden="false">
        <f>AI584+AJ584</f>
        <v>1</v>
      </c>
      <c r="AL584" s="21" t="n" hidden="false">
        <f>AK584/N584-1</f>
        <v>0</v>
      </c>
      <c r="AM584" s="8" t="n">
        <v>0</v>
      </c>
      <c r="AN584" s="23" t="n" hidden="false">
        <v>0</v>
      </c>
      <c r="AO584" s="19" t="n" hidden="false">
        <v/>
      </c>
      <c r="AP584" s="19" t="n" hidden="false">
        <f>AN584+AO584</f>
        <v>0</v>
      </c>
      <c r="AQ584" s="19" t="n" hidden="false">
        <f>ROUND(AM584*AN584,2)</f>
        <v>0</v>
      </c>
      <c r="AR584" s="19" t="n" hidden="false">
        <v/>
      </c>
      <c r="AS584" s="19" t="n" hidden="false">
        <f>AQ584+AR584</f>
        <v>0</v>
      </c>
      <c r="AT584" s="21" t="n" hidden="false">
        <f>AS584/N584-1</f>
        <v>-1</v>
      </c>
    </row>
    <row r="585" customFormat="false" hidden="false" outlineLevel="0" collapsed="false">
      <c r="A585" s="18" t="inlineStr">
        <is>
          <t xml:space="preserve">1.1.1.2.1.1.2.5.11</t>
        </is>
      </c>
      <c r="B585" s="18" t="inlineStr">
        <is>
          <t xml:space="preserve"/>
        </is>
      </c>
      <c r="C585" s="22" t="inlineStr">
        <is>
          <t xml:space="preserve">Щит силовой (в соответствии со схемой)_ / МЭЛ</t>
        </is>
      </c>
      <c r="D585" s="7" t="inlineStr">
        <is>
          <t xml:space="preserve">ЩАО4/1.2 ЩРн-18-350х300х120-IP31 mb11-18n EKF</t>
        </is>
      </c>
      <c r="E585" s="7" t="inlineStr">
        <is>
          <t xml:space="preserve"/>
        </is>
      </c>
      <c r="F585" s="7" t="inlineStr">
        <is>
          <t xml:space="preserve">ШТ</t>
        </is>
      </c>
      <c r="G585" s="7" t="inlineStr">
        <is>
          <t xml:space="preserve">1</t>
        </is>
      </c>
      <c r="H585" s="8" t="n">
        <v>1</v>
      </c>
      <c r="I585" s="23" t="n">
        <v>1</v>
      </c>
      <c r="J585" s="19" t="n">
        <v/>
      </c>
      <c r="K585" s="19" t="n">
        <f>ROUND(I585,2)+J585</f>
        <v>1</v>
      </c>
      <c r="L585" s="19" t="n">
        <f>ROUND(H585*ROUND(I585,2),2)</f>
        <v>1</v>
      </c>
      <c r="M585" s="19" t="n">
        <v/>
      </c>
      <c r="N585" s="19" t="n">
        <f>L585+M585</f>
        <v>1</v>
      </c>
      <c r="O585" s="8" t="n">
        <v>1</v>
      </c>
      <c r="P585" s="23" t="n" hidden="false">
        <v>1</v>
      </c>
      <c r="Q585" s="19" t="n" hidden="false">
        <v/>
      </c>
      <c r="R585" s="19" t="n" hidden="false">
        <f>P585+Q585</f>
        <v>1</v>
      </c>
      <c r="S585" s="19" t="n" hidden="false">
        <f>ROUND(O585*P585,2)</f>
        <v>1</v>
      </c>
      <c r="T585" s="19" t="n" hidden="false">
        <v/>
      </c>
      <c r="U585" s="19" t="n" hidden="false">
        <f>S585+T585</f>
        <v>1</v>
      </c>
      <c r="V585" s="21" t="n" hidden="false">
        <f>U585/N585-1</f>
        <v>0</v>
      </c>
      <c r="W585" s="8" t="n">
        <v>1</v>
      </c>
      <c r="X585" s="23" t="n" hidden="false">
        <v>1</v>
      </c>
      <c r="Y585" s="19" t="n" hidden="false">
        <v/>
      </c>
      <c r="Z585" s="19" t="n" hidden="false">
        <f>X585+Y585</f>
        <v>1</v>
      </c>
      <c r="AA585" s="19" t="n" hidden="false">
        <f>ROUND(W585*X585,2)</f>
        <v>1</v>
      </c>
      <c r="AB585" s="19" t="n" hidden="false">
        <v/>
      </c>
      <c r="AC585" s="19" t="n" hidden="false">
        <f>AA585+AB585</f>
        <v>1</v>
      </c>
      <c r="AD585" s="21" t="n" hidden="false">
        <f>AC585/N585-1</f>
        <v>0</v>
      </c>
      <c r="AE585" s="8" t="n">
        <v>1</v>
      </c>
      <c r="AF585" s="23" t="n" hidden="false">
        <v>1</v>
      </c>
      <c r="AG585" s="19" t="n" hidden="false">
        <v/>
      </c>
      <c r="AH585" s="19" t="n" hidden="false">
        <f>AF585+AG585</f>
        <v>1</v>
      </c>
      <c r="AI585" s="19" t="n" hidden="false">
        <f>ROUND(AE585*AF585,2)</f>
        <v>1</v>
      </c>
      <c r="AJ585" s="19" t="n" hidden="false">
        <v/>
      </c>
      <c r="AK585" s="19" t="n" hidden="false">
        <f>AI585+AJ585</f>
        <v>1</v>
      </c>
      <c r="AL585" s="21" t="n" hidden="false">
        <f>AK585/N585-1</f>
        <v>0</v>
      </c>
      <c r="AM585" s="8" t="n">
        <v>0</v>
      </c>
      <c r="AN585" s="23" t="n" hidden="false">
        <v>0</v>
      </c>
      <c r="AO585" s="19" t="n" hidden="false">
        <v/>
      </c>
      <c r="AP585" s="19" t="n" hidden="false">
        <f>AN585+AO585</f>
        <v>0</v>
      </c>
      <c r="AQ585" s="19" t="n" hidden="false">
        <f>ROUND(AM585*AN585,2)</f>
        <v>0</v>
      </c>
      <c r="AR585" s="19" t="n" hidden="false">
        <v/>
      </c>
      <c r="AS585" s="19" t="n" hidden="false">
        <f>AQ585+AR585</f>
        <v>0</v>
      </c>
      <c r="AT585" s="21" t="n" hidden="false">
        <f>AS585/N585-1</f>
        <v>-1</v>
      </c>
    </row>
    <row r="586" customFormat="false" hidden="false" outlineLevel="0" collapsed="false">
      <c r="A586" s="18" t="inlineStr">
        <is>
          <t xml:space="preserve">1.1.1.2.1.1.2.5.12</t>
        </is>
      </c>
      <c r="B586" s="18" t="inlineStr">
        <is>
          <t xml:space="preserve"/>
        </is>
      </c>
      <c r="C586" s="22" t="inlineStr">
        <is>
          <t xml:space="preserve">Щит силовой (в соответствии со схемой)_ / МЭЛ</t>
        </is>
      </c>
      <c r="D586" s="7" t="inlineStr">
        <is>
          <t xml:space="preserve">ЩАО4/2.2 ЩРн-18-350х300х120-IP31 mb11-18n EKF</t>
        </is>
      </c>
      <c r="E586" s="7" t="inlineStr">
        <is>
          <t xml:space="preserve"/>
        </is>
      </c>
      <c r="F586" s="7" t="inlineStr">
        <is>
          <t xml:space="preserve">ШТ</t>
        </is>
      </c>
      <c r="G586" s="7" t="inlineStr">
        <is>
          <t xml:space="preserve">1</t>
        </is>
      </c>
      <c r="H586" s="8" t="n">
        <v>1</v>
      </c>
      <c r="I586" s="23" t="n">
        <v>1</v>
      </c>
      <c r="J586" s="19" t="n">
        <v/>
      </c>
      <c r="K586" s="19" t="n">
        <f>ROUND(I586,2)+J586</f>
        <v>1</v>
      </c>
      <c r="L586" s="19" t="n">
        <f>ROUND(H586*ROUND(I586,2),2)</f>
        <v>1</v>
      </c>
      <c r="M586" s="19" t="n">
        <v/>
      </c>
      <c r="N586" s="19" t="n">
        <f>L586+M586</f>
        <v>1</v>
      </c>
      <c r="O586" s="8" t="n">
        <v>1</v>
      </c>
      <c r="P586" s="23" t="n" hidden="false">
        <v>1</v>
      </c>
      <c r="Q586" s="19" t="n" hidden="false">
        <v/>
      </c>
      <c r="R586" s="19" t="n" hidden="false">
        <f>P586+Q586</f>
        <v>1</v>
      </c>
      <c r="S586" s="19" t="n" hidden="false">
        <f>ROUND(O586*P586,2)</f>
        <v>1</v>
      </c>
      <c r="T586" s="19" t="n" hidden="false">
        <v/>
      </c>
      <c r="U586" s="19" t="n" hidden="false">
        <f>S586+T586</f>
        <v>1</v>
      </c>
      <c r="V586" s="21" t="n" hidden="false">
        <f>U586/N586-1</f>
        <v>0</v>
      </c>
      <c r="W586" s="8" t="n">
        <v>1</v>
      </c>
      <c r="X586" s="23" t="n" hidden="false">
        <v>1</v>
      </c>
      <c r="Y586" s="19" t="n" hidden="false">
        <v/>
      </c>
      <c r="Z586" s="19" t="n" hidden="false">
        <f>X586+Y586</f>
        <v>1</v>
      </c>
      <c r="AA586" s="19" t="n" hidden="false">
        <f>ROUND(W586*X586,2)</f>
        <v>1</v>
      </c>
      <c r="AB586" s="19" t="n" hidden="false">
        <v/>
      </c>
      <c r="AC586" s="19" t="n" hidden="false">
        <f>AA586+AB586</f>
        <v>1</v>
      </c>
      <c r="AD586" s="21" t="n" hidden="false">
        <f>AC586/N586-1</f>
        <v>0</v>
      </c>
      <c r="AE586" s="8" t="n">
        <v>1</v>
      </c>
      <c r="AF586" s="23" t="n" hidden="false">
        <v>1</v>
      </c>
      <c r="AG586" s="19" t="n" hidden="false">
        <v/>
      </c>
      <c r="AH586" s="19" t="n" hidden="false">
        <f>AF586+AG586</f>
        <v>1</v>
      </c>
      <c r="AI586" s="19" t="n" hidden="false">
        <f>ROUND(AE586*AF586,2)</f>
        <v>1</v>
      </c>
      <c r="AJ586" s="19" t="n" hidden="false">
        <v/>
      </c>
      <c r="AK586" s="19" t="n" hidden="false">
        <f>AI586+AJ586</f>
        <v>1</v>
      </c>
      <c r="AL586" s="21" t="n" hidden="false">
        <f>AK586/N586-1</f>
        <v>0</v>
      </c>
      <c r="AM586" s="8" t="n">
        <v>0</v>
      </c>
      <c r="AN586" s="23" t="n" hidden="false">
        <v>0</v>
      </c>
      <c r="AO586" s="19" t="n" hidden="false">
        <v/>
      </c>
      <c r="AP586" s="19" t="n" hidden="false">
        <f>AN586+AO586</f>
        <v>0</v>
      </c>
      <c r="AQ586" s="19" t="n" hidden="false">
        <f>ROUND(AM586*AN586,2)</f>
        <v>0</v>
      </c>
      <c r="AR586" s="19" t="n" hidden="false">
        <v/>
      </c>
      <c r="AS586" s="19" t="n" hidden="false">
        <f>AQ586+AR586</f>
        <v>0</v>
      </c>
      <c r="AT586" s="21" t="n" hidden="false">
        <f>AS586/N586-1</f>
        <v>-1</v>
      </c>
    </row>
    <row r="587" customFormat="false" hidden="false" outlineLevel="0" collapsed="false">
      <c r="A587" s="18" t="inlineStr">
        <is>
          <t xml:space="preserve">1.1.1.2.1.1.2.5.13</t>
        </is>
      </c>
      <c r="B587" s="18" t="inlineStr">
        <is>
          <t xml:space="preserve"/>
        </is>
      </c>
      <c r="C587" s="22" t="inlineStr">
        <is>
          <t xml:space="preserve">Щит силовой (в соответствии со схемой)_ / МЭЛ</t>
        </is>
      </c>
      <c r="D587" s="7" t="inlineStr">
        <is>
          <t xml:space="preserve">ЩАО4/1.1 ЩРн-18-350х300х120-IP31 mb11-18n EKF</t>
        </is>
      </c>
      <c r="E587" s="7" t="inlineStr">
        <is>
          <t xml:space="preserve"/>
        </is>
      </c>
      <c r="F587" s="7" t="inlineStr">
        <is>
          <t xml:space="preserve">ШТ</t>
        </is>
      </c>
      <c r="G587" s="7" t="inlineStr">
        <is>
          <t xml:space="preserve">1</t>
        </is>
      </c>
      <c r="H587" s="8" t="n">
        <v>1</v>
      </c>
      <c r="I587" s="23" t="n">
        <v>1</v>
      </c>
      <c r="J587" s="19" t="n">
        <v/>
      </c>
      <c r="K587" s="19" t="n">
        <f>ROUND(I587,2)+J587</f>
        <v>1</v>
      </c>
      <c r="L587" s="19" t="n">
        <f>ROUND(H587*ROUND(I587,2),2)</f>
        <v>1</v>
      </c>
      <c r="M587" s="19" t="n">
        <v/>
      </c>
      <c r="N587" s="19" t="n">
        <f>L587+M587</f>
        <v>1</v>
      </c>
      <c r="O587" s="8" t="n">
        <v>1</v>
      </c>
      <c r="P587" s="23" t="n" hidden="false">
        <v>1</v>
      </c>
      <c r="Q587" s="19" t="n" hidden="false">
        <v/>
      </c>
      <c r="R587" s="19" t="n" hidden="false">
        <f>P587+Q587</f>
        <v>1</v>
      </c>
      <c r="S587" s="19" t="n" hidden="false">
        <f>ROUND(O587*P587,2)</f>
        <v>1</v>
      </c>
      <c r="T587" s="19" t="n" hidden="false">
        <v/>
      </c>
      <c r="U587" s="19" t="n" hidden="false">
        <f>S587+T587</f>
        <v>1</v>
      </c>
      <c r="V587" s="21" t="n" hidden="false">
        <f>U587/N587-1</f>
        <v>0</v>
      </c>
      <c r="W587" s="8" t="n">
        <v>1</v>
      </c>
      <c r="X587" s="23" t="n" hidden="false">
        <v>1</v>
      </c>
      <c r="Y587" s="19" t="n" hidden="false">
        <v/>
      </c>
      <c r="Z587" s="19" t="n" hidden="false">
        <f>X587+Y587</f>
        <v>1</v>
      </c>
      <c r="AA587" s="19" t="n" hidden="false">
        <f>ROUND(W587*X587,2)</f>
        <v>1</v>
      </c>
      <c r="AB587" s="19" t="n" hidden="false">
        <v/>
      </c>
      <c r="AC587" s="19" t="n" hidden="false">
        <f>AA587+AB587</f>
        <v>1</v>
      </c>
      <c r="AD587" s="21" t="n" hidden="false">
        <f>AC587/N587-1</f>
        <v>0</v>
      </c>
      <c r="AE587" s="8" t="n">
        <v>1</v>
      </c>
      <c r="AF587" s="23" t="n" hidden="false">
        <v>1</v>
      </c>
      <c r="AG587" s="19" t="n" hidden="false">
        <v/>
      </c>
      <c r="AH587" s="19" t="n" hidden="false">
        <f>AF587+AG587</f>
        <v>1</v>
      </c>
      <c r="AI587" s="19" t="n" hidden="false">
        <f>ROUND(AE587*AF587,2)</f>
        <v>1</v>
      </c>
      <c r="AJ587" s="19" t="n" hidden="false">
        <v/>
      </c>
      <c r="AK587" s="19" t="n" hidden="false">
        <f>AI587+AJ587</f>
        <v>1</v>
      </c>
      <c r="AL587" s="21" t="n" hidden="false">
        <f>AK587/N587-1</f>
        <v>0</v>
      </c>
      <c r="AM587" s="8" t="n">
        <v>0</v>
      </c>
      <c r="AN587" s="23" t="n" hidden="false">
        <v>0</v>
      </c>
      <c r="AO587" s="19" t="n" hidden="false">
        <v/>
      </c>
      <c r="AP587" s="19" t="n" hidden="false">
        <f>AN587+AO587</f>
        <v>0</v>
      </c>
      <c r="AQ587" s="19" t="n" hidden="false">
        <f>ROUND(AM587*AN587,2)</f>
        <v>0</v>
      </c>
      <c r="AR587" s="19" t="n" hidden="false">
        <v/>
      </c>
      <c r="AS587" s="19" t="n" hidden="false">
        <f>AQ587+AR587</f>
        <v>0</v>
      </c>
      <c r="AT587" s="21" t="n" hidden="false">
        <f>AS587/N587-1</f>
        <v>-1</v>
      </c>
    </row>
    <row r="588" customFormat="false" hidden="false" outlineLevel="0" collapsed="false">
      <c r="A588" s="18" t="inlineStr">
        <is>
          <t xml:space="preserve">1.1.1.2.1.1.2.5.14</t>
        </is>
      </c>
      <c r="B588" s="18" t="inlineStr">
        <is>
          <t xml:space="preserve"/>
        </is>
      </c>
      <c r="C588" s="22" t="inlineStr">
        <is>
          <t xml:space="preserve">Щит силовой (в соответствии со схемой)_ / МЭЛ</t>
        </is>
      </c>
      <c r="D588" s="7" t="inlineStr">
        <is>
          <t xml:space="preserve">ЩАО4/3.1 ЩРн-18-350х300х120-IP31 mb11-18n EKF</t>
        </is>
      </c>
      <c r="E588" s="7" t="inlineStr">
        <is>
          <t xml:space="preserve"/>
        </is>
      </c>
      <c r="F588" s="7" t="inlineStr">
        <is>
          <t xml:space="preserve">ШТ</t>
        </is>
      </c>
      <c r="G588" s="7" t="inlineStr">
        <is>
          <t xml:space="preserve">1</t>
        </is>
      </c>
      <c r="H588" s="8" t="n">
        <v>1</v>
      </c>
      <c r="I588" s="23" t="n">
        <v>1</v>
      </c>
      <c r="J588" s="19" t="n">
        <v/>
      </c>
      <c r="K588" s="19" t="n">
        <f>ROUND(I588,2)+J588</f>
        <v>1</v>
      </c>
      <c r="L588" s="19" t="n">
        <f>ROUND(H588*ROUND(I588,2),2)</f>
        <v>1</v>
      </c>
      <c r="M588" s="19" t="n">
        <v/>
      </c>
      <c r="N588" s="19" t="n">
        <f>L588+M588</f>
        <v>1</v>
      </c>
      <c r="O588" s="8" t="n">
        <v>1</v>
      </c>
      <c r="P588" s="23" t="n" hidden="false">
        <v>1</v>
      </c>
      <c r="Q588" s="19" t="n" hidden="false">
        <v/>
      </c>
      <c r="R588" s="19" t="n" hidden="false">
        <f>P588+Q588</f>
        <v>1</v>
      </c>
      <c r="S588" s="19" t="n" hidden="false">
        <f>ROUND(O588*P588,2)</f>
        <v>1</v>
      </c>
      <c r="T588" s="19" t="n" hidden="false">
        <v/>
      </c>
      <c r="U588" s="19" t="n" hidden="false">
        <f>S588+T588</f>
        <v>1</v>
      </c>
      <c r="V588" s="21" t="n" hidden="false">
        <f>U588/N588-1</f>
        <v>0</v>
      </c>
      <c r="W588" s="8" t="n">
        <v>1</v>
      </c>
      <c r="X588" s="23" t="n" hidden="false">
        <v>1</v>
      </c>
      <c r="Y588" s="19" t="n" hidden="false">
        <v/>
      </c>
      <c r="Z588" s="19" t="n" hidden="false">
        <f>X588+Y588</f>
        <v>1</v>
      </c>
      <c r="AA588" s="19" t="n" hidden="false">
        <f>ROUND(W588*X588,2)</f>
        <v>1</v>
      </c>
      <c r="AB588" s="19" t="n" hidden="false">
        <v/>
      </c>
      <c r="AC588" s="19" t="n" hidden="false">
        <f>AA588+AB588</f>
        <v>1</v>
      </c>
      <c r="AD588" s="21" t="n" hidden="false">
        <f>AC588/N588-1</f>
        <v>0</v>
      </c>
      <c r="AE588" s="8" t="n">
        <v>1</v>
      </c>
      <c r="AF588" s="23" t="n" hidden="false">
        <v>1</v>
      </c>
      <c r="AG588" s="19" t="n" hidden="false">
        <v/>
      </c>
      <c r="AH588" s="19" t="n" hidden="false">
        <f>AF588+AG588</f>
        <v>1</v>
      </c>
      <c r="AI588" s="19" t="n" hidden="false">
        <f>ROUND(AE588*AF588,2)</f>
        <v>1</v>
      </c>
      <c r="AJ588" s="19" t="n" hidden="false">
        <v/>
      </c>
      <c r="AK588" s="19" t="n" hidden="false">
        <f>AI588+AJ588</f>
        <v>1</v>
      </c>
      <c r="AL588" s="21" t="n" hidden="false">
        <f>AK588/N588-1</f>
        <v>0</v>
      </c>
      <c r="AM588" s="8" t="n">
        <v>0</v>
      </c>
      <c r="AN588" s="23" t="n" hidden="false">
        <v>0</v>
      </c>
      <c r="AO588" s="19" t="n" hidden="false">
        <v/>
      </c>
      <c r="AP588" s="19" t="n" hidden="false">
        <f>AN588+AO588</f>
        <v>0</v>
      </c>
      <c r="AQ588" s="19" t="n" hidden="false">
        <f>ROUND(AM588*AN588,2)</f>
        <v>0</v>
      </c>
      <c r="AR588" s="19" t="n" hidden="false">
        <v/>
      </c>
      <c r="AS588" s="19" t="n" hidden="false">
        <f>AQ588+AR588</f>
        <v>0</v>
      </c>
      <c r="AT588" s="21" t="n" hidden="false">
        <f>AS588/N588-1</f>
        <v>-1</v>
      </c>
    </row>
    <row r="589" customFormat="false" hidden="false" outlineLevel="0" collapsed="false">
      <c r="A589" s="18" t="inlineStr">
        <is>
          <t xml:space="preserve">1.1.1.2.1.1.2.6</t>
        </is>
      </c>
      <c r="B589" s="18" t="inlineStr">
        <is>
          <t xml:space="preserve"/>
        </is>
      </c>
      <c r="C589" s="18" t="inlineStr">
        <is>
          <t xml:space="preserve">Монтаж щита силового (для СКБ) / 24 модуля</t>
        </is>
      </c>
      <c r="D589" s="7" t="inlineStr">
        <is>
          <t xml:space="preserve"/>
        </is>
      </c>
      <c r="E589" s="7" t="inlineStr">
        <is>
          <t xml:space="preserve"/>
        </is>
      </c>
      <c r="F589" s="7" t="inlineStr">
        <is>
          <t xml:space="preserve">ШТ</t>
        </is>
      </c>
      <c r="G589" s="7" t="inlineStr">
        <is>
          <t xml:space="preserve">1</t>
        </is>
      </c>
      <c r="H589" s="8" t="n">
        <v>18</v>
      </c>
      <c r="I589" s="19" t="n">
        <f>ROUND((L590+L591+L592+L593+L594+L595+L596+L597+L598+L599+L600+L601+L602+L603+L604+L605+L606+L607)/H589,2)</f>
        <v>1</v>
      </c>
      <c r="J589" s="20" t="n">
        <v>10063</v>
      </c>
      <c r="K589" s="19" t="n">
        <f>I589+ROUND(J589,2)</f>
        <v>10064</v>
      </c>
      <c r="L589" s="19" t="n">
        <f>ROUND(H589*I589,2)</f>
        <v>18</v>
      </c>
      <c r="M589" s="19" t="n">
        <f>ROUND(H589*ROUND(J589,2),2)</f>
        <v>181134</v>
      </c>
      <c r="N589" s="19" t="n">
        <f>L589+M589</f>
        <v>181152</v>
      </c>
      <c r="O589" s="8" t="n">
        <v>18</v>
      </c>
      <c r="P589" s="19" t="n" hidden="false">
        <f>ROUND((S590+S591+S592+S593+S594+S595+S596+S597+S598+S599+S600+S601+S602+S603+S604+S605+S606+S607)/O589,2)</f>
        <v>1</v>
      </c>
      <c r="Q589" s="20" t="n" hidden="false">
        <v>16100.8</v>
      </c>
      <c r="R589" s="19" t="n" hidden="false">
        <f>P589+Q589</f>
        <v>16101.8</v>
      </c>
      <c r="S589" s="19" t="n" hidden="false">
        <f>ROUND(O589*P589,2)</f>
        <v>18</v>
      </c>
      <c r="T589" s="19" t="n" hidden="false">
        <f>ROUND(O589*Q589,2)</f>
        <v>289814.4</v>
      </c>
      <c r="U589" s="19" t="n" hidden="false">
        <f>S589+T589</f>
        <v>289832.4</v>
      </c>
      <c r="V589" s="21" t="n" hidden="false">
        <f>U589/N589-1</f>
        <v>0.5999403815580286</v>
      </c>
      <c r="W589" s="8" t="n">
        <v>18</v>
      </c>
      <c r="X589" s="19" t="n" hidden="false">
        <f>ROUND((AA590+AA591+AA592+AA593+AA594+AA595+AA596+AA597+AA598+AA599+AA600+AA601+AA602+AA603+AA604+AA605+AA606+AA607)/W589,2)</f>
        <v>1</v>
      </c>
      <c r="Y589" s="20" t="n" hidden="false">
        <v>20000</v>
      </c>
      <c r="Z589" s="19" t="n" hidden="false">
        <f>X589+Y589</f>
        <v>20001</v>
      </c>
      <c r="AA589" s="19" t="n" hidden="false">
        <f>ROUND(W589*X589,2)</f>
        <v>18</v>
      </c>
      <c r="AB589" s="19" t="n" hidden="false">
        <f>ROUND(W589*Y589,2)</f>
        <v>360000</v>
      </c>
      <c r="AC589" s="19" t="n" hidden="false">
        <f>AA589+AB589</f>
        <v>360018</v>
      </c>
      <c r="AD589" s="21" t="n" hidden="false">
        <f>AC589/N589-1</f>
        <v>0.9873807631160572</v>
      </c>
      <c r="AE589" s="8" t="n">
        <v>18</v>
      </c>
      <c r="AF589" s="19" t="n" hidden="false">
        <f>ROUND((AI590+AI591+AI592+AI593+AI594+AI595+AI596+AI597+AI598+AI599+AI600+AI601+AI602+AI603+AI604+AI605+AI606+AI607)/AE589,2)</f>
        <v>1</v>
      </c>
      <c r="AG589" s="20" t="n" hidden="false">
        <v>24000</v>
      </c>
      <c r="AH589" s="19" t="n" hidden="false">
        <f>AF589+AG589</f>
        <v>24001</v>
      </c>
      <c r="AI589" s="19" t="n" hidden="false">
        <f>ROUND(AE589*AF589,2)</f>
        <v>18</v>
      </c>
      <c r="AJ589" s="19" t="n" hidden="false">
        <f>ROUND(AE589*AG589,2)</f>
        <v>432000</v>
      </c>
      <c r="AK589" s="19" t="n" hidden="false">
        <f>AI589+AJ589</f>
        <v>432018</v>
      </c>
      <c r="AL589" s="21" t="n" hidden="false">
        <f>AK589/N589-1</f>
        <v>1.384837042925278</v>
      </c>
      <c r="AM589" s="8" t="n">
        <v>0</v>
      </c>
      <c r="AN589" s="19" t="n" hidden="false">
        <f>ROUND((AQ590+AQ591+AQ592+AQ593+AQ594+AQ595+AQ596+AQ597+AQ598+AQ599+AQ600+AQ601+AQ602+AQ603+AQ604+AQ605+AQ606+AQ607)/AM589,2)</f>
        <v>0</v>
      </c>
      <c r="AO589" s="19" t="n" hidden="false">
        <v>0</v>
      </c>
      <c r="AP589" s="19" t="n" hidden="false">
        <f>AN589+AO589</f>
        <v>0</v>
      </c>
      <c r="AQ589" s="19" t="n" hidden="false">
        <f>ROUND(AM589*AN589,2)</f>
        <v>0</v>
      </c>
      <c r="AR589" s="19" t="n" hidden="false">
        <f>ROUND(AM589*AO589,2)</f>
        <v>0</v>
      </c>
      <c r="AS589" s="19" t="n" hidden="false">
        <f>AQ589+AR589</f>
        <v>0</v>
      </c>
      <c r="AT589" s="21" t="n" hidden="false">
        <f>AS589/N589-1</f>
        <v>-1</v>
      </c>
    </row>
    <row r="590" customFormat="false" hidden="false" outlineLevel="0" collapsed="false">
      <c r="A590" s="18" t="inlineStr">
        <is>
          <t xml:space="preserve">1.1.1.2.1.1.2.6.1</t>
        </is>
      </c>
      <c r="B590" s="18" t="inlineStr">
        <is>
          <t xml:space="preserve"/>
        </is>
      </c>
      <c r="C590" s="22" t="inlineStr">
        <is>
          <t xml:space="preserve">Щит силовой (в соответствии со схемой)_ / МЭЛ</t>
        </is>
      </c>
      <c r="D590" s="7" t="inlineStr">
        <is>
          <t xml:space="preserve">ЩО4/3.0 ЩРн-24-395х310х120-IP54 mb11-24n EKF</t>
        </is>
      </c>
      <c r="E590" s="7" t="inlineStr">
        <is>
          <t xml:space="preserve"/>
        </is>
      </c>
      <c r="F590" s="7" t="inlineStr">
        <is>
          <t xml:space="preserve">ШТ</t>
        </is>
      </c>
      <c r="G590" s="7" t="inlineStr">
        <is>
          <t xml:space="preserve">1</t>
        </is>
      </c>
      <c r="H590" s="8" t="n">
        <v>1</v>
      </c>
      <c r="I590" s="23" t="n">
        <v>1</v>
      </c>
      <c r="J590" s="19" t="n">
        <v/>
      </c>
      <c r="K590" s="19" t="n">
        <f>ROUND(I590,2)+J590</f>
        <v>1</v>
      </c>
      <c r="L590" s="19" t="n">
        <f>ROUND(H590*ROUND(I590,2),2)</f>
        <v>1</v>
      </c>
      <c r="M590" s="19" t="n">
        <v/>
      </c>
      <c r="N590" s="19" t="n">
        <f>L590+M590</f>
        <v>1</v>
      </c>
      <c r="O590" s="8" t="n">
        <v>1</v>
      </c>
      <c r="P590" s="23" t="n" hidden="false">
        <v>1</v>
      </c>
      <c r="Q590" s="19" t="n" hidden="false">
        <v/>
      </c>
      <c r="R590" s="19" t="n" hidden="false">
        <f>P590+Q590</f>
        <v>1</v>
      </c>
      <c r="S590" s="19" t="n" hidden="false">
        <f>ROUND(O590*P590,2)</f>
        <v>1</v>
      </c>
      <c r="T590" s="19" t="n" hidden="false">
        <v/>
      </c>
      <c r="U590" s="19" t="n" hidden="false">
        <f>S590+T590</f>
        <v>1</v>
      </c>
      <c r="V590" s="21" t="n" hidden="false">
        <f>U590/N590-1</f>
        <v>0</v>
      </c>
      <c r="W590" s="8" t="n">
        <v>1</v>
      </c>
      <c r="X590" s="23" t="n" hidden="false">
        <v>1</v>
      </c>
      <c r="Y590" s="19" t="n" hidden="false">
        <v/>
      </c>
      <c r="Z590" s="19" t="n" hidden="false">
        <f>X590+Y590</f>
        <v>1</v>
      </c>
      <c r="AA590" s="19" t="n" hidden="false">
        <f>ROUND(W590*X590,2)</f>
        <v>1</v>
      </c>
      <c r="AB590" s="19" t="n" hidden="false">
        <v/>
      </c>
      <c r="AC590" s="19" t="n" hidden="false">
        <f>AA590+AB590</f>
        <v>1</v>
      </c>
      <c r="AD590" s="21" t="n" hidden="false">
        <f>AC590/N590-1</f>
        <v>0</v>
      </c>
      <c r="AE590" s="8" t="n">
        <v>1</v>
      </c>
      <c r="AF590" s="23" t="n" hidden="false">
        <v>1</v>
      </c>
      <c r="AG590" s="19" t="n" hidden="false">
        <v/>
      </c>
      <c r="AH590" s="19" t="n" hidden="false">
        <f>AF590+AG590</f>
        <v>1</v>
      </c>
      <c r="AI590" s="19" t="n" hidden="false">
        <f>ROUND(AE590*AF590,2)</f>
        <v>1</v>
      </c>
      <c r="AJ590" s="19" t="n" hidden="false">
        <v/>
      </c>
      <c r="AK590" s="19" t="n" hidden="false">
        <f>AI590+AJ590</f>
        <v>1</v>
      </c>
      <c r="AL590" s="21" t="n" hidden="false">
        <f>AK590/N590-1</f>
        <v>0</v>
      </c>
      <c r="AM590" s="8" t="n">
        <v>0</v>
      </c>
      <c r="AN590" s="23" t="n" hidden="false">
        <v>0</v>
      </c>
      <c r="AO590" s="19" t="n" hidden="false">
        <v/>
      </c>
      <c r="AP590" s="19" t="n" hidden="false">
        <f>AN590+AO590</f>
        <v>0</v>
      </c>
      <c r="AQ590" s="19" t="n" hidden="false">
        <f>ROUND(AM590*AN590,2)</f>
        <v>0</v>
      </c>
      <c r="AR590" s="19" t="n" hidden="false">
        <v/>
      </c>
      <c r="AS590" s="19" t="n" hidden="false">
        <f>AQ590+AR590</f>
        <v>0</v>
      </c>
      <c r="AT590" s="21" t="n" hidden="false">
        <f>AS590/N590-1</f>
        <v>-1</v>
      </c>
    </row>
    <row r="591" customFormat="false" hidden="false" outlineLevel="0" collapsed="false">
      <c r="A591" s="18" t="inlineStr">
        <is>
          <t xml:space="preserve">1.1.1.2.1.1.2.6.2</t>
        </is>
      </c>
      <c r="B591" s="18" t="inlineStr">
        <is>
          <t xml:space="preserve"/>
        </is>
      </c>
      <c r="C591" s="22" t="inlineStr">
        <is>
          <t xml:space="preserve">Щит силовой (в соответствии со схемой)_ / МЭЛ</t>
        </is>
      </c>
      <c r="D591" s="7" t="inlineStr">
        <is>
          <t xml:space="preserve">ЩС4</t>
        </is>
      </c>
      <c r="E591" s="7" t="inlineStr">
        <is>
          <t xml:space="preserve"/>
        </is>
      </c>
      <c r="F591" s="7" t="inlineStr">
        <is>
          <t xml:space="preserve">ШТ</t>
        </is>
      </c>
      <c r="G591" s="7" t="inlineStr">
        <is>
          <t xml:space="preserve">1</t>
        </is>
      </c>
      <c r="H591" s="8" t="n">
        <v>1</v>
      </c>
      <c r="I591" s="23" t="n">
        <v>1</v>
      </c>
      <c r="J591" s="19" t="n">
        <v/>
      </c>
      <c r="K591" s="19" t="n">
        <f>ROUND(I591,2)+J591</f>
        <v>1</v>
      </c>
      <c r="L591" s="19" t="n">
        <f>ROUND(H591*ROUND(I591,2),2)</f>
        <v>1</v>
      </c>
      <c r="M591" s="19" t="n">
        <v/>
      </c>
      <c r="N591" s="19" t="n">
        <f>L591+M591</f>
        <v>1</v>
      </c>
      <c r="O591" s="8" t="n">
        <v>1</v>
      </c>
      <c r="P591" s="23" t="n" hidden="false">
        <v>1</v>
      </c>
      <c r="Q591" s="19" t="n" hidden="false">
        <v/>
      </c>
      <c r="R591" s="19" t="n" hidden="false">
        <f>P591+Q591</f>
        <v>1</v>
      </c>
      <c r="S591" s="19" t="n" hidden="false">
        <f>ROUND(O591*P591,2)</f>
        <v>1</v>
      </c>
      <c r="T591" s="19" t="n" hidden="false">
        <v/>
      </c>
      <c r="U591" s="19" t="n" hidden="false">
        <f>S591+T591</f>
        <v>1</v>
      </c>
      <c r="V591" s="21" t="n" hidden="false">
        <f>U591/N591-1</f>
        <v>0</v>
      </c>
      <c r="W591" s="8" t="n">
        <v>1</v>
      </c>
      <c r="X591" s="23" t="n" hidden="false">
        <v>1</v>
      </c>
      <c r="Y591" s="19" t="n" hidden="false">
        <v/>
      </c>
      <c r="Z591" s="19" t="n" hidden="false">
        <f>X591+Y591</f>
        <v>1</v>
      </c>
      <c r="AA591" s="19" t="n" hidden="false">
        <f>ROUND(W591*X591,2)</f>
        <v>1</v>
      </c>
      <c r="AB591" s="19" t="n" hidden="false">
        <v/>
      </c>
      <c r="AC591" s="19" t="n" hidden="false">
        <f>AA591+AB591</f>
        <v>1</v>
      </c>
      <c r="AD591" s="21" t="n" hidden="false">
        <f>AC591/N591-1</f>
        <v>0</v>
      </c>
      <c r="AE591" s="8" t="n">
        <v>1</v>
      </c>
      <c r="AF591" s="23" t="n" hidden="false">
        <v>1</v>
      </c>
      <c r="AG591" s="19" t="n" hidden="false">
        <v/>
      </c>
      <c r="AH591" s="19" t="n" hidden="false">
        <f>AF591+AG591</f>
        <v>1</v>
      </c>
      <c r="AI591" s="19" t="n" hidden="false">
        <f>ROUND(AE591*AF591,2)</f>
        <v>1</v>
      </c>
      <c r="AJ591" s="19" t="n" hidden="false">
        <v/>
      </c>
      <c r="AK591" s="19" t="n" hidden="false">
        <f>AI591+AJ591</f>
        <v>1</v>
      </c>
      <c r="AL591" s="21" t="n" hidden="false">
        <f>AK591/N591-1</f>
        <v>0</v>
      </c>
      <c r="AM591" s="8" t="n">
        <v>0</v>
      </c>
      <c r="AN591" s="23" t="n" hidden="false">
        <v>0</v>
      </c>
      <c r="AO591" s="19" t="n" hidden="false">
        <v/>
      </c>
      <c r="AP591" s="19" t="n" hidden="false">
        <f>AN591+AO591</f>
        <v>0</v>
      </c>
      <c r="AQ591" s="19" t="n" hidden="false">
        <f>ROUND(AM591*AN591,2)</f>
        <v>0</v>
      </c>
      <c r="AR591" s="19" t="n" hidden="false">
        <v/>
      </c>
      <c r="AS591" s="19" t="n" hidden="false">
        <f>AQ591+AR591</f>
        <v>0</v>
      </c>
      <c r="AT591" s="21" t="n" hidden="false">
        <f>AS591/N591-1</f>
        <v>-1</v>
      </c>
    </row>
    <row r="592" customFormat="false" hidden="false" outlineLevel="0" collapsed="false">
      <c r="A592" s="18" t="inlineStr">
        <is>
          <t xml:space="preserve">1.1.1.2.1.1.2.6.3</t>
        </is>
      </c>
      <c r="B592" s="18" t="inlineStr">
        <is>
          <t xml:space="preserve"/>
        </is>
      </c>
      <c r="C592" s="22" t="inlineStr">
        <is>
          <t xml:space="preserve">Щит силовой (в соответствии со схемой)_ / МЭЛ</t>
        </is>
      </c>
      <c r="D592" s="7" t="inlineStr">
        <is>
          <t xml:space="preserve">ЩО4/3.3 ЩРн-24-395х310х120-IP31 mb11-24n EKF</t>
        </is>
      </c>
      <c r="E592" s="7" t="inlineStr">
        <is>
          <t xml:space="preserve"/>
        </is>
      </c>
      <c r="F592" s="7" t="inlineStr">
        <is>
          <t xml:space="preserve">ШТ</t>
        </is>
      </c>
      <c r="G592" s="7" t="inlineStr">
        <is>
          <t xml:space="preserve">1</t>
        </is>
      </c>
      <c r="H592" s="8" t="n">
        <v>1</v>
      </c>
      <c r="I592" s="23" t="n">
        <v>1</v>
      </c>
      <c r="J592" s="19" t="n">
        <v/>
      </c>
      <c r="K592" s="19" t="n">
        <f>ROUND(I592,2)+J592</f>
        <v>1</v>
      </c>
      <c r="L592" s="19" t="n">
        <f>ROUND(H592*ROUND(I592,2),2)</f>
        <v>1</v>
      </c>
      <c r="M592" s="19" t="n">
        <v/>
      </c>
      <c r="N592" s="19" t="n">
        <f>L592+M592</f>
        <v>1</v>
      </c>
      <c r="O592" s="8" t="n">
        <v>1</v>
      </c>
      <c r="P592" s="23" t="n" hidden="false">
        <v>1</v>
      </c>
      <c r="Q592" s="19" t="n" hidden="false">
        <v/>
      </c>
      <c r="R592" s="19" t="n" hidden="false">
        <f>P592+Q592</f>
        <v>1</v>
      </c>
      <c r="S592" s="19" t="n" hidden="false">
        <f>ROUND(O592*P592,2)</f>
        <v>1</v>
      </c>
      <c r="T592" s="19" t="n" hidden="false">
        <v/>
      </c>
      <c r="U592" s="19" t="n" hidden="false">
        <f>S592+T592</f>
        <v>1</v>
      </c>
      <c r="V592" s="21" t="n" hidden="false">
        <f>U592/N592-1</f>
        <v>0</v>
      </c>
      <c r="W592" s="8" t="n">
        <v>1</v>
      </c>
      <c r="X592" s="23" t="n" hidden="false">
        <v>1</v>
      </c>
      <c r="Y592" s="19" t="n" hidden="false">
        <v/>
      </c>
      <c r="Z592" s="19" t="n" hidden="false">
        <f>X592+Y592</f>
        <v>1</v>
      </c>
      <c r="AA592" s="19" t="n" hidden="false">
        <f>ROUND(W592*X592,2)</f>
        <v>1</v>
      </c>
      <c r="AB592" s="19" t="n" hidden="false">
        <v/>
      </c>
      <c r="AC592" s="19" t="n" hidden="false">
        <f>AA592+AB592</f>
        <v>1</v>
      </c>
      <c r="AD592" s="21" t="n" hidden="false">
        <f>AC592/N592-1</f>
        <v>0</v>
      </c>
      <c r="AE592" s="8" t="n">
        <v>1</v>
      </c>
      <c r="AF592" s="23" t="n" hidden="false">
        <v>1</v>
      </c>
      <c r="AG592" s="19" t="n" hidden="false">
        <v/>
      </c>
      <c r="AH592" s="19" t="n" hidden="false">
        <f>AF592+AG592</f>
        <v>1</v>
      </c>
      <c r="AI592" s="19" t="n" hidden="false">
        <f>ROUND(AE592*AF592,2)</f>
        <v>1</v>
      </c>
      <c r="AJ592" s="19" t="n" hidden="false">
        <v/>
      </c>
      <c r="AK592" s="19" t="n" hidden="false">
        <f>AI592+AJ592</f>
        <v>1</v>
      </c>
      <c r="AL592" s="21" t="n" hidden="false">
        <f>AK592/N592-1</f>
        <v>0</v>
      </c>
      <c r="AM592" s="8" t="n">
        <v>0</v>
      </c>
      <c r="AN592" s="23" t="n" hidden="false">
        <v>0</v>
      </c>
      <c r="AO592" s="19" t="n" hidden="false">
        <v/>
      </c>
      <c r="AP592" s="19" t="n" hidden="false">
        <f>AN592+AO592</f>
        <v>0</v>
      </c>
      <c r="AQ592" s="19" t="n" hidden="false">
        <f>ROUND(AM592*AN592,2)</f>
        <v>0</v>
      </c>
      <c r="AR592" s="19" t="n" hidden="false">
        <v/>
      </c>
      <c r="AS592" s="19" t="n" hidden="false">
        <f>AQ592+AR592</f>
        <v>0</v>
      </c>
      <c r="AT592" s="21" t="n" hidden="false">
        <f>AS592/N592-1</f>
        <v>-1</v>
      </c>
    </row>
    <row r="593" customFormat="false" hidden="false" outlineLevel="0" collapsed="false">
      <c r="A593" s="18" t="inlineStr">
        <is>
          <t xml:space="preserve">1.1.1.2.1.1.2.6.4</t>
        </is>
      </c>
      <c r="B593" s="18" t="inlineStr">
        <is>
          <t xml:space="preserve"/>
        </is>
      </c>
      <c r="C593" s="22" t="inlineStr">
        <is>
          <t xml:space="preserve">Щит силовой (в соответствии со схемой)_ / МЭЛ</t>
        </is>
      </c>
      <c r="D593" s="7" t="inlineStr">
        <is>
          <t xml:space="preserve">ЩС1.3</t>
        </is>
      </c>
      <c r="E593" s="7" t="inlineStr">
        <is>
          <t xml:space="preserve"/>
        </is>
      </c>
      <c r="F593" s="7" t="inlineStr">
        <is>
          <t xml:space="preserve">ШТ</t>
        </is>
      </c>
      <c r="G593" s="7" t="inlineStr">
        <is>
          <t xml:space="preserve">1</t>
        </is>
      </c>
      <c r="H593" s="8" t="n">
        <v>1</v>
      </c>
      <c r="I593" s="23" t="n">
        <v>1</v>
      </c>
      <c r="J593" s="19" t="n">
        <v/>
      </c>
      <c r="K593" s="19" t="n">
        <f>ROUND(I593,2)+J593</f>
        <v>1</v>
      </c>
      <c r="L593" s="19" t="n">
        <f>ROUND(H593*ROUND(I593,2),2)</f>
        <v>1</v>
      </c>
      <c r="M593" s="19" t="n">
        <v/>
      </c>
      <c r="N593" s="19" t="n">
        <f>L593+M593</f>
        <v>1</v>
      </c>
      <c r="O593" s="8" t="n">
        <v>1</v>
      </c>
      <c r="P593" s="23" t="n" hidden="false">
        <v>1</v>
      </c>
      <c r="Q593" s="19" t="n" hidden="false">
        <v/>
      </c>
      <c r="R593" s="19" t="n" hidden="false">
        <f>P593+Q593</f>
        <v>1</v>
      </c>
      <c r="S593" s="19" t="n" hidden="false">
        <f>ROUND(O593*P593,2)</f>
        <v>1</v>
      </c>
      <c r="T593" s="19" t="n" hidden="false">
        <v/>
      </c>
      <c r="U593" s="19" t="n" hidden="false">
        <f>S593+T593</f>
        <v>1</v>
      </c>
      <c r="V593" s="21" t="n" hidden="false">
        <f>U593/N593-1</f>
        <v>0</v>
      </c>
      <c r="W593" s="8" t="n">
        <v>1</v>
      </c>
      <c r="X593" s="23" t="n" hidden="false">
        <v>1</v>
      </c>
      <c r="Y593" s="19" t="n" hidden="false">
        <v/>
      </c>
      <c r="Z593" s="19" t="n" hidden="false">
        <f>X593+Y593</f>
        <v>1</v>
      </c>
      <c r="AA593" s="19" t="n" hidden="false">
        <f>ROUND(W593*X593,2)</f>
        <v>1</v>
      </c>
      <c r="AB593" s="19" t="n" hidden="false">
        <v/>
      </c>
      <c r="AC593" s="19" t="n" hidden="false">
        <f>AA593+AB593</f>
        <v>1</v>
      </c>
      <c r="AD593" s="21" t="n" hidden="false">
        <f>AC593/N593-1</f>
        <v>0</v>
      </c>
      <c r="AE593" s="8" t="n">
        <v>1</v>
      </c>
      <c r="AF593" s="23" t="n" hidden="false">
        <v>1</v>
      </c>
      <c r="AG593" s="19" t="n" hidden="false">
        <v/>
      </c>
      <c r="AH593" s="19" t="n" hidden="false">
        <f>AF593+AG593</f>
        <v>1</v>
      </c>
      <c r="AI593" s="19" t="n" hidden="false">
        <f>ROUND(AE593*AF593,2)</f>
        <v>1</v>
      </c>
      <c r="AJ593" s="19" t="n" hidden="false">
        <v/>
      </c>
      <c r="AK593" s="19" t="n" hidden="false">
        <f>AI593+AJ593</f>
        <v>1</v>
      </c>
      <c r="AL593" s="21" t="n" hidden="false">
        <f>AK593/N593-1</f>
        <v>0</v>
      </c>
      <c r="AM593" s="8" t="n">
        <v>0</v>
      </c>
      <c r="AN593" s="23" t="n" hidden="false">
        <v>0</v>
      </c>
      <c r="AO593" s="19" t="n" hidden="false">
        <v/>
      </c>
      <c r="AP593" s="19" t="n" hidden="false">
        <f>AN593+AO593</f>
        <v>0</v>
      </c>
      <c r="AQ593" s="19" t="n" hidden="false">
        <f>ROUND(AM593*AN593,2)</f>
        <v>0</v>
      </c>
      <c r="AR593" s="19" t="n" hidden="false">
        <v/>
      </c>
      <c r="AS593" s="19" t="n" hidden="false">
        <f>AQ593+AR593</f>
        <v>0</v>
      </c>
      <c r="AT593" s="21" t="n" hidden="false">
        <f>AS593/N593-1</f>
        <v>-1</v>
      </c>
    </row>
    <row r="594" customFormat="false" hidden="false" outlineLevel="0" collapsed="false">
      <c r="A594" s="18" t="inlineStr">
        <is>
          <t xml:space="preserve">1.1.1.2.1.1.2.6.5</t>
        </is>
      </c>
      <c r="B594" s="18" t="inlineStr">
        <is>
          <t xml:space="preserve"/>
        </is>
      </c>
      <c r="C594" s="22" t="inlineStr">
        <is>
          <t xml:space="preserve">Щит силовой (в соответствии со схемой)_ / МЭЛ</t>
        </is>
      </c>
      <c r="D594" s="7" t="inlineStr">
        <is>
          <t xml:space="preserve">ЩО4/4.3 ЩРн-24-395х310х120-IP31 mb11-24n EKF</t>
        </is>
      </c>
      <c r="E594" s="7" t="inlineStr">
        <is>
          <t xml:space="preserve"/>
        </is>
      </c>
      <c r="F594" s="7" t="inlineStr">
        <is>
          <t xml:space="preserve">ШТ</t>
        </is>
      </c>
      <c r="G594" s="7" t="inlineStr">
        <is>
          <t xml:space="preserve">1</t>
        </is>
      </c>
      <c r="H594" s="8" t="n">
        <v>1</v>
      </c>
      <c r="I594" s="23" t="n">
        <v>1</v>
      </c>
      <c r="J594" s="19" t="n">
        <v/>
      </c>
      <c r="K594" s="19" t="n">
        <f>ROUND(I594,2)+J594</f>
        <v>1</v>
      </c>
      <c r="L594" s="19" t="n">
        <f>ROUND(H594*ROUND(I594,2),2)</f>
        <v>1</v>
      </c>
      <c r="M594" s="19" t="n">
        <v/>
      </c>
      <c r="N594" s="19" t="n">
        <f>L594+M594</f>
        <v>1</v>
      </c>
      <c r="O594" s="8" t="n">
        <v>1</v>
      </c>
      <c r="P594" s="23" t="n" hidden="false">
        <v>1</v>
      </c>
      <c r="Q594" s="19" t="n" hidden="false">
        <v/>
      </c>
      <c r="R594" s="19" t="n" hidden="false">
        <f>P594+Q594</f>
        <v>1</v>
      </c>
      <c r="S594" s="19" t="n" hidden="false">
        <f>ROUND(O594*P594,2)</f>
        <v>1</v>
      </c>
      <c r="T594" s="19" t="n" hidden="false">
        <v/>
      </c>
      <c r="U594" s="19" t="n" hidden="false">
        <f>S594+T594</f>
        <v>1</v>
      </c>
      <c r="V594" s="21" t="n" hidden="false">
        <f>U594/N594-1</f>
        <v>0</v>
      </c>
      <c r="W594" s="8" t="n">
        <v>1</v>
      </c>
      <c r="X594" s="23" t="n" hidden="false">
        <v>1</v>
      </c>
      <c r="Y594" s="19" t="n" hidden="false">
        <v/>
      </c>
      <c r="Z594" s="19" t="n" hidden="false">
        <f>X594+Y594</f>
        <v>1</v>
      </c>
      <c r="AA594" s="19" t="n" hidden="false">
        <f>ROUND(W594*X594,2)</f>
        <v>1</v>
      </c>
      <c r="AB594" s="19" t="n" hidden="false">
        <v/>
      </c>
      <c r="AC594" s="19" t="n" hidden="false">
        <f>AA594+AB594</f>
        <v>1</v>
      </c>
      <c r="AD594" s="21" t="n" hidden="false">
        <f>AC594/N594-1</f>
        <v>0</v>
      </c>
      <c r="AE594" s="8" t="n">
        <v>1</v>
      </c>
      <c r="AF594" s="23" t="n" hidden="false">
        <v>1</v>
      </c>
      <c r="AG594" s="19" t="n" hidden="false">
        <v/>
      </c>
      <c r="AH594" s="19" t="n" hidden="false">
        <f>AF594+AG594</f>
        <v>1</v>
      </c>
      <c r="AI594" s="19" t="n" hidden="false">
        <f>ROUND(AE594*AF594,2)</f>
        <v>1</v>
      </c>
      <c r="AJ594" s="19" t="n" hidden="false">
        <v/>
      </c>
      <c r="AK594" s="19" t="n" hidden="false">
        <f>AI594+AJ594</f>
        <v>1</v>
      </c>
      <c r="AL594" s="21" t="n" hidden="false">
        <f>AK594/N594-1</f>
        <v>0</v>
      </c>
      <c r="AM594" s="8" t="n">
        <v>0</v>
      </c>
      <c r="AN594" s="23" t="n" hidden="false">
        <v>0</v>
      </c>
      <c r="AO594" s="19" t="n" hidden="false">
        <v/>
      </c>
      <c r="AP594" s="19" t="n" hidden="false">
        <f>AN594+AO594</f>
        <v>0</v>
      </c>
      <c r="AQ594" s="19" t="n" hidden="false">
        <f>ROUND(AM594*AN594,2)</f>
        <v>0</v>
      </c>
      <c r="AR594" s="19" t="n" hidden="false">
        <v/>
      </c>
      <c r="AS594" s="19" t="n" hidden="false">
        <f>AQ594+AR594</f>
        <v>0</v>
      </c>
      <c r="AT594" s="21" t="n" hidden="false">
        <f>AS594/N594-1</f>
        <v>-1</v>
      </c>
    </row>
    <row r="595" customFormat="false" hidden="false" outlineLevel="0" collapsed="false">
      <c r="A595" s="18" t="inlineStr">
        <is>
          <t xml:space="preserve">1.1.1.2.1.1.2.6.6</t>
        </is>
      </c>
      <c r="B595" s="18" t="inlineStr">
        <is>
          <t xml:space="preserve"/>
        </is>
      </c>
      <c r="C595" s="22" t="inlineStr">
        <is>
          <t xml:space="preserve">Щит силовой (в соответствии со схемой)_ / МЭЛ</t>
        </is>
      </c>
      <c r="D595" s="7" t="inlineStr">
        <is>
          <t xml:space="preserve">ЩО4/1.2 ЩРн-24-395х310х120-IP31 mb11-24n EKF</t>
        </is>
      </c>
      <c r="E595" s="7" t="inlineStr">
        <is>
          <t xml:space="preserve"/>
        </is>
      </c>
      <c r="F595" s="7" t="inlineStr">
        <is>
          <t xml:space="preserve">ШТ</t>
        </is>
      </c>
      <c r="G595" s="7" t="inlineStr">
        <is>
          <t xml:space="preserve">1</t>
        </is>
      </c>
      <c r="H595" s="8" t="n">
        <v>1</v>
      </c>
      <c r="I595" s="23" t="n">
        <v>1</v>
      </c>
      <c r="J595" s="19" t="n">
        <v/>
      </c>
      <c r="K595" s="19" t="n">
        <f>ROUND(I595,2)+J595</f>
        <v>1</v>
      </c>
      <c r="L595" s="19" t="n">
        <f>ROUND(H595*ROUND(I595,2),2)</f>
        <v>1</v>
      </c>
      <c r="M595" s="19" t="n">
        <v/>
      </c>
      <c r="N595" s="19" t="n">
        <f>L595+M595</f>
        <v>1</v>
      </c>
      <c r="O595" s="8" t="n">
        <v>1</v>
      </c>
      <c r="P595" s="23" t="n" hidden="false">
        <v>1</v>
      </c>
      <c r="Q595" s="19" t="n" hidden="false">
        <v/>
      </c>
      <c r="R595" s="19" t="n" hidden="false">
        <f>P595+Q595</f>
        <v>1</v>
      </c>
      <c r="S595" s="19" t="n" hidden="false">
        <f>ROUND(O595*P595,2)</f>
        <v>1</v>
      </c>
      <c r="T595" s="19" t="n" hidden="false">
        <v/>
      </c>
      <c r="U595" s="19" t="n" hidden="false">
        <f>S595+T595</f>
        <v>1</v>
      </c>
      <c r="V595" s="21" t="n" hidden="false">
        <f>U595/N595-1</f>
        <v>0</v>
      </c>
      <c r="W595" s="8" t="n">
        <v>1</v>
      </c>
      <c r="X595" s="23" t="n" hidden="false">
        <v>1</v>
      </c>
      <c r="Y595" s="19" t="n" hidden="false">
        <v/>
      </c>
      <c r="Z595" s="19" t="n" hidden="false">
        <f>X595+Y595</f>
        <v>1</v>
      </c>
      <c r="AA595" s="19" t="n" hidden="false">
        <f>ROUND(W595*X595,2)</f>
        <v>1</v>
      </c>
      <c r="AB595" s="19" t="n" hidden="false">
        <v/>
      </c>
      <c r="AC595" s="19" t="n" hidden="false">
        <f>AA595+AB595</f>
        <v>1</v>
      </c>
      <c r="AD595" s="21" t="n" hidden="false">
        <f>AC595/N595-1</f>
        <v>0</v>
      </c>
      <c r="AE595" s="8" t="n">
        <v>1</v>
      </c>
      <c r="AF595" s="23" t="n" hidden="false">
        <v>1</v>
      </c>
      <c r="AG595" s="19" t="n" hidden="false">
        <v/>
      </c>
      <c r="AH595" s="19" t="n" hidden="false">
        <f>AF595+AG595</f>
        <v>1</v>
      </c>
      <c r="AI595" s="19" t="n" hidden="false">
        <f>ROUND(AE595*AF595,2)</f>
        <v>1</v>
      </c>
      <c r="AJ595" s="19" t="n" hidden="false">
        <v/>
      </c>
      <c r="AK595" s="19" t="n" hidden="false">
        <f>AI595+AJ595</f>
        <v>1</v>
      </c>
      <c r="AL595" s="21" t="n" hidden="false">
        <f>AK595/N595-1</f>
        <v>0</v>
      </c>
      <c r="AM595" s="8" t="n">
        <v>0</v>
      </c>
      <c r="AN595" s="23" t="n" hidden="false">
        <v>0</v>
      </c>
      <c r="AO595" s="19" t="n" hidden="false">
        <v/>
      </c>
      <c r="AP595" s="19" t="n" hidden="false">
        <f>AN595+AO595</f>
        <v>0</v>
      </c>
      <c r="AQ595" s="19" t="n" hidden="false">
        <f>ROUND(AM595*AN595,2)</f>
        <v>0</v>
      </c>
      <c r="AR595" s="19" t="n" hidden="false">
        <v/>
      </c>
      <c r="AS595" s="19" t="n" hidden="false">
        <f>AQ595+AR595</f>
        <v>0</v>
      </c>
      <c r="AT595" s="21" t="n" hidden="false">
        <f>AS595/N595-1</f>
        <v>-1</v>
      </c>
    </row>
    <row r="596" customFormat="false" hidden="false" outlineLevel="0" collapsed="false">
      <c r="A596" s="18" t="inlineStr">
        <is>
          <t xml:space="preserve">1.1.1.2.1.1.2.6.7</t>
        </is>
      </c>
      <c r="B596" s="18" t="inlineStr">
        <is>
          <t xml:space="preserve"/>
        </is>
      </c>
      <c r="C596" s="22" t="inlineStr">
        <is>
          <t xml:space="preserve">Щит силовой (в соответствии со схемой)_ / МЭЛ</t>
        </is>
      </c>
      <c r="D596" s="7" t="inlineStr">
        <is>
          <t xml:space="preserve">ЩО4/1.3 ЩРн-24-395х310х120-IP31 mb11-24n EKF</t>
        </is>
      </c>
      <c r="E596" s="7" t="inlineStr">
        <is>
          <t xml:space="preserve"/>
        </is>
      </c>
      <c r="F596" s="7" t="inlineStr">
        <is>
          <t xml:space="preserve">ШТ</t>
        </is>
      </c>
      <c r="G596" s="7" t="inlineStr">
        <is>
          <t xml:space="preserve">1</t>
        </is>
      </c>
      <c r="H596" s="8" t="n">
        <v>1</v>
      </c>
      <c r="I596" s="23" t="n">
        <v>1</v>
      </c>
      <c r="J596" s="19" t="n">
        <v/>
      </c>
      <c r="K596" s="19" t="n">
        <f>ROUND(I596,2)+J596</f>
        <v>1</v>
      </c>
      <c r="L596" s="19" t="n">
        <f>ROUND(H596*ROUND(I596,2),2)</f>
        <v>1</v>
      </c>
      <c r="M596" s="19" t="n">
        <v/>
      </c>
      <c r="N596" s="19" t="n">
        <f>L596+M596</f>
        <v>1</v>
      </c>
      <c r="O596" s="8" t="n">
        <v>1</v>
      </c>
      <c r="P596" s="23" t="n" hidden="false">
        <v>1</v>
      </c>
      <c r="Q596" s="19" t="n" hidden="false">
        <v/>
      </c>
      <c r="R596" s="19" t="n" hidden="false">
        <f>P596+Q596</f>
        <v>1</v>
      </c>
      <c r="S596" s="19" t="n" hidden="false">
        <f>ROUND(O596*P596,2)</f>
        <v>1</v>
      </c>
      <c r="T596" s="19" t="n" hidden="false">
        <v/>
      </c>
      <c r="U596" s="19" t="n" hidden="false">
        <f>S596+T596</f>
        <v>1</v>
      </c>
      <c r="V596" s="21" t="n" hidden="false">
        <f>U596/N596-1</f>
        <v>0</v>
      </c>
      <c r="W596" s="8" t="n">
        <v>1</v>
      </c>
      <c r="X596" s="23" t="n" hidden="false">
        <v>1</v>
      </c>
      <c r="Y596" s="19" t="n" hidden="false">
        <v/>
      </c>
      <c r="Z596" s="19" t="n" hidden="false">
        <f>X596+Y596</f>
        <v>1</v>
      </c>
      <c r="AA596" s="19" t="n" hidden="false">
        <f>ROUND(W596*X596,2)</f>
        <v>1</v>
      </c>
      <c r="AB596" s="19" t="n" hidden="false">
        <v/>
      </c>
      <c r="AC596" s="19" t="n" hidden="false">
        <f>AA596+AB596</f>
        <v>1</v>
      </c>
      <c r="AD596" s="21" t="n" hidden="false">
        <f>AC596/N596-1</f>
        <v>0</v>
      </c>
      <c r="AE596" s="8" t="n">
        <v>1</v>
      </c>
      <c r="AF596" s="23" t="n" hidden="false">
        <v>1</v>
      </c>
      <c r="AG596" s="19" t="n" hidden="false">
        <v/>
      </c>
      <c r="AH596" s="19" t="n" hidden="false">
        <f>AF596+AG596</f>
        <v>1</v>
      </c>
      <c r="AI596" s="19" t="n" hidden="false">
        <f>ROUND(AE596*AF596,2)</f>
        <v>1</v>
      </c>
      <c r="AJ596" s="19" t="n" hidden="false">
        <v/>
      </c>
      <c r="AK596" s="19" t="n" hidden="false">
        <f>AI596+AJ596</f>
        <v>1</v>
      </c>
      <c r="AL596" s="21" t="n" hidden="false">
        <f>AK596/N596-1</f>
        <v>0</v>
      </c>
      <c r="AM596" s="8" t="n">
        <v>0</v>
      </c>
      <c r="AN596" s="23" t="n" hidden="false">
        <v>0</v>
      </c>
      <c r="AO596" s="19" t="n" hidden="false">
        <v/>
      </c>
      <c r="AP596" s="19" t="n" hidden="false">
        <f>AN596+AO596</f>
        <v>0</v>
      </c>
      <c r="AQ596" s="19" t="n" hidden="false">
        <f>ROUND(AM596*AN596,2)</f>
        <v>0</v>
      </c>
      <c r="AR596" s="19" t="n" hidden="false">
        <v/>
      </c>
      <c r="AS596" s="19" t="n" hidden="false">
        <f>AQ596+AR596</f>
        <v>0</v>
      </c>
      <c r="AT596" s="21" t="n" hidden="false">
        <f>AS596/N596-1</f>
        <v>-1</v>
      </c>
    </row>
    <row r="597" customFormat="false" hidden="false" outlineLevel="0" collapsed="false">
      <c r="A597" s="18" t="inlineStr">
        <is>
          <t xml:space="preserve">1.1.1.2.1.1.2.6.8</t>
        </is>
      </c>
      <c r="B597" s="18" t="inlineStr">
        <is>
          <t xml:space="preserve"/>
        </is>
      </c>
      <c r="C597" s="22" t="inlineStr">
        <is>
          <t xml:space="preserve">Щит силовой (в соответствии со схемой)_ / МЭЛ</t>
        </is>
      </c>
      <c r="D597" s="7" t="inlineStr">
        <is>
          <t xml:space="preserve">ЩО4/2.1 ЩРн-24-395х310х120-IP31 mb11-24n EKF</t>
        </is>
      </c>
      <c r="E597" s="7" t="inlineStr">
        <is>
          <t xml:space="preserve"/>
        </is>
      </c>
      <c r="F597" s="7" t="inlineStr">
        <is>
          <t xml:space="preserve">ШТ</t>
        </is>
      </c>
      <c r="G597" s="7" t="inlineStr">
        <is>
          <t xml:space="preserve">1</t>
        </is>
      </c>
      <c r="H597" s="8" t="n">
        <v>1</v>
      </c>
      <c r="I597" s="23" t="n">
        <v>1</v>
      </c>
      <c r="J597" s="19" t="n">
        <v/>
      </c>
      <c r="K597" s="19" t="n">
        <f>ROUND(I597,2)+J597</f>
        <v>1</v>
      </c>
      <c r="L597" s="19" t="n">
        <f>ROUND(H597*ROUND(I597,2),2)</f>
        <v>1</v>
      </c>
      <c r="M597" s="19" t="n">
        <v/>
      </c>
      <c r="N597" s="19" t="n">
        <f>L597+M597</f>
        <v>1</v>
      </c>
      <c r="O597" s="8" t="n">
        <v>1</v>
      </c>
      <c r="P597" s="23" t="n" hidden="false">
        <v>1</v>
      </c>
      <c r="Q597" s="19" t="n" hidden="false">
        <v/>
      </c>
      <c r="R597" s="19" t="n" hidden="false">
        <f>P597+Q597</f>
        <v>1</v>
      </c>
      <c r="S597" s="19" t="n" hidden="false">
        <f>ROUND(O597*P597,2)</f>
        <v>1</v>
      </c>
      <c r="T597" s="19" t="n" hidden="false">
        <v/>
      </c>
      <c r="U597" s="19" t="n" hidden="false">
        <f>S597+T597</f>
        <v>1</v>
      </c>
      <c r="V597" s="21" t="n" hidden="false">
        <f>U597/N597-1</f>
        <v>0</v>
      </c>
      <c r="W597" s="8" t="n">
        <v>1</v>
      </c>
      <c r="X597" s="23" t="n" hidden="false">
        <v>1</v>
      </c>
      <c r="Y597" s="19" t="n" hidden="false">
        <v/>
      </c>
      <c r="Z597" s="19" t="n" hidden="false">
        <f>X597+Y597</f>
        <v>1</v>
      </c>
      <c r="AA597" s="19" t="n" hidden="false">
        <f>ROUND(W597*X597,2)</f>
        <v>1</v>
      </c>
      <c r="AB597" s="19" t="n" hidden="false">
        <v/>
      </c>
      <c r="AC597" s="19" t="n" hidden="false">
        <f>AA597+AB597</f>
        <v>1</v>
      </c>
      <c r="AD597" s="21" t="n" hidden="false">
        <f>AC597/N597-1</f>
        <v>0</v>
      </c>
      <c r="AE597" s="8" t="n">
        <v>1</v>
      </c>
      <c r="AF597" s="23" t="n" hidden="false">
        <v>1</v>
      </c>
      <c r="AG597" s="19" t="n" hidden="false">
        <v/>
      </c>
      <c r="AH597" s="19" t="n" hidden="false">
        <f>AF597+AG597</f>
        <v>1</v>
      </c>
      <c r="AI597" s="19" t="n" hidden="false">
        <f>ROUND(AE597*AF597,2)</f>
        <v>1</v>
      </c>
      <c r="AJ597" s="19" t="n" hidden="false">
        <v/>
      </c>
      <c r="AK597" s="19" t="n" hidden="false">
        <f>AI597+AJ597</f>
        <v>1</v>
      </c>
      <c r="AL597" s="21" t="n" hidden="false">
        <f>AK597/N597-1</f>
        <v>0</v>
      </c>
      <c r="AM597" s="8" t="n">
        <v>0</v>
      </c>
      <c r="AN597" s="23" t="n" hidden="false">
        <v>0</v>
      </c>
      <c r="AO597" s="19" t="n" hidden="false">
        <v/>
      </c>
      <c r="AP597" s="19" t="n" hidden="false">
        <f>AN597+AO597</f>
        <v>0</v>
      </c>
      <c r="AQ597" s="19" t="n" hidden="false">
        <f>ROUND(AM597*AN597,2)</f>
        <v>0</v>
      </c>
      <c r="AR597" s="19" t="n" hidden="false">
        <v/>
      </c>
      <c r="AS597" s="19" t="n" hidden="false">
        <f>AQ597+AR597</f>
        <v>0</v>
      </c>
      <c r="AT597" s="21" t="n" hidden="false">
        <f>AS597/N597-1</f>
        <v>-1</v>
      </c>
    </row>
    <row r="598" customFormat="false" hidden="false" outlineLevel="0" collapsed="false">
      <c r="A598" s="18" t="inlineStr">
        <is>
          <t xml:space="preserve">1.1.1.2.1.1.2.6.9</t>
        </is>
      </c>
      <c r="B598" s="18" t="inlineStr">
        <is>
          <t xml:space="preserve"/>
        </is>
      </c>
      <c r="C598" s="22" t="inlineStr">
        <is>
          <t xml:space="preserve">Щит силовой (в соответствии со схемой)_ / МЭЛ</t>
        </is>
      </c>
      <c r="D598" s="7" t="inlineStr">
        <is>
          <t xml:space="preserve">ЩРВ1</t>
        </is>
      </c>
      <c r="E598" s="7" t="inlineStr">
        <is>
          <t xml:space="preserve"/>
        </is>
      </c>
      <c r="F598" s="7" t="inlineStr">
        <is>
          <t xml:space="preserve">ШТ</t>
        </is>
      </c>
      <c r="G598" s="7" t="inlineStr">
        <is>
          <t xml:space="preserve">1</t>
        </is>
      </c>
      <c r="H598" s="8" t="n">
        <v>1</v>
      </c>
      <c r="I598" s="23" t="n">
        <v>1</v>
      </c>
      <c r="J598" s="19" t="n">
        <v/>
      </c>
      <c r="K598" s="19" t="n">
        <f>ROUND(I598,2)+J598</f>
        <v>1</v>
      </c>
      <c r="L598" s="19" t="n">
        <f>ROUND(H598*ROUND(I598,2),2)</f>
        <v>1</v>
      </c>
      <c r="M598" s="19" t="n">
        <v/>
      </c>
      <c r="N598" s="19" t="n">
        <f>L598+M598</f>
        <v>1</v>
      </c>
      <c r="O598" s="8" t="n">
        <v>1</v>
      </c>
      <c r="P598" s="23" t="n" hidden="false">
        <v>1</v>
      </c>
      <c r="Q598" s="19" t="n" hidden="false">
        <v/>
      </c>
      <c r="R598" s="19" t="n" hidden="false">
        <f>P598+Q598</f>
        <v>1</v>
      </c>
      <c r="S598" s="19" t="n" hidden="false">
        <f>ROUND(O598*P598,2)</f>
        <v>1</v>
      </c>
      <c r="T598" s="19" t="n" hidden="false">
        <v/>
      </c>
      <c r="U598" s="19" t="n" hidden="false">
        <f>S598+T598</f>
        <v>1</v>
      </c>
      <c r="V598" s="21" t="n" hidden="false">
        <f>U598/N598-1</f>
        <v>0</v>
      </c>
      <c r="W598" s="8" t="n">
        <v>1</v>
      </c>
      <c r="X598" s="23" t="n" hidden="false">
        <v>1</v>
      </c>
      <c r="Y598" s="19" t="n" hidden="false">
        <v/>
      </c>
      <c r="Z598" s="19" t="n" hidden="false">
        <f>X598+Y598</f>
        <v>1</v>
      </c>
      <c r="AA598" s="19" t="n" hidden="false">
        <f>ROUND(W598*X598,2)</f>
        <v>1</v>
      </c>
      <c r="AB598" s="19" t="n" hidden="false">
        <v/>
      </c>
      <c r="AC598" s="19" t="n" hidden="false">
        <f>AA598+AB598</f>
        <v>1</v>
      </c>
      <c r="AD598" s="21" t="n" hidden="false">
        <f>AC598/N598-1</f>
        <v>0</v>
      </c>
      <c r="AE598" s="8" t="n">
        <v>1</v>
      </c>
      <c r="AF598" s="23" t="n" hidden="false">
        <v>1</v>
      </c>
      <c r="AG598" s="19" t="n" hidden="false">
        <v/>
      </c>
      <c r="AH598" s="19" t="n" hidden="false">
        <f>AF598+AG598</f>
        <v>1</v>
      </c>
      <c r="AI598" s="19" t="n" hidden="false">
        <f>ROUND(AE598*AF598,2)</f>
        <v>1</v>
      </c>
      <c r="AJ598" s="19" t="n" hidden="false">
        <v/>
      </c>
      <c r="AK598" s="19" t="n" hidden="false">
        <f>AI598+AJ598</f>
        <v>1</v>
      </c>
      <c r="AL598" s="21" t="n" hidden="false">
        <f>AK598/N598-1</f>
        <v>0</v>
      </c>
      <c r="AM598" s="8" t="n">
        <v>0</v>
      </c>
      <c r="AN598" s="23" t="n" hidden="false">
        <v>0</v>
      </c>
      <c r="AO598" s="19" t="n" hidden="false">
        <v/>
      </c>
      <c r="AP598" s="19" t="n" hidden="false">
        <f>AN598+AO598</f>
        <v>0</v>
      </c>
      <c r="AQ598" s="19" t="n" hidden="false">
        <f>ROUND(AM598*AN598,2)</f>
        <v>0</v>
      </c>
      <c r="AR598" s="19" t="n" hidden="false">
        <v/>
      </c>
      <c r="AS598" s="19" t="n" hidden="false">
        <f>AQ598+AR598</f>
        <v>0</v>
      </c>
      <c r="AT598" s="21" t="n" hidden="false">
        <f>AS598/N598-1</f>
        <v>-1</v>
      </c>
    </row>
    <row r="599" customFormat="false" hidden="false" outlineLevel="0" collapsed="false">
      <c r="A599" s="18" t="inlineStr">
        <is>
          <t xml:space="preserve">1.1.1.2.1.1.2.6.10</t>
        </is>
      </c>
      <c r="B599" s="18" t="inlineStr">
        <is>
          <t xml:space="preserve"/>
        </is>
      </c>
      <c r="C599" s="22" t="inlineStr">
        <is>
          <t xml:space="preserve">Щит силовой (в соответствии со схемой)_ / МЭЛ</t>
        </is>
      </c>
      <c r="D599" s="7" t="inlineStr">
        <is>
          <t xml:space="preserve">ЩО4/2.3 ЩРн-24-395х310х120-IP31 mb11-24n EKF</t>
        </is>
      </c>
      <c r="E599" s="7" t="inlineStr">
        <is>
          <t xml:space="preserve"/>
        </is>
      </c>
      <c r="F599" s="7" t="inlineStr">
        <is>
          <t xml:space="preserve">ШТ</t>
        </is>
      </c>
      <c r="G599" s="7" t="inlineStr">
        <is>
          <t xml:space="preserve">1</t>
        </is>
      </c>
      <c r="H599" s="8" t="n">
        <v>1</v>
      </c>
      <c r="I599" s="23" t="n">
        <v>1</v>
      </c>
      <c r="J599" s="19" t="n">
        <v/>
      </c>
      <c r="K599" s="19" t="n">
        <f>ROUND(I599,2)+J599</f>
        <v>1</v>
      </c>
      <c r="L599" s="19" t="n">
        <f>ROUND(H599*ROUND(I599,2),2)</f>
        <v>1</v>
      </c>
      <c r="M599" s="19" t="n">
        <v/>
      </c>
      <c r="N599" s="19" t="n">
        <f>L599+M599</f>
        <v>1</v>
      </c>
      <c r="O599" s="8" t="n">
        <v>1</v>
      </c>
      <c r="P599" s="23" t="n" hidden="false">
        <v>1</v>
      </c>
      <c r="Q599" s="19" t="n" hidden="false">
        <v/>
      </c>
      <c r="R599" s="19" t="n" hidden="false">
        <f>P599+Q599</f>
        <v>1</v>
      </c>
      <c r="S599" s="19" t="n" hidden="false">
        <f>ROUND(O599*P599,2)</f>
        <v>1</v>
      </c>
      <c r="T599" s="19" t="n" hidden="false">
        <v/>
      </c>
      <c r="U599" s="19" t="n" hidden="false">
        <f>S599+T599</f>
        <v>1</v>
      </c>
      <c r="V599" s="21" t="n" hidden="false">
        <f>U599/N599-1</f>
        <v>0</v>
      </c>
      <c r="W599" s="8" t="n">
        <v>1</v>
      </c>
      <c r="X599" s="23" t="n" hidden="false">
        <v>1</v>
      </c>
      <c r="Y599" s="19" t="n" hidden="false">
        <v/>
      </c>
      <c r="Z599" s="19" t="n" hidden="false">
        <f>X599+Y599</f>
        <v>1</v>
      </c>
      <c r="AA599" s="19" t="n" hidden="false">
        <f>ROUND(W599*X599,2)</f>
        <v>1</v>
      </c>
      <c r="AB599" s="19" t="n" hidden="false">
        <v/>
      </c>
      <c r="AC599" s="19" t="n" hidden="false">
        <f>AA599+AB599</f>
        <v>1</v>
      </c>
      <c r="AD599" s="21" t="n" hidden="false">
        <f>AC599/N599-1</f>
        <v>0</v>
      </c>
      <c r="AE599" s="8" t="n">
        <v>1</v>
      </c>
      <c r="AF599" s="23" t="n" hidden="false">
        <v>1</v>
      </c>
      <c r="AG599" s="19" t="n" hidden="false">
        <v/>
      </c>
      <c r="AH599" s="19" t="n" hidden="false">
        <f>AF599+AG599</f>
        <v>1</v>
      </c>
      <c r="AI599" s="19" t="n" hidden="false">
        <f>ROUND(AE599*AF599,2)</f>
        <v>1</v>
      </c>
      <c r="AJ599" s="19" t="n" hidden="false">
        <v/>
      </c>
      <c r="AK599" s="19" t="n" hidden="false">
        <f>AI599+AJ599</f>
        <v>1</v>
      </c>
      <c r="AL599" s="21" t="n" hidden="false">
        <f>AK599/N599-1</f>
        <v>0</v>
      </c>
      <c r="AM599" s="8" t="n">
        <v>0</v>
      </c>
      <c r="AN599" s="23" t="n" hidden="false">
        <v>0</v>
      </c>
      <c r="AO599" s="19" t="n" hidden="false">
        <v/>
      </c>
      <c r="AP599" s="19" t="n" hidden="false">
        <f>AN599+AO599</f>
        <v>0</v>
      </c>
      <c r="AQ599" s="19" t="n" hidden="false">
        <f>ROUND(AM599*AN599,2)</f>
        <v>0</v>
      </c>
      <c r="AR599" s="19" t="n" hidden="false">
        <v/>
      </c>
      <c r="AS599" s="19" t="n" hidden="false">
        <f>AQ599+AR599</f>
        <v>0</v>
      </c>
      <c r="AT599" s="21" t="n" hidden="false">
        <f>AS599/N599-1</f>
        <v>-1</v>
      </c>
    </row>
    <row r="600" customFormat="false" hidden="false" outlineLevel="0" collapsed="false">
      <c r="A600" s="18" t="inlineStr">
        <is>
          <t xml:space="preserve">1.1.1.2.1.1.2.6.11</t>
        </is>
      </c>
      <c r="B600" s="18" t="inlineStr">
        <is>
          <t xml:space="preserve"/>
        </is>
      </c>
      <c r="C600" s="22" t="inlineStr">
        <is>
          <t xml:space="preserve">Щит силовой (в соответствии со схемой)_ / МЭЛ</t>
        </is>
      </c>
      <c r="D600" s="7" t="inlineStr">
        <is>
          <t xml:space="preserve">ЩО4/3.1 ЩРн-24-395х310х120-IP31 mb11-24n EKF</t>
        </is>
      </c>
      <c r="E600" s="7" t="inlineStr">
        <is>
          <t xml:space="preserve"/>
        </is>
      </c>
      <c r="F600" s="7" t="inlineStr">
        <is>
          <t xml:space="preserve">ШТ</t>
        </is>
      </c>
      <c r="G600" s="7" t="inlineStr">
        <is>
          <t xml:space="preserve">1</t>
        </is>
      </c>
      <c r="H600" s="8" t="n">
        <v>1</v>
      </c>
      <c r="I600" s="23" t="n">
        <v>1</v>
      </c>
      <c r="J600" s="19" t="n">
        <v/>
      </c>
      <c r="K600" s="19" t="n">
        <f>ROUND(I600,2)+J600</f>
        <v>1</v>
      </c>
      <c r="L600" s="19" t="n">
        <f>ROUND(H600*ROUND(I600,2),2)</f>
        <v>1</v>
      </c>
      <c r="M600" s="19" t="n">
        <v/>
      </c>
      <c r="N600" s="19" t="n">
        <f>L600+M600</f>
        <v>1</v>
      </c>
      <c r="O600" s="8" t="n">
        <v>1</v>
      </c>
      <c r="P600" s="23" t="n" hidden="false">
        <v>1</v>
      </c>
      <c r="Q600" s="19" t="n" hidden="false">
        <v/>
      </c>
      <c r="R600" s="19" t="n" hidden="false">
        <f>P600+Q600</f>
        <v>1</v>
      </c>
      <c r="S600" s="19" t="n" hidden="false">
        <f>ROUND(O600*P600,2)</f>
        <v>1</v>
      </c>
      <c r="T600" s="19" t="n" hidden="false">
        <v/>
      </c>
      <c r="U600" s="19" t="n" hidden="false">
        <f>S600+T600</f>
        <v>1</v>
      </c>
      <c r="V600" s="21" t="n" hidden="false">
        <f>U600/N600-1</f>
        <v>0</v>
      </c>
      <c r="W600" s="8" t="n">
        <v>1</v>
      </c>
      <c r="X600" s="23" t="n" hidden="false">
        <v>1</v>
      </c>
      <c r="Y600" s="19" t="n" hidden="false">
        <v/>
      </c>
      <c r="Z600" s="19" t="n" hidden="false">
        <f>X600+Y600</f>
        <v>1</v>
      </c>
      <c r="AA600" s="19" t="n" hidden="false">
        <f>ROUND(W600*X600,2)</f>
        <v>1</v>
      </c>
      <c r="AB600" s="19" t="n" hidden="false">
        <v/>
      </c>
      <c r="AC600" s="19" t="n" hidden="false">
        <f>AA600+AB600</f>
        <v>1</v>
      </c>
      <c r="AD600" s="21" t="n" hidden="false">
        <f>AC600/N600-1</f>
        <v>0</v>
      </c>
      <c r="AE600" s="8" t="n">
        <v>1</v>
      </c>
      <c r="AF600" s="23" t="n" hidden="false">
        <v>1</v>
      </c>
      <c r="AG600" s="19" t="n" hidden="false">
        <v/>
      </c>
      <c r="AH600" s="19" t="n" hidden="false">
        <f>AF600+AG600</f>
        <v>1</v>
      </c>
      <c r="AI600" s="19" t="n" hidden="false">
        <f>ROUND(AE600*AF600,2)</f>
        <v>1</v>
      </c>
      <c r="AJ600" s="19" t="n" hidden="false">
        <v/>
      </c>
      <c r="AK600" s="19" t="n" hidden="false">
        <f>AI600+AJ600</f>
        <v>1</v>
      </c>
      <c r="AL600" s="21" t="n" hidden="false">
        <f>AK600/N600-1</f>
        <v>0</v>
      </c>
      <c r="AM600" s="8" t="n">
        <v>0</v>
      </c>
      <c r="AN600" s="23" t="n" hidden="false">
        <v>0</v>
      </c>
      <c r="AO600" s="19" t="n" hidden="false">
        <v/>
      </c>
      <c r="AP600" s="19" t="n" hidden="false">
        <f>AN600+AO600</f>
        <v>0</v>
      </c>
      <c r="AQ600" s="19" t="n" hidden="false">
        <f>ROUND(AM600*AN600,2)</f>
        <v>0</v>
      </c>
      <c r="AR600" s="19" t="n" hidden="false">
        <v/>
      </c>
      <c r="AS600" s="19" t="n" hidden="false">
        <f>AQ600+AR600</f>
        <v>0</v>
      </c>
      <c r="AT600" s="21" t="n" hidden="false">
        <f>AS600/N600-1</f>
        <v>-1</v>
      </c>
    </row>
    <row r="601" customFormat="false" hidden="false" outlineLevel="0" collapsed="false">
      <c r="A601" s="18" t="inlineStr">
        <is>
          <t xml:space="preserve">1.1.1.2.1.1.2.6.12</t>
        </is>
      </c>
      <c r="B601" s="18" t="inlineStr">
        <is>
          <t xml:space="preserve"/>
        </is>
      </c>
      <c r="C601" s="22" t="inlineStr">
        <is>
          <t xml:space="preserve">Щит силовой (в соответствии со схемой)_ / МЭЛ</t>
        </is>
      </c>
      <c r="D601" s="7" t="inlineStr">
        <is>
          <t xml:space="preserve">ЩО4/3.2 ЩРн-24-395х310х120-IP31 mb11-24n EKF</t>
        </is>
      </c>
      <c r="E601" s="7" t="inlineStr">
        <is>
          <t xml:space="preserve"/>
        </is>
      </c>
      <c r="F601" s="7" t="inlineStr">
        <is>
          <t xml:space="preserve">ШТ</t>
        </is>
      </c>
      <c r="G601" s="7" t="inlineStr">
        <is>
          <t xml:space="preserve">1</t>
        </is>
      </c>
      <c r="H601" s="8" t="n">
        <v>1</v>
      </c>
      <c r="I601" s="23" t="n">
        <v>1</v>
      </c>
      <c r="J601" s="19" t="n">
        <v/>
      </c>
      <c r="K601" s="19" t="n">
        <f>ROUND(I601,2)+J601</f>
        <v>1</v>
      </c>
      <c r="L601" s="19" t="n">
        <f>ROUND(H601*ROUND(I601,2),2)</f>
        <v>1</v>
      </c>
      <c r="M601" s="19" t="n">
        <v/>
      </c>
      <c r="N601" s="19" t="n">
        <f>L601+M601</f>
        <v>1</v>
      </c>
      <c r="O601" s="8" t="n">
        <v>1</v>
      </c>
      <c r="P601" s="23" t="n" hidden="false">
        <v>1</v>
      </c>
      <c r="Q601" s="19" t="n" hidden="false">
        <v/>
      </c>
      <c r="R601" s="19" t="n" hidden="false">
        <f>P601+Q601</f>
        <v>1</v>
      </c>
      <c r="S601" s="19" t="n" hidden="false">
        <f>ROUND(O601*P601,2)</f>
        <v>1</v>
      </c>
      <c r="T601" s="19" t="n" hidden="false">
        <v/>
      </c>
      <c r="U601" s="19" t="n" hidden="false">
        <f>S601+T601</f>
        <v>1</v>
      </c>
      <c r="V601" s="21" t="n" hidden="false">
        <f>U601/N601-1</f>
        <v>0</v>
      </c>
      <c r="W601" s="8" t="n">
        <v>1</v>
      </c>
      <c r="X601" s="23" t="n" hidden="false">
        <v>1</v>
      </c>
      <c r="Y601" s="19" t="n" hidden="false">
        <v/>
      </c>
      <c r="Z601" s="19" t="n" hidden="false">
        <f>X601+Y601</f>
        <v>1</v>
      </c>
      <c r="AA601" s="19" t="n" hidden="false">
        <f>ROUND(W601*X601,2)</f>
        <v>1</v>
      </c>
      <c r="AB601" s="19" t="n" hidden="false">
        <v/>
      </c>
      <c r="AC601" s="19" t="n" hidden="false">
        <f>AA601+AB601</f>
        <v>1</v>
      </c>
      <c r="AD601" s="21" t="n" hidden="false">
        <f>AC601/N601-1</f>
        <v>0</v>
      </c>
      <c r="AE601" s="8" t="n">
        <v>1</v>
      </c>
      <c r="AF601" s="23" t="n" hidden="false">
        <v>1</v>
      </c>
      <c r="AG601" s="19" t="n" hidden="false">
        <v/>
      </c>
      <c r="AH601" s="19" t="n" hidden="false">
        <f>AF601+AG601</f>
        <v>1</v>
      </c>
      <c r="AI601" s="19" t="n" hidden="false">
        <f>ROUND(AE601*AF601,2)</f>
        <v>1</v>
      </c>
      <c r="AJ601" s="19" t="n" hidden="false">
        <v/>
      </c>
      <c r="AK601" s="19" t="n" hidden="false">
        <f>AI601+AJ601</f>
        <v>1</v>
      </c>
      <c r="AL601" s="21" t="n" hidden="false">
        <f>AK601/N601-1</f>
        <v>0</v>
      </c>
      <c r="AM601" s="8" t="n">
        <v>0</v>
      </c>
      <c r="AN601" s="23" t="n" hidden="false">
        <v>0</v>
      </c>
      <c r="AO601" s="19" t="n" hidden="false">
        <v/>
      </c>
      <c r="AP601" s="19" t="n" hidden="false">
        <f>AN601+AO601</f>
        <v>0</v>
      </c>
      <c r="AQ601" s="19" t="n" hidden="false">
        <f>ROUND(AM601*AN601,2)</f>
        <v>0</v>
      </c>
      <c r="AR601" s="19" t="n" hidden="false">
        <v/>
      </c>
      <c r="AS601" s="19" t="n" hidden="false">
        <f>AQ601+AR601</f>
        <v>0</v>
      </c>
      <c r="AT601" s="21" t="n" hidden="false">
        <f>AS601/N601-1</f>
        <v>-1</v>
      </c>
    </row>
    <row r="602" customFormat="false" hidden="false" outlineLevel="0" collapsed="false">
      <c r="A602" s="18" t="inlineStr">
        <is>
          <t xml:space="preserve">1.1.1.2.1.1.2.6.13</t>
        </is>
      </c>
      <c r="B602" s="18" t="inlineStr">
        <is>
          <t xml:space="preserve"/>
        </is>
      </c>
      <c r="C602" s="22" t="inlineStr">
        <is>
          <t xml:space="preserve">Щит силовой (в соответствии со схемой)_ / МЭЛ</t>
        </is>
      </c>
      <c r="D602" s="7" t="inlineStr">
        <is>
          <t xml:space="preserve">ЩО4/2.0 ЩРн-24-395х310х120-IP54 mb11-24n EKF</t>
        </is>
      </c>
      <c r="E602" s="7" t="inlineStr">
        <is>
          <t xml:space="preserve"/>
        </is>
      </c>
      <c r="F602" s="7" t="inlineStr">
        <is>
          <t xml:space="preserve">ШТ</t>
        </is>
      </c>
      <c r="G602" s="7" t="inlineStr">
        <is>
          <t xml:space="preserve">1</t>
        </is>
      </c>
      <c r="H602" s="8" t="n">
        <v>1</v>
      </c>
      <c r="I602" s="23" t="n">
        <v>1</v>
      </c>
      <c r="J602" s="19" t="n">
        <v/>
      </c>
      <c r="K602" s="19" t="n">
        <f>ROUND(I602,2)+J602</f>
        <v>1</v>
      </c>
      <c r="L602" s="19" t="n">
        <f>ROUND(H602*ROUND(I602,2),2)</f>
        <v>1</v>
      </c>
      <c r="M602" s="19" t="n">
        <v/>
      </c>
      <c r="N602" s="19" t="n">
        <f>L602+M602</f>
        <v>1</v>
      </c>
      <c r="O602" s="8" t="n">
        <v>1</v>
      </c>
      <c r="P602" s="23" t="n" hidden="false">
        <v>1</v>
      </c>
      <c r="Q602" s="19" t="n" hidden="false">
        <v/>
      </c>
      <c r="R602" s="19" t="n" hidden="false">
        <f>P602+Q602</f>
        <v>1</v>
      </c>
      <c r="S602" s="19" t="n" hidden="false">
        <f>ROUND(O602*P602,2)</f>
        <v>1</v>
      </c>
      <c r="T602" s="19" t="n" hidden="false">
        <v/>
      </c>
      <c r="U602" s="19" t="n" hidden="false">
        <f>S602+T602</f>
        <v>1</v>
      </c>
      <c r="V602" s="21" t="n" hidden="false">
        <f>U602/N602-1</f>
        <v>0</v>
      </c>
      <c r="W602" s="8" t="n">
        <v>1</v>
      </c>
      <c r="X602" s="23" t="n" hidden="false">
        <v>1</v>
      </c>
      <c r="Y602" s="19" t="n" hidden="false">
        <v/>
      </c>
      <c r="Z602" s="19" t="n" hidden="false">
        <f>X602+Y602</f>
        <v>1</v>
      </c>
      <c r="AA602" s="19" t="n" hidden="false">
        <f>ROUND(W602*X602,2)</f>
        <v>1</v>
      </c>
      <c r="AB602" s="19" t="n" hidden="false">
        <v/>
      </c>
      <c r="AC602" s="19" t="n" hidden="false">
        <f>AA602+AB602</f>
        <v>1</v>
      </c>
      <c r="AD602" s="21" t="n" hidden="false">
        <f>AC602/N602-1</f>
        <v>0</v>
      </c>
      <c r="AE602" s="8" t="n">
        <v>1</v>
      </c>
      <c r="AF602" s="23" t="n" hidden="false">
        <v>1</v>
      </c>
      <c r="AG602" s="19" t="n" hidden="false">
        <v/>
      </c>
      <c r="AH602" s="19" t="n" hidden="false">
        <f>AF602+AG602</f>
        <v>1</v>
      </c>
      <c r="AI602" s="19" t="n" hidden="false">
        <f>ROUND(AE602*AF602,2)</f>
        <v>1</v>
      </c>
      <c r="AJ602" s="19" t="n" hidden="false">
        <v/>
      </c>
      <c r="AK602" s="19" t="n" hidden="false">
        <f>AI602+AJ602</f>
        <v>1</v>
      </c>
      <c r="AL602" s="21" t="n" hidden="false">
        <f>AK602/N602-1</f>
        <v>0</v>
      </c>
      <c r="AM602" s="8" t="n">
        <v>0</v>
      </c>
      <c r="AN602" s="23" t="n" hidden="false">
        <v>0</v>
      </c>
      <c r="AO602" s="19" t="n" hidden="false">
        <v/>
      </c>
      <c r="AP602" s="19" t="n" hidden="false">
        <f>AN602+AO602</f>
        <v>0</v>
      </c>
      <c r="AQ602" s="19" t="n" hidden="false">
        <f>ROUND(AM602*AN602,2)</f>
        <v>0</v>
      </c>
      <c r="AR602" s="19" t="n" hidden="false">
        <v/>
      </c>
      <c r="AS602" s="19" t="n" hidden="false">
        <f>AQ602+AR602</f>
        <v>0</v>
      </c>
      <c r="AT602" s="21" t="n" hidden="false">
        <f>AS602/N602-1</f>
        <v>-1</v>
      </c>
    </row>
    <row r="603" customFormat="false" hidden="false" outlineLevel="0" collapsed="false">
      <c r="A603" s="18" t="inlineStr">
        <is>
          <t xml:space="preserve">1.1.1.2.1.1.2.6.14</t>
        </is>
      </c>
      <c r="B603" s="18" t="inlineStr">
        <is>
          <t xml:space="preserve"/>
        </is>
      </c>
      <c r="C603" s="22" t="inlineStr">
        <is>
          <t xml:space="preserve">Щит силовой (в соответствии со схемой)_ / МЭЛ</t>
        </is>
      </c>
      <c r="D603" s="7" t="inlineStr">
        <is>
          <t xml:space="preserve">ЩО4/4.2 ЩРн-24-395х310х120-IP31 mb11-24n EKF</t>
        </is>
      </c>
      <c r="E603" s="7" t="inlineStr">
        <is>
          <t xml:space="preserve"/>
        </is>
      </c>
      <c r="F603" s="7" t="inlineStr">
        <is>
          <t xml:space="preserve">ШТ</t>
        </is>
      </c>
      <c r="G603" s="7" t="inlineStr">
        <is>
          <t xml:space="preserve">1</t>
        </is>
      </c>
      <c r="H603" s="8" t="n">
        <v>1</v>
      </c>
      <c r="I603" s="23" t="n">
        <v>1</v>
      </c>
      <c r="J603" s="19" t="n">
        <v/>
      </c>
      <c r="K603" s="19" t="n">
        <f>ROUND(I603,2)+J603</f>
        <v>1</v>
      </c>
      <c r="L603" s="19" t="n">
        <f>ROUND(H603*ROUND(I603,2),2)</f>
        <v>1</v>
      </c>
      <c r="M603" s="19" t="n">
        <v/>
      </c>
      <c r="N603" s="19" t="n">
        <f>L603+M603</f>
        <v>1</v>
      </c>
      <c r="O603" s="8" t="n">
        <v>1</v>
      </c>
      <c r="P603" s="23" t="n" hidden="false">
        <v>1</v>
      </c>
      <c r="Q603" s="19" t="n" hidden="false">
        <v/>
      </c>
      <c r="R603" s="19" t="n" hidden="false">
        <f>P603+Q603</f>
        <v>1</v>
      </c>
      <c r="S603" s="19" t="n" hidden="false">
        <f>ROUND(O603*P603,2)</f>
        <v>1</v>
      </c>
      <c r="T603" s="19" t="n" hidden="false">
        <v/>
      </c>
      <c r="U603" s="19" t="n" hidden="false">
        <f>S603+T603</f>
        <v>1</v>
      </c>
      <c r="V603" s="21" t="n" hidden="false">
        <f>U603/N603-1</f>
        <v>0</v>
      </c>
      <c r="W603" s="8" t="n">
        <v>1</v>
      </c>
      <c r="X603" s="23" t="n" hidden="false">
        <v>1</v>
      </c>
      <c r="Y603" s="19" t="n" hidden="false">
        <v/>
      </c>
      <c r="Z603" s="19" t="n" hidden="false">
        <f>X603+Y603</f>
        <v>1</v>
      </c>
      <c r="AA603" s="19" t="n" hidden="false">
        <f>ROUND(W603*X603,2)</f>
        <v>1</v>
      </c>
      <c r="AB603" s="19" t="n" hidden="false">
        <v/>
      </c>
      <c r="AC603" s="19" t="n" hidden="false">
        <f>AA603+AB603</f>
        <v>1</v>
      </c>
      <c r="AD603" s="21" t="n" hidden="false">
        <f>AC603/N603-1</f>
        <v>0</v>
      </c>
      <c r="AE603" s="8" t="n">
        <v>1</v>
      </c>
      <c r="AF603" s="23" t="n" hidden="false">
        <v>1</v>
      </c>
      <c r="AG603" s="19" t="n" hidden="false">
        <v/>
      </c>
      <c r="AH603" s="19" t="n" hidden="false">
        <f>AF603+AG603</f>
        <v>1</v>
      </c>
      <c r="AI603" s="19" t="n" hidden="false">
        <f>ROUND(AE603*AF603,2)</f>
        <v>1</v>
      </c>
      <c r="AJ603" s="19" t="n" hidden="false">
        <v/>
      </c>
      <c r="AK603" s="19" t="n" hidden="false">
        <f>AI603+AJ603</f>
        <v>1</v>
      </c>
      <c r="AL603" s="21" t="n" hidden="false">
        <f>AK603/N603-1</f>
        <v>0</v>
      </c>
      <c r="AM603" s="8" t="n">
        <v>0</v>
      </c>
      <c r="AN603" s="23" t="n" hidden="false">
        <v>0</v>
      </c>
      <c r="AO603" s="19" t="n" hidden="false">
        <v/>
      </c>
      <c r="AP603" s="19" t="n" hidden="false">
        <f>AN603+AO603</f>
        <v>0</v>
      </c>
      <c r="AQ603" s="19" t="n" hidden="false">
        <f>ROUND(AM603*AN603,2)</f>
        <v>0</v>
      </c>
      <c r="AR603" s="19" t="n" hidden="false">
        <v/>
      </c>
      <c r="AS603" s="19" t="n" hidden="false">
        <f>AQ603+AR603</f>
        <v>0</v>
      </c>
      <c r="AT603" s="21" t="n" hidden="false">
        <f>AS603/N603-1</f>
        <v>-1</v>
      </c>
    </row>
    <row r="604" customFormat="false" hidden="false" outlineLevel="0" collapsed="false">
      <c r="A604" s="18" t="inlineStr">
        <is>
          <t xml:space="preserve">1.1.1.2.1.1.2.6.15</t>
        </is>
      </c>
      <c r="B604" s="18" t="inlineStr">
        <is>
          <t xml:space="preserve"/>
        </is>
      </c>
      <c r="C604" s="22" t="inlineStr">
        <is>
          <t xml:space="preserve">Щит силовой (в соответствии со схемой)_ / МЭЛ</t>
        </is>
      </c>
      <c r="D604" s="7" t="inlineStr">
        <is>
          <t xml:space="preserve">ЩО4/2.2 ЩРн-24-395х310х120-IP31 mb11-24n EKF</t>
        </is>
      </c>
      <c r="E604" s="7" t="inlineStr">
        <is>
          <t xml:space="preserve"/>
        </is>
      </c>
      <c r="F604" s="7" t="inlineStr">
        <is>
          <t xml:space="preserve">ШТ</t>
        </is>
      </c>
      <c r="G604" s="7" t="inlineStr">
        <is>
          <t xml:space="preserve">1</t>
        </is>
      </c>
      <c r="H604" s="8" t="n">
        <v>1</v>
      </c>
      <c r="I604" s="23" t="n">
        <v>1</v>
      </c>
      <c r="J604" s="19" t="n">
        <v/>
      </c>
      <c r="K604" s="19" t="n">
        <f>ROUND(I604,2)+J604</f>
        <v>1</v>
      </c>
      <c r="L604" s="19" t="n">
        <f>ROUND(H604*ROUND(I604,2),2)</f>
        <v>1</v>
      </c>
      <c r="M604" s="19" t="n">
        <v/>
      </c>
      <c r="N604" s="19" t="n">
        <f>L604+M604</f>
        <v>1</v>
      </c>
      <c r="O604" s="8" t="n">
        <v>1</v>
      </c>
      <c r="P604" s="23" t="n" hidden="false">
        <v>1</v>
      </c>
      <c r="Q604" s="19" t="n" hidden="false">
        <v/>
      </c>
      <c r="R604" s="19" t="n" hidden="false">
        <f>P604+Q604</f>
        <v>1</v>
      </c>
      <c r="S604" s="19" t="n" hidden="false">
        <f>ROUND(O604*P604,2)</f>
        <v>1</v>
      </c>
      <c r="T604" s="19" t="n" hidden="false">
        <v/>
      </c>
      <c r="U604" s="19" t="n" hidden="false">
        <f>S604+T604</f>
        <v>1</v>
      </c>
      <c r="V604" s="21" t="n" hidden="false">
        <f>U604/N604-1</f>
        <v>0</v>
      </c>
      <c r="W604" s="8" t="n">
        <v>1</v>
      </c>
      <c r="X604" s="23" t="n" hidden="false">
        <v>1</v>
      </c>
      <c r="Y604" s="19" t="n" hidden="false">
        <v/>
      </c>
      <c r="Z604" s="19" t="n" hidden="false">
        <f>X604+Y604</f>
        <v>1</v>
      </c>
      <c r="AA604" s="19" t="n" hidden="false">
        <f>ROUND(W604*X604,2)</f>
        <v>1</v>
      </c>
      <c r="AB604" s="19" t="n" hidden="false">
        <v/>
      </c>
      <c r="AC604" s="19" t="n" hidden="false">
        <f>AA604+AB604</f>
        <v>1</v>
      </c>
      <c r="AD604" s="21" t="n" hidden="false">
        <f>AC604/N604-1</f>
        <v>0</v>
      </c>
      <c r="AE604" s="8" t="n">
        <v>1</v>
      </c>
      <c r="AF604" s="23" t="n" hidden="false">
        <v>1</v>
      </c>
      <c r="AG604" s="19" t="n" hidden="false">
        <v/>
      </c>
      <c r="AH604" s="19" t="n" hidden="false">
        <f>AF604+AG604</f>
        <v>1</v>
      </c>
      <c r="AI604" s="19" t="n" hidden="false">
        <f>ROUND(AE604*AF604,2)</f>
        <v>1</v>
      </c>
      <c r="AJ604" s="19" t="n" hidden="false">
        <v/>
      </c>
      <c r="AK604" s="19" t="n" hidden="false">
        <f>AI604+AJ604</f>
        <v>1</v>
      </c>
      <c r="AL604" s="21" t="n" hidden="false">
        <f>AK604/N604-1</f>
        <v>0</v>
      </c>
      <c r="AM604" s="8" t="n">
        <v>0</v>
      </c>
      <c r="AN604" s="23" t="n" hidden="false">
        <v>0</v>
      </c>
      <c r="AO604" s="19" t="n" hidden="false">
        <v/>
      </c>
      <c r="AP604" s="19" t="n" hidden="false">
        <f>AN604+AO604</f>
        <v>0</v>
      </c>
      <c r="AQ604" s="19" t="n" hidden="false">
        <f>ROUND(AM604*AN604,2)</f>
        <v>0</v>
      </c>
      <c r="AR604" s="19" t="n" hidden="false">
        <v/>
      </c>
      <c r="AS604" s="19" t="n" hidden="false">
        <f>AQ604+AR604</f>
        <v>0</v>
      </c>
      <c r="AT604" s="21" t="n" hidden="false">
        <f>AS604/N604-1</f>
        <v>-1</v>
      </c>
    </row>
    <row r="605" customFormat="false" hidden="false" outlineLevel="0" collapsed="false">
      <c r="A605" s="18" t="inlineStr">
        <is>
          <t xml:space="preserve">1.1.1.2.1.1.2.6.16</t>
        </is>
      </c>
      <c r="B605" s="18" t="inlineStr">
        <is>
          <t xml:space="preserve"/>
        </is>
      </c>
      <c r="C605" s="22" t="inlineStr">
        <is>
          <t xml:space="preserve">Щит силовой (в соответствии со схемой)_ / МЭЛ</t>
        </is>
      </c>
      <c r="D605" s="7" t="inlineStr">
        <is>
          <t xml:space="preserve">ЩО4/1.0  ЩРн-24-395х310х120-IP54 mb11-24n EKF</t>
        </is>
      </c>
      <c r="E605" s="7" t="inlineStr">
        <is>
          <t xml:space="preserve"/>
        </is>
      </c>
      <c r="F605" s="7" t="inlineStr">
        <is>
          <t xml:space="preserve">ШТ</t>
        </is>
      </c>
      <c r="G605" s="7" t="inlineStr">
        <is>
          <t xml:space="preserve">1</t>
        </is>
      </c>
      <c r="H605" s="8" t="n">
        <v>1</v>
      </c>
      <c r="I605" s="23" t="n">
        <v>1</v>
      </c>
      <c r="J605" s="19" t="n">
        <v/>
      </c>
      <c r="K605" s="19" t="n">
        <f>ROUND(I605,2)+J605</f>
        <v>1</v>
      </c>
      <c r="L605" s="19" t="n">
        <f>ROUND(H605*ROUND(I605,2),2)</f>
        <v>1</v>
      </c>
      <c r="M605" s="19" t="n">
        <v/>
      </c>
      <c r="N605" s="19" t="n">
        <f>L605+M605</f>
        <v>1</v>
      </c>
      <c r="O605" s="8" t="n">
        <v>1</v>
      </c>
      <c r="P605" s="23" t="n" hidden="false">
        <v>1</v>
      </c>
      <c r="Q605" s="19" t="n" hidden="false">
        <v/>
      </c>
      <c r="R605" s="19" t="n" hidden="false">
        <f>P605+Q605</f>
        <v>1</v>
      </c>
      <c r="S605" s="19" t="n" hidden="false">
        <f>ROUND(O605*P605,2)</f>
        <v>1</v>
      </c>
      <c r="T605" s="19" t="n" hidden="false">
        <v/>
      </c>
      <c r="U605" s="19" t="n" hidden="false">
        <f>S605+T605</f>
        <v>1</v>
      </c>
      <c r="V605" s="21" t="n" hidden="false">
        <f>U605/N605-1</f>
        <v>0</v>
      </c>
      <c r="W605" s="8" t="n">
        <v>1</v>
      </c>
      <c r="X605" s="23" t="n" hidden="false">
        <v>1</v>
      </c>
      <c r="Y605" s="19" t="n" hidden="false">
        <v/>
      </c>
      <c r="Z605" s="19" t="n" hidden="false">
        <f>X605+Y605</f>
        <v>1</v>
      </c>
      <c r="AA605" s="19" t="n" hidden="false">
        <f>ROUND(W605*X605,2)</f>
        <v>1</v>
      </c>
      <c r="AB605" s="19" t="n" hidden="false">
        <v/>
      </c>
      <c r="AC605" s="19" t="n" hidden="false">
        <f>AA605+AB605</f>
        <v>1</v>
      </c>
      <c r="AD605" s="21" t="n" hidden="false">
        <f>AC605/N605-1</f>
        <v>0</v>
      </c>
      <c r="AE605" s="8" t="n">
        <v>1</v>
      </c>
      <c r="AF605" s="23" t="n" hidden="false">
        <v>1</v>
      </c>
      <c r="AG605" s="19" t="n" hidden="false">
        <v/>
      </c>
      <c r="AH605" s="19" t="n" hidden="false">
        <f>AF605+AG605</f>
        <v>1</v>
      </c>
      <c r="AI605" s="19" t="n" hidden="false">
        <f>ROUND(AE605*AF605,2)</f>
        <v>1</v>
      </c>
      <c r="AJ605" s="19" t="n" hidden="false">
        <v/>
      </c>
      <c r="AK605" s="19" t="n" hidden="false">
        <f>AI605+AJ605</f>
        <v>1</v>
      </c>
      <c r="AL605" s="21" t="n" hidden="false">
        <f>AK605/N605-1</f>
        <v>0</v>
      </c>
      <c r="AM605" s="8" t="n">
        <v>0</v>
      </c>
      <c r="AN605" s="23" t="n" hidden="false">
        <v>0</v>
      </c>
      <c r="AO605" s="19" t="n" hidden="false">
        <v/>
      </c>
      <c r="AP605" s="19" t="n" hidden="false">
        <f>AN605+AO605</f>
        <v>0</v>
      </c>
      <c r="AQ605" s="19" t="n" hidden="false">
        <f>ROUND(AM605*AN605,2)</f>
        <v>0</v>
      </c>
      <c r="AR605" s="19" t="n" hidden="false">
        <v/>
      </c>
      <c r="AS605" s="19" t="n" hidden="false">
        <f>AQ605+AR605</f>
        <v>0</v>
      </c>
      <c r="AT605" s="21" t="n" hidden="false">
        <f>AS605/N605-1</f>
        <v>-1</v>
      </c>
    </row>
    <row r="606" customFormat="false" hidden="false" outlineLevel="0" collapsed="false">
      <c r="A606" s="18" t="inlineStr">
        <is>
          <t xml:space="preserve">1.1.1.2.1.1.2.6.17</t>
        </is>
      </c>
      <c r="B606" s="18" t="inlineStr">
        <is>
          <t xml:space="preserve"/>
        </is>
      </c>
      <c r="C606" s="22" t="inlineStr">
        <is>
          <t xml:space="preserve">Щит силовой (в соответствии со схемой)_ / МЭЛ</t>
        </is>
      </c>
      <c r="D606" s="7" t="inlineStr">
        <is>
          <t xml:space="preserve">ЩО4/1.1 ЩРн-24-395х310х120-IP31 mb11-24n EKF</t>
        </is>
      </c>
      <c r="E606" s="7" t="inlineStr">
        <is>
          <t xml:space="preserve"/>
        </is>
      </c>
      <c r="F606" s="7" t="inlineStr">
        <is>
          <t xml:space="preserve">ШТ</t>
        </is>
      </c>
      <c r="G606" s="7" t="inlineStr">
        <is>
          <t xml:space="preserve">1</t>
        </is>
      </c>
      <c r="H606" s="8" t="n">
        <v>1</v>
      </c>
      <c r="I606" s="23" t="n">
        <v>1</v>
      </c>
      <c r="J606" s="19" t="n">
        <v/>
      </c>
      <c r="K606" s="19" t="n">
        <f>ROUND(I606,2)+J606</f>
        <v>1</v>
      </c>
      <c r="L606" s="19" t="n">
        <f>ROUND(H606*ROUND(I606,2),2)</f>
        <v>1</v>
      </c>
      <c r="M606" s="19" t="n">
        <v/>
      </c>
      <c r="N606" s="19" t="n">
        <f>L606+M606</f>
        <v>1</v>
      </c>
      <c r="O606" s="8" t="n">
        <v>1</v>
      </c>
      <c r="P606" s="23" t="n" hidden="false">
        <v>1</v>
      </c>
      <c r="Q606" s="19" t="n" hidden="false">
        <v/>
      </c>
      <c r="R606" s="19" t="n" hidden="false">
        <f>P606+Q606</f>
        <v>1</v>
      </c>
      <c r="S606" s="19" t="n" hidden="false">
        <f>ROUND(O606*P606,2)</f>
        <v>1</v>
      </c>
      <c r="T606" s="19" t="n" hidden="false">
        <v/>
      </c>
      <c r="U606" s="19" t="n" hidden="false">
        <f>S606+T606</f>
        <v>1</v>
      </c>
      <c r="V606" s="21" t="n" hidden="false">
        <f>U606/N606-1</f>
        <v>0</v>
      </c>
      <c r="W606" s="8" t="n">
        <v>1</v>
      </c>
      <c r="X606" s="23" t="n" hidden="false">
        <v>1</v>
      </c>
      <c r="Y606" s="19" t="n" hidden="false">
        <v/>
      </c>
      <c r="Z606" s="19" t="n" hidden="false">
        <f>X606+Y606</f>
        <v>1</v>
      </c>
      <c r="AA606" s="19" t="n" hidden="false">
        <f>ROUND(W606*X606,2)</f>
        <v>1</v>
      </c>
      <c r="AB606" s="19" t="n" hidden="false">
        <v/>
      </c>
      <c r="AC606" s="19" t="n" hidden="false">
        <f>AA606+AB606</f>
        <v>1</v>
      </c>
      <c r="AD606" s="21" t="n" hidden="false">
        <f>AC606/N606-1</f>
        <v>0</v>
      </c>
      <c r="AE606" s="8" t="n">
        <v>1</v>
      </c>
      <c r="AF606" s="23" t="n" hidden="false">
        <v>1</v>
      </c>
      <c r="AG606" s="19" t="n" hidden="false">
        <v/>
      </c>
      <c r="AH606" s="19" t="n" hidden="false">
        <f>AF606+AG606</f>
        <v>1</v>
      </c>
      <c r="AI606" s="19" t="n" hidden="false">
        <f>ROUND(AE606*AF606,2)</f>
        <v>1</v>
      </c>
      <c r="AJ606" s="19" t="n" hidden="false">
        <v/>
      </c>
      <c r="AK606" s="19" t="n" hidden="false">
        <f>AI606+AJ606</f>
        <v>1</v>
      </c>
      <c r="AL606" s="21" t="n" hidden="false">
        <f>AK606/N606-1</f>
        <v>0</v>
      </c>
      <c r="AM606" s="8" t="n">
        <v>0</v>
      </c>
      <c r="AN606" s="23" t="n" hidden="false">
        <v>0</v>
      </c>
      <c r="AO606" s="19" t="n" hidden="false">
        <v/>
      </c>
      <c r="AP606" s="19" t="n" hidden="false">
        <f>AN606+AO606</f>
        <v>0</v>
      </c>
      <c r="AQ606" s="19" t="n" hidden="false">
        <f>ROUND(AM606*AN606,2)</f>
        <v>0</v>
      </c>
      <c r="AR606" s="19" t="n" hidden="false">
        <v/>
      </c>
      <c r="AS606" s="19" t="n" hidden="false">
        <f>AQ606+AR606</f>
        <v>0</v>
      </c>
      <c r="AT606" s="21" t="n" hidden="false">
        <f>AS606/N606-1</f>
        <v>-1</v>
      </c>
    </row>
    <row r="607" customFormat="false" hidden="false" outlineLevel="0" collapsed="false">
      <c r="A607" s="18" t="inlineStr">
        <is>
          <t xml:space="preserve">1.1.1.2.1.1.2.6.18</t>
        </is>
      </c>
      <c r="B607" s="18" t="inlineStr">
        <is>
          <t xml:space="preserve"/>
        </is>
      </c>
      <c r="C607" s="22" t="inlineStr">
        <is>
          <t xml:space="preserve">Щит силовой (в соответствии со схемой)_ / МЭЛ</t>
        </is>
      </c>
      <c r="D607" s="7" t="inlineStr">
        <is>
          <t xml:space="preserve">ЩО4/1.2 ЩРн-24-395х310х120-IP31 mb11-24n EKF</t>
        </is>
      </c>
      <c r="E607" s="7" t="inlineStr">
        <is>
          <t xml:space="preserve"/>
        </is>
      </c>
      <c r="F607" s="7" t="inlineStr">
        <is>
          <t xml:space="preserve">ШТ</t>
        </is>
      </c>
      <c r="G607" s="7" t="inlineStr">
        <is>
          <t xml:space="preserve">1</t>
        </is>
      </c>
      <c r="H607" s="8" t="n">
        <v>1</v>
      </c>
      <c r="I607" s="23" t="n">
        <v>1</v>
      </c>
      <c r="J607" s="19" t="n">
        <v/>
      </c>
      <c r="K607" s="19" t="n">
        <f>ROUND(I607,2)+J607</f>
        <v>1</v>
      </c>
      <c r="L607" s="19" t="n">
        <f>ROUND(H607*ROUND(I607,2),2)</f>
        <v>1</v>
      </c>
      <c r="M607" s="19" t="n">
        <v/>
      </c>
      <c r="N607" s="19" t="n">
        <f>L607+M607</f>
        <v>1</v>
      </c>
      <c r="O607" s="8" t="n">
        <v>1</v>
      </c>
      <c r="P607" s="23" t="n" hidden="false">
        <v>1</v>
      </c>
      <c r="Q607" s="19" t="n" hidden="false">
        <v/>
      </c>
      <c r="R607" s="19" t="n" hidden="false">
        <f>P607+Q607</f>
        <v>1</v>
      </c>
      <c r="S607" s="19" t="n" hidden="false">
        <f>ROUND(O607*P607,2)</f>
        <v>1</v>
      </c>
      <c r="T607" s="19" t="n" hidden="false">
        <v/>
      </c>
      <c r="U607" s="19" t="n" hidden="false">
        <f>S607+T607</f>
        <v>1</v>
      </c>
      <c r="V607" s="21" t="n" hidden="false">
        <f>U607/N607-1</f>
        <v>0</v>
      </c>
      <c r="W607" s="8" t="n">
        <v>1</v>
      </c>
      <c r="X607" s="23" t="n" hidden="false">
        <v>1</v>
      </c>
      <c r="Y607" s="19" t="n" hidden="false">
        <v/>
      </c>
      <c r="Z607" s="19" t="n" hidden="false">
        <f>X607+Y607</f>
        <v>1</v>
      </c>
      <c r="AA607" s="19" t="n" hidden="false">
        <f>ROUND(W607*X607,2)</f>
        <v>1</v>
      </c>
      <c r="AB607" s="19" t="n" hidden="false">
        <v/>
      </c>
      <c r="AC607" s="19" t="n" hidden="false">
        <f>AA607+AB607</f>
        <v>1</v>
      </c>
      <c r="AD607" s="21" t="n" hidden="false">
        <f>AC607/N607-1</f>
        <v>0</v>
      </c>
      <c r="AE607" s="8" t="n">
        <v>1</v>
      </c>
      <c r="AF607" s="23" t="n" hidden="false">
        <v>1</v>
      </c>
      <c r="AG607" s="19" t="n" hidden="false">
        <v/>
      </c>
      <c r="AH607" s="19" t="n" hidden="false">
        <f>AF607+AG607</f>
        <v>1</v>
      </c>
      <c r="AI607" s="19" t="n" hidden="false">
        <f>ROUND(AE607*AF607,2)</f>
        <v>1</v>
      </c>
      <c r="AJ607" s="19" t="n" hidden="false">
        <v/>
      </c>
      <c r="AK607" s="19" t="n" hidden="false">
        <f>AI607+AJ607</f>
        <v>1</v>
      </c>
      <c r="AL607" s="21" t="n" hidden="false">
        <f>AK607/N607-1</f>
        <v>0</v>
      </c>
      <c r="AM607" s="8" t="n">
        <v>0</v>
      </c>
      <c r="AN607" s="23" t="n" hidden="false">
        <v>0</v>
      </c>
      <c r="AO607" s="19" t="n" hidden="false">
        <v/>
      </c>
      <c r="AP607" s="19" t="n" hidden="false">
        <f>AN607+AO607</f>
        <v>0</v>
      </c>
      <c r="AQ607" s="19" t="n" hidden="false">
        <f>ROUND(AM607*AN607,2)</f>
        <v>0</v>
      </c>
      <c r="AR607" s="19" t="n" hidden="false">
        <v/>
      </c>
      <c r="AS607" s="19" t="n" hidden="false">
        <f>AQ607+AR607</f>
        <v>0</v>
      </c>
      <c r="AT607" s="21" t="n" hidden="false">
        <f>AS607/N607-1</f>
        <v>-1</v>
      </c>
    </row>
    <row r="608" customFormat="false" hidden="false" outlineLevel="0" collapsed="false">
      <c r="A608" s="14" t="inlineStr">
        <is>
          <t xml:space="preserve">1.1.1.2.1.1.3</t>
        </is>
      </c>
      <c r="B608" s="14" t="inlineStr">
        <is>
          <t xml:space="preserve"/>
        </is>
      </c>
      <c r="C608" s="14" t="inlineStr">
        <is>
          <t xml:space="preserve">Прокладка кабеля</t>
        </is>
      </c>
      <c r="D608" s="6" t="inlineStr">
        <is>
          <t xml:space="preserve"/>
        </is>
      </c>
      <c r="E608" s="6" t="inlineStr">
        <is>
          <t xml:space="preserve"/>
        </is>
      </c>
      <c r="F608" s="6" t="inlineStr">
        <is>
          <t xml:space="preserve"/>
        </is>
      </c>
      <c r="G608" s="6" t="inlineStr">
        <is>
          <t xml:space="preserve"/>
        </is>
      </c>
      <c r="H608" s="15" t="n">
        <v/>
      </c>
      <c r="I608" s="16" t="n">
        <v/>
      </c>
      <c r="J608" s="16" t="n">
        <v/>
      </c>
      <c r="K608" s="16" t="n">
        <v/>
      </c>
      <c r="L608" s="16" t="n">
        <f>L609+L612+L615+L622+L629+L636+L643+L646+L650+L653+L655+L658+L661+L663+L666+L668+L671+L673+L675+L680+L684+L688+L693+L696+L701+L704+L709+L714+L717+L720+L722</f>
        <v>13397390.16</v>
      </c>
      <c r="M608" s="16" t="n">
        <f>M609+M612+M615+M622+M629+M636+M643+M646+M650+M653+M655+M658+M661+M663+M666+M668+M671+M673+M675+M680+M684+M688+M693+M696+M701+M704+M709+M714+M717+M720+M722</f>
        <v>11644189</v>
      </c>
      <c r="N608" s="16" t="n">
        <f>N609+N612+N615+N622+N629+N636+N643+N646+N650+N653+N655+N658+N661+N663+N666+N668+N671+N673+N675+N680+N684+N688+N693+N696+N701+N704+N709+N714+N717+N720+N722</f>
        <v>25041579.16</v>
      </c>
      <c r="O608" s="15" t="n">
        <v/>
      </c>
      <c r="P608" s="16" t="n" hidden="false">
        <v/>
      </c>
      <c r="Q608" s="16" t="n" hidden="false">
        <v/>
      </c>
      <c r="R608" s="16" t="n" hidden="false">
        <v/>
      </c>
      <c r="S608" s="16" t="n" hidden="false">
        <f>S609+S612+S615+S622+S629+S636+S643+S646+S650+S653+S655+S658+S661+S663+S666+S668+S671+S673+S675+S680+S684+S688+S693+S696+S701+S704+S709+S714+S717+S720+S722</f>
        <v>16433252.36</v>
      </c>
      <c r="T608" s="16" t="n" hidden="false">
        <f>T609+T612+T615+T622+T629+T636+T643+T646+T650+T653+T655+T658+T661+T663+T666+T668+T671+T673+T675+T680+T684+T688+T693+T696+T701+T704+T709+T714+T717+T720+T722</f>
        <v>16492997.4</v>
      </c>
      <c r="U608" s="16" t="n" hidden="false">
        <f>U609+U612+U615+U622+U629+U636+U643+U646+U650+U653+U655+U658+U661+U663+U666+U668+U671+U673+U675+U680+U684+U688+U693+U696+U701+U704+U709+U714+U717+U720+U722</f>
        <v>32926249.76</v>
      </c>
      <c r="V608" s="17" t="n" hidden="false">
        <f>U608/N608-1</f>
        <v>0.31486315418136757</v>
      </c>
      <c r="W608" s="15" t="n">
        <v/>
      </c>
      <c r="X608" s="16" t="n" hidden="false">
        <v/>
      </c>
      <c r="Y608" s="16" t="n" hidden="false">
        <v/>
      </c>
      <c r="Z608" s="16" t="n" hidden="false">
        <v/>
      </c>
      <c r="AA608" s="16" t="n" hidden="false">
        <f>AA609+AA612+AA615+AA622+AA629+AA636+AA643+AA646+AA650+AA653+AA655+AA658+AA661+AA663+AA666+AA668+AA671+AA673+AA675+AA680+AA684+AA688+AA693+AA696+AA701+AA704+AA709+AA714+AA717+AA720+AA722</f>
        <v>14876131.01</v>
      </c>
      <c r="AB608" s="16" t="n" hidden="false">
        <f>AB609+AB612+AB615+AB622+AB629+AB636+AB643+AB646+AB650+AB653+AB655+AB658+AB661+AB663+AB666+AB668+AB671+AB673+AB675+AB680+AB684+AB688+AB693+AB696+AB701+AB704+AB709+AB714+AB717+AB720+AB722</f>
        <v>29568305</v>
      </c>
      <c r="AC608" s="16" t="n" hidden="false">
        <f>AC609+AC612+AC615+AC622+AC629+AC636+AC643+AC646+AC650+AC653+AC655+AC658+AC661+AC663+AC666+AC668+AC671+AC673+AC675+AC680+AC684+AC688+AC693+AC696+AC701+AC704+AC709+AC714+AC717+AC720+AC722</f>
        <v>44444436.01</v>
      </c>
      <c r="AD608" s="17" t="n" hidden="false">
        <f>AC608/N608-1</f>
        <v>0.7748256100794562</v>
      </c>
      <c r="AE608" s="15" t="n">
        <v/>
      </c>
      <c r="AF608" s="16" t="n" hidden="false">
        <v/>
      </c>
      <c r="AG608" s="16" t="n" hidden="false">
        <v/>
      </c>
      <c r="AH608" s="16" t="n" hidden="false">
        <v/>
      </c>
      <c r="AI608" s="16" t="n" hidden="false">
        <f>AI609+AI612+AI615+AI622+AI629+AI636+AI643+AI646+AI650+AI653+AI655+AI658+AI661+AI663+AI666+AI668+AI671+AI673+AI675+AI680+AI684+AI688+AI693+AI696+AI701+AI704+AI709+AI714+AI717+AI720+AI722</f>
        <v>21159863.96</v>
      </c>
      <c r="AJ608" s="16" t="n" hidden="false">
        <f>AJ609+AJ612+AJ615+AJ622+AJ629+AJ636+AJ643+AJ646+AJ650+AJ653+AJ655+AJ658+AJ661+AJ663+AJ666+AJ668+AJ671+AJ673+AJ675+AJ680+AJ684+AJ688+AJ693+AJ696+AJ701+AJ704+AJ709+AJ714+AJ717+AJ720+AJ722</f>
        <v>24049310</v>
      </c>
      <c r="AK608" s="16" t="n" hidden="false">
        <f>AK609+AK612+AK615+AK622+AK629+AK636+AK643+AK646+AK650+AK653+AK655+AK658+AK661+AK663+AK666+AK668+AK671+AK673+AK675+AK680+AK684+AK688+AK693+AK696+AK701+AK704+AK709+AK714+AK717+AK720+AK722</f>
        <v>45209173.96</v>
      </c>
      <c r="AL608" s="17" t="n" hidden="false">
        <f>AK608/N608-1</f>
        <v>0.8053643370947856</v>
      </c>
      <c r="AM608" s="15" t="n">
        <v/>
      </c>
      <c r="AN608" s="16" t="n" hidden="false">
        <v/>
      </c>
      <c r="AO608" s="16" t="n" hidden="false">
        <v/>
      </c>
      <c r="AP608" s="16" t="n" hidden="false">
        <v/>
      </c>
      <c r="AQ608" s="16" t="n" hidden="false">
        <f>AQ609+AQ612+AQ615+AQ622+AQ629+AQ636+AQ643+AQ646+AQ650+AQ653+AQ655+AQ658+AQ661+AQ663+AQ666+AQ668+AQ671+AQ673+AQ675+AQ680+AQ684+AQ688+AQ693+AQ696+AQ701+AQ704+AQ709+AQ714+AQ717+AQ720+AQ722</f>
        <v>0</v>
      </c>
      <c r="AR608" s="16" t="n" hidden="false">
        <f>AR609+AR612+AR615+AR622+AR629+AR636+AR643+AR646+AR650+AR653+AR655+AR658+AR661+AR663+AR666+AR668+AR671+AR673+AR675+AR680+AR684+AR688+AR693+AR696+AR701+AR704+AR709+AR714+AR717+AR720+AR722</f>
        <v>0</v>
      </c>
      <c r="AS608" s="16" t="n" hidden="false">
        <f>AS609+AS612+AS615+AS622+AS629+AS636+AS643+AS646+AS650+AS653+AS655+AS658+AS661+AS663+AS666+AS668+AS671+AS673+AS675+AS680+AS684+AS688+AS693+AS696+AS701+AS704+AS709+AS714+AS717+AS720+AS722</f>
        <v>0</v>
      </c>
      <c r="AT608" s="17" t="n" hidden="false">
        <f>AS608/N608-1</f>
        <v>-1</v>
      </c>
    </row>
    <row r="609" customFormat="false" hidden="false" outlineLevel="0" collapsed="false">
      <c r="A609" s="18" t="inlineStr">
        <is>
          <t xml:space="preserve">1.1.1.2.1.1.3.1</t>
        </is>
      </c>
      <c r="B609" s="18" t="inlineStr">
        <is>
          <t xml:space="preserve"/>
        </is>
      </c>
      <c r="C609" s="18" t="inlineStr">
        <is>
          <t xml:space="preserve">Затяжка кабеля, провода в трубу / 1,5-6 мм</t>
        </is>
      </c>
      <c r="D609" s="7" t="inlineStr">
        <is>
          <t xml:space="preserve">ЭО
Поставщики: ООО "Богословский кабельный завод", Акционерное общество "Электрокабель" Кольчугинский завод"</t>
        </is>
      </c>
      <c r="E609" s="7" t="inlineStr">
        <is>
          <t xml:space="preserve">Выгружается из БО по объектам BIM-КЦ</t>
        </is>
      </c>
      <c r="F609" s="7" t="inlineStr">
        <is>
          <t xml:space="preserve">ПОГ М</t>
        </is>
      </c>
      <c r="G609" s="7" t="inlineStr">
        <is>
          <t xml:space="preserve">1</t>
        </is>
      </c>
      <c r="H609" s="8" t="n">
        <v>3340</v>
      </c>
      <c r="I609" s="19" t="n">
        <f>ROUND((L610+L611)/H609,2)</f>
        <v>61.29</v>
      </c>
      <c r="J609" s="20" t="n">
        <v>88</v>
      </c>
      <c r="K609" s="19" t="n">
        <f>I609+ROUND(J609,2)</f>
        <v>149.29</v>
      </c>
      <c r="L609" s="19" t="n">
        <f>ROUND(H609*I609,2)</f>
        <v>204708.6</v>
      </c>
      <c r="M609" s="19" t="n">
        <f>ROUND(H609*ROUND(J609,2),2)</f>
        <v>293920</v>
      </c>
      <c r="N609" s="19" t="n">
        <f>L609+M609</f>
        <v>498628.6</v>
      </c>
      <c r="O609" s="8" t="n">
        <v>3340</v>
      </c>
      <c r="P609" s="19" t="n" hidden="false">
        <f>ROUND((S610+S611)/O609,2)</f>
        <v>61.29</v>
      </c>
      <c r="Q609" s="20" t="n" hidden="false">
        <v>120.8</v>
      </c>
      <c r="R609" s="19" t="n" hidden="false">
        <f>P609+Q609</f>
        <v>182.09</v>
      </c>
      <c r="S609" s="19" t="n" hidden="false">
        <f>ROUND(O609*P609,2)</f>
        <v>204708.6</v>
      </c>
      <c r="T609" s="19" t="n" hidden="false">
        <f>ROUND(O609*Q609,2)</f>
        <v>403472</v>
      </c>
      <c r="U609" s="19" t="n" hidden="false">
        <f>S609+T609</f>
        <v>608180.6</v>
      </c>
      <c r="V609" s="21" t="n" hidden="false">
        <f>U609/N609-1</f>
        <v>0.2197066112934558</v>
      </c>
      <c r="W609" s="8" t="n">
        <v>3340</v>
      </c>
      <c r="X609" s="19" t="n" hidden="false">
        <f>ROUND((AA610+AA611)/W609,2)</f>
        <v>61.29</v>
      </c>
      <c r="Y609" s="20" t="n" hidden="false">
        <v>235</v>
      </c>
      <c r="Z609" s="19" t="n" hidden="false">
        <f>X609+Y609</f>
        <v>296.29</v>
      </c>
      <c r="AA609" s="19" t="n" hidden="false">
        <f>ROUND(W609*X609,2)</f>
        <v>204708.6</v>
      </c>
      <c r="AB609" s="19" t="n" hidden="false">
        <f>ROUND(W609*Y609,2)</f>
        <v>784900</v>
      </c>
      <c r="AC609" s="19" t="n" hidden="false">
        <f>AA609+AB609</f>
        <v>989608.6</v>
      </c>
      <c r="AD609" s="21" t="n" hidden="false">
        <f>AC609/N609-1</f>
        <v>0.9846607274432313</v>
      </c>
      <c r="AE609" s="8" t="n">
        <v>3340</v>
      </c>
      <c r="AF609" s="19" t="n" hidden="false">
        <f>ROUND((AI610+AI611)/AE609,2)</f>
        <v>61.29</v>
      </c>
      <c r="AG609" s="20" t="n" hidden="false">
        <v>170</v>
      </c>
      <c r="AH609" s="19" t="n" hidden="false">
        <f>AF609+AG609</f>
        <v>231.29</v>
      </c>
      <c r="AI609" s="19" t="n" hidden="false">
        <f>ROUND(AE609*AF609,2)</f>
        <v>204708.6</v>
      </c>
      <c r="AJ609" s="19" t="n" hidden="false">
        <f>ROUND(AE609*AG609,2)</f>
        <v>567800</v>
      </c>
      <c r="AK609" s="19" t="n" hidden="false">
        <f>AI609+AJ609</f>
        <v>772508.6</v>
      </c>
      <c r="AL609" s="21" t="n" hidden="false">
        <f>AK609/N609-1</f>
        <v>0.5492665282336393</v>
      </c>
      <c r="AM609" s="8" t="n">
        <v>0</v>
      </c>
      <c r="AN609" s="19" t="n" hidden="false">
        <f>ROUND((AQ610+AQ611)/AM609,2)</f>
        <v>0</v>
      </c>
      <c r="AO609" s="19" t="n" hidden="false">
        <v>0</v>
      </c>
      <c r="AP609" s="19" t="n" hidden="false">
        <f>AN609+AO609</f>
        <v>0</v>
      </c>
      <c r="AQ609" s="19" t="n" hidden="false">
        <f>ROUND(AM609*AN609,2)</f>
        <v>0</v>
      </c>
      <c r="AR609" s="19" t="n" hidden="false">
        <f>ROUND(AM609*AO609,2)</f>
        <v>0</v>
      </c>
      <c r="AS609" s="19" t="n" hidden="false">
        <f>AQ609+AR609</f>
        <v>0</v>
      </c>
      <c r="AT609" s="21" t="n" hidden="false">
        <f>AS609/N609-1</f>
        <v>-1</v>
      </c>
    </row>
    <row r="610" customFormat="false" hidden="false" outlineLevel="0" collapsed="false">
      <c r="A610" s="18" t="inlineStr">
        <is>
          <t xml:space="preserve">1.1.1.2.1.1.3.1.1</t>
        </is>
      </c>
      <c r="B610" s="18" t="inlineStr">
        <is>
          <t xml:space="preserve"/>
        </is>
      </c>
      <c r="C610" s="22" t="inlineStr">
        <is>
          <t xml:space="preserve">Кабель силовой ВВГнг(A)-FRLS 3х1,5мм2, 660В</t>
        </is>
      </c>
      <c r="D610" s="7" t="inlineStr">
        <is>
          <t xml:space="preserve">FRLSTLx</t>
        </is>
      </c>
      <c r="E610" s="7" t="inlineStr">
        <is>
          <t xml:space="preserve"/>
        </is>
      </c>
      <c r="F610" s="7" t="inlineStr">
        <is>
          <t xml:space="preserve">М</t>
        </is>
      </c>
      <c r="G610" s="7" t="inlineStr">
        <is>
          <t xml:space="preserve">1</t>
        </is>
      </c>
      <c r="H610" s="8" t="n">
        <v>1660</v>
      </c>
      <c r="I610" s="23" t="n">
        <v>64</v>
      </c>
      <c r="J610" s="19" t="n">
        <v/>
      </c>
      <c r="K610" s="19" t="n">
        <f>ROUND(I610,2)+J610</f>
        <v>64</v>
      </c>
      <c r="L610" s="19" t="n">
        <f>ROUND(H610*ROUND(I610,2),2)</f>
        <v>106240</v>
      </c>
      <c r="M610" s="19" t="n">
        <v/>
      </c>
      <c r="N610" s="19" t="n">
        <f>L610+M610</f>
        <v>106240</v>
      </c>
      <c r="O610" s="8" t="n">
        <v>1660</v>
      </c>
      <c r="P610" s="23" t="n" hidden="false">
        <v>64</v>
      </c>
      <c r="Q610" s="19" t="n" hidden="false">
        <v/>
      </c>
      <c r="R610" s="19" t="n" hidden="false">
        <f>P610+Q610</f>
        <v>64</v>
      </c>
      <c r="S610" s="19" t="n" hidden="false">
        <f>ROUND(O610*P610,2)</f>
        <v>106240</v>
      </c>
      <c r="T610" s="19" t="n" hidden="false">
        <v/>
      </c>
      <c r="U610" s="19" t="n" hidden="false">
        <f>S610+T610</f>
        <v>106240</v>
      </c>
      <c r="V610" s="21" t="n" hidden="false">
        <f>U610/N610-1</f>
        <v>0</v>
      </c>
      <c r="W610" s="8" t="n">
        <v>1660</v>
      </c>
      <c r="X610" s="23" t="n" hidden="false">
        <v>64</v>
      </c>
      <c r="Y610" s="19" t="n" hidden="false">
        <v/>
      </c>
      <c r="Z610" s="19" t="n" hidden="false">
        <f>X610+Y610</f>
        <v>64</v>
      </c>
      <c r="AA610" s="19" t="n" hidden="false">
        <f>ROUND(W610*X610,2)</f>
        <v>106240</v>
      </c>
      <c r="AB610" s="19" t="n" hidden="false">
        <v/>
      </c>
      <c r="AC610" s="19" t="n" hidden="false">
        <f>AA610+AB610</f>
        <v>106240</v>
      </c>
      <c r="AD610" s="21" t="n" hidden="false">
        <f>AC610/N610-1</f>
        <v>0</v>
      </c>
      <c r="AE610" s="8" t="n">
        <v>1660</v>
      </c>
      <c r="AF610" s="23" t="n" hidden="false">
        <v>64</v>
      </c>
      <c r="AG610" s="19" t="n" hidden="false">
        <v/>
      </c>
      <c r="AH610" s="19" t="n" hidden="false">
        <f>AF610+AG610</f>
        <v>64</v>
      </c>
      <c r="AI610" s="19" t="n" hidden="false">
        <f>ROUND(AE610*AF610,2)</f>
        <v>106240</v>
      </c>
      <c r="AJ610" s="19" t="n" hidden="false">
        <v/>
      </c>
      <c r="AK610" s="19" t="n" hidden="false">
        <f>AI610+AJ610</f>
        <v>106240</v>
      </c>
      <c r="AL610" s="21" t="n" hidden="false">
        <f>AK610/N610-1</f>
        <v>0</v>
      </c>
      <c r="AM610" s="8" t="n">
        <v>0</v>
      </c>
      <c r="AN610" s="23" t="n" hidden="false">
        <v>0</v>
      </c>
      <c r="AO610" s="19" t="n" hidden="false">
        <v/>
      </c>
      <c r="AP610" s="19" t="n" hidden="false">
        <f>AN610+AO610</f>
        <v>0</v>
      </c>
      <c r="AQ610" s="19" t="n" hidden="false">
        <f>ROUND(AM610*AN610,2)</f>
        <v>0</v>
      </c>
      <c r="AR610" s="19" t="n" hidden="false">
        <v/>
      </c>
      <c r="AS610" s="19" t="n" hidden="false">
        <f>AQ610+AR610</f>
        <v>0</v>
      </c>
      <c r="AT610" s="21" t="n" hidden="false">
        <f>AS610/N610-1</f>
        <v>-1</v>
      </c>
    </row>
    <row r="611" customFormat="false" hidden="false" outlineLevel="0" collapsed="false">
      <c r="A611" s="18" t="inlineStr">
        <is>
          <t xml:space="preserve">1.1.1.2.1.1.3.1.2</t>
        </is>
      </c>
      <c r="B611" s="18" t="inlineStr">
        <is>
          <t xml:space="preserve"/>
        </is>
      </c>
      <c r="C611" s="22" t="inlineStr">
        <is>
          <t xml:space="preserve">Кабель силовой ВВГнг(A)-LSLTx 3х1,5мм2, 660В</t>
        </is>
      </c>
      <c r="D611" s="7" t="inlineStr">
        <is>
          <t xml:space="preserve"/>
        </is>
      </c>
      <c r="E611" s="7" t="inlineStr">
        <is>
          <t xml:space="preserve"/>
        </is>
      </c>
      <c r="F611" s="7" t="inlineStr">
        <is>
          <t xml:space="preserve">М</t>
        </is>
      </c>
      <c r="G611" s="7" t="inlineStr">
        <is>
          <t xml:space="preserve">1</t>
        </is>
      </c>
      <c r="H611" s="8" t="n">
        <v>1680</v>
      </c>
      <c r="I611" s="23" t="n">
        <v>58.61</v>
      </c>
      <c r="J611" s="19" t="n">
        <v/>
      </c>
      <c r="K611" s="19" t="n">
        <f>ROUND(I611,2)+J611</f>
        <v>58.61</v>
      </c>
      <c r="L611" s="19" t="n">
        <f>ROUND(H611*ROUND(I611,2),2)</f>
        <v>98464.8</v>
      </c>
      <c r="M611" s="19" t="n">
        <v/>
      </c>
      <c r="N611" s="19" t="n">
        <f>L611+M611</f>
        <v>98464.8</v>
      </c>
      <c r="O611" s="8" t="n">
        <v>1680</v>
      </c>
      <c r="P611" s="23" t="n" hidden="false">
        <v>58.61</v>
      </c>
      <c r="Q611" s="19" t="n" hidden="false">
        <v/>
      </c>
      <c r="R611" s="19" t="n" hidden="false">
        <f>P611+Q611</f>
        <v>58.61</v>
      </c>
      <c r="S611" s="19" t="n" hidden="false">
        <f>ROUND(O611*P611,2)</f>
        <v>98464.8</v>
      </c>
      <c r="T611" s="19" t="n" hidden="false">
        <v/>
      </c>
      <c r="U611" s="19" t="n" hidden="false">
        <f>S611+T611</f>
        <v>98464.8</v>
      </c>
      <c r="V611" s="21" t="n" hidden="false">
        <f>U611/N611-1</f>
        <v>0</v>
      </c>
      <c r="W611" s="8" t="n">
        <v>1680</v>
      </c>
      <c r="X611" s="23" t="n" hidden="false">
        <v>58.61</v>
      </c>
      <c r="Y611" s="19" t="n" hidden="false">
        <v/>
      </c>
      <c r="Z611" s="19" t="n" hidden="false">
        <f>X611+Y611</f>
        <v>58.61</v>
      </c>
      <c r="AA611" s="19" t="n" hidden="false">
        <f>ROUND(W611*X611,2)</f>
        <v>98464.8</v>
      </c>
      <c r="AB611" s="19" t="n" hidden="false">
        <v/>
      </c>
      <c r="AC611" s="19" t="n" hidden="false">
        <f>AA611+AB611</f>
        <v>98464.8</v>
      </c>
      <c r="AD611" s="21" t="n" hidden="false">
        <f>AC611/N611-1</f>
        <v>0</v>
      </c>
      <c r="AE611" s="8" t="n">
        <v>1680</v>
      </c>
      <c r="AF611" s="23" t="n" hidden="false">
        <v>58.61</v>
      </c>
      <c r="AG611" s="19" t="n" hidden="false">
        <v/>
      </c>
      <c r="AH611" s="19" t="n" hidden="false">
        <f>AF611+AG611</f>
        <v>58.61</v>
      </c>
      <c r="AI611" s="19" t="n" hidden="false">
        <f>ROUND(AE611*AF611,2)</f>
        <v>98464.8</v>
      </c>
      <c r="AJ611" s="19" t="n" hidden="false">
        <v/>
      </c>
      <c r="AK611" s="19" t="n" hidden="false">
        <f>AI611+AJ611</f>
        <v>98464.8</v>
      </c>
      <c r="AL611" s="21" t="n" hidden="false">
        <f>AK611/N611-1</f>
        <v>0</v>
      </c>
      <c r="AM611" s="8" t="n">
        <v>0</v>
      </c>
      <c r="AN611" s="23" t="n" hidden="false">
        <v>0</v>
      </c>
      <c r="AO611" s="19" t="n" hidden="false">
        <v/>
      </c>
      <c r="AP611" s="19" t="n" hidden="false">
        <f>AN611+AO611</f>
        <v>0</v>
      </c>
      <c r="AQ611" s="19" t="n" hidden="false">
        <f>ROUND(AM611*AN611,2)</f>
        <v>0</v>
      </c>
      <c r="AR611" s="19" t="n" hidden="false">
        <v/>
      </c>
      <c r="AS611" s="19" t="n" hidden="false">
        <f>AQ611+AR611</f>
        <v>0</v>
      </c>
      <c r="AT611" s="21" t="n" hidden="false">
        <f>AS611/N611-1</f>
        <v>-1</v>
      </c>
    </row>
    <row r="612" customFormat="false" hidden="false" outlineLevel="0" collapsed="false">
      <c r="A612" s="18" t="inlineStr">
        <is>
          <t xml:space="preserve">1.1.1.2.1.1.3.2</t>
        </is>
      </c>
      <c r="B612" s="18" t="inlineStr">
        <is>
          <t xml:space="preserve"/>
        </is>
      </c>
      <c r="C612" s="18" t="inlineStr">
        <is>
          <t xml:space="preserve">Затяжка кабеля, провода в трубу / 7-17 мм</t>
        </is>
      </c>
      <c r="D612" s="7" t="inlineStr">
        <is>
          <t xml:space="preserve">ЭО
Поставщики: ООО "Богословский кабельный завод", Акционерное общество "Электрокабель" Кольчугинский завод"</t>
        </is>
      </c>
      <c r="E612" s="7" t="inlineStr">
        <is>
          <t xml:space="preserve">Выгружается из БО по объектам BIM-КЦ</t>
        </is>
      </c>
      <c r="F612" s="7" t="inlineStr">
        <is>
          <t xml:space="preserve">ПОГ М</t>
        </is>
      </c>
      <c r="G612" s="7" t="inlineStr">
        <is>
          <t xml:space="preserve">1</t>
        </is>
      </c>
      <c r="H612" s="8" t="n">
        <v>2165</v>
      </c>
      <c r="I612" s="19" t="n">
        <f>ROUND((L613+L614)/H612,2)</f>
        <v>87.05</v>
      </c>
      <c r="J612" s="20" t="n">
        <v>108</v>
      </c>
      <c r="K612" s="19" t="n">
        <f>I612+ROUND(J612,2)</f>
        <v>195.05</v>
      </c>
      <c r="L612" s="19" t="n">
        <f>ROUND(H612*I612,2)</f>
        <v>188463.25</v>
      </c>
      <c r="M612" s="19" t="n">
        <f>ROUND(H612*ROUND(J612,2),2)</f>
        <v>233820</v>
      </c>
      <c r="N612" s="19" t="n">
        <f>L612+M612</f>
        <v>422283.25</v>
      </c>
      <c r="O612" s="8" t="n">
        <v>2165</v>
      </c>
      <c r="P612" s="19" t="n" hidden="false">
        <f>ROUND((S613+S614)/O612,2)</f>
        <v>87.05</v>
      </c>
      <c r="Q612" s="20" t="n" hidden="false">
        <v>152.8</v>
      </c>
      <c r="R612" s="19" t="n" hidden="false">
        <f>P612+Q612</f>
        <v>239.85</v>
      </c>
      <c r="S612" s="19" t="n" hidden="false">
        <f>ROUND(O612*P612,2)</f>
        <v>188463.25</v>
      </c>
      <c r="T612" s="19" t="n" hidden="false">
        <f>ROUND(O612*Q612,2)</f>
        <v>330812</v>
      </c>
      <c r="U612" s="19" t="n" hidden="false">
        <f>S612+T612</f>
        <v>519275.25</v>
      </c>
      <c r="V612" s="21" t="n" hidden="false">
        <f>U612/N612-1</f>
        <v>0.22968469623173537</v>
      </c>
      <c r="W612" s="8" t="n">
        <v>2165</v>
      </c>
      <c r="X612" s="19" t="n" hidden="false">
        <f>ROUND((AA613+AA614)/W612,2)</f>
        <v>87.05</v>
      </c>
      <c r="Y612" s="20" t="n" hidden="false">
        <v>290</v>
      </c>
      <c r="Z612" s="19" t="n" hidden="false">
        <f>X612+Y612</f>
        <v>377.05</v>
      </c>
      <c r="AA612" s="19" t="n" hidden="false">
        <f>ROUND(W612*X612,2)</f>
        <v>188463.25</v>
      </c>
      <c r="AB612" s="19" t="n" hidden="false">
        <f>ROUND(W612*Y612,2)</f>
        <v>627850</v>
      </c>
      <c r="AC612" s="19" t="n" hidden="false">
        <f>AA612+AB612</f>
        <v>816313.25</v>
      </c>
      <c r="AD612" s="21" t="n" hidden="false">
        <f>AC612/N612-1</f>
        <v>0.9330940784414252</v>
      </c>
      <c r="AE612" s="8" t="n">
        <v>2165</v>
      </c>
      <c r="AF612" s="19" t="n" hidden="false">
        <f>ROUND((AI613+AI614)/AE612,2)</f>
        <v>87.05</v>
      </c>
      <c r="AG612" s="20" t="n" hidden="false">
        <v>170</v>
      </c>
      <c r="AH612" s="19" t="n" hidden="false">
        <f>AF612+AG612</f>
        <v>257.05</v>
      </c>
      <c r="AI612" s="19" t="n" hidden="false">
        <f>ROUND(AE612*AF612,2)</f>
        <v>188463.25</v>
      </c>
      <c r="AJ612" s="19" t="n" hidden="false">
        <f>ROUND(AE612*AG612,2)</f>
        <v>368050</v>
      </c>
      <c r="AK612" s="19" t="n" hidden="false">
        <f>AI612+AJ612</f>
        <v>556513.25</v>
      </c>
      <c r="AL612" s="21" t="n" hidden="false">
        <f>AK612/N612-1</f>
        <v>0.3178672135349909</v>
      </c>
      <c r="AM612" s="8" t="n">
        <v>0</v>
      </c>
      <c r="AN612" s="19" t="n" hidden="false">
        <f>ROUND((AQ613+AQ614)/AM612,2)</f>
        <v>0</v>
      </c>
      <c r="AO612" s="19" t="n" hidden="false">
        <v>0</v>
      </c>
      <c r="AP612" s="19" t="n" hidden="false">
        <f>AN612+AO612</f>
        <v>0</v>
      </c>
      <c r="AQ612" s="19" t="n" hidden="false">
        <f>ROUND(AM612*AN612,2)</f>
        <v>0</v>
      </c>
      <c r="AR612" s="19" t="n" hidden="false">
        <f>ROUND(AM612*AO612,2)</f>
        <v>0</v>
      </c>
      <c r="AS612" s="19" t="n" hidden="false">
        <f>AQ612+AR612</f>
        <v>0</v>
      </c>
      <c r="AT612" s="21" t="n" hidden="false">
        <f>AS612/N612-1</f>
        <v>-1</v>
      </c>
    </row>
    <row r="613" customFormat="false" hidden="false" outlineLevel="0" collapsed="false">
      <c r="A613" s="18" t="inlineStr">
        <is>
          <t xml:space="preserve">1.1.1.2.1.1.3.2.1</t>
        </is>
      </c>
      <c r="B613" s="18" t="inlineStr">
        <is>
          <t xml:space="preserve"/>
        </is>
      </c>
      <c r="C613" s="22" t="inlineStr">
        <is>
          <t xml:space="preserve">Кабель силовой ВВГнг(A)-FRLS 3х2,5мм2, 660В</t>
        </is>
      </c>
      <c r="D613" s="7" t="inlineStr">
        <is>
          <t xml:space="preserve"/>
        </is>
      </c>
      <c r="E613" s="7" t="inlineStr">
        <is>
          <t xml:space="preserve"/>
        </is>
      </c>
      <c r="F613" s="7" t="inlineStr">
        <is>
          <t xml:space="preserve">М</t>
        </is>
      </c>
      <c r="G613" s="7" t="inlineStr">
        <is>
          <t xml:space="preserve">1</t>
        </is>
      </c>
      <c r="H613" s="8" t="n">
        <v>1085</v>
      </c>
      <c r="I613" s="23" t="n">
        <v>107.26</v>
      </c>
      <c r="J613" s="19" t="n">
        <v/>
      </c>
      <c r="K613" s="19" t="n">
        <f>ROUND(I613,2)+J613</f>
        <v>107.26</v>
      </c>
      <c r="L613" s="19" t="n">
        <f>ROUND(H613*ROUND(I613,2),2)</f>
        <v>116377.1</v>
      </c>
      <c r="M613" s="19" t="n">
        <v/>
      </c>
      <c r="N613" s="19" t="n">
        <f>L613+M613</f>
        <v>116377.1</v>
      </c>
      <c r="O613" s="8" t="n">
        <v>1085</v>
      </c>
      <c r="P613" s="23" t="n" hidden="false">
        <v>107.26</v>
      </c>
      <c r="Q613" s="19" t="n" hidden="false">
        <v/>
      </c>
      <c r="R613" s="19" t="n" hidden="false">
        <f>P613+Q613</f>
        <v>107.26</v>
      </c>
      <c r="S613" s="19" t="n" hidden="false">
        <f>ROUND(O613*P613,2)</f>
        <v>116377.1</v>
      </c>
      <c r="T613" s="19" t="n" hidden="false">
        <v/>
      </c>
      <c r="U613" s="19" t="n" hidden="false">
        <f>S613+T613</f>
        <v>116377.1</v>
      </c>
      <c r="V613" s="21" t="n" hidden="false">
        <f>U613/N613-1</f>
        <v>0</v>
      </c>
      <c r="W613" s="8" t="n">
        <v>1085</v>
      </c>
      <c r="X613" s="23" t="n" hidden="false">
        <v>107.26</v>
      </c>
      <c r="Y613" s="19" t="n" hidden="false">
        <v/>
      </c>
      <c r="Z613" s="19" t="n" hidden="false">
        <f>X613+Y613</f>
        <v>107.26</v>
      </c>
      <c r="AA613" s="19" t="n" hidden="false">
        <f>ROUND(W613*X613,2)</f>
        <v>116377.1</v>
      </c>
      <c r="AB613" s="19" t="n" hidden="false">
        <v/>
      </c>
      <c r="AC613" s="19" t="n" hidden="false">
        <f>AA613+AB613</f>
        <v>116377.1</v>
      </c>
      <c r="AD613" s="21" t="n" hidden="false">
        <f>AC613/N613-1</f>
        <v>0</v>
      </c>
      <c r="AE613" s="8" t="n">
        <v>1085</v>
      </c>
      <c r="AF613" s="23" t="n" hidden="false">
        <v>107.26</v>
      </c>
      <c r="AG613" s="19" t="n" hidden="false">
        <v/>
      </c>
      <c r="AH613" s="19" t="n" hidden="false">
        <f>AF613+AG613</f>
        <v>107.26</v>
      </c>
      <c r="AI613" s="19" t="n" hidden="false">
        <f>ROUND(AE613*AF613,2)</f>
        <v>116377.1</v>
      </c>
      <c r="AJ613" s="19" t="n" hidden="false">
        <v/>
      </c>
      <c r="AK613" s="19" t="n" hidden="false">
        <f>AI613+AJ613</f>
        <v>116377.1</v>
      </c>
      <c r="AL613" s="21" t="n" hidden="false">
        <f>AK613/N613-1</f>
        <v>0</v>
      </c>
      <c r="AM613" s="8" t="n">
        <v>0</v>
      </c>
      <c r="AN613" s="23" t="n" hidden="false">
        <v>0</v>
      </c>
      <c r="AO613" s="19" t="n" hidden="false">
        <v/>
      </c>
      <c r="AP613" s="19" t="n" hidden="false">
        <f>AN613+AO613</f>
        <v>0</v>
      </c>
      <c r="AQ613" s="19" t="n" hidden="false">
        <f>ROUND(AM613*AN613,2)</f>
        <v>0</v>
      </c>
      <c r="AR613" s="19" t="n" hidden="false">
        <v/>
      </c>
      <c r="AS613" s="19" t="n" hidden="false">
        <f>AQ613+AR613</f>
        <v>0</v>
      </c>
      <c r="AT613" s="21" t="n" hidden="false">
        <f>AS613/N613-1</f>
        <v>-1</v>
      </c>
    </row>
    <row r="614" customFormat="false" hidden="false" outlineLevel="0" collapsed="false">
      <c r="A614" s="18" t="inlineStr">
        <is>
          <t xml:space="preserve">1.1.1.2.1.1.3.2.2</t>
        </is>
      </c>
      <c r="B614" s="18" t="inlineStr">
        <is>
          <t xml:space="preserve"/>
        </is>
      </c>
      <c r="C614" s="22" t="inlineStr">
        <is>
          <t xml:space="preserve">Кабель силовой ВВГнг(A)-LSLTx 3х2,5мм2, 660В</t>
        </is>
      </c>
      <c r="D614" s="7" t="inlineStr">
        <is>
          <t xml:space="preserve"/>
        </is>
      </c>
      <c r="E614" s="7" t="inlineStr">
        <is>
          <t xml:space="preserve"/>
        </is>
      </c>
      <c r="F614" s="7" t="inlineStr">
        <is>
          <t xml:space="preserve">М</t>
        </is>
      </c>
      <c r="G614" s="7" t="inlineStr">
        <is>
          <t xml:space="preserve">1</t>
        </is>
      </c>
      <c r="H614" s="8" t="n">
        <v>1080</v>
      </c>
      <c r="I614" s="23" t="n">
        <v>66.74</v>
      </c>
      <c r="J614" s="19" t="n">
        <v/>
      </c>
      <c r="K614" s="19" t="n">
        <f>ROUND(I614,2)+J614</f>
        <v>66.74</v>
      </c>
      <c r="L614" s="19" t="n">
        <f>ROUND(H614*ROUND(I614,2),2)</f>
        <v>72079.2</v>
      </c>
      <c r="M614" s="19" t="n">
        <v/>
      </c>
      <c r="N614" s="19" t="n">
        <f>L614+M614</f>
        <v>72079.2</v>
      </c>
      <c r="O614" s="8" t="n">
        <v>1080</v>
      </c>
      <c r="P614" s="23" t="n" hidden="false">
        <v>66.74</v>
      </c>
      <c r="Q614" s="19" t="n" hidden="false">
        <v/>
      </c>
      <c r="R614" s="19" t="n" hidden="false">
        <f>P614+Q614</f>
        <v>66.74</v>
      </c>
      <c r="S614" s="19" t="n" hidden="false">
        <f>ROUND(O614*P614,2)</f>
        <v>72079.2</v>
      </c>
      <c r="T614" s="19" t="n" hidden="false">
        <v/>
      </c>
      <c r="U614" s="19" t="n" hidden="false">
        <f>S614+T614</f>
        <v>72079.2</v>
      </c>
      <c r="V614" s="21" t="n" hidden="false">
        <f>U614/N614-1</f>
        <v>0</v>
      </c>
      <c r="W614" s="8" t="n">
        <v>1080</v>
      </c>
      <c r="X614" s="23" t="n" hidden="false">
        <v>66.74</v>
      </c>
      <c r="Y614" s="19" t="n" hidden="false">
        <v/>
      </c>
      <c r="Z614" s="19" t="n" hidden="false">
        <f>X614+Y614</f>
        <v>66.74</v>
      </c>
      <c r="AA614" s="19" t="n" hidden="false">
        <f>ROUND(W614*X614,2)</f>
        <v>72079.2</v>
      </c>
      <c r="AB614" s="19" t="n" hidden="false">
        <v/>
      </c>
      <c r="AC614" s="19" t="n" hidden="false">
        <f>AA614+AB614</f>
        <v>72079.2</v>
      </c>
      <c r="AD614" s="21" t="n" hidden="false">
        <f>AC614/N614-1</f>
        <v>0</v>
      </c>
      <c r="AE614" s="8" t="n">
        <v>1080</v>
      </c>
      <c r="AF614" s="23" t="n" hidden="false">
        <v>66.74</v>
      </c>
      <c r="AG614" s="19" t="n" hidden="false">
        <v/>
      </c>
      <c r="AH614" s="19" t="n" hidden="false">
        <f>AF614+AG614</f>
        <v>66.74</v>
      </c>
      <c r="AI614" s="19" t="n" hidden="false">
        <f>ROUND(AE614*AF614,2)</f>
        <v>72079.2</v>
      </c>
      <c r="AJ614" s="19" t="n" hidden="false">
        <v/>
      </c>
      <c r="AK614" s="19" t="n" hidden="false">
        <f>AI614+AJ614</f>
        <v>72079.2</v>
      </c>
      <c r="AL614" s="21" t="n" hidden="false">
        <f>AK614/N614-1</f>
        <v>0</v>
      </c>
      <c r="AM614" s="8" t="n">
        <v>0</v>
      </c>
      <c r="AN614" s="23" t="n" hidden="false">
        <v>0</v>
      </c>
      <c r="AO614" s="19" t="n" hidden="false">
        <v/>
      </c>
      <c r="AP614" s="19" t="n" hidden="false">
        <f>AN614+AO614</f>
        <v>0</v>
      </c>
      <c r="AQ614" s="19" t="n" hidden="false">
        <f>ROUND(AM614*AN614,2)</f>
        <v>0</v>
      </c>
      <c r="AR614" s="19" t="n" hidden="false">
        <v/>
      </c>
      <c r="AS614" s="19" t="n" hidden="false">
        <f>AQ614+AR614</f>
        <v>0</v>
      </c>
      <c r="AT614" s="21" t="n" hidden="false">
        <f>AS614/N614-1</f>
        <v>-1</v>
      </c>
    </row>
    <row r="615" customFormat="false" hidden="false" outlineLevel="0" collapsed="false">
      <c r="A615" s="18" t="inlineStr">
        <is>
          <t xml:space="preserve">1.1.1.2.1.1.3.3</t>
        </is>
      </c>
      <c r="B615" s="18" t="inlineStr">
        <is>
          <t xml:space="preserve"/>
        </is>
      </c>
      <c r="C615" s="18" t="inlineStr">
        <is>
          <t xml:space="preserve">Затяжка кабеля, провода в трубу / 7-17 мм</t>
        </is>
      </c>
      <c r="D615" s="7" t="inlineStr">
        <is>
          <t xml:space="preserve">ЭМ 4.1
Поставщики: ООО "Богословский кабельный завод", Акционерное общество "Электрокабель" Кольчугинский завод"</t>
        </is>
      </c>
      <c r="E615" s="7" t="inlineStr">
        <is>
          <t xml:space="preserve">Выгружается из БО по объектам BIM-КЦ</t>
        </is>
      </c>
      <c r="F615" s="7" t="inlineStr">
        <is>
          <t xml:space="preserve">ПОГ М</t>
        </is>
      </c>
      <c r="G615" s="7" t="inlineStr">
        <is>
          <t xml:space="preserve">1</t>
        </is>
      </c>
      <c r="H615" s="8" t="n">
        <v>8480</v>
      </c>
      <c r="I615" s="19" t="n">
        <f>ROUND((L616+L617+L618+L619+L620+L621)/H615,2)</f>
        <v>121.03</v>
      </c>
      <c r="J615" s="20" t="n">
        <v>108</v>
      </c>
      <c r="K615" s="19" t="n">
        <f>I615+ROUND(J615,2)</f>
        <v>229.03</v>
      </c>
      <c r="L615" s="19" t="n">
        <f>ROUND(H615*I615,2)</f>
        <v>1026334.4</v>
      </c>
      <c r="M615" s="19" t="n">
        <f>ROUND(H615*ROUND(J615,2),2)</f>
        <v>915840</v>
      </c>
      <c r="N615" s="19" t="n">
        <f>L615+M615</f>
        <v>1942174.4</v>
      </c>
      <c r="O615" s="8" t="n">
        <v>8480</v>
      </c>
      <c r="P615" s="19" t="n" hidden="false">
        <f>ROUND((S616+S617+S618+S619+S620+S621)/O615,2)</f>
        <v>125.29</v>
      </c>
      <c r="Q615" s="20" t="n" hidden="false">
        <v>152.8</v>
      </c>
      <c r="R615" s="19" t="n" hidden="false">
        <f>P615+Q615</f>
        <v>278.09</v>
      </c>
      <c r="S615" s="19" t="n" hidden="false">
        <f>ROUND(O615*P615,2)</f>
        <v>1062459.2</v>
      </c>
      <c r="T615" s="19" t="n" hidden="false">
        <f>ROUND(O615*Q615,2)</f>
        <v>1295744</v>
      </c>
      <c r="U615" s="19" t="n" hidden="false">
        <f>S615+T615</f>
        <v>2358203.2</v>
      </c>
      <c r="V615" s="21" t="n" hidden="false">
        <f>U615/N615-1</f>
        <v>0.2142077457101692</v>
      </c>
      <c r="W615" s="8" t="n">
        <v>8480</v>
      </c>
      <c r="X615" s="19" t="n" hidden="false">
        <f>ROUND((AA616+AA617+AA618+AA619+AA620+AA621)/W615,2)</f>
        <v>125.29</v>
      </c>
      <c r="Y615" s="20" t="n" hidden="false">
        <v>290</v>
      </c>
      <c r="Z615" s="19" t="n" hidden="false">
        <f>X615+Y615</f>
        <v>415.29</v>
      </c>
      <c r="AA615" s="19" t="n" hidden="false">
        <f>ROUND(W615*X615,2)</f>
        <v>1062459.2</v>
      </c>
      <c r="AB615" s="19" t="n" hidden="false">
        <f>ROUND(W615*Y615,2)</f>
        <v>2459200</v>
      </c>
      <c r="AC615" s="19" t="n" hidden="false">
        <f>AA615+AB615</f>
        <v>3521659.2</v>
      </c>
      <c r="AD615" s="21" t="n" hidden="false">
        <f>AC615/N615-1</f>
        <v>0.813255905339912</v>
      </c>
      <c r="AE615" s="8" t="n">
        <v>8480</v>
      </c>
      <c r="AF615" s="19" t="n" hidden="false">
        <f>ROUND((AI616+AI617+AI618+AI619+AI620+AI621)/AE615,2)</f>
        <v>125.58</v>
      </c>
      <c r="AG615" s="20" t="n" hidden="false">
        <v>250</v>
      </c>
      <c r="AH615" s="19" t="n" hidden="false">
        <f>AF615+AG615</f>
        <v>375.58</v>
      </c>
      <c r="AI615" s="19" t="n" hidden="false">
        <f>ROUND(AE615*AF615,2)</f>
        <v>1064918.4</v>
      </c>
      <c r="AJ615" s="19" t="n" hidden="false">
        <f>ROUND(AE615*AG615,2)</f>
        <v>2120000</v>
      </c>
      <c r="AK615" s="19" t="n" hidden="false">
        <f>AI615+AJ615</f>
        <v>3184918.4</v>
      </c>
      <c r="AL615" s="21" t="n" hidden="false">
        <f>AK615/N615-1</f>
        <v>0.6398725057852683</v>
      </c>
      <c r="AM615" s="8" t="n">
        <v>0</v>
      </c>
      <c r="AN615" s="19" t="n" hidden="false">
        <f>ROUND((AQ616+AQ617+AQ618+AQ619+AQ620+AQ621)/AM615,2)</f>
        <v>0</v>
      </c>
      <c r="AO615" s="19" t="n" hidden="false">
        <v>0</v>
      </c>
      <c r="AP615" s="19" t="n" hidden="false">
        <f>AN615+AO615</f>
        <v>0</v>
      </c>
      <c r="AQ615" s="19" t="n" hidden="false">
        <f>ROUND(AM615*AN615,2)</f>
        <v>0</v>
      </c>
      <c r="AR615" s="19" t="n" hidden="false">
        <f>ROUND(AM615*AO615,2)</f>
        <v>0</v>
      </c>
      <c r="AS615" s="19" t="n" hidden="false">
        <f>AQ615+AR615</f>
        <v>0</v>
      </c>
      <c r="AT615" s="21" t="n" hidden="false">
        <f>AS615/N615-1</f>
        <v>-1</v>
      </c>
    </row>
    <row r="616" customFormat="false" hidden="false" outlineLevel="0" collapsed="false">
      <c r="A616" s="18" t="inlineStr">
        <is>
          <t xml:space="preserve">1.1.1.2.1.1.3.3.1</t>
        </is>
      </c>
      <c r="B616" s="18" t="inlineStr">
        <is>
          <t xml:space="preserve"/>
        </is>
      </c>
      <c r="C616" s="22" t="inlineStr">
        <is>
          <t xml:space="preserve">Кабель силовой ВВГнг(A)-FRLS 3х2,5мм2, 660В</t>
        </is>
      </c>
      <c r="D616" s="7" t="inlineStr">
        <is>
          <t xml:space="preserve">FRLSLTx</t>
        </is>
      </c>
      <c r="E616" s="7" t="inlineStr">
        <is>
          <t xml:space="preserve"/>
        </is>
      </c>
      <c r="F616" s="7" t="inlineStr">
        <is>
          <t xml:space="preserve">М</t>
        </is>
      </c>
      <c r="G616" s="7" t="inlineStr">
        <is>
          <t xml:space="preserve">1</t>
        </is>
      </c>
      <c r="H616" s="8" t="n">
        <v>110</v>
      </c>
      <c r="I616" s="23" t="n">
        <v>107.26</v>
      </c>
      <c r="J616" s="19" t="n">
        <v/>
      </c>
      <c r="K616" s="19" t="n">
        <f>ROUND(I616,2)+J616</f>
        <v>107.26</v>
      </c>
      <c r="L616" s="19" t="n">
        <f>ROUND(H616*ROUND(I616,2),2)</f>
        <v>11798.6</v>
      </c>
      <c r="M616" s="19" t="n">
        <v/>
      </c>
      <c r="N616" s="19" t="n">
        <f>L616+M616</f>
        <v>11798.6</v>
      </c>
      <c r="O616" s="8" t="n">
        <v>110</v>
      </c>
      <c r="P616" s="23" t="n" hidden="false">
        <v>107.26</v>
      </c>
      <c r="Q616" s="19" t="n" hidden="false">
        <v/>
      </c>
      <c r="R616" s="19" t="n" hidden="false">
        <f>P616+Q616</f>
        <v>107.26</v>
      </c>
      <c r="S616" s="19" t="n" hidden="false">
        <f>ROUND(O616*P616,2)</f>
        <v>11798.6</v>
      </c>
      <c r="T616" s="19" t="n" hidden="false">
        <v/>
      </c>
      <c r="U616" s="19" t="n" hidden="false">
        <f>S616+T616</f>
        <v>11798.6</v>
      </c>
      <c r="V616" s="21" t="n" hidden="false">
        <f>U616/N616-1</f>
        <v>0</v>
      </c>
      <c r="W616" s="8" t="n">
        <v>110</v>
      </c>
      <c r="X616" s="23" t="n" hidden="false">
        <v>107.26</v>
      </c>
      <c r="Y616" s="19" t="n" hidden="false">
        <v/>
      </c>
      <c r="Z616" s="19" t="n" hidden="false">
        <f>X616+Y616</f>
        <v>107.26</v>
      </c>
      <c r="AA616" s="19" t="n" hidden="false">
        <f>ROUND(W616*X616,2)</f>
        <v>11798.6</v>
      </c>
      <c r="AB616" s="19" t="n" hidden="false">
        <v/>
      </c>
      <c r="AC616" s="19" t="n" hidden="false">
        <f>AA616+AB616</f>
        <v>11798.6</v>
      </c>
      <c r="AD616" s="21" t="n" hidden="false">
        <f>AC616/N616-1</f>
        <v>0</v>
      </c>
      <c r="AE616" s="8" t="n">
        <v>110</v>
      </c>
      <c r="AF616" s="23" t="n" hidden="false">
        <v>107.26</v>
      </c>
      <c r="AG616" s="19" t="n" hidden="false">
        <v/>
      </c>
      <c r="AH616" s="19" t="n" hidden="false">
        <f>AF616+AG616</f>
        <v>107.26</v>
      </c>
      <c r="AI616" s="19" t="n" hidden="false">
        <f>ROUND(AE616*AF616,2)</f>
        <v>11798.6</v>
      </c>
      <c r="AJ616" s="19" t="n" hidden="false">
        <v/>
      </c>
      <c r="AK616" s="19" t="n" hidden="false">
        <f>AI616+AJ616</f>
        <v>11798.6</v>
      </c>
      <c r="AL616" s="21" t="n" hidden="false">
        <f>AK616/N616-1</f>
        <v>0</v>
      </c>
      <c r="AM616" s="8" t="n">
        <v>0</v>
      </c>
      <c r="AN616" s="23" t="n" hidden="false">
        <v>0</v>
      </c>
      <c r="AO616" s="19" t="n" hidden="false">
        <v/>
      </c>
      <c r="AP616" s="19" t="n" hidden="false">
        <f>AN616+AO616</f>
        <v>0</v>
      </c>
      <c r="AQ616" s="19" t="n" hidden="false">
        <f>ROUND(AM616*AN616,2)</f>
        <v>0</v>
      </c>
      <c r="AR616" s="19" t="n" hidden="false">
        <v/>
      </c>
      <c r="AS616" s="19" t="n" hidden="false">
        <f>AQ616+AR616</f>
        <v>0</v>
      </c>
      <c r="AT616" s="21" t="n" hidden="false">
        <f>AS616/N616-1</f>
        <v>-1</v>
      </c>
    </row>
    <row r="617" customFormat="false" hidden="false" outlineLevel="0" collapsed="false">
      <c r="A617" s="18" t="inlineStr">
        <is>
          <t xml:space="preserve">1.1.1.2.1.1.3.3.2</t>
        </is>
      </c>
      <c r="B617" s="18" t="inlineStr">
        <is>
          <t xml:space="preserve"/>
        </is>
      </c>
      <c r="C617" s="22" t="inlineStr">
        <is>
          <t xml:space="preserve">Кабель силовой ВВГнг(A)-LSLTx 5х2,5мм2, 660В</t>
        </is>
      </c>
      <c r="D617" s="7" t="inlineStr">
        <is>
          <t xml:space="preserve"/>
        </is>
      </c>
      <c r="E617" s="7" t="inlineStr">
        <is>
          <t xml:space="preserve"/>
        </is>
      </c>
      <c r="F617" s="7" t="inlineStr">
        <is>
          <t xml:space="preserve">М</t>
        </is>
      </c>
      <c r="G617" s="7" t="inlineStr">
        <is>
          <t xml:space="preserve">1</t>
        </is>
      </c>
      <c r="H617" s="8" t="n">
        <v>2060</v>
      </c>
      <c r="I617" s="23" t="n">
        <v>153.21</v>
      </c>
      <c r="J617" s="19" t="n">
        <v/>
      </c>
      <c r="K617" s="19" t="n">
        <f>ROUND(I617,2)+J617</f>
        <v>153.21</v>
      </c>
      <c r="L617" s="19" t="n">
        <f>ROUND(H617*ROUND(I617,2),2)</f>
        <v>315612.6</v>
      </c>
      <c r="M617" s="19" t="n">
        <v/>
      </c>
      <c r="N617" s="19" t="n">
        <f>L617+M617</f>
        <v>315612.6</v>
      </c>
      <c r="O617" s="8" t="n">
        <v>2060</v>
      </c>
      <c r="P617" s="23" t="n" hidden="false">
        <v>153.21</v>
      </c>
      <c r="Q617" s="19" t="n" hidden="false">
        <v/>
      </c>
      <c r="R617" s="19" t="n" hidden="false">
        <f>P617+Q617</f>
        <v>153.21</v>
      </c>
      <c r="S617" s="19" t="n" hidden="false">
        <f>ROUND(O617*P617,2)</f>
        <v>315612.6</v>
      </c>
      <c r="T617" s="19" t="n" hidden="false">
        <v/>
      </c>
      <c r="U617" s="19" t="n" hidden="false">
        <f>S617+T617</f>
        <v>315612.6</v>
      </c>
      <c r="V617" s="21" t="n" hidden="false">
        <f>U617/N617-1</f>
        <v>0</v>
      </c>
      <c r="W617" s="8" t="n">
        <v>2060</v>
      </c>
      <c r="X617" s="23" t="n" hidden="false">
        <v>153.21</v>
      </c>
      <c r="Y617" s="19" t="n" hidden="false">
        <v/>
      </c>
      <c r="Z617" s="19" t="n" hidden="false">
        <f>X617+Y617</f>
        <v>153.21</v>
      </c>
      <c r="AA617" s="19" t="n" hidden="false">
        <f>ROUND(W617*X617,2)</f>
        <v>315612.6</v>
      </c>
      <c r="AB617" s="19" t="n" hidden="false">
        <v/>
      </c>
      <c r="AC617" s="19" t="n" hidden="false">
        <f>AA617+AB617</f>
        <v>315612.6</v>
      </c>
      <c r="AD617" s="21" t="n" hidden="false">
        <f>AC617/N617-1</f>
        <v>0</v>
      </c>
      <c r="AE617" s="8" t="n">
        <v>2060</v>
      </c>
      <c r="AF617" s="23" t="n" hidden="false">
        <v>153.21</v>
      </c>
      <c r="AG617" s="19" t="n" hidden="false">
        <v/>
      </c>
      <c r="AH617" s="19" t="n" hidden="false">
        <f>AF617+AG617</f>
        <v>153.21</v>
      </c>
      <c r="AI617" s="19" t="n" hidden="false">
        <f>ROUND(AE617*AF617,2)</f>
        <v>315612.6</v>
      </c>
      <c r="AJ617" s="19" t="n" hidden="false">
        <v/>
      </c>
      <c r="AK617" s="19" t="n" hidden="false">
        <f>AI617+AJ617</f>
        <v>315612.6</v>
      </c>
      <c r="AL617" s="21" t="n" hidden="false">
        <f>AK617/N617-1</f>
        <v>0</v>
      </c>
      <c r="AM617" s="8" t="n">
        <v>0</v>
      </c>
      <c r="AN617" s="23" t="n" hidden="false">
        <v>0</v>
      </c>
      <c r="AO617" s="19" t="n" hidden="false">
        <v/>
      </c>
      <c r="AP617" s="19" t="n" hidden="false">
        <f>AN617+AO617</f>
        <v>0</v>
      </c>
      <c r="AQ617" s="19" t="n" hidden="false">
        <f>ROUND(AM617*AN617,2)</f>
        <v>0</v>
      </c>
      <c r="AR617" s="19" t="n" hidden="false">
        <v/>
      </c>
      <c r="AS617" s="19" t="n" hidden="false">
        <f>AQ617+AR617</f>
        <v>0</v>
      </c>
      <c r="AT617" s="21" t="n" hidden="false">
        <f>AS617/N617-1</f>
        <v>-1</v>
      </c>
    </row>
    <row r="618" customFormat="false" hidden="false" outlineLevel="0" collapsed="false">
      <c r="A618" s="18" t="inlineStr">
        <is>
          <t xml:space="preserve">1.1.1.2.1.1.3.3.3</t>
        </is>
      </c>
      <c r="B618" s="18" t="inlineStr">
        <is>
          <t xml:space="preserve"/>
        </is>
      </c>
      <c r="C618" s="22" t="inlineStr">
        <is>
          <t xml:space="preserve">Кабель силовой ВВГнг(A)-FRLSLTx 5х2,5мм2, 660В</t>
        </is>
      </c>
      <c r="D618" s="7" t="inlineStr">
        <is>
          <t xml:space="preserve"/>
        </is>
      </c>
      <c r="E618" s="7" t="inlineStr">
        <is>
          <t xml:space="preserve"/>
        </is>
      </c>
      <c r="F618" s="7" t="inlineStr">
        <is>
          <t xml:space="preserve">М</t>
        </is>
      </c>
      <c r="G618" s="7" t="inlineStr">
        <is>
          <t xml:space="preserve">1</t>
        </is>
      </c>
      <c r="H618" s="8" t="n">
        <v>1495</v>
      </c>
      <c r="I618" s="23" t="n">
        <v>158.06</v>
      </c>
      <c r="J618" s="19" t="n">
        <v/>
      </c>
      <c r="K618" s="19" t="n">
        <f>ROUND(I618,2)+J618</f>
        <v>158.06</v>
      </c>
      <c r="L618" s="19" t="n">
        <f>ROUND(H618*ROUND(I618,2),2)</f>
        <v>236299.7</v>
      </c>
      <c r="M618" s="19" t="n">
        <v/>
      </c>
      <c r="N618" s="19" t="n">
        <f>L618+M618</f>
        <v>236299.7</v>
      </c>
      <c r="O618" s="8" t="n">
        <v>1495</v>
      </c>
      <c r="P618" s="23" t="n" hidden="false">
        <v>158.06</v>
      </c>
      <c r="Q618" s="19" t="n" hidden="false">
        <v/>
      </c>
      <c r="R618" s="19" t="n" hidden="false">
        <f>P618+Q618</f>
        <v>158.06</v>
      </c>
      <c r="S618" s="19" t="n" hidden="false">
        <f>ROUND(O618*P618,2)</f>
        <v>236299.7</v>
      </c>
      <c r="T618" s="19" t="n" hidden="false">
        <v/>
      </c>
      <c r="U618" s="19" t="n" hidden="false">
        <f>S618+T618</f>
        <v>236299.7</v>
      </c>
      <c r="V618" s="21" t="n" hidden="false">
        <f>U618/N618-1</f>
        <v>0</v>
      </c>
      <c r="W618" s="8" t="n">
        <v>1495</v>
      </c>
      <c r="X618" s="23" t="n" hidden="false">
        <v>158.06</v>
      </c>
      <c r="Y618" s="19" t="n" hidden="false">
        <v/>
      </c>
      <c r="Z618" s="19" t="n" hidden="false">
        <f>X618+Y618</f>
        <v>158.06</v>
      </c>
      <c r="AA618" s="19" t="n" hidden="false">
        <f>ROUND(W618*X618,2)</f>
        <v>236299.7</v>
      </c>
      <c r="AB618" s="19" t="n" hidden="false">
        <v/>
      </c>
      <c r="AC618" s="19" t="n" hidden="false">
        <f>AA618+AB618</f>
        <v>236299.7</v>
      </c>
      <c r="AD618" s="21" t="n" hidden="false">
        <f>AC618/N618-1</f>
        <v>0</v>
      </c>
      <c r="AE618" s="8" t="n">
        <v>1495</v>
      </c>
      <c r="AF618" s="23" t="n" hidden="false">
        <v>158.06</v>
      </c>
      <c r="AG618" s="19" t="n" hidden="false">
        <v/>
      </c>
      <c r="AH618" s="19" t="n" hidden="false">
        <f>AF618+AG618</f>
        <v>158.06</v>
      </c>
      <c r="AI618" s="19" t="n" hidden="false">
        <f>ROUND(AE618*AF618,2)</f>
        <v>236299.7</v>
      </c>
      <c r="AJ618" s="19" t="n" hidden="false">
        <v/>
      </c>
      <c r="AK618" s="19" t="n" hidden="false">
        <f>AI618+AJ618</f>
        <v>236299.7</v>
      </c>
      <c r="AL618" s="21" t="n" hidden="false">
        <f>AK618/N618-1</f>
        <v>0</v>
      </c>
      <c r="AM618" s="8" t="n">
        <v>0</v>
      </c>
      <c r="AN618" s="23" t="n" hidden="false">
        <v>0</v>
      </c>
      <c r="AO618" s="19" t="n" hidden="false">
        <v/>
      </c>
      <c r="AP618" s="19" t="n" hidden="false">
        <f>AN618+AO618</f>
        <v>0</v>
      </c>
      <c r="AQ618" s="19" t="n" hidden="false">
        <f>ROUND(AM618*AN618,2)</f>
        <v>0</v>
      </c>
      <c r="AR618" s="19" t="n" hidden="false">
        <v/>
      </c>
      <c r="AS618" s="19" t="n" hidden="false">
        <f>AQ618+AR618</f>
        <v>0</v>
      </c>
      <c r="AT618" s="21" t="n" hidden="false">
        <f>AS618/N618-1</f>
        <v>-1</v>
      </c>
    </row>
    <row r="619" customFormat="false" hidden="false" outlineLevel="0" collapsed="false">
      <c r="A619" s="18" t="inlineStr">
        <is>
          <t xml:space="preserve">1.1.1.2.1.1.3.3.4</t>
        </is>
      </c>
      <c r="B619" s="18" t="inlineStr">
        <is>
          <t xml:space="preserve"/>
        </is>
      </c>
      <c r="C619" s="22" t="inlineStr">
        <is>
          <t xml:space="preserve">Кабель силовой ВВГнг(A)-LSLTx 3х2,5мм2, 660В</t>
        </is>
      </c>
      <c r="D619" s="7" t="inlineStr">
        <is>
          <t xml:space="preserve"/>
        </is>
      </c>
      <c r="E619" s="7" t="inlineStr">
        <is>
          <t xml:space="preserve"/>
        </is>
      </c>
      <c r="F619" s="7" t="inlineStr">
        <is>
          <t xml:space="preserve">М</t>
        </is>
      </c>
      <c r="G619" s="7" t="inlineStr">
        <is>
          <t xml:space="preserve">1</t>
        </is>
      </c>
      <c r="H619" s="8" t="n">
        <v>3365</v>
      </c>
      <c r="I619" s="23" t="n">
        <v>66.74</v>
      </c>
      <c r="J619" s="19" t="n">
        <v/>
      </c>
      <c r="K619" s="19" t="n">
        <f>ROUND(I619,2)+J619</f>
        <v>66.74</v>
      </c>
      <c r="L619" s="19" t="n">
        <f>ROUND(H619*ROUND(I619,2),2)</f>
        <v>224580.1</v>
      </c>
      <c r="M619" s="19" t="n">
        <v/>
      </c>
      <c r="N619" s="19" t="n">
        <f>L619+M619</f>
        <v>224580.1</v>
      </c>
      <c r="O619" s="8" t="n">
        <v>3365</v>
      </c>
      <c r="P619" s="23" t="n" hidden="false">
        <v>66.74</v>
      </c>
      <c r="Q619" s="19" t="n" hidden="false">
        <v/>
      </c>
      <c r="R619" s="19" t="n" hidden="false">
        <f>P619+Q619</f>
        <v>66.74</v>
      </c>
      <c r="S619" s="19" t="n" hidden="false">
        <f>ROUND(O619*P619,2)</f>
        <v>224580.1</v>
      </c>
      <c r="T619" s="19" t="n" hidden="false">
        <v/>
      </c>
      <c r="U619" s="19" t="n" hidden="false">
        <f>S619+T619</f>
        <v>224580.1</v>
      </c>
      <c r="V619" s="21" t="n" hidden="false">
        <f>U619/N619-1</f>
        <v>0</v>
      </c>
      <c r="W619" s="8" t="n">
        <v>3365</v>
      </c>
      <c r="X619" s="23" t="n" hidden="false">
        <v>66.74</v>
      </c>
      <c r="Y619" s="19" t="n" hidden="false">
        <v/>
      </c>
      <c r="Z619" s="19" t="n" hidden="false">
        <f>X619+Y619</f>
        <v>66.74</v>
      </c>
      <c r="AA619" s="19" t="n" hidden="false">
        <f>ROUND(W619*X619,2)</f>
        <v>224580.1</v>
      </c>
      <c r="AB619" s="19" t="n" hidden="false">
        <v/>
      </c>
      <c r="AC619" s="19" t="n" hidden="false">
        <f>AA619+AB619</f>
        <v>224580.1</v>
      </c>
      <c r="AD619" s="21" t="n" hidden="false">
        <f>AC619/N619-1</f>
        <v>0</v>
      </c>
      <c r="AE619" s="8" t="n">
        <v>3365</v>
      </c>
      <c r="AF619" s="23" t="n" hidden="false">
        <v>66.74</v>
      </c>
      <c r="AG619" s="19" t="n" hidden="false">
        <v/>
      </c>
      <c r="AH619" s="19" t="n" hidden="false">
        <f>AF619+AG619</f>
        <v>66.74</v>
      </c>
      <c r="AI619" s="19" t="n" hidden="false">
        <f>ROUND(AE619*AF619,2)</f>
        <v>224580.1</v>
      </c>
      <c r="AJ619" s="19" t="n" hidden="false">
        <v/>
      </c>
      <c r="AK619" s="19" t="n" hidden="false">
        <f>AI619+AJ619</f>
        <v>224580.1</v>
      </c>
      <c r="AL619" s="21" t="n" hidden="false">
        <f>AK619/N619-1</f>
        <v>0</v>
      </c>
      <c r="AM619" s="8" t="n">
        <v>0</v>
      </c>
      <c r="AN619" s="23" t="n" hidden="false">
        <v>0</v>
      </c>
      <c r="AO619" s="19" t="n" hidden="false">
        <v/>
      </c>
      <c r="AP619" s="19" t="n" hidden="false">
        <f>AN619+AO619</f>
        <v>0</v>
      </c>
      <c r="AQ619" s="19" t="n" hidden="false">
        <f>ROUND(AM619*AN619,2)</f>
        <v>0</v>
      </c>
      <c r="AR619" s="19" t="n" hidden="false">
        <v/>
      </c>
      <c r="AS619" s="19" t="n" hidden="false">
        <f>AQ619+AR619</f>
        <v>0</v>
      </c>
      <c r="AT619" s="21" t="n" hidden="false">
        <f>AS619/N619-1</f>
        <v>-1</v>
      </c>
    </row>
    <row r="620" customFormat="false" hidden="false" outlineLevel="0" collapsed="false">
      <c r="A620" s="18" t="inlineStr">
        <is>
          <t xml:space="preserve">1.1.1.2.1.1.3.3.5</t>
        </is>
      </c>
      <c r="B620" s="18" t="inlineStr">
        <is>
          <t xml:space="preserve"/>
        </is>
      </c>
      <c r="C620" s="22" t="inlineStr">
        <is>
          <t xml:space="preserve">Кабель силовой ВВГнг(A)-LSLTx 3х4мм2, 1000В</t>
        </is>
      </c>
      <c r="D620" s="7" t="inlineStr">
        <is>
          <t xml:space="preserve"/>
        </is>
      </c>
      <c r="E620" s="7" t="inlineStr">
        <is>
          <t xml:space="preserve"/>
        </is>
      </c>
      <c r="F620" s="7" t="inlineStr">
        <is>
          <t xml:space="preserve">М</t>
        </is>
      </c>
      <c r="G620" s="7" t="inlineStr">
        <is>
          <t xml:space="preserve">1</t>
        </is>
      </c>
      <c r="H620" s="8" t="n">
        <v>600</v>
      </c>
      <c r="I620" s="20" t="n">
        <v>122.81</v>
      </c>
      <c r="J620" s="19" t="n">
        <v/>
      </c>
      <c r="K620" s="19" t="n">
        <f>ROUND(I620,2)+J620</f>
        <v>122.81</v>
      </c>
      <c r="L620" s="19" t="n">
        <f>ROUND(H620*ROUND(I620,2),2)</f>
        <v>73686</v>
      </c>
      <c r="M620" s="19" t="n">
        <v/>
      </c>
      <c r="N620" s="19" t="n">
        <f>L620+M620</f>
        <v>73686</v>
      </c>
      <c r="O620" s="8" t="n">
        <v>600</v>
      </c>
      <c r="P620" s="20" t="n" hidden="false">
        <v>183</v>
      </c>
      <c r="Q620" s="19" t="n" hidden="false">
        <v/>
      </c>
      <c r="R620" s="19" t="n" hidden="false">
        <f>P620+Q620</f>
        <v>183</v>
      </c>
      <c r="S620" s="19" t="n" hidden="false">
        <f>ROUND(O620*P620,2)</f>
        <v>109800</v>
      </c>
      <c r="T620" s="19" t="n" hidden="false">
        <v/>
      </c>
      <c r="U620" s="19" t="n" hidden="false">
        <f>S620+T620</f>
        <v>109800</v>
      </c>
      <c r="V620" s="21" t="n" hidden="false">
        <f>U620/N620-1</f>
        <v>0.49010666883804244</v>
      </c>
      <c r="W620" s="8" t="n">
        <v>600</v>
      </c>
      <c r="X620" s="20" t="n" hidden="false">
        <v>183</v>
      </c>
      <c r="Y620" s="19" t="n" hidden="false">
        <v/>
      </c>
      <c r="Z620" s="19" t="n" hidden="false">
        <f>X620+Y620</f>
        <v>183</v>
      </c>
      <c r="AA620" s="19" t="n" hidden="false">
        <f>ROUND(W620*X620,2)</f>
        <v>109800</v>
      </c>
      <c r="AB620" s="19" t="n" hidden="false">
        <v/>
      </c>
      <c r="AC620" s="19" t="n" hidden="false">
        <f>AA620+AB620</f>
        <v>109800</v>
      </c>
      <c r="AD620" s="21" t="n" hidden="false">
        <f>AC620/N620-1</f>
        <v>0.49010666883804244</v>
      </c>
      <c r="AE620" s="8" t="n">
        <v>600</v>
      </c>
      <c r="AF620" s="20" t="n" hidden="false">
        <v>187</v>
      </c>
      <c r="AG620" s="19" t="n" hidden="false">
        <v/>
      </c>
      <c r="AH620" s="19" t="n" hidden="false">
        <f>AF620+AG620</f>
        <v>187</v>
      </c>
      <c r="AI620" s="19" t="n" hidden="false">
        <f>ROUND(AE620*AF620,2)</f>
        <v>112200</v>
      </c>
      <c r="AJ620" s="19" t="n" hidden="false">
        <v/>
      </c>
      <c r="AK620" s="19" t="n" hidden="false">
        <f>AI620+AJ620</f>
        <v>112200</v>
      </c>
      <c r="AL620" s="21" t="n" hidden="false">
        <f>AK620/N620-1</f>
        <v>0.522677306408273</v>
      </c>
      <c r="AM620" s="8" t="n">
        <v>0</v>
      </c>
      <c r="AN620" s="19" t="n" hidden="false">
        <v>0</v>
      </c>
      <c r="AO620" s="19" t="n" hidden="false">
        <v/>
      </c>
      <c r="AP620" s="19" t="n" hidden="false">
        <f>AN620+AO620</f>
        <v>0</v>
      </c>
      <c r="AQ620" s="19" t="n" hidden="false">
        <f>ROUND(AM620*AN620,2)</f>
        <v>0</v>
      </c>
      <c r="AR620" s="19" t="n" hidden="false">
        <v/>
      </c>
      <c r="AS620" s="19" t="n" hidden="false">
        <f>AQ620+AR620</f>
        <v>0</v>
      </c>
      <c r="AT620" s="21" t="n" hidden="false">
        <f>AS620/N620-1</f>
        <v>-1</v>
      </c>
    </row>
    <row r="621" customFormat="false" hidden="false" outlineLevel="0" collapsed="false">
      <c r="A621" s="18" t="inlineStr">
        <is>
          <t xml:space="preserve">1.1.1.2.1.1.3.3.6</t>
        </is>
      </c>
      <c r="B621" s="18" t="inlineStr">
        <is>
          <t xml:space="preserve"/>
        </is>
      </c>
      <c r="C621" s="22" t="inlineStr">
        <is>
          <t xml:space="preserve">Кабель силовой ВВГнг(A)-LSLTx 3х6мм2, 660В</t>
        </is>
      </c>
      <c r="D621" s="7" t="inlineStr">
        <is>
          <t xml:space="preserve"/>
        </is>
      </c>
      <c r="E621" s="7" t="inlineStr">
        <is>
          <t xml:space="preserve"/>
        </is>
      </c>
      <c r="F621" s="7" t="inlineStr">
        <is>
          <t xml:space="preserve">М</t>
        </is>
      </c>
      <c r="G621" s="7" t="inlineStr">
        <is>
          <t xml:space="preserve">1</t>
        </is>
      </c>
      <c r="H621" s="8" t="n">
        <v>850</v>
      </c>
      <c r="I621" s="23" t="n">
        <v>193.4</v>
      </c>
      <c r="J621" s="19" t="n">
        <v/>
      </c>
      <c r="K621" s="19" t="n">
        <f>ROUND(I621,2)+J621</f>
        <v>193.4</v>
      </c>
      <c r="L621" s="19" t="n">
        <f>ROUND(H621*ROUND(I621,2),2)</f>
        <v>164390</v>
      </c>
      <c r="M621" s="19" t="n">
        <v/>
      </c>
      <c r="N621" s="19" t="n">
        <f>L621+M621</f>
        <v>164390</v>
      </c>
      <c r="O621" s="8" t="n">
        <v>850</v>
      </c>
      <c r="P621" s="23" t="n" hidden="false">
        <v>193.4</v>
      </c>
      <c r="Q621" s="19" t="n" hidden="false">
        <v/>
      </c>
      <c r="R621" s="19" t="n" hidden="false">
        <f>P621+Q621</f>
        <v>193.4</v>
      </c>
      <c r="S621" s="19" t="n" hidden="false">
        <f>ROUND(O621*P621,2)</f>
        <v>164390</v>
      </c>
      <c r="T621" s="19" t="n" hidden="false">
        <v/>
      </c>
      <c r="U621" s="19" t="n" hidden="false">
        <f>S621+T621</f>
        <v>164390</v>
      </c>
      <c r="V621" s="21" t="n" hidden="false">
        <f>U621/N621-1</f>
        <v>0</v>
      </c>
      <c r="W621" s="8" t="n">
        <v>850</v>
      </c>
      <c r="X621" s="23" t="n" hidden="false">
        <v>193.4</v>
      </c>
      <c r="Y621" s="19" t="n" hidden="false">
        <v/>
      </c>
      <c r="Z621" s="19" t="n" hidden="false">
        <f>X621+Y621</f>
        <v>193.4</v>
      </c>
      <c r="AA621" s="19" t="n" hidden="false">
        <f>ROUND(W621*X621,2)</f>
        <v>164390</v>
      </c>
      <c r="AB621" s="19" t="n" hidden="false">
        <v/>
      </c>
      <c r="AC621" s="19" t="n" hidden="false">
        <f>AA621+AB621</f>
        <v>164390</v>
      </c>
      <c r="AD621" s="21" t="n" hidden="false">
        <f>AC621/N621-1</f>
        <v>0</v>
      </c>
      <c r="AE621" s="8" t="n">
        <v>850</v>
      </c>
      <c r="AF621" s="23" t="n" hidden="false">
        <v>193.4</v>
      </c>
      <c r="AG621" s="19" t="n" hidden="false">
        <v/>
      </c>
      <c r="AH621" s="19" t="n" hidden="false">
        <f>AF621+AG621</f>
        <v>193.4</v>
      </c>
      <c r="AI621" s="19" t="n" hidden="false">
        <f>ROUND(AE621*AF621,2)</f>
        <v>164390</v>
      </c>
      <c r="AJ621" s="19" t="n" hidden="false">
        <v/>
      </c>
      <c r="AK621" s="19" t="n" hidden="false">
        <f>AI621+AJ621</f>
        <v>164390</v>
      </c>
      <c r="AL621" s="21" t="n" hidden="false">
        <f>AK621/N621-1</f>
        <v>0</v>
      </c>
      <c r="AM621" s="8" t="n">
        <v>0</v>
      </c>
      <c r="AN621" s="23" t="n" hidden="false">
        <v>0</v>
      </c>
      <c r="AO621" s="19" t="n" hidden="false">
        <v/>
      </c>
      <c r="AP621" s="19" t="n" hidden="false">
        <f>AN621+AO621</f>
        <v>0</v>
      </c>
      <c r="AQ621" s="19" t="n" hidden="false">
        <f>ROUND(AM621*AN621,2)</f>
        <v>0</v>
      </c>
      <c r="AR621" s="19" t="n" hidden="false">
        <v/>
      </c>
      <c r="AS621" s="19" t="n" hidden="false">
        <f>AQ621+AR621</f>
        <v>0</v>
      </c>
      <c r="AT621" s="21" t="n" hidden="false">
        <f>AS621/N621-1</f>
        <v>-1</v>
      </c>
    </row>
    <row r="622" customFormat="false" hidden="false" outlineLevel="0" collapsed="false">
      <c r="A622" s="18" t="inlineStr">
        <is>
          <t xml:space="preserve">1.1.1.2.1.1.3.4</t>
        </is>
      </c>
      <c r="B622" s="18" t="inlineStr">
        <is>
          <t xml:space="preserve"/>
        </is>
      </c>
      <c r="C622" s="18" t="inlineStr">
        <is>
          <t xml:space="preserve">Затяжка кабеля, провода в трубу / 7-17 мм</t>
        </is>
      </c>
      <c r="D622" s="7" t="inlineStr">
        <is>
          <t xml:space="preserve">ЭМ 4.2
Поставщики: ООО "Богословский кабельный завод", Акционерное общество "Электрокабель" Кольчугинский завод"</t>
        </is>
      </c>
      <c r="E622" s="7" t="inlineStr">
        <is>
          <t xml:space="preserve">Выгружается из БО по объектам BIM-КЦ</t>
        </is>
      </c>
      <c r="F622" s="7" t="inlineStr">
        <is>
          <t xml:space="preserve">ПОГ М</t>
        </is>
      </c>
      <c r="G622" s="7" t="inlineStr">
        <is>
          <t xml:space="preserve">1</t>
        </is>
      </c>
      <c r="H622" s="8" t="n">
        <v>17410</v>
      </c>
      <c r="I622" s="19" t="n">
        <f>ROUND((L623+L624+L625+L626+L627+L628)/H622,2)</f>
        <v>108.62</v>
      </c>
      <c r="J622" s="20" t="n">
        <v>108</v>
      </c>
      <c r="K622" s="19" t="n">
        <f>I622+ROUND(J622,2)</f>
        <v>216.62</v>
      </c>
      <c r="L622" s="19" t="n">
        <f>ROUND(H622*I622,2)</f>
        <v>1891074.2</v>
      </c>
      <c r="M622" s="19" t="n">
        <f>ROUND(H622*ROUND(J622,2),2)</f>
        <v>1880280</v>
      </c>
      <c r="N622" s="19" t="n">
        <f>L622+M622</f>
        <v>3771354.2</v>
      </c>
      <c r="O622" s="8" t="n">
        <v>17410</v>
      </c>
      <c r="P622" s="19" t="n" hidden="false">
        <f>ROUND((S623+S624+S625+S626+S627+S628)/O622,2)</f>
        <v>117.19</v>
      </c>
      <c r="Q622" s="20" t="n" hidden="false">
        <v>152.8</v>
      </c>
      <c r="R622" s="19" t="n" hidden="false">
        <f>P622+Q622</f>
        <v>269.99</v>
      </c>
      <c r="S622" s="19" t="n" hidden="false">
        <f>ROUND(O622*P622,2)</f>
        <v>2040277.9</v>
      </c>
      <c r="T622" s="19" t="n" hidden="false">
        <f>ROUND(O622*Q622,2)</f>
        <v>2660248</v>
      </c>
      <c r="U622" s="19" t="n" hidden="false">
        <f>S622+T622</f>
        <v>4700525.9</v>
      </c>
      <c r="V622" s="21" t="n" hidden="false">
        <f>U622/N622-1</f>
        <v>0.24637614255378093</v>
      </c>
      <c r="W622" s="8" t="n">
        <v>17410</v>
      </c>
      <c r="X622" s="19" t="n" hidden="false">
        <f>ROUND((AA623+AA624+AA625+AA626+AA627+AA628)/W622,2)</f>
        <v>117.19</v>
      </c>
      <c r="Y622" s="20" t="n" hidden="false">
        <v>290</v>
      </c>
      <c r="Z622" s="19" t="n" hidden="false">
        <f>X622+Y622</f>
        <v>407.19</v>
      </c>
      <c r="AA622" s="19" t="n" hidden="false">
        <f>ROUND(W622*X622,2)</f>
        <v>2040277.9</v>
      </c>
      <c r="AB622" s="19" t="n" hidden="false">
        <f>ROUND(W622*Y622,2)</f>
        <v>5048900</v>
      </c>
      <c r="AC622" s="19" t="n" hidden="false">
        <f>AA622+AB622</f>
        <v>7089177.9</v>
      </c>
      <c r="AD622" s="21" t="n" hidden="false">
        <f>AC622/N622-1</f>
        <v>0.8797433293324717</v>
      </c>
      <c r="AE622" s="8" t="n">
        <v>17410</v>
      </c>
      <c r="AF622" s="19" t="n" hidden="false">
        <f>ROUND((AI623+AI624+AI625+AI626+AI627+AI628)/AE622,2)</f>
        <v>117.76</v>
      </c>
      <c r="AG622" s="20" t="n" hidden="false">
        <v>250</v>
      </c>
      <c r="AH622" s="19" t="n" hidden="false">
        <f>AF622+AG622</f>
        <v>367.76</v>
      </c>
      <c r="AI622" s="19" t="n" hidden="false">
        <f>ROUND(AE622*AF622,2)</f>
        <v>2050201.6</v>
      </c>
      <c r="AJ622" s="19" t="n" hidden="false">
        <f>ROUND(AE622*AG622,2)</f>
        <v>4352500</v>
      </c>
      <c r="AK622" s="19" t="n" hidden="false">
        <f>AI622+AJ622</f>
        <v>6402701.6</v>
      </c>
      <c r="AL622" s="21" t="n" hidden="false">
        <f>AK622/N622-1</f>
        <v>0.6977195088172836</v>
      </c>
      <c r="AM622" s="8" t="n">
        <v>0</v>
      </c>
      <c r="AN622" s="19" t="n" hidden="false">
        <f>ROUND((AQ623+AQ624+AQ625+AQ626+AQ627+AQ628)/AM622,2)</f>
        <v>0</v>
      </c>
      <c r="AO622" s="19" t="n" hidden="false">
        <v>0</v>
      </c>
      <c r="AP622" s="19" t="n" hidden="false">
        <f>AN622+AO622</f>
        <v>0</v>
      </c>
      <c r="AQ622" s="19" t="n" hidden="false">
        <f>ROUND(AM622*AN622,2)</f>
        <v>0</v>
      </c>
      <c r="AR622" s="19" t="n" hidden="false">
        <f>ROUND(AM622*AO622,2)</f>
        <v>0</v>
      </c>
      <c r="AS622" s="19" t="n" hidden="false">
        <f>AQ622+AR622</f>
        <v>0</v>
      </c>
      <c r="AT622" s="21" t="n" hidden="false">
        <f>AS622/N622-1</f>
        <v>-1</v>
      </c>
    </row>
    <row r="623" customFormat="false" hidden="false" outlineLevel="0" collapsed="false">
      <c r="A623" s="18" t="inlineStr">
        <is>
          <t xml:space="preserve">1.1.1.2.1.1.3.4.1</t>
        </is>
      </c>
      <c r="B623" s="18" t="inlineStr">
        <is>
          <t xml:space="preserve"/>
        </is>
      </c>
      <c r="C623" s="22" t="inlineStr">
        <is>
          <t xml:space="preserve">Кабель силовой ВВГнг(A)-FRLS 3х2,5мм2, 660В</t>
        </is>
      </c>
      <c r="D623" s="7" t="inlineStr">
        <is>
          <t xml:space="preserve"/>
        </is>
      </c>
      <c r="E623" s="7" t="inlineStr">
        <is>
          <t xml:space="preserve"/>
        </is>
      </c>
      <c r="F623" s="7" t="inlineStr">
        <is>
          <t xml:space="preserve">М</t>
        </is>
      </c>
      <c r="G623" s="7" t="inlineStr">
        <is>
          <t xml:space="preserve">1</t>
        </is>
      </c>
      <c r="H623" s="8" t="n">
        <v>135</v>
      </c>
      <c r="I623" s="23" t="n">
        <v>107.26</v>
      </c>
      <c r="J623" s="19" t="n">
        <v/>
      </c>
      <c r="K623" s="19" t="n">
        <f>ROUND(I623,2)+J623</f>
        <v>107.26</v>
      </c>
      <c r="L623" s="19" t="n">
        <f>ROUND(H623*ROUND(I623,2),2)</f>
        <v>14480.1</v>
      </c>
      <c r="M623" s="19" t="n">
        <v/>
      </c>
      <c r="N623" s="19" t="n">
        <f>L623+M623</f>
        <v>14480.1</v>
      </c>
      <c r="O623" s="8" t="n">
        <v>135</v>
      </c>
      <c r="P623" s="23" t="n" hidden="false">
        <v>107.26</v>
      </c>
      <c r="Q623" s="19" t="n" hidden="false">
        <v/>
      </c>
      <c r="R623" s="19" t="n" hidden="false">
        <f>P623+Q623</f>
        <v>107.26</v>
      </c>
      <c r="S623" s="19" t="n" hidden="false">
        <f>ROUND(O623*P623,2)</f>
        <v>14480.1</v>
      </c>
      <c r="T623" s="19" t="n" hidden="false">
        <v/>
      </c>
      <c r="U623" s="19" t="n" hidden="false">
        <f>S623+T623</f>
        <v>14480.1</v>
      </c>
      <c r="V623" s="21" t="n" hidden="false">
        <f>U623/N623-1</f>
        <v>0</v>
      </c>
      <c r="W623" s="8" t="n">
        <v>135</v>
      </c>
      <c r="X623" s="23" t="n" hidden="false">
        <v>107.26</v>
      </c>
      <c r="Y623" s="19" t="n" hidden="false">
        <v/>
      </c>
      <c r="Z623" s="19" t="n" hidden="false">
        <f>X623+Y623</f>
        <v>107.26</v>
      </c>
      <c r="AA623" s="19" t="n" hidden="false">
        <f>ROUND(W623*X623,2)</f>
        <v>14480.1</v>
      </c>
      <c r="AB623" s="19" t="n" hidden="false">
        <v/>
      </c>
      <c r="AC623" s="19" t="n" hidden="false">
        <f>AA623+AB623</f>
        <v>14480.1</v>
      </c>
      <c r="AD623" s="21" t="n" hidden="false">
        <f>AC623/N623-1</f>
        <v>0</v>
      </c>
      <c r="AE623" s="8" t="n">
        <v>135</v>
      </c>
      <c r="AF623" s="23" t="n" hidden="false">
        <v>107.26</v>
      </c>
      <c r="AG623" s="19" t="n" hidden="false">
        <v/>
      </c>
      <c r="AH623" s="19" t="n" hidden="false">
        <f>AF623+AG623</f>
        <v>107.26</v>
      </c>
      <c r="AI623" s="19" t="n" hidden="false">
        <f>ROUND(AE623*AF623,2)</f>
        <v>14480.1</v>
      </c>
      <c r="AJ623" s="19" t="n" hidden="false">
        <v/>
      </c>
      <c r="AK623" s="19" t="n" hidden="false">
        <f>AI623+AJ623</f>
        <v>14480.1</v>
      </c>
      <c r="AL623" s="21" t="n" hidden="false">
        <f>AK623/N623-1</f>
        <v>0</v>
      </c>
      <c r="AM623" s="8" t="n">
        <v>0</v>
      </c>
      <c r="AN623" s="23" t="n" hidden="false">
        <v>0</v>
      </c>
      <c r="AO623" s="19" t="n" hidden="false">
        <v/>
      </c>
      <c r="AP623" s="19" t="n" hidden="false">
        <f>AN623+AO623</f>
        <v>0</v>
      </c>
      <c r="AQ623" s="19" t="n" hidden="false">
        <f>ROUND(AM623*AN623,2)</f>
        <v>0</v>
      </c>
      <c r="AR623" s="19" t="n" hidden="false">
        <v/>
      </c>
      <c r="AS623" s="19" t="n" hidden="false">
        <f>AQ623+AR623</f>
        <v>0</v>
      </c>
      <c r="AT623" s="21" t="n" hidden="false">
        <f>AS623/N623-1</f>
        <v>-1</v>
      </c>
    </row>
    <row r="624" customFormat="false" hidden="false" outlineLevel="0" collapsed="false">
      <c r="A624" s="18" t="inlineStr">
        <is>
          <t xml:space="preserve">1.1.1.2.1.1.3.4.2</t>
        </is>
      </c>
      <c r="B624" s="18" t="inlineStr">
        <is>
          <t xml:space="preserve"/>
        </is>
      </c>
      <c r="C624" s="22" t="inlineStr">
        <is>
          <t xml:space="preserve">Кабель силовой ВВГнг(A)-LSLTx 5х2,5мм2, 660В</t>
        </is>
      </c>
      <c r="D624" s="7" t="inlineStr">
        <is>
          <t xml:space="preserve"/>
        </is>
      </c>
      <c r="E624" s="7" t="inlineStr">
        <is>
          <t xml:space="preserve"/>
        </is>
      </c>
      <c r="F624" s="7" t="inlineStr">
        <is>
          <t xml:space="preserve">М</t>
        </is>
      </c>
      <c r="G624" s="7" t="inlineStr">
        <is>
          <t xml:space="preserve">1</t>
        </is>
      </c>
      <c r="H624" s="8" t="n">
        <v>2515</v>
      </c>
      <c r="I624" s="23" t="n">
        <v>153.21</v>
      </c>
      <c r="J624" s="19" t="n">
        <v/>
      </c>
      <c r="K624" s="19" t="n">
        <f>ROUND(I624,2)+J624</f>
        <v>153.21</v>
      </c>
      <c r="L624" s="19" t="n">
        <f>ROUND(H624*ROUND(I624,2),2)</f>
        <v>385323.15</v>
      </c>
      <c r="M624" s="19" t="n">
        <v/>
      </c>
      <c r="N624" s="19" t="n">
        <f>L624+M624</f>
        <v>385323.15</v>
      </c>
      <c r="O624" s="8" t="n">
        <v>2515</v>
      </c>
      <c r="P624" s="23" t="n" hidden="false">
        <v>153.21</v>
      </c>
      <c r="Q624" s="19" t="n" hidden="false">
        <v/>
      </c>
      <c r="R624" s="19" t="n" hidden="false">
        <f>P624+Q624</f>
        <v>153.21</v>
      </c>
      <c r="S624" s="19" t="n" hidden="false">
        <f>ROUND(O624*P624,2)</f>
        <v>385323.15</v>
      </c>
      <c r="T624" s="19" t="n" hidden="false">
        <v/>
      </c>
      <c r="U624" s="19" t="n" hidden="false">
        <f>S624+T624</f>
        <v>385323.15</v>
      </c>
      <c r="V624" s="21" t="n" hidden="false">
        <f>U624/N624-1</f>
        <v>0</v>
      </c>
      <c r="W624" s="8" t="n">
        <v>2515</v>
      </c>
      <c r="X624" s="23" t="n" hidden="false">
        <v>153.21</v>
      </c>
      <c r="Y624" s="19" t="n" hidden="false">
        <v/>
      </c>
      <c r="Z624" s="19" t="n" hidden="false">
        <f>X624+Y624</f>
        <v>153.21</v>
      </c>
      <c r="AA624" s="19" t="n" hidden="false">
        <f>ROUND(W624*X624,2)</f>
        <v>385323.15</v>
      </c>
      <c r="AB624" s="19" t="n" hidden="false">
        <v/>
      </c>
      <c r="AC624" s="19" t="n" hidden="false">
        <f>AA624+AB624</f>
        <v>385323.15</v>
      </c>
      <c r="AD624" s="21" t="n" hidden="false">
        <f>AC624/N624-1</f>
        <v>0</v>
      </c>
      <c r="AE624" s="8" t="n">
        <v>2515</v>
      </c>
      <c r="AF624" s="23" t="n" hidden="false">
        <v>153.21</v>
      </c>
      <c r="AG624" s="19" t="n" hidden="false">
        <v/>
      </c>
      <c r="AH624" s="19" t="n" hidden="false">
        <f>AF624+AG624</f>
        <v>153.21</v>
      </c>
      <c r="AI624" s="19" t="n" hidden="false">
        <f>ROUND(AE624*AF624,2)</f>
        <v>385323.15</v>
      </c>
      <c r="AJ624" s="19" t="n" hidden="false">
        <v/>
      </c>
      <c r="AK624" s="19" t="n" hidden="false">
        <f>AI624+AJ624</f>
        <v>385323.15</v>
      </c>
      <c r="AL624" s="21" t="n" hidden="false">
        <f>AK624/N624-1</f>
        <v>0</v>
      </c>
      <c r="AM624" s="8" t="n">
        <v>0</v>
      </c>
      <c r="AN624" s="23" t="n" hidden="false">
        <v>0</v>
      </c>
      <c r="AO624" s="19" t="n" hidden="false">
        <v/>
      </c>
      <c r="AP624" s="19" t="n" hidden="false">
        <f>AN624+AO624</f>
        <v>0</v>
      </c>
      <c r="AQ624" s="19" t="n" hidden="false">
        <f>ROUND(AM624*AN624,2)</f>
        <v>0</v>
      </c>
      <c r="AR624" s="19" t="n" hidden="false">
        <v/>
      </c>
      <c r="AS624" s="19" t="n" hidden="false">
        <f>AQ624+AR624</f>
        <v>0</v>
      </c>
      <c r="AT624" s="21" t="n" hidden="false">
        <f>AS624/N624-1</f>
        <v>-1</v>
      </c>
    </row>
    <row r="625" customFormat="false" hidden="false" outlineLevel="0" collapsed="false">
      <c r="A625" s="18" t="inlineStr">
        <is>
          <t xml:space="preserve">1.1.1.2.1.1.3.4.3</t>
        </is>
      </c>
      <c r="B625" s="18" t="inlineStr">
        <is>
          <t xml:space="preserve"/>
        </is>
      </c>
      <c r="C625" s="22" t="inlineStr">
        <is>
          <t xml:space="preserve">Кабель силовой ВВГнг(A)-FRLSLTx 5х2,5мм2, 660В</t>
        </is>
      </c>
      <c r="D625" s="7" t="inlineStr">
        <is>
          <t xml:space="preserve"/>
        </is>
      </c>
      <c r="E625" s="7" t="inlineStr">
        <is>
          <t xml:space="preserve"/>
        </is>
      </c>
      <c r="F625" s="7" t="inlineStr">
        <is>
          <t xml:space="preserve">М</t>
        </is>
      </c>
      <c r="G625" s="7" t="inlineStr">
        <is>
          <t xml:space="preserve">1</t>
        </is>
      </c>
      <c r="H625" s="8" t="n">
        <v>2785</v>
      </c>
      <c r="I625" s="23" t="n">
        <v>158.06</v>
      </c>
      <c r="J625" s="19" t="n">
        <v/>
      </c>
      <c r="K625" s="19" t="n">
        <f>ROUND(I625,2)+J625</f>
        <v>158.06</v>
      </c>
      <c r="L625" s="19" t="n">
        <f>ROUND(H625*ROUND(I625,2),2)</f>
        <v>440197.1</v>
      </c>
      <c r="M625" s="19" t="n">
        <v/>
      </c>
      <c r="N625" s="19" t="n">
        <f>L625+M625</f>
        <v>440197.1</v>
      </c>
      <c r="O625" s="8" t="n">
        <v>2785</v>
      </c>
      <c r="P625" s="23" t="n" hidden="false">
        <v>158.06</v>
      </c>
      <c r="Q625" s="19" t="n" hidden="false">
        <v/>
      </c>
      <c r="R625" s="19" t="n" hidden="false">
        <f>P625+Q625</f>
        <v>158.06</v>
      </c>
      <c r="S625" s="19" t="n" hidden="false">
        <f>ROUND(O625*P625,2)</f>
        <v>440197.1</v>
      </c>
      <c r="T625" s="19" t="n" hidden="false">
        <v/>
      </c>
      <c r="U625" s="19" t="n" hidden="false">
        <f>S625+T625</f>
        <v>440197.1</v>
      </c>
      <c r="V625" s="21" t="n" hidden="false">
        <f>U625/N625-1</f>
        <v>0</v>
      </c>
      <c r="W625" s="8" t="n">
        <v>2785</v>
      </c>
      <c r="X625" s="23" t="n" hidden="false">
        <v>158.06</v>
      </c>
      <c r="Y625" s="19" t="n" hidden="false">
        <v/>
      </c>
      <c r="Z625" s="19" t="n" hidden="false">
        <f>X625+Y625</f>
        <v>158.06</v>
      </c>
      <c r="AA625" s="19" t="n" hidden="false">
        <f>ROUND(W625*X625,2)</f>
        <v>440197.1</v>
      </c>
      <c r="AB625" s="19" t="n" hidden="false">
        <v/>
      </c>
      <c r="AC625" s="19" t="n" hidden="false">
        <f>AA625+AB625</f>
        <v>440197.1</v>
      </c>
      <c r="AD625" s="21" t="n" hidden="false">
        <f>AC625/N625-1</f>
        <v>0</v>
      </c>
      <c r="AE625" s="8" t="n">
        <v>2785</v>
      </c>
      <c r="AF625" s="23" t="n" hidden="false">
        <v>158.06</v>
      </c>
      <c r="AG625" s="19" t="n" hidden="false">
        <v/>
      </c>
      <c r="AH625" s="19" t="n" hidden="false">
        <f>AF625+AG625</f>
        <v>158.06</v>
      </c>
      <c r="AI625" s="19" t="n" hidden="false">
        <f>ROUND(AE625*AF625,2)</f>
        <v>440197.1</v>
      </c>
      <c r="AJ625" s="19" t="n" hidden="false">
        <v/>
      </c>
      <c r="AK625" s="19" t="n" hidden="false">
        <f>AI625+AJ625</f>
        <v>440197.1</v>
      </c>
      <c r="AL625" s="21" t="n" hidden="false">
        <f>AK625/N625-1</f>
        <v>0</v>
      </c>
      <c r="AM625" s="8" t="n">
        <v>0</v>
      </c>
      <c r="AN625" s="23" t="n" hidden="false">
        <v>0</v>
      </c>
      <c r="AO625" s="19" t="n" hidden="false">
        <v/>
      </c>
      <c r="AP625" s="19" t="n" hidden="false">
        <f>AN625+AO625</f>
        <v>0</v>
      </c>
      <c r="AQ625" s="19" t="n" hidden="false">
        <f>ROUND(AM625*AN625,2)</f>
        <v>0</v>
      </c>
      <c r="AR625" s="19" t="n" hidden="false">
        <v/>
      </c>
      <c r="AS625" s="19" t="n" hidden="false">
        <f>AQ625+AR625</f>
        <v>0</v>
      </c>
      <c r="AT625" s="21" t="n" hidden="false">
        <f>AS625/N625-1</f>
        <v>-1</v>
      </c>
    </row>
    <row r="626" customFormat="false" hidden="false" outlineLevel="0" collapsed="false">
      <c r="A626" s="18" t="inlineStr">
        <is>
          <t xml:space="preserve">1.1.1.2.1.1.3.4.4</t>
        </is>
      </c>
      <c r="B626" s="18" t="inlineStr">
        <is>
          <t xml:space="preserve"/>
        </is>
      </c>
      <c r="C626" s="22" t="inlineStr">
        <is>
          <t xml:space="preserve">Кабель силовой ВВГнг(A)-LSLTx 3х2,5мм2, 660В</t>
        </is>
      </c>
      <c r="D626" s="7" t="inlineStr">
        <is>
          <t xml:space="preserve"/>
        </is>
      </c>
      <c r="E626" s="7" t="inlineStr">
        <is>
          <t xml:space="preserve"/>
        </is>
      </c>
      <c r="F626" s="7" t="inlineStr">
        <is>
          <t xml:space="preserve">М</t>
        </is>
      </c>
      <c r="G626" s="7" t="inlineStr">
        <is>
          <t xml:space="preserve">1</t>
        </is>
      </c>
      <c r="H626" s="8" t="n">
        <v>8605</v>
      </c>
      <c r="I626" s="23" t="n">
        <v>66.74</v>
      </c>
      <c r="J626" s="19" t="n">
        <v/>
      </c>
      <c r="K626" s="19" t="n">
        <f>ROUND(I626,2)+J626</f>
        <v>66.74</v>
      </c>
      <c r="L626" s="19" t="n">
        <f>ROUND(H626*ROUND(I626,2),2)</f>
        <v>574297.7</v>
      </c>
      <c r="M626" s="19" t="n">
        <v/>
      </c>
      <c r="N626" s="19" t="n">
        <f>L626+M626</f>
        <v>574297.7</v>
      </c>
      <c r="O626" s="8" t="n">
        <v>8605</v>
      </c>
      <c r="P626" s="23" t="n" hidden="false">
        <v>66.74</v>
      </c>
      <c r="Q626" s="19" t="n" hidden="false">
        <v/>
      </c>
      <c r="R626" s="19" t="n" hidden="false">
        <f>P626+Q626</f>
        <v>66.74</v>
      </c>
      <c r="S626" s="19" t="n" hidden="false">
        <f>ROUND(O626*P626,2)</f>
        <v>574297.7</v>
      </c>
      <c r="T626" s="19" t="n" hidden="false">
        <v/>
      </c>
      <c r="U626" s="19" t="n" hidden="false">
        <f>S626+T626</f>
        <v>574297.7</v>
      </c>
      <c r="V626" s="21" t="n" hidden="false">
        <f>U626/N626-1</f>
        <v>0</v>
      </c>
      <c r="W626" s="8" t="n">
        <v>8605</v>
      </c>
      <c r="X626" s="23" t="n" hidden="false">
        <v>66.74</v>
      </c>
      <c r="Y626" s="19" t="n" hidden="false">
        <v/>
      </c>
      <c r="Z626" s="19" t="n" hidden="false">
        <f>X626+Y626</f>
        <v>66.74</v>
      </c>
      <c r="AA626" s="19" t="n" hidden="false">
        <f>ROUND(W626*X626,2)</f>
        <v>574297.7</v>
      </c>
      <c r="AB626" s="19" t="n" hidden="false">
        <v/>
      </c>
      <c r="AC626" s="19" t="n" hidden="false">
        <f>AA626+AB626</f>
        <v>574297.7</v>
      </c>
      <c r="AD626" s="21" t="n" hidden="false">
        <f>AC626/N626-1</f>
        <v>0</v>
      </c>
      <c r="AE626" s="8" t="n">
        <v>8605</v>
      </c>
      <c r="AF626" s="23" t="n" hidden="false">
        <v>66.74</v>
      </c>
      <c r="AG626" s="19" t="n" hidden="false">
        <v/>
      </c>
      <c r="AH626" s="19" t="n" hidden="false">
        <f>AF626+AG626</f>
        <v>66.74</v>
      </c>
      <c r="AI626" s="19" t="n" hidden="false">
        <f>ROUND(AE626*AF626,2)</f>
        <v>574297.7</v>
      </c>
      <c r="AJ626" s="19" t="n" hidden="false">
        <v/>
      </c>
      <c r="AK626" s="19" t="n" hidden="false">
        <f>AI626+AJ626</f>
        <v>574297.7</v>
      </c>
      <c r="AL626" s="21" t="n" hidden="false">
        <f>AK626/N626-1</f>
        <v>0</v>
      </c>
      <c r="AM626" s="8" t="n">
        <v>0</v>
      </c>
      <c r="AN626" s="23" t="n" hidden="false">
        <v>0</v>
      </c>
      <c r="AO626" s="19" t="n" hidden="false">
        <v/>
      </c>
      <c r="AP626" s="19" t="n" hidden="false">
        <f>AN626+AO626</f>
        <v>0</v>
      </c>
      <c r="AQ626" s="19" t="n" hidden="false">
        <f>ROUND(AM626*AN626,2)</f>
        <v>0</v>
      </c>
      <c r="AR626" s="19" t="n" hidden="false">
        <v/>
      </c>
      <c r="AS626" s="19" t="n" hidden="false">
        <f>AQ626+AR626</f>
        <v>0</v>
      </c>
      <c r="AT626" s="21" t="n" hidden="false">
        <f>AS626/N626-1</f>
        <v>-1</v>
      </c>
    </row>
    <row r="627" customFormat="false" hidden="false" outlineLevel="0" collapsed="false">
      <c r="A627" s="18" t="inlineStr">
        <is>
          <t xml:space="preserve">1.1.1.2.1.1.3.4.5</t>
        </is>
      </c>
      <c r="B627" s="18" t="inlineStr">
        <is>
          <t xml:space="preserve"/>
        </is>
      </c>
      <c r="C627" s="22" t="inlineStr">
        <is>
          <t xml:space="preserve">Кабель силовой ВВГнг(A)-LSLTx 3х4мм2, 1000В</t>
        </is>
      </c>
      <c r="D627" s="7" t="inlineStr">
        <is>
          <t xml:space="preserve"/>
        </is>
      </c>
      <c r="E627" s="7" t="inlineStr">
        <is>
          <t xml:space="preserve"/>
        </is>
      </c>
      <c r="F627" s="7" t="inlineStr">
        <is>
          <t xml:space="preserve">М</t>
        </is>
      </c>
      <c r="G627" s="7" t="inlineStr">
        <is>
          <t xml:space="preserve">1</t>
        </is>
      </c>
      <c r="H627" s="8" t="n">
        <v>2480</v>
      </c>
      <c r="I627" s="20" t="n">
        <v>122.81</v>
      </c>
      <c r="J627" s="19" t="n">
        <v/>
      </c>
      <c r="K627" s="19" t="n">
        <f>ROUND(I627,2)+J627</f>
        <v>122.81</v>
      </c>
      <c r="L627" s="19" t="n">
        <f>ROUND(H627*ROUND(I627,2),2)</f>
        <v>304568.8</v>
      </c>
      <c r="M627" s="19" t="n">
        <v/>
      </c>
      <c r="N627" s="19" t="n">
        <f>L627+M627</f>
        <v>304568.8</v>
      </c>
      <c r="O627" s="8" t="n">
        <v>2480</v>
      </c>
      <c r="P627" s="20" t="n" hidden="false">
        <v>183</v>
      </c>
      <c r="Q627" s="19" t="n" hidden="false">
        <v/>
      </c>
      <c r="R627" s="19" t="n" hidden="false">
        <f>P627+Q627</f>
        <v>183</v>
      </c>
      <c r="S627" s="19" t="n" hidden="false">
        <f>ROUND(O627*P627,2)</f>
        <v>453840</v>
      </c>
      <c r="T627" s="19" t="n" hidden="false">
        <v/>
      </c>
      <c r="U627" s="19" t="n" hidden="false">
        <f>S627+T627</f>
        <v>453840</v>
      </c>
      <c r="V627" s="21" t="n" hidden="false">
        <f>U627/N627-1</f>
        <v>0.49010666883804266</v>
      </c>
      <c r="W627" s="8" t="n">
        <v>2480</v>
      </c>
      <c r="X627" s="20" t="n" hidden="false">
        <v>183</v>
      </c>
      <c r="Y627" s="19" t="n" hidden="false">
        <v/>
      </c>
      <c r="Z627" s="19" t="n" hidden="false">
        <f>X627+Y627</f>
        <v>183</v>
      </c>
      <c r="AA627" s="19" t="n" hidden="false">
        <f>ROUND(W627*X627,2)</f>
        <v>453840</v>
      </c>
      <c r="AB627" s="19" t="n" hidden="false">
        <v/>
      </c>
      <c r="AC627" s="19" t="n" hidden="false">
        <f>AA627+AB627</f>
        <v>453840</v>
      </c>
      <c r="AD627" s="21" t="n" hidden="false">
        <f>AC627/N627-1</f>
        <v>0.49010666883804266</v>
      </c>
      <c r="AE627" s="8" t="n">
        <v>2480</v>
      </c>
      <c r="AF627" s="20" t="n" hidden="false">
        <v>187</v>
      </c>
      <c r="AG627" s="19" t="n" hidden="false">
        <v/>
      </c>
      <c r="AH627" s="19" t="n" hidden="false">
        <f>AF627+AG627</f>
        <v>187</v>
      </c>
      <c r="AI627" s="19" t="n" hidden="false">
        <f>ROUND(AE627*AF627,2)</f>
        <v>463760</v>
      </c>
      <c r="AJ627" s="19" t="n" hidden="false">
        <v/>
      </c>
      <c r="AK627" s="19" t="n" hidden="false">
        <f>AI627+AJ627</f>
        <v>463760</v>
      </c>
      <c r="AL627" s="21" t="n" hidden="false">
        <f>AK627/N627-1</f>
        <v>0.522677306408273</v>
      </c>
      <c r="AM627" s="8" t="n">
        <v>0</v>
      </c>
      <c r="AN627" s="19" t="n" hidden="false">
        <v>0</v>
      </c>
      <c r="AO627" s="19" t="n" hidden="false">
        <v/>
      </c>
      <c r="AP627" s="19" t="n" hidden="false">
        <f>AN627+AO627</f>
        <v>0</v>
      </c>
      <c r="AQ627" s="19" t="n" hidden="false">
        <f>ROUND(AM627*AN627,2)</f>
        <v>0</v>
      </c>
      <c r="AR627" s="19" t="n" hidden="false">
        <v/>
      </c>
      <c r="AS627" s="19" t="n" hidden="false">
        <f>AQ627+AR627</f>
        <v>0</v>
      </c>
      <c r="AT627" s="21" t="n" hidden="false">
        <f>AS627/N627-1</f>
        <v>-1</v>
      </c>
    </row>
    <row r="628" customFormat="false" hidden="false" outlineLevel="0" collapsed="false">
      <c r="A628" s="18" t="inlineStr">
        <is>
          <t xml:space="preserve">1.1.1.2.1.1.3.4.6</t>
        </is>
      </c>
      <c r="B628" s="18" t="inlineStr">
        <is>
          <t xml:space="preserve"/>
        </is>
      </c>
      <c r="C628" s="22" t="inlineStr">
        <is>
          <t xml:space="preserve">Кабель силовой ВВГнг(A)-LSLTx 3х6мм2, 660В</t>
        </is>
      </c>
      <c r="D628" s="7" t="inlineStr">
        <is>
          <t xml:space="preserve"/>
        </is>
      </c>
      <c r="E628" s="7" t="inlineStr">
        <is>
          <t xml:space="preserve"/>
        </is>
      </c>
      <c r="F628" s="7" t="inlineStr">
        <is>
          <t xml:space="preserve">М</t>
        </is>
      </c>
      <c r="G628" s="7" t="inlineStr">
        <is>
          <t xml:space="preserve">1</t>
        </is>
      </c>
      <c r="H628" s="8" t="n">
        <v>890</v>
      </c>
      <c r="I628" s="23" t="n">
        <v>193.4</v>
      </c>
      <c r="J628" s="19" t="n">
        <v/>
      </c>
      <c r="K628" s="19" t="n">
        <f>ROUND(I628,2)+J628</f>
        <v>193.4</v>
      </c>
      <c r="L628" s="19" t="n">
        <f>ROUND(H628*ROUND(I628,2),2)</f>
        <v>172126</v>
      </c>
      <c r="M628" s="19" t="n">
        <v/>
      </c>
      <c r="N628" s="19" t="n">
        <f>L628+M628</f>
        <v>172126</v>
      </c>
      <c r="O628" s="8" t="n">
        <v>890</v>
      </c>
      <c r="P628" s="23" t="n" hidden="false">
        <v>193.4</v>
      </c>
      <c r="Q628" s="19" t="n" hidden="false">
        <v/>
      </c>
      <c r="R628" s="19" t="n" hidden="false">
        <f>P628+Q628</f>
        <v>193.4</v>
      </c>
      <c r="S628" s="19" t="n" hidden="false">
        <f>ROUND(O628*P628,2)</f>
        <v>172126</v>
      </c>
      <c r="T628" s="19" t="n" hidden="false">
        <v/>
      </c>
      <c r="U628" s="19" t="n" hidden="false">
        <f>S628+T628</f>
        <v>172126</v>
      </c>
      <c r="V628" s="21" t="n" hidden="false">
        <f>U628/N628-1</f>
        <v>0</v>
      </c>
      <c r="W628" s="8" t="n">
        <v>890</v>
      </c>
      <c r="X628" s="23" t="n" hidden="false">
        <v>193.4</v>
      </c>
      <c r="Y628" s="19" t="n" hidden="false">
        <v/>
      </c>
      <c r="Z628" s="19" t="n" hidden="false">
        <f>X628+Y628</f>
        <v>193.4</v>
      </c>
      <c r="AA628" s="19" t="n" hidden="false">
        <f>ROUND(W628*X628,2)</f>
        <v>172126</v>
      </c>
      <c r="AB628" s="19" t="n" hidden="false">
        <v/>
      </c>
      <c r="AC628" s="19" t="n" hidden="false">
        <f>AA628+AB628</f>
        <v>172126</v>
      </c>
      <c r="AD628" s="21" t="n" hidden="false">
        <f>AC628/N628-1</f>
        <v>0</v>
      </c>
      <c r="AE628" s="8" t="n">
        <v>890</v>
      </c>
      <c r="AF628" s="23" t="n" hidden="false">
        <v>193.4</v>
      </c>
      <c r="AG628" s="19" t="n" hidden="false">
        <v/>
      </c>
      <c r="AH628" s="19" t="n" hidden="false">
        <f>AF628+AG628</f>
        <v>193.4</v>
      </c>
      <c r="AI628" s="19" t="n" hidden="false">
        <f>ROUND(AE628*AF628,2)</f>
        <v>172126</v>
      </c>
      <c r="AJ628" s="19" t="n" hidden="false">
        <v/>
      </c>
      <c r="AK628" s="19" t="n" hidden="false">
        <f>AI628+AJ628</f>
        <v>172126</v>
      </c>
      <c r="AL628" s="21" t="n" hidden="false">
        <f>AK628/N628-1</f>
        <v>0</v>
      </c>
      <c r="AM628" s="8" t="n">
        <v>0</v>
      </c>
      <c r="AN628" s="23" t="n" hidden="false">
        <v>0</v>
      </c>
      <c r="AO628" s="19" t="n" hidden="false">
        <v/>
      </c>
      <c r="AP628" s="19" t="n" hidden="false">
        <f>AN628+AO628</f>
        <v>0</v>
      </c>
      <c r="AQ628" s="19" t="n" hidden="false">
        <f>ROUND(AM628*AN628,2)</f>
        <v>0</v>
      </c>
      <c r="AR628" s="19" t="n" hidden="false">
        <v/>
      </c>
      <c r="AS628" s="19" t="n" hidden="false">
        <f>AQ628+AR628</f>
        <v>0</v>
      </c>
      <c r="AT628" s="21" t="n" hidden="false">
        <f>AS628/N628-1</f>
        <v>-1</v>
      </c>
    </row>
    <row r="629" customFormat="false" hidden="false" outlineLevel="0" collapsed="false">
      <c r="A629" s="18" t="inlineStr">
        <is>
          <t xml:space="preserve">1.1.1.2.1.1.3.5</t>
        </is>
      </c>
      <c r="B629" s="18" t="inlineStr">
        <is>
          <t xml:space="preserve"/>
        </is>
      </c>
      <c r="C629" s="18" t="inlineStr">
        <is>
          <t xml:space="preserve">Затяжка кабеля, провода в трубу / 18-39 мм</t>
        </is>
      </c>
      <c r="D629" s="7" t="inlineStr">
        <is>
          <t xml:space="preserve">ЭМ 4.1
Поставщики: ООО "Богословский кабельный завод", Акционерное общество "Электрокабель" Кольчугинский завод"</t>
        </is>
      </c>
      <c r="E629" s="7" t="inlineStr">
        <is>
          <t xml:space="preserve">Выгружается из БО по объектам BIM-КЦ</t>
        </is>
      </c>
      <c r="F629" s="7" t="inlineStr">
        <is>
          <t xml:space="preserve">ПОГ М</t>
        </is>
      </c>
      <c r="G629" s="7" t="inlineStr">
        <is>
          <t xml:space="preserve">1</t>
        </is>
      </c>
      <c r="H629" s="8" t="n">
        <v>1650</v>
      </c>
      <c r="I629" s="19" t="n">
        <f>ROUND((L630+L631+L632+L633+L634+L635)/H629,2)</f>
        <v>229.4</v>
      </c>
      <c r="J629" s="20" t="n">
        <v>183</v>
      </c>
      <c r="K629" s="19" t="n">
        <f>I629+ROUND(J629,2)</f>
        <v>412.4</v>
      </c>
      <c r="L629" s="19" t="n">
        <f>ROUND(H629*I629,2)</f>
        <v>378510</v>
      </c>
      <c r="M629" s="19" t="n">
        <f>ROUND(H629*ROUND(J629,2),2)</f>
        <v>301950</v>
      </c>
      <c r="N629" s="19" t="n">
        <f>L629+M629</f>
        <v>680460</v>
      </c>
      <c r="O629" s="8" t="n">
        <v>1650</v>
      </c>
      <c r="P629" s="19" t="n" hidden="false">
        <f>ROUND((S630+S631+S632+S633+S634+S635)/O629,2)</f>
        <v>229.4</v>
      </c>
      <c r="Q629" s="20" t="n" hidden="false">
        <v>252.8</v>
      </c>
      <c r="R629" s="19" t="n" hidden="false">
        <f>P629+Q629</f>
        <v>482.2</v>
      </c>
      <c r="S629" s="19" t="n" hidden="false">
        <f>ROUND(O629*P629,2)</f>
        <v>378510</v>
      </c>
      <c r="T629" s="19" t="n" hidden="false">
        <f>ROUND(O629*Q629,2)</f>
        <v>417120</v>
      </c>
      <c r="U629" s="19" t="n" hidden="false">
        <f>S629+T629</f>
        <v>795630</v>
      </c>
      <c r="V629" s="21" t="n" hidden="false">
        <f>U629/N629-1</f>
        <v>0.16925315227934035</v>
      </c>
      <c r="W629" s="8" t="n">
        <v>1650</v>
      </c>
      <c r="X629" s="19" t="n" hidden="false">
        <f>ROUND((AA630+AA631+AA632+AA633+AA634+AA635)/W629,2)</f>
        <v>229.4</v>
      </c>
      <c r="Y629" s="20" t="n" hidden="false">
        <v>450</v>
      </c>
      <c r="Z629" s="19" t="n" hidden="false">
        <f>X629+Y629</f>
        <v>679.4</v>
      </c>
      <c r="AA629" s="19" t="n" hidden="false">
        <f>ROUND(W629*X629,2)</f>
        <v>378510</v>
      </c>
      <c r="AB629" s="19" t="n" hidden="false">
        <f>ROUND(W629*Y629,2)</f>
        <v>742500</v>
      </c>
      <c r="AC629" s="19" t="n" hidden="false">
        <f>AA629+AB629</f>
        <v>1121010</v>
      </c>
      <c r="AD629" s="21" t="n" hidden="false">
        <f>AC629/N629-1</f>
        <v>0.6474296799224055</v>
      </c>
      <c r="AE629" s="8" t="n">
        <v>1650</v>
      </c>
      <c r="AF629" s="19" t="n" hidden="false">
        <f>ROUND((AI630+AI631+AI632+AI633+AI634+AI635)/AE629,2)</f>
        <v>229.4</v>
      </c>
      <c r="AG629" s="20" t="n" hidden="false">
        <v>350</v>
      </c>
      <c r="AH629" s="19" t="n" hidden="false">
        <f>AF629+AG629</f>
        <v>579.4</v>
      </c>
      <c r="AI629" s="19" t="n" hidden="false">
        <f>ROUND(AE629*AF629,2)</f>
        <v>378510</v>
      </c>
      <c r="AJ629" s="19" t="n" hidden="false">
        <f>ROUND(AE629*AG629,2)</f>
        <v>577500</v>
      </c>
      <c r="AK629" s="19" t="n" hidden="false">
        <f>AI629+AJ629</f>
        <v>956010</v>
      </c>
      <c r="AL629" s="21" t="n" hidden="false">
        <f>AK629/N629-1</f>
        <v>0.40494665373423855</v>
      </c>
      <c r="AM629" s="8" t="n">
        <v>0</v>
      </c>
      <c r="AN629" s="19" t="n" hidden="false">
        <f>ROUND((AQ630+AQ631+AQ632+AQ633+AQ634+AQ635)/AM629,2)</f>
        <v>0</v>
      </c>
      <c r="AO629" s="19" t="n" hidden="false">
        <v>0</v>
      </c>
      <c r="AP629" s="19" t="n" hidden="false">
        <f>AN629+AO629</f>
        <v>0</v>
      </c>
      <c r="AQ629" s="19" t="n" hidden="false">
        <f>ROUND(AM629*AN629,2)</f>
        <v>0</v>
      </c>
      <c r="AR629" s="19" t="n" hidden="false">
        <f>ROUND(AM629*AO629,2)</f>
        <v>0</v>
      </c>
      <c r="AS629" s="19" t="n" hidden="false">
        <f>AQ629+AR629</f>
        <v>0</v>
      </c>
      <c r="AT629" s="21" t="n" hidden="false">
        <f>AS629/N629-1</f>
        <v>-1</v>
      </c>
    </row>
    <row r="630" customFormat="false" hidden="false" outlineLevel="0" collapsed="false">
      <c r="A630" s="18" t="inlineStr">
        <is>
          <t xml:space="preserve">1.1.1.2.1.1.3.5.1</t>
        </is>
      </c>
      <c r="B630" s="18" t="inlineStr">
        <is>
          <t xml:space="preserve"/>
        </is>
      </c>
      <c r="C630" s="22" t="inlineStr">
        <is>
          <t xml:space="preserve">Кабель силовой_ (Будет удален с 01.01.2024г.) / ВВГнг(А)-FRLSLTх / 5х6 мм</t>
        </is>
      </c>
      <c r="D630" s="7" t="inlineStr">
        <is>
          <t xml:space="preserve"/>
        </is>
      </c>
      <c r="E630" s="7" t="inlineStr">
        <is>
          <t xml:space="preserve"/>
        </is>
      </c>
      <c r="F630" s="7" t="inlineStr">
        <is>
          <t xml:space="preserve">ПОГ М</t>
        </is>
      </c>
      <c r="G630" s="7" t="inlineStr">
        <is>
          <t xml:space="preserve">1</t>
        </is>
      </c>
      <c r="H630" s="8" t="n">
        <v>320</v>
      </c>
      <c r="I630" s="23" t="n">
        <v>371.67</v>
      </c>
      <c r="J630" s="19" t="n">
        <v/>
      </c>
      <c r="K630" s="19" t="n">
        <f>ROUND(I630,2)+J630</f>
        <v>371.67</v>
      </c>
      <c r="L630" s="19" t="n">
        <f>ROUND(H630*ROUND(I630,2),2)</f>
        <v>118934.4</v>
      </c>
      <c r="M630" s="19" t="n">
        <v/>
      </c>
      <c r="N630" s="19" t="n">
        <f>L630+M630</f>
        <v>118934.4</v>
      </c>
      <c r="O630" s="8" t="n">
        <v>320</v>
      </c>
      <c r="P630" s="23" t="n" hidden="false">
        <v>371.67</v>
      </c>
      <c r="Q630" s="19" t="n" hidden="false">
        <v/>
      </c>
      <c r="R630" s="19" t="n" hidden="false">
        <f>P630+Q630</f>
        <v>371.67</v>
      </c>
      <c r="S630" s="19" t="n" hidden="false">
        <f>ROUND(O630*P630,2)</f>
        <v>118934.4</v>
      </c>
      <c r="T630" s="19" t="n" hidden="false">
        <v/>
      </c>
      <c r="U630" s="19" t="n" hidden="false">
        <f>S630+T630</f>
        <v>118934.4</v>
      </c>
      <c r="V630" s="21" t="n" hidden="false">
        <f>U630/N630-1</f>
        <v>0</v>
      </c>
      <c r="W630" s="8" t="n">
        <v>320</v>
      </c>
      <c r="X630" s="23" t="n" hidden="false">
        <v>371.67</v>
      </c>
      <c r="Y630" s="19" t="n" hidden="false">
        <v/>
      </c>
      <c r="Z630" s="19" t="n" hidden="false">
        <f>X630+Y630</f>
        <v>371.67</v>
      </c>
      <c r="AA630" s="19" t="n" hidden="false">
        <f>ROUND(W630*X630,2)</f>
        <v>118934.4</v>
      </c>
      <c r="AB630" s="19" t="n" hidden="false">
        <v/>
      </c>
      <c r="AC630" s="19" t="n" hidden="false">
        <f>AA630+AB630</f>
        <v>118934.4</v>
      </c>
      <c r="AD630" s="21" t="n" hidden="false">
        <f>AC630/N630-1</f>
        <v>0</v>
      </c>
      <c r="AE630" s="8" t="n">
        <v>320</v>
      </c>
      <c r="AF630" s="23" t="n" hidden="false">
        <v>371.67</v>
      </c>
      <c r="AG630" s="19" t="n" hidden="false">
        <v/>
      </c>
      <c r="AH630" s="19" t="n" hidden="false">
        <f>AF630+AG630</f>
        <v>371.67</v>
      </c>
      <c r="AI630" s="19" t="n" hidden="false">
        <f>ROUND(AE630*AF630,2)</f>
        <v>118934.4</v>
      </c>
      <c r="AJ630" s="19" t="n" hidden="false">
        <v/>
      </c>
      <c r="AK630" s="19" t="n" hidden="false">
        <f>AI630+AJ630</f>
        <v>118934.4</v>
      </c>
      <c r="AL630" s="21" t="n" hidden="false">
        <f>AK630/N630-1</f>
        <v>0</v>
      </c>
      <c r="AM630" s="8" t="n">
        <v>0</v>
      </c>
      <c r="AN630" s="23" t="n" hidden="false">
        <v>0</v>
      </c>
      <c r="AO630" s="19" t="n" hidden="false">
        <v/>
      </c>
      <c r="AP630" s="19" t="n" hidden="false">
        <f>AN630+AO630</f>
        <v>0</v>
      </c>
      <c r="AQ630" s="19" t="n" hidden="false">
        <f>ROUND(AM630*AN630,2)</f>
        <v>0</v>
      </c>
      <c r="AR630" s="19" t="n" hidden="false">
        <v/>
      </c>
      <c r="AS630" s="19" t="n" hidden="false">
        <f>AQ630+AR630</f>
        <v>0</v>
      </c>
      <c r="AT630" s="21" t="n" hidden="false">
        <f>AS630/N630-1</f>
        <v>-1</v>
      </c>
    </row>
    <row r="631" customFormat="false" hidden="false" outlineLevel="0" collapsed="false">
      <c r="A631" s="18" t="inlineStr">
        <is>
          <t xml:space="preserve">1.1.1.2.1.1.3.5.2</t>
        </is>
      </c>
      <c r="B631" s="18" t="inlineStr">
        <is>
          <t xml:space="preserve"/>
        </is>
      </c>
      <c r="C631" s="22" t="inlineStr">
        <is>
          <t xml:space="preserve">Кабель силовой_ (Будет удален с 01.01.2024г.) / ВВГнг(А)-LSLTx / 5х6 мм</t>
        </is>
      </c>
      <c r="D631" s="7" t="inlineStr">
        <is>
          <t xml:space="preserve"/>
        </is>
      </c>
      <c r="E631" s="7" t="inlineStr">
        <is>
          <t xml:space="preserve"/>
        </is>
      </c>
      <c r="F631" s="7" t="inlineStr">
        <is>
          <t xml:space="preserve">ПОГ М</t>
        </is>
      </c>
      <c r="G631" s="7" t="inlineStr">
        <is>
          <t xml:space="preserve">1</t>
        </is>
      </c>
      <c r="H631" s="8" t="n">
        <v>125</v>
      </c>
      <c r="I631" s="23" t="n">
        <v>341.2</v>
      </c>
      <c r="J631" s="19" t="n">
        <v/>
      </c>
      <c r="K631" s="19" t="n">
        <f>ROUND(I631,2)+J631</f>
        <v>341.2</v>
      </c>
      <c r="L631" s="19" t="n">
        <f>ROUND(H631*ROUND(I631,2),2)</f>
        <v>42650</v>
      </c>
      <c r="M631" s="19" t="n">
        <v/>
      </c>
      <c r="N631" s="19" t="n">
        <f>L631+M631</f>
        <v>42650</v>
      </c>
      <c r="O631" s="8" t="n">
        <v>125</v>
      </c>
      <c r="P631" s="23" t="n" hidden="false">
        <v>341.2</v>
      </c>
      <c r="Q631" s="19" t="n" hidden="false">
        <v/>
      </c>
      <c r="R631" s="19" t="n" hidden="false">
        <f>P631+Q631</f>
        <v>341.2</v>
      </c>
      <c r="S631" s="19" t="n" hidden="false">
        <f>ROUND(O631*P631,2)</f>
        <v>42650</v>
      </c>
      <c r="T631" s="19" t="n" hidden="false">
        <v/>
      </c>
      <c r="U631" s="19" t="n" hidden="false">
        <f>S631+T631</f>
        <v>42650</v>
      </c>
      <c r="V631" s="21" t="n" hidden="false">
        <f>U631/N631-1</f>
        <v>0</v>
      </c>
      <c r="W631" s="8" t="n">
        <v>125</v>
      </c>
      <c r="X631" s="23" t="n" hidden="false">
        <v>341.2</v>
      </c>
      <c r="Y631" s="19" t="n" hidden="false">
        <v/>
      </c>
      <c r="Z631" s="19" t="n" hidden="false">
        <f>X631+Y631</f>
        <v>341.2</v>
      </c>
      <c r="AA631" s="19" t="n" hidden="false">
        <f>ROUND(W631*X631,2)</f>
        <v>42650</v>
      </c>
      <c r="AB631" s="19" t="n" hidden="false">
        <v/>
      </c>
      <c r="AC631" s="19" t="n" hidden="false">
        <f>AA631+AB631</f>
        <v>42650</v>
      </c>
      <c r="AD631" s="21" t="n" hidden="false">
        <f>AC631/N631-1</f>
        <v>0</v>
      </c>
      <c r="AE631" s="8" t="n">
        <v>125</v>
      </c>
      <c r="AF631" s="23" t="n" hidden="false">
        <v>341.2</v>
      </c>
      <c r="AG631" s="19" t="n" hidden="false">
        <v/>
      </c>
      <c r="AH631" s="19" t="n" hidden="false">
        <f>AF631+AG631</f>
        <v>341.2</v>
      </c>
      <c r="AI631" s="19" t="n" hidden="false">
        <f>ROUND(AE631*AF631,2)</f>
        <v>42650</v>
      </c>
      <c r="AJ631" s="19" t="n" hidden="false">
        <v/>
      </c>
      <c r="AK631" s="19" t="n" hidden="false">
        <f>AI631+AJ631</f>
        <v>42650</v>
      </c>
      <c r="AL631" s="21" t="n" hidden="false">
        <f>AK631/N631-1</f>
        <v>0</v>
      </c>
      <c r="AM631" s="8" t="n">
        <v>0</v>
      </c>
      <c r="AN631" s="23" t="n" hidden="false">
        <v>0</v>
      </c>
      <c r="AO631" s="19" t="n" hidden="false">
        <v/>
      </c>
      <c r="AP631" s="19" t="n" hidden="false">
        <f>AN631+AO631</f>
        <v>0</v>
      </c>
      <c r="AQ631" s="19" t="n" hidden="false">
        <f>ROUND(AM631*AN631,2)</f>
        <v>0</v>
      </c>
      <c r="AR631" s="19" t="n" hidden="false">
        <v/>
      </c>
      <c r="AS631" s="19" t="n" hidden="false">
        <f>AQ631+AR631</f>
        <v>0</v>
      </c>
      <c r="AT631" s="21" t="n" hidden="false">
        <f>AS631/N631-1</f>
        <v>-1</v>
      </c>
    </row>
    <row r="632" customFormat="false" hidden="false" outlineLevel="0" collapsed="false">
      <c r="A632" s="18" t="inlineStr">
        <is>
          <t xml:space="preserve">1.1.1.2.1.1.3.5.3</t>
        </is>
      </c>
      <c r="B632" s="18" t="inlineStr">
        <is>
          <t xml:space="preserve"/>
        </is>
      </c>
      <c r="C632" s="22" t="inlineStr">
        <is>
          <t xml:space="preserve">Кабель силовой ВВГнг(A)-FRLS 3х6мм2, 660В</t>
        </is>
      </c>
      <c r="D632" s="7" t="inlineStr">
        <is>
          <t xml:space="preserve">FRLSLTx</t>
        </is>
      </c>
      <c r="E632" s="7" t="inlineStr">
        <is>
          <t xml:space="preserve"/>
        </is>
      </c>
      <c r="F632" s="7" t="inlineStr">
        <is>
          <t xml:space="preserve">М</t>
        </is>
      </c>
      <c r="G632" s="7" t="inlineStr">
        <is>
          <t xml:space="preserve">1</t>
        </is>
      </c>
      <c r="H632" s="8" t="n">
        <v>400</v>
      </c>
      <c r="I632" s="23" t="n">
        <v>183.71</v>
      </c>
      <c r="J632" s="19" t="n">
        <v/>
      </c>
      <c r="K632" s="19" t="n">
        <f>ROUND(I632,2)+J632</f>
        <v>183.71</v>
      </c>
      <c r="L632" s="19" t="n">
        <f>ROUND(H632*ROUND(I632,2),2)</f>
        <v>73484</v>
      </c>
      <c r="M632" s="19" t="n">
        <v/>
      </c>
      <c r="N632" s="19" t="n">
        <f>L632+M632</f>
        <v>73484</v>
      </c>
      <c r="O632" s="8" t="n">
        <v>400</v>
      </c>
      <c r="P632" s="23" t="n" hidden="false">
        <v>183.71</v>
      </c>
      <c r="Q632" s="19" t="n" hidden="false">
        <v/>
      </c>
      <c r="R632" s="19" t="n" hidden="false">
        <f>P632+Q632</f>
        <v>183.71</v>
      </c>
      <c r="S632" s="19" t="n" hidden="false">
        <f>ROUND(O632*P632,2)</f>
        <v>73484</v>
      </c>
      <c r="T632" s="19" t="n" hidden="false">
        <v/>
      </c>
      <c r="U632" s="19" t="n" hidden="false">
        <f>S632+T632</f>
        <v>73484</v>
      </c>
      <c r="V632" s="21" t="n" hidden="false">
        <f>U632/N632-1</f>
        <v>0</v>
      </c>
      <c r="W632" s="8" t="n">
        <v>400</v>
      </c>
      <c r="X632" s="23" t="n" hidden="false">
        <v>183.71</v>
      </c>
      <c r="Y632" s="19" t="n" hidden="false">
        <v/>
      </c>
      <c r="Z632" s="19" t="n" hidden="false">
        <f>X632+Y632</f>
        <v>183.71</v>
      </c>
      <c r="AA632" s="19" t="n" hidden="false">
        <f>ROUND(W632*X632,2)</f>
        <v>73484</v>
      </c>
      <c r="AB632" s="19" t="n" hidden="false">
        <v/>
      </c>
      <c r="AC632" s="19" t="n" hidden="false">
        <f>AA632+AB632</f>
        <v>73484</v>
      </c>
      <c r="AD632" s="21" t="n" hidden="false">
        <f>AC632/N632-1</f>
        <v>0</v>
      </c>
      <c r="AE632" s="8" t="n">
        <v>400</v>
      </c>
      <c r="AF632" s="23" t="n" hidden="false">
        <v>183.71</v>
      </c>
      <c r="AG632" s="19" t="n" hidden="false">
        <v/>
      </c>
      <c r="AH632" s="19" t="n" hidden="false">
        <f>AF632+AG632</f>
        <v>183.71</v>
      </c>
      <c r="AI632" s="19" t="n" hidden="false">
        <f>ROUND(AE632*AF632,2)</f>
        <v>73484</v>
      </c>
      <c r="AJ632" s="19" t="n" hidden="false">
        <v/>
      </c>
      <c r="AK632" s="19" t="n" hidden="false">
        <f>AI632+AJ632</f>
        <v>73484</v>
      </c>
      <c r="AL632" s="21" t="n" hidden="false">
        <f>AK632/N632-1</f>
        <v>0</v>
      </c>
      <c r="AM632" s="8" t="n">
        <v>0</v>
      </c>
      <c r="AN632" s="23" t="n" hidden="false">
        <v>0</v>
      </c>
      <c r="AO632" s="19" t="n" hidden="false">
        <v/>
      </c>
      <c r="AP632" s="19" t="n" hidden="false">
        <f>AN632+AO632</f>
        <v>0</v>
      </c>
      <c r="AQ632" s="19" t="n" hidden="false">
        <f>ROUND(AM632*AN632,2)</f>
        <v>0</v>
      </c>
      <c r="AR632" s="19" t="n" hidden="false">
        <v/>
      </c>
      <c r="AS632" s="19" t="n" hidden="false">
        <f>AQ632+AR632</f>
        <v>0</v>
      </c>
      <c r="AT632" s="21" t="n" hidden="false">
        <f>AS632/N632-1</f>
        <v>-1</v>
      </c>
    </row>
    <row r="633" customFormat="false" hidden="false" outlineLevel="0" collapsed="false">
      <c r="A633" s="18" t="inlineStr">
        <is>
          <t xml:space="preserve">1.1.1.2.1.1.3.5.4</t>
        </is>
      </c>
      <c r="B633" s="18" t="inlineStr">
        <is>
          <t xml:space="preserve"/>
        </is>
      </c>
      <c r="C633" s="22" t="inlineStr">
        <is>
          <t xml:space="preserve">Кабель силовой ВВГнг(A)-LS 3х10мм2, 660В</t>
        </is>
      </c>
      <c r="D633" s="7" t="inlineStr">
        <is>
          <t xml:space="preserve">LSLTx</t>
        </is>
      </c>
      <c r="E633" s="7" t="inlineStr">
        <is>
          <t xml:space="preserve"/>
        </is>
      </c>
      <c r="F633" s="7" t="inlineStr">
        <is>
          <t xml:space="preserve">М</t>
        </is>
      </c>
      <c r="G633" s="7" t="inlineStr">
        <is>
          <t xml:space="preserve">1</t>
        </is>
      </c>
      <c r="H633" s="8" t="n">
        <v>140</v>
      </c>
      <c r="I633" s="23" t="n">
        <v>316.75</v>
      </c>
      <c r="J633" s="19" t="n">
        <v/>
      </c>
      <c r="K633" s="19" t="n">
        <f>ROUND(I633,2)+J633</f>
        <v>316.75</v>
      </c>
      <c r="L633" s="19" t="n">
        <f>ROUND(H633*ROUND(I633,2),2)</f>
        <v>44345</v>
      </c>
      <c r="M633" s="19" t="n">
        <v/>
      </c>
      <c r="N633" s="19" t="n">
        <f>L633+M633</f>
        <v>44345</v>
      </c>
      <c r="O633" s="8" t="n">
        <v>140</v>
      </c>
      <c r="P633" s="23" t="n" hidden="false">
        <v>316.75</v>
      </c>
      <c r="Q633" s="19" t="n" hidden="false">
        <v/>
      </c>
      <c r="R633" s="19" t="n" hidden="false">
        <f>P633+Q633</f>
        <v>316.75</v>
      </c>
      <c r="S633" s="19" t="n" hidden="false">
        <f>ROUND(O633*P633,2)</f>
        <v>44345</v>
      </c>
      <c r="T633" s="19" t="n" hidden="false">
        <v/>
      </c>
      <c r="U633" s="19" t="n" hidden="false">
        <f>S633+T633</f>
        <v>44345</v>
      </c>
      <c r="V633" s="21" t="n" hidden="false">
        <f>U633/N633-1</f>
        <v>0</v>
      </c>
      <c r="W633" s="8" t="n">
        <v>140</v>
      </c>
      <c r="X633" s="23" t="n" hidden="false">
        <v>316.75</v>
      </c>
      <c r="Y633" s="19" t="n" hidden="false">
        <v/>
      </c>
      <c r="Z633" s="19" t="n" hidden="false">
        <f>X633+Y633</f>
        <v>316.75</v>
      </c>
      <c r="AA633" s="19" t="n" hidden="false">
        <f>ROUND(W633*X633,2)</f>
        <v>44345</v>
      </c>
      <c r="AB633" s="19" t="n" hidden="false">
        <v/>
      </c>
      <c r="AC633" s="19" t="n" hidden="false">
        <f>AA633+AB633</f>
        <v>44345</v>
      </c>
      <c r="AD633" s="21" t="n" hidden="false">
        <f>AC633/N633-1</f>
        <v>0</v>
      </c>
      <c r="AE633" s="8" t="n">
        <v>140</v>
      </c>
      <c r="AF633" s="23" t="n" hidden="false">
        <v>316.75</v>
      </c>
      <c r="AG633" s="19" t="n" hidden="false">
        <v/>
      </c>
      <c r="AH633" s="19" t="n" hidden="false">
        <f>AF633+AG633</f>
        <v>316.75</v>
      </c>
      <c r="AI633" s="19" t="n" hidden="false">
        <f>ROUND(AE633*AF633,2)</f>
        <v>44345</v>
      </c>
      <c r="AJ633" s="19" t="n" hidden="false">
        <v/>
      </c>
      <c r="AK633" s="19" t="n" hidden="false">
        <f>AI633+AJ633</f>
        <v>44345</v>
      </c>
      <c r="AL633" s="21" t="n" hidden="false">
        <f>AK633/N633-1</f>
        <v>0</v>
      </c>
      <c r="AM633" s="8" t="n">
        <v>0</v>
      </c>
      <c r="AN633" s="23" t="n" hidden="false">
        <v>0</v>
      </c>
      <c r="AO633" s="19" t="n" hidden="false">
        <v/>
      </c>
      <c r="AP633" s="19" t="n" hidden="false">
        <f>AN633+AO633</f>
        <v>0</v>
      </c>
      <c r="AQ633" s="19" t="n" hidden="false">
        <f>ROUND(AM633*AN633,2)</f>
        <v>0</v>
      </c>
      <c r="AR633" s="19" t="n" hidden="false">
        <v/>
      </c>
      <c r="AS633" s="19" t="n" hidden="false">
        <f>AQ633+AR633</f>
        <v>0</v>
      </c>
      <c r="AT633" s="21" t="n" hidden="false">
        <f>AS633/N633-1</f>
        <v>-1</v>
      </c>
    </row>
    <row r="634" customFormat="false" hidden="false" outlineLevel="0" collapsed="false">
      <c r="A634" s="18" t="inlineStr">
        <is>
          <t xml:space="preserve">1.1.1.2.1.1.3.5.5</t>
        </is>
      </c>
      <c r="B634" s="18" t="inlineStr">
        <is>
          <t xml:space="preserve"/>
        </is>
      </c>
      <c r="C634" s="22" t="inlineStr">
        <is>
          <t xml:space="preserve">Кабель силовой ВВГнг(A)-FRLSLTx 5х4мм2, 660В</t>
        </is>
      </c>
      <c r="D634" s="7" t="inlineStr">
        <is>
          <t xml:space="preserve"/>
        </is>
      </c>
      <c r="E634" s="7" t="inlineStr">
        <is>
          <t xml:space="preserve"/>
        </is>
      </c>
      <c r="F634" s="7" t="inlineStr">
        <is>
          <t xml:space="preserve">М</t>
        </is>
      </c>
      <c r="G634" s="7" t="inlineStr">
        <is>
          <t xml:space="preserve">1</t>
        </is>
      </c>
      <c r="H634" s="8" t="n">
        <v>560</v>
      </c>
      <c r="I634" s="23" t="n">
        <v>140.79</v>
      </c>
      <c r="J634" s="19" t="n">
        <v/>
      </c>
      <c r="K634" s="19" t="n">
        <f>ROUND(I634,2)+J634</f>
        <v>140.79</v>
      </c>
      <c r="L634" s="19" t="n">
        <f>ROUND(H634*ROUND(I634,2),2)</f>
        <v>78842.4</v>
      </c>
      <c r="M634" s="19" t="n">
        <v/>
      </c>
      <c r="N634" s="19" t="n">
        <f>L634+M634</f>
        <v>78842.4</v>
      </c>
      <c r="O634" s="8" t="n">
        <v>560</v>
      </c>
      <c r="P634" s="23" t="n" hidden="false">
        <v>140.79</v>
      </c>
      <c r="Q634" s="19" t="n" hidden="false">
        <v/>
      </c>
      <c r="R634" s="19" t="n" hidden="false">
        <f>P634+Q634</f>
        <v>140.79</v>
      </c>
      <c r="S634" s="19" t="n" hidden="false">
        <f>ROUND(O634*P634,2)</f>
        <v>78842.4</v>
      </c>
      <c r="T634" s="19" t="n" hidden="false">
        <v/>
      </c>
      <c r="U634" s="19" t="n" hidden="false">
        <f>S634+T634</f>
        <v>78842.4</v>
      </c>
      <c r="V634" s="21" t="n" hidden="false">
        <f>U634/N634-1</f>
        <v>0</v>
      </c>
      <c r="W634" s="8" t="n">
        <v>560</v>
      </c>
      <c r="X634" s="23" t="n" hidden="false">
        <v>140.79</v>
      </c>
      <c r="Y634" s="19" t="n" hidden="false">
        <v/>
      </c>
      <c r="Z634" s="19" t="n" hidden="false">
        <f>X634+Y634</f>
        <v>140.79</v>
      </c>
      <c r="AA634" s="19" t="n" hidden="false">
        <f>ROUND(W634*X634,2)</f>
        <v>78842.4</v>
      </c>
      <c r="AB634" s="19" t="n" hidden="false">
        <v/>
      </c>
      <c r="AC634" s="19" t="n" hidden="false">
        <f>AA634+AB634</f>
        <v>78842.4</v>
      </c>
      <c r="AD634" s="21" t="n" hidden="false">
        <f>AC634/N634-1</f>
        <v>0</v>
      </c>
      <c r="AE634" s="8" t="n">
        <v>560</v>
      </c>
      <c r="AF634" s="23" t="n" hidden="false">
        <v>140.79</v>
      </c>
      <c r="AG634" s="19" t="n" hidden="false">
        <v/>
      </c>
      <c r="AH634" s="19" t="n" hidden="false">
        <f>AF634+AG634</f>
        <v>140.79</v>
      </c>
      <c r="AI634" s="19" t="n" hidden="false">
        <f>ROUND(AE634*AF634,2)</f>
        <v>78842.4</v>
      </c>
      <c r="AJ634" s="19" t="n" hidden="false">
        <v/>
      </c>
      <c r="AK634" s="19" t="n" hidden="false">
        <f>AI634+AJ634</f>
        <v>78842.4</v>
      </c>
      <c r="AL634" s="21" t="n" hidden="false">
        <f>AK634/N634-1</f>
        <v>0</v>
      </c>
      <c r="AM634" s="8" t="n">
        <v>0</v>
      </c>
      <c r="AN634" s="23" t="n" hidden="false">
        <v>0</v>
      </c>
      <c r="AO634" s="19" t="n" hidden="false">
        <v/>
      </c>
      <c r="AP634" s="19" t="n" hidden="false">
        <f>AN634+AO634</f>
        <v>0</v>
      </c>
      <c r="AQ634" s="19" t="n" hidden="false">
        <f>ROUND(AM634*AN634,2)</f>
        <v>0</v>
      </c>
      <c r="AR634" s="19" t="n" hidden="false">
        <v/>
      </c>
      <c r="AS634" s="19" t="n" hidden="false">
        <f>AQ634+AR634</f>
        <v>0</v>
      </c>
      <c r="AT634" s="21" t="n" hidden="false">
        <f>AS634/N634-1</f>
        <v>-1</v>
      </c>
    </row>
    <row r="635" customFormat="false" hidden="false" outlineLevel="0" collapsed="false">
      <c r="A635" s="18" t="inlineStr">
        <is>
          <t xml:space="preserve">1.1.1.2.1.1.3.5.6</t>
        </is>
      </c>
      <c r="B635" s="18" t="inlineStr">
        <is>
          <t xml:space="preserve"/>
        </is>
      </c>
      <c r="C635" s="22" t="inlineStr">
        <is>
          <t xml:space="preserve">Кабель силовой ВВГнг(A)-LSLTx 5х4мм2, 660В</t>
        </is>
      </c>
      <c r="D635" s="7" t="inlineStr">
        <is>
          <t xml:space="preserve"/>
        </is>
      </c>
      <c r="E635" s="7" t="inlineStr">
        <is>
          <t xml:space="preserve"/>
        </is>
      </c>
      <c r="F635" s="7" t="inlineStr">
        <is>
          <t xml:space="preserve">М</t>
        </is>
      </c>
      <c r="G635" s="7" t="inlineStr">
        <is>
          <t xml:space="preserve">1</t>
        </is>
      </c>
      <c r="H635" s="8" t="n">
        <v>105</v>
      </c>
      <c r="I635" s="23" t="n">
        <v>192.91</v>
      </c>
      <c r="J635" s="19" t="n">
        <v/>
      </c>
      <c r="K635" s="19" t="n">
        <f>ROUND(I635,2)+J635</f>
        <v>192.91</v>
      </c>
      <c r="L635" s="19" t="n">
        <f>ROUND(H635*ROUND(I635,2),2)</f>
        <v>20255.55</v>
      </c>
      <c r="M635" s="19" t="n">
        <v/>
      </c>
      <c r="N635" s="19" t="n">
        <f>L635+M635</f>
        <v>20255.55</v>
      </c>
      <c r="O635" s="8" t="n">
        <v>105</v>
      </c>
      <c r="P635" s="23" t="n" hidden="false">
        <v>192.91</v>
      </c>
      <c r="Q635" s="19" t="n" hidden="false">
        <v/>
      </c>
      <c r="R635" s="19" t="n" hidden="false">
        <f>P635+Q635</f>
        <v>192.91</v>
      </c>
      <c r="S635" s="19" t="n" hidden="false">
        <f>ROUND(O635*P635,2)</f>
        <v>20255.55</v>
      </c>
      <c r="T635" s="19" t="n" hidden="false">
        <v/>
      </c>
      <c r="U635" s="19" t="n" hidden="false">
        <f>S635+T635</f>
        <v>20255.55</v>
      </c>
      <c r="V635" s="21" t="n" hidden="false">
        <f>U635/N635-1</f>
        <v>0</v>
      </c>
      <c r="W635" s="8" t="n">
        <v>105</v>
      </c>
      <c r="X635" s="23" t="n" hidden="false">
        <v>192.91</v>
      </c>
      <c r="Y635" s="19" t="n" hidden="false">
        <v/>
      </c>
      <c r="Z635" s="19" t="n" hidden="false">
        <f>X635+Y635</f>
        <v>192.91</v>
      </c>
      <c r="AA635" s="19" t="n" hidden="false">
        <f>ROUND(W635*X635,2)</f>
        <v>20255.55</v>
      </c>
      <c r="AB635" s="19" t="n" hidden="false">
        <v/>
      </c>
      <c r="AC635" s="19" t="n" hidden="false">
        <f>AA635+AB635</f>
        <v>20255.55</v>
      </c>
      <c r="AD635" s="21" t="n" hidden="false">
        <f>AC635/N635-1</f>
        <v>0</v>
      </c>
      <c r="AE635" s="8" t="n">
        <v>105</v>
      </c>
      <c r="AF635" s="23" t="n" hidden="false">
        <v>192.91</v>
      </c>
      <c r="AG635" s="19" t="n" hidden="false">
        <v/>
      </c>
      <c r="AH635" s="19" t="n" hidden="false">
        <f>AF635+AG635</f>
        <v>192.91</v>
      </c>
      <c r="AI635" s="19" t="n" hidden="false">
        <f>ROUND(AE635*AF635,2)</f>
        <v>20255.55</v>
      </c>
      <c r="AJ635" s="19" t="n" hidden="false">
        <v/>
      </c>
      <c r="AK635" s="19" t="n" hidden="false">
        <f>AI635+AJ635</f>
        <v>20255.55</v>
      </c>
      <c r="AL635" s="21" t="n" hidden="false">
        <f>AK635/N635-1</f>
        <v>0</v>
      </c>
      <c r="AM635" s="8" t="n">
        <v>0</v>
      </c>
      <c r="AN635" s="23" t="n" hidden="false">
        <v>0</v>
      </c>
      <c r="AO635" s="19" t="n" hidden="false">
        <v/>
      </c>
      <c r="AP635" s="19" t="n" hidden="false">
        <f>AN635+AO635</f>
        <v>0</v>
      </c>
      <c r="AQ635" s="19" t="n" hidden="false">
        <f>ROUND(AM635*AN635,2)</f>
        <v>0</v>
      </c>
      <c r="AR635" s="19" t="n" hidden="false">
        <v/>
      </c>
      <c r="AS635" s="19" t="n" hidden="false">
        <f>AQ635+AR635</f>
        <v>0</v>
      </c>
      <c r="AT635" s="21" t="n" hidden="false">
        <f>AS635/N635-1</f>
        <v>-1</v>
      </c>
    </row>
    <row r="636" customFormat="false" hidden="false" outlineLevel="0" collapsed="false">
      <c r="A636" s="18" t="inlineStr">
        <is>
          <t xml:space="preserve">1.1.1.2.1.1.3.6</t>
        </is>
      </c>
      <c r="B636" s="18" t="inlineStr">
        <is>
          <t xml:space="preserve"/>
        </is>
      </c>
      <c r="C636" s="18" t="inlineStr">
        <is>
          <t xml:space="preserve">Затяжка кабеля, провода в трубу / 18-39 мм</t>
        </is>
      </c>
      <c r="D636" s="7" t="inlineStr">
        <is>
          <t xml:space="preserve">ЭМ 4.2
Поставщики: ООО "Богословский кабельный завод", Акционерное общество "Электрокабель" Кольчугинский завод"</t>
        </is>
      </c>
      <c r="E636" s="7" t="inlineStr">
        <is>
          <t xml:space="preserve">Выгружается из БО по объектам BIM-КЦ</t>
        </is>
      </c>
      <c r="F636" s="7" t="inlineStr">
        <is>
          <t xml:space="preserve">ПОГ М</t>
        </is>
      </c>
      <c r="G636" s="7" t="inlineStr">
        <is>
          <t xml:space="preserve">1</t>
        </is>
      </c>
      <c r="H636" s="8" t="n">
        <v>5455</v>
      </c>
      <c r="I636" s="19" t="n">
        <f>ROUND((L637+L638+L639+L640+L641+L642)/H636,2)</f>
        <v>276.73</v>
      </c>
      <c r="J636" s="20" t="n">
        <v>183</v>
      </c>
      <c r="K636" s="19" t="n">
        <f>I636+ROUND(J636,2)</f>
        <v>459.73</v>
      </c>
      <c r="L636" s="19" t="n">
        <f>ROUND(H636*I636,2)</f>
        <v>1509562.15</v>
      </c>
      <c r="M636" s="19" t="n">
        <f>ROUND(H636*ROUND(J636,2),2)</f>
        <v>998265</v>
      </c>
      <c r="N636" s="19" t="n">
        <f>L636+M636</f>
        <v>2507827.15</v>
      </c>
      <c r="O636" s="8" t="n">
        <v>5455</v>
      </c>
      <c r="P636" s="19" t="n" hidden="false">
        <f>ROUND((S637+S638+S639+S640+S641+S642)/O636,2)</f>
        <v>279.28</v>
      </c>
      <c r="Q636" s="20" t="n" hidden="false">
        <v>252.8</v>
      </c>
      <c r="R636" s="19" t="n" hidden="false">
        <f>P636+Q636</f>
        <v>532.08</v>
      </c>
      <c r="S636" s="19" t="n" hidden="false">
        <f>ROUND(O636*P636,2)</f>
        <v>1523472.4</v>
      </c>
      <c r="T636" s="19" t="n" hidden="false">
        <f>ROUND(O636*Q636,2)</f>
        <v>1379024</v>
      </c>
      <c r="U636" s="19" t="n" hidden="false">
        <f>S636+T636</f>
        <v>2902496.4</v>
      </c>
      <c r="V636" s="21" t="n" hidden="false">
        <f>U636/N636-1</f>
        <v>0.15737498096708946</v>
      </c>
      <c r="W636" s="8" t="n">
        <v>5455</v>
      </c>
      <c r="X636" s="19" t="n" hidden="false">
        <f>ROUND((AA637+AA638+AA639+AA640+AA641+AA642)/W636,2)</f>
        <v>300.14</v>
      </c>
      <c r="Y636" s="20" t="n" hidden="false">
        <v>450</v>
      </c>
      <c r="Z636" s="19" t="n" hidden="false">
        <f>X636+Y636</f>
        <v>750.14</v>
      </c>
      <c r="AA636" s="19" t="n" hidden="false">
        <f>ROUND(W636*X636,2)</f>
        <v>1637263.7</v>
      </c>
      <c r="AB636" s="19" t="n" hidden="false">
        <f>ROUND(W636*Y636,2)</f>
        <v>2454750</v>
      </c>
      <c r="AC636" s="19" t="n" hidden="false">
        <f>AA636+AB636</f>
        <v>4092013.7</v>
      </c>
      <c r="AD636" s="21" t="n" hidden="false">
        <f>AC636/N636-1</f>
        <v>0.6316968655515196</v>
      </c>
      <c r="AE636" s="8" t="n">
        <v>5455</v>
      </c>
      <c r="AF636" s="19" t="n" hidden="false">
        <f>ROUND((AI637+AI638+AI639+AI640+AI641+AI642)/AE636,2)</f>
        <v>281.94</v>
      </c>
      <c r="AG636" s="20" t="n" hidden="false">
        <v>350</v>
      </c>
      <c r="AH636" s="19" t="n" hidden="false">
        <f>AF636+AG636</f>
        <v>631.94</v>
      </c>
      <c r="AI636" s="19" t="n" hidden="false">
        <f>ROUND(AE636*AF636,2)</f>
        <v>1537982.7</v>
      </c>
      <c r="AJ636" s="19" t="n" hidden="false">
        <f>ROUND(AE636*AG636,2)</f>
        <v>1909250</v>
      </c>
      <c r="AK636" s="19" t="n" hidden="false">
        <f>AI636+AJ636</f>
        <v>3447232.7</v>
      </c>
      <c r="AL636" s="21" t="n" hidden="false">
        <f>AK636/N636-1</f>
        <v>0.37458943292802305</v>
      </c>
      <c r="AM636" s="8" t="n">
        <v>0</v>
      </c>
      <c r="AN636" s="19" t="n" hidden="false">
        <f>ROUND((AQ637+AQ638+AQ639+AQ640+AQ641+AQ642)/AM636,2)</f>
        <v>0</v>
      </c>
      <c r="AO636" s="19" t="n" hidden="false">
        <v>0</v>
      </c>
      <c r="AP636" s="19" t="n" hidden="false">
        <f>AN636+AO636</f>
        <v>0</v>
      </c>
      <c r="AQ636" s="19" t="n" hidden="false">
        <f>ROUND(AM636*AN636,2)</f>
        <v>0</v>
      </c>
      <c r="AR636" s="19" t="n" hidden="false">
        <f>ROUND(AM636*AO636,2)</f>
        <v>0</v>
      </c>
      <c r="AS636" s="19" t="n" hidden="false">
        <f>AQ636+AR636</f>
        <v>0</v>
      </c>
      <c r="AT636" s="21" t="n" hidden="false">
        <f>AS636/N636-1</f>
        <v>-1</v>
      </c>
    </row>
    <row r="637" customFormat="false" hidden="false" outlineLevel="0" collapsed="false">
      <c r="A637" s="18" t="inlineStr">
        <is>
          <t xml:space="preserve">1.1.1.2.1.1.3.6.1</t>
        </is>
      </c>
      <c r="B637" s="18" t="inlineStr">
        <is>
          <t xml:space="preserve"/>
        </is>
      </c>
      <c r="C637" s="22" t="inlineStr">
        <is>
          <t xml:space="preserve">Кабель силовой ВВГнг(A)-FRLS 3х6мм2, 660В</t>
        </is>
      </c>
      <c r="D637" s="7" t="inlineStr">
        <is>
          <t xml:space="preserve"/>
        </is>
      </c>
      <c r="E637" s="7" t="inlineStr">
        <is>
          <t xml:space="preserve"/>
        </is>
      </c>
      <c r="F637" s="7" t="inlineStr">
        <is>
          <t xml:space="preserve">М</t>
        </is>
      </c>
      <c r="G637" s="7" t="inlineStr">
        <is>
          <t xml:space="preserve">1</t>
        </is>
      </c>
      <c r="H637" s="8" t="n">
        <v>260</v>
      </c>
      <c r="I637" s="23" t="n">
        <v>183.71</v>
      </c>
      <c r="J637" s="19" t="n">
        <v/>
      </c>
      <c r="K637" s="19" t="n">
        <f>ROUND(I637,2)+J637</f>
        <v>183.71</v>
      </c>
      <c r="L637" s="19" t="n">
        <f>ROUND(H637*ROUND(I637,2),2)</f>
        <v>47764.6</v>
      </c>
      <c r="M637" s="19" t="n">
        <v/>
      </c>
      <c r="N637" s="19" t="n">
        <f>L637+M637</f>
        <v>47764.6</v>
      </c>
      <c r="O637" s="8" t="n">
        <v>260</v>
      </c>
      <c r="P637" s="23" t="n" hidden="false">
        <v>183.71</v>
      </c>
      <c r="Q637" s="19" t="n" hidden="false">
        <v/>
      </c>
      <c r="R637" s="19" t="n" hidden="false">
        <f>P637+Q637</f>
        <v>183.71</v>
      </c>
      <c r="S637" s="19" t="n" hidden="false">
        <f>ROUND(O637*P637,2)</f>
        <v>47764.6</v>
      </c>
      <c r="T637" s="19" t="n" hidden="false">
        <v/>
      </c>
      <c r="U637" s="19" t="n" hidden="false">
        <f>S637+T637</f>
        <v>47764.6</v>
      </c>
      <c r="V637" s="21" t="n" hidden="false">
        <f>U637/N637-1</f>
        <v>0</v>
      </c>
      <c r="W637" s="8" t="n">
        <v>260</v>
      </c>
      <c r="X637" s="23" t="n" hidden="false">
        <v>183.71</v>
      </c>
      <c r="Y637" s="19" t="n" hidden="false">
        <v/>
      </c>
      <c r="Z637" s="19" t="n" hidden="false">
        <f>X637+Y637</f>
        <v>183.71</v>
      </c>
      <c r="AA637" s="19" t="n" hidden="false">
        <f>ROUND(W637*X637,2)</f>
        <v>47764.6</v>
      </c>
      <c r="AB637" s="19" t="n" hidden="false">
        <v/>
      </c>
      <c r="AC637" s="19" t="n" hidden="false">
        <f>AA637+AB637</f>
        <v>47764.6</v>
      </c>
      <c r="AD637" s="21" t="n" hidden="false">
        <f>AC637/N637-1</f>
        <v>0</v>
      </c>
      <c r="AE637" s="8" t="n">
        <v>260</v>
      </c>
      <c r="AF637" s="23" t="n" hidden="false">
        <v>183.71</v>
      </c>
      <c r="AG637" s="19" t="n" hidden="false">
        <v/>
      </c>
      <c r="AH637" s="19" t="n" hidden="false">
        <f>AF637+AG637</f>
        <v>183.71</v>
      </c>
      <c r="AI637" s="19" t="n" hidden="false">
        <f>ROUND(AE637*AF637,2)</f>
        <v>47764.6</v>
      </c>
      <c r="AJ637" s="19" t="n" hidden="false">
        <v/>
      </c>
      <c r="AK637" s="19" t="n" hidden="false">
        <f>AI637+AJ637</f>
        <v>47764.6</v>
      </c>
      <c r="AL637" s="21" t="n" hidden="false">
        <f>AK637/N637-1</f>
        <v>0</v>
      </c>
      <c r="AM637" s="8" t="n">
        <v>0</v>
      </c>
      <c r="AN637" s="23" t="n" hidden="false">
        <v>0</v>
      </c>
      <c r="AO637" s="19" t="n" hidden="false">
        <v/>
      </c>
      <c r="AP637" s="19" t="n" hidden="false">
        <f>AN637+AO637</f>
        <v>0</v>
      </c>
      <c r="AQ637" s="19" t="n" hidden="false">
        <f>ROUND(AM637*AN637,2)</f>
        <v>0</v>
      </c>
      <c r="AR637" s="19" t="n" hidden="false">
        <v/>
      </c>
      <c r="AS637" s="19" t="n" hidden="false">
        <f>AQ637+AR637</f>
        <v>0</v>
      </c>
      <c r="AT637" s="21" t="n" hidden="false">
        <f>AS637/N637-1</f>
        <v>-1</v>
      </c>
    </row>
    <row r="638" customFormat="false" hidden="false" outlineLevel="0" collapsed="false">
      <c r="A638" s="18" t="inlineStr">
        <is>
          <t xml:space="preserve">1.1.1.2.1.1.3.6.2</t>
        </is>
      </c>
      <c r="B638" s="18" t="inlineStr">
        <is>
          <t xml:space="preserve"/>
        </is>
      </c>
      <c r="C638" s="22" t="inlineStr">
        <is>
          <t xml:space="preserve">Кабель силовой ВВГнг(A)-LS 3х10мм2, 660В</t>
        </is>
      </c>
      <c r="D638" s="7" t="inlineStr">
        <is>
          <t xml:space="preserve"/>
        </is>
      </c>
      <c r="E638" s="7" t="inlineStr">
        <is>
          <t xml:space="preserve"/>
        </is>
      </c>
      <c r="F638" s="7" t="inlineStr">
        <is>
          <t xml:space="preserve">М</t>
        </is>
      </c>
      <c r="G638" s="7" t="inlineStr">
        <is>
          <t xml:space="preserve">1</t>
        </is>
      </c>
      <c r="H638" s="8" t="n">
        <v>940</v>
      </c>
      <c r="I638" s="23" t="n">
        <v>316.75</v>
      </c>
      <c r="J638" s="19" t="n">
        <v/>
      </c>
      <c r="K638" s="19" t="n">
        <f>ROUND(I638,2)+J638</f>
        <v>316.75</v>
      </c>
      <c r="L638" s="19" t="n">
        <f>ROUND(H638*ROUND(I638,2),2)</f>
        <v>297745</v>
      </c>
      <c r="M638" s="19" t="n">
        <v/>
      </c>
      <c r="N638" s="19" t="n">
        <f>L638+M638</f>
        <v>297745</v>
      </c>
      <c r="O638" s="8" t="n">
        <v>940</v>
      </c>
      <c r="P638" s="23" t="n" hidden="false">
        <v>316.75</v>
      </c>
      <c r="Q638" s="19" t="n" hidden="false">
        <v/>
      </c>
      <c r="R638" s="19" t="n" hidden="false">
        <f>P638+Q638</f>
        <v>316.75</v>
      </c>
      <c r="S638" s="19" t="n" hidden="false">
        <f>ROUND(O638*P638,2)</f>
        <v>297745</v>
      </c>
      <c r="T638" s="19" t="n" hidden="false">
        <v/>
      </c>
      <c r="U638" s="19" t="n" hidden="false">
        <f>S638+T638</f>
        <v>297745</v>
      </c>
      <c r="V638" s="21" t="n" hidden="false">
        <f>U638/N638-1</f>
        <v>0</v>
      </c>
      <c r="W638" s="8" t="n">
        <v>940</v>
      </c>
      <c r="X638" s="23" t="n" hidden="false">
        <v>316.75</v>
      </c>
      <c r="Y638" s="19" t="n" hidden="false">
        <v/>
      </c>
      <c r="Z638" s="19" t="n" hidden="false">
        <f>X638+Y638</f>
        <v>316.75</v>
      </c>
      <c r="AA638" s="19" t="n" hidden="false">
        <f>ROUND(W638*X638,2)</f>
        <v>297745</v>
      </c>
      <c r="AB638" s="19" t="n" hidden="false">
        <v/>
      </c>
      <c r="AC638" s="19" t="n" hidden="false">
        <f>AA638+AB638</f>
        <v>297745</v>
      </c>
      <c r="AD638" s="21" t="n" hidden="false">
        <f>AC638/N638-1</f>
        <v>0</v>
      </c>
      <c r="AE638" s="8" t="n">
        <v>940</v>
      </c>
      <c r="AF638" s="23" t="n" hidden="false">
        <v>316.75</v>
      </c>
      <c r="AG638" s="19" t="n" hidden="false">
        <v/>
      </c>
      <c r="AH638" s="19" t="n" hidden="false">
        <f>AF638+AG638</f>
        <v>316.75</v>
      </c>
      <c r="AI638" s="19" t="n" hidden="false">
        <f>ROUND(AE638*AF638,2)</f>
        <v>297745</v>
      </c>
      <c r="AJ638" s="19" t="n" hidden="false">
        <v/>
      </c>
      <c r="AK638" s="19" t="n" hidden="false">
        <f>AI638+AJ638</f>
        <v>297745</v>
      </c>
      <c r="AL638" s="21" t="n" hidden="false">
        <f>AK638/N638-1</f>
        <v>0</v>
      </c>
      <c r="AM638" s="8" t="n">
        <v>0</v>
      </c>
      <c r="AN638" s="23" t="n" hidden="false">
        <v>0</v>
      </c>
      <c r="AO638" s="19" t="n" hidden="false">
        <v/>
      </c>
      <c r="AP638" s="19" t="n" hidden="false">
        <f>AN638+AO638</f>
        <v>0</v>
      </c>
      <c r="AQ638" s="19" t="n" hidden="false">
        <f>ROUND(AM638*AN638,2)</f>
        <v>0</v>
      </c>
      <c r="AR638" s="19" t="n" hidden="false">
        <v/>
      </c>
      <c r="AS638" s="19" t="n" hidden="false">
        <f>AQ638+AR638</f>
        <v>0</v>
      </c>
      <c r="AT638" s="21" t="n" hidden="false">
        <f>AS638/N638-1</f>
        <v>-1</v>
      </c>
    </row>
    <row r="639" customFormat="false" hidden="false" outlineLevel="0" collapsed="false">
      <c r="A639" s="18" t="inlineStr">
        <is>
          <t xml:space="preserve">1.1.1.2.1.1.3.6.3</t>
        </is>
      </c>
      <c r="B639" s="18" t="inlineStr">
        <is>
          <t xml:space="preserve"/>
        </is>
      </c>
      <c r="C639" s="22" t="inlineStr">
        <is>
          <t xml:space="preserve">Кабель силовой ВВГнг(A)-FRLSLTx 5х4мм2, 660В</t>
        </is>
      </c>
      <c r="D639" s="7" t="inlineStr">
        <is>
          <t xml:space="preserve"/>
        </is>
      </c>
      <c r="E639" s="7" t="inlineStr">
        <is>
          <t xml:space="preserve"/>
        </is>
      </c>
      <c r="F639" s="7" t="inlineStr">
        <is>
          <t xml:space="preserve">М</t>
        </is>
      </c>
      <c r="G639" s="7" t="inlineStr">
        <is>
          <t xml:space="preserve">1</t>
        </is>
      </c>
      <c r="H639" s="8" t="n">
        <v>1225</v>
      </c>
      <c r="I639" s="23" t="n">
        <v>140.79</v>
      </c>
      <c r="J639" s="19" t="n">
        <v/>
      </c>
      <c r="K639" s="19" t="n">
        <f>ROUND(I639,2)+J639</f>
        <v>140.79</v>
      </c>
      <c r="L639" s="19" t="n">
        <f>ROUND(H639*ROUND(I639,2),2)</f>
        <v>172467.75</v>
      </c>
      <c r="M639" s="19" t="n">
        <v/>
      </c>
      <c r="N639" s="19" t="n">
        <f>L639+M639</f>
        <v>172467.75</v>
      </c>
      <c r="O639" s="8" t="n">
        <v>1225</v>
      </c>
      <c r="P639" s="23" t="n" hidden="false">
        <v>140.79</v>
      </c>
      <c r="Q639" s="19" t="n" hidden="false">
        <v/>
      </c>
      <c r="R639" s="19" t="n" hidden="false">
        <f>P639+Q639</f>
        <v>140.79</v>
      </c>
      <c r="S639" s="19" t="n" hidden="false">
        <f>ROUND(O639*P639,2)</f>
        <v>172467.75</v>
      </c>
      <c r="T639" s="19" t="n" hidden="false">
        <v/>
      </c>
      <c r="U639" s="19" t="n" hidden="false">
        <f>S639+T639</f>
        <v>172467.75</v>
      </c>
      <c r="V639" s="21" t="n" hidden="false">
        <f>U639/N639-1</f>
        <v>0</v>
      </c>
      <c r="W639" s="8" t="n">
        <v>1225</v>
      </c>
      <c r="X639" s="23" t="n" hidden="false">
        <v>140.79</v>
      </c>
      <c r="Y639" s="19" t="n" hidden="false">
        <v/>
      </c>
      <c r="Z639" s="19" t="n" hidden="false">
        <f>X639+Y639</f>
        <v>140.79</v>
      </c>
      <c r="AA639" s="19" t="n" hidden="false">
        <f>ROUND(W639*X639,2)</f>
        <v>172467.75</v>
      </c>
      <c r="AB639" s="19" t="n" hidden="false">
        <v/>
      </c>
      <c r="AC639" s="19" t="n" hidden="false">
        <f>AA639+AB639</f>
        <v>172467.75</v>
      </c>
      <c r="AD639" s="21" t="n" hidden="false">
        <f>AC639/N639-1</f>
        <v>0</v>
      </c>
      <c r="AE639" s="8" t="n">
        <v>1225</v>
      </c>
      <c r="AF639" s="23" t="n" hidden="false">
        <v>140.79</v>
      </c>
      <c r="AG639" s="19" t="n" hidden="false">
        <v/>
      </c>
      <c r="AH639" s="19" t="n" hidden="false">
        <f>AF639+AG639</f>
        <v>140.79</v>
      </c>
      <c r="AI639" s="19" t="n" hidden="false">
        <f>ROUND(AE639*AF639,2)</f>
        <v>172467.75</v>
      </c>
      <c r="AJ639" s="19" t="n" hidden="false">
        <v/>
      </c>
      <c r="AK639" s="19" t="n" hidden="false">
        <f>AI639+AJ639</f>
        <v>172467.75</v>
      </c>
      <c r="AL639" s="21" t="n" hidden="false">
        <f>AK639/N639-1</f>
        <v>0</v>
      </c>
      <c r="AM639" s="8" t="n">
        <v>0</v>
      </c>
      <c r="AN639" s="23" t="n" hidden="false">
        <v>0</v>
      </c>
      <c r="AO639" s="19" t="n" hidden="false">
        <v/>
      </c>
      <c r="AP639" s="19" t="n" hidden="false">
        <f>AN639+AO639</f>
        <v>0</v>
      </c>
      <c r="AQ639" s="19" t="n" hidden="false">
        <f>ROUND(AM639*AN639,2)</f>
        <v>0</v>
      </c>
      <c r="AR639" s="19" t="n" hidden="false">
        <v/>
      </c>
      <c r="AS639" s="19" t="n" hidden="false">
        <f>AQ639+AR639</f>
        <v>0</v>
      </c>
      <c r="AT639" s="21" t="n" hidden="false">
        <f>AS639/N639-1</f>
        <v>-1</v>
      </c>
    </row>
    <row r="640" customFormat="false" hidden="false" outlineLevel="0" collapsed="false">
      <c r="A640" s="18" t="inlineStr">
        <is>
          <t xml:space="preserve">1.1.1.2.1.1.3.6.4</t>
        </is>
      </c>
      <c r="B640" s="18" t="inlineStr">
        <is>
          <t xml:space="preserve"/>
        </is>
      </c>
      <c r="C640" s="22" t="inlineStr">
        <is>
          <t xml:space="preserve">Кабель силовой ВВГнг(A)-FRLSLTx 5х6мм2, 660В</t>
        </is>
      </c>
      <c r="D640" s="7" t="inlineStr">
        <is>
          <t xml:space="preserve"/>
        </is>
      </c>
      <c r="E640" s="7" t="inlineStr">
        <is>
          <t xml:space="preserve"/>
        </is>
      </c>
      <c r="F640" s="7" t="inlineStr">
        <is>
          <t xml:space="preserve">М</t>
        </is>
      </c>
      <c r="G640" s="7" t="inlineStr">
        <is>
          <t xml:space="preserve">1</t>
        </is>
      </c>
      <c r="H640" s="8" t="n">
        <v>1675</v>
      </c>
      <c r="I640" s="23" t="n">
        <v>341.61</v>
      </c>
      <c r="J640" s="19" t="n">
        <v/>
      </c>
      <c r="K640" s="19" t="n">
        <f>ROUND(I640,2)+J640</f>
        <v>341.61</v>
      </c>
      <c r="L640" s="19" t="n">
        <f>ROUND(H640*ROUND(I640,2),2)</f>
        <v>572196.75</v>
      </c>
      <c r="M640" s="19" t="n">
        <v/>
      </c>
      <c r="N640" s="19" t="n">
        <f>L640+M640</f>
        <v>572196.75</v>
      </c>
      <c r="O640" s="8" t="n">
        <v>1675</v>
      </c>
      <c r="P640" s="23" t="n" hidden="false">
        <v>341.61</v>
      </c>
      <c r="Q640" s="19" t="n" hidden="false">
        <v/>
      </c>
      <c r="R640" s="19" t="n" hidden="false">
        <f>P640+Q640</f>
        <v>341.61</v>
      </c>
      <c r="S640" s="19" t="n" hidden="false">
        <f>ROUND(O640*P640,2)</f>
        <v>572196.75</v>
      </c>
      <c r="T640" s="19" t="n" hidden="false">
        <v/>
      </c>
      <c r="U640" s="19" t="n" hidden="false">
        <f>S640+T640</f>
        <v>572196.75</v>
      </c>
      <c r="V640" s="21" t="n" hidden="false">
        <f>U640/N640-1</f>
        <v>0</v>
      </c>
      <c r="W640" s="8" t="n">
        <v>1675</v>
      </c>
      <c r="X640" s="23" t="n" hidden="false">
        <v>341.61</v>
      </c>
      <c r="Y640" s="19" t="n" hidden="false">
        <v/>
      </c>
      <c r="Z640" s="19" t="n" hidden="false">
        <f>X640+Y640</f>
        <v>341.61</v>
      </c>
      <c r="AA640" s="19" t="n" hidden="false">
        <f>ROUND(W640*X640,2)</f>
        <v>572196.75</v>
      </c>
      <c r="AB640" s="19" t="n" hidden="false">
        <v/>
      </c>
      <c r="AC640" s="19" t="n" hidden="false">
        <f>AA640+AB640</f>
        <v>572196.75</v>
      </c>
      <c r="AD640" s="21" t="n" hidden="false">
        <f>AC640/N640-1</f>
        <v>0</v>
      </c>
      <c r="AE640" s="8" t="n">
        <v>1675</v>
      </c>
      <c r="AF640" s="23" t="n" hidden="false">
        <v>341.61</v>
      </c>
      <c r="AG640" s="19" t="n" hidden="false">
        <v/>
      </c>
      <c r="AH640" s="19" t="n" hidden="false">
        <f>AF640+AG640</f>
        <v>341.61</v>
      </c>
      <c r="AI640" s="19" t="n" hidden="false">
        <f>ROUND(AE640*AF640,2)</f>
        <v>572196.75</v>
      </c>
      <c r="AJ640" s="19" t="n" hidden="false">
        <v/>
      </c>
      <c r="AK640" s="19" t="n" hidden="false">
        <f>AI640+AJ640</f>
        <v>572196.75</v>
      </c>
      <c r="AL640" s="21" t="n" hidden="false">
        <f>AK640/N640-1</f>
        <v>0</v>
      </c>
      <c r="AM640" s="8" t="n">
        <v>0</v>
      </c>
      <c r="AN640" s="23" t="n" hidden="false">
        <v>0</v>
      </c>
      <c r="AO640" s="19" t="n" hidden="false">
        <v/>
      </c>
      <c r="AP640" s="19" t="n" hidden="false">
        <f>AN640+AO640</f>
        <v>0</v>
      </c>
      <c r="AQ640" s="19" t="n" hidden="false">
        <f>ROUND(AM640*AN640,2)</f>
        <v>0</v>
      </c>
      <c r="AR640" s="19" t="n" hidden="false">
        <v/>
      </c>
      <c r="AS640" s="19" t="n" hidden="false">
        <f>AQ640+AR640</f>
        <v>0</v>
      </c>
      <c r="AT640" s="21" t="n" hidden="false">
        <f>AS640/N640-1</f>
        <v>-1</v>
      </c>
    </row>
    <row r="641" customFormat="false" hidden="false" outlineLevel="0" collapsed="false">
      <c r="A641" s="18" t="inlineStr">
        <is>
          <t xml:space="preserve">1.1.1.2.1.1.3.6.5</t>
        </is>
      </c>
      <c r="B641" s="18" t="inlineStr">
        <is>
          <t xml:space="preserve"/>
        </is>
      </c>
      <c r="C641" s="22" t="inlineStr">
        <is>
          <t xml:space="preserve">Кабель силовой ВВГнг(A)-LSLTx 5х4мм2, 660В</t>
        </is>
      </c>
      <c r="D641" s="7" t="inlineStr">
        <is>
          <t xml:space="preserve"/>
        </is>
      </c>
      <c r="E641" s="7" t="inlineStr">
        <is>
          <t xml:space="preserve"/>
        </is>
      </c>
      <c r="F641" s="7" t="inlineStr">
        <is>
          <t xml:space="preserve">М</t>
        </is>
      </c>
      <c r="G641" s="7" t="inlineStr">
        <is>
          <t xml:space="preserve">1</t>
        </is>
      </c>
      <c r="H641" s="8" t="n">
        <v>630</v>
      </c>
      <c r="I641" s="23" t="n">
        <v>192.91</v>
      </c>
      <c r="J641" s="19" t="n">
        <v/>
      </c>
      <c r="K641" s="19" t="n">
        <f>ROUND(I641,2)+J641</f>
        <v>192.91</v>
      </c>
      <c r="L641" s="19" t="n">
        <f>ROUND(H641*ROUND(I641,2),2)</f>
        <v>121533.3</v>
      </c>
      <c r="M641" s="19" t="n">
        <v/>
      </c>
      <c r="N641" s="19" t="n">
        <f>L641+M641</f>
        <v>121533.3</v>
      </c>
      <c r="O641" s="8" t="n">
        <v>630</v>
      </c>
      <c r="P641" s="23" t="n" hidden="false">
        <v>192.91</v>
      </c>
      <c r="Q641" s="19" t="n" hidden="false">
        <v/>
      </c>
      <c r="R641" s="19" t="n" hidden="false">
        <f>P641+Q641</f>
        <v>192.91</v>
      </c>
      <c r="S641" s="19" t="n" hidden="false">
        <f>ROUND(O641*P641,2)</f>
        <v>121533.3</v>
      </c>
      <c r="T641" s="19" t="n" hidden="false">
        <v/>
      </c>
      <c r="U641" s="19" t="n" hidden="false">
        <f>S641+T641</f>
        <v>121533.3</v>
      </c>
      <c r="V641" s="21" t="n" hidden="false">
        <f>U641/N641-1</f>
        <v>0</v>
      </c>
      <c r="W641" s="8" t="n">
        <v>630</v>
      </c>
      <c r="X641" s="23" t="n" hidden="false">
        <v>192.91</v>
      </c>
      <c r="Y641" s="19" t="n" hidden="false">
        <v/>
      </c>
      <c r="Z641" s="19" t="n" hidden="false">
        <f>X641+Y641</f>
        <v>192.91</v>
      </c>
      <c r="AA641" s="19" t="n" hidden="false">
        <f>ROUND(W641*X641,2)</f>
        <v>121533.3</v>
      </c>
      <c r="AB641" s="19" t="n" hidden="false">
        <v/>
      </c>
      <c r="AC641" s="19" t="n" hidden="false">
        <f>AA641+AB641</f>
        <v>121533.3</v>
      </c>
      <c r="AD641" s="21" t="n" hidden="false">
        <f>AC641/N641-1</f>
        <v>0</v>
      </c>
      <c r="AE641" s="8" t="n">
        <v>630</v>
      </c>
      <c r="AF641" s="23" t="n" hidden="false">
        <v>192.91</v>
      </c>
      <c r="AG641" s="19" t="n" hidden="false">
        <v/>
      </c>
      <c r="AH641" s="19" t="n" hidden="false">
        <f>AF641+AG641</f>
        <v>192.91</v>
      </c>
      <c r="AI641" s="19" t="n" hidden="false">
        <f>ROUND(AE641*AF641,2)</f>
        <v>121533.3</v>
      </c>
      <c r="AJ641" s="19" t="n" hidden="false">
        <v/>
      </c>
      <c r="AK641" s="19" t="n" hidden="false">
        <f>AI641+AJ641</f>
        <v>121533.3</v>
      </c>
      <c r="AL641" s="21" t="n" hidden="false">
        <f>AK641/N641-1</f>
        <v>0</v>
      </c>
      <c r="AM641" s="8" t="n">
        <v>0</v>
      </c>
      <c r="AN641" s="23" t="n" hidden="false">
        <v>0</v>
      </c>
      <c r="AO641" s="19" t="n" hidden="false">
        <v/>
      </c>
      <c r="AP641" s="19" t="n" hidden="false">
        <f>AN641+AO641</f>
        <v>0</v>
      </c>
      <c r="AQ641" s="19" t="n" hidden="false">
        <f>ROUND(AM641*AN641,2)</f>
        <v>0</v>
      </c>
      <c r="AR641" s="19" t="n" hidden="false">
        <v/>
      </c>
      <c r="AS641" s="19" t="n" hidden="false">
        <f>AQ641+AR641</f>
        <v>0</v>
      </c>
      <c r="AT641" s="21" t="n" hidden="false">
        <f>AS641/N641-1</f>
        <v>-1</v>
      </c>
    </row>
    <row r="642" customFormat="false" hidden="false" outlineLevel="0" collapsed="false">
      <c r="A642" s="18" t="inlineStr">
        <is>
          <t xml:space="preserve">1.1.1.2.1.1.3.6.6</t>
        </is>
      </c>
      <c r="B642" s="18" t="inlineStr">
        <is>
          <t xml:space="preserve"/>
        </is>
      </c>
      <c r="C642" s="22" t="inlineStr">
        <is>
          <t xml:space="preserve">Кабель силовой ВВГнг(A)-LSLTx 5х6мм2, 1000В</t>
        </is>
      </c>
      <c r="D642" s="7" t="inlineStr">
        <is>
          <t xml:space="preserve"/>
        </is>
      </c>
      <c r="E642" s="7" t="inlineStr">
        <is>
          <t xml:space="preserve"/>
        </is>
      </c>
      <c r="F642" s="7" t="inlineStr">
        <is>
          <t xml:space="preserve">М</t>
        </is>
      </c>
      <c r="G642" s="7" t="inlineStr">
        <is>
          <t xml:space="preserve">1</t>
        </is>
      </c>
      <c r="H642" s="8" t="n">
        <v>725</v>
      </c>
      <c r="I642" s="20" t="n">
        <v>410.87</v>
      </c>
      <c r="J642" s="19" t="n">
        <v/>
      </c>
      <c r="K642" s="19" t="n">
        <f>ROUND(I642,2)+J642</f>
        <v>410.87</v>
      </c>
      <c r="L642" s="19" t="n">
        <f>ROUND(H642*ROUND(I642,2),2)</f>
        <v>297880.75</v>
      </c>
      <c r="M642" s="19" t="n">
        <v/>
      </c>
      <c r="N642" s="19" t="n">
        <f>L642+M642</f>
        <v>297880.75</v>
      </c>
      <c r="O642" s="8" t="n">
        <v>725</v>
      </c>
      <c r="P642" s="20" t="n" hidden="false">
        <v>430</v>
      </c>
      <c r="Q642" s="19" t="n" hidden="false">
        <v/>
      </c>
      <c r="R642" s="19" t="n" hidden="false">
        <f>P642+Q642</f>
        <v>430</v>
      </c>
      <c r="S642" s="19" t="n" hidden="false">
        <f>ROUND(O642*P642,2)</f>
        <v>311750</v>
      </c>
      <c r="T642" s="19" t="n" hidden="false">
        <v/>
      </c>
      <c r="U642" s="19" t="n" hidden="false">
        <f>S642+T642</f>
        <v>311750</v>
      </c>
      <c r="V642" s="21" t="n" hidden="false">
        <f>U642/N642-1</f>
        <v>0.04655973909022326</v>
      </c>
      <c r="W642" s="8" t="n">
        <v>725</v>
      </c>
      <c r="X642" s="20" t="n" hidden="false">
        <v>587</v>
      </c>
      <c r="Y642" s="19" t="n" hidden="false">
        <v/>
      </c>
      <c r="Z642" s="19" t="n" hidden="false">
        <f>X642+Y642</f>
        <v>587</v>
      </c>
      <c r="AA642" s="19" t="n" hidden="false">
        <f>ROUND(W642*X642,2)</f>
        <v>425575</v>
      </c>
      <c r="AB642" s="19" t="n" hidden="false">
        <v/>
      </c>
      <c r="AC642" s="19" t="n" hidden="false">
        <f>AA642+AB642</f>
        <v>425575</v>
      </c>
      <c r="AD642" s="21" t="n" hidden="false">
        <f>AC642/N642-1</f>
        <v>0.4286757368510721</v>
      </c>
      <c r="AE642" s="8" t="n">
        <v>725</v>
      </c>
      <c r="AF642" s="20" t="n" hidden="false">
        <v>450</v>
      </c>
      <c r="AG642" s="19" t="n" hidden="false">
        <v/>
      </c>
      <c r="AH642" s="19" t="n" hidden="false">
        <f>AF642+AG642</f>
        <v>450</v>
      </c>
      <c r="AI642" s="19" t="n" hidden="false">
        <f>ROUND(AE642*AF642,2)</f>
        <v>326250</v>
      </c>
      <c r="AJ642" s="19" t="n" hidden="false">
        <v/>
      </c>
      <c r="AK642" s="19" t="n" hidden="false">
        <f>AI642+AJ642</f>
        <v>326250</v>
      </c>
      <c r="AL642" s="21" t="n" hidden="false">
        <f>AK642/N642-1</f>
        <v>0.0952369362572103</v>
      </c>
      <c r="AM642" s="8" t="n">
        <v>0</v>
      </c>
      <c r="AN642" s="19" t="n" hidden="false">
        <v>0</v>
      </c>
      <c r="AO642" s="19" t="n" hidden="false">
        <v/>
      </c>
      <c r="AP642" s="19" t="n" hidden="false">
        <f>AN642+AO642</f>
        <v>0</v>
      </c>
      <c r="AQ642" s="19" t="n" hidden="false">
        <f>ROUND(AM642*AN642,2)</f>
        <v>0</v>
      </c>
      <c r="AR642" s="19" t="n" hidden="false">
        <v/>
      </c>
      <c r="AS642" s="19" t="n" hidden="false">
        <f>AQ642+AR642</f>
        <v>0</v>
      </c>
      <c r="AT642" s="21" t="n" hidden="false">
        <f>AS642/N642-1</f>
        <v>-1</v>
      </c>
    </row>
    <row r="643" customFormat="false" hidden="false" outlineLevel="0" collapsed="false">
      <c r="A643" s="18" t="inlineStr">
        <is>
          <t xml:space="preserve">1.1.1.2.1.1.3.7</t>
        </is>
      </c>
      <c r="B643" s="18" t="inlineStr">
        <is>
          <t xml:space="preserve"/>
        </is>
      </c>
      <c r="C643" s="18" t="inlineStr">
        <is>
          <t xml:space="preserve">Затяжка кабеля, провода в трубу / 40-69 мм</t>
        </is>
      </c>
      <c r="D643" s="7" t="inlineStr">
        <is>
          <t xml:space="preserve">ЭМ 4.1
Поставщики: ООО "Богословский кабельный завод", Акционерное общество "Электрокабель" Кольчугинский завод"</t>
        </is>
      </c>
      <c r="E643" s="7" t="inlineStr">
        <is>
          <t xml:space="preserve">Выгружается из БО по объектам BIM-КЦ</t>
        </is>
      </c>
      <c r="F643" s="7" t="inlineStr">
        <is>
          <t xml:space="preserve">ПОГ М</t>
        </is>
      </c>
      <c r="G643" s="7" t="inlineStr">
        <is>
          <t xml:space="preserve">1</t>
        </is>
      </c>
      <c r="H643" s="8" t="n">
        <v>390</v>
      </c>
      <c r="I643" s="19" t="n">
        <f>ROUND((L644+L645)/H643,2)</f>
        <v>551.41</v>
      </c>
      <c r="J643" s="20" t="n">
        <v>190</v>
      </c>
      <c r="K643" s="19" t="n">
        <f>I643+ROUND(J643,2)</f>
        <v>741.41</v>
      </c>
      <c r="L643" s="19" t="n">
        <f>ROUND(H643*I643,2)</f>
        <v>215049.9</v>
      </c>
      <c r="M643" s="19" t="n">
        <f>ROUND(H643*ROUND(J643,2),2)</f>
        <v>74100</v>
      </c>
      <c r="N643" s="19" t="n">
        <f>L643+M643</f>
        <v>289149.9</v>
      </c>
      <c r="O643" s="8" t="n">
        <v>390</v>
      </c>
      <c r="P643" s="19" t="n" hidden="false">
        <f>ROUND((S644+S645)/O643,2)</f>
        <v>639.33</v>
      </c>
      <c r="Q643" s="20" t="n" hidden="false">
        <v>264</v>
      </c>
      <c r="R643" s="19" t="n" hidden="false">
        <f>P643+Q643</f>
        <v>903.33</v>
      </c>
      <c r="S643" s="19" t="n" hidden="false">
        <f>ROUND(O643*P643,2)</f>
        <v>249338.7</v>
      </c>
      <c r="T643" s="19" t="n" hidden="false">
        <f>ROUND(O643*Q643,2)</f>
        <v>102960</v>
      </c>
      <c r="U643" s="19" t="n" hidden="false">
        <f>S643+T643</f>
        <v>352298.7</v>
      </c>
      <c r="V643" s="21" t="n" hidden="false">
        <f>U643/N643-1</f>
        <v>0.21839468040625287</v>
      </c>
      <c r="W643" s="8" t="n">
        <v>390</v>
      </c>
      <c r="X643" s="19" t="n" hidden="false">
        <f>ROUND((AA644+AA645)/W643,2)</f>
        <v>654.72</v>
      </c>
      <c r="Y643" s="20" t="n" hidden="false">
        <v>550</v>
      </c>
      <c r="Z643" s="19" t="n" hidden="false">
        <f>X643+Y643</f>
        <v>1204.72</v>
      </c>
      <c r="AA643" s="19" t="n" hidden="false">
        <f>ROUND(W643*X643,2)</f>
        <v>255340.8</v>
      </c>
      <c r="AB643" s="19" t="n" hidden="false">
        <f>ROUND(W643*Y643,2)</f>
        <v>214500</v>
      </c>
      <c r="AC643" s="19" t="n" hidden="false">
        <f>AA643+AB643</f>
        <v>469840.8</v>
      </c>
      <c r="AD643" s="21" t="n" hidden="false">
        <f>AC643/N643-1</f>
        <v>0.624903899326958</v>
      </c>
      <c r="AE643" s="8" t="n">
        <v>390</v>
      </c>
      <c r="AF643" s="19" t="n" hidden="false">
        <f>ROUND((AI644+AI645)/AE643,2)</f>
        <v>669.46</v>
      </c>
      <c r="AG643" s="20" t="n" hidden="false">
        <v>450</v>
      </c>
      <c r="AH643" s="19" t="n" hidden="false">
        <f>AF643+AG643</f>
        <v>1119.46</v>
      </c>
      <c r="AI643" s="19" t="n" hidden="false">
        <f>ROUND(AE643*AF643,2)</f>
        <v>261089.4</v>
      </c>
      <c r="AJ643" s="19" t="n" hidden="false">
        <f>ROUND(AE643*AG643,2)</f>
        <v>175500</v>
      </c>
      <c r="AK643" s="19" t="n" hidden="false">
        <f>AI643+AJ643</f>
        <v>436589.4</v>
      </c>
      <c r="AL643" s="21" t="n" hidden="false">
        <f>AK643/N643-1</f>
        <v>0.5099067992069166</v>
      </c>
      <c r="AM643" s="8" t="n">
        <v>0</v>
      </c>
      <c r="AN643" s="19" t="n" hidden="false">
        <f>ROUND((AQ644+AQ645)/AM643,2)</f>
        <v>0</v>
      </c>
      <c r="AO643" s="19" t="n" hidden="false">
        <v>0</v>
      </c>
      <c r="AP643" s="19" t="n" hidden="false">
        <f>AN643+AO643</f>
        <v>0</v>
      </c>
      <c r="AQ643" s="19" t="n" hidden="false">
        <f>ROUND(AM643*AN643,2)</f>
        <v>0</v>
      </c>
      <c r="AR643" s="19" t="n" hidden="false">
        <f>ROUND(AM643*AO643,2)</f>
        <v>0</v>
      </c>
      <c r="AS643" s="19" t="n" hidden="false">
        <f>AQ643+AR643</f>
        <v>0</v>
      </c>
      <c r="AT643" s="21" t="n" hidden="false">
        <f>AS643/N643-1</f>
        <v>-1</v>
      </c>
    </row>
    <row r="644" customFormat="false" hidden="false" outlineLevel="0" collapsed="false">
      <c r="A644" s="18" t="inlineStr">
        <is>
          <t xml:space="preserve">1.1.1.2.1.1.3.7.1</t>
        </is>
      </c>
      <c r="B644" s="18" t="inlineStr">
        <is>
          <t xml:space="preserve"/>
        </is>
      </c>
      <c r="C644" s="22" t="inlineStr">
        <is>
          <t xml:space="preserve">Кабель силовой ВВГнг(A)-LSLTx 5х10мм2, 1000В</t>
        </is>
      </c>
      <c r="D644" s="7" t="inlineStr">
        <is>
          <t xml:space="preserve"/>
        </is>
      </c>
      <c r="E644" s="7" t="inlineStr">
        <is>
          <t xml:space="preserve"/>
        </is>
      </c>
      <c r="F644" s="7" t="inlineStr">
        <is>
          <t xml:space="preserve">М</t>
        </is>
      </c>
      <c r="G644" s="7" t="inlineStr">
        <is>
          <t xml:space="preserve">1</t>
        </is>
      </c>
      <c r="H644" s="8" t="n">
        <v>250</v>
      </c>
      <c r="I644" s="20" t="n">
        <v>571.84</v>
      </c>
      <c r="J644" s="19" t="n">
        <v/>
      </c>
      <c r="K644" s="19" t="n">
        <f>ROUND(I644,2)+J644</f>
        <v>571.84</v>
      </c>
      <c r="L644" s="19" t="n">
        <f>ROUND(H644*ROUND(I644,2),2)</f>
        <v>142960</v>
      </c>
      <c r="M644" s="19" t="n">
        <v/>
      </c>
      <c r="N644" s="19" t="n">
        <f>L644+M644</f>
        <v>142960</v>
      </c>
      <c r="O644" s="8" t="n">
        <v>250</v>
      </c>
      <c r="P644" s="20" t="n" hidden="false">
        <v>709</v>
      </c>
      <c r="Q644" s="19" t="n" hidden="false">
        <v/>
      </c>
      <c r="R644" s="19" t="n" hidden="false">
        <f>P644+Q644</f>
        <v>709</v>
      </c>
      <c r="S644" s="19" t="n" hidden="false">
        <f>ROUND(O644*P644,2)</f>
        <v>177250</v>
      </c>
      <c r="T644" s="19" t="n" hidden="false">
        <v/>
      </c>
      <c r="U644" s="19" t="n" hidden="false">
        <f>S644+T644</f>
        <v>177250</v>
      </c>
      <c r="V644" s="21" t="n" hidden="false">
        <f>U644/N644-1</f>
        <v>0.23985730274202566</v>
      </c>
      <c r="W644" s="8" t="n">
        <v>250</v>
      </c>
      <c r="X644" s="20" t="n" hidden="false">
        <v>733</v>
      </c>
      <c r="Y644" s="19" t="n" hidden="false">
        <v/>
      </c>
      <c r="Z644" s="19" t="n" hidden="false">
        <f>X644+Y644</f>
        <v>733</v>
      </c>
      <c r="AA644" s="19" t="n" hidden="false">
        <f>ROUND(W644*X644,2)</f>
        <v>183250</v>
      </c>
      <c r="AB644" s="19" t="n" hidden="false">
        <v/>
      </c>
      <c r="AC644" s="19" t="n" hidden="false">
        <f>AA644+AB644</f>
        <v>183250</v>
      </c>
      <c r="AD644" s="21" t="n" hidden="false">
        <f>AC644/N644-1</f>
        <v>0.2818270844991606</v>
      </c>
      <c r="AE644" s="8" t="n">
        <v>250</v>
      </c>
      <c r="AF644" s="20" t="n" hidden="false">
        <v>756</v>
      </c>
      <c r="AG644" s="19" t="n" hidden="false">
        <v/>
      </c>
      <c r="AH644" s="19" t="n" hidden="false">
        <f>AF644+AG644</f>
        <v>756</v>
      </c>
      <c r="AI644" s="19" t="n" hidden="false">
        <f>ROUND(AE644*AF644,2)</f>
        <v>189000</v>
      </c>
      <c r="AJ644" s="19" t="n" hidden="false">
        <v/>
      </c>
      <c r="AK644" s="19" t="n" hidden="false">
        <f>AI644+AJ644</f>
        <v>189000</v>
      </c>
      <c r="AL644" s="21" t="n" hidden="false">
        <f>AK644/N644-1</f>
        <v>0.32204812534974825</v>
      </c>
      <c r="AM644" s="8" t="n">
        <v>0</v>
      </c>
      <c r="AN644" s="19" t="n" hidden="false">
        <v>0</v>
      </c>
      <c r="AO644" s="19" t="n" hidden="false">
        <v/>
      </c>
      <c r="AP644" s="19" t="n" hidden="false">
        <f>AN644+AO644</f>
        <v>0</v>
      </c>
      <c r="AQ644" s="19" t="n" hidden="false">
        <f>ROUND(AM644*AN644,2)</f>
        <v>0</v>
      </c>
      <c r="AR644" s="19" t="n" hidden="false">
        <v/>
      </c>
      <c r="AS644" s="19" t="n" hidden="false">
        <f>AQ644+AR644</f>
        <v>0</v>
      </c>
      <c r="AT644" s="21" t="n" hidden="false">
        <f>AS644/N644-1</f>
        <v>-1</v>
      </c>
    </row>
    <row r="645" customFormat="false" hidden="false" outlineLevel="0" collapsed="false">
      <c r="A645" s="18" t="inlineStr">
        <is>
          <t xml:space="preserve">1.1.1.2.1.1.3.7.2</t>
        </is>
      </c>
      <c r="B645" s="18" t="inlineStr">
        <is>
          <t xml:space="preserve"/>
        </is>
      </c>
      <c r="C645" s="22" t="inlineStr">
        <is>
          <t xml:space="preserve">Кабель силовой ВВГнг(A)-LS 3х16мм2, 660В</t>
        </is>
      </c>
      <c r="D645" s="7" t="inlineStr">
        <is>
          <t xml:space="preserve">LSLTx</t>
        </is>
      </c>
      <c r="E645" s="7" t="inlineStr">
        <is>
          <t xml:space="preserve"/>
        </is>
      </c>
      <c r="F645" s="7" t="inlineStr">
        <is>
          <t xml:space="preserve">М</t>
        </is>
      </c>
      <c r="G645" s="7" t="inlineStr">
        <is>
          <t xml:space="preserve">1</t>
        </is>
      </c>
      <c r="H645" s="8" t="n">
        <v>140</v>
      </c>
      <c r="I645" s="23" t="n">
        <v>514.93</v>
      </c>
      <c r="J645" s="19" t="n">
        <v/>
      </c>
      <c r="K645" s="19" t="n">
        <f>ROUND(I645,2)+J645</f>
        <v>514.93</v>
      </c>
      <c r="L645" s="19" t="n">
        <f>ROUND(H645*ROUND(I645,2),2)</f>
        <v>72090.2</v>
      </c>
      <c r="M645" s="19" t="n">
        <v/>
      </c>
      <c r="N645" s="19" t="n">
        <f>L645+M645</f>
        <v>72090.2</v>
      </c>
      <c r="O645" s="8" t="n">
        <v>140</v>
      </c>
      <c r="P645" s="23" t="n" hidden="false">
        <v>514.93</v>
      </c>
      <c r="Q645" s="19" t="n" hidden="false">
        <v/>
      </c>
      <c r="R645" s="19" t="n" hidden="false">
        <f>P645+Q645</f>
        <v>514.93</v>
      </c>
      <c r="S645" s="19" t="n" hidden="false">
        <f>ROUND(O645*P645,2)</f>
        <v>72090.2</v>
      </c>
      <c r="T645" s="19" t="n" hidden="false">
        <v/>
      </c>
      <c r="U645" s="19" t="n" hidden="false">
        <f>S645+T645</f>
        <v>72090.2</v>
      </c>
      <c r="V645" s="21" t="n" hidden="false">
        <f>U645/N645-1</f>
        <v>0</v>
      </c>
      <c r="W645" s="8" t="n">
        <v>140</v>
      </c>
      <c r="X645" s="23" t="n" hidden="false">
        <v>514.93</v>
      </c>
      <c r="Y645" s="19" t="n" hidden="false">
        <v/>
      </c>
      <c r="Z645" s="19" t="n" hidden="false">
        <f>X645+Y645</f>
        <v>514.93</v>
      </c>
      <c r="AA645" s="19" t="n" hidden="false">
        <f>ROUND(W645*X645,2)</f>
        <v>72090.2</v>
      </c>
      <c r="AB645" s="19" t="n" hidden="false">
        <v/>
      </c>
      <c r="AC645" s="19" t="n" hidden="false">
        <f>AA645+AB645</f>
        <v>72090.2</v>
      </c>
      <c r="AD645" s="21" t="n" hidden="false">
        <f>AC645/N645-1</f>
        <v>0</v>
      </c>
      <c r="AE645" s="8" t="n">
        <v>140</v>
      </c>
      <c r="AF645" s="23" t="n" hidden="false">
        <v>514.93</v>
      </c>
      <c r="AG645" s="19" t="n" hidden="false">
        <v/>
      </c>
      <c r="AH645" s="19" t="n" hidden="false">
        <f>AF645+AG645</f>
        <v>514.93</v>
      </c>
      <c r="AI645" s="19" t="n" hidden="false">
        <f>ROUND(AE645*AF645,2)</f>
        <v>72090.2</v>
      </c>
      <c r="AJ645" s="19" t="n" hidden="false">
        <v/>
      </c>
      <c r="AK645" s="19" t="n" hidden="false">
        <f>AI645+AJ645</f>
        <v>72090.2</v>
      </c>
      <c r="AL645" s="21" t="n" hidden="false">
        <f>AK645/N645-1</f>
        <v>0</v>
      </c>
      <c r="AM645" s="8" t="n">
        <v>0</v>
      </c>
      <c r="AN645" s="23" t="n" hidden="false">
        <v>0</v>
      </c>
      <c r="AO645" s="19" t="n" hidden="false">
        <v/>
      </c>
      <c r="AP645" s="19" t="n" hidden="false">
        <f>AN645+AO645</f>
        <v>0</v>
      </c>
      <c r="AQ645" s="19" t="n" hidden="false">
        <f>ROUND(AM645*AN645,2)</f>
        <v>0</v>
      </c>
      <c r="AR645" s="19" t="n" hidden="false">
        <v/>
      </c>
      <c r="AS645" s="19" t="n" hidden="false">
        <f>AQ645+AR645</f>
        <v>0</v>
      </c>
      <c r="AT645" s="21" t="n" hidden="false">
        <f>AS645/N645-1</f>
        <v>-1</v>
      </c>
    </row>
    <row r="646" customFormat="false" hidden="false" outlineLevel="0" collapsed="false">
      <c r="A646" s="18" t="inlineStr">
        <is>
          <t xml:space="preserve">1.1.1.2.1.1.3.8</t>
        </is>
      </c>
      <c r="B646" s="18" t="inlineStr">
        <is>
          <t xml:space="preserve"/>
        </is>
      </c>
      <c r="C646" s="18" t="inlineStr">
        <is>
          <t xml:space="preserve">Затяжка кабеля, провода в трубу / 40-69 мм</t>
        </is>
      </c>
      <c r="D646" s="7" t="inlineStr">
        <is>
          <t xml:space="preserve">ЭМ 4.2
Поставщики: ООО "Богословский кабельный завод", Акционерное общество "Электрокабель" Кольчугинский завод"</t>
        </is>
      </c>
      <c r="E646" s="7" t="inlineStr">
        <is>
          <t xml:space="preserve">Выгружается из БО по объектам BIM-КЦ</t>
        </is>
      </c>
      <c r="F646" s="7" t="inlineStr">
        <is>
          <t xml:space="preserve">ПОГ М</t>
        </is>
      </c>
      <c r="G646" s="7" t="inlineStr">
        <is>
          <t xml:space="preserve">1</t>
        </is>
      </c>
      <c r="H646" s="8" t="n">
        <v>850</v>
      </c>
      <c r="I646" s="19" t="n">
        <f>ROUND((L647+L648+L649)/H646,2)</f>
        <v>558.9</v>
      </c>
      <c r="J646" s="20" t="n">
        <v>190</v>
      </c>
      <c r="K646" s="19" t="n">
        <f>I646+ROUND(J646,2)</f>
        <v>748.9</v>
      </c>
      <c r="L646" s="19" t="n">
        <f>ROUND(H646*I646,2)</f>
        <v>475065</v>
      </c>
      <c r="M646" s="19" t="n">
        <f>ROUND(H646*ROUND(J646,2),2)</f>
        <v>161500</v>
      </c>
      <c r="N646" s="19" t="n">
        <f>L646+M646</f>
        <v>636565</v>
      </c>
      <c r="O646" s="8" t="n">
        <v>850</v>
      </c>
      <c r="P646" s="19" t="n" hidden="false">
        <f>ROUND((S647+S648+S649)/O646,2)</f>
        <v>644.43</v>
      </c>
      <c r="Q646" s="20" t="n" hidden="false">
        <v>264</v>
      </c>
      <c r="R646" s="19" t="n" hidden="false">
        <f>P646+Q646</f>
        <v>908.43</v>
      </c>
      <c r="S646" s="19" t="n" hidden="false">
        <f>ROUND(O646*P646,2)</f>
        <v>547765.5</v>
      </c>
      <c r="T646" s="19" t="n" hidden="false">
        <f>ROUND(O646*Q646,2)</f>
        <v>224400</v>
      </c>
      <c r="U646" s="19" t="n" hidden="false">
        <f>S646+T646</f>
        <v>772165.5</v>
      </c>
      <c r="V646" s="21" t="n" hidden="false">
        <f>U646/N646-1</f>
        <v>0.21301909467218594</v>
      </c>
      <c r="W646" s="8" t="n">
        <v>850</v>
      </c>
      <c r="X646" s="19" t="n" hidden="false">
        <f>ROUND((AA647+AA648+AA649)/W646,2)</f>
        <v>659.39</v>
      </c>
      <c r="Y646" s="20" t="n" hidden="false">
        <v>550</v>
      </c>
      <c r="Z646" s="19" t="n" hidden="false">
        <f>X646+Y646</f>
        <v>1209.39</v>
      </c>
      <c r="AA646" s="19" t="n" hidden="false">
        <f>ROUND(W646*X646,2)</f>
        <v>560481.5</v>
      </c>
      <c r="AB646" s="19" t="n" hidden="false">
        <f>ROUND(W646*Y646,2)</f>
        <v>467500</v>
      </c>
      <c r="AC646" s="19" t="n" hidden="false">
        <f>AA646+AB646</f>
        <v>1027981.5</v>
      </c>
      <c r="AD646" s="21" t="n" hidden="false">
        <f>AC646/N646-1</f>
        <v>0.6148885031379356</v>
      </c>
      <c r="AE646" s="8" t="n">
        <v>850</v>
      </c>
      <c r="AF646" s="19" t="n" hidden="false">
        <f>ROUND((AI647+AI648+AI649)/AE646,2)</f>
        <v>673.73</v>
      </c>
      <c r="AG646" s="20" t="n" hidden="false">
        <v>450</v>
      </c>
      <c r="AH646" s="19" t="n" hidden="false">
        <f>AF646+AG646</f>
        <v>1123.73</v>
      </c>
      <c r="AI646" s="19" t="n" hidden="false">
        <f>ROUND(AE646*AF646,2)</f>
        <v>572670.5</v>
      </c>
      <c r="AJ646" s="19" t="n" hidden="false">
        <f>ROUND(AE646*AG646,2)</f>
        <v>382500</v>
      </c>
      <c r="AK646" s="19" t="n" hidden="false">
        <f>AI646+AJ646</f>
        <v>955170.5</v>
      </c>
      <c r="AL646" s="21" t="n" hidden="false">
        <f>AK646/N646-1</f>
        <v>0.5005074108692749</v>
      </c>
      <c r="AM646" s="8" t="n">
        <v>0</v>
      </c>
      <c r="AN646" s="19" t="n" hidden="false">
        <f>ROUND((AQ647+AQ648+AQ649)/AM646,2)</f>
        <v>0</v>
      </c>
      <c r="AO646" s="19" t="n" hidden="false">
        <v>0</v>
      </c>
      <c r="AP646" s="19" t="n" hidden="false">
        <f>AN646+AO646</f>
        <v>0</v>
      </c>
      <c r="AQ646" s="19" t="n" hidden="false">
        <f>ROUND(AM646*AN646,2)</f>
        <v>0</v>
      </c>
      <c r="AR646" s="19" t="n" hidden="false">
        <f>ROUND(AM646*AO646,2)</f>
        <v>0</v>
      </c>
      <c r="AS646" s="19" t="n" hidden="false">
        <f>AQ646+AR646</f>
        <v>0</v>
      </c>
      <c r="AT646" s="21" t="n" hidden="false">
        <f>AS646/N646-1</f>
        <v>-1</v>
      </c>
    </row>
    <row r="647" customFormat="false" hidden="false" outlineLevel="0" collapsed="false">
      <c r="A647" s="18" t="inlineStr">
        <is>
          <t xml:space="preserve">1.1.1.2.1.1.3.8.1</t>
        </is>
      </c>
      <c r="B647" s="18" t="inlineStr">
        <is>
          <t xml:space="preserve"/>
        </is>
      </c>
      <c r="C647" s="22" t="inlineStr">
        <is>
          <t xml:space="preserve">Кабель силовой ВВГнг(A)-FRLS 5х10мм2, 660В</t>
        </is>
      </c>
      <c r="D647" s="7" t="inlineStr">
        <is>
          <t xml:space="preserve"/>
        </is>
      </c>
      <c r="E647" s="7" t="inlineStr">
        <is>
          <t xml:space="preserve"/>
        </is>
      </c>
      <c r="F647" s="7" t="inlineStr">
        <is>
          <t xml:space="preserve">М</t>
        </is>
      </c>
      <c r="G647" s="7" t="inlineStr">
        <is>
          <t xml:space="preserve">1</t>
        </is>
      </c>
      <c r="H647" s="8" t="n">
        <v>180</v>
      </c>
      <c r="I647" s="23" t="n">
        <v>555.01</v>
      </c>
      <c r="J647" s="19" t="n">
        <v/>
      </c>
      <c r="K647" s="19" t="n">
        <f>ROUND(I647,2)+J647</f>
        <v>555.01</v>
      </c>
      <c r="L647" s="19" t="n">
        <f>ROUND(H647*ROUND(I647,2),2)</f>
        <v>99901.8</v>
      </c>
      <c r="M647" s="19" t="n">
        <v/>
      </c>
      <c r="N647" s="19" t="n">
        <f>L647+M647</f>
        <v>99901.8</v>
      </c>
      <c r="O647" s="8" t="n">
        <v>180</v>
      </c>
      <c r="P647" s="23" t="n" hidden="false">
        <v>555.01</v>
      </c>
      <c r="Q647" s="19" t="n" hidden="false">
        <v/>
      </c>
      <c r="R647" s="19" t="n" hidden="false">
        <f>P647+Q647</f>
        <v>555.01</v>
      </c>
      <c r="S647" s="19" t="n" hidden="false">
        <f>ROUND(O647*P647,2)</f>
        <v>99901.8</v>
      </c>
      <c r="T647" s="19" t="n" hidden="false">
        <v/>
      </c>
      <c r="U647" s="19" t="n" hidden="false">
        <f>S647+T647</f>
        <v>99901.8</v>
      </c>
      <c r="V647" s="21" t="n" hidden="false">
        <f>U647/N647-1</f>
        <v>0</v>
      </c>
      <c r="W647" s="8" t="n">
        <v>180</v>
      </c>
      <c r="X647" s="23" t="n" hidden="false">
        <v>555.01</v>
      </c>
      <c r="Y647" s="19" t="n" hidden="false">
        <v/>
      </c>
      <c r="Z647" s="19" t="n" hidden="false">
        <f>X647+Y647</f>
        <v>555.01</v>
      </c>
      <c r="AA647" s="19" t="n" hidden="false">
        <f>ROUND(W647*X647,2)</f>
        <v>99901.8</v>
      </c>
      <c r="AB647" s="19" t="n" hidden="false">
        <v/>
      </c>
      <c r="AC647" s="19" t="n" hidden="false">
        <f>AA647+AB647</f>
        <v>99901.8</v>
      </c>
      <c r="AD647" s="21" t="n" hidden="false">
        <f>AC647/N647-1</f>
        <v>0</v>
      </c>
      <c r="AE647" s="8" t="n">
        <v>180</v>
      </c>
      <c r="AF647" s="23" t="n" hidden="false">
        <v>555.01</v>
      </c>
      <c r="AG647" s="19" t="n" hidden="false">
        <v/>
      </c>
      <c r="AH647" s="19" t="n" hidden="false">
        <f>AF647+AG647</f>
        <v>555.01</v>
      </c>
      <c r="AI647" s="19" t="n" hidden="false">
        <f>ROUND(AE647*AF647,2)</f>
        <v>99901.8</v>
      </c>
      <c r="AJ647" s="19" t="n" hidden="false">
        <v/>
      </c>
      <c r="AK647" s="19" t="n" hidden="false">
        <f>AI647+AJ647</f>
        <v>99901.8</v>
      </c>
      <c r="AL647" s="21" t="n" hidden="false">
        <f>AK647/N647-1</f>
        <v>0</v>
      </c>
      <c r="AM647" s="8" t="n">
        <v>0</v>
      </c>
      <c r="AN647" s="23" t="n" hidden="false">
        <v>0</v>
      </c>
      <c r="AO647" s="19" t="n" hidden="false">
        <v/>
      </c>
      <c r="AP647" s="19" t="n" hidden="false">
        <f>AN647+AO647</f>
        <v>0</v>
      </c>
      <c r="AQ647" s="19" t="n" hidden="false">
        <f>ROUND(AM647*AN647,2)</f>
        <v>0</v>
      </c>
      <c r="AR647" s="19" t="n" hidden="false">
        <v/>
      </c>
      <c r="AS647" s="19" t="n" hidden="false">
        <f>AQ647+AR647</f>
        <v>0</v>
      </c>
      <c r="AT647" s="21" t="n" hidden="false">
        <f>AS647/N647-1</f>
        <v>-1</v>
      </c>
    </row>
    <row r="648" customFormat="false" hidden="false" outlineLevel="0" collapsed="false">
      <c r="A648" s="18" t="inlineStr">
        <is>
          <t xml:space="preserve">1.1.1.2.1.1.3.8.2</t>
        </is>
      </c>
      <c r="B648" s="18" t="inlineStr">
        <is>
          <t xml:space="preserve"/>
        </is>
      </c>
      <c r="C648" s="22" t="inlineStr">
        <is>
          <t xml:space="preserve">Кабель силовой ВВГнг(A)-LSLTx 5х10мм2, 1000В</t>
        </is>
      </c>
      <c r="D648" s="7" t="inlineStr">
        <is>
          <t xml:space="preserve"/>
        </is>
      </c>
      <c r="E648" s="7" t="inlineStr">
        <is>
          <t xml:space="preserve"/>
        </is>
      </c>
      <c r="F648" s="7" t="inlineStr">
        <is>
          <t xml:space="preserve">М</t>
        </is>
      </c>
      <c r="G648" s="7" t="inlineStr">
        <is>
          <t xml:space="preserve">1</t>
        </is>
      </c>
      <c r="H648" s="8" t="n">
        <v>530</v>
      </c>
      <c r="I648" s="20" t="n">
        <v>571.84</v>
      </c>
      <c r="J648" s="19" t="n">
        <v/>
      </c>
      <c r="K648" s="19" t="n">
        <f>ROUND(I648,2)+J648</f>
        <v>571.84</v>
      </c>
      <c r="L648" s="19" t="n">
        <f>ROUND(H648*ROUND(I648,2),2)</f>
        <v>303075.2</v>
      </c>
      <c r="M648" s="19" t="n">
        <v/>
      </c>
      <c r="N648" s="19" t="n">
        <f>L648+M648</f>
        <v>303075.2</v>
      </c>
      <c r="O648" s="8" t="n">
        <v>530</v>
      </c>
      <c r="P648" s="20" t="n" hidden="false">
        <v>709</v>
      </c>
      <c r="Q648" s="19" t="n" hidden="false">
        <v/>
      </c>
      <c r="R648" s="19" t="n" hidden="false">
        <f>P648+Q648</f>
        <v>709</v>
      </c>
      <c r="S648" s="19" t="n" hidden="false">
        <f>ROUND(O648*P648,2)</f>
        <v>375770</v>
      </c>
      <c r="T648" s="19" t="n" hidden="false">
        <v/>
      </c>
      <c r="U648" s="19" t="n" hidden="false">
        <f>S648+T648</f>
        <v>375770</v>
      </c>
      <c r="V648" s="21" t="n" hidden="false">
        <f>U648/N648-1</f>
        <v>0.23985730274202566</v>
      </c>
      <c r="W648" s="8" t="n">
        <v>530</v>
      </c>
      <c r="X648" s="20" t="n" hidden="false">
        <v>733</v>
      </c>
      <c r="Y648" s="19" t="n" hidden="false">
        <v/>
      </c>
      <c r="Z648" s="19" t="n" hidden="false">
        <f>X648+Y648</f>
        <v>733</v>
      </c>
      <c r="AA648" s="19" t="n" hidden="false">
        <f>ROUND(W648*X648,2)</f>
        <v>388490</v>
      </c>
      <c r="AB648" s="19" t="n" hidden="false">
        <v/>
      </c>
      <c r="AC648" s="19" t="n" hidden="false">
        <f>AA648+AB648</f>
        <v>388490</v>
      </c>
      <c r="AD648" s="21" t="n" hidden="false">
        <f>AC648/N648-1</f>
        <v>0.2818270844991606</v>
      </c>
      <c r="AE648" s="8" t="n">
        <v>530</v>
      </c>
      <c r="AF648" s="20" t="n" hidden="false">
        <v>756</v>
      </c>
      <c r="AG648" s="19" t="n" hidden="false">
        <v/>
      </c>
      <c r="AH648" s="19" t="n" hidden="false">
        <f>AF648+AG648</f>
        <v>756</v>
      </c>
      <c r="AI648" s="19" t="n" hidden="false">
        <f>ROUND(AE648*AF648,2)</f>
        <v>400680</v>
      </c>
      <c r="AJ648" s="19" t="n" hidden="false">
        <v/>
      </c>
      <c r="AK648" s="19" t="n" hidden="false">
        <f>AI648+AJ648</f>
        <v>400680</v>
      </c>
      <c r="AL648" s="21" t="n" hidden="false">
        <f>AK648/N648-1</f>
        <v>0.322048125349748</v>
      </c>
      <c r="AM648" s="8" t="n">
        <v>0</v>
      </c>
      <c r="AN648" s="19" t="n" hidden="false">
        <v>0</v>
      </c>
      <c r="AO648" s="19" t="n" hidden="false">
        <v/>
      </c>
      <c r="AP648" s="19" t="n" hidden="false">
        <f>AN648+AO648</f>
        <v>0</v>
      </c>
      <c r="AQ648" s="19" t="n" hidden="false">
        <f>ROUND(AM648*AN648,2)</f>
        <v>0</v>
      </c>
      <c r="AR648" s="19" t="n" hidden="false">
        <v/>
      </c>
      <c r="AS648" s="19" t="n" hidden="false">
        <f>AQ648+AR648</f>
        <v>0</v>
      </c>
      <c r="AT648" s="21" t="n" hidden="false">
        <f>AS648/N648-1</f>
        <v>-1</v>
      </c>
    </row>
    <row r="649" customFormat="false" hidden="false" outlineLevel="0" collapsed="false">
      <c r="A649" s="18" t="inlineStr">
        <is>
          <t xml:space="preserve">1.1.1.2.1.1.3.8.3</t>
        </is>
      </c>
      <c r="B649" s="18" t="inlineStr">
        <is>
          <t xml:space="preserve"/>
        </is>
      </c>
      <c r="C649" s="22" t="inlineStr">
        <is>
          <t xml:space="preserve">Кабель силовой ВВГнг(A)-LS 3х16мм2, 660В</t>
        </is>
      </c>
      <c r="D649" s="7" t="inlineStr">
        <is>
          <t xml:space="preserve"/>
        </is>
      </c>
      <c r="E649" s="7" t="inlineStr">
        <is>
          <t xml:space="preserve"/>
        </is>
      </c>
      <c r="F649" s="7" t="inlineStr">
        <is>
          <t xml:space="preserve">М</t>
        </is>
      </c>
      <c r="G649" s="7" t="inlineStr">
        <is>
          <t xml:space="preserve">1</t>
        </is>
      </c>
      <c r="H649" s="8" t="n">
        <v>140</v>
      </c>
      <c r="I649" s="23" t="n">
        <v>514.93</v>
      </c>
      <c r="J649" s="19" t="n">
        <v/>
      </c>
      <c r="K649" s="19" t="n">
        <f>ROUND(I649,2)+J649</f>
        <v>514.93</v>
      </c>
      <c r="L649" s="19" t="n">
        <f>ROUND(H649*ROUND(I649,2),2)</f>
        <v>72090.2</v>
      </c>
      <c r="M649" s="19" t="n">
        <v/>
      </c>
      <c r="N649" s="19" t="n">
        <f>L649+M649</f>
        <v>72090.2</v>
      </c>
      <c r="O649" s="8" t="n">
        <v>140</v>
      </c>
      <c r="P649" s="23" t="n" hidden="false">
        <v>514.93</v>
      </c>
      <c r="Q649" s="19" t="n" hidden="false">
        <v/>
      </c>
      <c r="R649" s="19" t="n" hidden="false">
        <f>P649+Q649</f>
        <v>514.93</v>
      </c>
      <c r="S649" s="19" t="n" hidden="false">
        <f>ROUND(O649*P649,2)</f>
        <v>72090.2</v>
      </c>
      <c r="T649" s="19" t="n" hidden="false">
        <v/>
      </c>
      <c r="U649" s="19" t="n" hidden="false">
        <f>S649+T649</f>
        <v>72090.2</v>
      </c>
      <c r="V649" s="21" t="n" hidden="false">
        <f>U649/N649-1</f>
        <v>0</v>
      </c>
      <c r="W649" s="8" t="n">
        <v>140</v>
      </c>
      <c r="X649" s="23" t="n" hidden="false">
        <v>514.93</v>
      </c>
      <c r="Y649" s="19" t="n" hidden="false">
        <v/>
      </c>
      <c r="Z649" s="19" t="n" hidden="false">
        <f>X649+Y649</f>
        <v>514.93</v>
      </c>
      <c r="AA649" s="19" t="n" hidden="false">
        <f>ROUND(W649*X649,2)</f>
        <v>72090.2</v>
      </c>
      <c r="AB649" s="19" t="n" hidden="false">
        <v/>
      </c>
      <c r="AC649" s="19" t="n" hidden="false">
        <f>AA649+AB649</f>
        <v>72090.2</v>
      </c>
      <c r="AD649" s="21" t="n" hidden="false">
        <f>AC649/N649-1</f>
        <v>0</v>
      </c>
      <c r="AE649" s="8" t="n">
        <v>140</v>
      </c>
      <c r="AF649" s="23" t="n" hidden="false">
        <v>514.93</v>
      </c>
      <c r="AG649" s="19" t="n" hidden="false">
        <v/>
      </c>
      <c r="AH649" s="19" t="n" hidden="false">
        <f>AF649+AG649</f>
        <v>514.93</v>
      </c>
      <c r="AI649" s="19" t="n" hidden="false">
        <f>ROUND(AE649*AF649,2)</f>
        <v>72090.2</v>
      </c>
      <c r="AJ649" s="19" t="n" hidden="false">
        <v/>
      </c>
      <c r="AK649" s="19" t="n" hidden="false">
        <f>AI649+AJ649</f>
        <v>72090.2</v>
      </c>
      <c r="AL649" s="21" t="n" hidden="false">
        <f>AK649/N649-1</f>
        <v>0</v>
      </c>
      <c r="AM649" s="8" t="n">
        <v>0</v>
      </c>
      <c r="AN649" s="23" t="n" hidden="false">
        <v>0</v>
      </c>
      <c r="AO649" s="19" t="n" hidden="false">
        <v/>
      </c>
      <c r="AP649" s="19" t="n" hidden="false">
        <f>AN649+AO649</f>
        <v>0</v>
      </c>
      <c r="AQ649" s="19" t="n" hidden="false">
        <f>ROUND(AM649*AN649,2)</f>
        <v>0</v>
      </c>
      <c r="AR649" s="19" t="n" hidden="false">
        <v/>
      </c>
      <c r="AS649" s="19" t="n" hidden="false">
        <f>AQ649+AR649</f>
        <v>0</v>
      </c>
      <c r="AT649" s="21" t="n" hidden="false">
        <f>AS649/N649-1</f>
        <v>-1</v>
      </c>
    </row>
    <row r="650" customFormat="false" hidden="false" outlineLevel="0" collapsed="false">
      <c r="A650" s="18" t="inlineStr">
        <is>
          <t xml:space="preserve">1.1.1.2.1.1.3.9</t>
        </is>
      </c>
      <c r="B650" s="18" t="inlineStr">
        <is>
          <t xml:space="preserve"/>
        </is>
      </c>
      <c r="C650" s="18" t="inlineStr">
        <is>
          <t xml:space="preserve">Затяжка кабеля, провода в трубу / 70-124 мм</t>
        </is>
      </c>
      <c r="D650" s="7" t="inlineStr">
        <is>
          <t xml:space="preserve">ЭМ 4.2
Поставщики: ООО "Богословский кабельный завод", Акционерное общество "Электрокабель" Кольчугинский завод"</t>
        </is>
      </c>
      <c r="E650" s="7" t="inlineStr">
        <is>
          <t xml:space="preserve">Выгружается из БО по объектам BIM-КЦ</t>
        </is>
      </c>
      <c r="F650" s="7" t="inlineStr">
        <is>
          <t xml:space="preserve">ПОГ М</t>
        </is>
      </c>
      <c r="G650" s="7" t="inlineStr">
        <is>
          <t xml:space="preserve">1</t>
        </is>
      </c>
      <c r="H650" s="8" t="n">
        <v>1735</v>
      </c>
      <c r="I650" s="19" t="n">
        <f>ROUND((L651+L652)/H650,2)</f>
        <v>905.3</v>
      </c>
      <c r="J650" s="20" t="n">
        <v>271</v>
      </c>
      <c r="K650" s="19" t="n">
        <f>I650+ROUND(J650,2)</f>
        <v>1176.3</v>
      </c>
      <c r="L650" s="19" t="n">
        <f>ROUND(H650*I650,2)</f>
        <v>1570695.5</v>
      </c>
      <c r="M650" s="19" t="n">
        <f>ROUND(H650*ROUND(J650,2),2)</f>
        <v>470185</v>
      </c>
      <c r="N650" s="19" t="n">
        <f>L650+M650</f>
        <v>2040880.5</v>
      </c>
      <c r="O650" s="8" t="n">
        <v>1735</v>
      </c>
      <c r="P650" s="19" t="n" hidden="false">
        <f>ROUND((S651+S652)/O650,2)</f>
        <v>905.3</v>
      </c>
      <c r="Q650" s="20" t="n" hidden="false">
        <v>383.6</v>
      </c>
      <c r="R650" s="19" t="n" hidden="false">
        <f>P650+Q650</f>
        <v>1288.9</v>
      </c>
      <c r="S650" s="19" t="n" hidden="false">
        <f>ROUND(O650*P650,2)</f>
        <v>1570695.5</v>
      </c>
      <c r="T650" s="19" t="n" hidden="false">
        <f>ROUND(O650*Q650,2)</f>
        <v>665546</v>
      </c>
      <c r="U650" s="19" t="n" hidden="false">
        <f>S650+T650</f>
        <v>2236241.5</v>
      </c>
      <c r="V650" s="21" t="n" hidden="false">
        <f>U650/N650-1</f>
        <v>0.09572387996259457</v>
      </c>
      <c r="W650" s="8" t="n">
        <v>1735</v>
      </c>
      <c r="X650" s="19" t="n" hidden="false">
        <f>ROUND((AA651+AA652)/W650,2)</f>
        <v>905.3</v>
      </c>
      <c r="Y650" s="20" t="n" hidden="false">
        <v>600</v>
      </c>
      <c r="Z650" s="19" t="n" hidden="false">
        <f>X650+Y650</f>
        <v>1505.3</v>
      </c>
      <c r="AA650" s="19" t="n" hidden="false">
        <f>ROUND(W650*X650,2)</f>
        <v>1570695.5</v>
      </c>
      <c r="AB650" s="19" t="n" hidden="false">
        <f>ROUND(W650*Y650,2)</f>
        <v>1041000</v>
      </c>
      <c r="AC650" s="19" t="n" hidden="false">
        <f>AA650+AB650</f>
        <v>2611695.5</v>
      </c>
      <c r="AD650" s="21" t="n" hidden="false">
        <f>AC650/N650-1</f>
        <v>0.279690555130494</v>
      </c>
      <c r="AE650" s="8" t="n">
        <v>1735</v>
      </c>
      <c r="AF650" s="19" t="n" hidden="false">
        <f>ROUND((AI651+AI652)/AE650,2)</f>
        <v>905.3</v>
      </c>
      <c r="AG650" s="20" t="n" hidden="false">
        <v>800</v>
      </c>
      <c r="AH650" s="19" t="n" hidden="false">
        <f>AF650+AG650</f>
        <v>1705.3</v>
      </c>
      <c r="AI650" s="19" t="n" hidden="false">
        <f>ROUND(AE650*AF650,2)</f>
        <v>1570695.5</v>
      </c>
      <c r="AJ650" s="19" t="n" hidden="false">
        <f>ROUND(AE650*AG650,2)</f>
        <v>1388000</v>
      </c>
      <c r="AK650" s="19" t="n" hidden="false">
        <f>AI650+AJ650</f>
        <v>2958695.5</v>
      </c>
      <c r="AL650" s="21" t="n" hidden="false">
        <f>AK650/N650-1</f>
        <v>0.44971520870526227</v>
      </c>
      <c r="AM650" s="8" t="n">
        <v>0</v>
      </c>
      <c r="AN650" s="19" t="n" hidden="false">
        <f>ROUND((AQ651+AQ652)/AM650,2)</f>
        <v>0</v>
      </c>
      <c r="AO650" s="19" t="n" hidden="false">
        <v>0</v>
      </c>
      <c r="AP650" s="19" t="n" hidden="false">
        <f>AN650+AO650</f>
        <v>0</v>
      </c>
      <c r="AQ650" s="19" t="n" hidden="false">
        <f>ROUND(AM650*AN650,2)</f>
        <v>0</v>
      </c>
      <c r="AR650" s="19" t="n" hidden="false">
        <f>ROUND(AM650*AO650,2)</f>
        <v>0</v>
      </c>
      <c r="AS650" s="19" t="n" hidden="false">
        <f>AQ650+AR650</f>
        <v>0</v>
      </c>
      <c r="AT650" s="21" t="n" hidden="false">
        <f>AS650/N650-1</f>
        <v>-1</v>
      </c>
    </row>
    <row r="651" customFormat="false" hidden="false" outlineLevel="0" collapsed="false">
      <c r="A651" s="18" t="inlineStr">
        <is>
          <t xml:space="preserve">1.1.1.2.1.1.3.9.1</t>
        </is>
      </c>
      <c r="B651" s="18" t="inlineStr">
        <is>
          <t xml:space="preserve"/>
        </is>
      </c>
      <c r="C651" s="22" t="inlineStr">
        <is>
          <t xml:space="preserve">Кабель силовой ВВГнг(A)-LSLTx 5х16мм2, 660В</t>
        </is>
      </c>
      <c r="D651" s="7" t="inlineStr">
        <is>
          <t xml:space="preserve"/>
        </is>
      </c>
      <c r="E651" s="7" t="inlineStr">
        <is>
          <t xml:space="preserve"/>
        </is>
      </c>
      <c r="F651" s="7" t="inlineStr">
        <is>
          <t xml:space="preserve">М</t>
        </is>
      </c>
      <c r="G651" s="7" t="inlineStr">
        <is>
          <t xml:space="preserve">1</t>
        </is>
      </c>
      <c r="H651" s="8" t="n">
        <v>1185</v>
      </c>
      <c r="I651" s="23" t="n">
        <v>907.23</v>
      </c>
      <c r="J651" s="19" t="n">
        <v/>
      </c>
      <c r="K651" s="19" t="n">
        <f>ROUND(I651,2)+J651</f>
        <v>907.23</v>
      </c>
      <c r="L651" s="19" t="n">
        <f>ROUND(H651*ROUND(I651,2),2)</f>
        <v>1075067.55</v>
      </c>
      <c r="M651" s="19" t="n">
        <v/>
      </c>
      <c r="N651" s="19" t="n">
        <f>L651+M651</f>
        <v>1075067.55</v>
      </c>
      <c r="O651" s="8" t="n">
        <v>1185</v>
      </c>
      <c r="P651" s="23" t="n" hidden="false">
        <v>907.23</v>
      </c>
      <c r="Q651" s="19" t="n" hidden="false">
        <v/>
      </c>
      <c r="R651" s="19" t="n" hidden="false">
        <f>P651+Q651</f>
        <v>907.23</v>
      </c>
      <c r="S651" s="19" t="n" hidden="false">
        <f>ROUND(O651*P651,2)</f>
        <v>1075067.55</v>
      </c>
      <c r="T651" s="19" t="n" hidden="false">
        <v/>
      </c>
      <c r="U651" s="19" t="n" hidden="false">
        <f>S651+T651</f>
        <v>1075067.55</v>
      </c>
      <c r="V651" s="21" t="n" hidden="false">
        <f>U651/N651-1</f>
        <v>0</v>
      </c>
      <c r="W651" s="8" t="n">
        <v>1185</v>
      </c>
      <c r="X651" s="23" t="n" hidden="false">
        <v>907.23</v>
      </c>
      <c r="Y651" s="19" t="n" hidden="false">
        <v/>
      </c>
      <c r="Z651" s="19" t="n" hidden="false">
        <f>X651+Y651</f>
        <v>907.23</v>
      </c>
      <c r="AA651" s="19" t="n" hidden="false">
        <f>ROUND(W651*X651,2)</f>
        <v>1075067.55</v>
      </c>
      <c r="AB651" s="19" t="n" hidden="false">
        <v/>
      </c>
      <c r="AC651" s="19" t="n" hidden="false">
        <f>AA651+AB651</f>
        <v>1075067.55</v>
      </c>
      <c r="AD651" s="21" t="n" hidden="false">
        <f>AC651/N651-1</f>
        <v>0</v>
      </c>
      <c r="AE651" s="8" t="n">
        <v>1185</v>
      </c>
      <c r="AF651" s="23" t="n" hidden="false">
        <v>907.23</v>
      </c>
      <c r="AG651" s="19" t="n" hidden="false">
        <v/>
      </c>
      <c r="AH651" s="19" t="n" hidden="false">
        <f>AF651+AG651</f>
        <v>907.23</v>
      </c>
      <c r="AI651" s="19" t="n" hidden="false">
        <f>ROUND(AE651*AF651,2)</f>
        <v>1075067.55</v>
      </c>
      <c r="AJ651" s="19" t="n" hidden="false">
        <v/>
      </c>
      <c r="AK651" s="19" t="n" hidden="false">
        <f>AI651+AJ651</f>
        <v>1075067.55</v>
      </c>
      <c r="AL651" s="21" t="n" hidden="false">
        <f>AK651/N651-1</f>
        <v>0</v>
      </c>
      <c r="AM651" s="8" t="n">
        <v>0</v>
      </c>
      <c r="AN651" s="23" t="n" hidden="false">
        <v>0</v>
      </c>
      <c r="AO651" s="19" t="n" hidden="false">
        <v/>
      </c>
      <c r="AP651" s="19" t="n" hidden="false">
        <f>AN651+AO651</f>
        <v>0</v>
      </c>
      <c r="AQ651" s="19" t="n" hidden="false">
        <f>ROUND(AM651*AN651,2)</f>
        <v>0</v>
      </c>
      <c r="AR651" s="19" t="n" hidden="false">
        <v/>
      </c>
      <c r="AS651" s="19" t="n" hidden="false">
        <f>AQ651+AR651</f>
        <v>0</v>
      </c>
      <c r="AT651" s="21" t="n" hidden="false">
        <f>AS651/N651-1</f>
        <v>-1</v>
      </c>
    </row>
    <row r="652" customFormat="false" hidden="false" outlineLevel="0" collapsed="false">
      <c r="A652" s="18" t="inlineStr">
        <is>
          <t xml:space="preserve">1.1.1.2.1.1.3.9.2</t>
        </is>
      </c>
      <c r="B652" s="18" t="inlineStr">
        <is>
          <t xml:space="preserve"/>
        </is>
      </c>
      <c r="C652" s="22" t="inlineStr">
        <is>
          <t xml:space="preserve">Кабель силовой ВВГнг(A)-FRLSLTx 5х16мм2, 660В</t>
        </is>
      </c>
      <c r="D652" s="7" t="inlineStr">
        <is>
          <t xml:space="preserve"/>
        </is>
      </c>
      <c r="E652" s="7" t="inlineStr">
        <is>
          <t xml:space="preserve"/>
        </is>
      </c>
      <c r="F652" s="7" t="inlineStr">
        <is>
          <t xml:space="preserve">М</t>
        </is>
      </c>
      <c r="G652" s="7" t="inlineStr">
        <is>
          <t xml:space="preserve">1</t>
        </is>
      </c>
      <c r="H652" s="8" t="n">
        <v>550</v>
      </c>
      <c r="I652" s="23" t="n">
        <v>901.15</v>
      </c>
      <c r="J652" s="19" t="n">
        <v/>
      </c>
      <c r="K652" s="19" t="n">
        <f>ROUND(I652,2)+J652</f>
        <v>901.15</v>
      </c>
      <c r="L652" s="19" t="n">
        <f>ROUND(H652*ROUND(I652,2),2)</f>
        <v>495632.5</v>
      </c>
      <c r="M652" s="19" t="n">
        <v/>
      </c>
      <c r="N652" s="19" t="n">
        <f>L652+M652</f>
        <v>495632.5</v>
      </c>
      <c r="O652" s="8" t="n">
        <v>550</v>
      </c>
      <c r="P652" s="23" t="n" hidden="false">
        <v>901.15</v>
      </c>
      <c r="Q652" s="19" t="n" hidden="false">
        <v/>
      </c>
      <c r="R652" s="19" t="n" hidden="false">
        <f>P652+Q652</f>
        <v>901.15</v>
      </c>
      <c r="S652" s="19" t="n" hidden="false">
        <f>ROUND(O652*P652,2)</f>
        <v>495632.5</v>
      </c>
      <c r="T652" s="19" t="n" hidden="false">
        <v/>
      </c>
      <c r="U652" s="19" t="n" hidden="false">
        <f>S652+T652</f>
        <v>495632.5</v>
      </c>
      <c r="V652" s="21" t="n" hidden="false">
        <f>U652/N652-1</f>
        <v>0</v>
      </c>
      <c r="W652" s="8" t="n">
        <v>550</v>
      </c>
      <c r="X652" s="23" t="n" hidden="false">
        <v>901.15</v>
      </c>
      <c r="Y652" s="19" t="n" hidden="false">
        <v/>
      </c>
      <c r="Z652" s="19" t="n" hidden="false">
        <f>X652+Y652</f>
        <v>901.15</v>
      </c>
      <c r="AA652" s="19" t="n" hidden="false">
        <f>ROUND(W652*X652,2)</f>
        <v>495632.5</v>
      </c>
      <c r="AB652" s="19" t="n" hidden="false">
        <v/>
      </c>
      <c r="AC652" s="19" t="n" hidden="false">
        <f>AA652+AB652</f>
        <v>495632.5</v>
      </c>
      <c r="AD652" s="21" t="n" hidden="false">
        <f>AC652/N652-1</f>
        <v>0</v>
      </c>
      <c r="AE652" s="8" t="n">
        <v>550</v>
      </c>
      <c r="AF652" s="23" t="n" hidden="false">
        <v>901.15</v>
      </c>
      <c r="AG652" s="19" t="n" hidden="false">
        <v/>
      </c>
      <c r="AH652" s="19" t="n" hidden="false">
        <f>AF652+AG652</f>
        <v>901.15</v>
      </c>
      <c r="AI652" s="19" t="n" hidden="false">
        <f>ROUND(AE652*AF652,2)</f>
        <v>495632.5</v>
      </c>
      <c r="AJ652" s="19" t="n" hidden="false">
        <v/>
      </c>
      <c r="AK652" s="19" t="n" hidden="false">
        <f>AI652+AJ652</f>
        <v>495632.5</v>
      </c>
      <c r="AL652" s="21" t="n" hidden="false">
        <f>AK652/N652-1</f>
        <v>0</v>
      </c>
      <c r="AM652" s="8" t="n">
        <v>0</v>
      </c>
      <c r="AN652" s="23" t="n" hidden="false">
        <v>0</v>
      </c>
      <c r="AO652" s="19" t="n" hidden="false">
        <v/>
      </c>
      <c r="AP652" s="19" t="n" hidden="false">
        <f>AN652+AO652</f>
        <v>0</v>
      </c>
      <c r="AQ652" s="19" t="n" hidden="false">
        <f>ROUND(AM652*AN652,2)</f>
        <v>0</v>
      </c>
      <c r="AR652" s="19" t="n" hidden="false">
        <v/>
      </c>
      <c r="AS652" s="19" t="n" hidden="false">
        <f>AQ652+AR652</f>
        <v>0</v>
      </c>
      <c r="AT652" s="21" t="n" hidden="false">
        <f>AS652/N652-1</f>
        <v>-1</v>
      </c>
    </row>
    <row r="653" customFormat="false" hidden="false" outlineLevel="0" collapsed="false">
      <c r="A653" s="18" t="inlineStr">
        <is>
          <t xml:space="preserve">1.1.1.2.1.1.3.10</t>
        </is>
      </c>
      <c r="B653" s="18" t="inlineStr">
        <is>
          <t xml:space="preserve"/>
        </is>
      </c>
      <c r="C653" s="18" t="inlineStr">
        <is>
          <t xml:space="preserve">Затяжка кабеля, провода в трубу / 125-249 мм</t>
        </is>
      </c>
      <c r="D653" s="7" t="inlineStr">
        <is>
          <t xml:space="preserve">ЭМ 4.1
Поставщики: ООО "Богословский кабельный завод", Акционерное общество "Электрокабель" Кольчугинский завод"</t>
        </is>
      </c>
      <c r="E653" s="7" t="inlineStr">
        <is>
          <t xml:space="preserve">Выгружается из БО по объектам BIM-КЦ</t>
        </is>
      </c>
      <c r="F653" s="7" t="inlineStr">
        <is>
          <t xml:space="preserve">ПОГ М</t>
        </is>
      </c>
      <c r="G653" s="7" t="inlineStr">
        <is>
          <t xml:space="preserve">1</t>
        </is>
      </c>
      <c r="H653" s="8" t="n">
        <v>50</v>
      </c>
      <c r="I653" s="19" t="n">
        <f>ROUND((L654)/H653,2)</f>
        <v>1378.14</v>
      </c>
      <c r="J653" s="20" t="n">
        <v>285</v>
      </c>
      <c r="K653" s="19" t="n">
        <f>I653+ROUND(J653,2)</f>
        <v>1663.14</v>
      </c>
      <c r="L653" s="19" t="n">
        <f>ROUND(H653*I653,2)</f>
        <v>68907</v>
      </c>
      <c r="M653" s="19" t="n">
        <f>ROUND(H653*ROUND(J653,2),2)</f>
        <v>14250</v>
      </c>
      <c r="N653" s="19" t="n">
        <f>L653+M653</f>
        <v>83157</v>
      </c>
      <c r="O653" s="8" t="n">
        <v>50</v>
      </c>
      <c r="P653" s="19" t="n" hidden="false">
        <f>ROUND((S654)/O653,2)</f>
        <v>1378.14</v>
      </c>
      <c r="Q653" s="20" t="n" hidden="false">
        <v>406</v>
      </c>
      <c r="R653" s="19" t="n" hidden="false">
        <f>P653+Q653</f>
        <v>1784.14</v>
      </c>
      <c r="S653" s="19" t="n" hidden="false">
        <f>ROUND(O653*P653,2)</f>
        <v>68907</v>
      </c>
      <c r="T653" s="19" t="n" hidden="false">
        <f>ROUND(O653*Q653,2)</f>
        <v>20300</v>
      </c>
      <c r="U653" s="19" t="n" hidden="false">
        <f>S653+T653</f>
        <v>89207</v>
      </c>
      <c r="V653" s="21" t="n" hidden="false">
        <f>U653/N653-1</f>
        <v>0.07275394735259799</v>
      </c>
      <c r="W653" s="8" t="n">
        <v>50</v>
      </c>
      <c r="X653" s="19" t="n" hidden="false">
        <f>ROUND((AA654)/W653,2)</f>
        <v>1378.14</v>
      </c>
      <c r="Y653" s="20" t="n" hidden="false">
        <v>650</v>
      </c>
      <c r="Z653" s="19" t="n" hidden="false">
        <f>X653+Y653</f>
        <v>2028.14</v>
      </c>
      <c r="AA653" s="19" t="n" hidden="false">
        <f>ROUND(W653*X653,2)</f>
        <v>68907</v>
      </c>
      <c r="AB653" s="19" t="n" hidden="false">
        <f>ROUND(W653*Y653,2)</f>
        <v>32500</v>
      </c>
      <c r="AC653" s="19" t="n" hidden="false">
        <f>AA653+AB653</f>
        <v>101407</v>
      </c>
      <c r="AD653" s="21" t="n" hidden="false">
        <f>AC653/N653-1</f>
        <v>0.21946438664213486</v>
      </c>
      <c r="AE653" s="8" t="n">
        <v>50</v>
      </c>
      <c r="AF653" s="19" t="n" hidden="false">
        <f>ROUND((AI654)/AE653,2)</f>
        <v>1378.14</v>
      </c>
      <c r="AG653" s="20" t="n" hidden="false">
        <v>1200</v>
      </c>
      <c r="AH653" s="19" t="n" hidden="false">
        <f>AF653+AG653</f>
        <v>2578.14</v>
      </c>
      <c r="AI653" s="19" t="n" hidden="false">
        <f>ROUND(AE653*AF653,2)</f>
        <v>68907</v>
      </c>
      <c r="AJ653" s="19" t="n" hidden="false">
        <f>ROUND(AE653*AG653,2)</f>
        <v>60000</v>
      </c>
      <c r="AK653" s="19" t="n" hidden="false">
        <f>AI653+AJ653</f>
        <v>128907</v>
      </c>
      <c r="AL653" s="21" t="n" hidden="false">
        <f>AK653/N653-1</f>
        <v>0.5501641473357626</v>
      </c>
      <c r="AM653" s="8" t="n">
        <v>0</v>
      </c>
      <c r="AN653" s="19" t="n" hidden="false">
        <f>ROUND((AQ654)/AM653,2)</f>
        <v>0</v>
      </c>
      <c r="AO653" s="19" t="n" hidden="false">
        <v>0</v>
      </c>
      <c r="AP653" s="19" t="n" hidden="false">
        <f>AN653+AO653</f>
        <v>0</v>
      </c>
      <c r="AQ653" s="19" t="n" hidden="false">
        <f>ROUND(AM653*AN653,2)</f>
        <v>0</v>
      </c>
      <c r="AR653" s="19" t="n" hidden="false">
        <f>ROUND(AM653*AO653,2)</f>
        <v>0</v>
      </c>
      <c r="AS653" s="19" t="n" hidden="false">
        <f>AQ653+AR653</f>
        <v>0</v>
      </c>
      <c r="AT653" s="21" t="n" hidden="false">
        <f>AS653/N653-1</f>
        <v>-1</v>
      </c>
    </row>
    <row r="654" customFormat="false" hidden="false" outlineLevel="0" collapsed="false">
      <c r="A654" s="18" t="inlineStr">
        <is>
          <t xml:space="preserve">1.1.1.2.1.1.3.10.1</t>
        </is>
      </c>
      <c r="B654" s="18" t="inlineStr">
        <is>
          <t xml:space="preserve"/>
        </is>
      </c>
      <c r="C654" s="22" t="inlineStr">
        <is>
          <t xml:space="preserve">Кабель силовой ВВГнг(A)-LSLTx 5х25мм2, 660В</t>
        </is>
      </c>
      <c r="D654" s="7" t="inlineStr">
        <is>
          <t xml:space="preserve"/>
        </is>
      </c>
      <c r="E654" s="7" t="inlineStr">
        <is>
          <t xml:space="preserve"/>
        </is>
      </c>
      <c r="F654" s="7" t="inlineStr">
        <is>
          <t xml:space="preserve">М</t>
        </is>
      </c>
      <c r="G654" s="7" t="inlineStr">
        <is>
          <t xml:space="preserve">1</t>
        </is>
      </c>
      <c r="H654" s="8" t="n">
        <v>50</v>
      </c>
      <c r="I654" s="23" t="n">
        <v>1378.14</v>
      </c>
      <c r="J654" s="19" t="n">
        <v/>
      </c>
      <c r="K654" s="19" t="n">
        <f>ROUND(I654,2)+J654</f>
        <v>1378.14</v>
      </c>
      <c r="L654" s="19" t="n">
        <f>ROUND(H654*ROUND(I654,2),2)</f>
        <v>68907</v>
      </c>
      <c r="M654" s="19" t="n">
        <v/>
      </c>
      <c r="N654" s="19" t="n">
        <f>L654+M654</f>
        <v>68907</v>
      </c>
      <c r="O654" s="8" t="n">
        <v>50</v>
      </c>
      <c r="P654" s="23" t="n" hidden="false">
        <v>1378.14</v>
      </c>
      <c r="Q654" s="19" t="n" hidden="false">
        <v/>
      </c>
      <c r="R654" s="19" t="n" hidden="false">
        <f>P654+Q654</f>
        <v>1378.14</v>
      </c>
      <c r="S654" s="19" t="n" hidden="false">
        <f>ROUND(O654*P654,2)</f>
        <v>68907</v>
      </c>
      <c r="T654" s="19" t="n" hidden="false">
        <v/>
      </c>
      <c r="U654" s="19" t="n" hidden="false">
        <f>S654+T654</f>
        <v>68907</v>
      </c>
      <c r="V654" s="21" t="n" hidden="false">
        <f>U654/N654-1</f>
        <v>0</v>
      </c>
      <c r="W654" s="8" t="n">
        <v>50</v>
      </c>
      <c r="X654" s="23" t="n" hidden="false">
        <v>1378.14</v>
      </c>
      <c r="Y654" s="19" t="n" hidden="false">
        <v/>
      </c>
      <c r="Z654" s="19" t="n" hidden="false">
        <f>X654+Y654</f>
        <v>1378.14</v>
      </c>
      <c r="AA654" s="19" t="n" hidden="false">
        <f>ROUND(W654*X654,2)</f>
        <v>68907</v>
      </c>
      <c r="AB654" s="19" t="n" hidden="false">
        <v/>
      </c>
      <c r="AC654" s="19" t="n" hidden="false">
        <f>AA654+AB654</f>
        <v>68907</v>
      </c>
      <c r="AD654" s="21" t="n" hidden="false">
        <f>AC654/N654-1</f>
        <v>0</v>
      </c>
      <c r="AE654" s="8" t="n">
        <v>50</v>
      </c>
      <c r="AF654" s="23" t="n" hidden="false">
        <v>1378.14</v>
      </c>
      <c r="AG654" s="19" t="n" hidden="false">
        <v/>
      </c>
      <c r="AH654" s="19" t="n" hidden="false">
        <f>AF654+AG654</f>
        <v>1378.14</v>
      </c>
      <c r="AI654" s="19" t="n" hidden="false">
        <f>ROUND(AE654*AF654,2)</f>
        <v>68907</v>
      </c>
      <c r="AJ654" s="19" t="n" hidden="false">
        <v/>
      </c>
      <c r="AK654" s="19" t="n" hidden="false">
        <f>AI654+AJ654</f>
        <v>68907</v>
      </c>
      <c r="AL654" s="21" t="n" hidden="false">
        <f>AK654/N654-1</f>
        <v>0</v>
      </c>
      <c r="AM654" s="8" t="n">
        <v>0</v>
      </c>
      <c r="AN654" s="23" t="n" hidden="false">
        <v>0</v>
      </c>
      <c r="AO654" s="19" t="n" hidden="false">
        <v/>
      </c>
      <c r="AP654" s="19" t="n" hidden="false">
        <f>AN654+AO654</f>
        <v>0</v>
      </c>
      <c r="AQ654" s="19" t="n" hidden="false">
        <f>ROUND(AM654*AN654,2)</f>
        <v>0</v>
      </c>
      <c r="AR654" s="19" t="n" hidden="false">
        <v/>
      </c>
      <c r="AS654" s="19" t="n" hidden="false">
        <f>AQ654+AR654</f>
        <v>0</v>
      </c>
      <c r="AT654" s="21" t="n" hidden="false">
        <f>AS654/N654-1</f>
        <v>-1</v>
      </c>
    </row>
    <row r="655" customFormat="false" hidden="false" outlineLevel="0" collapsed="false">
      <c r="A655" s="18" t="inlineStr">
        <is>
          <t xml:space="preserve">1.1.1.2.1.1.3.11</t>
        </is>
      </c>
      <c r="B655" s="18" t="inlineStr">
        <is>
          <t xml:space="preserve"/>
        </is>
      </c>
      <c r="C655" s="18" t="inlineStr">
        <is>
          <t xml:space="preserve">Затяжка кабеля, провода в трубу / 125-249 мм</t>
        </is>
      </c>
      <c r="D655" s="7" t="inlineStr">
        <is>
          <t xml:space="preserve">ЭМ 4.2
Поставщики: ООО "Богословский кабельный завод", Акционерное общество "Электрокабель" Кольчугинский завод"</t>
        </is>
      </c>
      <c r="E655" s="7" t="inlineStr">
        <is>
          <t xml:space="preserve">Выгружается из БО по объектам BIM-КЦ</t>
        </is>
      </c>
      <c r="F655" s="7" t="inlineStr">
        <is>
          <t xml:space="preserve">ПОГ М</t>
        </is>
      </c>
      <c r="G655" s="7" t="inlineStr">
        <is>
          <t xml:space="preserve">1</t>
        </is>
      </c>
      <c r="H655" s="8" t="n">
        <v>440</v>
      </c>
      <c r="I655" s="19" t="n">
        <f>ROUND((L656+L657)/H655,2)</f>
        <v>1173.2</v>
      </c>
      <c r="J655" s="20" t="n">
        <v>285</v>
      </c>
      <c r="K655" s="19" t="n">
        <f>I655+ROUND(J655,2)</f>
        <v>1458.2</v>
      </c>
      <c r="L655" s="19" t="n">
        <f>ROUND(H655*I655,2)</f>
        <v>516208</v>
      </c>
      <c r="M655" s="19" t="n">
        <f>ROUND(H655*ROUND(J655,2),2)</f>
        <v>125400</v>
      </c>
      <c r="N655" s="19" t="n">
        <f>L655+M655</f>
        <v>641608</v>
      </c>
      <c r="O655" s="8" t="n">
        <v>440</v>
      </c>
      <c r="P655" s="19" t="n" hidden="false">
        <f>ROUND((S656+S657)/O655,2)</f>
        <v>1373.5</v>
      </c>
      <c r="Q655" s="20" t="n" hidden="false">
        <v>406</v>
      </c>
      <c r="R655" s="19" t="n" hidden="false">
        <f>P655+Q655</f>
        <v>1779.5</v>
      </c>
      <c r="S655" s="19" t="n" hidden="false">
        <f>ROUND(O655*P655,2)</f>
        <v>604340</v>
      </c>
      <c r="T655" s="19" t="n" hidden="false">
        <f>ROUND(O655*Q655,2)</f>
        <v>178640</v>
      </c>
      <c r="U655" s="19" t="n" hidden="false">
        <f>S655+T655</f>
        <v>782980</v>
      </c>
      <c r="V655" s="21" t="n" hidden="false">
        <f>U655/N655-1</f>
        <v>0.2203401453847209</v>
      </c>
      <c r="W655" s="8" t="n">
        <v>440</v>
      </c>
      <c r="X655" s="19" t="n" hidden="false">
        <f>ROUND((AA656+AA657)/W655,2)</f>
        <v>1419.32</v>
      </c>
      <c r="Y655" s="20" t="n" hidden="false">
        <v>650</v>
      </c>
      <c r="Z655" s="19" t="n" hidden="false">
        <f>X655+Y655</f>
        <v>2069.32</v>
      </c>
      <c r="AA655" s="19" t="n" hidden="false">
        <f>ROUND(W655*X655,2)</f>
        <v>624500.8</v>
      </c>
      <c r="AB655" s="19" t="n" hidden="false">
        <f>ROUND(W655*Y655,2)</f>
        <v>286000</v>
      </c>
      <c r="AC655" s="19" t="n" hidden="false">
        <f>AA655+AB655</f>
        <v>910500.8</v>
      </c>
      <c r="AD655" s="21" t="n" hidden="false">
        <f>AC655/N655-1</f>
        <v>0.4190920312714306</v>
      </c>
      <c r="AE655" s="8" t="n">
        <v>440</v>
      </c>
      <c r="AF655" s="19" t="n" hidden="false">
        <f>ROUND((AI656+AI657)/AE655,2)</f>
        <v>1417.14</v>
      </c>
      <c r="AG655" s="20" t="n" hidden="false">
        <v>1200</v>
      </c>
      <c r="AH655" s="19" t="n" hidden="false">
        <f>AF655+AG655</f>
        <v>2617.14</v>
      </c>
      <c r="AI655" s="19" t="n" hidden="false">
        <f>ROUND(AE655*AF655,2)</f>
        <v>623541.6</v>
      </c>
      <c r="AJ655" s="19" t="n" hidden="false">
        <f>ROUND(AE655*AG655,2)</f>
        <v>528000</v>
      </c>
      <c r="AK655" s="19" t="n" hidden="false">
        <f>AI655+AJ655</f>
        <v>1151541.6</v>
      </c>
      <c r="AL655" s="21" t="n" hidden="false">
        <f>AK655/N655-1</f>
        <v>0.7947743793718285</v>
      </c>
      <c r="AM655" s="8" t="n">
        <v>0</v>
      </c>
      <c r="AN655" s="19" t="n" hidden="false">
        <f>ROUND((AQ656+AQ657)/AM655,2)</f>
        <v>0</v>
      </c>
      <c r="AO655" s="19" t="n" hidden="false">
        <v>0</v>
      </c>
      <c r="AP655" s="19" t="n" hidden="false">
        <f>AN655+AO655</f>
        <v>0</v>
      </c>
      <c r="AQ655" s="19" t="n" hidden="false">
        <f>ROUND(AM655*AN655,2)</f>
        <v>0</v>
      </c>
      <c r="AR655" s="19" t="n" hidden="false">
        <f>ROUND(AM655*AO655,2)</f>
        <v>0</v>
      </c>
      <c r="AS655" s="19" t="n" hidden="false">
        <f>AQ655+AR655</f>
        <v>0</v>
      </c>
      <c r="AT655" s="21" t="n" hidden="false">
        <f>AS655/N655-1</f>
        <v>-1</v>
      </c>
    </row>
    <row r="656" customFormat="false" hidden="false" outlineLevel="0" collapsed="false">
      <c r="A656" s="18" t="inlineStr">
        <is>
          <t xml:space="preserve">1.1.1.2.1.1.3.11.1</t>
        </is>
      </c>
      <c r="B656" s="18" t="inlineStr">
        <is>
          <t xml:space="preserve"/>
        </is>
      </c>
      <c r="C656" s="22" t="inlineStr">
        <is>
          <t xml:space="preserve">Кабель силовой ВВГнг(A)-LSLTx 5х35мм2, 1000В</t>
        </is>
      </c>
      <c r="D656" s="7" t="inlineStr">
        <is>
          <t xml:space="preserve"/>
        </is>
      </c>
      <c r="E656" s="7" t="inlineStr">
        <is>
          <t xml:space="preserve"/>
        </is>
      </c>
      <c r="F656" s="7" t="inlineStr">
        <is>
          <t xml:space="preserve">М</t>
        </is>
      </c>
      <c r="G656" s="7" t="inlineStr">
        <is>
          <t xml:space="preserve">1</t>
        </is>
      </c>
      <c r="H656" s="8" t="n">
        <v>160</v>
      </c>
      <c r="I656" s="20" t="n">
        <v>1864.16</v>
      </c>
      <c r="J656" s="19" t="n">
        <v/>
      </c>
      <c r="K656" s="19" t="n">
        <f>ROUND(I656,2)+J656</f>
        <v>1864.16</v>
      </c>
      <c r="L656" s="19" t="n">
        <f>ROUND(H656*ROUND(I656,2),2)</f>
        <v>298265.6</v>
      </c>
      <c r="M656" s="19" t="n">
        <v/>
      </c>
      <c r="N656" s="19" t="n">
        <f>L656+M656</f>
        <v>298265.6</v>
      </c>
      <c r="O656" s="8" t="n">
        <v>160</v>
      </c>
      <c r="P656" s="20" t="n" hidden="false">
        <v>2415</v>
      </c>
      <c r="Q656" s="19" t="n" hidden="false">
        <v/>
      </c>
      <c r="R656" s="19" t="n" hidden="false">
        <f>P656+Q656</f>
        <v>2415</v>
      </c>
      <c r="S656" s="19" t="n" hidden="false">
        <f>ROUND(O656*P656,2)</f>
        <v>386400</v>
      </c>
      <c r="T656" s="19" t="n" hidden="false">
        <v/>
      </c>
      <c r="U656" s="19" t="n" hidden="false">
        <f>S656+T656</f>
        <v>386400</v>
      </c>
      <c r="V656" s="21" t="n" hidden="false">
        <f>U656/N656-1</f>
        <v>0.29548965754012535</v>
      </c>
      <c r="W656" s="8" t="n">
        <v>160</v>
      </c>
      <c r="X656" s="20" t="n" hidden="false">
        <v>2541</v>
      </c>
      <c r="Y656" s="19" t="n" hidden="false">
        <v/>
      </c>
      <c r="Z656" s="19" t="n" hidden="false">
        <f>X656+Y656</f>
        <v>2541</v>
      </c>
      <c r="AA656" s="19" t="n" hidden="false">
        <f>ROUND(W656*X656,2)</f>
        <v>406560</v>
      </c>
      <c r="AB656" s="19" t="n" hidden="false">
        <v/>
      </c>
      <c r="AC656" s="19" t="n" hidden="false">
        <f>AA656+AB656</f>
        <v>406560</v>
      </c>
      <c r="AD656" s="21" t="n" hidden="false">
        <f>AC656/N656-1</f>
        <v>0.3630804222813493</v>
      </c>
      <c r="AE656" s="8" t="n">
        <v>160</v>
      </c>
      <c r="AF656" s="20" t="n" hidden="false">
        <v>2535</v>
      </c>
      <c r="AG656" s="19" t="n" hidden="false">
        <v/>
      </c>
      <c r="AH656" s="19" t="n" hidden="false">
        <f>AF656+AG656</f>
        <v>2535</v>
      </c>
      <c r="AI656" s="19" t="n" hidden="false">
        <f>ROUND(AE656*AF656,2)</f>
        <v>405600</v>
      </c>
      <c r="AJ656" s="19" t="n" hidden="false">
        <v/>
      </c>
      <c r="AK656" s="19" t="n" hidden="false">
        <f>AI656+AJ656</f>
        <v>405600</v>
      </c>
      <c r="AL656" s="21" t="n" hidden="false">
        <f>AK656/N656-1</f>
        <v>0.3598618144365291</v>
      </c>
      <c r="AM656" s="8" t="n">
        <v>0</v>
      </c>
      <c r="AN656" s="19" t="n" hidden="false">
        <v>0</v>
      </c>
      <c r="AO656" s="19" t="n" hidden="false">
        <v/>
      </c>
      <c r="AP656" s="19" t="n" hidden="false">
        <f>AN656+AO656</f>
        <v>0</v>
      </c>
      <c r="AQ656" s="19" t="n" hidden="false">
        <f>ROUND(AM656*AN656,2)</f>
        <v>0</v>
      </c>
      <c r="AR656" s="19" t="n" hidden="false">
        <v/>
      </c>
      <c r="AS656" s="19" t="n" hidden="false">
        <f>AQ656+AR656</f>
        <v>0</v>
      </c>
      <c r="AT656" s="21" t="n" hidden="false">
        <f>AS656/N656-1</f>
        <v>-1</v>
      </c>
    </row>
    <row r="657" customFormat="false" hidden="false" outlineLevel="0" collapsed="false">
      <c r="A657" s="18" t="inlineStr">
        <is>
          <t xml:space="preserve">1.1.1.2.1.1.3.11.2</t>
        </is>
      </c>
      <c r="B657" s="18" t="inlineStr">
        <is>
          <t xml:space="preserve"/>
        </is>
      </c>
      <c r="C657" s="22" t="inlineStr">
        <is>
          <t xml:space="preserve">Кабель силовой ВВГнг(A)-FRLSLTx 5х25мм2, 660В</t>
        </is>
      </c>
      <c r="D657" s="7" t="inlineStr">
        <is>
          <t xml:space="preserve"/>
        </is>
      </c>
      <c r="E657" s="7" t="inlineStr">
        <is>
          <t xml:space="preserve"/>
        </is>
      </c>
      <c r="F657" s="7" t="inlineStr">
        <is>
          <t xml:space="preserve">М</t>
        </is>
      </c>
      <c r="G657" s="7" t="inlineStr">
        <is>
          <t xml:space="preserve">1</t>
        </is>
      </c>
      <c r="H657" s="8" t="n">
        <v>280</v>
      </c>
      <c r="I657" s="23" t="n">
        <v>778.36</v>
      </c>
      <c r="J657" s="19" t="n">
        <v/>
      </c>
      <c r="K657" s="19" t="n">
        <f>ROUND(I657,2)+J657</f>
        <v>778.36</v>
      </c>
      <c r="L657" s="19" t="n">
        <f>ROUND(H657*ROUND(I657,2),2)</f>
        <v>217940.8</v>
      </c>
      <c r="M657" s="19" t="n">
        <v/>
      </c>
      <c r="N657" s="19" t="n">
        <f>L657+M657</f>
        <v>217940.8</v>
      </c>
      <c r="O657" s="8" t="n">
        <v>280</v>
      </c>
      <c r="P657" s="23" t="n" hidden="false">
        <v>778.36</v>
      </c>
      <c r="Q657" s="19" t="n" hidden="false">
        <v/>
      </c>
      <c r="R657" s="19" t="n" hidden="false">
        <f>P657+Q657</f>
        <v>778.36</v>
      </c>
      <c r="S657" s="19" t="n" hidden="false">
        <f>ROUND(O657*P657,2)</f>
        <v>217940.8</v>
      </c>
      <c r="T657" s="19" t="n" hidden="false">
        <v/>
      </c>
      <c r="U657" s="19" t="n" hidden="false">
        <f>S657+T657</f>
        <v>217940.8</v>
      </c>
      <c r="V657" s="21" t="n" hidden="false">
        <f>U657/N657-1</f>
        <v>0</v>
      </c>
      <c r="W657" s="8" t="n">
        <v>280</v>
      </c>
      <c r="X657" s="23" t="n" hidden="false">
        <v>778.36</v>
      </c>
      <c r="Y657" s="19" t="n" hidden="false">
        <v/>
      </c>
      <c r="Z657" s="19" t="n" hidden="false">
        <f>X657+Y657</f>
        <v>778.36</v>
      </c>
      <c r="AA657" s="19" t="n" hidden="false">
        <f>ROUND(W657*X657,2)</f>
        <v>217940.8</v>
      </c>
      <c r="AB657" s="19" t="n" hidden="false">
        <v/>
      </c>
      <c r="AC657" s="19" t="n" hidden="false">
        <f>AA657+AB657</f>
        <v>217940.8</v>
      </c>
      <c r="AD657" s="21" t="n" hidden="false">
        <f>AC657/N657-1</f>
        <v>0</v>
      </c>
      <c r="AE657" s="8" t="n">
        <v>280</v>
      </c>
      <c r="AF657" s="23" t="n" hidden="false">
        <v>778.36</v>
      </c>
      <c r="AG657" s="19" t="n" hidden="false">
        <v/>
      </c>
      <c r="AH657" s="19" t="n" hidden="false">
        <f>AF657+AG657</f>
        <v>778.36</v>
      </c>
      <c r="AI657" s="19" t="n" hidden="false">
        <f>ROUND(AE657*AF657,2)</f>
        <v>217940.8</v>
      </c>
      <c r="AJ657" s="19" t="n" hidden="false">
        <v/>
      </c>
      <c r="AK657" s="19" t="n" hidden="false">
        <f>AI657+AJ657</f>
        <v>217940.8</v>
      </c>
      <c r="AL657" s="21" t="n" hidden="false">
        <f>AK657/N657-1</f>
        <v>0</v>
      </c>
      <c r="AM657" s="8" t="n">
        <v>0</v>
      </c>
      <c r="AN657" s="23" t="n" hidden="false">
        <v>0</v>
      </c>
      <c r="AO657" s="19" t="n" hidden="false">
        <v/>
      </c>
      <c r="AP657" s="19" t="n" hidden="false">
        <f>AN657+AO657</f>
        <v>0</v>
      </c>
      <c r="AQ657" s="19" t="n" hidden="false">
        <f>ROUND(AM657*AN657,2)</f>
        <v>0</v>
      </c>
      <c r="AR657" s="19" t="n" hidden="false">
        <v/>
      </c>
      <c r="AS657" s="19" t="n" hidden="false">
        <f>AQ657+AR657</f>
        <v>0</v>
      </c>
      <c r="AT657" s="21" t="n" hidden="false">
        <f>AS657/N657-1</f>
        <v>-1</v>
      </c>
    </row>
    <row r="658" customFormat="false" hidden="false" outlineLevel="0" collapsed="false">
      <c r="A658" s="18" t="inlineStr">
        <is>
          <t xml:space="preserve">1.1.1.2.1.1.3.12</t>
        </is>
      </c>
      <c r="B658" s="18" t="inlineStr">
        <is>
          <t xml:space="preserve"/>
        </is>
      </c>
      <c r="C658" s="18" t="inlineStr">
        <is>
          <t xml:space="preserve">Прокладка кабеля, провода в лотке, металлоконструкциях / 1,5-6 мм</t>
        </is>
      </c>
      <c r="D658" s="7" t="inlineStr">
        <is>
          <t xml:space="preserve">ЭО
Поставщики: ООО "Богословский кабельный завод", Акционерное общество "Электрокабель" Кольчугинский завод"</t>
        </is>
      </c>
      <c r="E658" s="7" t="inlineStr">
        <is>
          <t xml:space="preserve">Выгружается из БО по объектам BIM-КЦ</t>
        </is>
      </c>
      <c r="F658" s="7" t="inlineStr">
        <is>
          <t xml:space="preserve">М</t>
        </is>
      </c>
      <c r="G658" s="7" t="inlineStr">
        <is>
          <t xml:space="preserve">1</t>
        </is>
      </c>
      <c r="H658" s="8" t="n">
        <v>2428</v>
      </c>
      <c r="I658" s="19" t="n">
        <f>ROUND((L659+L660)/H658,2)</f>
        <v>64.97</v>
      </c>
      <c r="J658" s="20" t="n">
        <v>108</v>
      </c>
      <c r="K658" s="19" t="n">
        <f>I658+ROUND(J658,2)</f>
        <v>172.97</v>
      </c>
      <c r="L658" s="19" t="n">
        <f>ROUND(H658*I658,2)</f>
        <v>157747.16</v>
      </c>
      <c r="M658" s="19" t="n">
        <f>ROUND(H658*ROUND(J658,2),2)</f>
        <v>262224</v>
      </c>
      <c r="N658" s="19" t="n">
        <f>L658+M658</f>
        <v>419971.16</v>
      </c>
      <c r="O658" s="8" t="n">
        <v>2428</v>
      </c>
      <c r="P658" s="19" t="n" hidden="false">
        <f>ROUND((S659+S660)/O658,2)</f>
        <v>64.97</v>
      </c>
      <c r="Q658" s="20" t="n" hidden="false">
        <v>152.8</v>
      </c>
      <c r="R658" s="19" t="n" hidden="false">
        <f>P658+Q658</f>
        <v>217.77</v>
      </c>
      <c r="S658" s="19" t="n" hidden="false">
        <f>ROUND(O658*P658,2)</f>
        <v>157747.16</v>
      </c>
      <c r="T658" s="19" t="n" hidden="false">
        <f>ROUND(O658*Q658,2)</f>
        <v>370998.4</v>
      </c>
      <c r="U658" s="19" t="n" hidden="false">
        <f>S658+T658</f>
        <v>528745.56</v>
      </c>
      <c r="V658" s="21" t="n" hidden="false">
        <f>U658/N658-1</f>
        <v>0.25900445163901265</v>
      </c>
      <c r="W658" s="8" t="n">
        <v>2428</v>
      </c>
      <c r="X658" s="19" t="n" hidden="false">
        <f>ROUND((AA659+AA660)/W658,2)</f>
        <v>64.97</v>
      </c>
      <c r="Y658" s="20" t="n" hidden="false">
        <v>235</v>
      </c>
      <c r="Z658" s="19" t="n" hidden="false">
        <f>X658+Y658</f>
        <v>299.97</v>
      </c>
      <c r="AA658" s="19" t="n" hidden="false">
        <f>ROUND(W658*X658,2)</f>
        <v>157747.16</v>
      </c>
      <c r="AB658" s="19" t="n" hidden="false">
        <f>ROUND(W658*Y658,2)</f>
        <v>570580</v>
      </c>
      <c r="AC658" s="19" t="n" hidden="false">
        <f>AA658+AB658</f>
        <v>728327.16</v>
      </c>
      <c r="AD658" s="21" t="n" hidden="false">
        <f>AC658/N658-1</f>
        <v>0.7342313696016651</v>
      </c>
      <c r="AE658" s="8" t="n">
        <v>2428</v>
      </c>
      <c r="AF658" s="19" t="n" hidden="false">
        <f>ROUND((AI659+AI660)/AE658,2)</f>
        <v>64.97</v>
      </c>
      <c r="AG658" s="20" t="n" hidden="false">
        <v>170</v>
      </c>
      <c r="AH658" s="19" t="n" hidden="false">
        <f>AF658+AG658</f>
        <v>234.97</v>
      </c>
      <c r="AI658" s="19" t="n" hidden="false">
        <f>ROUND(AE658*AF658,2)</f>
        <v>157747.16</v>
      </c>
      <c r="AJ658" s="19" t="n" hidden="false">
        <f>ROUND(AE658*AG658,2)</f>
        <v>412760</v>
      </c>
      <c r="AK658" s="19" t="n" hidden="false">
        <f>AI658+AJ658</f>
        <v>570507.16</v>
      </c>
      <c r="AL658" s="21" t="n" hidden="false">
        <f>AK658/N658-1</f>
        <v>0.35844366075041934</v>
      </c>
      <c r="AM658" s="8" t="n">
        <v>0</v>
      </c>
      <c r="AN658" s="19" t="n" hidden="false">
        <f>ROUND((AQ659+AQ660)/AM658,2)</f>
        <v>0</v>
      </c>
      <c r="AO658" s="19" t="n" hidden="false">
        <v>0</v>
      </c>
      <c r="AP658" s="19" t="n" hidden="false">
        <f>AN658+AO658</f>
        <v>0</v>
      </c>
      <c r="AQ658" s="19" t="n" hidden="false">
        <f>ROUND(AM658*AN658,2)</f>
        <v>0</v>
      </c>
      <c r="AR658" s="19" t="n" hidden="false">
        <f>ROUND(AM658*AO658,2)</f>
        <v>0</v>
      </c>
      <c r="AS658" s="19" t="n" hidden="false">
        <f>AQ658+AR658</f>
        <v>0</v>
      </c>
      <c r="AT658" s="21" t="n" hidden="false">
        <f>AS658/N658-1</f>
        <v>-1</v>
      </c>
    </row>
    <row r="659" customFormat="false" hidden="false" outlineLevel="0" collapsed="false">
      <c r="A659" s="18" t="inlineStr">
        <is>
          <t xml:space="preserve">1.1.1.2.1.1.3.12.1</t>
        </is>
      </c>
      <c r="B659" s="18" t="inlineStr">
        <is>
          <t xml:space="preserve"/>
        </is>
      </c>
      <c r="C659" s="22" t="inlineStr">
        <is>
          <t xml:space="preserve">Кабель силовой ВВГнг(A)-FRLSLTx 3х1,5мм2, 660В</t>
        </is>
      </c>
      <c r="D659" s="7" t="inlineStr">
        <is>
          <t xml:space="preserve"/>
        </is>
      </c>
      <c r="E659" s="7" t="inlineStr">
        <is>
          <t xml:space="preserve"/>
        </is>
      </c>
      <c r="F659" s="7" t="inlineStr">
        <is>
          <t xml:space="preserve">М</t>
        </is>
      </c>
      <c r="G659" s="7" t="inlineStr">
        <is>
          <t xml:space="preserve">1</t>
        </is>
      </c>
      <c r="H659" s="8" t="n">
        <v>1134</v>
      </c>
      <c r="I659" s="23" t="n">
        <v>72.23</v>
      </c>
      <c r="J659" s="19" t="n">
        <v/>
      </c>
      <c r="K659" s="19" t="n">
        <f>ROUND(I659,2)+J659</f>
        <v>72.23</v>
      </c>
      <c r="L659" s="19" t="n">
        <f>ROUND(H659*ROUND(I659,2),2)</f>
        <v>81908.82</v>
      </c>
      <c r="M659" s="19" t="n">
        <v/>
      </c>
      <c r="N659" s="19" t="n">
        <f>L659+M659</f>
        <v>81908.82</v>
      </c>
      <c r="O659" s="8" t="n">
        <v>1134</v>
      </c>
      <c r="P659" s="23" t="n" hidden="false">
        <v>72.23</v>
      </c>
      <c r="Q659" s="19" t="n" hidden="false">
        <v/>
      </c>
      <c r="R659" s="19" t="n" hidden="false">
        <f>P659+Q659</f>
        <v>72.23</v>
      </c>
      <c r="S659" s="19" t="n" hidden="false">
        <f>ROUND(O659*P659,2)</f>
        <v>81908.82</v>
      </c>
      <c r="T659" s="19" t="n" hidden="false">
        <v/>
      </c>
      <c r="U659" s="19" t="n" hidden="false">
        <f>S659+T659</f>
        <v>81908.82</v>
      </c>
      <c r="V659" s="21" t="n" hidden="false">
        <f>U659/N659-1</f>
        <v>0</v>
      </c>
      <c r="W659" s="8" t="n">
        <v>1134</v>
      </c>
      <c r="X659" s="23" t="n" hidden="false">
        <v>72.23</v>
      </c>
      <c r="Y659" s="19" t="n" hidden="false">
        <v/>
      </c>
      <c r="Z659" s="19" t="n" hidden="false">
        <f>X659+Y659</f>
        <v>72.23</v>
      </c>
      <c r="AA659" s="19" t="n" hidden="false">
        <f>ROUND(W659*X659,2)</f>
        <v>81908.82</v>
      </c>
      <c r="AB659" s="19" t="n" hidden="false">
        <v/>
      </c>
      <c r="AC659" s="19" t="n" hidden="false">
        <f>AA659+AB659</f>
        <v>81908.82</v>
      </c>
      <c r="AD659" s="21" t="n" hidden="false">
        <f>AC659/N659-1</f>
        <v>0</v>
      </c>
      <c r="AE659" s="8" t="n">
        <v>1134</v>
      </c>
      <c r="AF659" s="23" t="n" hidden="false">
        <v>72.23</v>
      </c>
      <c r="AG659" s="19" t="n" hidden="false">
        <v/>
      </c>
      <c r="AH659" s="19" t="n" hidden="false">
        <f>AF659+AG659</f>
        <v>72.23</v>
      </c>
      <c r="AI659" s="19" t="n" hidden="false">
        <f>ROUND(AE659*AF659,2)</f>
        <v>81908.82</v>
      </c>
      <c r="AJ659" s="19" t="n" hidden="false">
        <v/>
      </c>
      <c r="AK659" s="19" t="n" hidden="false">
        <f>AI659+AJ659</f>
        <v>81908.82</v>
      </c>
      <c r="AL659" s="21" t="n" hidden="false">
        <f>AK659/N659-1</f>
        <v>0</v>
      </c>
      <c r="AM659" s="8" t="n">
        <v>0</v>
      </c>
      <c r="AN659" s="23" t="n" hidden="false">
        <v>0</v>
      </c>
      <c r="AO659" s="19" t="n" hidden="false">
        <v/>
      </c>
      <c r="AP659" s="19" t="n" hidden="false">
        <f>AN659+AO659</f>
        <v>0</v>
      </c>
      <c r="AQ659" s="19" t="n" hidden="false">
        <f>ROUND(AM659*AN659,2)</f>
        <v>0</v>
      </c>
      <c r="AR659" s="19" t="n" hidden="false">
        <v/>
      </c>
      <c r="AS659" s="19" t="n" hidden="false">
        <f>AQ659+AR659</f>
        <v>0</v>
      </c>
      <c r="AT659" s="21" t="n" hidden="false">
        <f>AS659/N659-1</f>
        <v>-1</v>
      </c>
    </row>
    <row r="660" customFormat="false" hidden="false" outlineLevel="0" collapsed="false">
      <c r="A660" s="18" t="inlineStr">
        <is>
          <t xml:space="preserve">1.1.1.2.1.1.3.12.2</t>
        </is>
      </c>
      <c r="B660" s="18" t="inlineStr">
        <is>
          <t xml:space="preserve"/>
        </is>
      </c>
      <c r="C660" s="22" t="inlineStr">
        <is>
          <t xml:space="preserve">Кабель силовой ВВГнг(A)-LSLTx 3х1,5мм2, 660В</t>
        </is>
      </c>
      <c r="D660" s="7" t="inlineStr">
        <is>
          <t xml:space="preserve"/>
        </is>
      </c>
      <c r="E660" s="7" t="inlineStr">
        <is>
          <t xml:space="preserve"/>
        </is>
      </c>
      <c r="F660" s="7" t="inlineStr">
        <is>
          <t xml:space="preserve">М</t>
        </is>
      </c>
      <c r="G660" s="7" t="inlineStr">
        <is>
          <t xml:space="preserve">1</t>
        </is>
      </c>
      <c r="H660" s="8" t="n">
        <v>1294</v>
      </c>
      <c r="I660" s="23" t="n">
        <v>58.61</v>
      </c>
      <c r="J660" s="19" t="n">
        <v/>
      </c>
      <c r="K660" s="19" t="n">
        <f>ROUND(I660,2)+J660</f>
        <v>58.61</v>
      </c>
      <c r="L660" s="19" t="n">
        <f>ROUND(H660*ROUND(I660,2),2)</f>
        <v>75841.34</v>
      </c>
      <c r="M660" s="19" t="n">
        <v/>
      </c>
      <c r="N660" s="19" t="n">
        <f>L660+M660</f>
        <v>75841.34</v>
      </c>
      <c r="O660" s="8" t="n">
        <v>1294</v>
      </c>
      <c r="P660" s="23" t="n" hidden="false">
        <v>58.61</v>
      </c>
      <c r="Q660" s="19" t="n" hidden="false">
        <v/>
      </c>
      <c r="R660" s="19" t="n" hidden="false">
        <f>P660+Q660</f>
        <v>58.61</v>
      </c>
      <c r="S660" s="19" t="n" hidden="false">
        <f>ROUND(O660*P660,2)</f>
        <v>75841.34</v>
      </c>
      <c r="T660" s="19" t="n" hidden="false">
        <v/>
      </c>
      <c r="U660" s="19" t="n" hidden="false">
        <f>S660+T660</f>
        <v>75841.34</v>
      </c>
      <c r="V660" s="21" t="n" hidden="false">
        <f>U660/N660-1</f>
        <v>0</v>
      </c>
      <c r="W660" s="8" t="n">
        <v>1294</v>
      </c>
      <c r="X660" s="23" t="n" hidden="false">
        <v>58.61</v>
      </c>
      <c r="Y660" s="19" t="n" hidden="false">
        <v/>
      </c>
      <c r="Z660" s="19" t="n" hidden="false">
        <f>X660+Y660</f>
        <v>58.61</v>
      </c>
      <c r="AA660" s="19" t="n" hidden="false">
        <f>ROUND(W660*X660,2)</f>
        <v>75841.34</v>
      </c>
      <c r="AB660" s="19" t="n" hidden="false">
        <v/>
      </c>
      <c r="AC660" s="19" t="n" hidden="false">
        <f>AA660+AB660</f>
        <v>75841.34</v>
      </c>
      <c r="AD660" s="21" t="n" hidden="false">
        <f>AC660/N660-1</f>
        <v>0</v>
      </c>
      <c r="AE660" s="8" t="n">
        <v>1294</v>
      </c>
      <c r="AF660" s="23" t="n" hidden="false">
        <v>58.61</v>
      </c>
      <c r="AG660" s="19" t="n" hidden="false">
        <v/>
      </c>
      <c r="AH660" s="19" t="n" hidden="false">
        <f>AF660+AG660</f>
        <v>58.61</v>
      </c>
      <c r="AI660" s="19" t="n" hidden="false">
        <f>ROUND(AE660*AF660,2)</f>
        <v>75841.34</v>
      </c>
      <c r="AJ660" s="19" t="n" hidden="false">
        <v/>
      </c>
      <c r="AK660" s="19" t="n" hidden="false">
        <f>AI660+AJ660</f>
        <v>75841.34</v>
      </c>
      <c r="AL660" s="21" t="n" hidden="false">
        <f>AK660/N660-1</f>
        <v>0</v>
      </c>
      <c r="AM660" s="8" t="n">
        <v>0</v>
      </c>
      <c r="AN660" s="23" t="n" hidden="false">
        <v>0</v>
      </c>
      <c r="AO660" s="19" t="n" hidden="false">
        <v/>
      </c>
      <c r="AP660" s="19" t="n" hidden="false">
        <f>AN660+AO660</f>
        <v>0</v>
      </c>
      <c r="AQ660" s="19" t="n" hidden="false">
        <f>ROUND(AM660*AN660,2)</f>
        <v>0</v>
      </c>
      <c r="AR660" s="19" t="n" hidden="false">
        <v/>
      </c>
      <c r="AS660" s="19" t="n" hidden="false">
        <f>AQ660+AR660</f>
        <v>0</v>
      </c>
      <c r="AT660" s="21" t="n" hidden="false">
        <f>AS660/N660-1</f>
        <v>-1</v>
      </c>
    </row>
    <row r="661" customFormat="false" hidden="false" outlineLevel="0" collapsed="false">
      <c r="A661" s="18" t="inlineStr">
        <is>
          <t xml:space="preserve">1.1.1.2.1.1.3.13</t>
        </is>
      </c>
      <c r="B661" s="18" t="inlineStr">
        <is>
          <t xml:space="preserve"/>
        </is>
      </c>
      <c r="C661" s="18" t="inlineStr">
        <is>
          <t xml:space="preserve">Прокладка кабеля, провода в лотке, металлоконструкциях / 7-17 мм</t>
        </is>
      </c>
      <c r="D661" s="7" t="inlineStr">
        <is>
          <t xml:space="preserve">ЭО
Поставщики: ООО "Богословский кабельный завод", Акционерное общество "Электрокабель" Кольчугинский завод"</t>
        </is>
      </c>
      <c r="E661" s="7" t="inlineStr">
        <is>
          <t xml:space="preserve">Выгружается из БО по объектам BIM-КЦ</t>
        </is>
      </c>
      <c r="F661" s="7" t="inlineStr">
        <is>
          <t xml:space="preserve">М</t>
        </is>
      </c>
      <c r="G661" s="7" t="inlineStr">
        <is>
          <t xml:space="preserve">1</t>
        </is>
      </c>
      <c r="H661" s="8" t="n">
        <v>1345</v>
      </c>
      <c r="I661" s="19" t="n">
        <f>ROUND((L662)/H661,2)</f>
        <v>66.74</v>
      </c>
      <c r="J661" s="20" t="n">
        <v>124</v>
      </c>
      <c r="K661" s="19" t="n">
        <f>I661+ROUND(J661,2)</f>
        <v>190.74</v>
      </c>
      <c r="L661" s="19" t="n">
        <f>ROUND(H661*I661,2)</f>
        <v>89765.3</v>
      </c>
      <c r="M661" s="19" t="n">
        <f>ROUND(H661*ROUND(J661,2),2)</f>
        <v>166780</v>
      </c>
      <c r="N661" s="19" t="n">
        <f>L661+M661</f>
        <v>256545.3</v>
      </c>
      <c r="O661" s="8" t="n">
        <v>1345</v>
      </c>
      <c r="P661" s="19" t="n" hidden="false">
        <f>ROUND((S662)/O661,2)</f>
        <v>66.74</v>
      </c>
      <c r="Q661" s="20" t="n" hidden="false">
        <v>178.4</v>
      </c>
      <c r="R661" s="19" t="n" hidden="false">
        <f>P661+Q661</f>
        <v>245.14</v>
      </c>
      <c r="S661" s="19" t="n" hidden="false">
        <f>ROUND(O661*P661,2)</f>
        <v>89765.3</v>
      </c>
      <c r="T661" s="19" t="n" hidden="false">
        <f>ROUND(O661*Q661,2)</f>
        <v>239948</v>
      </c>
      <c r="U661" s="19" t="n" hidden="false">
        <f>S661+T661</f>
        <v>329713.3</v>
      </c>
      <c r="V661" s="21" t="n" hidden="false">
        <f>U661/N661-1</f>
        <v>0.285204991087344</v>
      </c>
      <c r="W661" s="8" t="n">
        <v>1345</v>
      </c>
      <c r="X661" s="19" t="n" hidden="false">
        <f>ROUND((AA662)/W661,2)</f>
        <v>66.74</v>
      </c>
      <c r="Y661" s="20" t="n" hidden="false">
        <v>290</v>
      </c>
      <c r="Z661" s="19" t="n" hidden="false">
        <f>X661+Y661</f>
        <v>356.74</v>
      </c>
      <c r="AA661" s="19" t="n" hidden="false">
        <f>ROUND(W661*X661,2)</f>
        <v>89765.3</v>
      </c>
      <c r="AB661" s="19" t="n" hidden="false">
        <f>ROUND(W661*Y661,2)</f>
        <v>390050</v>
      </c>
      <c r="AC661" s="19" t="n" hidden="false">
        <f>AA661+AB661</f>
        <v>479815.3</v>
      </c>
      <c r="AD661" s="21" t="n" hidden="false">
        <f>AC661/N661-1</f>
        <v>0.8702946419209396</v>
      </c>
      <c r="AE661" s="8" t="n">
        <v>1345</v>
      </c>
      <c r="AF661" s="19" t="n" hidden="false">
        <f>ROUND((AI662)/AE661,2)</f>
        <v>66.74</v>
      </c>
      <c r="AG661" s="20" t="n" hidden="false">
        <v>170</v>
      </c>
      <c r="AH661" s="19" t="n" hidden="false">
        <f>AF661+AG661</f>
        <v>236.74</v>
      </c>
      <c r="AI661" s="19" t="n" hidden="false">
        <f>ROUND(AE661*AF661,2)</f>
        <v>89765.3</v>
      </c>
      <c r="AJ661" s="19" t="n" hidden="false">
        <f>ROUND(AE661*AG661,2)</f>
        <v>228650</v>
      </c>
      <c r="AK661" s="19" t="n" hidden="false">
        <f>AI661+AJ661</f>
        <v>318415.3</v>
      </c>
      <c r="AL661" s="21" t="n" hidden="false">
        <f>AK661/N661-1</f>
        <v>0.24116598511062182</v>
      </c>
      <c r="AM661" s="8" t="n">
        <v>0</v>
      </c>
      <c r="AN661" s="19" t="n" hidden="false">
        <f>ROUND((AQ662)/AM661,2)</f>
        <v>0</v>
      </c>
      <c r="AO661" s="19" t="n" hidden="false">
        <v>0</v>
      </c>
      <c r="AP661" s="19" t="n" hidden="false">
        <f>AN661+AO661</f>
        <v>0</v>
      </c>
      <c r="AQ661" s="19" t="n" hidden="false">
        <f>ROUND(AM661*AN661,2)</f>
        <v>0</v>
      </c>
      <c r="AR661" s="19" t="n" hidden="false">
        <f>ROUND(AM661*AO661,2)</f>
        <v>0</v>
      </c>
      <c r="AS661" s="19" t="n" hidden="false">
        <f>AQ661+AR661</f>
        <v>0</v>
      </c>
      <c r="AT661" s="21" t="n" hidden="false">
        <f>AS661/N661-1</f>
        <v>-1</v>
      </c>
    </row>
    <row r="662" customFormat="false" hidden="false" outlineLevel="0" collapsed="false">
      <c r="A662" s="18" t="inlineStr">
        <is>
          <t xml:space="preserve">1.1.1.2.1.1.3.13.1</t>
        </is>
      </c>
      <c r="B662" s="18" t="inlineStr">
        <is>
          <t xml:space="preserve"/>
        </is>
      </c>
      <c r="C662" s="22" t="inlineStr">
        <is>
          <t xml:space="preserve">Кабель силовой ВВГнг(A)-LSLTx 3х2,5мм2, 660В</t>
        </is>
      </c>
      <c r="D662" s="7" t="inlineStr">
        <is>
          <t xml:space="preserve"/>
        </is>
      </c>
      <c r="E662" s="7" t="inlineStr">
        <is>
          <t xml:space="preserve"/>
        </is>
      </c>
      <c r="F662" s="7" t="inlineStr">
        <is>
          <t xml:space="preserve">М</t>
        </is>
      </c>
      <c r="G662" s="7" t="inlineStr">
        <is>
          <t xml:space="preserve">1</t>
        </is>
      </c>
      <c r="H662" s="8" t="n">
        <v>1345</v>
      </c>
      <c r="I662" s="23" t="n">
        <v>66.74</v>
      </c>
      <c r="J662" s="19" t="n">
        <v/>
      </c>
      <c r="K662" s="19" t="n">
        <f>ROUND(I662,2)+J662</f>
        <v>66.74</v>
      </c>
      <c r="L662" s="19" t="n">
        <f>ROUND(H662*ROUND(I662,2),2)</f>
        <v>89765.3</v>
      </c>
      <c r="M662" s="19" t="n">
        <v/>
      </c>
      <c r="N662" s="19" t="n">
        <f>L662+M662</f>
        <v>89765.3</v>
      </c>
      <c r="O662" s="8" t="n">
        <v>1345</v>
      </c>
      <c r="P662" s="23" t="n" hidden="false">
        <v>66.74</v>
      </c>
      <c r="Q662" s="19" t="n" hidden="false">
        <v/>
      </c>
      <c r="R662" s="19" t="n" hidden="false">
        <f>P662+Q662</f>
        <v>66.74</v>
      </c>
      <c r="S662" s="19" t="n" hidden="false">
        <f>ROUND(O662*P662,2)</f>
        <v>89765.3</v>
      </c>
      <c r="T662" s="19" t="n" hidden="false">
        <v/>
      </c>
      <c r="U662" s="19" t="n" hidden="false">
        <f>S662+T662</f>
        <v>89765.3</v>
      </c>
      <c r="V662" s="21" t="n" hidden="false">
        <f>U662/N662-1</f>
        <v>0</v>
      </c>
      <c r="W662" s="8" t="n">
        <v>1345</v>
      </c>
      <c r="X662" s="23" t="n" hidden="false">
        <v>66.74</v>
      </c>
      <c r="Y662" s="19" t="n" hidden="false">
        <v/>
      </c>
      <c r="Z662" s="19" t="n" hidden="false">
        <f>X662+Y662</f>
        <v>66.74</v>
      </c>
      <c r="AA662" s="19" t="n" hidden="false">
        <f>ROUND(W662*X662,2)</f>
        <v>89765.3</v>
      </c>
      <c r="AB662" s="19" t="n" hidden="false">
        <v/>
      </c>
      <c r="AC662" s="19" t="n" hidden="false">
        <f>AA662+AB662</f>
        <v>89765.3</v>
      </c>
      <c r="AD662" s="21" t="n" hidden="false">
        <f>AC662/N662-1</f>
        <v>0</v>
      </c>
      <c r="AE662" s="8" t="n">
        <v>1345</v>
      </c>
      <c r="AF662" s="23" t="n" hidden="false">
        <v>66.74</v>
      </c>
      <c r="AG662" s="19" t="n" hidden="false">
        <v/>
      </c>
      <c r="AH662" s="19" t="n" hidden="false">
        <f>AF662+AG662</f>
        <v>66.74</v>
      </c>
      <c r="AI662" s="19" t="n" hidden="false">
        <f>ROUND(AE662*AF662,2)</f>
        <v>89765.3</v>
      </c>
      <c r="AJ662" s="19" t="n" hidden="false">
        <v/>
      </c>
      <c r="AK662" s="19" t="n" hidden="false">
        <f>AI662+AJ662</f>
        <v>89765.3</v>
      </c>
      <c r="AL662" s="21" t="n" hidden="false">
        <f>AK662/N662-1</f>
        <v>0</v>
      </c>
      <c r="AM662" s="8" t="n">
        <v>0</v>
      </c>
      <c r="AN662" s="23" t="n" hidden="false">
        <v>0</v>
      </c>
      <c r="AO662" s="19" t="n" hidden="false">
        <v/>
      </c>
      <c r="AP662" s="19" t="n" hidden="false">
        <f>AN662+AO662</f>
        <v>0</v>
      </c>
      <c r="AQ662" s="19" t="n" hidden="false">
        <f>ROUND(AM662*AN662,2)</f>
        <v>0</v>
      </c>
      <c r="AR662" s="19" t="n" hidden="false">
        <v/>
      </c>
      <c r="AS662" s="19" t="n" hidden="false">
        <f>AQ662+AR662</f>
        <v>0</v>
      </c>
      <c r="AT662" s="21" t="n" hidden="false">
        <f>AS662/N662-1</f>
        <v>-1</v>
      </c>
    </row>
    <row r="663" customFormat="false" hidden="false" outlineLevel="0" collapsed="false">
      <c r="A663" s="18" t="inlineStr">
        <is>
          <t xml:space="preserve">1.1.1.2.1.1.3.14</t>
        </is>
      </c>
      <c r="B663" s="18" t="inlineStr">
        <is>
          <t xml:space="preserve"/>
        </is>
      </c>
      <c r="C663" s="18" t="inlineStr">
        <is>
          <t xml:space="preserve">Монтаж трубы ПВХ, ПНД для кабеля / до 32мм</t>
        </is>
      </c>
      <c r="D663" s="7" t="inlineStr">
        <is>
          <t xml:space="preserve">ЭО</t>
        </is>
      </c>
      <c r="E663" s="7" t="inlineStr">
        <is>
          <t xml:space="preserve">Выгружается из БО по объектам BIM-КЦ</t>
        </is>
      </c>
      <c r="F663" s="7" t="inlineStr">
        <is>
          <t xml:space="preserve">ПОГ М</t>
        </is>
      </c>
      <c r="G663" s="7" t="inlineStr">
        <is>
          <t xml:space="preserve">1</t>
        </is>
      </c>
      <c r="H663" s="8" t="n">
        <v>3340</v>
      </c>
      <c r="I663" s="19" t="n">
        <f>ROUND((L664+L665)/H663,2)</f>
        <v>21.27</v>
      </c>
      <c r="J663" s="20" t="n">
        <v>83</v>
      </c>
      <c r="K663" s="19" t="n">
        <f>I663+ROUND(J663,2)</f>
        <v>104.27</v>
      </c>
      <c r="L663" s="19" t="n">
        <f>ROUND(H663*I663,2)</f>
        <v>71041.8</v>
      </c>
      <c r="M663" s="19" t="n">
        <f>ROUND(H663*ROUND(J663,2),2)</f>
        <v>277220</v>
      </c>
      <c r="N663" s="19" t="n">
        <f>L663+M663</f>
        <v>348261.8</v>
      </c>
      <c r="O663" s="8" t="n">
        <v>3340</v>
      </c>
      <c r="P663" s="19" t="n" hidden="false">
        <f>ROUND((S664+S665)/O663,2)</f>
        <v>22.77</v>
      </c>
      <c r="Q663" s="20" t="n" hidden="false">
        <v>112.8</v>
      </c>
      <c r="R663" s="19" t="n" hidden="false">
        <f>P663+Q663</f>
        <v>135.57</v>
      </c>
      <c r="S663" s="19" t="n" hidden="false">
        <f>ROUND(O663*P663,2)</f>
        <v>76051.8</v>
      </c>
      <c r="T663" s="19" t="n" hidden="false">
        <f>ROUND(O663*Q663,2)</f>
        <v>376752</v>
      </c>
      <c r="U663" s="19" t="n" hidden="false">
        <f>S663+T663</f>
        <v>452803.8</v>
      </c>
      <c r="V663" s="21" t="n" hidden="false">
        <f>U663/N663-1</f>
        <v>0.3001822192385155</v>
      </c>
      <c r="W663" s="8" t="n">
        <v>3340</v>
      </c>
      <c r="X663" s="19" t="n" hidden="false">
        <f>ROUND((AA664+AA665)/W663,2)</f>
        <v>39.97</v>
      </c>
      <c r="Y663" s="20" t="n" hidden="false">
        <v>215</v>
      </c>
      <c r="Z663" s="19" t="n" hidden="false">
        <f>X663+Y663</f>
        <v>254.97</v>
      </c>
      <c r="AA663" s="19" t="n" hidden="false">
        <f>ROUND(W663*X663,2)</f>
        <v>133499.8</v>
      </c>
      <c r="AB663" s="19" t="n" hidden="false">
        <f>ROUND(W663*Y663,2)</f>
        <v>718100</v>
      </c>
      <c r="AC663" s="19" t="n" hidden="false">
        <f>AA663+AB663</f>
        <v>851599.8</v>
      </c>
      <c r="AD663" s="21" t="n" hidden="false">
        <f>AC663/N663-1</f>
        <v>1.445286276014194</v>
      </c>
      <c r="AE663" s="8" t="n">
        <v>3340</v>
      </c>
      <c r="AF663" s="19" t="n" hidden="false">
        <f>ROUND((AI664+AI665)/AE663,2)</f>
        <v>84.97</v>
      </c>
      <c r="AG663" s="20" t="n" hidden="false">
        <v>160</v>
      </c>
      <c r="AH663" s="19" t="n" hidden="false">
        <f>AF663+AG663</f>
        <v>244.97</v>
      </c>
      <c r="AI663" s="19" t="n" hidden="false">
        <f>ROUND(AE663*AF663,2)</f>
        <v>283799.8</v>
      </c>
      <c r="AJ663" s="19" t="n" hidden="false">
        <f>ROUND(AE663*AG663,2)</f>
        <v>534400</v>
      </c>
      <c r="AK663" s="19" t="n" hidden="false">
        <f>AI663+AJ663</f>
        <v>818199.8</v>
      </c>
      <c r="AL663" s="21" t="n" hidden="false">
        <f>AK663/N663-1</f>
        <v>1.3493814136376718</v>
      </c>
      <c r="AM663" s="8" t="n">
        <v>0</v>
      </c>
      <c r="AN663" s="19" t="n" hidden="false">
        <f>ROUND((AQ664+AQ665)/AM663,2)</f>
        <v>0</v>
      </c>
      <c r="AO663" s="19" t="n" hidden="false">
        <v>0</v>
      </c>
      <c r="AP663" s="19" t="n" hidden="false">
        <f>AN663+AO663</f>
        <v>0</v>
      </c>
      <c r="AQ663" s="19" t="n" hidden="false">
        <f>ROUND(AM663*AN663,2)</f>
        <v>0</v>
      </c>
      <c r="AR663" s="19" t="n" hidden="false">
        <f>ROUND(AM663*AO663,2)</f>
        <v>0</v>
      </c>
      <c r="AS663" s="19" t="n" hidden="false">
        <f>AQ663+AR663</f>
        <v>0</v>
      </c>
      <c r="AT663" s="21" t="n" hidden="false">
        <f>AS663/N663-1</f>
        <v>-1</v>
      </c>
    </row>
    <row r="664" customFormat="false" hidden="false" outlineLevel="0" collapsed="false">
      <c r="A664" s="18" t="inlineStr">
        <is>
          <t xml:space="preserve">1.1.1.2.1.1.3.14.1</t>
        </is>
      </c>
      <c r="B664" s="18" t="inlineStr">
        <is>
          <t xml:space="preserve"/>
        </is>
      </c>
      <c r="C664" s="22" t="inlineStr">
        <is>
          <t xml:space="preserve">Труба ПВХ гофрированная_ / Легкая с протяжкой / 20 мм</t>
        </is>
      </c>
      <c r="D664" s="7" t="inlineStr">
        <is>
          <t xml:space="preserve"/>
        </is>
      </c>
      <c r="E664" s="7" t="inlineStr">
        <is>
          <t xml:space="preserve"/>
        </is>
      </c>
      <c r="F664" s="7" t="inlineStr">
        <is>
          <t xml:space="preserve">ПОГ М</t>
        </is>
      </c>
      <c r="G664" s="7" t="inlineStr">
        <is>
          <t xml:space="preserve">1</t>
        </is>
      </c>
      <c r="H664" s="8" t="n">
        <v>1680</v>
      </c>
      <c r="I664" s="20" t="n">
        <v>16.85</v>
      </c>
      <c r="J664" s="19" t="n">
        <v/>
      </c>
      <c r="K664" s="19" t="n">
        <f>ROUND(I664,2)+J664</f>
        <v>16.85</v>
      </c>
      <c r="L664" s="19" t="n">
        <f>ROUND(H664*ROUND(I664,2),2)</f>
        <v>28308</v>
      </c>
      <c r="M664" s="19" t="n">
        <v/>
      </c>
      <c r="N664" s="19" t="n">
        <f>L664+M664</f>
        <v>28308</v>
      </c>
      <c r="O664" s="8" t="n">
        <v>1680</v>
      </c>
      <c r="P664" s="20" t="n" hidden="false">
        <v>17.41</v>
      </c>
      <c r="Q664" s="19" t="n" hidden="false">
        <v/>
      </c>
      <c r="R664" s="19" t="n" hidden="false">
        <f>P664+Q664</f>
        <v>17.41</v>
      </c>
      <c r="S664" s="19" t="n" hidden="false">
        <f>ROUND(O664*P664,2)</f>
        <v>29248.8</v>
      </c>
      <c r="T664" s="19" t="n" hidden="false">
        <v/>
      </c>
      <c r="U664" s="19" t="n" hidden="false">
        <f>S664+T664</f>
        <v>29248.8</v>
      </c>
      <c r="V664" s="21" t="n" hidden="false">
        <f>U664/N664-1</f>
        <v>0.03323442136498511</v>
      </c>
      <c r="W664" s="8" t="n">
        <v>1680</v>
      </c>
      <c r="X664" s="20" t="n" hidden="false">
        <v>35</v>
      </c>
      <c r="Y664" s="19" t="n" hidden="false">
        <v/>
      </c>
      <c r="Z664" s="19" t="n" hidden="false">
        <f>X664+Y664</f>
        <v>35</v>
      </c>
      <c r="AA664" s="19" t="n" hidden="false">
        <f>ROUND(W664*X664,2)</f>
        <v>58800</v>
      </c>
      <c r="AB664" s="19" t="n" hidden="false">
        <v/>
      </c>
      <c r="AC664" s="19" t="n" hidden="false">
        <f>AA664+AB664</f>
        <v>58800</v>
      </c>
      <c r="AD664" s="21" t="n" hidden="false">
        <f>AC664/N664-1</f>
        <v>1.077151335311573</v>
      </c>
      <c r="AE664" s="8" t="n">
        <v>1680</v>
      </c>
      <c r="AF664" s="20" t="n" hidden="false">
        <v>80</v>
      </c>
      <c r="AG664" s="19" t="n" hidden="false">
        <v/>
      </c>
      <c r="AH664" s="19" t="n" hidden="false">
        <f>AF664+AG664</f>
        <v>80</v>
      </c>
      <c r="AI664" s="19" t="n" hidden="false">
        <f>ROUND(AE664*AF664,2)</f>
        <v>134400</v>
      </c>
      <c r="AJ664" s="19" t="n" hidden="false">
        <v/>
      </c>
      <c r="AK664" s="19" t="n" hidden="false">
        <f>AI664+AJ664</f>
        <v>134400</v>
      </c>
      <c r="AL664" s="21" t="n" hidden="false">
        <f>AK664/N664-1</f>
        <v>3.747774480712166</v>
      </c>
      <c r="AM664" s="8" t="n">
        <v>0</v>
      </c>
      <c r="AN664" s="19" t="n" hidden="false">
        <v>0</v>
      </c>
      <c r="AO664" s="19" t="n" hidden="false">
        <v/>
      </c>
      <c r="AP664" s="19" t="n" hidden="false">
        <f>AN664+AO664</f>
        <v>0</v>
      </c>
      <c r="AQ664" s="19" t="n" hidden="false">
        <f>ROUND(AM664*AN664,2)</f>
        <v>0</v>
      </c>
      <c r="AR664" s="19" t="n" hidden="false">
        <v/>
      </c>
      <c r="AS664" s="19" t="n" hidden="false">
        <f>AQ664+AR664</f>
        <v>0</v>
      </c>
      <c r="AT664" s="21" t="n" hidden="false">
        <f>AS664/N664-1</f>
        <v>-1</v>
      </c>
    </row>
    <row r="665" customFormat="false" hidden="false" outlineLevel="0" collapsed="false">
      <c r="A665" s="18" t="inlineStr">
        <is>
          <t xml:space="preserve">1.1.1.2.1.1.3.14.2</t>
        </is>
      </c>
      <c r="B665" s="18" t="inlineStr">
        <is>
          <t xml:space="preserve"/>
        </is>
      </c>
      <c r="C665" s="22" t="inlineStr">
        <is>
          <t xml:space="preserve">Труба ПВХ гофрированная_ / Легкая с протяжкой / 25 мм</t>
        </is>
      </c>
      <c r="D665" s="7" t="inlineStr">
        <is>
          <t xml:space="preserve"/>
        </is>
      </c>
      <c r="E665" s="7" t="inlineStr">
        <is>
          <t xml:space="preserve"/>
        </is>
      </c>
      <c r="F665" s="7" t="inlineStr">
        <is>
          <t xml:space="preserve">ПОГ М</t>
        </is>
      </c>
      <c r="G665" s="7" t="inlineStr">
        <is>
          <t xml:space="preserve">1</t>
        </is>
      </c>
      <c r="H665" s="8" t="n">
        <v>1660</v>
      </c>
      <c r="I665" s="20" t="n">
        <v>25.75</v>
      </c>
      <c r="J665" s="19" t="n">
        <v/>
      </c>
      <c r="K665" s="19" t="n">
        <f>ROUND(I665,2)+J665</f>
        <v>25.75</v>
      </c>
      <c r="L665" s="19" t="n">
        <f>ROUND(H665*ROUND(I665,2),2)</f>
        <v>42745</v>
      </c>
      <c r="M665" s="19" t="n">
        <v/>
      </c>
      <c r="N665" s="19" t="n">
        <f>L665+M665</f>
        <v>42745</v>
      </c>
      <c r="O665" s="8" t="n">
        <v>1660</v>
      </c>
      <c r="P665" s="20" t="n" hidden="false">
        <v>28.2</v>
      </c>
      <c r="Q665" s="19" t="n" hidden="false">
        <v/>
      </c>
      <c r="R665" s="19" t="n" hidden="false">
        <f>P665+Q665</f>
        <v>28.2</v>
      </c>
      <c r="S665" s="19" t="n" hidden="false">
        <f>ROUND(O665*P665,2)</f>
        <v>46812</v>
      </c>
      <c r="T665" s="19" t="n" hidden="false">
        <v/>
      </c>
      <c r="U665" s="19" t="n" hidden="false">
        <f>S665+T665</f>
        <v>46812</v>
      </c>
      <c r="V665" s="21" t="n" hidden="false">
        <f>U665/N665-1</f>
        <v>0.09514563106796126</v>
      </c>
      <c r="W665" s="8" t="n">
        <v>1660</v>
      </c>
      <c r="X665" s="20" t="n" hidden="false">
        <v>45</v>
      </c>
      <c r="Y665" s="19" t="n" hidden="false">
        <v/>
      </c>
      <c r="Z665" s="19" t="n" hidden="false">
        <f>X665+Y665</f>
        <v>45</v>
      </c>
      <c r="AA665" s="19" t="n" hidden="false">
        <f>ROUND(W665*X665,2)</f>
        <v>74700</v>
      </c>
      <c r="AB665" s="19" t="n" hidden="false">
        <v/>
      </c>
      <c r="AC665" s="19" t="n" hidden="false">
        <f>AA665+AB665</f>
        <v>74700</v>
      </c>
      <c r="AD665" s="21" t="n" hidden="false">
        <f>AC665/N665-1</f>
        <v>0.7475728155339805</v>
      </c>
      <c r="AE665" s="8" t="n">
        <v>1660</v>
      </c>
      <c r="AF665" s="20" t="n" hidden="false">
        <v>90</v>
      </c>
      <c r="AG665" s="19" t="n" hidden="false">
        <v/>
      </c>
      <c r="AH665" s="19" t="n" hidden="false">
        <f>AF665+AG665</f>
        <v>90</v>
      </c>
      <c r="AI665" s="19" t="n" hidden="false">
        <f>ROUND(AE665*AF665,2)</f>
        <v>149400</v>
      </c>
      <c r="AJ665" s="19" t="n" hidden="false">
        <v/>
      </c>
      <c r="AK665" s="19" t="n" hidden="false">
        <f>AI665+AJ665</f>
        <v>149400</v>
      </c>
      <c r="AL665" s="21" t="n" hidden="false">
        <f>AK665/N665-1</f>
        <v>2.495145631067961</v>
      </c>
      <c r="AM665" s="8" t="n">
        <v>0</v>
      </c>
      <c r="AN665" s="19" t="n" hidden="false">
        <v>0</v>
      </c>
      <c r="AO665" s="19" t="n" hidden="false">
        <v/>
      </c>
      <c r="AP665" s="19" t="n" hidden="false">
        <f>AN665+AO665</f>
        <v>0</v>
      </c>
      <c r="AQ665" s="19" t="n" hidden="false">
        <f>ROUND(AM665*AN665,2)</f>
        <v>0</v>
      </c>
      <c r="AR665" s="19" t="n" hidden="false">
        <v/>
      </c>
      <c r="AS665" s="19" t="n" hidden="false">
        <f>AQ665+AR665</f>
        <v>0</v>
      </c>
      <c r="AT665" s="21" t="n" hidden="false">
        <f>AS665/N665-1</f>
        <v>-1</v>
      </c>
    </row>
    <row r="666" customFormat="false" hidden="false" outlineLevel="0" collapsed="false">
      <c r="A666" s="18" t="inlineStr">
        <is>
          <t xml:space="preserve">1.1.1.2.1.1.3.15</t>
        </is>
      </c>
      <c r="B666" s="18" t="inlineStr">
        <is>
          <t xml:space="preserve"/>
        </is>
      </c>
      <c r="C666" s="18" t="inlineStr">
        <is>
          <t xml:space="preserve">Монтаж трубы ПВХ, ПНД для кабеля / до 32мм</t>
        </is>
      </c>
      <c r="D666" s="7" t="inlineStr">
        <is>
          <t xml:space="preserve">ЭО</t>
        </is>
      </c>
      <c r="E666" s="7" t="inlineStr">
        <is>
          <t xml:space="preserve">Выгружается из БО по объектам BIM-КЦ</t>
        </is>
      </c>
      <c r="F666" s="7" t="inlineStr">
        <is>
          <t xml:space="preserve">ПОГ М</t>
        </is>
      </c>
      <c r="G666" s="7" t="inlineStr">
        <is>
          <t xml:space="preserve">1</t>
        </is>
      </c>
      <c r="H666" s="8" t="n">
        <v>2165</v>
      </c>
      <c r="I666" s="19" t="n">
        <f>ROUND((L667)/H666,2)</f>
        <v>34.96</v>
      </c>
      <c r="J666" s="20" t="n">
        <v>83</v>
      </c>
      <c r="K666" s="19" t="n">
        <f>I666+ROUND(J666,2)</f>
        <v>117.96</v>
      </c>
      <c r="L666" s="19" t="n">
        <f>ROUND(H666*I666,2)</f>
        <v>75688.4</v>
      </c>
      <c r="M666" s="19" t="n">
        <f>ROUND(H666*ROUND(J666,2),2)</f>
        <v>179695</v>
      </c>
      <c r="N666" s="19" t="n">
        <f>L666+M666</f>
        <v>255383.4</v>
      </c>
      <c r="O666" s="8" t="n">
        <v>2165</v>
      </c>
      <c r="P666" s="19" t="n" hidden="false">
        <f>ROUND((S667)/O666,2)</f>
        <v>191.44</v>
      </c>
      <c r="Q666" s="20" t="n" hidden="false">
        <v>112.8</v>
      </c>
      <c r="R666" s="19" t="n" hidden="false">
        <f>P666+Q666</f>
        <v>304.24</v>
      </c>
      <c r="S666" s="19" t="n" hidden="false">
        <f>ROUND(O666*P666,2)</f>
        <v>414467.6</v>
      </c>
      <c r="T666" s="19" t="n" hidden="false">
        <f>ROUND(O666*Q666,2)</f>
        <v>244212</v>
      </c>
      <c r="U666" s="19" t="n" hidden="false">
        <f>S666+T666</f>
        <v>658679.6</v>
      </c>
      <c r="V666" s="21" t="n" hidden="false">
        <f>U666/N666-1</f>
        <v>1.5791793828416414</v>
      </c>
      <c r="W666" s="8" t="n">
        <v>2165</v>
      </c>
      <c r="X666" s="19" t="n" hidden="false">
        <f>ROUND((AA667)/W666,2)</f>
        <v>65</v>
      </c>
      <c r="Y666" s="20" t="n" hidden="false">
        <v>215</v>
      </c>
      <c r="Z666" s="19" t="n" hidden="false">
        <f>X666+Y666</f>
        <v>280</v>
      </c>
      <c r="AA666" s="19" t="n" hidden="false">
        <f>ROUND(W666*X666,2)</f>
        <v>140725</v>
      </c>
      <c r="AB666" s="19" t="n" hidden="false">
        <f>ROUND(W666*Y666,2)</f>
        <v>465475</v>
      </c>
      <c r="AC666" s="19" t="n" hidden="false">
        <f>AA666+AB666</f>
        <v>606200</v>
      </c>
      <c r="AD666" s="21" t="n" hidden="false">
        <f>AC666/N666-1</f>
        <v>1.373685995252628</v>
      </c>
      <c r="AE666" s="8" t="n">
        <v>2165</v>
      </c>
      <c r="AF666" s="19" t="n" hidden="false">
        <f>ROUND((AI667)/AE666,2)</f>
        <v>120</v>
      </c>
      <c r="AG666" s="20" t="n" hidden="false">
        <v>160</v>
      </c>
      <c r="AH666" s="19" t="n" hidden="false">
        <f>AF666+AG666</f>
        <v>280</v>
      </c>
      <c r="AI666" s="19" t="n" hidden="false">
        <f>ROUND(AE666*AF666,2)</f>
        <v>259800</v>
      </c>
      <c r="AJ666" s="19" t="n" hidden="false">
        <f>ROUND(AE666*AG666,2)</f>
        <v>346400</v>
      </c>
      <c r="AK666" s="19" t="n" hidden="false">
        <f>AI666+AJ666</f>
        <v>606200</v>
      </c>
      <c r="AL666" s="21" t="n" hidden="false">
        <f>AK666/N666-1</f>
        <v>1.373685995252628</v>
      </c>
      <c r="AM666" s="8" t="n">
        <v>0</v>
      </c>
      <c r="AN666" s="19" t="n" hidden="false">
        <f>ROUND((AQ667)/AM666,2)</f>
        <v>0</v>
      </c>
      <c r="AO666" s="19" t="n" hidden="false">
        <v>0</v>
      </c>
      <c r="AP666" s="19" t="n" hidden="false">
        <f>AN666+AO666</f>
        <v>0</v>
      </c>
      <c r="AQ666" s="19" t="n" hidden="false">
        <f>ROUND(AM666*AN666,2)</f>
        <v>0</v>
      </c>
      <c r="AR666" s="19" t="n" hidden="false">
        <f>ROUND(AM666*AO666,2)</f>
        <v>0</v>
      </c>
      <c r="AS666" s="19" t="n" hidden="false">
        <f>AQ666+AR666</f>
        <v>0</v>
      </c>
      <c r="AT666" s="21" t="n" hidden="false">
        <f>AS666/N666-1</f>
        <v>-1</v>
      </c>
    </row>
    <row r="667" customFormat="false" hidden="false" outlineLevel="0" collapsed="false">
      <c r="A667" s="18" t="inlineStr">
        <is>
          <t xml:space="preserve">1.1.1.2.1.1.3.15.1</t>
        </is>
      </c>
      <c r="B667" s="18" t="inlineStr">
        <is>
          <t xml:space="preserve"/>
        </is>
      </c>
      <c r="C667" s="22" t="inlineStr">
        <is>
          <t xml:space="preserve">Труба ПНД гофрированная с учетом прочих материалов_ / Легкая с протяжкой / 32 мм</t>
        </is>
      </c>
      <c r="D667" s="7" t="inlineStr">
        <is>
          <t xml:space="preserve">Труба гибкая гофрированная легкая, серия HFR, из композиции
полиолифенов (без галогена), самозатухающая, с зондом</t>
        </is>
      </c>
      <c r="E667" s="7" t="inlineStr">
        <is>
          <t xml:space="preserve"/>
        </is>
      </c>
      <c r="F667" s="7" t="inlineStr">
        <is>
          <t xml:space="preserve">ПОГ М</t>
        </is>
      </c>
      <c r="G667" s="7" t="inlineStr">
        <is>
          <t xml:space="preserve">1</t>
        </is>
      </c>
      <c r="H667" s="8" t="n">
        <v>2165</v>
      </c>
      <c r="I667" s="20" t="n">
        <v>34.96</v>
      </c>
      <c r="J667" s="19" t="n">
        <v/>
      </c>
      <c r="K667" s="19" t="n">
        <f>ROUND(I667,2)+J667</f>
        <v>34.96</v>
      </c>
      <c r="L667" s="19" t="n">
        <f>ROUND(H667*ROUND(I667,2),2)</f>
        <v>75688.4</v>
      </c>
      <c r="M667" s="19" t="n">
        <v/>
      </c>
      <c r="N667" s="19" t="n">
        <f>L667+M667</f>
        <v>75688.4</v>
      </c>
      <c r="O667" s="8" t="n">
        <v>2165</v>
      </c>
      <c r="P667" s="20" t="n" hidden="false">
        <v>191.44</v>
      </c>
      <c r="Q667" s="19" t="n" hidden="false">
        <v/>
      </c>
      <c r="R667" s="19" t="n" hidden="false">
        <f>P667+Q667</f>
        <v>191.44</v>
      </c>
      <c r="S667" s="19" t="n" hidden="false">
        <f>ROUND(O667*P667,2)</f>
        <v>414467.6</v>
      </c>
      <c r="T667" s="19" t="n" hidden="false">
        <v/>
      </c>
      <c r="U667" s="19" t="n" hidden="false">
        <f>S667+T667</f>
        <v>414467.6</v>
      </c>
      <c r="V667" s="21" t="n" hidden="false">
        <f>U667/N667-1</f>
        <v>4.475972540045767</v>
      </c>
      <c r="W667" s="8" t="n">
        <v>2165</v>
      </c>
      <c r="X667" s="20" t="n" hidden="false">
        <v>65</v>
      </c>
      <c r="Y667" s="19" t="n" hidden="false">
        <v/>
      </c>
      <c r="Z667" s="19" t="n" hidden="false">
        <f>X667+Y667</f>
        <v>65</v>
      </c>
      <c r="AA667" s="19" t="n" hidden="false">
        <f>ROUND(W667*X667,2)</f>
        <v>140725</v>
      </c>
      <c r="AB667" s="19" t="n" hidden="false">
        <v/>
      </c>
      <c r="AC667" s="19" t="n" hidden="false">
        <f>AA667+AB667</f>
        <v>140725</v>
      </c>
      <c r="AD667" s="21" t="n" hidden="false">
        <f>AC667/N667-1</f>
        <v>0.8592677345537758</v>
      </c>
      <c r="AE667" s="8" t="n">
        <v>2165</v>
      </c>
      <c r="AF667" s="20" t="n" hidden="false">
        <v>120</v>
      </c>
      <c r="AG667" s="19" t="n" hidden="false">
        <v/>
      </c>
      <c r="AH667" s="19" t="n" hidden="false">
        <f>AF667+AG667</f>
        <v>120</v>
      </c>
      <c r="AI667" s="19" t="n" hidden="false">
        <f>ROUND(AE667*AF667,2)</f>
        <v>259800</v>
      </c>
      <c r="AJ667" s="19" t="n" hidden="false">
        <v/>
      </c>
      <c r="AK667" s="19" t="n" hidden="false">
        <f>AI667+AJ667</f>
        <v>259800</v>
      </c>
      <c r="AL667" s="21" t="n" hidden="false">
        <f>AK667/N667-1</f>
        <v>2.4324942791762014</v>
      </c>
      <c r="AM667" s="8" t="n">
        <v>0</v>
      </c>
      <c r="AN667" s="19" t="n" hidden="false">
        <v>0</v>
      </c>
      <c r="AO667" s="19" t="n" hidden="false">
        <v/>
      </c>
      <c r="AP667" s="19" t="n" hidden="false">
        <f>AN667+AO667</f>
        <v>0</v>
      </c>
      <c r="AQ667" s="19" t="n" hidden="false">
        <f>ROUND(AM667*AN667,2)</f>
        <v>0</v>
      </c>
      <c r="AR667" s="19" t="n" hidden="false">
        <v/>
      </c>
      <c r="AS667" s="19" t="n" hidden="false">
        <f>AQ667+AR667</f>
        <v>0</v>
      </c>
      <c r="AT667" s="21" t="n" hidden="false">
        <f>AS667/N667-1</f>
        <v>-1</v>
      </c>
    </row>
    <row r="668" customFormat="false" hidden="false" outlineLevel="0" collapsed="false">
      <c r="A668" s="18" t="inlineStr">
        <is>
          <t xml:space="preserve">1.1.1.2.1.1.3.16</t>
        </is>
      </c>
      <c r="B668" s="18" t="inlineStr">
        <is>
          <t xml:space="preserve"/>
        </is>
      </c>
      <c r="C668" s="18" t="inlineStr">
        <is>
          <t xml:space="preserve">Монтаж трубы ПВХ, ПНД для кабеля / до 32мм</t>
        </is>
      </c>
      <c r="D668" s="7" t="inlineStr">
        <is>
          <t xml:space="preserve">ЭМ 4.1</t>
        </is>
      </c>
      <c r="E668" s="7" t="inlineStr">
        <is>
          <t xml:space="preserve">Выгружается из БО по объектам BIM-КЦ</t>
        </is>
      </c>
      <c r="F668" s="7" t="inlineStr">
        <is>
          <t xml:space="preserve">ПОГ М</t>
        </is>
      </c>
      <c r="G668" s="7" t="inlineStr">
        <is>
          <t xml:space="preserve">1</t>
        </is>
      </c>
      <c r="H668" s="8" t="n">
        <v>6135</v>
      </c>
      <c r="I668" s="19" t="n">
        <f>ROUND((L669+L670)/H668,2)</f>
        <v>42.92</v>
      </c>
      <c r="J668" s="20" t="n">
        <v>83</v>
      </c>
      <c r="K668" s="19" t="n">
        <f>I668+ROUND(J668,2)</f>
        <v>125.92</v>
      </c>
      <c r="L668" s="19" t="n">
        <f>ROUND(H668*I668,2)</f>
        <v>263314.2</v>
      </c>
      <c r="M668" s="19" t="n">
        <f>ROUND(H668*ROUND(J668,2),2)</f>
        <v>509205</v>
      </c>
      <c r="N668" s="19" t="n">
        <f>L668+M668</f>
        <v>772519.2</v>
      </c>
      <c r="O668" s="8" t="n">
        <v>6135</v>
      </c>
      <c r="P668" s="19" t="n" hidden="false">
        <f>ROUND((S669+S670)/O668,2)</f>
        <v>52.31</v>
      </c>
      <c r="Q668" s="20" t="n" hidden="false">
        <v>112.8</v>
      </c>
      <c r="R668" s="19" t="n" hidden="false">
        <f>P668+Q668</f>
        <v>165.11</v>
      </c>
      <c r="S668" s="19" t="n" hidden="false">
        <f>ROUND(O668*P668,2)</f>
        <v>320921.85</v>
      </c>
      <c r="T668" s="19" t="n" hidden="false">
        <f>ROUND(O668*Q668,2)</f>
        <v>692028</v>
      </c>
      <c r="U668" s="19" t="n" hidden="false">
        <f>S668+T668</f>
        <v>1012949.85</v>
      </c>
      <c r="V668" s="21" t="n" hidden="false">
        <f>U668/N668-1</f>
        <v>0.3112293519695044</v>
      </c>
      <c r="W668" s="8" t="n">
        <v>6135</v>
      </c>
      <c r="X668" s="19" t="n" hidden="false">
        <f>ROUND((AA669+AA670)/W668,2)</f>
        <v>69.18</v>
      </c>
      <c r="Y668" s="20" t="n" hidden="false">
        <v>215</v>
      </c>
      <c r="Z668" s="19" t="n" hidden="false">
        <f>X668+Y668</f>
        <v>284.18</v>
      </c>
      <c r="AA668" s="19" t="n" hidden="false">
        <f>ROUND(W668*X668,2)</f>
        <v>424419.3</v>
      </c>
      <c r="AB668" s="19" t="n" hidden="false">
        <f>ROUND(W668*Y668,2)</f>
        <v>1319025</v>
      </c>
      <c r="AC668" s="19" t="n" hidden="false">
        <f>AA668+AB668</f>
        <v>1743444.3</v>
      </c>
      <c r="AD668" s="21" t="n" hidden="false">
        <f>AC668/N668-1</f>
        <v>1.2568297331639138</v>
      </c>
      <c r="AE668" s="8" t="n">
        <v>6135</v>
      </c>
      <c r="AF668" s="19" t="n" hidden="false">
        <f>ROUND((AI669+AI670)/AE668,2)</f>
        <v>124.12</v>
      </c>
      <c r="AG668" s="20" t="n" hidden="false">
        <v>160</v>
      </c>
      <c r="AH668" s="19" t="n" hidden="false">
        <f>AF668+AG668</f>
        <v>284.12</v>
      </c>
      <c r="AI668" s="19" t="n" hidden="false">
        <f>ROUND(AE668*AF668,2)</f>
        <v>761476.2</v>
      </c>
      <c r="AJ668" s="19" t="n" hidden="false">
        <f>ROUND(AE668*AG668,2)</f>
        <v>981600</v>
      </c>
      <c r="AK668" s="19" t="n" hidden="false">
        <f>AI668+AJ668</f>
        <v>1743076.2</v>
      </c>
      <c r="AL668" s="21" t="n" hidden="false">
        <f>AK668/N668-1</f>
        <v>1.2563532401524777</v>
      </c>
      <c r="AM668" s="8" t="n">
        <v>0</v>
      </c>
      <c r="AN668" s="19" t="n" hidden="false">
        <f>ROUND((AQ669+AQ670)/AM668,2)</f>
        <v>0</v>
      </c>
      <c r="AO668" s="19" t="n" hidden="false">
        <v>0</v>
      </c>
      <c r="AP668" s="19" t="n" hidden="false">
        <f>AN668+AO668</f>
        <v>0</v>
      </c>
      <c r="AQ668" s="19" t="n" hidden="false">
        <f>ROUND(AM668*AN668,2)</f>
        <v>0</v>
      </c>
      <c r="AR668" s="19" t="n" hidden="false">
        <f>ROUND(AM668*AO668,2)</f>
        <v>0</v>
      </c>
      <c r="AS668" s="19" t="n" hidden="false">
        <f>AQ668+AR668</f>
        <v>0</v>
      </c>
      <c r="AT668" s="21" t="n" hidden="false">
        <f>AS668/N668-1</f>
        <v>-1</v>
      </c>
    </row>
    <row r="669" customFormat="false" hidden="false" outlineLevel="0" collapsed="false">
      <c r="A669" s="18" t="inlineStr">
        <is>
          <t xml:space="preserve">1.1.1.2.1.1.3.16.1</t>
        </is>
      </c>
      <c r="B669" s="18" t="inlineStr">
        <is>
          <t xml:space="preserve"/>
        </is>
      </c>
      <c r="C669" s="22" t="inlineStr">
        <is>
          <t xml:space="preserve">Труба ППЛ_ / 32 мм / тяжелая с протяжкой</t>
        </is>
      </c>
      <c r="D669" s="7" t="inlineStr">
        <is>
          <t xml:space="preserve">ECOPLAST</t>
        </is>
      </c>
      <c r="E669" s="7" t="inlineStr">
        <is>
          <t xml:space="preserve"/>
        </is>
      </c>
      <c r="F669" s="7" t="inlineStr">
        <is>
          <t xml:space="preserve">ПОГ М</t>
        </is>
      </c>
      <c r="G669" s="7" t="inlineStr">
        <is>
          <t xml:space="preserve">1</t>
        </is>
      </c>
      <c r="H669" s="8" t="n">
        <v>110</v>
      </c>
      <c r="I669" s="20" t="n">
        <v>297.54</v>
      </c>
      <c r="J669" s="19" t="n">
        <v/>
      </c>
      <c r="K669" s="19" t="n">
        <f>ROUND(I669,2)+J669</f>
        <v>297.54</v>
      </c>
      <c r="L669" s="19" t="n">
        <f>ROUND(H669*ROUND(I669,2),2)</f>
        <v>32729.4</v>
      </c>
      <c r="M669" s="19" t="n">
        <v/>
      </c>
      <c r="N669" s="19" t="n">
        <f>L669+M669</f>
        <v>32729.4</v>
      </c>
      <c r="O669" s="8" t="n">
        <v>110</v>
      </c>
      <c r="P669" s="20" t="n" hidden="false">
        <v>406</v>
      </c>
      <c r="Q669" s="19" t="n" hidden="false">
        <v/>
      </c>
      <c r="R669" s="19" t="n" hidden="false">
        <f>P669+Q669</f>
        <v>406</v>
      </c>
      <c r="S669" s="19" t="n" hidden="false">
        <f>ROUND(O669*P669,2)</f>
        <v>44660</v>
      </c>
      <c r="T669" s="19" t="n" hidden="false">
        <v/>
      </c>
      <c r="U669" s="19" t="n" hidden="false">
        <f>S669+T669</f>
        <v>44660</v>
      </c>
      <c r="V669" s="21" t="n" hidden="false">
        <f>U669/N669-1</f>
        <v>0.364522417153996</v>
      </c>
      <c r="W669" s="8" t="n">
        <v>110</v>
      </c>
      <c r="X669" s="20" t="n" hidden="false">
        <v>298</v>
      </c>
      <c r="Y669" s="19" t="n" hidden="false">
        <v/>
      </c>
      <c r="Z669" s="19" t="n" hidden="false">
        <f>X669+Y669</f>
        <v>298</v>
      </c>
      <c r="AA669" s="19" t="n" hidden="false">
        <f>ROUND(W669*X669,2)</f>
        <v>32780</v>
      </c>
      <c r="AB669" s="19" t="n" hidden="false">
        <v/>
      </c>
      <c r="AC669" s="19" t="n" hidden="false">
        <f>AA669+AB669</f>
        <v>32780</v>
      </c>
      <c r="AD669" s="21" t="n" hidden="false">
        <f>AC669/N669-1</f>
        <v>0.0015460106204208124</v>
      </c>
      <c r="AE669" s="8" t="n">
        <v>110</v>
      </c>
      <c r="AF669" s="20" t="n" hidden="false">
        <v>350</v>
      </c>
      <c r="AG669" s="19" t="n" hidden="false">
        <v/>
      </c>
      <c r="AH669" s="19" t="n" hidden="false">
        <f>AF669+AG669</f>
        <v>350</v>
      </c>
      <c r="AI669" s="19" t="n" hidden="false">
        <f>ROUND(AE669*AF669,2)</f>
        <v>38500</v>
      </c>
      <c r="AJ669" s="19" t="n" hidden="false">
        <v/>
      </c>
      <c r="AK669" s="19" t="n" hidden="false">
        <f>AI669+AJ669</f>
        <v>38500</v>
      </c>
      <c r="AL669" s="21" t="n" hidden="false">
        <f>AK669/N669-1</f>
        <v>0.17631242858103113</v>
      </c>
      <c r="AM669" s="8" t="n">
        <v>0</v>
      </c>
      <c r="AN669" s="19" t="n" hidden="false">
        <v>0</v>
      </c>
      <c r="AO669" s="19" t="n" hidden="false">
        <v/>
      </c>
      <c r="AP669" s="19" t="n" hidden="false">
        <f>AN669+AO669</f>
        <v>0</v>
      </c>
      <c r="AQ669" s="19" t="n" hidden="false">
        <f>ROUND(AM669*AN669,2)</f>
        <v>0</v>
      </c>
      <c r="AR669" s="19" t="n" hidden="false">
        <v/>
      </c>
      <c r="AS669" s="19" t="n" hidden="false">
        <f>AQ669+AR669</f>
        <v>0</v>
      </c>
      <c r="AT669" s="21" t="n" hidden="false">
        <f>AS669/N669-1</f>
        <v>-1</v>
      </c>
    </row>
    <row r="670" customFormat="false" hidden="false" outlineLevel="0" collapsed="false">
      <c r="A670" s="18" t="inlineStr">
        <is>
          <t xml:space="preserve">1.1.1.2.1.1.3.16.2</t>
        </is>
      </c>
      <c r="B670" s="18" t="inlineStr">
        <is>
          <t xml:space="preserve"/>
        </is>
      </c>
      <c r="C670" s="22" t="inlineStr">
        <is>
          <t xml:space="preserve">Труба ПВХ гофрированная_ / Легкая с протяжкой / 32 мм</t>
        </is>
      </c>
      <c r="D670" s="7" t="inlineStr">
        <is>
          <t xml:space="preserve"/>
        </is>
      </c>
      <c r="E670" s="7" t="inlineStr">
        <is>
          <t xml:space="preserve"/>
        </is>
      </c>
      <c r="F670" s="7" t="inlineStr">
        <is>
          <t xml:space="preserve">ПОГ М</t>
        </is>
      </c>
      <c r="G670" s="7" t="inlineStr">
        <is>
          <t xml:space="preserve">1</t>
        </is>
      </c>
      <c r="H670" s="8" t="n">
        <v>6025</v>
      </c>
      <c r="I670" s="20" t="n">
        <v>38.27</v>
      </c>
      <c r="J670" s="19" t="n">
        <v/>
      </c>
      <c r="K670" s="19" t="n">
        <f>ROUND(I670,2)+J670</f>
        <v>38.27</v>
      </c>
      <c r="L670" s="19" t="n">
        <f>ROUND(H670*ROUND(I670,2),2)</f>
        <v>230576.75</v>
      </c>
      <c r="M670" s="19" t="n">
        <v/>
      </c>
      <c r="N670" s="19" t="n">
        <f>L670+M670</f>
        <v>230576.75</v>
      </c>
      <c r="O670" s="8" t="n">
        <v>6025</v>
      </c>
      <c r="P670" s="20" t="n" hidden="false">
        <v>45.85</v>
      </c>
      <c r="Q670" s="19" t="n" hidden="false">
        <v/>
      </c>
      <c r="R670" s="19" t="n" hidden="false">
        <f>P670+Q670</f>
        <v>45.85</v>
      </c>
      <c r="S670" s="19" t="n" hidden="false">
        <f>ROUND(O670*P670,2)</f>
        <v>276246.25</v>
      </c>
      <c r="T670" s="19" t="n" hidden="false">
        <v/>
      </c>
      <c r="U670" s="19" t="n" hidden="false">
        <f>S670+T670</f>
        <v>276246.25</v>
      </c>
      <c r="V670" s="21" t="n" hidden="false">
        <f>U670/N670-1</f>
        <v>0.19806637052521547</v>
      </c>
      <c r="W670" s="8" t="n">
        <v>6025</v>
      </c>
      <c r="X670" s="20" t="n" hidden="false">
        <v>65</v>
      </c>
      <c r="Y670" s="19" t="n" hidden="false">
        <v/>
      </c>
      <c r="Z670" s="19" t="n" hidden="false">
        <f>X670+Y670</f>
        <v>65</v>
      </c>
      <c r="AA670" s="19" t="n" hidden="false">
        <f>ROUND(W670*X670,2)</f>
        <v>391625</v>
      </c>
      <c r="AB670" s="19" t="n" hidden="false">
        <v/>
      </c>
      <c r="AC670" s="19" t="n" hidden="false">
        <f>AA670+AB670</f>
        <v>391625</v>
      </c>
      <c r="AD670" s="21" t="n" hidden="false">
        <f>AC670/N670-1</f>
        <v>0.6984583224457799</v>
      </c>
      <c r="AE670" s="8" t="n">
        <v>6025</v>
      </c>
      <c r="AF670" s="20" t="n" hidden="false">
        <v>120</v>
      </c>
      <c r="AG670" s="19" t="n" hidden="false">
        <v/>
      </c>
      <c r="AH670" s="19" t="n" hidden="false">
        <f>AF670+AG670</f>
        <v>120</v>
      </c>
      <c r="AI670" s="19" t="n" hidden="false">
        <f>ROUND(AE670*AF670,2)</f>
        <v>723000</v>
      </c>
      <c r="AJ670" s="19" t="n" hidden="false">
        <v/>
      </c>
      <c r="AK670" s="19" t="n" hidden="false">
        <f>AI670+AJ670</f>
        <v>723000</v>
      </c>
      <c r="AL670" s="21" t="n" hidden="false">
        <f>AK670/N670-1</f>
        <v>2.135615364515286</v>
      </c>
      <c r="AM670" s="8" t="n">
        <v>0</v>
      </c>
      <c r="AN670" s="19" t="n" hidden="false">
        <v>0</v>
      </c>
      <c r="AO670" s="19" t="n" hidden="false">
        <v/>
      </c>
      <c r="AP670" s="19" t="n" hidden="false">
        <f>AN670+AO670</f>
        <v>0</v>
      </c>
      <c r="AQ670" s="19" t="n" hidden="false">
        <f>ROUND(AM670*AN670,2)</f>
        <v>0</v>
      </c>
      <c r="AR670" s="19" t="n" hidden="false">
        <v/>
      </c>
      <c r="AS670" s="19" t="n" hidden="false">
        <f>AQ670+AR670</f>
        <v>0</v>
      </c>
      <c r="AT670" s="21" t="n" hidden="false">
        <f>AS670/N670-1</f>
        <v>-1</v>
      </c>
    </row>
    <row r="671" customFormat="false" hidden="false" outlineLevel="0" collapsed="false">
      <c r="A671" s="18" t="inlineStr">
        <is>
          <t xml:space="preserve">1.1.1.2.1.1.3.17</t>
        </is>
      </c>
      <c r="B671" s="18" t="inlineStr">
        <is>
          <t xml:space="preserve"/>
        </is>
      </c>
      <c r="C671" s="18" t="inlineStr">
        <is>
          <t xml:space="preserve">Монтаж трубы ПВХ, ПНД для кабеля / до 32мм</t>
        </is>
      </c>
      <c r="D671" s="7" t="inlineStr">
        <is>
          <t xml:space="preserve">ЭМ 4.2</t>
        </is>
      </c>
      <c r="E671" s="7" t="inlineStr">
        <is>
          <t xml:space="preserve">Выгружается из БО по объектам BIM-КЦ</t>
        </is>
      </c>
      <c r="F671" s="7" t="inlineStr">
        <is>
          <t xml:space="preserve">ПОГ М</t>
        </is>
      </c>
      <c r="G671" s="7" t="inlineStr">
        <is>
          <t xml:space="preserve">1</t>
        </is>
      </c>
      <c r="H671" s="8" t="n">
        <v>13600</v>
      </c>
      <c r="I671" s="19" t="n">
        <f>ROUND((L672)/H671,2)</f>
        <v>38.27</v>
      </c>
      <c r="J671" s="20" t="n">
        <v>83</v>
      </c>
      <c r="K671" s="19" t="n">
        <f>I671+ROUND(J671,2)</f>
        <v>121.27</v>
      </c>
      <c r="L671" s="19" t="n">
        <f>ROUND(H671*I671,2)</f>
        <v>520472</v>
      </c>
      <c r="M671" s="19" t="n">
        <f>ROUND(H671*ROUND(J671,2),2)</f>
        <v>1128800</v>
      </c>
      <c r="N671" s="19" t="n">
        <f>L671+M671</f>
        <v>1649272</v>
      </c>
      <c r="O671" s="8" t="n">
        <v>13600</v>
      </c>
      <c r="P671" s="19" t="n" hidden="false">
        <f>ROUND((S672)/O671,2)</f>
        <v>45.85</v>
      </c>
      <c r="Q671" s="20" t="n" hidden="false">
        <v>112.8</v>
      </c>
      <c r="R671" s="19" t="n" hidden="false">
        <f>P671+Q671</f>
        <v>158.65</v>
      </c>
      <c r="S671" s="19" t="n" hidden="false">
        <f>ROUND(O671*P671,2)</f>
        <v>623560</v>
      </c>
      <c r="T671" s="19" t="n" hidden="false">
        <f>ROUND(O671*Q671,2)</f>
        <v>1534080</v>
      </c>
      <c r="U671" s="19" t="n" hidden="false">
        <f>S671+T671</f>
        <v>2157640</v>
      </c>
      <c r="V671" s="21" t="n" hidden="false">
        <f>U671/N671-1</f>
        <v>0.3082378164426487</v>
      </c>
      <c r="W671" s="8" t="n">
        <v>13600</v>
      </c>
      <c r="X671" s="19" t="n" hidden="false">
        <f>ROUND((AA672)/W671,2)</f>
        <v>65</v>
      </c>
      <c r="Y671" s="20" t="n" hidden="false">
        <v>215</v>
      </c>
      <c r="Z671" s="19" t="n" hidden="false">
        <f>X671+Y671</f>
        <v>280</v>
      </c>
      <c r="AA671" s="19" t="n" hidden="false">
        <f>ROUND(W671*X671,2)</f>
        <v>884000</v>
      </c>
      <c r="AB671" s="19" t="n" hidden="false">
        <f>ROUND(W671*Y671,2)</f>
        <v>2924000</v>
      </c>
      <c r="AC671" s="19" t="n" hidden="false">
        <f>AA671+AB671</f>
        <v>3808000</v>
      </c>
      <c r="AD671" s="21" t="n" hidden="false">
        <f>AC671/N671-1</f>
        <v>1.3088975014430608</v>
      </c>
      <c r="AE671" s="8" t="n">
        <v>13600</v>
      </c>
      <c r="AF671" s="19" t="n" hidden="false">
        <f>ROUND((AI672)/AE671,2)</f>
        <v>120</v>
      </c>
      <c r="AG671" s="20" t="n" hidden="false">
        <v>160</v>
      </c>
      <c r="AH671" s="19" t="n" hidden="false">
        <f>AF671+AG671</f>
        <v>280</v>
      </c>
      <c r="AI671" s="19" t="n" hidden="false">
        <f>ROUND(AE671*AF671,2)</f>
        <v>1632000</v>
      </c>
      <c r="AJ671" s="19" t="n" hidden="false">
        <f>ROUND(AE671*AG671,2)</f>
        <v>2176000</v>
      </c>
      <c r="AK671" s="19" t="n" hidden="false">
        <f>AI671+AJ671</f>
        <v>3808000</v>
      </c>
      <c r="AL671" s="21" t="n" hidden="false">
        <f>AK671/N671-1</f>
        <v>1.3088975014430608</v>
      </c>
      <c r="AM671" s="8" t="n">
        <v>0</v>
      </c>
      <c r="AN671" s="19" t="n" hidden="false">
        <f>ROUND((AQ672)/AM671,2)</f>
        <v>0</v>
      </c>
      <c r="AO671" s="19" t="n" hidden="false">
        <v>0</v>
      </c>
      <c r="AP671" s="19" t="n" hidden="false">
        <f>AN671+AO671</f>
        <v>0</v>
      </c>
      <c r="AQ671" s="19" t="n" hidden="false">
        <f>ROUND(AM671*AN671,2)</f>
        <v>0</v>
      </c>
      <c r="AR671" s="19" t="n" hidden="false">
        <f>ROUND(AM671*AO671,2)</f>
        <v>0</v>
      </c>
      <c r="AS671" s="19" t="n" hidden="false">
        <f>AQ671+AR671</f>
        <v>0</v>
      </c>
      <c r="AT671" s="21" t="n" hidden="false">
        <f>AS671/N671-1</f>
        <v>-1</v>
      </c>
    </row>
    <row r="672" customFormat="false" hidden="false" outlineLevel="0" collapsed="false">
      <c r="A672" s="18" t="inlineStr">
        <is>
          <t xml:space="preserve">1.1.1.2.1.1.3.17.1</t>
        </is>
      </c>
      <c r="B672" s="18" t="inlineStr">
        <is>
          <t xml:space="preserve"/>
        </is>
      </c>
      <c r="C672" s="22" t="inlineStr">
        <is>
          <t xml:space="preserve">Труба ПВХ гофрированная_ / Легкая с протяжкой / 32 мм</t>
        </is>
      </c>
      <c r="D672" s="7" t="inlineStr">
        <is>
          <t xml:space="preserve"/>
        </is>
      </c>
      <c r="E672" s="7" t="inlineStr">
        <is>
          <t xml:space="preserve"/>
        </is>
      </c>
      <c r="F672" s="7" t="inlineStr">
        <is>
          <t xml:space="preserve">ПОГ М</t>
        </is>
      </c>
      <c r="G672" s="7" t="inlineStr">
        <is>
          <t xml:space="preserve">1</t>
        </is>
      </c>
      <c r="H672" s="8" t="n">
        <v>13600</v>
      </c>
      <c r="I672" s="20" t="n">
        <v>38.27</v>
      </c>
      <c r="J672" s="19" t="n">
        <v/>
      </c>
      <c r="K672" s="19" t="n">
        <f>ROUND(I672,2)+J672</f>
        <v>38.27</v>
      </c>
      <c r="L672" s="19" t="n">
        <f>ROUND(H672*ROUND(I672,2),2)</f>
        <v>520472</v>
      </c>
      <c r="M672" s="19" t="n">
        <v/>
      </c>
      <c r="N672" s="19" t="n">
        <f>L672+M672</f>
        <v>520472</v>
      </c>
      <c r="O672" s="8" t="n">
        <v>13600</v>
      </c>
      <c r="P672" s="20" t="n" hidden="false">
        <v>45.85</v>
      </c>
      <c r="Q672" s="19" t="n" hidden="false">
        <v/>
      </c>
      <c r="R672" s="19" t="n" hidden="false">
        <f>P672+Q672</f>
        <v>45.85</v>
      </c>
      <c r="S672" s="19" t="n" hidden="false">
        <f>ROUND(O672*P672,2)</f>
        <v>623560</v>
      </c>
      <c r="T672" s="19" t="n" hidden="false">
        <v/>
      </c>
      <c r="U672" s="19" t="n" hidden="false">
        <f>S672+T672</f>
        <v>623560</v>
      </c>
      <c r="V672" s="21" t="n" hidden="false">
        <f>U672/N672-1</f>
        <v>0.19806637052521547</v>
      </c>
      <c r="W672" s="8" t="n">
        <v>13600</v>
      </c>
      <c r="X672" s="20" t="n" hidden="false">
        <v>65</v>
      </c>
      <c r="Y672" s="19" t="n" hidden="false">
        <v/>
      </c>
      <c r="Z672" s="19" t="n" hidden="false">
        <f>X672+Y672</f>
        <v>65</v>
      </c>
      <c r="AA672" s="19" t="n" hidden="false">
        <f>ROUND(W672*X672,2)</f>
        <v>884000</v>
      </c>
      <c r="AB672" s="19" t="n" hidden="false">
        <v/>
      </c>
      <c r="AC672" s="19" t="n" hidden="false">
        <f>AA672+AB672</f>
        <v>884000</v>
      </c>
      <c r="AD672" s="21" t="n" hidden="false">
        <f>AC672/N672-1</f>
        <v>0.6984583224457799</v>
      </c>
      <c r="AE672" s="8" t="n">
        <v>13600</v>
      </c>
      <c r="AF672" s="20" t="n" hidden="false">
        <v>120</v>
      </c>
      <c r="AG672" s="19" t="n" hidden="false">
        <v/>
      </c>
      <c r="AH672" s="19" t="n" hidden="false">
        <f>AF672+AG672</f>
        <v>120</v>
      </c>
      <c r="AI672" s="19" t="n" hidden="false">
        <f>ROUND(AE672*AF672,2)</f>
        <v>1632000</v>
      </c>
      <c r="AJ672" s="19" t="n" hidden="false">
        <v/>
      </c>
      <c r="AK672" s="19" t="n" hidden="false">
        <f>AI672+AJ672</f>
        <v>1632000</v>
      </c>
      <c r="AL672" s="21" t="n" hidden="false">
        <f>AK672/N672-1</f>
        <v>2.135615364515286</v>
      </c>
      <c r="AM672" s="8" t="n">
        <v>0</v>
      </c>
      <c r="AN672" s="19" t="n" hidden="false">
        <v>0</v>
      </c>
      <c r="AO672" s="19" t="n" hidden="false">
        <v/>
      </c>
      <c r="AP672" s="19" t="n" hidden="false">
        <f>AN672+AO672</f>
        <v>0</v>
      </c>
      <c r="AQ672" s="19" t="n" hidden="false">
        <f>ROUND(AM672*AN672,2)</f>
        <v>0</v>
      </c>
      <c r="AR672" s="19" t="n" hidden="false">
        <v/>
      </c>
      <c r="AS672" s="19" t="n" hidden="false">
        <f>AQ672+AR672</f>
        <v>0</v>
      </c>
      <c r="AT672" s="21" t="n" hidden="false">
        <f>AS672/N672-1</f>
        <v>-1</v>
      </c>
    </row>
    <row r="673" customFormat="false" hidden="false" outlineLevel="0" collapsed="false">
      <c r="A673" s="18" t="inlineStr">
        <is>
          <t xml:space="preserve">1.1.1.2.1.1.3.18</t>
        </is>
      </c>
      <c r="B673" s="18" t="inlineStr">
        <is>
          <t xml:space="preserve"/>
        </is>
      </c>
      <c r="C673" s="18" t="inlineStr">
        <is>
          <t xml:space="preserve">Монтаж трубы ПВХ, ПНД для кабеля / до 32мм</t>
        </is>
      </c>
      <c r="D673" s="7" t="inlineStr">
        <is>
          <t xml:space="preserve">ЭМ 4.2 ECOPLAST</t>
        </is>
      </c>
      <c r="E673" s="7" t="inlineStr">
        <is>
          <t xml:space="preserve">Выгружается из БО по объектам BIM-КЦ</t>
        </is>
      </c>
      <c r="F673" s="7" t="inlineStr">
        <is>
          <t xml:space="preserve">ПОГ М</t>
        </is>
      </c>
      <c r="G673" s="7" t="inlineStr">
        <is>
          <t xml:space="preserve">1</t>
        </is>
      </c>
      <c r="H673" s="8" t="n">
        <v>135</v>
      </c>
      <c r="I673" s="19" t="n">
        <f>ROUND((L674)/H673,2)</f>
        <v>33.92</v>
      </c>
      <c r="J673" s="20" t="n">
        <v>83</v>
      </c>
      <c r="K673" s="19" t="n">
        <f>I673+ROUND(J673,2)</f>
        <v>116.92</v>
      </c>
      <c r="L673" s="19" t="n">
        <f>ROUND(H673*I673,2)</f>
        <v>4579.2</v>
      </c>
      <c r="M673" s="19" t="n">
        <f>ROUND(H673*ROUND(J673,2),2)</f>
        <v>11205</v>
      </c>
      <c r="N673" s="19" t="n">
        <f>L673+M673</f>
        <v>15784.2</v>
      </c>
      <c r="O673" s="8" t="n">
        <v>135</v>
      </c>
      <c r="P673" s="19" t="n" hidden="false">
        <f>ROUND((S674)/O673,2)</f>
        <v>70</v>
      </c>
      <c r="Q673" s="20" t="n" hidden="false">
        <v>112.8</v>
      </c>
      <c r="R673" s="19" t="n" hidden="false">
        <f>P673+Q673</f>
        <v>182.8</v>
      </c>
      <c r="S673" s="19" t="n" hidden="false">
        <f>ROUND(O673*P673,2)</f>
        <v>9450</v>
      </c>
      <c r="T673" s="19" t="n" hidden="false">
        <f>ROUND(O673*Q673,2)</f>
        <v>15228</v>
      </c>
      <c r="U673" s="19" t="n" hidden="false">
        <f>S673+T673</f>
        <v>24678</v>
      </c>
      <c r="V673" s="21" t="n" hidden="false">
        <f>U673/N673-1</f>
        <v>0.5634621963735886</v>
      </c>
      <c r="W673" s="8" t="n">
        <v>135</v>
      </c>
      <c r="X673" s="19" t="n" hidden="false">
        <f>ROUND((AA674)/W673,2)</f>
        <v>65</v>
      </c>
      <c r="Y673" s="20" t="n" hidden="false">
        <v>215</v>
      </c>
      <c r="Z673" s="19" t="n" hidden="false">
        <f>X673+Y673</f>
        <v>280</v>
      </c>
      <c r="AA673" s="19" t="n" hidden="false">
        <f>ROUND(W673*X673,2)</f>
        <v>8775</v>
      </c>
      <c r="AB673" s="19" t="n" hidden="false">
        <f>ROUND(W673*Y673,2)</f>
        <v>29025</v>
      </c>
      <c r="AC673" s="19" t="n" hidden="false">
        <f>AA673+AB673</f>
        <v>37800</v>
      </c>
      <c r="AD673" s="21" t="n" hidden="false">
        <f>AC673/N673-1</f>
        <v>1.3947998631542933</v>
      </c>
      <c r="AE673" s="8" t="n">
        <v>135</v>
      </c>
      <c r="AF673" s="19" t="n" hidden="false">
        <f>ROUND((AI674)/AE673,2)</f>
        <v>120</v>
      </c>
      <c r="AG673" s="20" t="n" hidden="false">
        <v>160</v>
      </c>
      <c r="AH673" s="19" t="n" hidden="false">
        <f>AF673+AG673</f>
        <v>280</v>
      </c>
      <c r="AI673" s="19" t="n" hidden="false">
        <f>ROUND(AE673*AF673,2)</f>
        <v>16200</v>
      </c>
      <c r="AJ673" s="19" t="n" hidden="false">
        <f>ROUND(AE673*AG673,2)</f>
        <v>21600</v>
      </c>
      <c r="AK673" s="19" t="n" hidden="false">
        <f>AI673+AJ673</f>
        <v>37800</v>
      </c>
      <c r="AL673" s="21" t="n" hidden="false">
        <f>AK673/N673-1</f>
        <v>1.3947998631542933</v>
      </c>
      <c r="AM673" s="8" t="n">
        <v>0</v>
      </c>
      <c r="AN673" s="19" t="n" hidden="false">
        <f>ROUND((AQ674)/AM673,2)</f>
        <v>0</v>
      </c>
      <c r="AO673" s="19" t="n" hidden="false">
        <v>0</v>
      </c>
      <c r="AP673" s="19" t="n" hidden="false">
        <f>AN673+AO673</f>
        <v>0</v>
      </c>
      <c r="AQ673" s="19" t="n" hidden="false">
        <f>ROUND(AM673*AN673,2)</f>
        <v>0</v>
      </c>
      <c r="AR673" s="19" t="n" hidden="false">
        <f>ROUND(AM673*AO673,2)</f>
        <v>0</v>
      </c>
      <c r="AS673" s="19" t="n" hidden="false">
        <f>AQ673+AR673</f>
        <v>0</v>
      </c>
      <c r="AT673" s="21" t="n" hidden="false">
        <f>AS673/N673-1</f>
        <v>-1</v>
      </c>
    </row>
    <row r="674" customFormat="false" hidden="false" outlineLevel="0" collapsed="false">
      <c r="A674" s="18" t="inlineStr">
        <is>
          <t xml:space="preserve">1.1.1.2.1.1.3.18.1</t>
        </is>
      </c>
      <c r="B674" s="18" t="inlineStr">
        <is>
          <t xml:space="preserve"/>
        </is>
      </c>
      <c r="C674" s="22" t="inlineStr">
        <is>
          <t xml:space="preserve">Труба ПНД гофрированная с учетом прочих материалов_ / HF стойкая к ультрафиолету / 32 мм</t>
        </is>
      </c>
      <c r="D674" s="7" t="inlineStr">
        <is>
          <t xml:space="preserve"/>
        </is>
      </c>
      <c r="E674" s="7" t="inlineStr">
        <is>
          <t xml:space="preserve"/>
        </is>
      </c>
      <c r="F674" s="7" t="inlineStr">
        <is>
          <t xml:space="preserve">ПОГ М</t>
        </is>
      </c>
      <c r="G674" s="7" t="inlineStr">
        <is>
          <t xml:space="preserve">1</t>
        </is>
      </c>
      <c r="H674" s="8" t="n">
        <v>135</v>
      </c>
      <c r="I674" s="20" t="n">
        <v>33.92</v>
      </c>
      <c r="J674" s="19" t="n">
        <v/>
      </c>
      <c r="K674" s="19" t="n">
        <f>ROUND(I674,2)+J674</f>
        <v>33.92</v>
      </c>
      <c r="L674" s="19" t="n">
        <f>ROUND(H674*ROUND(I674,2),2)</f>
        <v>4579.2</v>
      </c>
      <c r="M674" s="19" t="n">
        <v/>
      </c>
      <c r="N674" s="19" t="n">
        <f>L674+M674</f>
        <v>4579.2</v>
      </c>
      <c r="O674" s="8" t="n">
        <v>135</v>
      </c>
      <c r="P674" s="20" t="n" hidden="false">
        <v>70</v>
      </c>
      <c r="Q674" s="19" t="n" hidden="false">
        <v/>
      </c>
      <c r="R674" s="19" t="n" hidden="false">
        <f>P674+Q674</f>
        <v>70</v>
      </c>
      <c r="S674" s="19" t="n" hidden="false">
        <f>ROUND(O674*P674,2)</f>
        <v>9450</v>
      </c>
      <c r="T674" s="19" t="n" hidden="false">
        <v/>
      </c>
      <c r="U674" s="19" t="n" hidden="false">
        <f>S674+T674</f>
        <v>9450</v>
      </c>
      <c r="V674" s="21" t="n" hidden="false">
        <f>U674/N674-1</f>
        <v>1.0636792452830188</v>
      </c>
      <c r="W674" s="8" t="n">
        <v>135</v>
      </c>
      <c r="X674" s="20" t="n" hidden="false">
        <v>65</v>
      </c>
      <c r="Y674" s="19" t="n" hidden="false">
        <v/>
      </c>
      <c r="Z674" s="19" t="n" hidden="false">
        <f>X674+Y674</f>
        <v>65</v>
      </c>
      <c r="AA674" s="19" t="n" hidden="false">
        <f>ROUND(W674*X674,2)</f>
        <v>8775</v>
      </c>
      <c r="AB674" s="19" t="n" hidden="false">
        <v/>
      </c>
      <c r="AC674" s="19" t="n" hidden="false">
        <f>AA674+AB674</f>
        <v>8775</v>
      </c>
      <c r="AD674" s="21" t="n" hidden="false">
        <f>AC674/N674-1</f>
        <v>0.9162735849056605</v>
      </c>
      <c r="AE674" s="8" t="n">
        <v>135</v>
      </c>
      <c r="AF674" s="20" t="n" hidden="false">
        <v>120</v>
      </c>
      <c r="AG674" s="19" t="n" hidden="false">
        <v/>
      </c>
      <c r="AH674" s="19" t="n" hidden="false">
        <f>AF674+AG674</f>
        <v>120</v>
      </c>
      <c r="AI674" s="19" t="n" hidden="false">
        <f>ROUND(AE674*AF674,2)</f>
        <v>16200</v>
      </c>
      <c r="AJ674" s="19" t="n" hidden="false">
        <v/>
      </c>
      <c r="AK674" s="19" t="n" hidden="false">
        <f>AI674+AJ674</f>
        <v>16200</v>
      </c>
      <c r="AL674" s="21" t="n" hidden="false">
        <f>AK674/N674-1</f>
        <v>2.5377358490566038</v>
      </c>
      <c r="AM674" s="8" t="n">
        <v>0</v>
      </c>
      <c r="AN674" s="19" t="n" hidden="false">
        <v>0</v>
      </c>
      <c r="AO674" s="19" t="n" hidden="false">
        <v/>
      </c>
      <c r="AP674" s="19" t="n" hidden="false">
        <f>AN674+AO674</f>
        <v>0</v>
      </c>
      <c r="AQ674" s="19" t="n" hidden="false">
        <f>ROUND(AM674*AN674,2)</f>
        <v>0</v>
      </c>
      <c r="AR674" s="19" t="n" hidden="false">
        <v/>
      </c>
      <c r="AS674" s="19" t="n" hidden="false">
        <f>AQ674+AR674</f>
        <v>0</v>
      </c>
      <c r="AT674" s="21" t="n" hidden="false">
        <f>AS674/N674-1</f>
        <v>-1</v>
      </c>
    </row>
    <row r="675" customFormat="false" hidden="false" outlineLevel="0" collapsed="false">
      <c r="A675" s="18" t="inlineStr">
        <is>
          <t xml:space="preserve">1.1.1.2.1.1.3.19</t>
        </is>
      </c>
      <c r="B675" s="18" t="inlineStr">
        <is>
          <t xml:space="preserve"/>
        </is>
      </c>
      <c r="C675" s="18" t="inlineStr">
        <is>
          <t xml:space="preserve">Монтаж трубы ПВХ, ПНД для кабеля / от 40мм до 100мм</t>
        </is>
      </c>
      <c r="D675" s="7" t="inlineStr">
        <is>
          <t xml:space="preserve">ЭМ 4.1</t>
        </is>
      </c>
      <c r="E675" s="7" t="inlineStr">
        <is>
          <t xml:space="preserve">Выгружается из БО по объектам BIM-КЦ</t>
        </is>
      </c>
      <c r="F675" s="7" t="inlineStr">
        <is>
          <t xml:space="preserve">ПОГ М</t>
        </is>
      </c>
      <c r="G675" s="7" t="inlineStr">
        <is>
          <t xml:space="preserve">1</t>
        </is>
      </c>
      <c r="H675" s="8" t="n">
        <v>4435</v>
      </c>
      <c r="I675" s="19" t="n">
        <f>ROUND((L676+L677+L678+L679)/H675,2)</f>
        <v>80.63</v>
      </c>
      <c r="J675" s="20" t="n">
        <v>95</v>
      </c>
      <c r="K675" s="19" t="n">
        <f>I675+ROUND(J675,2)</f>
        <v>175.63</v>
      </c>
      <c r="L675" s="19" t="n">
        <f>ROUND(H675*I675,2)</f>
        <v>357594.05</v>
      </c>
      <c r="M675" s="19" t="n">
        <f>ROUND(H675*ROUND(J675,2),2)</f>
        <v>421325</v>
      </c>
      <c r="N675" s="19" t="n">
        <f>L675+M675</f>
        <v>778919.05</v>
      </c>
      <c r="O675" s="8" t="n">
        <v>4435</v>
      </c>
      <c r="P675" s="19" t="n" hidden="false">
        <f>ROUND((S676+S677+S678+S679)/O675,2)</f>
        <v>109.74</v>
      </c>
      <c r="Q675" s="20" t="n" hidden="false">
        <v>132</v>
      </c>
      <c r="R675" s="19" t="n" hidden="false">
        <f>P675+Q675</f>
        <v>241.74</v>
      </c>
      <c r="S675" s="19" t="n" hidden="false">
        <f>ROUND(O675*P675,2)</f>
        <v>486696.9</v>
      </c>
      <c r="T675" s="19" t="n" hidden="false">
        <f>ROUND(O675*Q675,2)</f>
        <v>585420</v>
      </c>
      <c r="U675" s="19" t="n" hidden="false">
        <f>S675+T675</f>
        <v>1072116.9</v>
      </c>
      <c r="V675" s="21" t="n" hidden="false">
        <f>U675/N675-1</f>
        <v>0.37641632978420514</v>
      </c>
      <c r="W675" s="8" t="n">
        <v>4435</v>
      </c>
      <c r="X675" s="19" t="n" hidden="false">
        <f>ROUND((AA676+AA677+AA678+AA679)/W675,2)</f>
        <v>76.01</v>
      </c>
      <c r="Y675" s="20" t="n" hidden="false">
        <v>215</v>
      </c>
      <c r="Z675" s="19" t="n" hidden="false">
        <f>X675+Y675</f>
        <v>291.01</v>
      </c>
      <c r="AA675" s="19" t="n" hidden="false">
        <f>ROUND(W675*X675,2)</f>
        <v>337104.35</v>
      </c>
      <c r="AB675" s="19" t="n" hidden="false">
        <f>ROUND(W675*Y675,2)</f>
        <v>953525</v>
      </c>
      <c r="AC675" s="19" t="n" hidden="false">
        <f>AA675+AB675</f>
        <v>1290629.35</v>
      </c>
      <c r="AD675" s="21" t="n" hidden="false">
        <f>AC675/N675-1</f>
        <v>0.6569492683482321</v>
      </c>
      <c r="AE675" s="8" t="n">
        <v>4435</v>
      </c>
      <c r="AF675" s="19" t="n" hidden="false">
        <f>ROUND((AI676+AI677+AI678+AI679)/AE675,2)</f>
        <v>260.26</v>
      </c>
      <c r="AG675" s="20" t="n" hidden="false">
        <v>160</v>
      </c>
      <c r="AH675" s="19" t="n" hidden="false">
        <f>AF675+AG675</f>
        <v>420.26</v>
      </c>
      <c r="AI675" s="19" t="n" hidden="false">
        <f>ROUND(AE675*AF675,2)</f>
        <v>1154253.1</v>
      </c>
      <c r="AJ675" s="19" t="n" hidden="false">
        <f>ROUND(AE675*AG675,2)</f>
        <v>709600</v>
      </c>
      <c r="AK675" s="19" t="n" hidden="false">
        <f>AI675+AJ675</f>
        <v>1863853.1</v>
      </c>
      <c r="AL675" s="21" t="n" hidden="false">
        <f>AK675/N675-1</f>
        <v>1.392871377327336</v>
      </c>
      <c r="AM675" s="8" t="n">
        <v>0</v>
      </c>
      <c r="AN675" s="19" t="n" hidden="false">
        <f>ROUND((AQ676+AQ677+AQ678+AQ679)/AM675,2)</f>
        <v>0</v>
      </c>
      <c r="AO675" s="19" t="n" hidden="false">
        <v>0</v>
      </c>
      <c r="AP675" s="19" t="n" hidden="false">
        <f>AN675+AO675</f>
        <v>0</v>
      </c>
      <c r="AQ675" s="19" t="n" hidden="false">
        <f>ROUND(AM675*AN675,2)</f>
        <v>0</v>
      </c>
      <c r="AR675" s="19" t="n" hidden="false">
        <f>ROUND(AM675*AO675,2)</f>
        <v>0</v>
      </c>
      <c r="AS675" s="19" t="n" hidden="false">
        <f>AQ675+AR675</f>
        <v>0</v>
      </c>
      <c r="AT675" s="21" t="n" hidden="false">
        <f>AS675/N675-1</f>
        <v>-1</v>
      </c>
    </row>
    <row r="676" customFormat="false" hidden="false" outlineLevel="0" collapsed="false">
      <c r="A676" s="18" t="inlineStr">
        <is>
          <t xml:space="preserve">1.1.1.2.1.1.3.19.1</t>
        </is>
      </c>
      <c r="B676" s="18" t="inlineStr">
        <is>
          <t xml:space="preserve"/>
        </is>
      </c>
      <c r="C676" s="22" t="inlineStr">
        <is>
          <t xml:space="preserve">Труба ПВХ гофрированная_ / Тяжелая с протяжкой / 40 мм</t>
        </is>
      </c>
      <c r="D676" s="7" t="inlineStr">
        <is>
          <t xml:space="preserve">ECOPLAST</t>
        </is>
      </c>
      <c r="E676" s="7" t="inlineStr">
        <is>
          <t xml:space="preserve"/>
        </is>
      </c>
      <c r="F676" s="7" t="inlineStr">
        <is>
          <t xml:space="preserve">ПОГ М</t>
        </is>
      </c>
      <c r="G676" s="7" t="inlineStr">
        <is>
          <t xml:space="preserve">1</t>
        </is>
      </c>
      <c r="H676" s="8" t="n">
        <v>2775</v>
      </c>
      <c r="I676" s="20" t="n">
        <v>90.76</v>
      </c>
      <c r="J676" s="19" t="n">
        <v/>
      </c>
      <c r="K676" s="19" t="n">
        <f>ROUND(I676,2)+J676</f>
        <v>90.76</v>
      </c>
      <c r="L676" s="19" t="n">
        <f>ROUND(H676*ROUND(I676,2),2)</f>
        <v>251859</v>
      </c>
      <c r="M676" s="19" t="n">
        <v/>
      </c>
      <c r="N676" s="19" t="n">
        <f>L676+M676</f>
        <v>251859</v>
      </c>
      <c r="O676" s="8" t="n">
        <v>2775</v>
      </c>
      <c r="P676" s="20" t="n" hidden="false">
        <v>114</v>
      </c>
      <c r="Q676" s="19" t="n" hidden="false">
        <v/>
      </c>
      <c r="R676" s="19" t="n" hidden="false">
        <f>P676+Q676</f>
        <v>114</v>
      </c>
      <c r="S676" s="19" t="n" hidden="false">
        <f>ROUND(O676*P676,2)</f>
        <v>316350</v>
      </c>
      <c r="T676" s="19" t="n" hidden="false">
        <v/>
      </c>
      <c r="U676" s="19" t="n" hidden="false">
        <f>S676+T676</f>
        <v>316350</v>
      </c>
      <c r="V676" s="21" t="n" hidden="false">
        <f>U676/N676-1</f>
        <v>0.25605993829881</v>
      </c>
      <c r="W676" s="8" t="n">
        <v>2775</v>
      </c>
      <c r="X676" s="20" t="n" hidden="false">
        <v>71</v>
      </c>
      <c r="Y676" s="19" t="n" hidden="false">
        <v/>
      </c>
      <c r="Z676" s="19" t="n" hidden="false">
        <f>X676+Y676</f>
        <v>71</v>
      </c>
      <c r="AA676" s="19" t="n" hidden="false">
        <f>ROUND(W676*X676,2)</f>
        <v>197025</v>
      </c>
      <c r="AB676" s="19" t="n" hidden="false">
        <v/>
      </c>
      <c r="AC676" s="19" t="n" hidden="false">
        <f>AA676+AB676</f>
        <v>197025</v>
      </c>
      <c r="AD676" s="21" t="n" hidden="false">
        <f>AC676/N676-1</f>
        <v>-0.2177170559717937</v>
      </c>
      <c r="AE676" s="8" t="n">
        <v>2775</v>
      </c>
      <c r="AF676" s="20" t="n" hidden="false">
        <v>250</v>
      </c>
      <c r="AG676" s="19" t="n" hidden="false">
        <v/>
      </c>
      <c r="AH676" s="19" t="n" hidden="false">
        <f>AF676+AG676</f>
        <v>250</v>
      </c>
      <c r="AI676" s="19" t="n" hidden="false">
        <f>ROUND(AE676*AF676,2)</f>
        <v>693750</v>
      </c>
      <c r="AJ676" s="19" t="n" hidden="false">
        <v/>
      </c>
      <c r="AK676" s="19" t="n" hidden="false">
        <f>AI676+AJ676</f>
        <v>693750</v>
      </c>
      <c r="AL676" s="21" t="n" hidden="false">
        <f>AK676/N676-1</f>
        <v>1.7545174085500221</v>
      </c>
      <c r="AM676" s="8" t="n">
        <v>0</v>
      </c>
      <c r="AN676" s="19" t="n" hidden="false">
        <v>0</v>
      </c>
      <c r="AO676" s="19" t="n" hidden="false">
        <v/>
      </c>
      <c r="AP676" s="19" t="n" hidden="false">
        <f>AN676+AO676</f>
        <v>0</v>
      </c>
      <c r="AQ676" s="19" t="n" hidden="false">
        <f>ROUND(AM676*AN676,2)</f>
        <v>0</v>
      </c>
      <c r="AR676" s="19" t="n" hidden="false">
        <v/>
      </c>
      <c r="AS676" s="19" t="n" hidden="false">
        <f>AQ676+AR676</f>
        <v>0</v>
      </c>
      <c r="AT676" s="21" t="n" hidden="false">
        <f>AS676/N676-1</f>
        <v>-1</v>
      </c>
    </row>
    <row r="677" customFormat="false" hidden="false" outlineLevel="0" collapsed="false">
      <c r="A677" s="18" t="inlineStr">
        <is>
          <t xml:space="preserve">1.1.1.2.1.1.3.19.2</t>
        </is>
      </c>
      <c r="B677" s="18" t="inlineStr">
        <is>
          <t xml:space="preserve"/>
        </is>
      </c>
      <c r="C677" s="22" t="inlineStr">
        <is>
          <t xml:space="preserve">Труба ПВХ гофрированная_ / Легкая с протяжкой / 50 мм</t>
        </is>
      </c>
      <c r="D677" s="7" t="inlineStr">
        <is>
          <t xml:space="preserve"/>
        </is>
      </c>
      <c r="E677" s="7" t="inlineStr">
        <is>
          <t xml:space="preserve"/>
        </is>
      </c>
      <c r="F677" s="7" t="inlineStr">
        <is>
          <t xml:space="preserve">ПОГ М</t>
        </is>
      </c>
      <c r="G677" s="7" t="inlineStr">
        <is>
          <t xml:space="preserve">1</t>
        </is>
      </c>
      <c r="H677" s="8" t="n">
        <v>390</v>
      </c>
      <c r="I677" s="20" t="n">
        <v>86.16</v>
      </c>
      <c r="J677" s="19" t="n">
        <v/>
      </c>
      <c r="K677" s="19" t="n">
        <f>ROUND(I677,2)+J677</f>
        <v>86.16</v>
      </c>
      <c r="L677" s="19" t="n">
        <f>ROUND(H677*ROUND(I677,2),2)</f>
        <v>33602.4</v>
      </c>
      <c r="M677" s="19" t="n">
        <v/>
      </c>
      <c r="N677" s="19" t="n">
        <f>L677+M677</f>
        <v>33602.4</v>
      </c>
      <c r="O677" s="8" t="n">
        <v>390</v>
      </c>
      <c r="P677" s="20" t="n" hidden="false">
        <v>144.44</v>
      </c>
      <c r="Q677" s="19" t="n" hidden="false">
        <v/>
      </c>
      <c r="R677" s="19" t="n" hidden="false">
        <f>P677+Q677</f>
        <v>144.44</v>
      </c>
      <c r="S677" s="19" t="n" hidden="false">
        <f>ROUND(O677*P677,2)</f>
        <v>56331.6</v>
      </c>
      <c r="T677" s="19" t="n" hidden="false">
        <v/>
      </c>
      <c r="U677" s="19" t="n" hidden="false">
        <f>S677+T677</f>
        <v>56331.6</v>
      </c>
      <c r="V677" s="21" t="n" hidden="false">
        <f>U677/N677-1</f>
        <v>0.6764159702878365</v>
      </c>
      <c r="W677" s="8" t="n">
        <v>390</v>
      </c>
      <c r="X677" s="20" t="n" hidden="false">
        <v>107</v>
      </c>
      <c r="Y677" s="19" t="n" hidden="false">
        <v/>
      </c>
      <c r="Z677" s="19" t="n" hidden="false">
        <f>X677+Y677</f>
        <v>107</v>
      </c>
      <c r="AA677" s="19" t="n" hidden="false">
        <f>ROUND(W677*X677,2)</f>
        <v>41730</v>
      </c>
      <c r="AB677" s="19" t="n" hidden="false">
        <v/>
      </c>
      <c r="AC677" s="19" t="n" hidden="false">
        <f>AA677+AB677</f>
        <v>41730</v>
      </c>
      <c r="AD677" s="21" t="n" hidden="false">
        <f>AC677/N677-1</f>
        <v>0.24187558031569178</v>
      </c>
      <c r="AE677" s="8" t="n">
        <v>390</v>
      </c>
      <c r="AF677" s="20" t="n" hidden="false">
        <v>350</v>
      </c>
      <c r="AG677" s="19" t="n" hidden="false">
        <v/>
      </c>
      <c r="AH677" s="19" t="n" hidden="false">
        <f>AF677+AG677</f>
        <v>350</v>
      </c>
      <c r="AI677" s="19" t="n" hidden="false">
        <f>ROUND(AE677*AF677,2)</f>
        <v>136500</v>
      </c>
      <c r="AJ677" s="19" t="n" hidden="false">
        <v/>
      </c>
      <c r="AK677" s="19" t="n" hidden="false">
        <f>AI677+AJ677</f>
        <v>136500</v>
      </c>
      <c r="AL677" s="21" t="n" hidden="false">
        <f>AK677/N677-1</f>
        <v>3.0622098421541315</v>
      </c>
      <c r="AM677" s="8" t="n">
        <v>0</v>
      </c>
      <c r="AN677" s="19" t="n" hidden="false">
        <v>0</v>
      </c>
      <c r="AO677" s="19" t="n" hidden="false">
        <v/>
      </c>
      <c r="AP677" s="19" t="n" hidden="false">
        <f>AN677+AO677</f>
        <v>0</v>
      </c>
      <c r="AQ677" s="19" t="n" hidden="false">
        <f>ROUND(AM677*AN677,2)</f>
        <v>0</v>
      </c>
      <c r="AR677" s="19" t="n" hidden="false">
        <v/>
      </c>
      <c r="AS677" s="19" t="n" hidden="false">
        <f>AQ677+AR677</f>
        <v>0</v>
      </c>
      <c r="AT677" s="21" t="n" hidden="false">
        <f>AS677/N677-1</f>
        <v>-1</v>
      </c>
    </row>
    <row r="678" customFormat="false" hidden="false" outlineLevel="0" collapsed="false">
      <c r="A678" s="18" t="inlineStr">
        <is>
          <t xml:space="preserve">1.1.1.2.1.1.3.19.3</t>
        </is>
      </c>
      <c r="B678" s="18" t="inlineStr">
        <is>
          <t xml:space="preserve"/>
        </is>
      </c>
      <c r="C678" s="22" t="inlineStr">
        <is>
          <t xml:space="preserve">Труба ПВХ гофрированная_ / Жесткая с протяжкой ССД-Пайп 800 N, SN22 / 63 мм</t>
        </is>
      </c>
      <c r="D678" s="7" t="inlineStr">
        <is>
          <t xml:space="preserve"/>
        </is>
      </c>
      <c r="E678" s="7" t="inlineStr">
        <is>
          <t xml:space="preserve"/>
        </is>
      </c>
      <c r="F678" s="7" t="inlineStr">
        <is>
          <t xml:space="preserve">ПОГ М</t>
        </is>
      </c>
      <c r="G678" s="7" t="inlineStr">
        <is>
          <t xml:space="preserve">1</t>
        </is>
      </c>
      <c r="H678" s="8" t="n">
        <v>50</v>
      </c>
      <c r="I678" s="20" t="n">
        <v>177.6</v>
      </c>
      <c r="J678" s="19" t="n">
        <v/>
      </c>
      <c r="K678" s="19" t="n">
        <f>ROUND(I678,2)+J678</f>
        <v>177.6</v>
      </c>
      <c r="L678" s="19" t="n">
        <f>ROUND(H678*ROUND(I678,2),2)</f>
        <v>8880</v>
      </c>
      <c r="M678" s="19" t="n">
        <v/>
      </c>
      <c r="N678" s="19" t="n">
        <f>L678+M678</f>
        <v>8880</v>
      </c>
      <c r="O678" s="8" t="n">
        <v>50</v>
      </c>
      <c r="P678" s="20" t="n" hidden="false">
        <v>160</v>
      </c>
      <c r="Q678" s="19" t="n" hidden="false">
        <v/>
      </c>
      <c r="R678" s="19" t="n" hidden="false">
        <f>P678+Q678</f>
        <v>160</v>
      </c>
      <c r="S678" s="19" t="n" hidden="false">
        <f>ROUND(O678*P678,2)</f>
        <v>8000</v>
      </c>
      <c r="T678" s="19" t="n" hidden="false">
        <v/>
      </c>
      <c r="U678" s="19" t="n" hidden="false">
        <f>S678+T678</f>
        <v>8000</v>
      </c>
      <c r="V678" s="21" t="n" hidden="false">
        <f>U678/N678-1</f>
        <v>-0.09909909909909909</v>
      </c>
      <c r="W678" s="8" t="n">
        <v>50</v>
      </c>
      <c r="X678" s="20" t="n" hidden="false">
        <v>235</v>
      </c>
      <c r="Y678" s="19" t="n" hidden="false">
        <v/>
      </c>
      <c r="Z678" s="19" t="n" hidden="false">
        <f>X678+Y678</f>
        <v>235</v>
      </c>
      <c r="AA678" s="19" t="n" hidden="false">
        <f>ROUND(W678*X678,2)</f>
        <v>11750</v>
      </c>
      <c r="AB678" s="19" t="n" hidden="false">
        <v/>
      </c>
      <c r="AC678" s="19" t="n" hidden="false">
        <f>AA678+AB678</f>
        <v>11750</v>
      </c>
      <c r="AD678" s="21" t="n" hidden="false">
        <f>AC678/N678-1</f>
        <v>0.32319819819819817</v>
      </c>
      <c r="AE678" s="8" t="n">
        <v>50</v>
      </c>
      <c r="AF678" s="20" t="n" hidden="false">
        <v>380</v>
      </c>
      <c r="AG678" s="19" t="n" hidden="false">
        <v/>
      </c>
      <c r="AH678" s="19" t="n" hidden="false">
        <f>AF678+AG678</f>
        <v>380</v>
      </c>
      <c r="AI678" s="19" t="n" hidden="false">
        <f>ROUND(AE678*AF678,2)</f>
        <v>19000</v>
      </c>
      <c r="AJ678" s="19" t="n" hidden="false">
        <v/>
      </c>
      <c r="AK678" s="19" t="n" hidden="false">
        <f>AI678+AJ678</f>
        <v>19000</v>
      </c>
      <c r="AL678" s="21" t="n" hidden="false">
        <f>AK678/N678-1</f>
        <v>1.1396396396396398</v>
      </c>
      <c r="AM678" s="8" t="n">
        <v>0</v>
      </c>
      <c r="AN678" s="19" t="n" hidden="false">
        <v>0</v>
      </c>
      <c r="AO678" s="19" t="n" hidden="false">
        <v/>
      </c>
      <c r="AP678" s="19" t="n" hidden="false">
        <f>AN678+AO678</f>
        <v>0</v>
      </c>
      <c r="AQ678" s="19" t="n" hidden="false">
        <f>ROUND(AM678*AN678,2)</f>
        <v>0</v>
      </c>
      <c r="AR678" s="19" t="n" hidden="false">
        <v/>
      </c>
      <c r="AS678" s="19" t="n" hidden="false">
        <f>AQ678+AR678</f>
        <v>0</v>
      </c>
      <c r="AT678" s="21" t="n" hidden="false">
        <f>AS678/N678-1</f>
        <v>-1</v>
      </c>
    </row>
    <row r="679" customFormat="false" hidden="false" outlineLevel="0" collapsed="false">
      <c r="A679" s="18" t="inlineStr">
        <is>
          <t xml:space="preserve">1.1.1.2.1.1.3.19.4</t>
        </is>
      </c>
      <c r="B679" s="18" t="inlineStr">
        <is>
          <t xml:space="preserve"/>
        </is>
      </c>
      <c r="C679" s="22" t="inlineStr">
        <is>
          <t xml:space="preserve">Труба ПВХ гофрированная_ / Легкая с протяжкой / 40 мм</t>
        </is>
      </c>
      <c r="D679" s="7" t="inlineStr">
        <is>
          <t xml:space="preserve"/>
        </is>
      </c>
      <c r="E679" s="7" t="inlineStr">
        <is>
          <t xml:space="preserve"/>
        </is>
      </c>
      <c r="F679" s="7" t="inlineStr">
        <is>
          <t xml:space="preserve">ПОГ М</t>
        </is>
      </c>
      <c r="G679" s="7" t="inlineStr">
        <is>
          <t xml:space="preserve">1</t>
        </is>
      </c>
      <c r="H679" s="8" t="n">
        <v>1220</v>
      </c>
      <c r="I679" s="20" t="n">
        <v>51.83</v>
      </c>
      <c r="J679" s="19" t="n">
        <v/>
      </c>
      <c r="K679" s="19" t="n">
        <f>ROUND(I679,2)+J679</f>
        <v>51.83</v>
      </c>
      <c r="L679" s="19" t="n">
        <f>ROUND(H679*ROUND(I679,2),2)</f>
        <v>63232.6</v>
      </c>
      <c r="M679" s="19" t="n">
        <v/>
      </c>
      <c r="N679" s="19" t="n">
        <f>L679+M679</f>
        <v>63232.6</v>
      </c>
      <c r="O679" s="8" t="n">
        <v>1220</v>
      </c>
      <c r="P679" s="20" t="n" hidden="false">
        <v>86.88</v>
      </c>
      <c r="Q679" s="19" t="n" hidden="false">
        <v/>
      </c>
      <c r="R679" s="19" t="n" hidden="false">
        <f>P679+Q679</f>
        <v>86.88</v>
      </c>
      <c r="S679" s="19" t="n" hidden="false">
        <f>ROUND(O679*P679,2)</f>
        <v>105993.6</v>
      </c>
      <c r="T679" s="19" t="n" hidden="false">
        <v/>
      </c>
      <c r="U679" s="19" t="n" hidden="false">
        <f>S679+T679</f>
        <v>105993.6</v>
      </c>
      <c r="V679" s="21" t="n" hidden="false">
        <f>U679/N679-1</f>
        <v>0.6762492764808028</v>
      </c>
      <c r="W679" s="8" t="n">
        <v>1220</v>
      </c>
      <c r="X679" s="20" t="n" hidden="false">
        <v>71</v>
      </c>
      <c r="Y679" s="19" t="n" hidden="false">
        <v/>
      </c>
      <c r="Z679" s="19" t="n" hidden="false">
        <f>X679+Y679</f>
        <v>71</v>
      </c>
      <c r="AA679" s="19" t="n" hidden="false">
        <f>ROUND(W679*X679,2)</f>
        <v>86620</v>
      </c>
      <c r="AB679" s="19" t="n" hidden="false">
        <v/>
      </c>
      <c r="AC679" s="19" t="n" hidden="false">
        <f>AA679+AB679</f>
        <v>86620</v>
      </c>
      <c r="AD679" s="21" t="n" hidden="false">
        <f>AC679/N679-1</f>
        <v>0.36986301369863006</v>
      </c>
      <c r="AE679" s="8" t="n">
        <v>1220</v>
      </c>
      <c r="AF679" s="20" t="n" hidden="false">
        <v>250</v>
      </c>
      <c r="AG679" s="19" t="n" hidden="false">
        <v/>
      </c>
      <c r="AH679" s="19" t="n" hidden="false">
        <f>AF679+AG679</f>
        <v>250</v>
      </c>
      <c r="AI679" s="19" t="n" hidden="false">
        <f>ROUND(AE679*AF679,2)</f>
        <v>305000</v>
      </c>
      <c r="AJ679" s="19" t="n" hidden="false">
        <v/>
      </c>
      <c r="AK679" s="19" t="n" hidden="false">
        <f>AI679+AJ679</f>
        <v>305000</v>
      </c>
      <c r="AL679" s="21" t="n" hidden="false">
        <f>AK679/N679-1</f>
        <v>3.8234613158402473</v>
      </c>
      <c r="AM679" s="8" t="n">
        <v>0</v>
      </c>
      <c r="AN679" s="19" t="n" hidden="false">
        <v>0</v>
      </c>
      <c r="AO679" s="19" t="n" hidden="false">
        <v/>
      </c>
      <c r="AP679" s="19" t="n" hidden="false">
        <f>AN679+AO679</f>
        <v>0</v>
      </c>
      <c r="AQ679" s="19" t="n" hidden="false">
        <f>ROUND(AM679*AN679,2)</f>
        <v>0</v>
      </c>
      <c r="AR679" s="19" t="n" hidden="false">
        <v/>
      </c>
      <c r="AS679" s="19" t="n" hidden="false">
        <f>AQ679+AR679</f>
        <v>0</v>
      </c>
      <c r="AT679" s="21" t="n" hidden="false">
        <f>AS679/N679-1</f>
        <v>-1</v>
      </c>
    </row>
    <row r="680" customFormat="false" hidden="false" outlineLevel="0" collapsed="false">
      <c r="A680" s="18" t="inlineStr">
        <is>
          <t xml:space="preserve">1.1.1.2.1.1.3.20</t>
        </is>
      </c>
      <c r="B680" s="18" t="inlineStr">
        <is>
          <t xml:space="preserve"/>
        </is>
      </c>
      <c r="C680" s="18" t="inlineStr">
        <is>
          <t xml:space="preserve">Монтаж трубы ПВХ, ПНД для кабеля / от 40мм до 100мм</t>
        </is>
      </c>
      <c r="D680" s="7" t="inlineStr">
        <is>
          <t xml:space="preserve">ЭМ 4.2</t>
        </is>
      </c>
      <c r="E680" s="7" t="inlineStr">
        <is>
          <t xml:space="preserve">Выгружается из БО по объектам BIM-КЦ</t>
        </is>
      </c>
      <c r="F680" s="7" t="inlineStr">
        <is>
          <t xml:space="preserve">ПОГ М</t>
        </is>
      </c>
      <c r="G680" s="7" t="inlineStr">
        <is>
          <t xml:space="preserve">1</t>
        </is>
      </c>
      <c r="H680" s="8" t="n">
        <v>5040</v>
      </c>
      <c r="I680" s="19" t="n">
        <f>ROUND((L681+L682+L683)/H680,2)</f>
        <v>85.96</v>
      </c>
      <c r="J680" s="20" t="n">
        <v>95</v>
      </c>
      <c r="K680" s="19" t="n">
        <f>I680+ROUND(J680,2)</f>
        <v>180.96</v>
      </c>
      <c r="L680" s="19" t="n">
        <f>ROUND(H680*I680,2)</f>
        <v>433238.4</v>
      </c>
      <c r="M680" s="19" t="n">
        <f>ROUND(H680*ROUND(J680,2),2)</f>
        <v>478800</v>
      </c>
      <c r="N680" s="19" t="n">
        <f>L680+M680</f>
        <v>912038.4</v>
      </c>
      <c r="O680" s="8" t="n">
        <v>5040</v>
      </c>
      <c r="P680" s="19" t="n" hidden="false">
        <f>ROUND((S681+S682+S683)/O680,2)</f>
        <v>111.72</v>
      </c>
      <c r="Q680" s="20" t="n" hidden="false">
        <v>132</v>
      </c>
      <c r="R680" s="19" t="n" hidden="false">
        <f>P680+Q680</f>
        <v>243.72</v>
      </c>
      <c r="S680" s="19" t="n" hidden="false">
        <f>ROUND(O680*P680,2)</f>
        <v>563068.8</v>
      </c>
      <c r="T680" s="19" t="n" hidden="false">
        <f>ROUND(O680*Q680,2)</f>
        <v>665280</v>
      </c>
      <c r="U680" s="19" t="n" hidden="false">
        <f>S680+T680</f>
        <v>1228348.8</v>
      </c>
      <c r="V680" s="21" t="n" hidden="false">
        <f>U680/N680-1</f>
        <v>0.346816976127321</v>
      </c>
      <c r="W680" s="8" t="n">
        <v>5040</v>
      </c>
      <c r="X680" s="19" t="n" hidden="false">
        <f>ROUND((AA681+AA682+AA683)/W680,2)</f>
        <v>114.35</v>
      </c>
      <c r="Y680" s="20" t="n" hidden="false">
        <v>215</v>
      </c>
      <c r="Z680" s="19" t="n" hidden="false">
        <f>X680+Y680</f>
        <v>329.35</v>
      </c>
      <c r="AA680" s="19" t="n" hidden="false">
        <f>ROUND(W680*X680,2)</f>
        <v>576324</v>
      </c>
      <c r="AB680" s="19" t="n" hidden="false">
        <f>ROUND(W680*Y680,2)</f>
        <v>1083600</v>
      </c>
      <c r="AC680" s="19" t="n" hidden="false">
        <f>AA680+AB680</f>
        <v>1659924</v>
      </c>
      <c r="AD680" s="21" t="n" hidden="false">
        <f>AC680/N680-1</f>
        <v>0.8200154730327143</v>
      </c>
      <c r="AE680" s="8" t="n">
        <v>5040</v>
      </c>
      <c r="AF680" s="19" t="n" hidden="false">
        <f>ROUND((AI681+AI682+AI683)/AE680,2)</f>
        <v>293.86</v>
      </c>
      <c r="AG680" s="20" t="n" hidden="false">
        <v>160</v>
      </c>
      <c r="AH680" s="19" t="n" hidden="false">
        <f>AF680+AG680</f>
        <v>453.86</v>
      </c>
      <c r="AI680" s="19" t="n" hidden="false">
        <f>ROUND(AE680*AF680,2)</f>
        <v>1481054.4</v>
      </c>
      <c r="AJ680" s="19" t="n" hidden="false">
        <f>ROUND(AE680*AG680,2)</f>
        <v>806400</v>
      </c>
      <c r="AK680" s="19" t="n" hidden="false">
        <f>AI680+AJ680</f>
        <v>2287454.4</v>
      </c>
      <c r="AL680" s="21" t="n" hidden="false">
        <f>AK680/N680-1</f>
        <v>1.5080680813439433</v>
      </c>
      <c r="AM680" s="8" t="n">
        <v>0</v>
      </c>
      <c r="AN680" s="19" t="n" hidden="false">
        <f>ROUND((AQ681+AQ682+AQ683)/AM680,2)</f>
        <v>0</v>
      </c>
      <c r="AO680" s="19" t="n" hidden="false">
        <v>0</v>
      </c>
      <c r="AP680" s="19" t="n" hidden="false">
        <f>AN680+AO680</f>
        <v>0</v>
      </c>
      <c r="AQ680" s="19" t="n" hidden="false">
        <f>ROUND(AM680*AN680,2)</f>
        <v>0</v>
      </c>
      <c r="AR680" s="19" t="n" hidden="false">
        <f>ROUND(AM680*AO680,2)</f>
        <v>0</v>
      </c>
      <c r="AS680" s="19" t="n" hidden="false">
        <f>AQ680+AR680</f>
        <v>0</v>
      </c>
      <c r="AT680" s="21" t="n" hidden="false">
        <f>AS680/N680-1</f>
        <v>-1</v>
      </c>
    </row>
    <row r="681" customFormat="false" hidden="false" outlineLevel="0" collapsed="false">
      <c r="A681" s="18" t="inlineStr">
        <is>
          <t xml:space="preserve">1.1.1.2.1.1.3.20.1</t>
        </is>
      </c>
      <c r="B681" s="18" t="inlineStr">
        <is>
          <t xml:space="preserve"/>
        </is>
      </c>
      <c r="C681" s="22" t="inlineStr">
        <is>
          <t xml:space="preserve">Труба ПВХ гофрированная_ / Легкая с протяжкой / 50 мм</t>
        </is>
      </c>
      <c r="D681" s="7" t="inlineStr">
        <is>
          <t xml:space="preserve"/>
        </is>
      </c>
      <c r="E681" s="7" t="inlineStr">
        <is>
          <t xml:space="preserve"/>
        </is>
      </c>
      <c r="F681" s="7" t="inlineStr">
        <is>
          <t xml:space="preserve">ПОГ М</t>
        </is>
      </c>
      <c r="G681" s="7" t="inlineStr">
        <is>
          <t xml:space="preserve">1</t>
        </is>
      </c>
      <c r="H681" s="8" t="n">
        <v>670</v>
      </c>
      <c r="I681" s="20" t="n">
        <v>86.16</v>
      </c>
      <c r="J681" s="19" t="n">
        <v/>
      </c>
      <c r="K681" s="19" t="n">
        <f>ROUND(I681,2)+J681</f>
        <v>86.16</v>
      </c>
      <c r="L681" s="19" t="n">
        <f>ROUND(H681*ROUND(I681,2),2)</f>
        <v>57727.2</v>
      </c>
      <c r="M681" s="19" t="n">
        <v/>
      </c>
      <c r="N681" s="19" t="n">
        <f>L681+M681</f>
        <v>57727.2</v>
      </c>
      <c r="O681" s="8" t="n">
        <v>670</v>
      </c>
      <c r="P681" s="20" t="n" hidden="false">
        <v>144.44</v>
      </c>
      <c r="Q681" s="19" t="n" hidden="false">
        <v/>
      </c>
      <c r="R681" s="19" t="n" hidden="false">
        <f>P681+Q681</f>
        <v>144.44</v>
      </c>
      <c r="S681" s="19" t="n" hidden="false">
        <f>ROUND(O681*P681,2)</f>
        <v>96774.8</v>
      </c>
      <c r="T681" s="19" t="n" hidden="false">
        <v/>
      </c>
      <c r="U681" s="19" t="n" hidden="false">
        <f>S681+T681</f>
        <v>96774.8</v>
      </c>
      <c r="V681" s="21" t="n" hidden="false">
        <f>U681/N681-1</f>
        <v>0.6764159702878367</v>
      </c>
      <c r="W681" s="8" t="n">
        <v>670</v>
      </c>
      <c r="X681" s="20" t="n" hidden="false">
        <v>107</v>
      </c>
      <c r="Y681" s="19" t="n" hidden="false">
        <v/>
      </c>
      <c r="Z681" s="19" t="n" hidden="false">
        <f>X681+Y681</f>
        <v>107</v>
      </c>
      <c r="AA681" s="19" t="n" hidden="false">
        <f>ROUND(W681*X681,2)</f>
        <v>71690</v>
      </c>
      <c r="AB681" s="19" t="n" hidden="false">
        <v/>
      </c>
      <c r="AC681" s="19" t="n" hidden="false">
        <f>AA681+AB681</f>
        <v>71690</v>
      </c>
      <c r="AD681" s="21" t="n" hidden="false">
        <f>AC681/N681-1</f>
        <v>0.24187558031569178</v>
      </c>
      <c r="AE681" s="8" t="n">
        <v>670</v>
      </c>
      <c r="AF681" s="20" t="n" hidden="false">
        <v>350</v>
      </c>
      <c r="AG681" s="19" t="n" hidden="false">
        <v/>
      </c>
      <c r="AH681" s="19" t="n" hidden="false">
        <f>AF681+AG681</f>
        <v>350</v>
      </c>
      <c r="AI681" s="19" t="n" hidden="false">
        <f>ROUND(AE681*AF681,2)</f>
        <v>234500</v>
      </c>
      <c r="AJ681" s="19" t="n" hidden="false">
        <v/>
      </c>
      <c r="AK681" s="19" t="n" hidden="false">
        <f>AI681+AJ681</f>
        <v>234500</v>
      </c>
      <c r="AL681" s="21" t="n" hidden="false">
        <f>AK681/N681-1</f>
        <v>3.0622098421541324</v>
      </c>
      <c r="AM681" s="8" t="n">
        <v>0</v>
      </c>
      <c r="AN681" s="19" t="n" hidden="false">
        <v>0</v>
      </c>
      <c r="AO681" s="19" t="n" hidden="false">
        <v/>
      </c>
      <c r="AP681" s="19" t="n" hidden="false">
        <f>AN681+AO681</f>
        <v>0</v>
      </c>
      <c r="AQ681" s="19" t="n" hidden="false">
        <f>ROUND(AM681*AN681,2)</f>
        <v>0</v>
      </c>
      <c r="AR681" s="19" t="n" hidden="false">
        <v/>
      </c>
      <c r="AS681" s="19" t="n" hidden="false">
        <f>AQ681+AR681</f>
        <v>0</v>
      </c>
      <c r="AT681" s="21" t="n" hidden="false">
        <f>AS681/N681-1</f>
        <v>-1</v>
      </c>
    </row>
    <row r="682" customFormat="false" hidden="false" outlineLevel="0" collapsed="false">
      <c r="A682" s="18" t="inlineStr">
        <is>
          <t xml:space="preserve">1.1.1.2.1.1.3.20.2</t>
        </is>
      </c>
      <c r="B682" s="18" t="inlineStr">
        <is>
          <t xml:space="preserve"/>
        </is>
      </c>
      <c r="C682" s="22" t="inlineStr">
        <is>
          <t xml:space="preserve">Труба ПВХ гофрированная_ / Жесткая с протяжкой ССД-Пайп 800 N, SN22 / 63 мм</t>
        </is>
      </c>
      <c r="D682" s="7" t="inlineStr">
        <is>
          <t xml:space="preserve"/>
        </is>
      </c>
      <c r="E682" s="7" t="inlineStr">
        <is>
          <t xml:space="preserve"/>
        </is>
      </c>
      <c r="F682" s="7" t="inlineStr">
        <is>
          <t xml:space="preserve">ПОГ М</t>
        </is>
      </c>
      <c r="G682" s="7" t="inlineStr">
        <is>
          <t xml:space="preserve">1</t>
        </is>
      </c>
      <c r="H682" s="8" t="n">
        <v>1185</v>
      </c>
      <c r="I682" s="20" t="n">
        <v>177.6</v>
      </c>
      <c r="J682" s="19" t="n">
        <v/>
      </c>
      <c r="K682" s="19" t="n">
        <f>ROUND(I682,2)+J682</f>
        <v>177.6</v>
      </c>
      <c r="L682" s="19" t="n">
        <f>ROUND(H682*ROUND(I682,2),2)</f>
        <v>210456</v>
      </c>
      <c r="M682" s="19" t="n">
        <v/>
      </c>
      <c r="N682" s="19" t="n">
        <f>L682+M682</f>
        <v>210456</v>
      </c>
      <c r="O682" s="8" t="n">
        <v>1185</v>
      </c>
      <c r="P682" s="20" t="n" hidden="false">
        <v>160</v>
      </c>
      <c r="Q682" s="19" t="n" hidden="false">
        <v/>
      </c>
      <c r="R682" s="19" t="n" hidden="false">
        <f>P682+Q682</f>
        <v>160</v>
      </c>
      <c r="S682" s="19" t="n" hidden="false">
        <f>ROUND(O682*P682,2)</f>
        <v>189600</v>
      </c>
      <c r="T682" s="19" t="n" hidden="false">
        <v/>
      </c>
      <c r="U682" s="19" t="n" hidden="false">
        <f>S682+T682</f>
        <v>189600</v>
      </c>
      <c r="V682" s="21" t="n" hidden="false">
        <f>U682/N682-1</f>
        <v>-0.09909909909909909</v>
      </c>
      <c r="W682" s="8" t="n">
        <v>1185</v>
      </c>
      <c r="X682" s="20" t="n" hidden="false">
        <v>235</v>
      </c>
      <c r="Y682" s="19" t="n" hidden="false">
        <v/>
      </c>
      <c r="Z682" s="19" t="n" hidden="false">
        <f>X682+Y682</f>
        <v>235</v>
      </c>
      <c r="AA682" s="19" t="n" hidden="false">
        <f>ROUND(W682*X682,2)</f>
        <v>278475</v>
      </c>
      <c r="AB682" s="19" t="n" hidden="false">
        <v/>
      </c>
      <c r="AC682" s="19" t="n" hidden="false">
        <f>AA682+AB682</f>
        <v>278475</v>
      </c>
      <c r="AD682" s="21" t="n" hidden="false">
        <f>AC682/N682-1</f>
        <v>0.32319819819819817</v>
      </c>
      <c r="AE682" s="8" t="n">
        <v>1185</v>
      </c>
      <c r="AF682" s="20" t="n" hidden="false">
        <v>380</v>
      </c>
      <c r="AG682" s="19" t="n" hidden="false">
        <v/>
      </c>
      <c r="AH682" s="19" t="n" hidden="false">
        <f>AF682+AG682</f>
        <v>380</v>
      </c>
      <c r="AI682" s="19" t="n" hidden="false">
        <f>ROUND(AE682*AF682,2)</f>
        <v>450300</v>
      </c>
      <c r="AJ682" s="19" t="n" hidden="false">
        <v/>
      </c>
      <c r="AK682" s="19" t="n" hidden="false">
        <f>AI682+AJ682</f>
        <v>450300</v>
      </c>
      <c r="AL682" s="21" t="n" hidden="false">
        <f>AK682/N682-1</f>
        <v>1.1396396396396398</v>
      </c>
      <c r="AM682" s="8" t="n">
        <v>0</v>
      </c>
      <c r="AN682" s="19" t="n" hidden="false">
        <v>0</v>
      </c>
      <c r="AO682" s="19" t="n" hidden="false">
        <v/>
      </c>
      <c r="AP682" s="19" t="n" hidden="false">
        <f>AN682+AO682</f>
        <v>0</v>
      </c>
      <c r="AQ682" s="19" t="n" hidden="false">
        <f>ROUND(AM682*AN682,2)</f>
        <v>0</v>
      </c>
      <c r="AR682" s="19" t="n" hidden="false">
        <v/>
      </c>
      <c r="AS682" s="19" t="n" hidden="false">
        <f>AQ682+AR682</f>
        <v>0</v>
      </c>
      <c r="AT682" s="21" t="n" hidden="false">
        <f>AS682/N682-1</f>
        <v>-1</v>
      </c>
    </row>
    <row r="683" customFormat="false" hidden="false" outlineLevel="0" collapsed="false">
      <c r="A683" s="18" t="inlineStr">
        <is>
          <t xml:space="preserve">1.1.1.2.1.1.3.20.3</t>
        </is>
      </c>
      <c r="B683" s="18" t="inlineStr">
        <is>
          <t xml:space="preserve"/>
        </is>
      </c>
      <c r="C683" s="22" t="inlineStr">
        <is>
          <t xml:space="preserve">Труба ПВХ гофрированная_ / Легкая с протяжкой / 40 мм</t>
        </is>
      </c>
      <c r="D683" s="7" t="inlineStr">
        <is>
          <t xml:space="preserve"/>
        </is>
      </c>
      <c r="E683" s="7" t="inlineStr">
        <is>
          <t xml:space="preserve"/>
        </is>
      </c>
      <c r="F683" s="7" t="inlineStr">
        <is>
          <t xml:space="preserve">ПОГ М</t>
        </is>
      </c>
      <c r="G683" s="7" t="inlineStr">
        <is>
          <t xml:space="preserve">1</t>
        </is>
      </c>
      <c r="H683" s="8" t="n">
        <v>3185</v>
      </c>
      <c r="I683" s="20" t="n">
        <v>51.83</v>
      </c>
      <c r="J683" s="19" t="n">
        <v/>
      </c>
      <c r="K683" s="19" t="n">
        <f>ROUND(I683,2)+J683</f>
        <v>51.83</v>
      </c>
      <c r="L683" s="19" t="n">
        <f>ROUND(H683*ROUND(I683,2),2)</f>
        <v>165078.55</v>
      </c>
      <c r="M683" s="19" t="n">
        <v/>
      </c>
      <c r="N683" s="19" t="n">
        <f>L683+M683</f>
        <v>165078.55</v>
      </c>
      <c r="O683" s="8" t="n">
        <v>3185</v>
      </c>
      <c r="P683" s="20" t="n" hidden="false">
        <v>86.88</v>
      </c>
      <c r="Q683" s="19" t="n" hidden="false">
        <v/>
      </c>
      <c r="R683" s="19" t="n" hidden="false">
        <f>P683+Q683</f>
        <v>86.88</v>
      </c>
      <c r="S683" s="19" t="n" hidden="false">
        <f>ROUND(O683*P683,2)</f>
        <v>276712.8</v>
      </c>
      <c r="T683" s="19" t="n" hidden="false">
        <v/>
      </c>
      <c r="U683" s="19" t="n" hidden="false">
        <f>S683+T683</f>
        <v>276712.8</v>
      </c>
      <c r="V683" s="21" t="n" hidden="false">
        <f>U683/N683-1</f>
        <v>0.6762492764808026</v>
      </c>
      <c r="W683" s="8" t="n">
        <v>3185</v>
      </c>
      <c r="X683" s="20" t="n" hidden="false">
        <v>71</v>
      </c>
      <c r="Y683" s="19" t="n" hidden="false">
        <v/>
      </c>
      <c r="Z683" s="19" t="n" hidden="false">
        <f>X683+Y683</f>
        <v>71</v>
      </c>
      <c r="AA683" s="19" t="n" hidden="false">
        <f>ROUND(W683*X683,2)</f>
        <v>226135</v>
      </c>
      <c r="AB683" s="19" t="n" hidden="false">
        <v/>
      </c>
      <c r="AC683" s="19" t="n" hidden="false">
        <f>AA683+AB683</f>
        <v>226135</v>
      </c>
      <c r="AD683" s="21" t="n" hidden="false">
        <f>AC683/N683-1</f>
        <v>0.3698630136986303</v>
      </c>
      <c r="AE683" s="8" t="n">
        <v>3185</v>
      </c>
      <c r="AF683" s="20" t="n" hidden="false">
        <v>250</v>
      </c>
      <c r="AG683" s="19" t="n" hidden="false">
        <v/>
      </c>
      <c r="AH683" s="19" t="n" hidden="false">
        <f>AF683+AG683</f>
        <v>250</v>
      </c>
      <c r="AI683" s="19" t="n" hidden="false">
        <f>ROUND(AE683*AF683,2)</f>
        <v>796250</v>
      </c>
      <c r="AJ683" s="19" t="n" hidden="false">
        <v/>
      </c>
      <c r="AK683" s="19" t="n" hidden="false">
        <f>AI683+AJ683</f>
        <v>796250</v>
      </c>
      <c r="AL683" s="21" t="n" hidden="false">
        <f>AK683/N683-1</f>
        <v>3.8234613158402473</v>
      </c>
      <c r="AM683" s="8" t="n">
        <v>0</v>
      </c>
      <c r="AN683" s="19" t="n" hidden="false">
        <v>0</v>
      </c>
      <c r="AO683" s="19" t="n" hidden="false">
        <v/>
      </c>
      <c r="AP683" s="19" t="n" hidden="false">
        <f>AN683+AO683</f>
        <v>0</v>
      </c>
      <c r="AQ683" s="19" t="n" hidden="false">
        <f>ROUND(AM683*AN683,2)</f>
        <v>0</v>
      </c>
      <c r="AR683" s="19" t="n" hidden="false">
        <v/>
      </c>
      <c r="AS683" s="19" t="n" hidden="false">
        <f>AQ683+AR683</f>
        <v>0</v>
      </c>
      <c r="AT683" s="21" t="n" hidden="false">
        <f>AS683/N683-1</f>
        <v>-1</v>
      </c>
    </row>
    <row r="684" customFormat="false" hidden="false" outlineLevel="0" collapsed="false">
      <c r="A684" s="18" t="inlineStr">
        <is>
          <t xml:space="preserve">1.1.1.2.1.1.3.21</t>
        </is>
      </c>
      <c r="B684" s="18" t="inlineStr">
        <is>
          <t xml:space="preserve"/>
        </is>
      </c>
      <c r="C684" s="18" t="inlineStr">
        <is>
          <t xml:space="preserve">Монтаж трубы ПВХ, ПНД для кабеля / от 40мм до 100мм</t>
        </is>
      </c>
      <c r="D684" s="7" t="inlineStr">
        <is>
          <t xml:space="preserve">ЭМ 4.2 ECOPLAST</t>
        </is>
      </c>
      <c r="E684" s="7" t="inlineStr">
        <is>
          <t xml:space="preserve">Выгружается из БО по объектам BIM-КЦ</t>
        </is>
      </c>
      <c r="F684" s="7" t="inlineStr">
        <is>
          <t xml:space="preserve">ПОГ М</t>
        </is>
      </c>
      <c r="G684" s="7" t="inlineStr">
        <is>
          <t xml:space="preserve">1</t>
        </is>
      </c>
      <c r="H684" s="8" t="n">
        <v>6955</v>
      </c>
      <c r="I684" s="19" t="n">
        <f>ROUND((L685+L686+L687)/H684,2)</f>
        <v>101</v>
      </c>
      <c r="J684" s="20" t="n">
        <v>95</v>
      </c>
      <c r="K684" s="19" t="n">
        <f>I684+ROUND(J684,2)</f>
        <v>196</v>
      </c>
      <c r="L684" s="19" t="n">
        <f>ROUND(H684*I684,2)</f>
        <v>702455</v>
      </c>
      <c r="M684" s="19" t="n">
        <f>ROUND(H684*ROUND(J684,2),2)</f>
        <v>660725</v>
      </c>
      <c r="N684" s="19" t="n">
        <f>L684+M684</f>
        <v>1363180</v>
      </c>
      <c r="O684" s="8" t="n">
        <v>6955</v>
      </c>
      <c r="P684" s="19" t="n" hidden="false">
        <f>ROUND((S685+S686+S687)/O684,2)</f>
        <v>120.28</v>
      </c>
      <c r="Q684" s="20" t="n" hidden="false">
        <v>132</v>
      </c>
      <c r="R684" s="19" t="n" hidden="false">
        <f>P684+Q684</f>
        <v>252.28</v>
      </c>
      <c r="S684" s="19" t="n" hidden="false">
        <f>ROUND(O684*P684,2)</f>
        <v>836547.4</v>
      </c>
      <c r="T684" s="19" t="n" hidden="false">
        <f>ROUND(O684*Q684,2)</f>
        <v>918060</v>
      </c>
      <c r="U684" s="19" t="n" hidden="false">
        <f>S684+T684</f>
        <v>1754607.4</v>
      </c>
      <c r="V684" s="21" t="n" hidden="false">
        <f>U684/N684-1</f>
        <v>0.28714285714285714</v>
      </c>
      <c r="W684" s="8" t="n">
        <v>6955</v>
      </c>
      <c r="X684" s="19" t="n" hidden="false">
        <f>ROUND((AA685+AA686+AA687)/W684,2)</f>
        <v>91.5</v>
      </c>
      <c r="Y684" s="20" t="n" hidden="false">
        <v>215</v>
      </c>
      <c r="Z684" s="19" t="n" hidden="false">
        <f>X684+Y684</f>
        <v>306.5</v>
      </c>
      <c r="AA684" s="19" t="n" hidden="false">
        <f>ROUND(W684*X684,2)</f>
        <v>636382.5</v>
      </c>
      <c r="AB684" s="19" t="n" hidden="false">
        <f>ROUND(W684*Y684,2)</f>
        <v>1495325</v>
      </c>
      <c r="AC684" s="19" t="n" hidden="false">
        <f>AA684+AB684</f>
        <v>2131707.5</v>
      </c>
      <c r="AD684" s="21" t="n" hidden="false">
        <f>AC684/N684-1</f>
        <v>0.5637755102040816</v>
      </c>
      <c r="AE684" s="8" t="n">
        <v>6955</v>
      </c>
      <c r="AF684" s="19" t="n" hidden="false">
        <f>ROUND((AI685+AI686+AI687)/AE684,2)</f>
        <v>268.1</v>
      </c>
      <c r="AG684" s="20" t="n" hidden="false">
        <v>160</v>
      </c>
      <c r="AH684" s="19" t="n" hidden="false">
        <f>AF684+AG684</f>
        <v>428.1</v>
      </c>
      <c r="AI684" s="19" t="n" hidden="false">
        <f>ROUND(AE684*AF684,2)</f>
        <v>1864635.5</v>
      </c>
      <c r="AJ684" s="19" t="n" hidden="false">
        <f>ROUND(AE684*AG684,2)</f>
        <v>1112800</v>
      </c>
      <c r="AK684" s="19" t="n" hidden="false">
        <f>AI684+AJ684</f>
        <v>2977435.5</v>
      </c>
      <c r="AL684" s="21" t="n" hidden="false">
        <f>AK684/N684-1</f>
        <v>1.1841836734693878</v>
      </c>
      <c r="AM684" s="8" t="n">
        <v>0</v>
      </c>
      <c r="AN684" s="19" t="n" hidden="false">
        <f>ROUND((AQ685+AQ686+AQ687)/AM684,2)</f>
        <v>0</v>
      </c>
      <c r="AO684" s="19" t="n" hidden="false">
        <v>0</v>
      </c>
      <c r="AP684" s="19" t="n" hidden="false">
        <f>AN684+AO684</f>
        <v>0</v>
      </c>
      <c r="AQ684" s="19" t="n" hidden="false">
        <f>ROUND(AM684*AN684,2)</f>
        <v>0</v>
      </c>
      <c r="AR684" s="19" t="n" hidden="false">
        <f>ROUND(AM684*AO684,2)</f>
        <v>0</v>
      </c>
      <c r="AS684" s="19" t="n" hidden="false">
        <f>AQ684+AR684</f>
        <v>0</v>
      </c>
      <c r="AT684" s="21" t="n" hidden="false">
        <f>AS684/N684-1</f>
        <v>-1</v>
      </c>
    </row>
    <row r="685" customFormat="false" hidden="false" outlineLevel="0" collapsed="false">
      <c r="A685" s="18" t="inlineStr">
        <is>
          <t xml:space="preserve">1.1.1.2.1.1.3.21.1</t>
        </is>
      </c>
      <c r="B685" s="18" t="inlineStr">
        <is>
          <t xml:space="preserve"/>
        </is>
      </c>
      <c r="C685" s="22" t="inlineStr">
        <is>
          <t xml:space="preserve">Труба ПВХ гофрированная_ / Тяжелая с протяжкой / 40 мм</t>
        </is>
      </c>
      <c r="D685" s="7" t="inlineStr">
        <is>
          <t xml:space="preserve"/>
        </is>
      </c>
      <c r="E685" s="7" t="inlineStr">
        <is>
          <t xml:space="preserve"/>
        </is>
      </c>
      <c r="F685" s="7" t="inlineStr">
        <is>
          <t xml:space="preserve">ПОГ М</t>
        </is>
      </c>
      <c r="G685" s="7" t="inlineStr">
        <is>
          <t xml:space="preserve">1</t>
        </is>
      </c>
      <c r="H685" s="8" t="n">
        <v>5945</v>
      </c>
      <c r="I685" s="20" t="n">
        <v>90.76</v>
      </c>
      <c r="J685" s="19" t="n">
        <v/>
      </c>
      <c r="K685" s="19" t="n">
        <f>ROUND(I685,2)+J685</f>
        <v>90.76</v>
      </c>
      <c r="L685" s="19" t="n">
        <f>ROUND(H685*ROUND(I685,2),2)</f>
        <v>539568.2</v>
      </c>
      <c r="M685" s="19" t="n">
        <v/>
      </c>
      <c r="N685" s="19" t="n">
        <f>L685+M685</f>
        <v>539568.2</v>
      </c>
      <c r="O685" s="8" t="n">
        <v>5945</v>
      </c>
      <c r="P685" s="20" t="n" hidden="false">
        <v>114</v>
      </c>
      <c r="Q685" s="19" t="n" hidden="false">
        <v/>
      </c>
      <c r="R685" s="19" t="n" hidden="false">
        <f>P685+Q685</f>
        <v>114</v>
      </c>
      <c r="S685" s="19" t="n" hidden="false">
        <f>ROUND(O685*P685,2)</f>
        <v>677730</v>
      </c>
      <c r="T685" s="19" t="n" hidden="false">
        <v/>
      </c>
      <c r="U685" s="19" t="n" hidden="false">
        <f>S685+T685</f>
        <v>677730</v>
      </c>
      <c r="V685" s="21" t="n" hidden="false">
        <f>U685/N685-1</f>
        <v>0.25605993829881024</v>
      </c>
      <c r="W685" s="8" t="n">
        <v>5945</v>
      </c>
      <c r="X685" s="20" t="n" hidden="false">
        <v>71</v>
      </c>
      <c r="Y685" s="19" t="n" hidden="false">
        <v/>
      </c>
      <c r="Z685" s="19" t="n" hidden="false">
        <f>X685+Y685</f>
        <v>71</v>
      </c>
      <c r="AA685" s="19" t="n" hidden="false">
        <f>ROUND(W685*X685,2)</f>
        <v>422095</v>
      </c>
      <c r="AB685" s="19" t="n" hidden="false">
        <v/>
      </c>
      <c r="AC685" s="19" t="n" hidden="false">
        <f>AA685+AB685</f>
        <v>422095</v>
      </c>
      <c r="AD685" s="21" t="n" hidden="false">
        <f>AC685/N685-1</f>
        <v>-0.2177170559717937</v>
      </c>
      <c r="AE685" s="8" t="n">
        <v>5945</v>
      </c>
      <c r="AF685" s="20" t="n" hidden="false">
        <v>250</v>
      </c>
      <c r="AG685" s="19" t="n" hidden="false">
        <v/>
      </c>
      <c r="AH685" s="19" t="n" hidden="false">
        <f>AF685+AG685</f>
        <v>250</v>
      </c>
      <c r="AI685" s="19" t="n" hidden="false">
        <f>ROUND(AE685*AF685,2)</f>
        <v>1486250</v>
      </c>
      <c r="AJ685" s="19" t="n" hidden="false">
        <v/>
      </c>
      <c r="AK685" s="19" t="n" hidden="false">
        <f>AI685+AJ685</f>
        <v>1486250</v>
      </c>
      <c r="AL685" s="21" t="n" hidden="false">
        <f>AK685/N685-1</f>
        <v>1.7545174085500221</v>
      </c>
      <c r="AM685" s="8" t="n">
        <v>0</v>
      </c>
      <c r="AN685" s="19" t="n" hidden="false">
        <v>0</v>
      </c>
      <c r="AO685" s="19" t="n" hidden="false">
        <v/>
      </c>
      <c r="AP685" s="19" t="n" hidden="false">
        <f>AN685+AO685</f>
        <v>0</v>
      </c>
      <c r="AQ685" s="19" t="n" hidden="false">
        <f>ROUND(AM685*AN685,2)</f>
        <v>0</v>
      </c>
      <c r="AR685" s="19" t="n" hidden="false">
        <v/>
      </c>
      <c r="AS685" s="19" t="n" hidden="false">
        <f>AQ685+AR685</f>
        <v>0</v>
      </c>
      <c r="AT685" s="21" t="n" hidden="false">
        <f>AS685/N685-1</f>
        <v>-1</v>
      </c>
    </row>
    <row r="686" customFormat="false" hidden="false" outlineLevel="0" collapsed="false">
      <c r="A686" s="18" t="inlineStr">
        <is>
          <t xml:space="preserve">1.1.1.2.1.1.3.21.2</t>
        </is>
      </c>
      <c r="B686" s="18" t="inlineStr">
        <is>
          <t xml:space="preserve"/>
        </is>
      </c>
      <c r="C686" s="22" t="inlineStr">
        <is>
          <t xml:space="preserve">Труба ПВХ гофрированная_ / Жесткая легкая / 50 мм</t>
        </is>
      </c>
      <c r="D686" s="7" t="inlineStr">
        <is>
          <t xml:space="preserve"/>
        </is>
      </c>
      <c r="E686" s="7" t="inlineStr">
        <is>
          <t xml:space="preserve"/>
        </is>
      </c>
      <c r="F686" s="7" t="inlineStr">
        <is>
          <t xml:space="preserve">ПОГ М</t>
        </is>
      </c>
      <c r="G686" s="7" t="inlineStr">
        <is>
          <t xml:space="preserve">1</t>
        </is>
      </c>
      <c r="H686" s="8" t="n">
        <v>180</v>
      </c>
      <c r="I686" s="20" t="n">
        <v>86.16</v>
      </c>
      <c r="J686" s="19" t="n">
        <v/>
      </c>
      <c r="K686" s="19" t="n">
        <f>ROUND(I686,2)+J686</f>
        <v>86.16</v>
      </c>
      <c r="L686" s="19" t="n">
        <f>ROUND(H686*ROUND(I686,2),2)</f>
        <v>15508.8</v>
      </c>
      <c r="M686" s="19" t="n">
        <v/>
      </c>
      <c r="N686" s="19" t="n">
        <f>L686+M686</f>
        <v>15508.8</v>
      </c>
      <c r="O686" s="8" t="n">
        <v>180</v>
      </c>
      <c r="P686" s="20" t="n" hidden="false">
        <v>144.44</v>
      </c>
      <c r="Q686" s="19" t="n" hidden="false">
        <v/>
      </c>
      <c r="R686" s="19" t="n" hidden="false">
        <f>P686+Q686</f>
        <v>144.44</v>
      </c>
      <c r="S686" s="19" t="n" hidden="false">
        <f>ROUND(O686*P686,2)</f>
        <v>25999.2</v>
      </c>
      <c r="T686" s="19" t="n" hidden="false">
        <v/>
      </c>
      <c r="U686" s="19" t="n" hidden="false">
        <f>S686+T686</f>
        <v>25999.2</v>
      </c>
      <c r="V686" s="21" t="n" hidden="false">
        <f>U686/N686-1</f>
        <v>0.6764159702878367</v>
      </c>
      <c r="W686" s="8" t="n">
        <v>180</v>
      </c>
      <c r="X686" s="20" t="n" hidden="false">
        <v>107</v>
      </c>
      <c r="Y686" s="19" t="n" hidden="false">
        <v/>
      </c>
      <c r="Z686" s="19" t="n" hidden="false">
        <f>X686+Y686</f>
        <v>107</v>
      </c>
      <c r="AA686" s="19" t="n" hidden="false">
        <f>ROUND(W686*X686,2)</f>
        <v>19260</v>
      </c>
      <c r="AB686" s="19" t="n" hidden="false">
        <v/>
      </c>
      <c r="AC686" s="19" t="n" hidden="false">
        <f>AA686+AB686</f>
        <v>19260</v>
      </c>
      <c r="AD686" s="21" t="n" hidden="false">
        <f>AC686/N686-1</f>
        <v>0.24187558031569178</v>
      </c>
      <c r="AE686" s="8" t="n">
        <v>180</v>
      </c>
      <c r="AF686" s="20" t="n" hidden="false">
        <v>350</v>
      </c>
      <c r="AG686" s="19" t="n" hidden="false">
        <v/>
      </c>
      <c r="AH686" s="19" t="n" hidden="false">
        <f>AF686+AG686</f>
        <v>350</v>
      </c>
      <c r="AI686" s="19" t="n" hidden="false">
        <f>ROUND(AE686*AF686,2)</f>
        <v>63000</v>
      </c>
      <c r="AJ686" s="19" t="n" hidden="false">
        <v/>
      </c>
      <c r="AK686" s="19" t="n" hidden="false">
        <f>AI686+AJ686</f>
        <v>63000</v>
      </c>
      <c r="AL686" s="21" t="n" hidden="false">
        <f>AK686/N686-1</f>
        <v>3.0622098421541324</v>
      </c>
      <c r="AM686" s="8" t="n">
        <v>0</v>
      </c>
      <c r="AN686" s="19" t="n" hidden="false">
        <v>0</v>
      </c>
      <c r="AO686" s="19" t="n" hidden="false">
        <v/>
      </c>
      <c r="AP686" s="19" t="n" hidden="false">
        <f>AN686+AO686</f>
        <v>0</v>
      </c>
      <c r="AQ686" s="19" t="n" hidden="false">
        <f>ROUND(AM686*AN686,2)</f>
        <v>0</v>
      </c>
      <c r="AR686" s="19" t="n" hidden="false">
        <v/>
      </c>
      <c r="AS686" s="19" t="n" hidden="false">
        <f>AQ686+AR686</f>
        <v>0</v>
      </c>
      <c r="AT686" s="21" t="n" hidden="false">
        <f>AS686/N686-1</f>
        <v>-1</v>
      </c>
    </row>
    <row r="687" customFormat="false" hidden="false" outlineLevel="0" collapsed="false">
      <c r="A687" s="18" t="inlineStr">
        <is>
          <t xml:space="preserve">1.1.1.2.1.1.3.21.3</t>
        </is>
      </c>
      <c r="B687" s="18" t="inlineStr">
        <is>
          <t xml:space="preserve"/>
        </is>
      </c>
      <c r="C687" s="22" t="inlineStr">
        <is>
          <t xml:space="preserve">Труба ПВХ гофрированная_ / Жесткая с протяжкой ССД-Пайп 800 N, SN22 / 63 мм</t>
        </is>
      </c>
      <c r="D687" s="7" t="inlineStr">
        <is>
          <t xml:space="preserve"/>
        </is>
      </c>
      <c r="E687" s="7" t="inlineStr">
        <is>
          <t xml:space="preserve"/>
        </is>
      </c>
      <c r="F687" s="7" t="inlineStr">
        <is>
          <t xml:space="preserve">ПОГ М</t>
        </is>
      </c>
      <c r="G687" s="7" t="inlineStr">
        <is>
          <t xml:space="preserve">1</t>
        </is>
      </c>
      <c r="H687" s="8" t="n">
        <v>830</v>
      </c>
      <c r="I687" s="20" t="n">
        <v>177.6</v>
      </c>
      <c r="J687" s="19" t="n">
        <v/>
      </c>
      <c r="K687" s="19" t="n">
        <f>ROUND(I687,2)+J687</f>
        <v>177.6</v>
      </c>
      <c r="L687" s="19" t="n">
        <f>ROUND(H687*ROUND(I687,2),2)</f>
        <v>147408</v>
      </c>
      <c r="M687" s="19" t="n">
        <v/>
      </c>
      <c r="N687" s="19" t="n">
        <f>L687+M687</f>
        <v>147408</v>
      </c>
      <c r="O687" s="8" t="n">
        <v>830</v>
      </c>
      <c r="P687" s="20" t="n" hidden="false">
        <v>160</v>
      </c>
      <c r="Q687" s="19" t="n" hidden="false">
        <v/>
      </c>
      <c r="R687" s="19" t="n" hidden="false">
        <f>P687+Q687</f>
        <v>160</v>
      </c>
      <c r="S687" s="19" t="n" hidden="false">
        <f>ROUND(O687*P687,2)</f>
        <v>132800</v>
      </c>
      <c r="T687" s="19" t="n" hidden="false">
        <v/>
      </c>
      <c r="U687" s="19" t="n" hidden="false">
        <f>S687+T687</f>
        <v>132800</v>
      </c>
      <c r="V687" s="21" t="n" hidden="false">
        <f>U687/N687-1</f>
        <v>-0.09909909909909909</v>
      </c>
      <c r="W687" s="8" t="n">
        <v>830</v>
      </c>
      <c r="X687" s="20" t="n" hidden="false">
        <v>235</v>
      </c>
      <c r="Y687" s="19" t="n" hidden="false">
        <v/>
      </c>
      <c r="Z687" s="19" t="n" hidden="false">
        <f>X687+Y687</f>
        <v>235</v>
      </c>
      <c r="AA687" s="19" t="n" hidden="false">
        <f>ROUND(W687*X687,2)</f>
        <v>195050</v>
      </c>
      <c r="AB687" s="19" t="n" hidden="false">
        <v/>
      </c>
      <c r="AC687" s="19" t="n" hidden="false">
        <f>AA687+AB687</f>
        <v>195050</v>
      </c>
      <c r="AD687" s="21" t="n" hidden="false">
        <f>AC687/N687-1</f>
        <v>0.32319819819819817</v>
      </c>
      <c r="AE687" s="8" t="n">
        <v>830</v>
      </c>
      <c r="AF687" s="20" t="n" hidden="false">
        <v>380</v>
      </c>
      <c r="AG687" s="19" t="n" hidden="false">
        <v/>
      </c>
      <c r="AH687" s="19" t="n" hidden="false">
        <f>AF687+AG687</f>
        <v>380</v>
      </c>
      <c r="AI687" s="19" t="n" hidden="false">
        <f>ROUND(AE687*AF687,2)</f>
        <v>315400</v>
      </c>
      <c r="AJ687" s="19" t="n" hidden="false">
        <v/>
      </c>
      <c r="AK687" s="19" t="n" hidden="false">
        <f>AI687+AJ687</f>
        <v>315400</v>
      </c>
      <c r="AL687" s="21" t="n" hidden="false">
        <f>AK687/N687-1</f>
        <v>1.1396396396396398</v>
      </c>
      <c r="AM687" s="8" t="n">
        <v>0</v>
      </c>
      <c r="AN687" s="19" t="n" hidden="false">
        <v>0</v>
      </c>
      <c r="AO687" s="19" t="n" hidden="false">
        <v/>
      </c>
      <c r="AP687" s="19" t="n" hidden="false">
        <f>AN687+AO687</f>
        <v>0</v>
      </c>
      <c r="AQ687" s="19" t="n" hidden="false">
        <f>ROUND(AM687*AN687,2)</f>
        <v>0</v>
      </c>
      <c r="AR687" s="19" t="n" hidden="false">
        <v/>
      </c>
      <c r="AS687" s="19" t="n" hidden="false">
        <f>AQ687+AR687</f>
        <v>0</v>
      </c>
      <c r="AT687" s="21" t="n" hidden="false">
        <f>AS687/N687-1</f>
        <v>-1</v>
      </c>
    </row>
    <row r="688" customFormat="false" hidden="false" outlineLevel="0" collapsed="false">
      <c r="A688" s="18" t="inlineStr">
        <is>
          <t xml:space="preserve">1.1.1.2.1.1.3.22</t>
        </is>
      </c>
      <c r="B688" s="18" t="inlineStr">
        <is>
          <t xml:space="preserve"/>
        </is>
      </c>
      <c r="C688" s="18" t="inlineStr">
        <is>
          <t xml:space="preserve">Монтаж трубы ПВХ, ПНД для кабеля / расходные материалы</t>
        </is>
      </c>
      <c r="D688" s="7" t="inlineStr">
        <is>
          <t xml:space="preserve">ЭО</t>
        </is>
      </c>
      <c r="E688" s="7" t="inlineStr">
        <is>
          <t xml:space="preserve"/>
        </is>
      </c>
      <c r="F688" s="7" t="inlineStr">
        <is>
          <t xml:space="preserve">ПОГ М</t>
        </is>
      </c>
      <c r="G688" s="7" t="inlineStr">
        <is>
          <t xml:space="preserve">1</t>
        </is>
      </c>
      <c r="H688" s="8" t="n">
        <v>3340</v>
      </c>
      <c r="I688" s="19" t="n">
        <f>ROUND((L689+L690+L691+L692)/H688,2)</f>
        <v>17.12</v>
      </c>
      <c r="J688" s="20" t="n">
        <v>0</v>
      </c>
      <c r="K688" s="19" t="n">
        <f>I688+ROUND(J688,2)</f>
        <v>17.12</v>
      </c>
      <c r="L688" s="19" t="n">
        <f>ROUND(H688*I688,2)</f>
        <v>57180.8</v>
      </c>
      <c r="M688" s="19" t="n">
        <f>ROUND(H688*ROUND(J688,2),2)</f>
        <v>0</v>
      </c>
      <c r="N688" s="19" t="n">
        <f>L688+M688</f>
        <v>57180.8</v>
      </c>
      <c r="O688" s="8" t="n">
        <v>3340</v>
      </c>
      <c r="P688" s="19" t="n" hidden="false">
        <f>ROUND((S689+S690+S691+S692)/O688,2)</f>
        <v>40.63</v>
      </c>
      <c r="Q688" s="20" t="n" hidden="false">
        <v>1</v>
      </c>
      <c r="R688" s="19" t="n" hidden="false">
        <f>P688+Q688</f>
        <v>41.63</v>
      </c>
      <c r="S688" s="19" t="n" hidden="false">
        <f>ROUND(O688*P688,2)</f>
        <v>135704.2</v>
      </c>
      <c r="T688" s="19" t="n" hidden="false">
        <f>ROUND(O688*Q688,2)</f>
        <v>3340</v>
      </c>
      <c r="U688" s="19" t="n" hidden="false">
        <f>S688+T688</f>
        <v>139044.2</v>
      </c>
      <c r="V688" s="21" t="n" hidden="false">
        <f>U688/N688-1</f>
        <v>1.431658878504673</v>
      </c>
      <c r="W688" s="8" t="n">
        <v>3340</v>
      </c>
      <c r="X688" s="19" t="n" hidden="false">
        <f>ROUND((AA689+AA690+AA691+AA692)/W688,2)</f>
        <v>23.31</v>
      </c>
      <c r="Y688" s="19" t="n" hidden="false">
        <v>0</v>
      </c>
      <c r="Z688" s="19" t="n" hidden="false">
        <f>X688+Y688</f>
        <v>23.31</v>
      </c>
      <c r="AA688" s="19" t="n" hidden="false">
        <f>ROUND(W688*X688,2)</f>
        <v>77855.4</v>
      </c>
      <c r="AB688" s="19" t="n" hidden="false">
        <f>ROUND(W688*Y688,2)</f>
        <v>0</v>
      </c>
      <c r="AC688" s="19" t="n" hidden="false">
        <f>AA688+AB688</f>
        <v>77855.4</v>
      </c>
      <c r="AD688" s="21" t="n" hidden="false">
        <f>AC688/N688-1</f>
        <v>0.3615654205607475</v>
      </c>
      <c r="AE688" s="8" t="n">
        <v>3340</v>
      </c>
      <c r="AF688" s="19" t="n" hidden="false">
        <f>ROUND((AI689+AI690+AI691+AI692)/AE688,2)</f>
        <v>93.8</v>
      </c>
      <c r="AG688" s="19" t="n" hidden="false">
        <v>0</v>
      </c>
      <c r="AH688" s="19" t="n" hidden="false">
        <f>AF688+AG688</f>
        <v>93.8</v>
      </c>
      <c r="AI688" s="19" t="n" hidden="false">
        <f>ROUND(AE688*AF688,2)</f>
        <v>313292</v>
      </c>
      <c r="AJ688" s="19" t="n" hidden="false">
        <f>ROUND(AE688*AG688,2)</f>
        <v>0</v>
      </c>
      <c r="AK688" s="19" t="n" hidden="false">
        <f>AI688+AJ688</f>
        <v>313292</v>
      </c>
      <c r="AL688" s="21" t="n" hidden="false">
        <f>AK688/N688-1</f>
        <v>4.478971962616822</v>
      </c>
      <c r="AM688" s="8" t="n">
        <v>0</v>
      </c>
      <c r="AN688" s="19" t="n" hidden="false">
        <f>ROUND((AQ689+AQ690+AQ691+AQ692)/AM688,2)</f>
        <v>0</v>
      </c>
      <c r="AO688" s="19" t="n" hidden="false">
        <v>0</v>
      </c>
      <c r="AP688" s="19" t="n" hidden="false">
        <f>AN688+AO688</f>
        <v>0</v>
      </c>
      <c r="AQ688" s="19" t="n" hidden="false">
        <f>ROUND(AM688*AN688,2)</f>
        <v>0</v>
      </c>
      <c r="AR688" s="19" t="n" hidden="false">
        <f>ROUND(AM688*AO688,2)</f>
        <v>0</v>
      </c>
      <c r="AS688" s="19" t="n" hidden="false">
        <f>AQ688+AR688</f>
        <v>0</v>
      </c>
      <c r="AT688" s="21" t="n" hidden="false">
        <f>AS688/N688-1</f>
        <v>-1</v>
      </c>
    </row>
    <row r="689" customFormat="false" hidden="false" outlineLevel="0" collapsed="false">
      <c r="A689" s="18" t="inlineStr">
        <is>
          <t xml:space="preserve">1.1.1.2.1.1.3.22.1</t>
        </is>
      </c>
      <c r="B689" s="18" t="inlineStr">
        <is>
          <t xml:space="preserve"/>
        </is>
      </c>
      <c r="C689" s="22" t="inlineStr">
        <is>
          <t xml:space="preserve">Муфта соединительная труба-коробка_ / 25 мм</t>
        </is>
      </c>
      <c r="D689" s="7" t="inlineStr">
        <is>
          <t xml:space="preserve">42725</t>
        </is>
      </c>
      <c r="E689" s="7" t="inlineStr">
        <is>
          <t xml:space="preserve"/>
        </is>
      </c>
      <c r="F689" s="7" t="inlineStr">
        <is>
          <t xml:space="preserve">ШТ</t>
        </is>
      </c>
      <c r="G689" s="7" t="inlineStr">
        <is>
          <t xml:space="preserve">1</t>
        </is>
      </c>
      <c r="H689" s="8" t="n">
        <v>42</v>
      </c>
      <c r="I689" s="20" t="n">
        <v>109.36</v>
      </c>
      <c r="J689" s="19" t="n">
        <v/>
      </c>
      <c r="K689" s="19" t="n">
        <f>ROUND(I689,2)+J689</f>
        <v>109.36</v>
      </c>
      <c r="L689" s="19" t="n">
        <f>ROUND(H689*ROUND(I689,2),2)</f>
        <v>4593.12</v>
      </c>
      <c r="M689" s="19" t="n">
        <v/>
      </c>
      <c r="N689" s="19" t="n">
        <f>L689+M689</f>
        <v>4593.12</v>
      </c>
      <c r="O689" s="8" t="n">
        <v>42</v>
      </c>
      <c r="P689" s="20" t="n" hidden="false">
        <v>240</v>
      </c>
      <c r="Q689" s="19" t="n" hidden="false">
        <v/>
      </c>
      <c r="R689" s="19" t="n" hidden="false">
        <f>P689+Q689</f>
        <v>240</v>
      </c>
      <c r="S689" s="19" t="n" hidden="false">
        <f>ROUND(O689*P689,2)</f>
        <v>10080</v>
      </c>
      <c r="T689" s="19" t="n" hidden="false">
        <v/>
      </c>
      <c r="U689" s="19" t="n" hidden="false">
        <f>S689+T689</f>
        <v>10080</v>
      </c>
      <c r="V689" s="21" t="n" hidden="false">
        <f>U689/N689-1</f>
        <v>1.194586686174104</v>
      </c>
      <c r="W689" s="8" t="n">
        <v>42</v>
      </c>
      <c r="X689" s="20" t="n" hidden="false">
        <v>218.42</v>
      </c>
      <c r="Y689" s="19" t="n" hidden="false">
        <v/>
      </c>
      <c r="Z689" s="19" t="n" hidden="false">
        <f>X689+Y689</f>
        <v>218.42</v>
      </c>
      <c r="AA689" s="19" t="n" hidden="false">
        <f>ROUND(W689*X689,2)</f>
        <v>9173.64</v>
      </c>
      <c r="AB689" s="19" t="n" hidden="false">
        <v/>
      </c>
      <c r="AC689" s="19" t="n" hidden="false">
        <f>AA689+AB689</f>
        <v>9173.64</v>
      </c>
      <c r="AD689" s="21" t="n" hidden="false">
        <f>AC689/N689-1</f>
        <v>0.9972567666422822</v>
      </c>
      <c r="AE689" s="8" t="n">
        <v>42</v>
      </c>
      <c r="AF689" s="20" t="n" hidden="false">
        <v>50</v>
      </c>
      <c r="AG689" s="19" t="n" hidden="false">
        <v/>
      </c>
      <c r="AH689" s="19" t="n" hidden="false">
        <f>AF689+AG689</f>
        <v>50</v>
      </c>
      <c r="AI689" s="19" t="n" hidden="false">
        <f>ROUND(AE689*AF689,2)</f>
        <v>2100</v>
      </c>
      <c r="AJ689" s="19" t="n" hidden="false">
        <v/>
      </c>
      <c r="AK689" s="19" t="n" hidden="false">
        <f>AI689+AJ689</f>
        <v>2100</v>
      </c>
      <c r="AL689" s="21" t="n" hidden="false">
        <f>AK689/N689-1</f>
        <v>-0.542794440380395</v>
      </c>
      <c r="AM689" s="8" t="n">
        <v>0</v>
      </c>
      <c r="AN689" s="19" t="n" hidden="false">
        <v>0</v>
      </c>
      <c r="AO689" s="19" t="n" hidden="false">
        <v/>
      </c>
      <c r="AP689" s="19" t="n" hidden="false">
        <f>AN689+AO689</f>
        <v>0</v>
      </c>
      <c r="AQ689" s="19" t="n" hidden="false">
        <f>ROUND(AM689*AN689,2)</f>
        <v>0</v>
      </c>
      <c r="AR689" s="19" t="n" hidden="false">
        <v/>
      </c>
      <c r="AS689" s="19" t="n" hidden="false">
        <f>AQ689+AR689</f>
        <v>0</v>
      </c>
      <c r="AT689" s="21" t="n" hidden="false">
        <f>AS689/N689-1</f>
        <v>-1</v>
      </c>
    </row>
    <row r="690" customFormat="false" hidden="false" outlineLevel="0" collapsed="false">
      <c r="A690" s="18" t="inlineStr">
        <is>
          <t xml:space="preserve">1.1.1.2.1.1.3.22.2</t>
        </is>
      </c>
      <c r="B690" s="18" t="inlineStr">
        <is>
          <t xml:space="preserve"/>
        </is>
      </c>
      <c r="C690" s="22" t="inlineStr">
        <is>
          <t xml:space="preserve">Муфта соединительная труба-коробка_ / 20 мм</t>
        </is>
      </c>
      <c r="D690" s="7" t="inlineStr">
        <is>
          <t xml:space="preserve">42720</t>
        </is>
      </c>
      <c r="E690" s="7" t="inlineStr">
        <is>
          <t xml:space="preserve"/>
        </is>
      </c>
      <c r="F690" s="7" t="inlineStr">
        <is>
          <t xml:space="preserve">ШТ</t>
        </is>
      </c>
      <c r="G690" s="7" t="inlineStr">
        <is>
          <t xml:space="preserve">1</t>
        </is>
      </c>
      <c r="H690" s="8" t="n">
        <v>10</v>
      </c>
      <c r="I690" s="20" t="n">
        <v>86.58</v>
      </c>
      <c r="J690" s="19" t="n">
        <v/>
      </c>
      <c r="K690" s="19" t="n">
        <f>ROUND(I690,2)+J690</f>
        <v>86.58</v>
      </c>
      <c r="L690" s="19" t="n">
        <f>ROUND(H690*ROUND(I690,2),2)</f>
        <v>865.8</v>
      </c>
      <c r="M690" s="19" t="n">
        <v/>
      </c>
      <c r="N690" s="19" t="n">
        <f>L690+M690</f>
        <v>865.8</v>
      </c>
      <c r="O690" s="8" t="n">
        <v>10</v>
      </c>
      <c r="P690" s="20" t="n" hidden="false">
        <v>206</v>
      </c>
      <c r="Q690" s="19" t="n" hidden="false">
        <v/>
      </c>
      <c r="R690" s="19" t="n" hidden="false">
        <f>P690+Q690</f>
        <v>206</v>
      </c>
      <c r="S690" s="19" t="n" hidden="false">
        <f>ROUND(O690*P690,2)</f>
        <v>2060</v>
      </c>
      <c r="T690" s="19" t="n" hidden="false">
        <v/>
      </c>
      <c r="U690" s="19" t="n" hidden="false">
        <f>S690+T690</f>
        <v>2060</v>
      </c>
      <c r="V690" s="21" t="n" hidden="false">
        <f>U690/N690-1</f>
        <v>1.3793023793023793</v>
      </c>
      <c r="W690" s="8" t="n">
        <v>10</v>
      </c>
      <c r="X690" s="20" t="n" hidden="false">
        <v>188.82</v>
      </c>
      <c r="Y690" s="19" t="n" hidden="false">
        <v/>
      </c>
      <c r="Z690" s="19" t="n" hidden="false">
        <f>X690+Y690</f>
        <v>188.82</v>
      </c>
      <c r="AA690" s="19" t="n" hidden="false">
        <f>ROUND(W690*X690,2)</f>
        <v>1888.2</v>
      </c>
      <c r="AB690" s="19" t="n" hidden="false">
        <v/>
      </c>
      <c r="AC690" s="19" t="n" hidden="false">
        <f>AA690+AB690</f>
        <v>1888.2</v>
      </c>
      <c r="AD690" s="21" t="n" hidden="false">
        <f>AC690/N690-1</f>
        <v>1.180873180873181</v>
      </c>
      <c r="AE690" s="8" t="n">
        <v>10</v>
      </c>
      <c r="AF690" s="20" t="n" hidden="false">
        <v>50</v>
      </c>
      <c r="AG690" s="19" t="n" hidden="false">
        <v/>
      </c>
      <c r="AH690" s="19" t="n" hidden="false">
        <f>AF690+AG690</f>
        <v>50</v>
      </c>
      <c r="AI690" s="19" t="n" hidden="false">
        <f>ROUND(AE690*AF690,2)</f>
        <v>500</v>
      </c>
      <c r="AJ690" s="19" t="n" hidden="false">
        <v/>
      </c>
      <c r="AK690" s="19" t="n" hidden="false">
        <f>AI690+AJ690</f>
        <v>500</v>
      </c>
      <c r="AL690" s="21" t="n" hidden="false">
        <f>AK690/N690-1</f>
        <v>-0.4224994224994225</v>
      </c>
      <c r="AM690" s="8" t="n">
        <v>0</v>
      </c>
      <c r="AN690" s="19" t="n" hidden="false">
        <v>0</v>
      </c>
      <c r="AO690" s="19" t="n" hidden="false">
        <v/>
      </c>
      <c r="AP690" s="19" t="n" hidden="false">
        <f>AN690+AO690</f>
        <v>0</v>
      </c>
      <c r="AQ690" s="19" t="n" hidden="false">
        <f>ROUND(AM690*AN690,2)</f>
        <v>0</v>
      </c>
      <c r="AR690" s="19" t="n" hidden="false">
        <v/>
      </c>
      <c r="AS690" s="19" t="n" hidden="false">
        <f>AQ690+AR690</f>
        <v>0</v>
      </c>
      <c r="AT690" s="21" t="n" hidden="false">
        <f>AS690/N690-1</f>
        <v>-1</v>
      </c>
    </row>
    <row r="691" customFormat="false" hidden="false" outlineLevel="0" collapsed="false">
      <c r="A691" s="18" t="inlineStr">
        <is>
          <t xml:space="preserve">1.1.1.2.1.1.3.22.3</t>
        </is>
      </c>
      <c r="B691" s="18" t="inlineStr">
        <is>
          <t xml:space="preserve"/>
        </is>
      </c>
      <c r="C691" s="22" t="inlineStr">
        <is>
          <t xml:space="preserve">Клипса с дюбелем саморезом для крепления гофротрубы_ / 20 мм</t>
        </is>
      </c>
      <c r="D691" s="7" t="inlineStr">
        <is>
          <t xml:space="preserve"/>
        </is>
      </c>
      <c r="E691" s="7" t="inlineStr">
        <is>
          <t xml:space="preserve"/>
        </is>
      </c>
      <c r="F691" s="7" t="inlineStr">
        <is>
          <t xml:space="preserve">ШТ</t>
        </is>
      </c>
      <c r="G691" s="7" t="inlineStr">
        <is>
          <t xml:space="preserve">2</t>
        </is>
      </c>
      <c r="H691" s="8" t="n">
        <v>3360</v>
      </c>
      <c r="I691" s="20" t="n">
        <v>8.48</v>
      </c>
      <c r="J691" s="19" t="n">
        <v/>
      </c>
      <c r="K691" s="19" t="n">
        <f>ROUND(I691,2)+J691</f>
        <v>8.48</v>
      </c>
      <c r="L691" s="19" t="n">
        <f>ROUND(H691*ROUND(I691,2),2)</f>
        <v>28492.8</v>
      </c>
      <c r="M691" s="19" t="n">
        <v/>
      </c>
      <c r="N691" s="19" t="n">
        <f>L691+M691</f>
        <v>28492.8</v>
      </c>
      <c r="O691" s="8" t="n">
        <v>3360</v>
      </c>
      <c r="P691" s="20" t="n" hidden="false">
        <v>18</v>
      </c>
      <c r="Q691" s="19" t="n" hidden="false">
        <v/>
      </c>
      <c r="R691" s="19" t="n" hidden="false">
        <f>P691+Q691</f>
        <v>18</v>
      </c>
      <c r="S691" s="19" t="n" hidden="false">
        <f>ROUND(O691*P691,2)</f>
        <v>60480</v>
      </c>
      <c r="T691" s="19" t="n" hidden="false">
        <v/>
      </c>
      <c r="U691" s="19" t="n" hidden="false">
        <f>S691+T691</f>
        <v>60480</v>
      </c>
      <c r="V691" s="21" t="n" hidden="false">
        <f>U691/N691-1</f>
        <v>1.1226415094339623</v>
      </c>
      <c r="W691" s="8" t="n">
        <v>3360</v>
      </c>
      <c r="X691" s="20" t="n" hidden="false">
        <v>10</v>
      </c>
      <c r="Y691" s="19" t="n" hidden="false">
        <v/>
      </c>
      <c r="Z691" s="19" t="n" hidden="false">
        <f>X691+Y691</f>
        <v>10</v>
      </c>
      <c r="AA691" s="19" t="n" hidden="false">
        <f>ROUND(W691*X691,2)</f>
        <v>33600</v>
      </c>
      <c r="AB691" s="19" t="n" hidden="false">
        <v/>
      </c>
      <c r="AC691" s="19" t="n" hidden="false">
        <f>AA691+AB691</f>
        <v>33600</v>
      </c>
      <c r="AD691" s="21" t="n" hidden="false">
        <f>AC691/N691-1</f>
        <v>0.179245283018868</v>
      </c>
      <c r="AE691" s="8" t="n">
        <v>3360</v>
      </c>
      <c r="AF691" s="20" t="n" hidden="false">
        <v>48</v>
      </c>
      <c r="AG691" s="19" t="n" hidden="false">
        <v/>
      </c>
      <c r="AH691" s="19" t="n" hidden="false">
        <f>AF691+AG691</f>
        <v>48</v>
      </c>
      <c r="AI691" s="19" t="n" hidden="false">
        <f>ROUND(AE691*AF691,2)</f>
        <v>161280</v>
      </c>
      <c r="AJ691" s="19" t="n" hidden="false">
        <v/>
      </c>
      <c r="AK691" s="19" t="n" hidden="false">
        <f>AI691+AJ691</f>
        <v>161280</v>
      </c>
      <c r="AL691" s="21" t="n" hidden="false">
        <f>AK691/N691-1</f>
        <v>4.660377358490567</v>
      </c>
      <c r="AM691" s="8" t="n">
        <v>0</v>
      </c>
      <c r="AN691" s="19" t="n" hidden="false">
        <v>0</v>
      </c>
      <c r="AO691" s="19" t="n" hidden="false">
        <v/>
      </c>
      <c r="AP691" s="19" t="n" hidden="false">
        <f>AN691+AO691</f>
        <v>0</v>
      </c>
      <c r="AQ691" s="19" t="n" hidden="false">
        <f>ROUND(AM691*AN691,2)</f>
        <v>0</v>
      </c>
      <c r="AR691" s="19" t="n" hidden="false">
        <v/>
      </c>
      <c r="AS691" s="19" t="n" hidden="false">
        <f>AQ691+AR691</f>
        <v>0</v>
      </c>
      <c r="AT691" s="21" t="n" hidden="false">
        <f>AS691/N691-1</f>
        <v>-1</v>
      </c>
    </row>
    <row r="692" customFormat="false" hidden="false" outlineLevel="0" collapsed="false">
      <c r="A692" s="18" t="inlineStr">
        <is>
          <t xml:space="preserve">1.1.1.2.1.1.3.22.4</t>
        </is>
      </c>
      <c r="B692" s="18" t="inlineStr">
        <is>
          <t xml:space="preserve"/>
        </is>
      </c>
      <c r="C692" s="22" t="inlineStr">
        <is>
          <t xml:space="preserve">Клипса с дюбелем саморезом для крепления гофротрубы_ / 25 мм</t>
        </is>
      </c>
      <c r="D692" s="7" t="inlineStr">
        <is>
          <t xml:space="preserve"/>
        </is>
      </c>
      <c r="E692" s="7" t="inlineStr">
        <is>
          <t xml:space="preserve"/>
        </is>
      </c>
      <c r="F692" s="7" t="inlineStr">
        <is>
          <t xml:space="preserve">ШТ</t>
        </is>
      </c>
      <c r="G692" s="7" t="inlineStr">
        <is>
          <t xml:space="preserve">2</t>
        </is>
      </c>
      <c r="H692" s="8" t="n">
        <v>3320</v>
      </c>
      <c r="I692" s="20" t="n">
        <v>7</v>
      </c>
      <c r="J692" s="19" t="n">
        <v/>
      </c>
      <c r="K692" s="19" t="n">
        <f>ROUND(I692,2)+J692</f>
        <v>7</v>
      </c>
      <c r="L692" s="19" t="n">
        <f>ROUND(H692*ROUND(I692,2),2)</f>
        <v>23240</v>
      </c>
      <c r="M692" s="19" t="n">
        <v/>
      </c>
      <c r="N692" s="19" t="n">
        <f>L692+M692</f>
        <v>23240</v>
      </c>
      <c r="O692" s="8" t="n">
        <v>3320</v>
      </c>
      <c r="P692" s="20" t="n" hidden="false">
        <v>19</v>
      </c>
      <c r="Q692" s="19" t="n" hidden="false">
        <v/>
      </c>
      <c r="R692" s="19" t="n" hidden="false">
        <f>P692+Q692</f>
        <v>19</v>
      </c>
      <c r="S692" s="19" t="n" hidden="false">
        <f>ROUND(O692*P692,2)</f>
        <v>63080</v>
      </c>
      <c r="T692" s="19" t="n" hidden="false">
        <v/>
      </c>
      <c r="U692" s="19" t="n" hidden="false">
        <f>S692+T692</f>
        <v>63080</v>
      </c>
      <c r="V692" s="21" t="n" hidden="false">
        <f>U692/N692-1</f>
        <v>1.7142857142857144</v>
      </c>
      <c r="W692" s="8" t="n">
        <v>3320</v>
      </c>
      <c r="X692" s="20" t="n" hidden="false">
        <v>10</v>
      </c>
      <c r="Y692" s="19" t="n" hidden="false">
        <v/>
      </c>
      <c r="Z692" s="19" t="n" hidden="false">
        <f>X692+Y692</f>
        <v>10</v>
      </c>
      <c r="AA692" s="19" t="n" hidden="false">
        <f>ROUND(W692*X692,2)</f>
        <v>33200</v>
      </c>
      <c r="AB692" s="19" t="n" hidden="false">
        <v/>
      </c>
      <c r="AC692" s="19" t="n" hidden="false">
        <f>AA692+AB692</f>
        <v>33200</v>
      </c>
      <c r="AD692" s="21" t="n" hidden="false">
        <f>AC692/N692-1</f>
        <v>0.4285714285714286</v>
      </c>
      <c r="AE692" s="8" t="n">
        <v>3320</v>
      </c>
      <c r="AF692" s="20" t="n" hidden="false">
        <v>45</v>
      </c>
      <c r="AG692" s="19" t="n" hidden="false">
        <v/>
      </c>
      <c r="AH692" s="19" t="n" hidden="false">
        <f>AF692+AG692</f>
        <v>45</v>
      </c>
      <c r="AI692" s="19" t="n" hidden="false">
        <f>ROUND(AE692*AF692,2)</f>
        <v>149400</v>
      </c>
      <c r="AJ692" s="19" t="n" hidden="false">
        <v/>
      </c>
      <c r="AK692" s="19" t="n" hidden="false">
        <f>AI692+AJ692</f>
        <v>149400</v>
      </c>
      <c r="AL692" s="21" t="n" hidden="false">
        <f>AK692/N692-1</f>
        <v>5.428571428571429</v>
      </c>
      <c r="AM692" s="8" t="n">
        <v>0</v>
      </c>
      <c r="AN692" s="19" t="n" hidden="false">
        <v>0</v>
      </c>
      <c r="AO692" s="19" t="n" hidden="false">
        <v/>
      </c>
      <c r="AP692" s="19" t="n" hidden="false">
        <f>AN692+AO692</f>
        <v>0</v>
      </c>
      <c r="AQ692" s="19" t="n" hidden="false">
        <f>ROUND(AM692*AN692,2)</f>
        <v>0</v>
      </c>
      <c r="AR692" s="19" t="n" hidden="false">
        <v/>
      </c>
      <c r="AS692" s="19" t="n" hidden="false">
        <f>AQ692+AR692</f>
        <v>0</v>
      </c>
      <c r="AT692" s="21" t="n" hidden="false">
        <f>AS692/N692-1</f>
        <v>-1</v>
      </c>
    </row>
    <row r="693" customFormat="false" hidden="false" outlineLevel="0" collapsed="false">
      <c r="A693" s="18" t="inlineStr">
        <is>
          <t xml:space="preserve">1.1.1.2.1.1.3.23</t>
        </is>
      </c>
      <c r="B693" s="18" t="inlineStr">
        <is>
          <t xml:space="preserve"/>
        </is>
      </c>
      <c r="C693" s="18" t="inlineStr">
        <is>
          <t xml:space="preserve">Монтаж трубы ПВХ, ПНД для кабеля / расходные материалы</t>
        </is>
      </c>
      <c r="D693" s="7" t="inlineStr">
        <is>
          <t xml:space="preserve">ЭО</t>
        </is>
      </c>
      <c r="E693" s="7" t="inlineStr">
        <is>
          <t xml:space="preserve"/>
        </is>
      </c>
      <c r="F693" s="7" t="inlineStr">
        <is>
          <t xml:space="preserve">ПОГ М</t>
        </is>
      </c>
      <c r="G693" s="7" t="inlineStr">
        <is>
          <t xml:space="preserve">1</t>
        </is>
      </c>
      <c r="H693" s="8" t="n">
        <v>2165</v>
      </c>
      <c r="I693" s="19" t="n">
        <f>ROUND((L694+L695)/H693,2)</f>
        <v>11.2</v>
      </c>
      <c r="J693" s="20" t="n">
        <v>0</v>
      </c>
      <c r="K693" s="19" t="n">
        <f>I693+ROUND(J693,2)</f>
        <v>11.2</v>
      </c>
      <c r="L693" s="19" t="n">
        <f>ROUND(H693*I693,2)</f>
        <v>24248</v>
      </c>
      <c r="M693" s="19" t="n">
        <f>ROUND(H693*ROUND(J693,2),2)</f>
        <v>0</v>
      </c>
      <c r="N693" s="19" t="n">
        <f>L693+M693</f>
        <v>24248</v>
      </c>
      <c r="O693" s="8" t="n">
        <v>2165</v>
      </c>
      <c r="P693" s="19" t="n" hidden="false">
        <f>ROUND((S694+S695)/O693,2)</f>
        <v>13.55</v>
      </c>
      <c r="Q693" s="20" t="n" hidden="false">
        <v>1</v>
      </c>
      <c r="R693" s="19" t="n" hidden="false">
        <f>P693+Q693</f>
        <v>14.55</v>
      </c>
      <c r="S693" s="19" t="n" hidden="false">
        <f>ROUND(O693*P693,2)</f>
        <v>29335.75</v>
      </c>
      <c r="T693" s="19" t="n" hidden="false">
        <f>ROUND(O693*Q693,2)</f>
        <v>2165</v>
      </c>
      <c r="U693" s="19" t="n" hidden="false">
        <f>S693+T693</f>
        <v>31500.75</v>
      </c>
      <c r="V693" s="21" t="n" hidden="false">
        <f>U693/N693-1</f>
        <v>0.2991071428571428</v>
      </c>
      <c r="W693" s="8" t="n">
        <v>2165</v>
      </c>
      <c r="X693" s="19" t="n" hidden="false">
        <f>ROUND((AA694+AA695)/W693,2)</f>
        <v>23.23</v>
      </c>
      <c r="Y693" s="19" t="n" hidden="false">
        <v>0</v>
      </c>
      <c r="Z693" s="19" t="n" hidden="false">
        <f>X693+Y693</f>
        <v>23.23</v>
      </c>
      <c r="AA693" s="19" t="n" hidden="false">
        <f>ROUND(W693*X693,2)</f>
        <v>50292.95</v>
      </c>
      <c r="AB693" s="19" t="n" hidden="false">
        <f>ROUND(W693*Y693,2)</f>
        <v>0</v>
      </c>
      <c r="AC693" s="19" t="n" hidden="false">
        <f>AA693+AB693</f>
        <v>50292.95</v>
      </c>
      <c r="AD693" s="21" t="n" hidden="false">
        <f>AC693/N693-1</f>
        <v>1.0741071428571427</v>
      </c>
      <c r="AE693" s="8" t="n">
        <v>2165</v>
      </c>
      <c r="AF693" s="19" t="n" hidden="false">
        <f>ROUND((AI694+AI695)/AE693,2)</f>
        <v>96.74</v>
      </c>
      <c r="AG693" s="19" t="n" hidden="false">
        <v>0</v>
      </c>
      <c r="AH693" s="19" t="n" hidden="false">
        <f>AF693+AG693</f>
        <v>96.74</v>
      </c>
      <c r="AI693" s="19" t="n" hidden="false">
        <f>ROUND(AE693*AF693,2)</f>
        <v>209442.1</v>
      </c>
      <c r="AJ693" s="19" t="n" hidden="false">
        <f>ROUND(AE693*AG693,2)</f>
        <v>0</v>
      </c>
      <c r="AK693" s="19" t="n" hidden="false">
        <f>AI693+AJ693</f>
        <v>209442.1</v>
      </c>
      <c r="AL693" s="21" t="n" hidden="false">
        <f>AK693/N693-1</f>
        <v>7.637500000000001</v>
      </c>
      <c r="AM693" s="8" t="n">
        <v>0</v>
      </c>
      <c r="AN693" s="19" t="n" hidden="false">
        <f>ROUND((AQ694+AQ695)/AM693,2)</f>
        <v>0</v>
      </c>
      <c r="AO693" s="19" t="n" hidden="false">
        <v>0</v>
      </c>
      <c r="AP693" s="19" t="n" hidden="false">
        <f>AN693+AO693</f>
        <v>0</v>
      </c>
      <c r="AQ693" s="19" t="n" hidden="false">
        <f>ROUND(AM693*AN693,2)</f>
        <v>0</v>
      </c>
      <c r="AR693" s="19" t="n" hidden="false">
        <f>ROUND(AM693*AO693,2)</f>
        <v>0</v>
      </c>
      <c r="AS693" s="19" t="n" hidden="false">
        <f>AQ693+AR693</f>
        <v>0</v>
      </c>
      <c r="AT693" s="21" t="n" hidden="false">
        <f>AS693/N693-1</f>
        <v>-1</v>
      </c>
    </row>
    <row r="694" customFormat="false" hidden="false" outlineLevel="0" collapsed="false">
      <c r="A694" s="18" t="inlineStr">
        <is>
          <t xml:space="preserve">1.1.1.2.1.1.3.23.1</t>
        </is>
      </c>
      <c r="B694" s="18" t="inlineStr">
        <is>
          <t xml:space="preserve"/>
        </is>
      </c>
      <c r="C694" s="22" t="inlineStr">
        <is>
          <t xml:space="preserve">Муфта соединительная труба-коробка_ / 25 мм</t>
        </is>
      </c>
      <c r="D694" s="7" t="inlineStr">
        <is>
          <t xml:space="preserve">BS25 42725HF</t>
        </is>
      </c>
      <c r="E694" s="7" t="inlineStr">
        <is>
          <t xml:space="preserve"/>
        </is>
      </c>
      <c r="F694" s="7" t="inlineStr">
        <is>
          <t xml:space="preserve">ШТ</t>
        </is>
      </c>
      <c r="G694" s="7" t="inlineStr">
        <is>
          <t xml:space="preserve">1</t>
        </is>
      </c>
      <c r="H694" s="8" t="n">
        <v>32</v>
      </c>
      <c r="I694" s="20" t="n">
        <v>109.36</v>
      </c>
      <c r="J694" s="19" t="n">
        <v/>
      </c>
      <c r="K694" s="19" t="n">
        <f>ROUND(I694,2)+J694</f>
        <v>109.36</v>
      </c>
      <c r="L694" s="19" t="n">
        <f>ROUND(H694*ROUND(I694,2),2)</f>
        <v>3499.52</v>
      </c>
      <c r="M694" s="19" t="n">
        <v/>
      </c>
      <c r="N694" s="19" t="n">
        <f>L694+M694</f>
        <v>3499.52</v>
      </c>
      <c r="O694" s="8" t="n">
        <v>32</v>
      </c>
      <c r="P694" s="20" t="n" hidden="false">
        <v>240</v>
      </c>
      <c r="Q694" s="19" t="n" hidden="false">
        <v/>
      </c>
      <c r="R694" s="19" t="n" hidden="false">
        <f>P694+Q694</f>
        <v>240</v>
      </c>
      <c r="S694" s="19" t="n" hidden="false">
        <f>ROUND(O694*P694,2)</f>
        <v>7680</v>
      </c>
      <c r="T694" s="19" t="n" hidden="false">
        <v/>
      </c>
      <c r="U694" s="19" t="n" hidden="false">
        <f>S694+T694</f>
        <v>7680</v>
      </c>
      <c r="V694" s="21" t="n" hidden="false">
        <f>U694/N694-1</f>
        <v>1.194586686174104</v>
      </c>
      <c r="W694" s="8" t="n">
        <v>32</v>
      </c>
      <c r="X694" s="20" t="n" hidden="false">
        <v>218.42</v>
      </c>
      <c r="Y694" s="19" t="n" hidden="false">
        <v/>
      </c>
      <c r="Z694" s="19" t="n" hidden="false">
        <f>X694+Y694</f>
        <v>218.42</v>
      </c>
      <c r="AA694" s="19" t="n" hidden="false">
        <f>ROUND(W694*X694,2)</f>
        <v>6989.44</v>
      </c>
      <c r="AB694" s="19" t="n" hidden="false">
        <v/>
      </c>
      <c r="AC694" s="19" t="n" hidden="false">
        <f>AA694+AB694</f>
        <v>6989.44</v>
      </c>
      <c r="AD694" s="21" t="n" hidden="false">
        <f>AC694/N694-1</f>
        <v>0.9972567666422822</v>
      </c>
      <c r="AE694" s="8" t="n">
        <v>32</v>
      </c>
      <c r="AF694" s="20" t="n" hidden="false">
        <v>50</v>
      </c>
      <c r="AG694" s="19" t="n" hidden="false">
        <v/>
      </c>
      <c r="AH694" s="19" t="n" hidden="false">
        <f>AF694+AG694</f>
        <v>50</v>
      </c>
      <c r="AI694" s="19" t="n" hidden="false">
        <f>ROUND(AE694*AF694,2)</f>
        <v>1600</v>
      </c>
      <c r="AJ694" s="19" t="n" hidden="false">
        <v/>
      </c>
      <c r="AK694" s="19" t="n" hidden="false">
        <f>AI694+AJ694</f>
        <v>1600</v>
      </c>
      <c r="AL694" s="21" t="n" hidden="false">
        <f>AK694/N694-1</f>
        <v>-0.542794440380395</v>
      </c>
      <c r="AM694" s="8" t="n">
        <v>0</v>
      </c>
      <c r="AN694" s="19" t="n" hidden="false">
        <v>0</v>
      </c>
      <c r="AO694" s="19" t="n" hidden="false">
        <v/>
      </c>
      <c r="AP694" s="19" t="n" hidden="false">
        <f>AN694+AO694</f>
        <v>0</v>
      </c>
      <c r="AQ694" s="19" t="n" hidden="false">
        <f>ROUND(AM694*AN694,2)</f>
        <v>0</v>
      </c>
      <c r="AR694" s="19" t="n" hidden="false">
        <v/>
      </c>
      <c r="AS694" s="19" t="n" hidden="false">
        <f>AQ694+AR694</f>
        <v>0</v>
      </c>
      <c r="AT694" s="21" t="n" hidden="false">
        <f>AS694/N694-1</f>
        <v>-1</v>
      </c>
    </row>
    <row r="695" customFormat="false" hidden="false" outlineLevel="0" collapsed="false">
      <c r="A695" s="18" t="inlineStr">
        <is>
          <t xml:space="preserve">1.1.1.2.1.1.3.23.2</t>
        </is>
      </c>
      <c r="B695" s="18" t="inlineStr">
        <is>
          <t xml:space="preserve"/>
        </is>
      </c>
      <c r="C695" s="22" t="inlineStr">
        <is>
          <t xml:space="preserve">Скоба металлическая однолапковая_ / 31-32мм</t>
        </is>
      </c>
      <c r="D695" s="7" t="inlineStr">
        <is>
          <t xml:space="preserve">двухлапковая</t>
        </is>
      </c>
      <c r="E695" s="7" t="inlineStr">
        <is>
          <t xml:space="preserve"/>
        </is>
      </c>
      <c r="F695" s="7" t="inlineStr">
        <is>
          <t xml:space="preserve">ШТ</t>
        </is>
      </c>
      <c r="G695" s="7" t="inlineStr">
        <is>
          <t xml:space="preserve">1</t>
        </is>
      </c>
      <c r="H695" s="8" t="n">
        <v>4330</v>
      </c>
      <c r="I695" s="20" t="n">
        <v>4.79</v>
      </c>
      <c r="J695" s="19" t="n">
        <v/>
      </c>
      <c r="K695" s="19" t="n">
        <f>ROUND(I695,2)+J695</f>
        <v>4.79</v>
      </c>
      <c r="L695" s="19" t="n">
        <f>ROUND(H695*ROUND(I695,2),2)</f>
        <v>20740.7</v>
      </c>
      <c r="M695" s="19" t="n">
        <v/>
      </c>
      <c r="N695" s="19" t="n">
        <f>L695+M695</f>
        <v>20740.7</v>
      </c>
      <c r="O695" s="8" t="n">
        <v>4330</v>
      </c>
      <c r="P695" s="20" t="n" hidden="false">
        <v>5</v>
      </c>
      <c r="Q695" s="19" t="n" hidden="false">
        <v/>
      </c>
      <c r="R695" s="19" t="n" hidden="false">
        <f>P695+Q695</f>
        <v>5</v>
      </c>
      <c r="S695" s="19" t="n" hidden="false">
        <f>ROUND(O695*P695,2)</f>
        <v>21650</v>
      </c>
      <c r="T695" s="19" t="n" hidden="false">
        <v/>
      </c>
      <c r="U695" s="19" t="n" hidden="false">
        <f>S695+T695</f>
        <v>21650</v>
      </c>
      <c r="V695" s="21" t="n" hidden="false">
        <f>U695/N695-1</f>
        <v>0.0438413361169101</v>
      </c>
      <c r="W695" s="8" t="n">
        <v>4330</v>
      </c>
      <c r="X695" s="20" t="n" hidden="false">
        <v>10</v>
      </c>
      <c r="Y695" s="19" t="n" hidden="false">
        <v/>
      </c>
      <c r="Z695" s="19" t="n" hidden="false">
        <f>X695+Y695</f>
        <v>10</v>
      </c>
      <c r="AA695" s="19" t="n" hidden="false">
        <f>ROUND(W695*X695,2)</f>
        <v>43300</v>
      </c>
      <c r="AB695" s="19" t="n" hidden="false">
        <v/>
      </c>
      <c r="AC695" s="19" t="n" hidden="false">
        <f>AA695+AB695</f>
        <v>43300</v>
      </c>
      <c r="AD695" s="21" t="n" hidden="false">
        <f>AC695/N695-1</f>
        <v>1.0876826722338202</v>
      </c>
      <c r="AE695" s="8" t="n">
        <v>4330</v>
      </c>
      <c r="AF695" s="20" t="n" hidden="false">
        <v>48</v>
      </c>
      <c r="AG695" s="19" t="n" hidden="false">
        <v/>
      </c>
      <c r="AH695" s="19" t="n" hidden="false">
        <f>AF695+AG695</f>
        <v>48</v>
      </c>
      <c r="AI695" s="19" t="n" hidden="false">
        <f>ROUND(AE695*AF695,2)</f>
        <v>207840</v>
      </c>
      <c r="AJ695" s="19" t="n" hidden="false">
        <v/>
      </c>
      <c r="AK695" s="19" t="n" hidden="false">
        <f>AI695+AJ695</f>
        <v>207840</v>
      </c>
      <c r="AL695" s="21" t="n" hidden="false">
        <f>AK695/N695-1</f>
        <v>9.020876826722338</v>
      </c>
      <c r="AM695" s="8" t="n">
        <v>0</v>
      </c>
      <c r="AN695" s="19" t="n" hidden="false">
        <v>0</v>
      </c>
      <c r="AO695" s="19" t="n" hidden="false">
        <v/>
      </c>
      <c r="AP695" s="19" t="n" hidden="false">
        <f>AN695+AO695</f>
        <v>0</v>
      </c>
      <c r="AQ695" s="19" t="n" hidden="false">
        <f>ROUND(AM695*AN695,2)</f>
        <v>0</v>
      </c>
      <c r="AR695" s="19" t="n" hidden="false">
        <v/>
      </c>
      <c r="AS695" s="19" t="n" hidden="false">
        <f>AQ695+AR695</f>
        <v>0</v>
      </c>
      <c r="AT695" s="21" t="n" hidden="false">
        <f>AS695/N695-1</f>
        <v>-1</v>
      </c>
    </row>
    <row r="696" customFormat="false" hidden="false" outlineLevel="0" collapsed="false">
      <c r="A696" s="18" t="inlineStr">
        <is>
          <t xml:space="preserve">1.1.1.2.1.1.3.24</t>
        </is>
      </c>
      <c r="B696" s="18" t="inlineStr">
        <is>
          <t xml:space="preserve"/>
        </is>
      </c>
      <c r="C696" s="18" t="inlineStr">
        <is>
          <t xml:space="preserve">Монтаж трубы ПВХ, ПНД для кабеля / расходные материалы</t>
        </is>
      </c>
      <c r="D696" s="7" t="inlineStr">
        <is>
          <t xml:space="preserve">ЭМ 4.1</t>
        </is>
      </c>
      <c r="E696" s="7" t="inlineStr">
        <is>
          <t xml:space="preserve"/>
        </is>
      </c>
      <c r="F696" s="7" t="inlineStr">
        <is>
          <t xml:space="preserve">ПОГ М</t>
        </is>
      </c>
      <c r="G696" s="7" t="inlineStr">
        <is>
          <t xml:space="preserve">1</t>
        </is>
      </c>
      <c r="H696" s="8" t="n">
        <v>7685</v>
      </c>
      <c r="I696" s="19" t="n">
        <f>ROUND((L697+L698+L699+L700)/H696,2)</f>
        <v>18.39</v>
      </c>
      <c r="J696" s="20" t="n">
        <v>0</v>
      </c>
      <c r="K696" s="19" t="n">
        <f>I696+ROUND(J696,2)</f>
        <v>18.39</v>
      </c>
      <c r="L696" s="19" t="n">
        <f>ROUND(H696*I696,2)</f>
        <v>141327.15</v>
      </c>
      <c r="M696" s="19" t="n">
        <f>ROUND(H696*ROUND(J696,2),2)</f>
        <v>0</v>
      </c>
      <c r="N696" s="19" t="n">
        <f>L696+M696</f>
        <v>141327.15</v>
      </c>
      <c r="O696" s="8" t="n">
        <v>7685</v>
      </c>
      <c r="P696" s="19" t="n" hidden="false">
        <f>ROUND((S697+S698+S699+S700)/O696,2)</f>
        <v>51.2</v>
      </c>
      <c r="Q696" s="20" t="n" hidden="false">
        <v>1</v>
      </c>
      <c r="R696" s="19" t="n" hidden="false">
        <f>P696+Q696</f>
        <v>52.2</v>
      </c>
      <c r="S696" s="19" t="n" hidden="false">
        <f>ROUND(O696*P696,2)</f>
        <v>393472</v>
      </c>
      <c r="T696" s="19" t="n" hidden="false">
        <f>ROUND(O696*Q696,2)</f>
        <v>7685</v>
      </c>
      <c r="U696" s="19" t="n" hidden="false">
        <f>S696+T696</f>
        <v>401157</v>
      </c>
      <c r="V696" s="21" t="n" hidden="false">
        <f>U696/N696-1</f>
        <v>1.838499184339315</v>
      </c>
      <c r="W696" s="8" t="n">
        <v>7685</v>
      </c>
      <c r="X696" s="19" t="n" hidden="false">
        <f>ROUND((AA697+AA698+AA699+AA700)/W696,2)</f>
        <v>20</v>
      </c>
      <c r="Y696" s="19" t="n" hidden="false">
        <v>0</v>
      </c>
      <c r="Z696" s="19" t="n" hidden="false">
        <f>X696+Y696</f>
        <v>20</v>
      </c>
      <c r="AA696" s="19" t="n" hidden="false">
        <f>ROUND(W696*X696,2)</f>
        <v>153700</v>
      </c>
      <c r="AB696" s="19" t="n" hidden="false">
        <f>ROUND(W696*Y696,2)</f>
        <v>0</v>
      </c>
      <c r="AC696" s="19" t="n" hidden="false">
        <f>AA696+AB696</f>
        <v>153700</v>
      </c>
      <c r="AD696" s="21" t="n" hidden="false">
        <f>AC696/N696-1</f>
        <v>0.08754758020663411</v>
      </c>
      <c r="AE696" s="8" t="n">
        <v>7685</v>
      </c>
      <c r="AF696" s="19" t="n" hidden="false">
        <f>ROUND((AI697+AI698+AI699+AI700)/AE696,2)</f>
        <v>54.68</v>
      </c>
      <c r="AG696" s="19" t="n" hidden="false">
        <v>0</v>
      </c>
      <c r="AH696" s="19" t="n" hidden="false">
        <f>AF696+AG696</f>
        <v>54.68</v>
      </c>
      <c r="AI696" s="19" t="n" hidden="false">
        <f>ROUND(AE696*AF696,2)</f>
        <v>420215.8</v>
      </c>
      <c r="AJ696" s="19" t="n" hidden="false">
        <f>ROUND(AE696*AG696,2)</f>
        <v>0</v>
      </c>
      <c r="AK696" s="19" t="n" hidden="false">
        <f>AI696+AJ696</f>
        <v>420215.8</v>
      </c>
      <c r="AL696" s="21" t="n" hidden="false">
        <f>AK696/N696-1</f>
        <v>1.9733550842849374</v>
      </c>
      <c r="AM696" s="8" t="n">
        <v>0</v>
      </c>
      <c r="AN696" s="19" t="n" hidden="false">
        <f>ROUND((AQ697+AQ698+AQ699+AQ700)/AM696,2)</f>
        <v>0</v>
      </c>
      <c r="AO696" s="19" t="n" hidden="false">
        <v>0</v>
      </c>
      <c r="AP696" s="19" t="n" hidden="false">
        <f>AN696+AO696</f>
        <v>0</v>
      </c>
      <c r="AQ696" s="19" t="n" hidden="false">
        <f>ROUND(AM696*AN696,2)</f>
        <v>0</v>
      </c>
      <c r="AR696" s="19" t="n" hidden="false">
        <f>ROUND(AM696*AO696,2)</f>
        <v>0</v>
      </c>
      <c r="AS696" s="19" t="n" hidden="false">
        <f>AQ696+AR696</f>
        <v>0</v>
      </c>
      <c r="AT696" s="21" t="n" hidden="false">
        <f>AS696/N696-1</f>
        <v>-1</v>
      </c>
    </row>
    <row r="697" customFormat="false" hidden="false" outlineLevel="0" collapsed="false">
      <c r="A697" s="18" t="inlineStr">
        <is>
          <t xml:space="preserve">1.1.1.2.1.1.3.24.1</t>
        </is>
      </c>
      <c r="B697" s="18" t="inlineStr">
        <is>
          <t xml:space="preserve"/>
        </is>
      </c>
      <c r="C697" s="22" t="inlineStr">
        <is>
          <t xml:space="preserve">Скоба металлическая двухлапковая_ / 48-50мм</t>
        </is>
      </c>
      <c r="D697" s="7" t="inlineStr">
        <is>
          <t xml:space="preserve">Держатель с защёлкой и дюбелем для труб
гофрированных, 63</t>
        </is>
      </c>
      <c r="E697" s="7" t="inlineStr">
        <is>
          <t xml:space="preserve"/>
        </is>
      </c>
      <c r="F697" s="7" t="inlineStr">
        <is>
          <t xml:space="preserve">ШТ</t>
        </is>
      </c>
      <c r="G697" s="7" t="inlineStr">
        <is>
          <t xml:space="preserve">1</t>
        </is>
      </c>
      <c r="H697" s="8" t="n">
        <v>100</v>
      </c>
      <c r="I697" s="20" t="n">
        <v>4.79</v>
      </c>
      <c r="J697" s="19" t="n">
        <v/>
      </c>
      <c r="K697" s="19" t="n">
        <f>ROUND(I697,2)+J697</f>
        <v>4.79</v>
      </c>
      <c r="L697" s="19" t="n">
        <f>ROUND(H697*ROUND(I697,2),2)</f>
        <v>479</v>
      </c>
      <c r="M697" s="19" t="n">
        <v/>
      </c>
      <c r="N697" s="19" t="n">
        <f>L697+M697</f>
        <v>479</v>
      </c>
      <c r="O697" s="8" t="n">
        <v>100</v>
      </c>
      <c r="P697" s="20" t="n" hidden="false">
        <v>77</v>
      </c>
      <c r="Q697" s="19" t="n" hidden="false">
        <v/>
      </c>
      <c r="R697" s="19" t="n" hidden="false">
        <f>P697+Q697</f>
        <v>77</v>
      </c>
      <c r="S697" s="19" t="n" hidden="false">
        <f>ROUND(O697*P697,2)</f>
        <v>7700</v>
      </c>
      <c r="T697" s="19" t="n" hidden="false">
        <v/>
      </c>
      <c r="U697" s="19" t="n" hidden="false">
        <f>S697+T697</f>
        <v>7700</v>
      </c>
      <c r="V697" s="21" t="n" hidden="false">
        <f>U697/N697-1</f>
        <v>15.075156576200417</v>
      </c>
      <c r="W697" s="8" t="n">
        <v>100</v>
      </c>
      <c r="X697" s="20" t="n" hidden="false">
        <v>10</v>
      </c>
      <c r="Y697" s="19" t="n" hidden="false">
        <v/>
      </c>
      <c r="Z697" s="19" t="n" hidden="false">
        <f>X697+Y697</f>
        <v>10</v>
      </c>
      <c r="AA697" s="19" t="n" hidden="false">
        <f>ROUND(W697*X697,2)</f>
        <v>1000</v>
      </c>
      <c r="AB697" s="19" t="n" hidden="false">
        <v/>
      </c>
      <c r="AC697" s="19" t="n" hidden="false">
        <f>AA697+AB697</f>
        <v>1000</v>
      </c>
      <c r="AD697" s="21" t="n" hidden="false">
        <f>AC697/N697-1</f>
        <v>1.0876826722338206</v>
      </c>
      <c r="AE697" s="8" t="n">
        <v>100</v>
      </c>
      <c r="AF697" s="20" t="n" hidden="false">
        <v>25</v>
      </c>
      <c r="AG697" s="19" t="n" hidden="false">
        <v/>
      </c>
      <c r="AH697" s="19" t="n" hidden="false">
        <f>AF697+AG697</f>
        <v>25</v>
      </c>
      <c r="AI697" s="19" t="n" hidden="false">
        <f>ROUND(AE697*AF697,2)</f>
        <v>2500</v>
      </c>
      <c r="AJ697" s="19" t="n" hidden="false">
        <v/>
      </c>
      <c r="AK697" s="19" t="n" hidden="false">
        <f>AI697+AJ697</f>
        <v>2500</v>
      </c>
      <c r="AL697" s="21" t="n" hidden="false">
        <f>AK697/N697-1</f>
        <v>4.219206680584551</v>
      </c>
      <c r="AM697" s="8" t="n">
        <v>0</v>
      </c>
      <c r="AN697" s="19" t="n" hidden="false">
        <v>0</v>
      </c>
      <c r="AO697" s="19" t="n" hidden="false">
        <v/>
      </c>
      <c r="AP697" s="19" t="n" hidden="false">
        <f>AN697+AO697</f>
        <v>0</v>
      </c>
      <c r="AQ697" s="19" t="n" hidden="false">
        <f>ROUND(AM697*AN697,2)</f>
        <v>0</v>
      </c>
      <c r="AR697" s="19" t="n" hidden="false">
        <v/>
      </c>
      <c r="AS697" s="19" t="n" hidden="false">
        <f>AQ697+AR697</f>
        <v>0</v>
      </c>
      <c r="AT697" s="21" t="n" hidden="false">
        <f>AS697/N697-1</f>
        <v>-1</v>
      </c>
    </row>
    <row r="698" customFormat="false" hidden="false" outlineLevel="0" collapsed="false">
      <c r="A698" s="18" t="inlineStr">
        <is>
          <t xml:space="preserve">1.1.1.2.1.1.3.24.2</t>
        </is>
      </c>
      <c r="B698" s="18" t="inlineStr">
        <is>
          <t xml:space="preserve"/>
        </is>
      </c>
      <c r="C698" s="22" t="inlineStr">
        <is>
          <t xml:space="preserve">Клипса с дюбелем саморезом для крепления гофротрубы_ / 32 мм</t>
        </is>
      </c>
      <c r="D698" s="7" t="inlineStr">
        <is>
          <t xml:space="preserve"/>
        </is>
      </c>
      <c r="E698" s="7" t="inlineStr">
        <is>
          <t xml:space="preserve"/>
        </is>
      </c>
      <c r="F698" s="7" t="inlineStr">
        <is>
          <t xml:space="preserve">ШТ</t>
        </is>
      </c>
      <c r="G698" s="7" t="inlineStr">
        <is>
          <t xml:space="preserve">2</t>
        </is>
      </c>
      <c r="H698" s="8" t="n">
        <v>12050</v>
      </c>
      <c r="I698" s="20" t="n">
        <v>8.88</v>
      </c>
      <c r="J698" s="19" t="n">
        <v/>
      </c>
      <c r="K698" s="19" t="n">
        <f>ROUND(I698,2)+J698</f>
        <v>8.88</v>
      </c>
      <c r="L698" s="19" t="n">
        <f>ROUND(H698*ROUND(I698,2),2)</f>
        <v>107004</v>
      </c>
      <c r="M698" s="19" t="n">
        <v/>
      </c>
      <c r="N698" s="19" t="n">
        <f>L698+M698</f>
        <v>107004</v>
      </c>
      <c r="O698" s="8" t="n">
        <v>12050</v>
      </c>
      <c r="P698" s="20" t="n" hidden="false">
        <v>21</v>
      </c>
      <c r="Q698" s="19" t="n" hidden="false">
        <v/>
      </c>
      <c r="R698" s="19" t="n" hidden="false">
        <f>P698+Q698</f>
        <v>21</v>
      </c>
      <c r="S698" s="19" t="n" hidden="false">
        <f>ROUND(O698*P698,2)</f>
        <v>253050</v>
      </c>
      <c r="T698" s="19" t="n" hidden="false">
        <v/>
      </c>
      <c r="U698" s="19" t="n" hidden="false">
        <f>S698+T698</f>
        <v>253050</v>
      </c>
      <c r="V698" s="21" t="n" hidden="false">
        <f>U698/N698-1</f>
        <v>1.364864864864865</v>
      </c>
      <c r="W698" s="8" t="n">
        <v>12050</v>
      </c>
      <c r="X698" s="20" t="n" hidden="false">
        <v>10</v>
      </c>
      <c r="Y698" s="19" t="n" hidden="false">
        <v/>
      </c>
      <c r="Z698" s="19" t="n" hidden="false">
        <f>X698+Y698</f>
        <v>10</v>
      </c>
      <c r="AA698" s="19" t="n" hidden="false">
        <f>ROUND(W698*X698,2)</f>
        <v>120500</v>
      </c>
      <c r="AB698" s="19" t="n" hidden="false">
        <v/>
      </c>
      <c r="AC698" s="19" t="n" hidden="false">
        <f>AA698+AB698</f>
        <v>120500</v>
      </c>
      <c r="AD698" s="21" t="n" hidden="false">
        <f>AC698/N698-1</f>
        <v>0.12612612612612617</v>
      </c>
      <c r="AE698" s="8" t="n">
        <v>12050</v>
      </c>
      <c r="AF698" s="20" t="n" hidden="false">
        <v>26</v>
      </c>
      <c r="AG698" s="19" t="n" hidden="false">
        <v/>
      </c>
      <c r="AH698" s="19" t="n" hidden="false">
        <f>AF698+AG698</f>
        <v>26</v>
      </c>
      <c r="AI698" s="19" t="n" hidden="false">
        <f>ROUND(AE698*AF698,2)</f>
        <v>313300</v>
      </c>
      <c r="AJ698" s="19" t="n" hidden="false">
        <v/>
      </c>
      <c r="AK698" s="19" t="n" hidden="false">
        <f>AI698+AJ698</f>
        <v>313300</v>
      </c>
      <c r="AL698" s="21" t="n" hidden="false">
        <f>AK698/N698-1</f>
        <v>1.9279279279279278</v>
      </c>
      <c r="AM698" s="8" t="n">
        <v>0</v>
      </c>
      <c r="AN698" s="19" t="n" hidden="false">
        <v>0</v>
      </c>
      <c r="AO698" s="19" t="n" hidden="false">
        <v/>
      </c>
      <c r="AP698" s="19" t="n" hidden="false">
        <f>AN698+AO698</f>
        <v>0</v>
      </c>
      <c r="AQ698" s="19" t="n" hidden="false">
        <f>ROUND(AM698*AN698,2)</f>
        <v>0</v>
      </c>
      <c r="AR698" s="19" t="n" hidden="false">
        <v/>
      </c>
      <c r="AS698" s="19" t="n" hidden="false">
        <f>AQ698+AR698</f>
        <v>0</v>
      </c>
      <c r="AT698" s="21" t="n" hidden="false">
        <f>AS698/N698-1</f>
        <v>-1</v>
      </c>
    </row>
    <row r="699" customFormat="false" hidden="false" outlineLevel="0" collapsed="false">
      <c r="A699" s="18" t="inlineStr">
        <is>
          <t xml:space="preserve">1.1.1.2.1.1.3.24.3</t>
        </is>
      </c>
      <c r="B699" s="18" t="inlineStr">
        <is>
          <t xml:space="preserve"/>
        </is>
      </c>
      <c r="C699" s="22" t="inlineStr">
        <is>
          <t xml:space="preserve">Клипса с дюбелем саморезом для крепления гофротрубы_ / 50 мм</t>
        </is>
      </c>
      <c r="D699" s="7" t="inlineStr">
        <is>
          <t xml:space="preserve"/>
        </is>
      </c>
      <c r="E699" s="7" t="inlineStr">
        <is>
          <t xml:space="preserve"/>
        </is>
      </c>
      <c r="F699" s="7" t="inlineStr">
        <is>
          <t xml:space="preserve">ШТ</t>
        </is>
      </c>
      <c r="G699" s="7" t="inlineStr">
        <is>
          <t xml:space="preserve">2</t>
        </is>
      </c>
      <c r="H699" s="8" t="n">
        <v>780</v>
      </c>
      <c r="I699" s="20" t="n">
        <v>10.5</v>
      </c>
      <c r="J699" s="19" t="n">
        <v/>
      </c>
      <c r="K699" s="19" t="n">
        <f>ROUND(I699,2)+J699</f>
        <v>10.5</v>
      </c>
      <c r="L699" s="19" t="n">
        <f>ROUND(H699*ROUND(I699,2),2)</f>
        <v>8190</v>
      </c>
      <c r="M699" s="19" t="n">
        <v/>
      </c>
      <c r="N699" s="19" t="n">
        <f>L699+M699</f>
        <v>8190</v>
      </c>
      <c r="O699" s="8" t="n">
        <v>780</v>
      </c>
      <c r="P699" s="20" t="n" hidden="false">
        <v>45</v>
      </c>
      <c r="Q699" s="19" t="n" hidden="false">
        <v/>
      </c>
      <c r="R699" s="19" t="n" hidden="false">
        <f>P699+Q699</f>
        <v>45</v>
      </c>
      <c r="S699" s="19" t="n" hidden="false">
        <f>ROUND(O699*P699,2)</f>
        <v>35100</v>
      </c>
      <c r="T699" s="19" t="n" hidden="false">
        <v/>
      </c>
      <c r="U699" s="19" t="n" hidden="false">
        <f>S699+T699</f>
        <v>35100</v>
      </c>
      <c r="V699" s="21" t="n" hidden="false">
        <f>U699/N699-1</f>
        <v>3.2857142857142856</v>
      </c>
      <c r="W699" s="8" t="n">
        <v>780</v>
      </c>
      <c r="X699" s="20" t="n" hidden="false">
        <v>10</v>
      </c>
      <c r="Y699" s="19" t="n" hidden="false">
        <v/>
      </c>
      <c r="Z699" s="19" t="n" hidden="false">
        <f>X699+Y699</f>
        <v>10</v>
      </c>
      <c r="AA699" s="19" t="n" hidden="false">
        <f>ROUND(W699*X699,2)</f>
        <v>7800</v>
      </c>
      <c r="AB699" s="19" t="n" hidden="false">
        <v/>
      </c>
      <c r="AC699" s="19" t="n" hidden="false">
        <f>AA699+AB699</f>
        <v>7800</v>
      </c>
      <c r="AD699" s="21" t="n" hidden="false">
        <f>AC699/N699-1</f>
        <v>-0.04761904761904767</v>
      </c>
      <c r="AE699" s="8" t="n">
        <v>780</v>
      </c>
      <c r="AF699" s="20" t="n" hidden="false">
        <v>40</v>
      </c>
      <c r="AG699" s="19" t="n" hidden="false">
        <v/>
      </c>
      <c r="AH699" s="19" t="n" hidden="false">
        <f>AF699+AG699</f>
        <v>40</v>
      </c>
      <c r="AI699" s="19" t="n" hidden="false">
        <f>ROUND(AE699*AF699,2)</f>
        <v>31200</v>
      </c>
      <c r="AJ699" s="19" t="n" hidden="false">
        <v/>
      </c>
      <c r="AK699" s="19" t="n" hidden="false">
        <f>AI699+AJ699</f>
        <v>31200</v>
      </c>
      <c r="AL699" s="21" t="n" hidden="false">
        <f>AK699/N699-1</f>
        <v>2.8095238095238093</v>
      </c>
      <c r="AM699" s="8" t="n">
        <v>0</v>
      </c>
      <c r="AN699" s="19" t="n" hidden="false">
        <v>0</v>
      </c>
      <c r="AO699" s="19" t="n" hidden="false">
        <v/>
      </c>
      <c r="AP699" s="19" t="n" hidden="false">
        <f>AN699+AO699</f>
        <v>0</v>
      </c>
      <c r="AQ699" s="19" t="n" hidden="false">
        <f>ROUND(AM699*AN699,2)</f>
        <v>0</v>
      </c>
      <c r="AR699" s="19" t="n" hidden="false">
        <v/>
      </c>
      <c r="AS699" s="19" t="n" hidden="false">
        <f>AQ699+AR699</f>
        <v>0</v>
      </c>
      <c r="AT699" s="21" t="n" hidden="false">
        <f>AS699/N699-1</f>
        <v>-1</v>
      </c>
    </row>
    <row r="700" customFormat="false" hidden="false" outlineLevel="0" collapsed="false">
      <c r="A700" s="18" t="inlineStr">
        <is>
          <t xml:space="preserve">1.1.1.2.1.1.3.24.4</t>
        </is>
      </c>
      <c r="B700" s="18" t="inlineStr">
        <is>
          <t xml:space="preserve"/>
        </is>
      </c>
      <c r="C700" s="22" t="inlineStr">
        <is>
          <t xml:space="preserve">Клипса с дюбелем саморезом для крепления гофротрубы_ / 40 мм</t>
        </is>
      </c>
      <c r="D700" s="7" t="inlineStr">
        <is>
          <t xml:space="preserve"/>
        </is>
      </c>
      <c r="E700" s="7" t="inlineStr">
        <is>
          <t xml:space="preserve"/>
        </is>
      </c>
      <c r="F700" s="7" t="inlineStr">
        <is>
          <t xml:space="preserve">ШТ</t>
        </is>
      </c>
      <c r="G700" s="7" t="inlineStr">
        <is>
          <t xml:space="preserve">2</t>
        </is>
      </c>
      <c r="H700" s="8" t="n">
        <v>2440</v>
      </c>
      <c r="I700" s="20" t="n">
        <v>10.5</v>
      </c>
      <c r="J700" s="19" t="n">
        <v/>
      </c>
      <c r="K700" s="19" t="n">
        <f>ROUND(I700,2)+J700</f>
        <v>10.5</v>
      </c>
      <c r="L700" s="19" t="n">
        <f>ROUND(H700*ROUND(I700,2),2)</f>
        <v>25620</v>
      </c>
      <c r="M700" s="19" t="n">
        <v/>
      </c>
      <c r="N700" s="19" t="n">
        <f>L700+M700</f>
        <v>25620</v>
      </c>
      <c r="O700" s="8" t="n">
        <v>2440</v>
      </c>
      <c r="P700" s="20" t="n" hidden="false">
        <v>40</v>
      </c>
      <c r="Q700" s="19" t="n" hidden="false">
        <v/>
      </c>
      <c r="R700" s="19" t="n" hidden="false">
        <f>P700+Q700</f>
        <v>40</v>
      </c>
      <c r="S700" s="19" t="n" hidden="false">
        <f>ROUND(O700*P700,2)</f>
        <v>97600</v>
      </c>
      <c r="T700" s="19" t="n" hidden="false">
        <v/>
      </c>
      <c r="U700" s="19" t="n" hidden="false">
        <f>S700+T700</f>
        <v>97600</v>
      </c>
      <c r="V700" s="21" t="n" hidden="false">
        <f>U700/N700-1</f>
        <v>2.8095238095238093</v>
      </c>
      <c r="W700" s="8" t="n">
        <v>2440</v>
      </c>
      <c r="X700" s="20" t="n" hidden="false">
        <v>10</v>
      </c>
      <c r="Y700" s="19" t="n" hidden="false">
        <v/>
      </c>
      <c r="Z700" s="19" t="n" hidden="false">
        <f>X700+Y700</f>
        <v>10</v>
      </c>
      <c r="AA700" s="19" t="n" hidden="false">
        <f>ROUND(W700*X700,2)</f>
        <v>24400</v>
      </c>
      <c r="AB700" s="19" t="n" hidden="false">
        <v/>
      </c>
      <c r="AC700" s="19" t="n" hidden="false">
        <f>AA700+AB700</f>
        <v>24400</v>
      </c>
      <c r="AD700" s="21" t="n" hidden="false">
        <f>AC700/N700-1</f>
        <v>-0.04761904761904767</v>
      </c>
      <c r="AE700" s="8" t="n">
        <v>2440</v>
      </c>
      <c r="AF700" s="20" t="n" hidden="false">
        <v>30</v>
      </c>
      <c r="AG700" s="19" t="n" hidden="false">
        <v/>
      </c>
      <c r="AH700" s="19" t="n" hidden="false">
        <f>AF700+AG700</f>
        <v>30</v>
      </c>
      <c r="AI700" s="19" t="n" hidden="false">
        <f>ROUND(AE700*AF700,2)</f>
        <v>73200</v>
      </c>
      <c r="AJ700" s="19" t="n" hidden="false">
        <v/>
      </c>
      <c r="AK700" s="19" t="n" hidden="false">
        <f>AI700+AJ700</f>
        <v>73200</v>
      </c>
      <c r="AL700" s="21" t="n" hidden="false">
        <f>AK700/N700-1</f>
        <v>1.8571428571428572</v>
      </c>
      <c r="AM700" s="8" t="n">
        <v>0</v>
      </c>
      <c r="AN700" s="19" t="n" hidden="false">
        <v>0</v>
      </c>
      <c r="AO700" s="19" t="n" hidden="false">
        <v/>
      </c>
      <c r="AP700" s="19" t="n" hidden="false">
        <f>AN700+AO700</f>
        <v>0</v>
      </c>
      <c r="AQ700" s="19" t="n" hidden="false">
        <f>ROUND(AM700*AN700,2)</f>
        <v>0</v>
      </c>
      <c r="AR700" s="19" t="n" hidden="false">
        <v/>
      </c>
      <c r="AS700" s="19" t="n" hidden="false">
        <f>AQ700+AR700</f>
        <v>0</v>
      </c>
      <c r="AT700" s="21" t="n" hidden="false">
        <f>AS700/N700-1</f>
        <v>-1</v>
      </c>
    </row>
    <row r="701" customFormat="false" hidden="false" outlineLevel="0" collapsed="false">
      <c r="A701" s="18" t="inlineStr">
        <is>
          <t xml:space="preserve">1.1.1.2.1.1.3.25</t>
        </is>
      </c>
      <c r="B701" s="18" t="inlineStr">
        <is>
          <t xml:space="preserve"/>
        </is>
      </c>
      <c r="C701" s="18" t="inlineStr">
        <is>
          <t xml:space="preserve">Монтаж трубы ПВХ, ПНД для кабеля / расходные материалы</t>
        </is>
      </c>
      <c r="D701" s="7" t="inlineStr">
        <is>
          <t xml:space="preserve">ЭМ 4.1</t>
        </is>
      </c>
      <c r="E701" s="7" t="inlineStr">
        <is>
          <t xml:space="preserve"/>
        </is>
      </c>
      <c r="F701" s="7" t="inlineStr">
        <is>
          <t xml:space="preserve">ПОГ М</t>
        </is>
      </c>
      <c r="G701" s="7" t="inlineStr">
        <is>
          <t xml:space="preserve">1</t>
        </is>
      </c>
      <c r="H701" s="8" t="n">
        <v>2885</v>
      </c>
      <c r="I701" s="19" t="n">
        <f>ROUND((L702+L703)/H701,2)</f>
        <v>9.58</v>
      </c>
      <c r="J701" s="20" t="n">
        <v>0</v>
      </c>
      <c r="K701" s="19" t="n">
        <f>I701+ROUND(J701,2)</f>
        <v>9.58</v>
      </c>
      <c r="L701" s="19" t="n">
        <f>ROUND(H701*I701,2)</f>
        <v>27638.3</v>
      </c>
      <c r="M701" s="19" t="n">
        <f>ROUND(H701*ROUND(J701,2),2)</f>
        <v>0</v>
      </c>
      <c r="N701" s="19" t="n">
        <f>L701+M701</f>
        <v>27638.3</v>
      </c>
      <c r="O701" s="8" t="n">
        <v>2885</v>
      </c>
      <c r="P701" s="19" t="n" hidden="false">
        <f>ROUND((S702+S703)/O701,2)</f>
        <v>148.51</v>
      </c>
      <c r="Q701" s="20" t="n" hidden="false">
        <v>1</v>
      </c>
      <c r="R701" s="19" t="n" hidden="false">
        <f>P701+Q701</f>
        <v>149.51</v>
      </c>
      <c r="S701" s="19" t="n" hidden="false">
        <f>ROUND(O701*P701,2)</f>
        <v>428451.35</v>
      </c>
      <c r="T701" s="19" t="n" hidden="false">
        <f>ROUND(O701*Q701,2)</f>
        <v>2885</v>
      </c>
      <c r="U701" s="19" t="n" hidden="false">
        <f>S701+T701</f>
        <v>431336.35</v>
      </c>
      <c r="V701" s="21" t="n" hidden="false">
        <f>U701/N701-1</f>
        <v>14.606471816283925</v>
      </c>
      <c r="W701" s="8" t="n">
        <v>2885</v>
      </c>
      <c r="X701" s="19" t="n" hidden="false">
        <f>ROUND((AA702+AA703)/W701,2)</f>
        <v>20</v>
      </c>
      <c r="Y701" s="19" t="n" hidden="false">
        <v>0</v>
      </c>
      <c r="Z701" s="19" t="n" hidden="false">
        <f>X701+Y701</f>
        <v>20</v>
      </c>
      <c r="AA701" s="19" t="n" hidden="false">
        <f>ROUND(W701*X701,2)</f>
        <v>57700</v>
      </c>
      <c r="AB701" s="19" t="n" hidden="false">
        <f>ROUND(W701*Y701,2)</f>
        <v>0</v>
      </c>
      <c r="AC701" s="19" t="n" hidden="false">
        <f>AA701+AB701</f>
        <v>57700</v>
      </c>
      <c r="AD701" s="21" t="n" hidden="false">
        <f>AC701/N701-1</f>
        <v>1.0876826722338206</v>
      </c>
      <c r="AE701" s="8" t="n">
        <v>2885</v>
      </c>
      <c r="AF701" s="19" t="n" hidden="false">
        <f>ROUND((AI702+AI703)/AE701,2)</f>
        <v>78.93</v>
      </c>
      <c r="AG701" s="19" t="n" hidden="false">
        <v>0</v>
      </c>
      <c r="AH701" s="19" t="n" hidden="false">
        <f>AF701+AG701</f>
        <v>78.93</v>
      </c>
      <c r="AI701" s="19" t="n" hidden="false">
        <f>ROUND(AE701*AF701,2)</f>
        <v>227713.05</v>
      </c>
      <c r="AJ701" s="19" t="n" hidden="false">
        <f>ROUND(AE701*AG701,2)</f>
        <v>0</v>
      </c>
      <c r="AK701" s="19" t="n" hidden="false">
        <f>AI701+AJ701</f>
        <v>227713.05</v>
      </c>
      <c r="AL701" s="21" t="n" hidden="false">
        <f>AK701/N701-1</f>
        <v>7.239039665970772</v>
      </c>
      <c r="AM701" s="8" t="n">
        <v>0</v>
      </c>
      <c r="AN701" s="19" t="n" hidden="false">
        <f>ROUND((AQ702+AQ703)/AM701,2)</f>
        <v>0</v>
      </c>
      <c r="AO701" s="19" t="n" hidden="false">
        <v>0</v>
      </c>
      <c r="AP701" s="19" t="n" hidden="false">
        <f>AN701+AO701</f>
        <v>0</v>
      </c>
      <c r="AQ701" s="19" t="n" hidden="false">
        <f>ROUND(AM701*AN701,2)</f>
        <v>0</v>
      </c>
      <c r="AR701" s="19" t="n" hidden="false">
        <f>ROUND(AM701*AO701,2)</f>
        <v>0</v>
      </c>
      <c r="AS701" s="19" t="n" hidden="false">
        <f>AQ701+AR701</f>
        <v>0</v>
      </c>
      <c r="AT701" s="21" t="n" hidden="false">
        <f>AS701/N701-1</f>
        <v>-1</v>
      </c>
    </row>
    <row r="702" customFormat="false" hidden="false" outlineLevel="0" collapsed="false">
      <c r="A702" s="18" t="inlineStr">
        <is>
          <t xml:space="preserve">1.1.1.2.1.1.3.25.1</t>
        </is>
      </c>
      <c r="B702" s="18" t="inlineStr">
        <is>
          <t xml:space="preserve"/>
        </is>
      </c>
      <c r="C702" s="22" t="inlineStr">
        <is>
          <t xml:space="preserve">Скоба металлическая однолапковая_ / 31-32мм</t>
        </is>
      </c>
      <c r="D702" s="7" t="inlineStr">
        <is>
          <t xml:space="preserve">двухлапковая</t>
        </is>
      </c>
      <c r="E702" s="7" t="inlineStr">
        <is>
          <t xml:space="preserve"/>
        </is>
      </c>
      <c r="F702" s="7" t="inlineStr">
        <is>
          <t xml:space="preserve">ШТ</t>
        </is>
      </c>
      <c r="G702" s="7" t="inlineStr">
        <is>
          <t xml:space="preserve">1</t>
        </is>
      </c>
      <c r="H702" s="8" t="n">
        <v>220</v>
      </c>
      <c r="I702" s="20" t="n">
        <v>4.79</v>
      </c>
      <c r="J702" s="19" t="n">
        <v/>
      </c>
      <c r="K702" s="19" t="n">
        <f>ROUND(I702,2)+J702</f>
        <v>4.79</v>
      </c>
      <c r="L702" s="19" t="n">
        <f>ROUND(H702*ROUND(I702,2),2)</f>
        <v>1053.8</v>
      </c>
      <c r="M702" s="19" t="n">
        <v/>
      </c>
      <c r="N702" s="19" t="n">
        <f>L702+M702</f>
        <v>1053.8</v>
      </c>
      <c r="O702" s="8" t="n">
        <v>220</v>
      </c>
      <c r="P702" s="20" t="n" hidden="false">
        <v>5</v>
      </c>
      <c r="Q702" s="19" t="n" hidden="false">
        <v/>
      </c>
      <c r="R702" s="19" t="n" hidden="false">
        <f>P702+Q702</f>
        <v>5</v>
      </c>
      <c r="S702" s="19" t="n" hidden="false">
        <f>ROUND(O702*P702,2)</f>
        <v>1100</v>
      </c>
      <c r="T702" s="19" t="n" hidden="false">
        <v/>
      </c>
      <c r="U702" s="19" t="n" hidden="false">
        <f>S702+T702</f>
        <v>1100</v>
      </c>
      <c r="V702" s="21" t="n" hidden="false">
        <f>U702/N702-1</f>
        <v>0.04384133611691032</v>
      </c>
      <c r="W702" s="8" t="n">
        <v>220</v>
      </c>
      <c r="X702" s="20" t="n" hidden="false">
        <v>10</v>
      </c>
      <c r="Y702" s="19" t="n" hidden="false">
        <v/>
      </c>
      <c r="Z702" s="19" t="n" hidden="false">
        <f>X702+Y702</f>
        <v>10</v>
      </c>
      <c r="AA702" s="19" t="n" hidden="false">
        <f>ROUND(W702*X702,2)</f>
        <v>2200</v>
      </c>
      <c r="AB702" s="19" t="n" hidden="false">
        <v/>
      </c>
      <c r="AC702" s="19" t="n" hidden="false">
        <f>AA702+AB702</f>
        <v>2200</v>
      </c>
      <c r="AD702" s="21" t="n" hidden="false">
        <f>AC702/N702-1</f>
        <v>1.0876826722338206</v>
      </c>
      <c r="AE702" s="8" t="n">
        <v>220</v>
      </c>
      <c r="AF702" s="20" t="n" hidden="false">
        <v>26</v>
      </c>
      <c r="AG702" s="19" t="n" hidden="false">
        <v/>
      </c>
      <c r="AH702" s="19" t="n" hidden="false">
        <f>AF702+AG702</f>
        <v>26</v>
      </c>
      <c r="AI702" s="19" t="n" hidden="false">
        <f>ROUND(AE702*AF702,2)</f>
        <v>5720</v>
      </c>
      <c r="AJ702" s="19" t="n" hidden="false">
        <v/>
      </c>
      <c r="AK702" s="19" t="n" hidden="false">
        <f>AI702+AJ702</f>
        <v>5720</v>
      </c>
      <c r="AL702" s="21" t="n" hidden="false">
        <f>AK702/N702-1</f>
        <v>4.427974947807933</v>
      </c>
      <c r="AM702" s="8" t="n">
        <v>0</v>
      </c>
      <c r="AN702" s="19" t="n" hidden="false">
        <v>0</v>
      </c>
      <c r="AO702" s="19" t="n" hidden="false">
        <v/>
      </c>
      <c r="AP702" s="19" t="n" hidden="false">
        <f>AN702+AO702</f>
        <v>0</v>
      </c>
      <c r="AQ702" s="19" t="n" hidden="false">
        <f>ROUND(AM702*AN702,2)</f>
        <v>0</v>
      </c>
      <c r="AR702" s="19" t="n" hidden="false">
        <v/>
      </c>
      <c r="AS702" s="19" t="n" hidden="false">
        <f>AQ702+AR702</f>
        <v>0</v>
      </c>
      <c r="AT702" s="21" t="n" hidden="false">
        <f>AS702/N702-1</f>
        <v>-1</v>
      </c>
    </row>
    <row r="703" customFormat="false" hidden="false" outlineLevel="0" collapsed="false">
      <c r="A703" s="18" t="inlineStr">
        <is>
          <t xml:space="preserve">1.1.1.2.1.1.3.25.2</t>
        </is>
      </c>
      <c r="B703" s="18" t="inlineStr">
        <is>
          <t xml:space="preserve"/>
        </is>
      </c>
      <c r="C703" s="22" t="inlineStr">
        <is>
          <t xml:space="preserve">Скоба металлическая двухлапковая_ / 48-50мм</t>
        </is>
      </c>
      <c r="D703" s="7" t="inlineStr">
        <is>
          <t xml:space="preserve">Ф40</t>
        </is>
      </c>
      <c r="E703" s="7" t="inlineStr">
        <is>
          <t xml:space="preserve"/>
        </is>
      </c>
      <c r="F703" s="7" t="inlineStr">
        <is>
          <t xml:space="preserve">ШТ</t>
        </is>
      </c>
      <c r="G703" s="7" t="inlineStr">
        <is>
          <t xml:space="preserve">1</t>
        </is>
      </c>
      <c r="H703" s="8" t="n">
        <v>5550</v>
      </c>
      <c r="I703" s="20" t="n">
        <v>4.79</v>
      </c>
      <c r="J703" s="19" t="n">
        <v/>
      </c>
      <c r="K703" s="19" t="n">
        <f>ROUND(I703,2)+J703</f>
        <v>4.79</v>
      </c>
      <c r="L703" s="19" t="n">
        <f>ROUND(H703*ROUND(I703,2),2)</f>
        <v>26584.5</v>
      </c>
      <c r="M703" s="19" t="n">
        <v/>
      </c>
      <c r="N703" s="19" t="n">
        <f>L703+M703</f>
        <v>26584.5</v>
      </c>
      <c r="O703" s="8" t="n">
        <v>5550</v>
      </c>
      <c r="P703" s="20" t="n" hidden="false">
        <v>77</v>
      </c>
      <c r="Q703" s="19" t="n" hidden="false">
        <v/>
      </c>
      <c r="R703" s="19" t="n" hidden="false">
        <f>P703+Q703</f>
        <v>77</v>
      </c>
      <c r="S703" s="19" t="n" hidden="false">
        <f>ROUND(O703*P703,2)</f>
        <v>427350</v>
      </c>
      <c r="T703" s="19" t="n" hidden="false">
        <v/>
      </c>
      <c r="U703" s="19" t="n" hidden="false">
        <f>S703+T703</f>
        <v>427350</v>
      </c>
      <c r="V703" s="21" t="n" hidden="false">
        <f>U703/N703-1</f>
        <v>15.075156576200417</v>
      </c>
      <c r="W703" s="8" t="n">
        <v>5550</v>
      </c>
      <c r="X703" s="20" t="n" hidden="false">
        <v>10</v>
      </c>
      <c r="Y703" s="19" t="n" hidden="false">
        <v/>
      </c>
      <c r="Z703" s="19" t="n" hidden="false">
        <f>X703+Y703</f>
        <v>10</v>
      </c>
      <c r="AA703" s="19" t="n" hidden="false">
        <f>ROUND(W703*X703,2)</f>
        <v>55500</v>
      </c>
      <c r="AB703" s="19" t="n" hidden="false">
        <v/>
      </c>
      <c r="AC703" s="19" t="n" hidden="false">
        <f>AA703+AB703</f>
        <v>55500</v>
      </c>
      <c r="AD703" s="21" t="n" hidden="false">
        <f>AC703/N703-1</f>
        <v>1.0876826722338206</v>
      </c>
      <c r="AE703" s="8" t="n">
        <v>5550</v>
      </c>
      <c r="AF703" s="20" t="n" hidden="false">
        <v>40</v>
      </c>
      <c r="AG703" s="19" t="n" hidden="false">
        <v/>
      </c>
      <c r="AH703" s="19" t="n" hidden="false">
        <f>AF703+AG703</f>
        <v>40</v>
      </c>
      <c r="AI703" s="19" t="n" hidden="false">
        <f>ROUND(AE703*AF703,2)</f>
        <v>222000</v>
      </c>
      <c r="AJ703" s="19" t="n" hidden="false">
        <v/>
      </c>
      <c r="AK703" s="19" t="n" hidden="false">
        <f>AI703+AJ703</f>
        <v>222000</v>
      </c>
      <c r="AL703" s="21" t="n" hidden="false">
        <f>AK703/N703-1</f>
        <v>7.350730688935283</v>
      </c>
      <c r="AM703" s="8" t="n">
        <v>0</v>
      </c>
      <c r="AN703" s="19" t="n" hidden="false">
        <v>0</v>
      </c>
      <c r="AO703" s="19" t="n" hidden="false">
        <v/>
      </c>
      <c r="AP703" s="19" t="n" hidden="false">
        <f>AN703+AO703</f>
        <v>0</v>
      </c>
      <c r="AQ703" s="19" t="n" hidden="false">
        <f>ROUND(AM703*AN703,2)</f>
        <v>0</v>
      </c>
      <c r="AR703" s="19" t="n" hidden="false">
        <v/>
      </c>
      <c r="AS703" s="19" t="n" hidden="false">
        <f>AQ703+AR703</f>
        <v>0</v>
      </c>
      <c r="AT703" s="21" t="n" hidden="false">
        <f>AS703/N703-1</f>
        <v>-1</v>
      </c>
    </row>
    <row r="704" customFormat="false" hidden="false" outlineLevel="0" collapsed="false">
      <c r="A704" s="18" t="inlineStr">
        <is>
          <t xml:space="preserve">1.1.1.2.1.1.3.26</t>
        </is>
      </c>
      <c r="B704" s="18" t="inlineStr">
        <is>
          <t xml:space="preserve"/>
        </is>
      </c>
      <c r="C704" s="18" t="inlineStr">
        <is>
          <t xml:space="preserve">Монтаж трубы ПВХ, ПНД для кабеля / расходные материалы</t>
        </is>
      </c>
      <c r="D704" s="7" t="inlineStr">
        <is>
          <t xml:space="preserve">ЭМ 4.2</t>
        </is>
      </c>
      <c r="E704" s="7" t="inlineStr">
        <is>
          <t xml:space="preserve"/>
        </is>
      </c>
      <c r="F704" s="7" t="inlineStr">
        <is>
          <t xml:space="preserve">ПОГ М</t>
        </is>
      </c>
      <c r="G704" s="7" t="inlineStr">
        <is>
          <t xml:space="preserve">1</t>
        </is>
      </c>
      <c r="H704" s="8" t="n">
        <v>18640</v>
      </c>
      <c r="I704" s="19" t="n">
        <f>ROUND((L705+L706+L707+L708)/H704,2)</f>
        <v>17.91</v>
      </c>
      <c r="J704" s="20" t="n">
        <v>0</v>
      </c>
      <c r="K704" s="19" t="n">
        <f>I704+ROUND(J704,2)</f>
        <v>17.91</v>
      </c>
      <c r="L704" s="19" t="n">
        <f>ROUND(H704*I704,2)</f>
        <v>333842.4</v>
      </c>
      <c r="M704" s="19" t="n">
        <f>ROUND(H704*ROUND(J704,2),2)</f>
        <v>0</v>
      </c>
      <c r="N704" s="19" t="n">
        <f>L704+M704</f>
        <v>333842.4</v>
      </c>
      <c r="O704" s="8" t="n">
        <v>18640</v>
      </c>
      <c r="P704" s="19" t="n" hidden="false">
        <f>ROUND((S705+S706+S707+S708)/O704,2)</f>
        <v>57.34</v>
      </c>
      <c r="Q704" s="20" t="n" hidden="false">
        <v>1</v>
      </c>
      <c r="R704" s="19" t="n" hidden="false">
        <f>P704+Q704</f>
        <v>58.34</v>
      </c>
      <c r="S704" s="19" t="n" hidden="false">
        <f>ROUND(O704*P704,2)</f>
        <v>1068817.6</v>
      </c>
      <c r="T704" s="19" t="n" hidden="false">
        <f>ROUND(O704*Q704,2)</f>
        <v>18640</v>
      </c>
      <c r="U704" s="19" t="n" hidden="false">
        <f>S704+T704</f>
        <v>1087457.6</v>
      </c>
      <c r="V704" s="21" t="n" hidden="false">
        <f>U704/N704-1</f>
        <v>2.257398101619207</v>
      </c>
      <c r="W704" s="8" t="n">
        <v>18640</v>
      </c>
      <c r="X704" s="19" t="n" hidden="false">
        <f>ROUND((AA705+AA706+AA707+AA708)/W704,2)</f>
        <v>20</v>
      </c>
      <c r="Y704" s="19" t="n" hidden="false">
        <v>0</v>
      </c>
      <c r="Z704" s="19" t="n" hidden="false">
        <f>X704+Y704</f>
        <v>20</v>
      </c>
      <c r="AA704" s="19" t="n" hidden="false">
        <f>ROUND(W704*X704,2)</f>
        <v>372800</v>
      </c>
      <c r="AB704" s="19" t="n" hidden="false">
        <f>ROUND(W704*Y704,2)</f>
        <v>0</v>
      </c>
      <c r="AC704" s="19" t="n" hidden="false">
        <f>AA704+AB704</f>
        <v>372800</v>
      </c>
      <c r="AD704" s="21" t="n" hidden="false">
        <f>AC704/N704-1</f>
        <v>0.11669458403126742</v>
      </c>
      <c r="AE704" s="8" t="n">
        <v>18640</v>
      </c>
      <c r="AF704" s="19" t="n" hidden="false">
        <f>ROUND((AI705+AI706+AI707+AI708)/AE704,2)</f>
        <v>56.15</v>
      </c>
      <c r="AG704" s="19" t="n" hidden="false">
        <v>0</v>
      </c>
      <c r="AH704" s="19" t="n" hidden="false">
        <f>AF704+AG704</f>
        <v>56.15</v>
      </c>
      <c r="AI704" s="19" t="n" hidden="false">
        <f>ROUND(AE704*AF704,2)</f>
        <v>1046636</v>
      </c>
      <c r="AJ704" s="19" t="n" hidden="false">
        <f>ROUND(AE704*AG704,2)</f>
        <v>0</v>
      </c>
      <c r="AK704" s="19" t="n" hidden="false">
        <f>AI704+AJ704</f>
        <v>1046636</v>
      </c>
      <c r="AL704" s="21" t="n" hidden="false">
        <f>AK704/N704-1</f>
        <v>2.135120044667783</v>
      </c>
      <c r="AM704" s="8" t="n">
        <v>0</v>
      </c>
      <c r="AN704" s="19" t="n" hidden="false">
        <f>ROUND((AQ705+AQ706+AQ707+AQ708)/AM704,2)</f>
        <v>0</v>
      </c>
      <c r="AO704" s="19" t="n" hidden="false">
        <v>0</v>
      </c>
      <c r="AP704" s="19" t="n" hidden="false">
        <f>AN704+AO704</f>
        <v>0</v>
      </c>
      <c r="AQ704" s="19" t="n" hidden="false">
        <f>ROUND(AM704*AN704,2)</f>
        <v>0</v>
      </c>
      <c r="AR704" s="19" t="n" hidden="false">
        <f>ROUND(AM704*AO704,2)</f>
        <v>0</v>
      </c>
      <c r="AS704" s="19" t="n" hidden="false">
        <f>AQ704+AR704</f>
        <v>0</v>
      </c>
      <c r="AT704" s="21" t="n" hidden="false">
        <f>AS704/N704-1</f>
        <v>-1</v>
      </c>
    </row>
    <row r="705" customFormat="false" hidden="false" outlineLevel="0" collapsed="false">
      <c r="A705" s="18" t="inlineStr">
        <is>
          <t xml:space="preserve">1.1.1.2.1.1.3.26.1</t>
        </is>
      </c>
      <c r="B705" s="18" t="inlineStr">
        <is>
          <t xml:space="preserve"/>
        </is>
      </c>
      <c r="C705" s="22" t="inlineStr">
        <is>
          <t xml:space="preserve">Скоба металлическая двухлапковая_ / 48-50мм</t>
        </is>
      </c>
      <c r="D705" s="7" t="inlineStr">
        <is>
          <t xml:space="preserve">Ф63 клипса прим.</t>
        </is>
      </c>
      <c r="E705" s="7" t="inlineStr">
        <is>
          <t xml:space="preserve"/>
        </is>
      </c>
      <c r="F705" s="7" t="inlineStr">
        <is>
          <t xml:space="preserve">ШТ</t>
        </is>
      </c>
      <c r="G705" s="7" t="inlineStr">
        <is>
          <t xml:space="preserve">1</t>
        </is>
      </c>
      <c r="H705" s="8" t="n">
        <v>2370</v>
      </c>
      <c r="I705" s="20" t="n">
        <v>4.79</v>
      </c>
      <c r="J705" s="19" t="n">
        <v/>
      </c>
      <c r="K705" s="19" t="n">
        <f>ROUND(I705,2)+J705</f>
        <v>4.79</v>
      </c>
      <c r="L705" s="19" t="n">
        <f>ROUND(H705*ROUND(I705,2),2)</f>
        <v>11352.3</v>
      </c>
      <c r="M705" s="19" t="n">
        <v/>
      </c>
      <c r="N705" s="19" t="n">
        <f>L705+M705</f>
        <v>11352.3</v>
      </c>
      <c r="O705" s="8" t="n">
        <v>2370</v>
      </c>
      <c r="P705" s="20" t="n" hidden="false">
        <v>77</v>
      </c>
      <c r="Q705" s="19" t="n" hidden="false">
        <v/>
      </c>
      <c r="R705" s="19" t="n" hidden="false">
        <f>P705+Q705</f>
        <v>77</v>
      </c>
      <c r="S705" s="19" t="n" hidden="false">
        <f>ROUND(O705*P705,2)</f>
        <v>182490</v>
      </c>
      <c r="T705" s="19" t="n" hidden="false">
        <v/>
      </c>
      <c r="U705" s="19" t="n" hidden="false">
        <f>S705+T705</f>
        <v>182490</v>
      </c>
      <c r="V705" s="21" t="n" hidden="false">
        <f>U705/N705-1</f>
        <v>15.075156576200417</v>
      </c>
      <c r="W705" s="8" t="n">
        <v>2370</v>
      </c>
      <c r="X705" s="20" t="n" hidden="false">
        <v>10</v>
      </c>
      <c r="Y705" s="19" t="n" hidden="false">
        <v/>
      </c>
      <c r="Z705" s="19" t="n" hidden="false">
        <f>X705+Y705</f>
        <v>10</v>
      </c>
      <c r="AA705" s="19" t="n" hidden="false">
        <f>ROUND(W705*X705,2)</f>
        <v>23700</v>
      </c>
      <c r="AB705" s="19" t="n" hidden="false">
        <v/>
      </c>
      <c r="AC705" s="19" t="n" hidden="false">
        <f>AA705+AB705</f>
        <v>23700</v>
      </c>
      <c r="AD705" s="21" t="n" hidden="false">
        <f>AC705/N705-1</f>
        <v>1.0876826722338206</v>
      </c>
      <c r="AE705" s="8" t="n">
        <v>2370</v>
      </c>
      <c r="AF705" s="20" t="n" hidden="false">
        <v>40</v>
      </c>
      <c r="AG705" s="19" t="n" hidden="false">
        <v/>
      </c>
      <c r="AH705" s="19" t="n" hidden="false">
        <f>AF705+AG705</f>
        <v>40</v>
      </c>
      <c r="AI705" s="19" t="n" hidden="false">
        <f>ROUND(AE705*AF705,2)</f>
        <v>94800</v>
      </c>
      <c r="AJ705" s="19" t="n" hidden="false">
        <v/>
      </c>
      <c r="AK705" s="19" t="n" hidden="false">
        <f>AI705+AJ705</f>
        <v>94800</v>
      </c>
      <c r="AL705" s="21" t="n" hidden="false">
        <f>AK705/N705-1</f>
        <v>7.350730688935283</v>
      </c>
      <c r="AM705" s="8" t="n">
        <v>0</v>
      </c>
      <c r="AN705" s="19" t="n" hidden="false">
        <v>0</v>
      </c>
      <c r="AO705" s="19" t="n" hidden="false">
        <v/>
      </c>
      <c r="AP705" s="19" t="n" hidden="false">
        <f>AN705+AO705</f>
        <v>0</v>
      </c>
      <c r="AQ705" s="19" t="n" hidden="false">
        <f>ROUND(AM705*AN705,2)</f>
        <v>0</v>
      </c>
      <c r="AR705" s="19" t="n" hidden="false">
        <v/>
      </c>
      <c r="AS705" s="19" t="n" hidden="false">
        <f>AQ705+AR705</f>
        <v>0</v>
      </c>
      <c r="AT705" s="21" t="n" hidden="false">
        <f>AS705/N705-1</f>
        <v>-1</v>
      </c>
    </row>
    <row r="706" customFormat="false" hidden="false" outlineLevel="0" collapsed="false">
      <c r="A706" s="18" t="inlineStr">
        <is>
          <t xml:space="preserve">1.1.1.2.1.1.3.26.2</t>
        </is>
      </c>
      <c r="B706" s="18" t="inlineStr">
        <is>
          <t xml:space="preserve"/>
        </is>
      </c>
      <c r="C706" s="22" t="inlineStr">
        <is>
          <t xml:space="preserve">Клипса с дюбелем саморезом для крепления гофротрубы_ / 32 мм</t>
        </is>
      </c>
      <c r="D706" s="7" t="inlineStr">
        <is>
          <t xml:space="preserve"/>
        </is>
      </c>
      <c r="E706" s="7" t="inlineStr">
        <is>
          <t xml:space="preserve"/>
        </is>
      </c>
      <c r="F706" s="7" t="inlineStr">
        <is>
          <t xml:space="preserve">ШТ</t>
        </is>
      </c>
      <c r="G706" s="7" t="inlineStr">
        <is>
          <t xml:space="preserve">2</t>
        </is>
      </c>
      <c r="H706" s="8" t="n">
        <v>27200</v>
      </c>
      <c r="I706" s="20" t="n">
        <v>8.88</v>
      </c>
      <c r="J706" s="19" t="n">
        <v/>
      </c>
      <c r="K706" s="19" t="n">
        <f>ROUND(I706,2)+J706</f>
        <v>8.88</v>
      </c>
      <c r="L706" s="19" t="n">
        <f>ROUND(H706*ROUND(I706,2),2)</f>
        <v>241536</v>
      </c>
      <c r="M706" s="19" t="n">
        <v/>
      </c>
      <c r="N706" s="19" t="n">
        <f>L706+M706</f>
        <v>241536</v>
      </c>
      <c r="O706" s="8" t="n">
        <v>27200</v>
      </c>
      <c r="P706" s="20" t="n" hidden="false">
        <v>21</v>
      </c>
      <c r="Q706" s="19" t="n" hidden="false">
        <v/>
      </c>
      <c r="R706" s="19" t="n" hidden="false">
        <f>P706+Q706</f>
        <v>21</v>
      </c>
      <c r="S706" s="19" t="n" hidden="false">
        <f>ROUND(O706*P706,2)</f>
        <v>571200</v>
      </c>
      <c r="T706" s="19" t="n" hidden="false">
        <v/>
      </c>
      <c r="U706" s="19" t="n" hidden="false">
        <f>S706+T706</f>
        <v>571200</v>
      </c>
      <c r="V706" s="21" t="n" hidden="false">
        <f>U706/N706-1</f>
        <v>1.364864864864865</v>
      </c>
      <c r="W706" s="8" t="n">
        <v>27200</v>
      </c>
      <c r="X706" s="20" t="n" hidden="false">
        <v>10</v>
      </c>
      <c r="Y706" s="19" t="n" hidden="false">
        <v/>
      </c>
      <c r="Z706" s="19" t="n" hidden="false">
        <f>X706+Y706</f>
        <v>10</v>
      </c>
      <c r="AA706" s="19" t="n" hidden="false">
        <f>ROUND(W706*X706,2)</f>
        <v>272000</v>
      </c>
      <c r="AB706" s="19" t="n" hidden="false">
        <v/>
      </c>
      <c r="AC706" s="19" t="n" hidden="false">
        <f>AA706+AB706</f>
        <v>272000</v>
      </c>
      <c r="AD706" s="21" t="n" hidden="false">
        <f>AC706/N706-1</f>
        <v>0.12612612612612617</v>
      </c>
      <c r="AE706" s="8" t="n">
        <v>27200</v>
      </c>
      <c r="AF706" s="20" t="n" hidden="false">
        <v>26</v>
      </c>
      <c r="AG706" s="19" t="n" hidden="false">
        <v/>
      </c>
      <c r="AH706" s="19" t="n" hidden="false">
        <f>AF706+AG706</f>
        <v>26</v>
      </c>
      <c r="AI706" s="19" t="n" hidden="false">
        <f>ROUND(AE706*AF706,2)</f>
        <v>707200</v>
      </c>
      <c r="AJ706" s="19" t="n" hidden="false">
        <v/>
      </c>
      <c r="AK706" s="19" t="n" hidden="false">
        <f>AI706+AJ706</f>
        <v>707200</v>
      </c>
      <c r="AL706" s="21" t="n" hidden="false">
        <f>AK706/N706-1</f>
        <v>1.9279279279279278</v>
      </c>
      <c r="AM706" s="8" t="n">
        <v>0</v>
      </c>
      <c r="AN706" s="19" t="n" hidden="false">
        <v>0</v>
      </c>
      <c r="AO706" s="19" t="n" hidden="false">
        <v/>
      </c>
      <c r="AP706" s="19" t="n" hidden="false">
        <f>AN706+AO706</f>
        <v>0</v>
      </c>
      <c r="AQ706" s="19" t="n" hidden="false">
        <f>ROUND(AM706*AN706,2)</f>
        <v>0</v>
      </c>
      <c r="AR706" s="19" t="n" hidden="false">
        <v/>
      </c>
      <c r="AS706" s="19" t="n" hidden="false">
        <f>AQ706+AR706</f>
        <v>0</v>
      </c>
      <c r="AT706" s="21" t="n" hidden="false">
        <f>AS706/N706-1</f>
        <v>-1</v>
      </c>
    </row>
    <row r="707" customFormat="false" hidden="false" outlineLevel="0" collapsed="false">
      <c r="A707" s="18" t="inlineStr">
        <is>
          <t xml:space="preserve">1.1.1.2.1.1.3.26.3</t>
        </is>
      </c>
      <c r="B707" s="18" t="inlineStr">
        <is>
          <t xml:space="preserve"/>
        </is>
      </c>
      <c r="C707" s="22" t="inlineStr">
        <is>
          <t xml:space="preserve">Клипса с дюбелем саморезом для крепления гофротрубы_ / 50 мм</t>
        </is>
      </c>
      <c r="D707" s="7" t="inlineStr">
        <is>
          <t xml:space="preserve"/>
        </is>
      </c>
      <c r="E707" s="7" t="inlineStr">
        <is>
          <t xml:space="preserve"/>
        </is>
      </c>
      <c r="F707" s="7" t="inlineStr">
        <is>
          <t xml:space="preserve">ШТ</t>
        </is>
      </c>
      <c r="G707" s="7" t="inlineStr">
        <is>
          <t xml:space="preserve">2</t>
        </is>
      </c>
      <c r="H707" s="8" t="n">
        <v>1340</v>
      </c>
      <c r="I707" s="20" t="n">
        <v>10.5</v>
      </c>
      <c r="J707" s="19" t="n">
        <v/>
      </c>
      <c r="K707" s="19" t="n">
        <f>ROUND(I707,2)+J707</f>
        <v>10.5</v>
      </c>
      <c r="L707" s="19" t="n">
        <f>ROUND(H707*ROUND(I707,2),2)</f>
        <v>14070</v>
      </c>
      <c r="M707" s="19" t="n">
        <v/>
      </c>
      <c r="N707" s="19" t="n">
        <f>L707+M707</f>
        <v>14070</v>
      </c>
      <c r="O707" s="8" t="n">
        <v>1340</v>
      </c>
      <c r="P707" s="20" t="n" hidden="false">
        <v>45</v>
      </c>
      <c r="Q707" s="19" t="n" hidden="false">
        <v/>
      </c>
      <c r="R707" s="19" t="n" hidden="false">
        <f>P707+Q707</f>
        <v>45</v>
      </c>
      <c r="S707" s="19" t="n" hidden="false">
        <f>ROUND(O707*P707,2)</f>
        <v>60300</v>
      </c>
      <c r="T707" s="19" t="n" hidden="false">
        <v/>
      </c>
      <c r="U707" s="19" t="n" hidden="false">
        <f>S707+T707</f>
        <v>60300</v>
      </c>
      <c r="V707" s="21" t="n" hidden="false">
        <f>U707/N707-1</f>
        <v>3.2857142857142856</v>
      </c>
      <c r="W707" s="8" t="n">
        <v>1340</v>
      </c>
      <c r="X707" s="20" t="n" hidden="false">
        <v>10</v>
      </c>
      <c r="Y707" s="19" t="n" hidden="false">
        <v/>
      </c>
      <c r="Z707" s="19" t="n" hidden="false">
        <f>X707+Y707</f>
        <v>10</v>
      </c>
      <c r="AA707" s="19" t="n" hidden="false">
        <f>ROUND(W707*X707,2)</f>
        <v>13400</v>
      </c>
      <c r="AB707" s="19" t="n" hidden="false">
        <v/>
      </c>
      <c r="AC707" s="19" t="n" hidden="false">
        <f>AA707+AB707</f>
        <v>13400</v>
      </c>
      <c r="AD707" s="21" t="n" hidden="false">
        <f>AC707/N707-1</f>
        <v>-0.04761904761904767</v>
      </c>
      <c r="AE707" s="8" t="n">
        <v>1340</v>
      </c>
      <c r="AF707" s="20" t="n" hidden="false">
        <v>40</v>
      </c>
      <c r="AG707" s="19" t="n" hidden="false">
        <v/>
      </c>
      <c r="AH707" s="19" t="n" hidden="false">
        <f>AF707+AG707</f>
        <v>40</v>
      </c>
      <c r="AI707" s="19" t="n" hidden="false">
        <f>ROUND(AE707*AF707,2)</f>
        <v>53600</v>
      </c>
      <c r="AJ707" s="19" t="n" hidden="false">
        <v/>
      </c>
      <c r="AK707" s="19" t="n" hidden="false">
        <f>AI707+AJ707</f>
        <v>53600</v>
      </c>
      <c r="AL707" s="21" t="n" hidden="false">
        <f>AK707/N707-1</f>
        <v>2.8095238095238093</v>
      </c>
      <c r="AM707" s="8" t="n">
        <v>0</v>
      </c>
      <c r="AN707" s="19" t="n" hidden="false">
        <v>0</v>
      </c>
      <c r="AO707" s="19" t="n" hidden="false">
        <v/>
      </c>
      <c r="AP707" s="19" t="n" hidden="false">
        <f>AN707+AO707</f>
        <v>0</v>
      </c>
      <c r="AQ707" s="19" t="n" hidden="false">
        <f>ROUND(AM707*AN707,2)</f>
        <v>0</v>
      </c>
      <c r="AR707" s="19" t="n" hidden="false">
        <v/>
      </c>
      <c r="AS707" s="19" t="n" hidden="false">
        <f>AQ707+AR707</f>
        <v>0</v>
      </c>
      <c r="AT707" s="21" t="n" hidden="false">
        <f>AS707/N707-1</f>
        <v>-1</v>
      </c>
    </row>
    <row r="708" customFormat="false" hidden="false" outlineLevel="0" collapsed="false">
      <c r="A708" s="18" t="inlineStr">
        <is>
          <t xml:space="preserve">1.1.1.2.1.1.3.26.4</t>
        </is>
      </c>
      <c r="B708" s="18" t="inlineStr">
        <is>
          <t xml:space="preserve"/>
        </is>
      </c>
      <c r="C708" s="22" t="inlineStr">
        <is>
          <t xml:space="preserve">Клипса с дюбелем саморезом для крепления гофротрубы_ / 40 мм</t>
        </is>
      </c>
      <c r="D708" s="7" t="inlineStr">
        <is>
          <t xml:space="preserve"/>
        </is>
      </c>
      <c r="E708" s="7" t="inlineStr">
        <is>
          <t xml:space="preserve"/>
        </is>
      </c>
      <c r="F708" s="7" t="inlineStr">
        <is>
          <t xml:space="preserve">ШТ</t>
        </is>
      </c>
      <c r="G708" s="7" t="inlineStr">
        <is>
          <t xml:space="preserve">2</t>
        </is>
      </c>
      <c r="H708" s="8" t="n">
        <v>6370</v>
      </c>
      <c r="I708" s="20" t="n">
        <v>10.5</v>
      </c>
      <c r="J708" s="19" t="n">
        <v/>
      </c>
      <c r="K708" s="19" t="n">
        <f>ROUND(I708,2)+J708</f>
        <v>10.5</v>
      </c>
      <c r="L708" s="19" t="n">
        <f>ROUND(H708*ROUND(I708,2),2)</f>
        <v>66885</v>
      </c>
      <c r="M708" s="19" t="n">
        <v/>
      </c>
      <c r="N708" s="19" t="n">
        <f>L708+M708</f>
        <v>66885</v>
      </c>
      <c r="O708" s="8" t="n">
        <v>6370</v>
      </c>
      <c r="P708" s="20" t="n" hidden="false">
        <v>40</v>
      </c>
      <c r="Q708" s="19" t="n" hidden="false">
        <v/>
      </c>
      <c r="R708" s="19" t="n" hidden="false">
        <f>P708+Q708</f>
        <v>40</v>
      </c>
      <c r="S708" s="19" t="n" hidden="false">
        <f>ROUND(O708*P708,2)</f>
        <v>254800</v>
      </c>
      <c r="T708" s="19" t="n" hidden="false">
        <v/>
      </c>
      <c r="U708" s="19" t="n" hidden="false">
        <f>S708+T708</f>
        <v>254800</v>
      </c>
      <c r="V708" s="21" t="n" hidden="false">
        <f>U708/N708-1</f>
        <v>2.8095238095238093</v>
      </c>
      <c r="W708" s="8" t="n">
        <v>6370</v>
      </c>
      <c r="X708" s="20" t="n" hidden="false">
        <v>10</v>
      </c>
      <c r="Y708" s="19" t="n" hidden="false">
        <v/>
      </c>
      <c r="Z708" s="19" t="n" hidden="false">
        <f>X708+Y708</f>
        <v>10</v>
      </c>
      <c r="AA708" s="19" t="n" hidden="false">
        <f>ROUND(W708*X708,2)</f>
        <v>63700</v>
      </c>
      <c r="AB708" s="19" t="n" hidden="false">
        <v/>
      </c>
      <c r="AC708" s="19" t="n" hidden="false">
        <f>AA708+AB708</f>
        <v>63700</v>
      </c>
      <c r="AD708" s="21" t="n" hidden="false">
        <f>AC708/N708-1</f>
        <v>-0.04761904761904767</v>
      </c>
      <c r="AE708" s="8" t="n">
        <v>6370</v>
      </c>
      <c r="AF708" s="20" t="n" hidden="false">
        <v>30</v>
      </c>
      <c r="AG708" s="19" t="n" hidden="false">
        <v/>
      </c>
      <c r="AH708" s="19" t="n" hidden="false">
        <f>AF708+AG708</f>
        <v>30</v>
      </c>
      <c r="AI708" s="19" t="n" hidden="false">
        <f>ROUND(AE708*AF708,2)</f>
        <v>191100</v>
      </c>
      <c r="AJ708" s="19" t="n" hidden="false">
        <v/>
      </c>
      <c r="AK708" s="19" t="n" hidden="false">
        <f>AI708+AJ708</f>
        <v>191100</v>
      </c>
      <c r="AL708" s="21" t="n" hidden="false">
        <f>AK708/N708-1</f>
        <v>1.8571428571428572</v>
      </c>
      <c r="AM708" s="8" t="n">
        <v>0</v>
      </c>
      <c r="AN708" s="19" t="n" hidden="false">
        <v>0</v>
      </c>
      <c r="AO708" s="19" t="n" hidden="false">
        <v/>
      </c>
      <c r="AP708" s="19" t="n" hidden="false">
        <f>AN708+AO708</f>
        <v>0</v>
      </c>
      <c r="AQ708" s="19" t="n" hidden="false">
        <f>ROUND(AM708*AN708,2)</f>
        <v>0</v>
      </c>
      <c r="AR708" s="19" t="n" hidden="false">
        <v/>
      </c>
      <c r="AS708" s="19" t="n" hidden="false">
        <f>AQ708+AR708</f>
        <v>0</v>
      </c>
      <c r="AT708" s="21" t="n" hidden="false">
        <f>AS708/N708-1</f>
        <v>-1</v>
      </c>
    </row>
    <row r="709" customFormat="false" hidden="false" outlineLevel="0" collapsed="false">
      <c r="A709" s="18" t="inlineStr">
        <is>
          <t xml:space="preserve">1.1.1.2.1.1.3.27</t>
        </is>
      </c>
      <c r="B709" s="18" t="inlineStr">
        <is>
          <t xml:space="preserve"/>
        </is>
      </c>
      <c r="C709" s="18" t="inlineStr">
        <is>
          <t xml:space="preserve">Монтаж трубы ПВХ, ПНД для кабеля / расходные материалы</t>
        </is>
      </c>
      <c r="D709" s="7" t="inlineStr">
        <is>
          <t xml:space="preserve">ЭМ 4.2  ECOPLAST</t>
        </is>
      </c>
      <c r="E709" s="7" t="inlineStr">
        <is>
          <t xml:space="preserve"/>
        </is>
      </c>
      <c r="F709" s="7" t="inlineStr">
        <is>
          <t xml:space="preserve">ПОГ М</t>
        </is>
      </c>
      <c r="G709" s="7" t="inlineStr">
        <is>
          <t xml:space="preserve">1</t>
        </is>
      </c>
      <c r="H709" s="8" t="n">
        <v>7090</v>
      </c>
      <c r="I709" s="19" t="n">
        <f>ROUND((L710+L711+L712+L713)/H709,2)</f>
        <v>7.2</v>
      </c>
      <c r="J709" s="20" t="n">
        <v>0</v>
      </c>
      <c r="K709" s="19" t="n">
        <f>I709+ROUND(J709,2)</f>
        <v>7.2</v>
      </c>
      <c r="L709" s="19" t="n">
        <f>ROUND(H709*I709,2)</f>
        <v>51048</v>
      </c>
      <c r="M709" s="19" t="n">
        <f>ROUND(H709*ROUND(J709,2),2)</f>
        <v>0</v>
      </c>
      <c r="N709" s="19" t="n">
        <f>L709+M709</f>
        <v>51048</v>
      </c>
      <c r="O709" s="8" t="n">
        <v>7090</v>
      </c>
      <c r="P709" s="19" t="n" hidden="false">
        <f>ROUND((S710+S711+S712+S713)/O709,2)</f>
        <v>44.94</v>
      </c>
      <c r="Q709" s="20" t="n" hidden="false">
        <v>1</v>
      </c>
      <c r="R709" s="19" t="n" hidden="false">
        <f>P709+Q709</f>
        <v>45.94</v>
      </c>
      <c r="S709" s="19" t="n" hidden="false">
        <f>ROUND(O709*P709,2)</f>
        <v>318624.6</v>
      </c>
      <c r="T709" s="19" t="n" hidden="false">
        <f>ROUND(O709*Q709,2)</f>
        <v>7090</v>
      </c>
      <c r="U709" s="19" t="n" hidden="false">
        <f>S709+T709</f>
        <v>325714.6</v>
      </c>
      <c r="V709" s="21" t="n" hidden="false">
        <f>U709/N709-1</f>
        <v>5.3805555555555555</v>
      </c>
      <c r="W709" s="8" t="n">
        <v>7090</v>
      </c>
      <c r="X709" s="19" t="n" hidden="false">
        <f>ROUND((AA710+AA711+AA712+AA713)/W709,2)</f>
        <v>20</v>
      </c>
      <c r="Y709" s="19" t="n" hidden="false">
        <v>0</v>
      </c>
      <c r="Z709" s="19" t="n" hidden="false">
        <f>X709+Y709</f>
        <v>20</v>
      </c>
      <c r="AA709" s="19" t="n" hidden="false">
        <f>ROUND(W709*X709,2)</f>
        <v>141800</v>
      </c>
      <c r="AB709" s="19" t="n" hidden="false">
        <f>ROUND(W709*Y709,2)</f>
        <v>0</v>
      </c>
      <c r="AC709" s="19" t="n" hidden="false">
        <f>AA709+AB709</f>
        <v>141800</v>
      </c>
      <c r="AD709" s="21" t="n" hidden="false">
        <f>AC709/N709-1</f>
        <v>1.7777777777777777</v>
      </c>
      <c r="AE709" s="8" t="n">
        <v>7090</v>
      </c>
      <c r="AF709" s="19" t="n" hidden="false">
        <f>ROUND((AI710+AI711+AI712+AI713)/AE709,2)</f>
        <v>95.7</v>
      </c>
      <c r="AG709" s="19" t="n" hidden="false">
        <v>0</v>
      </c>
      <c r="AH709" s="19" t="n" hidden="false">
        <f>AF709+AG709</f>
        <v>95.7</v>
      </c>
      <c r="AI709" s="19" t="n" hidden="false">
        <f>ROUND(AE709*AF709,2)</f>
        <v>678513</v>
      </c>
      <c r="AJ709" s="19" t="n" hidden="false">
        <f>ROUND(AE709*AG709,2)</f>
        <v>0</v>
      </c>
      <c r="AK709" s="19" t="n" hidden="false">
        <f>AI709+AJ709</f>
        <v>678513</v>
      </c>
      <c r="AL709" s="21" t="n" hidden="false">
        <f>AK709/N709-1</f>
        <v>12.291666666666666</v>
      </c>
      <c r="AM709" s="8" t="n">
        <v>0</v>
      </c>
      <c r="AN709" s="19" t="n" hidden="false">
        <f>ROUND((AQ710+AQ711+AQ712+AQ713)/AM709,2)</f>
        <v>0</v>
      </c>
      <c r="AO709" s="19" t="n" hidden="false">
        <v>0</v>
      </c>
      <c r="AP709" s="19" t="n" hidden="false">
        <f>AN709+AO709</f>
        <v>0</v>
      </c>
      <c r="AQ709" s="19" t="n" hidden="false">
        <f>ROUND(AM709*AN709,2)</f>
        <v>0</v>
      </c>
      <c r="AR709" s="19" t="n" hidden="false">
        <f>ROUND(AM709*AO709,2)</f>
        <v>0</v>
      </c>
      <c r="AS709" s="19" t="n" hidden="false">
        <f>AQ709+AR709</f>
        <v>0</v>
      </c>
      <c r="AT709" s="21" t="n" hidden="false">
        <f>AS709/N709-1</f>
        <v>-1</v>
      </c>
    </row>
    <row r="710" customFormat="false" hidden="false" outlineLevel="0" collapsed="false">
      <c r="A710" s="18" t="inlineStr">
        <is>
          <t xml:space="preserve">1.1.1.2.1.1.3.27.1</t>
        </is>
      </c>
      <c r="B710" s="18" t="inlineStr">
        <is>
          <t xml:space="preserve"/>
        </is>
      </c>
      <c r="C710" s="22" t="inlineStr">
        <is>
          <t xml:space="preserve">Скоба металлическая однолапковая_ / 25-26мм</t>
        </is>
      </c>
      <c r="D710" s="7" t="inlineStr">
        <is>
          <t xml:space="preserve">двухлапковая Ф40</t>
        </is>
      </c>
      <c r="E710" s="7" t="inlineStr">
        <is>
          <t xml:space="preserve"/>
        </is>
      </c>
      <c r="F710" s="7" t="inlineStr">
        <is>
          <t xml:space="preserve">ШТ</t>
        </is>
      </c>
      <c r="G710" s="7" t="inlineStr">
        <is>
          <t xml:space="preserve">1</t>
        </is>
      </c>
      <c r="H710" s="8" t="n">
        <v>11890</v>
      </c>
      <c r="I710" s="20" t="n">
        <v>4.04</v>
      </c>
      <c r="J710" s="19" t="n">
        <v/>
      </c>
      <c r="K710" s="19" t="n">
        <f>ROUND(I710,2)+J710</f>
        <v>4.04</v>
      </c>
      <c r="L710" s="19" t="n">
        <f>ROUND(H710*ROUND(I710,2),2)</f>
        <v>48035.6</v>
      </c>
      <c r="M710" s="19" t="n">
        <v/>
      </c>
      <c r="N710" s="19" t="n">
        <f>L710+M710</f>
        <v>48035.6</v>
      </c>
      <c r="O710" s="8" t="n">
        <v>11890</v>
      </c>
      <c r="P710" s="20" t="n" hidden="false">
        <v>21</v>
      </c>
      <c r="Q710" s="19" t="n" hidden="false">
        <v/>
      </c>
      <c r="R710" s="19" t="n" hidden="false">
        <f>P710+Q710</f>
        <v>21</v>
      </c>
      <c r="S710" s="19" t="n" hidden="false">
        <f>ROUND(O710*P710,2)</f>
        <v>249690</v>
      </c>
      <c r="T710" s="19" t="n" hidden="false">
        <v/>
      </c>
      <c r="U710" s="19" t="n" hidden="false">
        <f>S710+T710</f>
        <v>249690</v>
      </c>
      <c r="V710" s="21" t="n" hidden="false">
        <f>U710/N710-1</f>
        <v>4.198019801980198</v>
      </c>
      <c r="W710" s="8" t="n">
        <v>11890</v>
      </c>
      <c r="X710" s="20" t="n" hidden="false">
        <v>10</v>
      </c>
      <c r="Y710" s="19" t="n" hidden="false">
        <v/>
      </c>
      <c r="Z710" s="19" t="n" hidden="false">
        <f>X710+Y710</f>
        <v>10</v>
      </c>
      <c r="AA710" s="19" t="n" hidden="false">
        <f>ROUND(W710*X710,2)</f>
        <v>118900</v>
      </c>
      <c r="AB710" s="19" t="n" hidden="false">
        <v/>
      </c>
      <c r="AC710" s="19" t="n" hidden="false">
        <f>AA710+AB710</f>
        <v>118900</v>
      </c>
      <c r="AD710" s="21" t="n" hidden="false">
        <f>AC710/N710-1</f>
        <v>1.4752475247524752</v>
      </c>
      <c r="AE710" s="8" t="n">
        <v>11890</v>
      </c>
      <c r="AF710" s="20" t="n" hidden="false">
        <v>48</v>
      </c>
      <c r="AG710" s="19" t="n" hidden="false">
        <v/>
      </c>
      <c r="AH710" s="19" t="n" hidden="false">
        <f>AF710+AG710</f>
        <v>48</v>
      </c>
      <c r="AI710" s="19" t="n" hidden="false">
        <f>ROUND(AE710*AF710,2)</f>
        <v>570720</v>
      </c>
      <c r="AJ710" s="19" t="n" hidden="false">
        <v/>
      </c>
      <c r="AK710" s="19" t="n" hidden="false">
        <f>AI710+AJ710</f>
        <v>570720</v>
      </c>
      <c r="AL710" s="21" t="n" hidden="false">
        <f>AK710/N710-1</f>
        <v>10.881188118811881</v>
      </c>
      <c r="AM710" s="8" t="n">
        <v>0</v>
      </c>
      <c r="AN710" s="19" t="n" hidden="false">
        <v>0</v>
      </c>
      <c r="AO710" s="19" t="n" hidden="false">
        <v/>
      </c>
      <c r="AP710" s="19" t="n" hidden="false">
        <f>AN710+AO710</f>
        <v>0</v>
      </c>
      <c r="AQ710" s="19" t="n" hidden="false">
        <f>ROUND(AM710*AN710,2)</f>
        <v>0</v>
      </c>
      <c r="AR710" s="19" t="n" hidden="false">
        <v/>
      </c>
      <c r="AS710" s="19" t="n" hidden="false">
        <f>AQ710+AR710</f>
        <v>0</v>
      </c>
      <c r="AT710" s="21" t="n" hidden="false">
        <f>AS710/N710-1</f>
        <v>-1</v>
      </c>
    </row>
    <row r="711" customFormat="false" hidden="false" outlineLevel="0" collapsed="false">
      <c r="A711" s="18" t="inlineStr">
        <is>
          <t xml:space="preserve">1.1.1.2.1.1.3.27.2</t>
        </is>
      </c>
      <c r="B711" s="18" t="inlineStr">
        <is>
          <t xml:space="preserve"/>
        </is>
      </c>
      <c r="C711" s="22" t="inlineStr">
        <is>
          <t xml:space="preserve">Скоба металлическая однолапковая_ / 31-32мм</t>
        </is>
      </c>
      <c r="D711" s="7" t="inlineStr">
        <is>
          <t xml:space="preserve">Двухлапковая</t>
        </is>
      </c>
      <c r="E711" s="7" t="inlineStr">
        <is>
          <t xml:space="preserve"/>
        </is>
      </c>
      <c r="F711" s="7" t="inlineStr">
        <is>
          <t xml:space="preserve">ШТ</t>
        </is>
      </c>
      <c r="G711" s="7" t="inlineStr">
        <is>
          <t xml:space="preserve">1</t>
        </is>
      </c>
      <c r="H711" s="8" t="n">
        <v>270</v>
      </c>
      <c r="I711" s="20" t="n">
        <v>4.79</v>
      </c>
      <c r="J711" s="19" t="n">
        <v/>
      </c>
      <c r="K711" s="19" t="n">
        <f>ROUND(I711,2)+J711</f>
        <v>4.79</v>
      </c>
      <c r="L711" s="19" t="n">
        <f>ROUND(H711*ROUND(I711,2),2)</f>
        <v>1293.3</v>
      </c>
      <c r="M711" s="19" t="n">
        <v/>
      </c>
      <c r="N711" s="19" t="n">
        <f>L711+M711</f>
        <v>1293.3</v>
      </c>
      <c r="O711" s="8" t="n">
        <v>270</v>
      </c>
      <c r="P711" s="20" t="n" hidden="false">
        <v>5</v>
      </c>
      <c r="Q711" s="19" t="n" hidden="false">
        <v/>
      </c>
      <c r="R711" s="19" t="n" hidden="false">
        <f>P711+Q711</f>
        <v>5</v>
      </c>
      <c r="S711" s="19" t="n" hidden="false">
        <f>ROUND(O711*P711,2)</f>
        <v>1350</v>
      </c>
      <c r="T711" s="19" t="n" hidden="false">
        <v/>
      </c>
      <c r="U711" s="19" t="n" hidden="false">
        <f>S711+T711</f>
        <v>1350</v>
      </c>
      <c r="V711" s="21" t="n" hidden="false">
        <f>U711/N711-1</f>
        <v>0.04384133611691032</v>
      </c>
      <c r="W711" s="8" t="n">
        <v>270</v>
      </c>
      <c r="X711" s="20" t="n" hidden="false">
        <v>10</v>
      </c>
      <c r="Y711" s="19" t="n" hidden="false">
        <v/>
      </c>
      <c r="Z711" s="19" t="n" hidden="false">
        <f>X711+Y711</f>
        <v>10</v>
      </c>
      <c r="AA711" s="19" t="n" hidden="false">
        <f>ROUND(W711*X711,2)</f>
        <v>2700</v>
      </c>
      <c r="AB711" s="19" t="n" hidden="false">
        <v/>
      </c>
      <c r="AC711" s="19" t="n" hidden="false">
        <f>AA711+AB711</f>
        <v>2700</v>
      </c>
      <c r="AD711" s="21" t="n" hidden="false">
        <f>AC711/N711-1</f>
        <v>1.0876826722338206</v>
      </c>
      <c r="AE711" s="8" t="n">
        <v>270</v>
      </c>
      <c r="AF711" s="20" t="n" hidden="false">
        <v>60</v>
      </c>
      <c r="AG711" s="19" t="n" hidden="false">
        <v/>
      </c>
      <c r="AH711" s="19" t="n" hidden="false">
        <f>AF711+AG711</f>
        <v>60</v>
      </c>
      <c r="AI711" s="19" t="n" hidden="false">
        <f>ROUND(AE711*AF711,2)</f>
        <v>16200</v>
      </c>
      <c r="AJ711" s="19" t="n" hidden="false">
        <v/>
      </c>
      <c r="AK711" s="19" t="n" hidden="false">
        <f>AI711+AJ711</f>
        <v>16200</v>
      </c>
      <c r="AL711" s="21" t="n" hidden="false">
        <f>AK711/N711-1</f>
        <v>11.526096033402924</v>
      </c>
      <c r="AM711" s="8" t="n">
        <v>0</v>
      </c>
      <c r="AN711" s="19" t="n" hidden="false">
        <v>0</v>
      </c>
      <c r="AO711" s="19" t="n" hidden="false">
        <v/>
      </c>
      <c r="AP711" s="19" t="n" hidden="false">
        <f>AN711+AO711</f>
        <v>0</v>
      </c>
      <c r="AQ711" s="19" t="n" hidden="false">
        <f>ROUND(AM711*AN711,2)</f>
        <v>0</v>
      </c>
      <c r="AR711" s="19" t="n" hidden="false">
        <v/>
      </c>
      <c r="AS711" s="19" t="n" hidden="false">
        <f>AQ711+AR711</f>
        <v>0</v>
      </c>
      <c r="AT711" s="21" t="n" hidden="false">
        <f>AS711/N711-1</f>
        <v>-1</v>
      </c>
    </row>
    <row r="712" customFormat="false" hidden="false" outlineLevel="0" collapsed="false">
      <c r="A712" s="18" t="inlineStr">
        <is>
          <t xml:space="preserve">1.1.1.2.1.1.3.27.3</t>
        </is>
      </c>
      <c r="B712" s="18" t="inlineStr">
        <is>
          <t xml:space="preserve"/>
        </is>
      </c>
      <c r="C712" s="22" t="inlineStr">
        <is>
          <t xml:space="preserve">Скоба металлическая однолапковая_ / 21-22мм</t>
        </is>
      </c>
      <c r="D712" s="7" t="inlineStr">
        <is>
          <t xml:space="preserve">Ф63 двухлапковая</t>
        </is>
      </c>
      <c r="E712" s="7" t="inlineStr">
        <is>
          <t xml:space="preserve"/>
        </is>
      </c>
      <c r="F712" s="7" t="inlineStr">
        <is>
          <t xml:space="preserve">ШТ</t>
        </is>
      </c>
      <c r="G712" s="7" t="inlineStr">
        <is>
          <t xml:space="preserve">1</t>
        </is>
      </c>
      <c r="H712" s="8" t="n">
        <v>1660</v>
      </c>
      <c r="I712" s="20" t="n">
        <v>0</v>
      </c>
      <c r="J712" s="19" t="n">
        <v/>
      </c>
      <c r="K712" s="19" t="n">
        <f>ROUND(I712,2)+J712</f>
        <v>0</v>
      </c>
      <c r="L712" s="19" t="n">
        <f>ROUND(H712*ROUND(I712,2),2)</f>
        <v>0</v>
      </c>
      <c r="M712" s="19" t="n">
        <v/>
      </c>
      <c r="N712" s="19" t="n">
        <f>L712+M712</f>
        <v>0</v>
      </c>
      <c r="O712" s="8" t="n">
        <v>1660</v>
      </c>
      <c r="P712" s="20" t="n" hidden="false">
        <v>24</v>
      </c>
      <c r="Q712" s="19" t="n" hidden="false">
        <v/>
      </c>
      <c r="R712" s="19" t="n" hidden="false">
        <f>P712+Q712</f>
        <v>24</v>
      </c>
      <c r="S712" s="19" t="n" hidden="false">
        <f>ROUND(O712*P712,2)</f>
        <v>39840</v>
      </c>
      <c r="T712" s="19" t="n" hidden="false">
        <v/>
      </c>
      <c r="U712" s="19" t="n" hidden="false">
        <f>S712+T712</f>
        <v>39840</v>
      </c>
      <c r="V712" s="21" t="n" hidden="false">
        <f>U712/N712-1</f>
        <v>Infinity</v>
      </c>
      <c r="W712" s="8" t="n">
        <v>1660</v>
      </c>
      <c r="X712" s="20" t="n" hidden="false">
        <v>10</v>
      </c>
      <c r="Y712" s="19" t="n" hidden="false">
        <v/>
      </c>
      <c r="Z712" s="19" t="n" hidden="false">
        <f>X712+Y712</f>
        <v>10</v>
      </c>
      <c r="AA712" s="19" t="n" hidden="false">
        <f>ROUND(W712*X712,2)</f>
        <v>16600</v>
      </c>
      <c r="AB712" s="19" t="n" hidden="false">
        <v/>
      </c>
      <c r="AC712" s="19" t="n" hidden="false">
        <f>AA712+AB712</f>
        <v>16600</v>
      </c>
      <c r="AD712" s="21" t="n" hidden="false">
        <f>AC712/N712-1</f>
        <v>Infinity</v>
      </c>
      <c r="AE712" s="8" t="n">
        <v>1660</v>
      </c>
      <c r="AF712" s="20" t="n" hidden="false">
        <v>40</v>
      </c>
      <c r="AG712" s="19" t="n" hidden="false">
        <v/>
      </c>
      <c r="AH712" s="19" t="n" hidden="false">
        <f>AF712+AG712</f>
        <v>40</v>
      </c>
      <c r="AI712" s="19" t="n" hidden="false">
        <f>ROUND(AE712*AF712,2)</f>
        <v>66400</v>
      </c>
      <c r="AJ712" s="19" t="n" hidden="false">
        <v/>
      </c>
      <c r="AK712" s="19" t="n" hidden="false">
        <f>AI712+AJ712</f>
        <v>66400</v>
      </c>
      <c r="AL712" s="21" t="n" hidden="false">
        <f>AK712/N712-1</f>
        <v>Infinity</v>
      </c>
      <c r="AM712" s="8" t="n">
        <v>0</v>
      </c>
      <c r="AN712" s="19" t="n" hidden="false">
        <v>0</v>
      </c>
      <c r="AO712" s="19" t="n" hidden="false">
        <v/>
      </c>
      <c r="AP712" s="19" t="n" hidden="false">
        <f>AN712+AO712</f>
        <v>0</v>
      </c>
      <c r="AQ712" s="19" t="n" hidden="false">
        <f>ROUND(AM712*AN712,2)</f>
        <v>0</v>
      </c>
      <c r="AR712" s="19" t="n" hidden="false">
        <v/>
      </c>
      <c r="AS712" s="19" t="n" hidden="false">
        <f>AQ712+AR712</f>
        <v>0</v>
      </c>
      <c r="AT712" s="21" t="n" hidden="false">
        <f>AS712/N712-1</f>
        <v>NaN</v>
      </c>
    </row>
    <row r="713" customFormat="false" hidden="false" outlineLevel="0" collapsed="false">
      <c r="A713" s="18" t="inlineStr">
        <is>
          <t xml:space="preserve">1.1.1.2.1.1.3.27.4</t>
        </is>
      </c>
      <c r="B713" s="18" t="inlineStr">
        <is>
          <t xml:space="preserve"/>
        </is>
      </c>
      <c r="C713" s="22" t="inlineStr">
        <is>
          <t xml:space="preserve">Скоба металлическая двухлапковая_ / 48-50мм</t>
        </is>
      </c>
      <c r="D713" s="7" t="inlineStr">
        <is>
          <t xml:space="preserve"/>
        </is>
      </c>
      <c r="E713" s="7" t="inlineStr">
        <is>
          <t xml:space="preserve"/>
        </is>
      </c>
      <c r="F713" s="7" t="inlineStr">
        <is>
          <t xml:space="preserve">ШТ</t>
        </is>
      </c>
      <c r="G713" s="7" t="inlineStr">
        <is>
          <t xml:space="preserve">1</t>
        </is>
      </c>
      <c r="H713" s="8" t="n">
        <v>360</v>
      </c>
      <c r="I713" s="20" t="n">
        <v>4.79</v>
      </c>
      <c r="J713" s="19" t="n">
        <v/>
      </c>
      <c r="K713" s="19" t="n">
        <f>ROUND(I713,2)+J713</f>
        <v>4.79</v>
      </c>
      <c r="L713" s="19" t="n">
        <f>ROUND(H713*ROUND(I713,2),2)</f>
        <v>1724.4</v>
      </c>
      <c r="M713" s="19" t="n">
        <v/>
      </c>
      <c r="N713" s="19" t="n">
        <f>L713+M713</f>
        <v>1724.4</v>
      </c>
      <c r="O713" s="8" t="n">
        <v>360</v>
      </c>
      <c r="P713" s="20" t="n" hidden="false">
        <v>77</v>
      </c>
      <c r="Q713" s="19" t="n" hidden="false">
        <v/>
      </c>
      <c r="R713" s="19" t="n" hidden="false">
        <f>P713+Q713</f>
        <v>77</v>
      </c>
      <c r="S713" s="19" t="n" hidden="false">
        <f>ROUND(O713*P713,2)</f>
        <v>27720</v>
      </c>
      <c r="T713" s="19" t="n" hidden="false">
        <v/>
      </c>
      <c r="U713" s="19" t="n" hidden="false">
        <f>S713+T713</f>
        <v>27720</v>
      </c>
      <c r="V713" s="21" t="n" hidden="false">
        <f>U713/N713-1</f>
        <v>15.075156576200417</v>
      </c>
      <c r="W713" s="8" t="n">
        <v>360</v>
      </c>
      <c r="X713" s="20" t="n" hidden="false">
        <v>10</v>
      </c>
      <c r="Y713" s="19" t="n" hidden="false">
        <v/>
      </c>
      <c r="Z713" s="19" t="n" hidden="false">
        <f>X713+Y713</f>
        <v>10</v>
      </c>
      <c r="AA713" s="19" t="n" hidden="false">
        <f>ROUND(W713*X713,2)</f>
        <v>3600</v>
      </c>
      <c r="AB713" s="19" t="n" hidden="false">
        <v/>
      </c>
      <c r="AC713" s="19" t="n" hidden="false">
        <f>AA713+AB713</f>
        <v>3600</v>
      </c>
      <c r="AD713" s="21" t="n" hidden="false">
        <f>AC713/N713-1</f>
        <v>1.0876826722338202</v>
      </c>
      <c r="AE713" s="8" t="n">
        <v>360</v>
      </c>
      <c r="AF713" s="20" t="n" hidden="false">
        <v>70</v>
      </c>
      <c r="AG713" s="19" t="n" hidden="false">
        <v/>
      </c>
      <c r="AH713" s="19" t="n" hidden="false">
        <f>AF713+AG713</f>
        <v>70</v>
      </c>
      <c r="AI713" s="19" t="n" hidden="false">
        <f>ROUND(AE713*AF713,2)</f>
        <v>25200</v>
      </c>
      <c r="AJ713" s="19" t="n" hidden="false">
        <v/>
      </c>
      <c r="AK713" s="19" t="n" hidden="false">
        <f>AI713+AJ713</f>
        <v>25200</v>
      </c>
      <c r="AL713" s="21" t="n" hidden="false">
        <f>AK713/N713-1</f>
        <v>13.613778705636742</v>
      </c>
      <c r="AM713" s="8" t="n">
        <v>0</v>
      </c>
      <c r="AN713" s="19" t="n" hidden="false">
        <v>0</v>
      </c>
      <c r="AO713" s="19" t="n" hidden="false">
        <v/>
      </c>
      <c r="AP713" s="19" t="n" hidden="false">
        <f>AN713+AO713</f>
        <v>0</v>
      </c>
      <c r="AQ713" s="19" t="n" hidden="false">
        <f>ROUND(AM713*AN713,2)</f>
        <v>0</v>
      </c>
      <c r="AR713" s="19" t="n" hidden="false">
        <v/>
      </c>
      <c r="AS713" s="19" t="n" hidden="false">
        <f>AQ713+AR713</f>
        <v>0</v>
      </c>
      <c r="AT713" s="21" t="n" hidden="false">
        <f>AS713/N713-1</f>
        <v>-1</v>
      </c>
    </row>
    <row r="714" customFormat="false" hidden="false" outlineLevel="0" collapsed="false">
      <c r="A714" s="18" t="inlineStr">
        <is>
          <t xml:space="preserve">1.1.1.2.1.1.3.28</t>
        </is>
      </c>
      <c r="B714" s="18" t="inlineStr">
        <is>
          <t xml:space="preserve"/>
        </is>
      </c>
      <c r="C714" s="18" t="inlineStr">
        <is>
          <t xml:space="preserve">Монтаж лотка электротехнического / перфорированного, неперфорированного</t>
        </is>
      </c>
      <c r="D714" s="7" t="inlineStr">
        <is>
          <t xml:space="preserve">4.1
С учетом дополнительных комплектующих.СМР предусматривает дополнительные комплектующие</t>
        </is>
      </c>
      <c r="E714" s="7" t="inlineStr">
        <is>
          <t xml:space="preserve"/>
        </is>
      </c>
      <c r="F714" s="7" t="inlineStr">
        <is>
          <t xml:space="preserve">ПОГ М</t>
        </is>
      </c>
      <c r="G714" s="7" t="inlineStr">
        <is>
          <t xml:space="preserve">1</t>
        </is>
      </c>
      <c r="H714" s="8" t="n">
        <v>700</v>
      </c>
      <c r="I714" s="19" t="n">
        <f>ROUND((L715+L716)/H714,2)</f>
        <v>1087.1</v>
      </c>
      <c r="J714" s="20" t="n">
        <v>1066</v>
      </c>
      <c r="K714" s="19" t="n">
        <f>I714+ROUND(J714,2)</f>
        <v>2153.1</v>
      </c>
      <c r="L714" s="19" t="n">
        <f>ROUND(H714*I714,2)</f>
        <v>760970</v>
      </c>
      <c r="M714" s="19" t="n">
        <f>ROUND(H714*ROUND(J714,2),2)</f>
        <v>746200</v>
      </c>
      <c r="N714" s="19" t="n">
        <f>L714+M714</f>
        <v>1507170</v>
      </c>
      <c r="O714" s="8" t="n">
        <v>700</v>
      </c>
      <c r="P714" s="19" t="n" hidden="false">
        <f>ROUND((S715+S716)/O714,2)</f>
        <v>1087.1</v>
      </c>
      <c r="Q714" s="20" t="n" hidden="false">
        <v>1605.6</v>
      </c>
      <c r="R714" s="19" t="n" hidden="false">
        <f>P714+Q714</f>
        <v>2692.7</v>
      </c>
      <c r="S714" s="19" t="n" hidden="false">
        <f>ROUND(O714*P714,2)</f>
        <v>760970</v>
      </c>
      <c r="T714" s="19" t="n" hidden="false">
        <f>ROUND(O714*Q714,2)</f>
        <v>1123920</v>
      </c>
      <c r="U714" s="19" t="n" hidden="false">
        <f>S714+T714</f>
        <v>1884890</v>
      </c>
      <c r="V714" s="21" t="n" hidden="false">
        <f>U714/N714-1</f>
        <v>0.250615391760717</v>
      </c>
      <c r="W714" s="8" t="n">
        <v>700</v>
      </c>
      <c r="X714" s="19" t="n" hidden="false">
        <f>ROUND((AA715+AA716)/W714,2)</f>
        <v>1087.1</v>
      </c>
      <c r="Y714" s="20" t="n" hidden="false">
        <v>2800</v>
      </c>
      <c r="Z714" s="19" t="n" hidden="false">
        <f>X714+Y714</f>
        <v>3887.1</v>
      </c>
      <c r="AA714" s="19" t="n" hidden="false">
        <f>ROUND(W714*X714,2)</f>
        <v>760970</v>
      </c>
      <c r="AB714" s="19" t="n" hidden="false">
        <f>ROUND(W714*Y714,2)</f>
        <v>1960000</v>
      </c>
      <c r="AC714" s="19" t="n" hidden="false">
        <f>AA714+AB714</f>
        <v>2720970</v>
      </c>
      <c r="AD714" s="21" t="n" hidden="false">
        <f>AC714/N714-1</f>
        <v>0.8053504249686498</v>
      </c>
      <c r="AE714" s="8" t="n">
        <v>700</v>
      </c>
      <c r="AF714" s="19" t="n" hidden="false">
        <f>ROUND((AI715+AI716)/AE714,2)</f>
        <v>1087.1</v>
      </c>
      <c r="AG714" s="20" t="n" hidden="false">
        <v>2200</v>
      </c>
      <c r="AH714" s="19" t="n" hidden="false">
        <f>AF714+AG714</f>
        <v>3287.1</v>
      </c>
      <c r="AI714" s="19" t="n" hidden="false">
        <f>ROUND(AE714*AF714,2)</f>
        <v>760970</v>
      </c>
      <c r="AJ714" s="19" t="n" hidden="false">
        <f>ROUND(AE714*AG714,2)</f>
        <v>1540000</v>
      </c>
      <c r="AK714" s="19" t="n" hidden="false">
        <f>AI714+AJ714</f>
        <v>2300970</v>
      </c>
      <c r="AL714" s="21" t="n" hidden="false">
        <f>AK714/N714-1</f>
        <v>0.5266824578514699</v>
      </c>
      <c r="AM714" s="8" t="n">
        <v>0</v>
      </c>
      <c r="AN714" s="19" t="n" hidden="false">
        <f>ROUND((AQ715+AQ716)/AM714,2)</f>
        <v>0</v>
      </c>
      <c r="AO714" s="19" t="n" hidden="false">
        <v>0</v>
      </c>
      <c r="AP714" s="19" t="n" hidden="false">
        <f>AN714+AO714</f>
        <v>0</v>
      </c>
      <c r="AQ714" s="19" t="n" hidden="false">
        <f>ROUND(AM714*AN714,2)</f>
        <v>0</v>
      </c>
      <c r="AR714" s="19" t="n" hidden="false">
        <f>ROUND(AM714*AO714,2)</f>
        <v>0</v>
      </c>
      <c r="AS714" s="19" t="n" hidden="false">
        <f>AQ714+AR714</f>
        <v>0</v>
      </c>
      <c r="AT714" s="21" t="n" hidden="false">
        <f>AS714/N714-1</f>
        <v>-1</v>
      </c>
    </row>
    <row r="715" customFormat="false" hidden="false" outlineLevel="0" collapsed="false">
      <c r="A715" s="18" t="inlineStr">
        <is>
          <t xml:space="preserve">1.1.1.2.1.1.3.28.1</t>
        </is>
      </c>
      <c r="B715" s="18" t="inlineStr">
        <is>
          <t xml:space="preserve"/>
        </is>
      </c>
      <c r="C715" s="22" t="inlineStr">
        <is>
          <t xml:space="preserve">Лоток электротехнический перфорированный осн.400мм H=80мм</t>
        </is>
      </c>
      <c r="D715" s="7" t="inlineStr">
        <is>
          <t xml:space="preserve">Без учета дополнительных комплектующих
ДКС,Ostec</t>
        </is>
      </c>
      <c r="E715" s="7" t="inlineStr">
        <is>
          <t xml:space="preserve"/>
        </is>
      </c>
      <c r="F715" s="7" t="inlineStr">
        <is>
          <t xml:space="preserve">М</t>
        </is>
      </c>
      <c r="G715" s="7" t="inlineStr">
        <is>
          <t xml:space="preserve">1</t>
        </is>
      </c>
      <c r="H715" s="8" t="n">
        <v>700</v>
      </c>
      <c r="I715" s="23" t="n">
        <v>831.78</v>
      </c>
      <c r="J715" s="19" t="n">
        <v/>
      </c>
      <c r="K715" s="19" t="n">
        <f>ROUND(I715,2)+J715</f>
        <v>831.78</v>
      </c>
      <c r="L715" s="19" t="n">
        <f>ROUND(H715*ROUND(I715,2),2)</f>
        <v>582246</v>
      </c>
      <c r="M715" s="19" t="n">
        <v/>
      </c>
      <c r="N715" s="19" t="n">
        <f>L715+M715</f>
        <v>582246</v>
      </c>
      <c r="O715" s="8" t="n">
        <v>700</v>
      </c>
      <c r="P715" s="23" t="n" hidden="false">
        <v>831.78</v>
      </c>
      <c r="Q715" s="19" t="n" hidden="false">
        <v/>
      </c>
      <c r="R715" s="19" t="n" hidden="false">
        <f>P715+Q715</f>
        <v>831.78</v>
      </c>
      <c r="S715" s="19" t="n" hidden="false">
        <f>ROUND(O715*P715,2)</f>
        <v>582246</v>
      </c>
      <c r="T715" s="19" t="n" hidden="false">
        <v/>
      </c>
      <c r="U715" s="19" t="n" hidden="false">
        <f>S715+T715</f>
        <v>582246</v>
      </c>
      <c r="V715" s="21" t="n" hidden="false">
        <f>U715/N715-1</f>
        <v>0</v>
      </c>
      <c r="W715" s="8" t="n">
        <v>700</v>
      </c>
      <c r="X715" s="23" t="n" hidden="false">
        <v>831.78</v>
      </c>
      <c r="Y715" s="19" t="n" hidden="false">
        <v/>
      </c>
      <c r="Z715" s="19" t="n" hidden="false">
        <f>X715+Y715</f>
        <v>831.78</v>
      </c>
      <c r="AA715" s="19" t="n" hidden="false">
        <f>ROUND(W715*X715,2)</f>
        <v>582246</v>
      </c>
      <c r="AB715" s="19" t="n" hidden="false">
        <v/>
      </c>
      <c r="AC715" s="19" t="n" hidden="false">
        <f>AA715+AB715</f>
        <v>582246</v>
      </c>
      <c r="AD715" s="21" t="n" hidden="false">
        <f>AC715/N715-1</f>
        <v>0</v>
      </c>
      <c r="AE715" s="8" t="n">
        <v>700</v>
      </c>
      <c r="AF715" s="23" t="n" hidden="false">
        <v>831.78</v>
      </c>
      <c r="AG715" s="19" t="n" hidden="false">
        <v/>
      </c>
      <c r="AH715" s="19" t="n" hidden="false">
        <f>AF715+AG715</f>
        <v>831.78</v>
      </c>
      <c r="AI715" s="19" t="n" hidden="false">
        <f>ROUND(AE715*AF715,2)</f>
        <v>582246</v>
      </c>
      <c r="AJ715" s="19" t="n" hidden="false">
        <v/>
      </c>
      <c r="AK715" s="19" t="n" hidden="false">
        <f>AI715+AJ715</f>
        <v>582246</v>
      </c>
      <c r="AL715" s="21" t="n" hidden="false">
        <f>AK715/N715-1</f>
        <v>0</v>
      </c>
      <c r="AM715" s="8" t="n">
        <v>0</v>
      </c>
      <c r="AN715" s="23" t="n" hidden="false">
        <v>0</v>
      </c>
      <c r="AO715" s="19" t="n" hidden="false">
        <v/>
      </c>
      <c r="AP715" s="19" t="n" hidden="false">
        <f>AN715+AO715</f>
        <v>0</v>
      </c>
      <c r="AQ715" s="19" t="n" hidden="false">
        <f>ROUND(AM715*AN715,2)</f>
        <v>0</v>
      </c>
      <c r="AR715" s="19" t="n" hidden="false">
        <v/>
      </c>
      <c r="AS715" s="19" t="n" hidden="false">
        <f>AQ715+AR715</f>
        <v>0</v>
      </c>
      <c r="AT715" s="21" t="n" hidden="false">
        <f>AS715/N715-1</f>
        <v>-1</v>
      </c>
    </row>
    <row r="716" customFormat="false" hidden="false" outlineLevel="0" collapsed="false">
      <c r="A716" s="18" t="inlineStr">
        <is>
          <t xml:space="preserve">1.1.1.2.1.1.3.28.2</t>
        </is>
      </c>
      <c r="B716" s="18" t="inlineStr">
        <is>
          <t xml:space="preserve"/>
        </is>
      </c>
      <c r="C716" s="22" t="inlineStr">
        <is>
          <t xml:space="preserve">Крышка на лоток осн.400мм</t>
        </is>
      </c>
      <c r="D716" s="7" t="inlineStr">
        <is>
          <t xml:space="preserve">Без учета дополнительных комплектующих
ДКС,Ostec</t>
        </is>
      </c>
      <c r="E716" s="7" t="inlineStr">
        <is>
          <t xml:space="preserve"/>
        </is>
      </c>
      <c r="F716" s="7" t="inlineStr">
        <is>
          <t xml:space="preserve">М</t>
        </is>
      </c>
      <c r="G716" s="7" t="inlineStr">
        <is>
          <t xml:space="preserve">1</t>
        </is>
      </c>
      <c r="H716" s="8" t="n">
        <v>700</v>
      </c>
      <c r="I716" s="23" t="n">
        <v>255.32</v>
      </c>
      <c r="J716" s="19" t="n">
        <v/>
      </c>
      <c r="K716" s="19" t="n">
        <f>ROUND(I716,2)+J716</f>
        <v>255.32</v>
      </c>
      <c r="L716" s="19" t="n">
        <f>ROUND(H716*ROUND(I716,2),2)</f>
        <v>178724</v>
      </c>
      <c r="M716" s="19" t="n">
        <v/>
      </c>
      <c r="N716" s="19" t="n">
        <f>L716+M716</f>
        <v>178724</v>
      </c>
      <c r="O716" s="8" t="n">
        <v>700</v>
      </c>
      <c r="P716" s="23" t="n" hidden="false">
        <v>255.32</v>
      </c>
      <c r="Q716" s="19" t="n" hidden="false">
        <v/>
      </c>
      <c r="R716" s="19" t="n" hidden="false">
        <f>P716+Q716</f>
        <v>255.32</v>
      </c>
      <c r="S716" s="19" t="n" hidden="false">
        <f>ROUND(O716*P716,2)</f>
        <v>178724</v>
      </c>
      <c r="T716" s="19" t="n" hidden="false">
        <v/>
      </c>
      <c r="U716" s="19" t="n" hidden="false">
        <f>S716+T716</f>
        <v>178724</v>
      </c>
      <c r="V716" s="21" t="n" hidden="false">
        <f>U716/N716-1</f>
        <v>0</v>
      </c>
      <c r="W716" s="8" t="n">
        <v>700</v>
      </c>
      <c r="X716" s="23" t="n" hidden="false">
        <v>255.32</v>
      </c>
      <c r="Y716" s="19" t="n" hidden="false">
        <v/>
      </c>
      <c r="Z716" s="19" t="n" hidden="false">
        <f>X716+Y716</f>
        <v>255.32</v>
      </c>
      <c r="AA716" s="19" t="n" hidden="false">
        <f>ROUND(W716*X716,2)</f>
        <v>178724</v>
      </c>
      <c r="AB716" s="19" t="n" hidden="false">
        <v/>
      </c>
      <c r="AC716" s="19" t="n" hidden="false">
        <f>AA716+AB716</f>
        <v>178724</v>
      </c>
      <c r="AD716" s="21" t="n" hidden="false">
        <f>AC716/N716-1</f>
        <v>0</v>
      </c>
      <c r="AE716" s="8" t="n">
        <v>700</v>
      </c>
      <c r="AF716" s="23" t="n" hidden="false">
        <v>255.32</v>
      </c>
      <c r="AG716" s="19" t="n" hidden="false">
        <v/>
      </c>
      <c r="AH716" s="19" t="n" hidden="false">
        <f>AF716+AG716</f>
        <v>255.32</v>
      </c>
      <c r="AI716" s="19" t="n" hidden="false">
        <f>ROUND(AE716*AF716,2)</f>
        <v>178724</v>
      </c>
      <c r="AJ716" s="19" t="n" hidden="false">
        <v/>
      </c>
      <c r="AK716" s="19" t="n" hidden="false">
        <f>AI716+AJ716</f>
        <v>178724</v>
      </c>
      <c r="AL716" s="21" t="n" hidden="false">
        <f>AK716/N716-1</f>
        <v>0</v>
      </c>
      <c r="AM716" s="8" t="n">
        <v>0</v>
      </c>
      <c r="AN716" s="23" t="n" hidden="false">
        <v>0</v>
      </c>
      <c r="AO716" s="19" t="n" hidden="false">
        <v/>
      </c>
      <c r="AP716" s="19" t="n" hidden="false">
        <f>AN716+AO716</f>
        <v>0</v>
      </c>
      <c r="AQ716" s="19" t="n" hidden="false">
        <f>ROUND(AM716*AN716,2)</f>
        <v>0</v>
      </c>
      <c r="AR716" s="19" t="n" hidden="false">
        <v/>
      </c>
      <c r="AS716" s="19" t="n" hidden="false">
        <f>AQ716+AR716</f>
        <v>0</v>
      </c>
      <c r="AT716" s="21" t="n" hidden="false">
        <f>AS716/N716-1</f>
        <v>-1</v>
      </c>
    </row>
    <row r="717" customFormat="false" hidden="false" outlineLevel="0" collapsed="false">
      <c r="A717" s="18" t="inlineStr">
        <is>
          <t xml:space="preserve">1.1.1.2.1.1.3.29</t>
        </is>
      </c>
      <c r="B717" s="18" t="inlineStr">
        <is>
          <t xml:space="preserve"/>
        </is>
      </c>
      <c r="C717" s="18" t="inlineStr">
        <is>
          <t xml:space="preserve">Монтаж лотка электротехнического / перфорированного, неперфорированного</t>
        </is>
      </c>
      <c r="D717" s="7" t="inlineStr">
        <is>
          <t xml:space="preserve">4.2
С учетом дополнительных комплектующих.СМР предусматривает дополнительные комплектующие</t>
        </is>
      </c>
      <c r="E717" s="7" t="inlineStr">
        <is>
          <t xml:space="preserve"/>
        </is>
      </c>
      <c r="F717" s="7" t="inlineStr">
        <is>
          <t xml:space="preserve">ПОГ М</t>
        </is>
      </c>
      <c r="G717" s="7" t="inlineStr">
        <is>
          <t xml:space="preserve">1</t>
        </is>
      </c>
      <c r="H717" s="8" t="n">
        <v>950</v>
      </c>
      <c r="I717" s="19" t="n">
        <f>ROUND((L718+L719)/H717,2)</f>
        <v>1087.1</v>
      </c>
      <c r="J717" s="20" t="n">
        <v>1066</v>
      </c>
      <c r="K717" s="19" t="n">
        <f>I717+ROUND(J717,2)</f>
        <v>2153.1</v>
      </c>
      <c r="L717" s="19" t="n">
        <f>ROUND(H717*I717,2)</f>
        <v>1032745</v>
      </c>
      <c r="M717" s="19" t="n">
        <f>ROUND(H717*ROUND(J717,2),2)</f>
        <v>1012700</v>
      </c>
      <c r="N717" s="19" t="n">
        <f>L717+M717</f>
        <v>2045445</v>
      </c>
      <c r="O717" s="8" t="n">
        <v>950</v>
      </c>
      <c r="P717" s="19" t="n" hidden="false">
        <f>ROUND((S718+S719)/O717,2)</f>
        <v>1087.1</v>
      </c>
      <c r="Q717" s="20" t="n" hidden="false">
        <v>1605.6</v>
      </c>
      <c r="R717" s="19" t="n" hidden="false">
        <f>P717+Q717</f>
        <v>2692.7</v>
      </c>
      <c r="S717" s="19" t="n" hidden="false">
        <f>ROUND(O717*P717,2)</f>
        <v>1032745</v>
      </c>
      <c r="T717" s="19" t="n" hidden="false">
        <f>ROUND(O717*Q717,2)</f>
        <v>1525320</v>
      </c>
      <c r="U717" s="19" t="n" hidden="false">
        <f>S717+T717</f>
        <v>2558065</v>
      </c>
      <c r="V717" s="21" t="n" hidden="false">
        <f>U717/N717-1</f>
        <v>0.250615391760717</v>
      </c>
      <c r="W717" s="8" t="n">
        <v>950</v>
      </c>
      <c r="X717" s="19" t="n" hidden="false">
        <f>ROUND((AA718+AA719)/W717,2)</f>
        <v>1087.1</v>
      </c>
      <c r="Y717" s="20" t="n" hidden="false">
        <v>2800</v>
      </c>
      <c r="Z717" s="19" t="n" hidden="false">
        <f>X717+Y717</f>
        <v>3887.1</v>
      </c>
      <c r="AA717" s="19" t="n" hidden="false">
        <f>ROUND(W717*X717,2)</f>
        <v>1032745</v>
      </c>
      <c r="AB717" s="19" t="n" hidden="false">
        <f>ROUND(W717*Y717,2)</f>
        <v>2660000</v>
      </c>
      <c r="AC717" s="19" t="n" hidden="false">
        <f>AA717+AB717</f>
        <v>3692745</v>
      </c>
      <c r="AD717" s="21" t="n" hidden="false">
        <f>AC717/N717-1</f>
        <v>0.8053504249686498</v>
      </c>
      <c r="AE717" s="8" t="n">
        <v>950</v>
      </c>
      <c r="AF717" s="19" t="n" hidden="false">
        <f>ROUND((AI718+AI719)/AE717,2)</f>
        <v>1087.1</v>
      </c>
      <c r="AG717" s="20" t="n" hidden="false">
        <v>2200</v>
      </c>
      <c r="AH717" s="19" t="n" hidden="false">
        <f>AF717+AG717</f>
        <v>3287.1</v>
      </c>
      <c r="AI717" s="19" t="n" hidden="false">
        <f>ROUND(AE717*AF717,2)</f>
        <v>1032745</v>
      </c>
      <c r="AJ717" s="19" t="n" hidden="false">
        <f>ROUND(AE717*AG717,2)</f>
        <v>2090000</v>
      </c>
      <c r="AK717" s="19" t="n" hidden="false">
        <f>AI717+AJ717</f>
        <v>3122745</v>
      </c>
      <c r="AL717" s="21" t="n" hidden="false">
        <f>AK717/N717-1</f>
        <v>0.5266824578514699</v>
      </c>
      <c r="AM717" s="8" t="n">
        <v>0</v>
      </c>
      <c r="AN717" s="19" t="n" hidden="false">
        <f>ROUND((AQ718+AQ719)/AM717,2)</f>
        <v>0</v>
      </c>
      <c r="AO717" s="19" t="n" hidden="false">
        <v>0</v>
      </c>
      <c r="AP717" s="19" t="n" hidden="false">
        <f>AN717+AO717</f>
        <v>0</v>
      </c>
      <c r="AQ717" s="19" t="n" hidden="false">
        <f>ROUND(AM717*AN717,2)</f>
        <v>0</v>
      </c>
      <c r="AR717" s="19" t="n" hidden="false">
        <f>ROUND(AM717*AO717,2)</f>
        <v>0</v>
      </c>
      <c r="AS717" s="19" t="n" hidden="false">
        <f>AQ717+AR717</f>
        <v>0</v>
      </c>
      <c r="AT717" s="21" t="n" hidden="false">
        <f>AS717/N717-1</f>
        <v>-1</v>
      </c>
    </row>
    <row r="718" customFormat="false" hidden="false" outlineLevel="0" collapsed="false">
      <c r="A718" s="18" t="inlineStr">
        <is>
          <t xml:space="preserve">1.1.1.2.1.1.3.29.1</t>
        </is>
      </c>
      <c r="B718" s="18" t="inlineStr">
        <is>
          <t xml:space="preserve"/>
        </is>
      </c>
      <c r="C718" s="22" t="inlineStr">
        <is>
          <t xml:space="preserve">Крышка на лоток осн.400мм</t>
        </is>
      </c>
      <c r="D718" s="7" t="inlineStr">
        <is>
          <t xml:space="preserve">Без учета дополнительных комплектующих
ДКС,Ostec</t>
        </is>
      </c>
      <c r="E718" s="7" t="inlineStr">
        <is>
          <t xml:space="preserve"/>
        </is>
      </c>
      <c r="F718" s="7" t="inlineStr">
        <is>
          <t xml:space="preserve">М</t>
        </is>
      </c>
      <c r="G718" s="7" t="inlineStr">
        <is>
          <t xml:space="preserve">1</t>
        </is>
      </c>
      <c r="H718" s="8" t="n">
        <v>950</v>
      </c>
      <c r="I718" s="23" t="n">
        <v>255.32</v>
      </c>
      <c r="J718" s="19" t="n">
        <v/>
      </c>
      <c r="K718" s="19" t="n">
        <f>ROUND(I718,2)+J718</f>
        <v>255.32</v>
      </c>
      <c r="L718" s="19" t="n">
        <f>ROUND(H718*ROUND(I718,2),2)</f>
        <v>242554</v>
      </c>
      <c r="M718" s="19" t="n">
        <v/>
      </c>
      <c r="N718" s="19" t="n">
        <f>L718+M718</f>
        <v>242554</v>
      </c>
      <c r="O718" s="8" t="n">
        <v>950</v>
      </c>
      <c r="P718" s="23" t="n" hidden="false">
        <v>255.32</v>
      </c>
      <c r="Q718" s="19" t="n" hidden="false">
        <v/>
      </c>
      <c r="R718" s="19" t="n" hidden="false">
        <f>P718+Q718</f>
        <v>255.32</v>
      </c>
      <c r="S718" s="19" t="n" hidden="false">
        <f>ROUND(O718*P718,2)</f>
        <v>242554</v>
      </c>
      <c r="T718" s="19" t="n" hidden="false">
        <v/>
      </c>
      <c r="U718" s="19" t="n" hidden="false">
        <f>S718+T718</f>
        <v>242554</v>
      </c>
      <c r="V718" s="21" t="n" hidden="false">
        <f>U718/N718-1</f>
        <v>0</v>
      </c>
      <c r="W718" s="8" t="n">
        <v>950</v>
      </c>
      <c r="X718" s="23" t="n" hidden="false">
        <v>255.32</v>
      </c>
      <c r="Y718" s="19" t="n" hidden="false">
        <v/>
      </c>
      <c r="Z718" s="19" t="n" hidden="false">
        <f>X718+Y718</f>
        <v>255.32</v>
      </c>
      <c r="AA718" s="19" t="n" hidden="false">
        <f>ROUND(W718*X718,2)</f>
        <v>242554</v>
      </c>
      <c r="AB718" s="19" t="n" hidden="false">
        <v/>
      </c>
      <c r="AC718" s="19" t="n" hidden="false">
        <f>AA718+AB718</f>
        <v>242554</v>
      </c>
      <c r="AD718" s="21" t="n" hidden="false">
        <f>AC718/N718-1</f>
        <v>0</v>
      </c>
      <c r="AE718" s="8" t="n">
        <v>950</v>
      </c>
      <c r="AF718" s="23" t="n" hidden="false">
        <v>255.32</v>
      </c>
      <c r="AG718" s="19" t="n" hidden="false">
        <v/>
      </c>
      <c r="AH718" s="19" t="n" hidden="false">
        <f>AF718+AG718</f>
        <v>255.32</v>
      </c>
      <c r="AI718" s="19" t="n" hidden="false">
        <f>ROUND(AE718*AF718,2)</f>
        <v>242554</v>
      </c>
      <c r="AJ718" s="19" t="n" hidden="false">
        <v/>
      </c>
      <c r="AK718" s="19" t="n" hidden="false">
        <f>AI718+AJ718</f>
        <v>242554</v>
      </c>
      <c r="AL718" s="21" t="n" hidden="false">
        <f>AK718/N718-1</f>
        <v>0</v>
      </c>
      <c r="AM718" s="8" t="n">
        <v>0</v>
      </c>
      <c r="AN718" s="23" t="n" hidden="false">
        <v>0</v>
      </c>
      <c r="AO718" s="19" t="n" hidden="false">
        <v/>
      </c>
      <c r="AP718" s="19" t="n" hidden="false">
        <f>AN718+AO718</f>
        <v>0</v>
      </c>
      <c r="AQ718" s="19" t="n" hidden="false">
        <f>ROUND(AM718*AN718,2)</f>
        <v>0</v>
      </c>
      <c r="AR718" s="19" t="n" hidden="false">
        <v/>
      </c>
      <c r="AS718" s="19" t="n" hidden="false">
        <f>AQ718+AR718</f>
        <v>0</v>
      </c>
      <c r="AT718" s="21" t="n" hidden="false">
        <f>AS718/N718-1</f>
        <v>-1</v>
      </c>
    </row>
    <row r="719" customFormat="false" hidden="false" outlineLevel="0" collapsed="false">
      <c r="A719" s="18" t="inlineStr">
        <is>
          <t xml:space="preserve">1.1.1.2.1.1.3.29.2</t>
        </is>
      </c>
      <c r="B719" s="18" t="inlineStr">
        <is>
          <t xml:space="preserve"/>
        </is>
      </c>
      <c r="C719" s="22" t="inlineStr">
        <is>
          <t xml:space="preserve">Лоток электротехнический перфорированный осн.400мм H=80мм</t>
        </is>
      </c>
      <c r="D719" s="7" t="inlineStr">
        <is>
          <t xml:space="preserve">Без учета дополнительных комплектующих
ДКС,Ostec</t>
        </is>
      </c>
      <c r="E719" s="7" t="inlineStr">
        <is>
          <t xml:space="preserve"/>
        </is>
      </c>
      <c r="F719" s="7" t="inlineStr">
        <is>
          <t xml:space="preserve">М</t>
        </is>
      </c>
      <c r="G719" s="7" t="inlineStr">
        <is>
          <t xml:space="preserve">1</t>
        </is>
      </c>
      <c r="H719" s="8" t="n">
        <v>950</v>
      </c>
      <c r="I719" s="23" t="n">
        <v>831.78</v>
      </c>
      <c r="J719" s="19" t="n">
        <v/>
      </c>
      <c r="K719" s="19" t="n">
        <f>ROUND(I719,2)+J719</f>
        <v>831.78</v>
      </c>
      <c r="L719" s="19" t="n">
        <f>ROUND(H719*ROUND(I719,2),2)</f>
        <v>790191</v>
      </c>
      <c r="M719" s="19" t="n">
        <v/>
      </c>
      <c r="N719" s="19" t="n">
        <f>L719+M719</f>
        <v>790191</v>
      </c>
      <c r="O719" s="8" t="n">
        <v>950</v>
      </c>
      <c r="P719" s="23" t="n" hidden="false">
        <v>831.78</v>
      </c>
      <c r="Q719" s="19" t="n" hidden="false">
        <v/>
      </c>
      <c r="R719" s="19" t="n" hidden="false">
        <f>P719+Q719</f>
        <v>831.78</v>
      </c>
      <c r="S719" s="19" t="n" hidden="false">
        <f>ROUND(O719*P719,2)</f>
        <v>790191</v>
      </c>
      <c r="T719" s="19" t="n" hidden="false">
        <v/>
      </c>
      <c r="U719" s="19" t="n" hidden="false">
        <f>S719+T719</f>
        <v>790191</v>
      </c>
      <c r="V719" s="21" t="n" hidden="false">
        <f>U719/N719-1</f>
        <v>0</v>
      </c>
      <c r="W719" s="8" t="n">
        <v>950</v>
      </c>
      <c r="X719" s="23" t="n" hidden="false">
        <v>831.78</v>
      </c>
      <c r="Y719" s="19" t="n" hidden="false">
        <v/>
      </c>
      <c r="Z719" s="19" t="n" hidden="false">
        <f>X719+Y719</f>
        <v>831.78</v>
      </c>
      <c r="AA719" s="19" t="n" hidden="false">
        <f>ROUND(W719*X719,2)</f>
        <v>790191</v>
      </c>
      <c r="AB719" s="19" t="n" hidden="false">
        <v/>
      </c>
      <c r="AC719" s="19" t="n" hidden="false">
        <f>AA719+AB719</f>
        <v>790191</v>
      </c>
      <c r="AD719" s="21" t="n" hidden="false">
        <f>AC719/N719-1</f>
        <v>0</v>
      </c>
      <c r="AE719" s="8" t="n">
        <v>950</v>
      </c>
      <c r="AF719" s="23" t="n" hidden="false">
        <v>831.78</v>
      </c>
      <c r="AG719" s="19" t="n" hidden="false">
        <v/>
      </c>
      <c r="AH719" s="19" t="n" hidden="false">
        <f>AF719+AG719</f>
        <v>831.78</v>
      </c>
      <c r="AI719" s="19" t="n" hidden="false">
        <f>ROUND(AE719*AF719,2)</f>
        <v>790191</v>
      </c>
      <c r="AJ719" s="19" t="n" hidden="false">
        <v/>
      </c>
      <c r="AK719" s="19" t="n" hidden="false">
        <f>AI719+AJ719</f>
        <v>790191</v>
      </c>
      <c r="AL719" s="21" t="n" hidden="false">
        <f>AK719/N719-1</f>
        <v>0</v>
      </c>
      <c r="AM719" s="8" t="n">
        <v>0</v>
      </c>
      <c r="AN719" s="23" t="n" hidden="false">
        <v>0</v>
      </c>
      <c r="AO719" s="19" t="n" hidden="false">
        <v/>
      </c>
      <c r="AP719" s="19" t="n" hidden="false">
        <f>AN719+AO719</f>
        <v>0</v>
      </c>
      <c r="AQ719" s="19" t="n" hidden="false">
        <f>ROUND(AM719*AN719,2)</f>
        <v>0</v>
      </c>
      <c r="AR719" s="19" t="n" hidden="false">
        <v/>
      </c>
      <c r="AS719" s="19" t="n" hidden="false">
        <f>AQ719+AR719</f>
        <v>0</v>
      </c>
      <c r="AT719" s="21" t="n" hidden="false">
        <f>AS719/N719-1</f>
        <v>-1</v>
      </c>
    </row>
    <row r="720" customFormat="false" hidden="false" outlineLevel="0" collapsed="false">
      <c r="A720" s="18" t="inlineStr">
        <is>
          <t xml:space="preserve">1.1.1.2.1.1.3.30</t>
        </is>
      </c>
      <c r="B720" s="18" t="inlineStr">
        <is>
          <t xml:space="preserve"/>
        </is>
      </c>
      <c r="C720" s="18" t="inlineStr">
        <is>
          <t xml:space="preserve">Монтаж лотка электротехнического / лестничного</t>
        </is>
      </c>
      <c r="D720" s="7" t="inlineStr">
        <is>
          <t xml:space="preserve">4.1
С учетом дополнительных комплектующих.СМР предусматривает дополнительные комплектующие</t>
        </is>
      </c>
      <c r="E720" s="7" t="inlineStr">
        <is>
          <t xml:space="preserve"/>
        </is>
      </c>
      <c r="F720" s="7" t="inlineStr">
        <is>
          <t xml:space="preserve">ПОГ М</t>
        </is>
      </c>
      <c r="G720" s="7" t="inlineStr">
        <is>
          <t xml:space="preserve">1</t>
        </is>
      </c>
      <c r="H720" s="8" t="n">
        <v>150</v>
      </c>
      <c r="I720" s="19" t="n">
        <f>ROUND((L721)/H720,2)</f>
        <v>831.78</v>
      </c>
      <c r="J720" s="20" t="n">
        <v>1066</v>
      </c>
      <c r="K720" s="19" t="n">
        <f>I720+ROUND(J720,2)</f>
        <v>1897.78</v>
      </c>
      <c r="L720" s="19" t="n">
        <f>ROUND(H720*I720,2)</f>
        <v>124767</v>
      </c>
      <c r="M720" s="19" t="n">
        <f>ROUND(H720*ROUND(J720,2),2)</f>
        <v>159900</v>
      </c>
      <c r="N720" s="19" t="n">
        <f>L720+M720</f>
        <v>284667</v>
      </c>
      <c r="O720" s="8" t="n">
        <v>150</v>
      </c>
      <c r="P720" s="19" t="n" hidden="false">
        <f>ROUND((S721)/O720,2)</f>
        <v>831.78</v>
      </c>
      <c r="Q720" s="20" t="n" hidden="false">
        <v>1605.6</v>
      </c>
      <c r="R720" s="19" t="n" hidden="false">
        <f>P720+Q720</f>
        <v>2437.38</v>
      </c>
      <c r="S720" s="19" t="n" hidden="false">
        <f>ROUND(O720*P720,2)</f>
        <v>124767</v>
      </c>
      <c r="T720" s="19" t="n" hidden="false">
        <f>ROUND(O720*Q720,2)</f>
        <v>240840</v>
      </c>
      <c r="U720" s="19" t="n" hidden="false">
        <f>S720+T720</f>
        <v>365607</v>
      </c>
      <c r="V720" s="21" t="n" hidden="false">
        <f>U720/N720-1</f>
        <v>0.284332219751499</v>
      </c>
      <c r="W720" s="8" t="n">
        <v>150</v>
      </c>
      <c r="X720" s="19" t="n" hidden="false">
        <f>ROUND((AA721)/W720,2)</f>
        <v>831.78</v>
      </c>
      <c r="Y720" s="20" t="n" hidden="false">
        <v>2800</v>
      </c>
      <c r="Z720" s="19" t="n" hidden="false">
        <f>X720+Y720</f>
        <v>3631.78</v>
      </c>
      <c r="AA720" s="19" t="n" hidden="false">
        <f>ROUND(W720*X720,2)</f>
        <v>124767</v>
      </c>
      <c r="AB720" s="19" t="n" hidden="false">
        <f>ROUND(W720*Y720,2)</f>
        <v>420000</v>
      </c>
      <c r="AC720" s="19" t="n" hidden="false">
        <f>AA720+AB720</f>
        <v>544767</v>
      </c>
      <c r="AD720" s="21" t="n" hidden="false">
        <f>AC720/N720-1</f>
        <v>0.913699164286693</v>
      </c>
      <c r="AE720" s="8" t="n">
        <v>150</v>
      </c>
      <c r="AF720" s="19" t="n" hidden="false">
        <f>ROUND((AI721)/AE720,2)</f>
        <v>831.78</v>
      </c>
      <c r="AG720" s="20" t="n" hidden="false">
        <v>2200</v>
      </c>
      <c r="AH720" s="19" t="n" hidden="false">
        <f>AF720+AG720</f>
        <v>3031.78</v>
      </c>
      <c r="AI720" s="19" t="n" hidden="false">
        <f>ROUND(AE720*AF720,2)</f>
        <v>124767</v>
      </c>
      <c r="AJ720" s="19" t="n" hidden="false">
        <f>ROUND(AE720*AG720,2)</f>
        <v>330000</v>
      </c>
      <c r="AK720" s="19" t="n" hidden="false">
        <f>AI720+AJ720</f>
        <v>454767</v>
      </c>
      <c r="AL720" s="21" t="n" hidden="false">
        <f>AK720/N720-1</f>
        <v>0.5975402839106745</v>
      </c>
      <c r="AM720" s="8" t="n">
        <v>0</v>
      </c>
      <c r="AN720" s="19" t="n" hidden="false">
        <f>ROUND((AQ721)/AM720,2)</f>
        <v>0</v>
      </c>
      <c r="AO720" s="19" t="n" hidden="false">
        <v>0</v>
      </c>
      <c r="AP720" s="19" t="n" hidden="false">
        <f>AN720+AO720</f>
        <v>0</v>
      </c>
      <c r="AQ720" s="19" t="n" hidden="false">
        <f>ROUND(AM720*AN720,2)</f>
        <v>0</v>
      </c>
      <c r="AR720" s="19" t="n" hidden="false">
        <f>ROUND(AM720*AO720,2)</f>
        <v>0</v>
      </c>
      <c r="AS720" s="19" t="n" hidden="false">
        <f>AQ720+AR720</f>
        <v>0</v>
      </c>
      <c r="AT720" s="21" t="n" hidden="false">
        <f>AS720/N720-1</f>
        <v>-1</v>
      </c>
    </row>
    <row r="721" customFormat="false" hidden="false" outlineLevel="0" collapsed="false">
      <c r="A721" s="18" t="inlineStr">
        <is>
          <t xml:space="preserve">1.1.1.2.1.1.3.30.1</t>
        </is>
      </c>
      <c r="B721" s="18" t="inlineStr">
        <is>
          <t xml:space="preserve"/>
        </is>
      </c>
      <c r="C721" s="22" t="inlineStr">
        <is>
          <t xml:space="preserve">Лоток электротехнический лестничный осн.400мм H=80мм</t>
        </is>
      </c>
      <c r="D721" s="7" t="inlineStr">
        <is>
          <t xml:space="preserve">Без учета дополнительных комплектующих
ДКС,Ostec</t>
        </is>
      </c>
      <c r="E721" s="7" t="inlineStr">
        <is>
          <t xml:space="preserve"/>
        </is>
      </c>
      <c r="F721" s="7" t="inlineStr">
        <is>
          <t xml:space="preserve">М</t>
        </is>
      </c>
      <c r="G721" s="7" t="inlineStr">
        <is>
          <t xml:space="preserve">1</t>
        </is>
      </c>
      <c r="H721" s="8" t="n">
        <v>150</v>
      </c>
      <c r="I721" s="23" t="n">
        <v>831.78</v>
      </c>
      <c r="J721" s="19" t="n">
        <v/>
      </c>
      <c r="K721" s="19" t="n">
        <f>ROUND(I721,2)+J721</f>
        <v>831.78</v>
      </c>
      <c r="L721" s="19" t="n">
        <f>ROUND(H721*ROUND(I721,2),2)</f>
        <v>124767</v>
      </c>
      <c r="M721" s="19" t="n">
        <v/>
      </c>
      <c r="N721" s="19" t="n">
        <f>L721+M721</f>
        <v>124767</v>
      </c>
      <c r="O721" s="8" t="n">
        <v>150</v>
      </c>
      <c r="P721" s="23" t="n" hidden="false">
        <v>831.78</v>
      </c>
      <c r="Q721" s="19" t="n" hidden="false">
        <v/>
      </c>
      <c r="R721" s="19" t="n" hidden="false">
        <f>P721+Q721</f>
        <v>831.78</v>
      </c>
      <c r="S721" s="19" t="n" hidden="false">
        <f>ROUND(O721*P721,2)</f>
        <v>124767</v>
      </c>
      <c r="T721" s="19" t="n" hidden="false">
        <v/>
      </c>
      <c r="U721" s="19" t="n" hidden="false">
        <f>S721+T721</f>
        <v>124767</v>
      </c>
      <c r="V721" s="21" t="n" hidden="false">
        <f>U721/N721-1</f>
        <v>0</v>
      </c>
      <c r="W721" s="8" t="n">
        <v>150</v>
      </c>
      <c r="X721" s="23" t="n" hidden="false">
        <v>831.78</v>
      </c>
      <c r="Y721" s="19" t="n" hidden="false">
        <v/>
      </c>
      <c r="Z721" s="19" t="n" hidden="false">
        <f>X721+Y721</f>
        <v>831.78</v>
      </c>
      <c r="AA721" s="19" t="n" hidden="false">
        <f>ROUND(W721*X721,2)</f>
        <v>124767</v>
      </c>
      <c r="AB721" s="19" t="n" hidden="false">
        <v/>
      </c>
      <c r="AC721" s="19" t="n" hidden="false">
        <f>AA721+AB721</f>
        <v>124767</v>
      </c>
      <c r="AD721" s="21" t="n" hidden="false">
        <f>AC721/N721-1</f>
        <v>0</v>
      </c>
      <c r="AE721" s="8" t="n">
        <v>150</v>
      </c>
      <c r="AF721" s="23" t="n" hidden="false">
        <v>831.78</v>
      </c>
      <c r="AG721" s="19" t="n" hidden="false">
        <v/>
      </c>
      <c r="AH721" s="19" t="n" hidden="false">
        <f>AF721+AG721</f>
        <v>831.78</v>
      </c>
      <c r="AI721" s="19" t="n" hidden="false">
        <f>ROUND(AE721*AF721,2)</f>
        <v>124767</v>
      </c>
      <c r="AJ721" s="19" t="n" hidden="false">
        <v/>
      </c>
      <c r="AK721" s="19" t="n" hidden="false">
        <f>AI721+AJ721</f>
        <v>124767</v>
      </c>
      <c r="AL721" s="21" t="n" hidden="false">
        <f>AK721/N721-1</f>
        <v>0</v>
      </c>
      <c r="AM721" s="8" t="n">
        <v>0</v>
      </c>
      <c r="AN721" s="23" t="n" hidden="false">
        <v>0</v>
      </c>
      <c r="AO721" s="19" t="n" hidden="false">
        <v/>
      </c>
      <c r="AP721" s="19" t="n" hidden="false">
        <f>AN721+AO721</f>
        <v>0</v>
      </c>
      <c r="AQ721" s="19" t="n" hidden="false">
        <f>ROUND(AM721*AN721,2)</f>
        <v>0</v>
      </c>
      <c r="AR721" s="19" t="n" hidden="false">
        <v/>
      </c>
      <c r="AS721" s="19" t="n" hidden="false">
        <f>AQ721+AR721</f>
        <v>0</v>
      </c>
      <c r="AT721" s="21" t="n" hidden="false">
        <f>AS721/N721-1</f>
        <v>-1</v>
      </c>
    </row>
    <row r="722" customFormat="false" hidden="false" outlineLevel="0" collapsed="false">
      <c r="A722" s="18" t="inlineStr">
        <is>
          <t xml:space="preserve">1.1.1.2.1.1.3.31</t>
        </is>
      </c>
      <c r="B722" s="18" t="inlineStr">
        <is>
          <t xml:space="preserve"/>
        </is>
      </c>
      <c r="C722" s="18" t="inlineStr">
        <is>
          <t xml:space="preserve">Монтаж лотка электротехнического / лестничного</t>
        </is>
      </c>
      <c r="D722" s="7" t="inlineStr">
        <is>
          <t xml:space="preserve">4.2
С учетом дополнительных комплектующих.СМР предусматривает дополнительные комплектующие</t>
        </is>
      </c>
      <c r="E722" s="7" t="inlineStr">
        <is>
          <t xml:space="preserve"/>
        </is>
      </c>
      <c r="F722" s="7" t="inlineStr">
        <is>
          <t xml:space="preserve">ПОГ М</t>
        </is>
      </c>
      <c r="G722" s="7" t="inlineStr">
        <is>
          <t xml:space="preserve">1</t>
        </is>
      </c>
      <c r="H722" s="8" t="n">
        <v>150</v>
      </c>
      <c r="I722" s="19" t="n">
        <f>ROUND((L723)/H722,2)</f>
        <v>821</v>
      </c>
      <c r="J722" s="20" t="n">
        <v>1066</v>
      </c>
      <c r="K722" s="19" t="n">
        <f>I722+ROUND(J722,2)</f>
        <v>1887</v>
      </c>
      <c r="L722" s="19" t="n">
        <f>ROUND(H722*I722,2)</f>
        <v>123150</v>
      </c>
      <c r="M722" s="19" t="n">
        <f>ROUND(H722*ROUND(J722,2),2)</f>
        <v>159900</v>
      </c>
      <c r="N722" s="19" t="n">
        <f>L722+M722</f>
        <v>283050</v>
      </c>
      <c r="O722" s="8" t="n">
        <v>150</v>
      </c>
      <c r="P722" s="19" t="n" hidden="false">
        <f>ROUND((S723)/O722,2)</f>
        <v>821</v>
      </c>
      <c r="Q722" s="20" t="n" hidden="false">
        <v>1605.6</v>
      </c>
      <c r="R722" s="19" t="n" hidden="false">
        <f>P722+Q722</f>
        <v>2426.6</v>
      </c>
      <c r="S722" s="19" t="n" hidden="false">
        <f>ROUND(O722*P722,2)</f>
        <v>123150</v>
      </c>
      <c r="T722" s="19" t="n" hidden="false">
        <f>ROUND(O722*Q722,2)</f>
        <v>240840</v>
      </c>
      <c r="U722" s="19" t="n" hidden="false">
        <f>S722+T722</f>
        <v>363990</v>
      </c>
      <c r="V722" s="21" t="n" hidden="false">
        <f>U722/N722-1</f>
        <v>0.28595654478007426</v>
      </c>
      <c r="W722" s="8" t="n">
        <v>150</v>
      </c>
      <c r="X722" s="19" t="n" hidden="false">
        <f>ROUND((AA723)/W722,2)</f>
        <v>821</v>
      </c>
      <c r="Y722" s="20" t="n" hidden="false">
        <v>2800</v>
      </c>
      <c r="Z722" s="19" t="n" hidden="false">
        <f>X722+Y722</f>
        <v>3621</v>
      </c>
      <c r="AA722" s="19" t="n" hidden="false">
        <f>ROUND(W722*X722,2)</f>
        <v>123150</v>
      </c>
      <c r="AB722" s="19" t="n" hidden="false">
        <f>ROUND(W722*Y722,2)</f>
        <v>420000</v>
      </c>
      <c r="AC722" s="19" t="n" hidden="false">
        <f>AA722+AB722</f>
        <v>543150</v>
      </c>
      <c r="AD722" s="21" t="n" hidden="false">
        <f>AC722/N722-1</f>
        <v>0.9189189189189189</v>
      </c>
      <c r="AE722" s="8" t="n">
        <v>150</v>
      </c>
      <c r="AF722" s="19" t="n" hidden="false">
        <f>ROUND((AI723)/AE722,2)</f>
        <v>821</v>
      </c>
      <c r="AG722" s="20" t="n" hidden="false">
        <v>2200</v>
      </c>
      <c r="AH722" s="19" t="n" hidden="false">
        <f>AF722+AG722</f>
        <v>3021</v>
      </c>
      <c r="AI722" s="19" t="n" hidden="false">
        <f>ROUND(AE722*AF722,2)</f>
        <v>123150</v>
      </c>
      <c r="AJ722" s="19" t="n" hidden="false">
        <f>ROUND(AE722*AG722,2)</f>
        <v>330000</v>
      </c>
      <c r="AK722" s="19" t="n" hidden="false">
        <f>AI722+AJ722</f>
        <v>453150</v>
      </c>
      <c r="AL722" s="21" t="n" hidden="false">
        <f>AK722/N722-1</f>
        <v>0.6009538950715421</v>
      </c>
      <c r="AM722" s="8" t="n">
        <v>0</v>
      </c>
      <c r="AN722" s="19" t="n" hidden="false">
        <f>ROUND((AQ723)/AM722,2)</f>
        <v>0</v>
      </c>
      <c r="AO722" s="19" t="n" hidden="false">
        <v>0</v>
      </c>
      <c r="AP722" s="19" t="n" hidden="false">
        <f>AN722+AO722</f>
        <v>0</v>
      </c>
      <c r="AQ722" s="19" t="n" hidden="false">
        <f>ROUND(AM722*AN722,2)</f>
        <v>0</v>
      </c>
      <c r="AR722" s="19" t="n" hidden="false">
        <f>ROUND(AM722*AO722,2)</f>
        <v>0</v>
      </c>
      <c r="AS722" s="19" t="n" hidden="false">
        <f>AQ722+AR722</f>
        <v>0</v>
      </c>
      <c r="AT722" s="21" t="n" hidden="false">
        <f>AS722/N722-1</f>
        <v>-1</v>
      </c>
    </row>
    <row r="723" customFormat="false" hidden="false" outlineLevel="0" collapsed="false">
      <c r="A723" s="18" t="inlineStr">
        <is>
          <t xml:space="preserve">1.1.1.2.1.1.3.31.1</t>
        </is>
      </c>
      <c r="B723" s="18" t="inlineStr">
        <is>
          <t xml:space="preserve"/>
        </is>
      </c>
      <c r="C723" s="22" t="inlineStr">
        <is>
          <t xml:space="preserve">Лоток электротехнический лестничный осн.400мм H=80мм</t>
        </is>
      </c>
      <c r="D723" s="7" t="inlineStr">
        <is>
          <t xml:space="preserve">Без учета дополнительных комплектующих
ДКС,Ostec</t>
        </is>
      </c>
      <c r="E723" s="7" t="inlineStr">
        <is>
          <t xml:space="preserve"/>
        </is>
      </c>
      <c r="F723" s="7" t="inlineStr">
        <is>
          <t xml:space="preserve">М</t>
        </is>
      </c>
      <c r="G723" s="7" t="inlineStr">
        <is>
          <t xml:space="preserve">1</t>
        </is>
      </c>
      <c r="H723" s="8" t="n">
        <v>150</v>
      </c>
      <c r="I723" s="23" t="n">
        <v>821</v>
      </c>
      <c r="J723" s="19" t="n">
        <v/>
      </c>
      <c r="K723" s="19" t="n">
        <f>ROUND(I723,2)+J723</f>
        <v>821</v>
      </c>
      <c r="L723" s="19" t="n">
        <f>ROUND(H723*ROUND(I723,2),2)</f>
        <v>123150</v>
      </c>
      <c r="M723" s="19" t="n">
        <v/>
      </c>
      <c r="N723" s="19" t="n">
        <f>L723+M723</f>
        <v>123150</v>
      </c>
      <c r="O723" s="8" t="n">
        <v>150</v>
      </c>
      <c r="P723" s="23" t="n" hidden="false">
        <v>821</v>
      </c>
      <c r="Q723" s="19" t="n" hidden="false">
        <v/>
      </c>
      <c r="R723" s="19" t="n" hidden="false">
        <f>P723+Q723</f>
        <v>821</v>
      </c>
      <c r="S723" s="19" t="n" hidden="false">
        <f>ROUND(O723*P723,2)</f>
        <v>123150</v>
      </c>
      <c r="T723" s="19" t="n" hidden="false">
        <v/>
      </c>
      <c r="U723" s="19" t="n" hidden="false">
        <f>S723+T723</f>
        <v>123150</v>
      </c>
      <c r="V723" s="21" t="n" hidden="false">
        <f>U723/N723-1</f>
        <v>0</v>
      </c>
      <c r="W723" s="8" t="n">
        <v>150</v>
      </c>
      <c r="X723" s="23" t="n" hidden="false">
        <v>821</v>
      </c>
      <c r="Y723" s="19" t="n" hidden="false">
        <v/>
      </c>
      <c r="Z723" s="19" t="n" hidden="false">
        <f>X723+Y723</f>
        <v>821</v>
      </c>
      <c r="AA723" s="19" t="n" hidden="false">
        <f>ROUND(W723*X723,2)</f>
        <v>123150</v>
      </c>
      <c r="AB723" s="19" t="n" hidden="false">
        <v/>
      </c>
      <c r="AC723" s="19" t="n" hidden="false">
        <f>AA723+AB723</f>
        <v>123150</v>
      </c>
      <c r="AD723" s="21" t="n" hidden="false">
        <f>AC723/N723-1</f>
        <v>0</v>
      </c>
      <c r="AE723" s="8" t="n">
        <v>150</v>
      </c>
      <c r="AF723" s="23" t="n" hidden="false">
        <v>821</v>
      </c>
      <c r="AG723" s="19" t="n" hidden="false">
        <v/>
      </c>
      <c r="AH723" s="19" t="n" hidden="false">
        <f>AF723+AG723</f>
        <v>821</v>
      </c>
      <c r="AI723" s="19" t="n" hidden="false">
        <f>ROUND(AE723*AF723,2)</f>
        <v>123150</v>
      </c>
      <c r="AJ723" s="19" t="n" hidden="false">
        <v/>
      </c>
      <c r="AK723" s="19" t="n" hidden="false">
        <f>AI723+AJ723</f>
        <v>123150</v>
      </c>
      <c r="AL723" s="21" t="n" hidden="false">
        <f>AK723/N723-1</f>
        <v>0</v>
      </c>
      <c r="AM723" s="8" t="n">
        <v>0</v>
      </c>
      <c r="AN723" s="23" t="n" hidden="false">
        <v>0</v>
      </c>
      <c r="AO723" s="19" t="n" hidden="false">
        <v/>
      </c>
      <c r="AP723" s="19" t="n" hidden="false">
        <f>AN723+AO723</f>
        <v>0</v>
      </c>
      <c r="AQ723" s="19" t="n" hidden="false">
        <f>ROUND(AM723*AN723,2)</f>
        <v>0</v>
      </c>
      <c r="AR723" s="19" t="n" hidden="false">
        <v/>
      </c>
      <c r="AS723" s="19" t="n" hidden="false">
        <f>AQ723+AR723</f>
        <v>0</v>
      </c>
      <c r="AT723" s="21" t="n" hidden="false">
        <f>AS723/N723-1</f>
        <v>-1</v>
      </c>
    </row>
    <row r="724" customFormat="false" hidden="false" outlineLevel="0" collapsed="false">
      <c r="A724" s="14" t="inlineStr">
        <is>
          <t xml:space="preserve">1.1.1.2.1.1.4</t>
        </is>
      </c>
      <c r="B724" s="14" t="inlineStr">
        <is>
          <t xml:space="preserve"/>
        </is>
      </c>
      <c r="C724" s="14" t="inlineStr">
        <is>
          <t xml:space="preserve">Монтаж электроустановочных изделий</t>
        </is>
      </c>
      <c r="D724" s="6" t="inlineStr">
        <is>
          <t xml:space="preserve"/>
        </is>
      </c>
      <c r="E724" s="6" t="inlineStr">
        <is>
          <t xml:space="preserve"/>
        </is>
      </c>
      <c r="F724" s="6" t="inlineStr">
        <is>
          <t xml:space="preserve"/>
        </is>
      </c>
      <c r="G724" s="6" t="inlineStr">
        <is>
          <t xml:space="preserve"/>
        </is>
      </c>
      <c r="H724" s="15" t="n">
        <v/>
      </c>
      <c r="I724" s="16" t="n">
        <v/>
      </c>
      <c r="J724" s="16" t="n">
        <v/>
      </c>
      <c r="K724" s="16" t="n">
        <v/>
      </c>
      <c r="L724" s="16" t="n">
        <f>L725+L734+L738+L742+L744+L746</f>
        <v>24939.8</v>
      </c>
      <c r="M724" s="16" t="n">
        <f>M725+M734+M738+M742+M744+M746</f>
        <v>363031</v>
      </c>
      <c r="N724" s="16" t="n">
        <f>N725+N734+N738+N742+N744+N746</f>
        <v>387970.8</v>
      </c>
      <c r="O724" s="15" t="n">
        <v/>
      </c>
      <c r="P724" s="16" t="n" hidden="false">
        <v/>
      </c>
      <c r="Q724" s="16" t="n" hidden="false">
        <v/>
      </c>
      <c r="R724" s="16" t="n" hidden="false">
        <v/>
      </c>
      <c r="S724" s="16" t="n" hidden="false">
        <f>S725+S734+S738+S742+S744+S746</f>
        <v>113868.92</v>
      </c>
      <c r="T724" s="16" t="n" hidden="false">
        <f>T725+T734+T738+T742+T744+T746</f>
        <v>604886.4</v>
      </c>
      <c r="U724" s="16" t="n" hidden="false">
        <f>U725+U734+U738+U742+U744+U746</f>
        <v>718755.32</v>
      </c>
      <c r="V724" s="17" t="n" hidden="false">
        <f>U724/N724-1</f>
        <v>0.8526015875421551</v>
      </c>
      <c r="W724" s="15" t="n">
        <v/>
      </c>
      <c r="X724" s="16" t="n" hidden="false">
        <v/>
      </c>
      <c r="Y724" s="16" t="n" hidden="false">
        <v/>
      </c>
      <c r="Z724" s="16" t="n" hidden="false">
        <v/>
      </c>
      <c r="AA724" s="16" t="n" hidden="false">
        <f>AA725+AA734+AA738+AA742+AA744+AA746</f>
        <v>151726.88</v>
      </c>
      <c r="AB724" s="16" t="n" hidden="false">
        <f>AB725+AB734+AB738+AB742+AB744+AB746</f>
        <v>727960</v>
      </c>
      <c r="AC724" s="16" t="n" hidden="false">
        <f>AC725+AC734+AC738+AC742+AC744+AC746</f>
        <v>879686.88</v>
      </c>
      <c r="AD724" s="17" t="n" hidden="false">
        <f>AC724/N724-1</f>
        <v>1.267404866551813</v>
      </c>
      <c r="AE724" s="15" t="n">
        <v/>
      </c>
      <c r="AF724" s="16" t="n" hidden="false">
        <v/>
      </c>
      <c r="AG724" s="16" t="n" hidden="false">
        <v/>
      </c>
      <c r="AH724" s="16" t="n" hidden="false">
        <v/>
      </c>
      <c r="AI724" s="16" t="n" hidden="false">
        <f>AI725+AI734+AI738+AI742+AI744+AI746</f>
        <v>149714.96</v>
      </c>
      <c r="AJ724" s="16" t="n" hidden="false">
        <f>AJ725+AJ734+AJ738+AJ742+AJ744+AJ746</f>
        <v>1091000</v>
      </c>
      <c r="AK724" s="16" t="n" hidden="false">
        <f>AK725+AK734+AK738+AK742+AK744+AK746</f>
        <v>1240714.96</v>
      </c>
      <c r="AL724" s="17" t="n" hidden="false">
        <f>AK724/N724-1</f>
        <v>2.197959640261587</v>
      </c>
      <c r="AM724" s="15" t="n">
        <v/>
      </c>
      <c r="AN724" s="16" t="n" hidden="false">
        <v/>
      </c>
      <c r="AO724" s="16" t="n" hidden="false">
        <v/>
      </c>
      <c r="AP724" s="16" t="n" hidden="false">
        <v/>
      </c>
      <c r="AQ724" s="16" t="n" hidden="false">
        <f>AQ725+AQ734+AQ738+AQ742+AQ744+AQ746</f>
        <v>0</v>
      </c>
      <c r="AR724" s="16" t="n" hidden="false">
        <f>AR725+AR734+AR738+AR742+AR744+AR746</f>
        <v>0</v>
      </c>
      <c r="AS724" s="16" t="n" hidden="false">
        <f>AS725+AS734+AS738+AS742+AS744+AS746</f>
        <v>0</v>
      </c>
      <c r="AT724" s="17" t="n" hidden="false">
        <f>AS724/N724-1</f>
        <v>-1</v>
      </c>
    </row>
    <row r="725" customFormat="false" hidden="false" outlineLevel="0" collapsed="false">
      <c r="A725" s="18" t="inlineStr">
        <is>
          <t xml:space="preserve">1.1.1.2.1.1.4.1</t>
        </is>
      </c>
      <c r="B725" s="18" t="inlineStr">
        <is>
          <t xml:space="preserve"/>
        </is>
      </c>
      <c r="C725" s="18" t="inlineStr">
        <is>
          <t xml:space="preserve">Монтаж электрических оконечных устройств / выключатель, переключатель</t>
        </is>
      </c>
      <c r="D725" s="7" t="inlineStr">
        <is>
          <t xml:space="preserve"/>
        </is>
      </c>
      <c r="E725" s="7" t="inlineStr">
        <is>
          <t xml:space="preserve">Выгружается из БО по объектам BIM-КЦ</t>
        </is>
      </c>
      <c r="F725" s="7" t="inlineStr">
        <is>
          <t xml:space="preserve">ШТ</t>
        </is>
      </c>
      <c r="G725" s="7" t="inlineStr">
        <is>
          <t xml:space="preserve">1</t>
        </is>
      </c>
      <c r="H725" s="8" t="n">
        <v>188</v>
      </c>
      <c r="I725" s="19" t="n">
        <f>ROUND((L726+L727+L728+L729+L730+L731+L732+L733)/H725,2)</f>
        <v>89.41</v>
      </c>
      <c r="J725" s="20" t="n">
        <v>478</v>
      </c>
      <c r="K725" s="19" t="n">
        <f>I725+ROUND(J725,2)</f>
        <v>567.41</v>
      </c>
      <c r="L725" s="19" t="n">
        <f>ROUND(H725*I725,2)</f>
        <v>16809.08</v>
      </c>
      <c r="M725" s="19" t="n">
        <f>ROUND(H725*ROUND(J725,2),2)</f>
        <v>89864</v>
      </c>
      <c r="N725" s="19" t="n">
        <f>L725+M725</f>
        <v>106673.08</v>
      </c>
      <c r="O725" s="8" t="n">
        <v>188</v>
      </c>
      <c r="P725" s="19" t="n" hidden="false">
        <f>ROUND((S726+S727+S728+S729+S730+S731+S732+S733)/O725,2)</f>
        <v>185.2</v>
      </c>
      <c r="Q725" s="20" t="n" hidden="false">
        <v>764.8</v>
      </c>
      <c r="R725" s="19" t="n" hidden="false">
        <f>P725+Q725</f>
        <v>950</v>
      </c>
      <c r="S725" s="19" t="n" hidden="false">
        <f>ROUND(O725*P725,2)</f>
        <v>34817.6</v>
      </c>
      <c r="T725" s="19" t="n" hidden="false">
        <f>ROUND(O725*Q725,2)</f>
        <v>143782.4</v>
      </c>
      <c r="U725" s="19" t="n" hidden="false">
        <f>S725+T725</f>
        <v>178600</v>
      </c>
      <c r="V725" s="21" t="n" hidden="false">
        <f>U725/N725-1</f>
        <v>0.6742743342556528</v>
      </c>
      <c r="W725" s="8" t="n">
        <v>188</v>
      </c>
      <c r="X725" s="19" t="n" hidden="false">
        <f>ROUND((AA726+AA727+AA728+AA729+AA730+AA731+AA732+AA733)/W725,2)</f>
        <v>174.61</v>
      </c>
      <c r="Y725" s="20" t="n" hidden="false">
        <v>950</v>
      </c>
      <c r="Z725" s="19" t="n" hidden="false">
        <f>X725+Y725</f>
        <v>1124.61</v>
      </c>
      <c r="AA725" s="19" t="n" hidden="false">
        <f>ROUND(W725*X725,2)</f>
        <v>32826.68</v>
      </c>
      <c r="AB725" s="19" t="n" hidden="false">
        <f>ROUND(W725*Y725,2)</f>
        <v>178600</v>
      </c>
      <c r="AC725" s="19" t="n" hidden="false">
        <f>AA725+AB725</f>
        <v>211426.68</v>
      </c>
      <c r="AD725" s="21" t="n" hidden="false">
        <f>AC725/N725-1</f>
        <v>0.9820059568918418</v>
      </c>
      <c r="AE725" s="8" t="n">
        <v>188</v>
      </c>
      <c r="AF725" s="19" t="n" hidden="false">
        <f>ROUND((AI726+AI727+AI728+AI729+AI730+AI731+AI732+AI733)/AE725,2)</f>
        <v>247.28</v>
      </c>
      <c r="AG725" s="20" t="n" hidden="false">
        <v>1000</v>
      </c>
      <c r="AH725" s="19" t="n" hidden="false">
        <f>AF725+AG725</f>
        <v>1247.28</v>
      </c>
      <c r="AI725" s="19" t="n" hidden="false">
        <f>ROUND(AE725*AF725,2)</f>
        <v>46488.64</v>
      </c>
      <c r="AJ725" s="19" t="n" hidden="false">
        <f>ROUND(AE725*AG725,2)</f>
        <v>188000</v>
      </c>
      <c r="AK725" s="19" t="n" hidden="false">
        <f>AI725+AJ725</f>
        <v>234488.64</v>
      </c>
      <c r="AL725" s="21" t="n" hidden="false">
        <f>AK725/N725-1</f>
        <v>1.198198833295148</v>
      </c>
      <c r="AM725" s="8" t="n">
        <v>0</v>
      </c>
      <c r="AN725" s="19" t="n" hidden="false">
        <f>ROUND((AQ726+AQ727+AQ728+AQ729+AQ730+AQ731+AQ732+AQ733)/AM725,2)</f>
        <v>0</v>
      </c>
      <c r="AO725" s="19" t="n" hidden="false">
        <v>0</v>
      </c>
      <c r="AP725" s="19" t="n" hidden="false">
        <f>AN725+AO725</f>
        <v>0</v>
      </c>
      <c r="AQ725" s="19" t="n" hidden="false">
        <f>ROUND(AM725*AN725,2)</f>
        <v>0</v>
      </c>
      <c r="AR725" s="19" t="n" hidden="false">
        <f>ROUND(AM725*AO725,2)</f>
        <v>0</v>
      </c>
      <c r="AS725" s="19" t="n" hidden="false">
        <f>AQ725+AR725</f>
        <v>0</v>
      </c>
      <c r="AT725" s="21" t="n" hidden="false">
        <f>AS725/N725-1</f>
        <v>-1</v>
      </c>
    </row>
    <row r="726" customFormat="false" hidden="false" outlineLevel="0" collapsed="false">
      <c r="A726" s="18" t="inlineStr">
        <is>
          <t xml:space="preserve">1.1.1.2.1.1.4.1.1</t>
        </is>
      </c>
      <c r="B726" s="18" t="inlineStr">
        <is>
          <t xml:space="preserve"/>
        </is>
      </c>
      <c r="C726" s="22" t="inlineStr">
        <is>
          <t xml:space="preserve">Переключатель Одноклавишный 10А 250В IP20 Белый</t>
        </is>
      </c>
      <c r="D726" s="7" t="inlineStr">
        <is>
          <t xml:space="preserve">Переключатель проходной одноклавишный открытой установки, 10А, 250В, IP20 белый</t>
        </is>
      </c>
      <c r="E726" s="7" t="inlineStr">
        <is>
          <t xml:space="preserve"/>
        </is>
      </c>
      <c r="F726" s="7" t="inlineStr">
        <is>
          <t xml:space="preserve">ШТ</t>
        </is>
      </c>
      <c r="G726" s="7" t="inlineStr">
        <is>
          <t xml:space="preserve">1</t>
        </is>
      </c>
      <c r="H726" s="8" t="n">
        <v>8</v>
      </c>
      <c r="I726" s="20" t="n">
        <v>0</v>
      </c>
      <c r="J726" s="19" t="n">
        <v/>
      </c>
      <c r="K726" s="19" t="n">
        <f>ROUND(I726,2)+J726</f>
        <v>0</v>
      </c>
      <c r="L726" s="19" t="n">
        <f>ROUND(H726*ROUND(I726,2),2)</f>
        <v>0</v>
      </c>
      <c r="M726" s="19" t="n">
        <v/>
      </c>
      <c r="N726" s="19" t="n">
        <f>L726+M726</f>
        <v>0</v>
      </c>
      <c r="O726" s="8" t="n">
        <v>8</v>
      </c>
      <c r="P726" s="20" t="n" hidden="false">
        <v>300</v>
      </c>
      <c r="Q726" s="19" t="n" hidden="false">
        <v/>
      </c>
      <c r="R726" s="19" t="n" hidden="false">
        <f>P726+Q726</f>
        <v>300</v>
      </c>
      <c r="S726" s="19" t="n" hidden="false">
        <f>ROUND(O726*P726,2)</f>
        <v>2400</v>
      </c>
      <c r="T726" s="19" t="n" hidden="false">
        <v/>
      </c>
      <c r="U726" s="19" t="n" hidden="false">
        <f>S726+T726</f>
        <v>2400</v>
      </c>
      <c r="V726" s="21" t="n" hidden="false">
        <f>U726/N726-1</f>
        <v>Infinity</v>
      </c>
      <c r="W726" s="8" t="n">
        <v>8</v>
      </c>
      <c r="X726" s="20" t="n" hidden="false">
        <v>170</v>
      </c>
      <c r="Y726" s="19" t="n" hidden="false">
        <v/>
      </c>
      <c r="Z726" s="19" t="n" hidden="false">
        <f>X726+Y726</f>
        <v>170</v>
      </c>
      <c r="AA726" s="19" t="n" hidden="false">
        <f>ROUND(W726*X726,2)</f>
        <v>1360</v>
      </c>
      <c r="AB726" s="19" t="n" hidden="false">
        <v/>
      </c>
      <c r="AC726" s="19" t="n" hidden="false">
        <f>AA726+AB726</f>
        <v>1360</v>
      </c>
      <c r="AD726" s="21" t="n" hidden="false">
        <f>AC726/N726-1</f>
        <v>Infinity</v>
      </c>
      <c r="AE726" s="8" t="n">
        <v>8</v>
      </c>
      <c r="AF726" s="20" t="n" hidden="false">
        <v>400</v>
      </c>
      <c r="AG726" s="19" t="n" hidden="false">
        <v/>
      </c>
      <c r="AH726" s="19" t="n" hidden="false">
        <f>AF726+AG726</f>
        <v>400</v>
      </c>
      <c r="AI726" s="19" t="n" hidden="false">
        <f>ROUND(AE726*AF726,2)</f>
        <v>3200</v>
      </c>
      <c r="AJ726" s="19" t="n" hidden="false">
        <v/>
      </c>
      <c r="AK726" s="19" t="n" hidden="false">
        <f>AI726+AJ726</f>
        <v>3200</v>
      </c>
      <c r="AL726" s="21" t="n" hidden="false">
        <f>AK726/N726-1</f>
        <v>Infinity</v>
      </c>
      <c r="AM726" s="8" t="n">
        <v>0</v>
      </c>
      <c r="AN726" s="19" t="n" hidden="false">
        <v>0</v>
      </c>
      <c r="AO726" s="19" t="n" hidden="false">
        <v/>
      </c>
      <c r="AP726" s="19" t="n" hidden="false">
        <f>AN726+AO726</f>
        <v>0</v>
      </c>
      <c r="AQ726" s="19" t="n" hidden="false">
        <f>ROUND(AM726*AN726,2)</f>
        <v>0</v>
      </c>
      <c r="AR726" s="19" t="n" hidden="false">
        <v/>
      </c>
      <c r="AS726" s="19" t="n" hidden="false">
        <f>AQ726+AR726</f>
        <v>0</v>
      </c>
      <c r="AT726" s="21" t="n" hidden="false">
        <f>AS726/N726-1</f>
        <v>NaN</v>
      </c>
    </row>
    <row r="727" customFormat="false" hidden="false" outlineLevel="0" collapsed="false">
      <c r="A727" s="18" t="inlineStr">
        <is>
          <t xml:space="preserve">1.1.1.2.1.1.4.1.2</t>
        </is>
      </c>
      <c r="B727" s="18" t="inlineStr">
        <is>
          <t xml:space="preserve"/>
        </is>
      </c>
      <c r="C727" s="22" t="inlineStr">
        <is>
          <t xml:space="preserve">Рамка Schneider Electric Glossa_ / белый / 1 пост / GSL000101</t>
        </is>
      </c>
      <c r="D727" s="7" t="inlineStr">
        <is>
          <t xml:space="preserve"/>
        </is>
      </c>
      <c r="E727" s="7" t="inlineStr">
        <is>
          <t xml:space="preserve"/>
        </is>
      </c>
      <c r="F727" s="7" t="inlineStr">
        <is>
          <t xml:space="preserve">ШТ</t>
        </is>
      </c>
      <c r="G727" s="7" t="inlineStr">
        <is>
          <t xml:space="preserve">1</t>
        </is>
      </c>
      <c r="H727" s="8" t="n">
        <v>170</v>
      </c>
      <c r="I727" s="23" t="n">
        <v>10.66</v>
      </c>
      <c r="J727" s="19" t="n">
        <v/>
      </c>
      <c r="K727" s="19" t="n">
        <f>ROUND(I727,2)+J727</f>
        <v>10.66</v>
      </c>
      <c r="L727" s="19" t="n">
        <f>ROUND(H727*ROUND(I727,2),2)</f>
        <v>1812.2</v>
      </c>
      <c r="M727" s="19" t="n">
        <v/>
      </c>
      <c r="N727" s="19" t="n">
        <f>L727+M727</f>
        <v>1812.2</v>
      </c>
      <c r="O727" s="8" t="n">
        <v>170</v>
      </c>
      <c r="P727" s="23" t="n" hidden="false">
        <v>10.66</v>
      </c>
      <c r="Q727" s="19" t="n" hidden="false">
        <v/>
      </c>
      <c r="R727" s="19" t="n" hidden="false">
        <f>P727+Q727</f>
        <v>10.66</v>
      </c>
      <c r="S727" s="19" t="n" hidden="false">
        <f>ROUND(O727*P727,2)</f>
        <v>1812.2</v>
      </c>
      <c r="T727" s="19" t="n" hidden="false">
        <v/>
      </c>
      <c r="U727" s="19" t="n" hidden="false">
        <f>S727+T727</f>
        <v>1812.2</v>
      </c>
      <c r="V727" s="21" t="n" hidden="false">
        <f>U727/N727-1</f>
        <v>0</v>
      </c>
      <c r="W727" s="8" t="n">
        <v>170</v>
      </c>
      <c r="X727" s="23" t="n" hidden="false">
        <v>10.66</v>
      </c>
      <c r="Y727" s="19" t="n" hidden="false">
        <v/>
      </c>
      <c r="Z727" s="19" t="n" hidden="false">
        <f>X727+Y727</f>
        <v>10.66</v>
      </c>
      <c r="AA727" s="19" t="n" hidden="false">
        <f>ROUND(W727*X727,2)</f>
        <v>1812.2</v>
      </c>
      <c r="AB727" s="19" t="n" hidden="false">
        <v/>
      </c>
      <c r="AC727" s="19" t="n" hidden="false">
        <f>AA727+AB727</f>
        <v>1812.2</v>
      </c>
      <c r="AD727" s="21" t="n" hidden="false">
        <f>AC727/N727-1</f>
        <v>0</v>
      </c>
      <c r="AE727" s="8" t="n">
        <v>170</v>
      </c>
      <c r="AF727" s="23" t="n" hidden="false">
        <v>10.66</v>
      </c>
      <c r="AG727" s="19" t="n" hidden="false">
        <v/>
      </c>
      <c r="AH727" s="19" t="n" hidden="false">
        <f>AF727+AG727</f>
        <v>10.66</v>
      </c>
      <c r="AI727" s="19" t="n" hidden="false">
        <f>ROUND(AE727*AF727,2)</f>
        <v>1812.2</v>
      </c>
      <c r="AJ727" s="19" t="n" hidden="false">
        <v/>
      </c>
      <c r="AK727" s="19" t="n" hidden="false">
        <f>AI727+AJ727</f>
        <v>1812.2</v>
      </c>
      <c r="AL727" s="21" t="n" hidden="false">
        <f>AK727/N727-1</f>
        <v>0</v>
      </c>
      <c r="AM727" s="8" t="n">
        <v>0</v>
      </c>
      <c r="AN727" s="23" t="n" hidden="false">
        <v>0</v>
      </c>
      <c r="AO727" s="19" t="n" hidden="false">
        <v/>
      </c>
      <c r="AP727" s="19" t="n" hidden="false">
        <f>AN727+AO727</f>
        <v>0</v>
      </c>
      <c r="AQ727" s="19" t="n" hidden="false">
        <f>ROUND(AM727*AN727,2)</f>
        <v>0</v>
      </c>
      <c r="AR727" s="19" t="n" hidden="false">
        <v/>
      </c>
      <c r="AS727" s="19" t="n" hidden="false">
        <f>AQ727+AR727</f>
        <v>0</v>
      </c>
      <c r="AT727" s="21" t="n" hidden="false">
        <f>AS727/N727-1</f>
        <v>-1</v>
      </c>
    </row>
    <row r="728" customFormat="false" hidden="false" outlineLevel="0" collapsed="false">
      <c r="A728" s="18" t="inlineStr">
        <is>
          <t xml:space="preserve">1.1.1.2.1.1.4.1.3</t>
        </is>
      </c>
      <c r="B728" s="18" t="inlineStr">
        <is>
          <t xml:space="preserve"/>
        </is>
      </c>
      <c r="C728" s="22" t="inlineStr">
        <is>
          <t xml:space="preserve">Переключатель_ / проходной/одноклавишный/открытой установки / 10А, 220В, IP20</t>
        </is>
      </c>
      <c r="D728" s="7" t="inlineStr">
        <is>
          <t xml:space="preserve">Переключатель проходной одноклавишный скрытой установки, 10А, 250В, IP20 белый</t>
        </is>
      </c>
      <c r="E728" s="7" t="inlineStr">
        <is>
          <t xml:space="preserve"/>
        </is>
      </c>
      <c r="F728" s="7" t="inlineStr">
        <is>
          <t xml:space="preserve">ШТ</t>
        </is>
      </c>
      <c r="G728" s="7" t="inlineStr">
        <is>
          <t xml:space="preserve">1</t>
        </is>
      </c>
      <c r="H728" s="8" t="n">
        <v>50</v>
      </c>
      <c r="I728" s="20" t="n">
        <v>86.78</v>
      </c>
      <c r="J728" s="19" t="n">
        <v/>
      </c>
      <c r="K728" s="19" t="n">
        <f>ROUND(I728,2)+J728</f>
        <v>86.78</v>
      </c>
      <c r="L728" s="19" t="n">
        <f>ROUND(H728*ROUND(I728,2),2)</f>
        <v>4339</v>
      </c>
      <c r="M728" s="19" t="n">
        <v/>
      </c>
      <c r="N728" s="19" t="n">
        <f>L728+M728</f>
        <v>4339</v>
      </c>
      <c r="O728" s="8" t="n">
        <v>50</v>
      </c>
      <c r="P728" s="20" t="n" hidden="false">
        <v>300</v>
      </c>
      <c r="Q728" s="19" t="n" hidden="false">
        <v/>
      </c>
      <c r="R728" s="19" t="n" hidden="false">
        <f>P728+Q728</f>
        <v>300</v>
      </c>
      <c r="S728" s="19" t="n" hidden="false">
        <f>ROUND(O728*P728,2)</f>
        <v>15000</v>
      </c>
      <c r="T728" s="19" t="n" hidden="false">
        <v/>
      </c>
      <c r="U728" s="19" t="n" hidden="false">
        <f>S728+T728</f>
        <v>15000</v>
      </c>
      <c r="V728" s="21" t="n" hidden="false">
        <f>U728/N728-1</f>
        <v>2.45701774602443</v>
      </c>
      <c r="W728" s="8" t="n">
        <v>50</v>
      </c>
      <c r="X728" s="20" t="n" hidden="false">
        <v>277</v>
      </c>
      <c r="Y728" s="19" t="n" hidden="false">
        <v/>
      </c>
      <c r="Z728" s="19" t="n" hidden="false">
        <f>X728+Y728</f>
        <v>277</v>
      </c>
      <c r="AA728" s="19" t="n" hidden="false">
        <f>ROUND(W728*X728,2)</f>
        <v>13850</v>
      </c>
      <c r="AB728" s="19" t="n" hidden="false">
        <v/>
      </c>
      <c r="AC728" s="19" t="n" hidden="false">
        <f>AA728+AB728</f>
        <v>13850</v>
      </c>
      <c r="AD728" s="21" t="n" hidden="false">
        <f>AC728/N728-1</f>
        <v>2.191979718829223</v>
      </c>
      <c r="AE728" s="8" t="n">
        <v>50</v>
      </c>
      <c r="AF728" s="20" t="n" hidden="false">
        <v>400</v>
      </c>
      <c r="AG728" s="19" t="n" hidden="false">
        <v/>
      </c>
      <c r="AH728" s="19" t="n" hidden="false">
        <f>AF728+AG728</f>
        <v>400</v>
      </c>
      <c r="AI728" s="19" t="n" hidden="false">
        <f>ROUND(AE728*AF728,2)</f>
        <v>20000</v>
      </c>
      <c r="AJ728" s="19" t="n" hidden="false">
        <v/>
      </c>
      <c r="AK728" s="19" t="n" hidden="false">
        <f>AI728+AJ728</f>
        <v>20000</v>
      </c>
      <c r="AL728" s="21" t="n" hidden="false">
        <f>AK728/N728-1</f>
        <v>3.6093569946992394</v>
      </c>
      <c r="AM728" s="8" t="n">
        <v>0</v>
      </c>
      <c r="AN728" s="19" t="n" hidden="false">
        <v>0</v>
      </c>
      <c r="AO728" s="19" t="n" hidden="false">
        <v/>
      </c>
      <c r="AP728" s="19" t="n" hidden="false">
        <f>AN728+AO728</f>
        <v>0</v>
      </c>
      <c r="AQ728" s="19" t="n" hidden="false">
        <f>ROUND(AM728*AN728,2)</f>
        <v>0</v>
      </c>
      <c r="AR728" s="19" t="n" hidden="false">
        <v/>
      </c>
      <c r="AS728" s="19" t="n" hidden="false">
        <f>AQ728+AR728</f>
        <v>0</v>
      </c>
      <c r="AT728" s="21" t="n" hidden="false">
        <f>AS728/N728-1</f>
        <v>-1</v>
      </c>
    </row>
    <row r="729" customFormat="false" hidden="false" outlineLevel="0" collapsed="false">
      <c r="A729" s="18" t="inlineStr">
        <is>
          <t xml:space="preserve">1.1.1.2.1.1.4.1.4</t>
        </is>
      </c>
      <c r="B729" s="18" t="inlineStr">
        <is>
          <t xml:space="preserve"/>
        </is>
      </c>
      <c r="C729" s="22" t="inlineStr">
        <is>
          <t xml:space="preserve">Выключатель_ / марку и артикул указать в примечании</t>
        </is>
      </c>
      <c r="D729" s="7" t="inlineStr">
        <is>
          <t xml:space="preserve">Выключатель одноклавишный, одинарный, 250В, 16А, IP44,открытый монтаж</t>
        </is>
      </c>
      <c r="E729" s="7" t="inlineStr">
        <is>
          <t xml:space="preserve"/>
        </is>
      </c>
      <c r="F729" s="7" t="inlineStr">
        <is>
          <t xml:space="preserve">ШТ</t>
        </is>
      </c>
      <c r="G729" s="7" t="inlineStr">
        <is>
          <t xml:space="preserve">1</t>
        </is>
      </c>
      <c r="H729" s="8" t="n">
        <v>10</v>
      </c>
      <c r="I729" s="20" t="n">
        <v>0</v>
      </c>
      <c r="J729" s="19" t="n">
        <v/>
      </c>
      <c r="K729" s="19" t="n">
        <f>ROUND(I729,2)+J729</f>
        <v>0</v>
      </c>
      <c r="L729" s="19" t="n">
        <f>ROUND(H729*ROUND(I729,2),2)</f>
        <v>0</v>
      </c>
      <c r="M729" s="19" t="n">
        <v/>
      </c>
      <c r="N729" s="19" t="n">
        <f>L729+M729</f>
        <v>0</v>
      </c>
      <c r="O729" s="8" t="n">
        <v>10</v>
      </c>
      <c r="P729" s="20" t="n" hidden="false">
        <v>200</v>
      </c>
      <c r="Q729" s="19" t="n" hidden="false">
        <v/>
      </c>
      <c r="R729" s="19" t="n" hidden="false">
        <f>P729+Q729</f>
        <v>200</v>
      </c>
      <c r="S729" s="19" t="n" hidden="false">
        <f>ROUND(O729*P729,2)</f>
        <v>2000</v>
      </c>
      <c r="T729" s="19" t="n" hidden="false">
        <v/>
      </c>
      <c r="U729" s="19" t="n" hidden="false">
        <f>S729+T729</f>
        <v>2000</v>
      </c>
      <c r="V729" s="21" t="n" hidden="false">
        <f>U729/N729-1</f>
        <v>Infinity</v>
      </c>
      <c r="W729" s="8" t="n">
        <v>10</v>
      </c>
      <c r="X729" s="20" t="n" hidden="false">
        <v>190</v>
      </c>
      <c r="Y729" s="19" t="n" hidden="false">
        <v/>
      </c>
      <c r="Z729" s="19" t="n" hidden="false">
        <f>X729+Y729</f>
        <v>190</v>
      </c>
      <c r="AA729" s="19" t="n" hidden="false">
        <f>ROUND(W729*X729,2)</f>
        <v>1900</v>
      </c>
      <c r="AB729" s="19" t="n" hidden="false">
        <v/>
      </c>
      <c r="AC729" s="19" t="n" hidden="false">
        <f>AA729+AB729</f>
        <v>1900</v>
      </c>
      <c r="AD729" s="21" t="n" hidden="false">
        <f>AC729/N729-1</f>
        <v>Infinity</v>
      </c>
      <c r="AE729" s="8" t="n">
        <v>10</v>
      </c>
      <c r="AF729" s="20" t="n" hidden="false">
        <v>350</v>
      </c>
      <c r="AG729" s="19" t="n" hidden="false">
        <v/>
      </c>
      <c r="AH729" s="19" t="n" hidden="false">
        <f>AF729+AG729</f>
        <v>350</v>
      </c>
      <c r="AI729" s="19" t="n" hidden="false">
        <f>ROUND(AE729*AF729,2)</f>
        <v>3500</v>
      </c>
      <c r="AJ729" s="19" t="n" hidden="false">
        <v/>
      </c>
      <c r="AK729" s="19" t="n" hidden="false">
        <f>AI729+AJ729</f>
        <v>3500</v>
      </c>
      <c r="AL729" s="21" t="n" hidden="false">
        <f>AK729/N729-1</f>
        <v>Infinity</v>
      </c>
      <c r="AM729" s="8" t="n">
        <v>0</v>
      </c>
      <c r="AN729" s="19" t="n" hidden="false">
        <v>0</v>
      </c>
      <c r="AO729" s="19" t="n" hidden="false">
        <v/>
      </c>
      <c r="AP729" s="19" t="n" hidden="false">
        <f>AN729+AO729</f>
        <v>0</v>
      </c>
      <c r="AQ729" s="19" t="n" hidden="false">
        <f>ROUND(AM729*AN729,2)</f>
        <v>0</v>
      </c>
      <c r="AR729" s="19" t="n" hidden="false">
        <v/>
      </c>
      <c r="AS729" s="19" t="n" hidden="false">
        <f>AQ729+AR729</f>
        <v>0</v>
      </c>
      <c r="AT729" s="21" t="n" hidden="false">
        <f>AS729/N729-1</f>
        <v>NaN</v>
      </c>
    </row>
    <row r="730" customFormat="false" hidden="false" outlineLevel="0" collapsed="false">
      <c r="A730" s="18" t="inlineStr">
        <is>
          <t xml:space="preserve">1.1.1.2.1.1.4.1.5</t>
        </is>
      </c>
      <c r="B730" s="18" t="inlineStr">
        <is>
          <t xml:space="preserve"/>
        </is>
      </c>
      <c r="C730" s="22" t="inlineStr">
        <is>
          <t xml:space="preserve">Выключатель Одноклавишный Открытый 16А 220...250В IP44 Белый</t>
        </is>
      </c>
      <c r="D730" s="7" t="inlineStr">
        <is>
          <t xml:space="preserve">Выключатель одноклавишный, одинарный, 250В, 16А, IP44, скрытый монтаж</t>
        </is>
      </c>
      <c r="E730" s="7" t="inlineStr">
        <is>
          <t xml:space="preserve"/>
        </is>
      </c>
      <c r="F730" s="7" t="inlineStr">
        <is>
          <t xml:space="preserve">ШТ</t>
        </is>
      </c>
      <c r="G730" s="7" t="inlineStr">
        <is>
          <t xml:space="preserve">1</t>
        </is>
      </c>
      <c r="H730" s="8" t="n">
        <v>12</v>
      </c>
      <c r="I730" s="23" t="n">
        <v>133.56</v>
      </c>
      <c r="J730" s="19" t="n">
        <v/>
      </c>
      <c r="K730" s="19" t="n">
        <f>ROUND(I730,2)+J730</f>
        <v>133.56</v>
      </c>
      <c r="L730" s="19" t="n">
        <f>ROUND(H730*ROUND(I730,2),2)</f>
        <v>1602.72</v>
      </c>
      <c r="M730" s="19" t="n">
        <v/>
      </c>
      <c r="N730" s="19" t="n">
        <f>L730+M730</f>
        <v>1602.72</v>
      </c>
      <c r="O730" s="8" t="n">
        <v>12</v>
      </c>
      <c r="P730" s="23" t="n" hidden="false">
        <v>133.56</v>
      </c>
      <c r="Q730" s="19" t="n" hidden="false">
        <v/>
      </c>
      <c r="R730" s="19" t="n" hidden="false">
        <f>P730+Q730</f>
        <v>133.56</v>
      </c>
      <c r="S730" s="19" t="n" hidden="false">
        <f>ROUND(O730*P730,2)</f>
        <v>1602.72</v>
      </c>
      <c r="T730" s="19" t="n" hidden="false">
        <v/>
      </c>
      <c r="U730" s="19" t="n" hidden="false">
        <f>S730+T730</f>
        <v>1602.72</v>
      </c>
      <c r="V730" s="21" t="n" hidden="false">
        <f>U730/N730-1</f>
        <v>0</v>
      </c>
      <c r="W730" s="8" t="n">
        <v>12</v>
      </c>
      <c r="X730" s="23" t="n" hidden="false">
        <v>133.56</v>
      </c>
      <c r="Y730" s="19" t="n" hidden="false">
        <v/>
      </c>
      <c r="Z730" s="19" t="n" hidden="false">
        <f>X730+Y730</f>
        <v>133.56</v>
      </c>
      <c r="AA730" s="19" t="n" hidden="false">
        <f>ROUND(W730*X730,2)</f>
        <v>1602.72</v>
      </c>
      <c r="AB730" s="19" t="n" hidden="false">
        <v/>
      </c>
      <c r="AC730" s="19" t="n" hidden="false">
        <f>AA730+AB730</f>
        <v>1602.72</v>
      </c>
      <c r="AD730" s="21" t="n" hidden="false">
        <f>AC730/N730-1</f>
        <v>0</v>
      </c>
      <c r="AE730" s="8" t="n">
        <v>12</v>
      </c>
      <c r="AF730" s="23" t="n" hidden="false">
        <v>133.56</v>
      </c>
      <c r="AG730" s="19" t="n" hidden="false">
        <v/>
      </c>
      <c r="AH730" s="19" t="n" hidden="false">
        <f>AF730+AG730</f>
        <v>133.56</v>
      </c>
      <c r="AI730" s="19" t="n" hidden="false">
        <f>ROUND(AE730*AF730,2)</f>
        <v>1602.72</v>
      </c>
      <c r="AJ730" s="19" t="n" hidden="false">
        <v/>
      </c>
      <c r="AK730" s="19" t="n" hidden="false">
        <f>AI730+AJ730</f>
        <v>1602.72</v>
      </c>
      <c r="AL730" s="21" t="n" hidden="false">
        <f>AK730/N730-1</f>
        <v>0</v>
      </c>
      <c r="AM730" s="8" t="n">
        <v>0</v>
      </c>
      <c r="AN730" s="23" t="n" hidden="false">
        <v>0</v>
      </c>
      <c r="AO730" s="19" t="n" hidden="false">
        <v/>
      </c>
      <c r="AP730" s="19" t="n" hidden="false">
        <f>AN730+AO730</f>
        <v>0</v>
      </c>
      <c r="AQ730" s="19" t="n" hidden="false">
        <f>ROUND(AM730*AN730,2)</f>
        <v>0</v>
      </c>
      <c r="AR730" s="19" t="n" hidden="false">
        <v/>
      </c>
      <c r="AS730" s="19" t="n" hidden="false">
        <f>AQ730+AR730</f>
        <v>0</v>
      </c>
      <c r="AT730" s="21" t="n" hidden="false">
        <f>AS730/N730-1</f>
        <v>-1</v>
      </c>
    </row>
    <row r="731" customFormat="false" hidden="false" outlineLevel="0" collapsed="false">
      <c r="A731" s="18" t="inlineStr">
        <is>
          <t xml:space="preserve">1.1.1.2.1.1.4.1.6</t>
        </is>
      </c>
      <c r="B731" s="18" t="inlineStr">
        <is>
          <t xml:space="preserve"/>
        </is>
      </c>
      <c r="C731" s="22" t="inlineStr">
        <is>
          <t xml:space="preserve">Выключатель Трехклавишный Скрытый 10А 220...250В IP20 Белый</t>
        </is>
      </c>
      <c r="D731" s="7" t="inlineStr">
        <is>
          <t xml:space="preserve"/>
        </is>
      </c>
      <c r="E731" s="7" t="inlineStr">
        <is>
          <t xml:space="preserve"/>
        </is>
      </c>
      <c r="F731" s="7" t="inlineStr">
        <is>
          <t xml:space="preserve">ШТ</t>
        </is>
      </c>
      <c r="G731" s="7" t="inlineStr">
        <is>
          <t xml:space="preserve">1</t>
        </is>
      </c>
      <c r="H731" s="8" t="n">
        <v>3</v>
      </c>
      <c r="I731" s="23" t="n">
        <v>153.46</v>
      </c>
      <c r="J731" s="19" t="n">
        <v/>
      </c>
      <c r="K731" s="19" t="n">
        <f>ROUND(I731,2)+J731</f>
        <v>153.46</v>
      </c>
      <c r="L731" s="19" t="n">
        <f>ROUND(H731*ROUND(I731,2),2)</f>
        <v>460.38</v>
      </c>
      <c r="M731" s="19" t="n">
        <v/>
      </c>
      <c r="N731" s="19" t="n">
        <f>L731+M731</f>
        <v>460.38</v>
      </c>
      <c r="O731" s="8" t="n">
        <v>3</v>
      </c>
      <c r="P731" s="23" t="n" hidden="false">
        <v>153.46</v>
      </c>
      <c r="Q731" s="19" t="n" hidden="false">
        <v/>
      </c>
      <c r="R731" s="19" t="n" hidden="false">
        <f>P731+Q731</f>
        <v>153.46</v>
      </c>
      <c r="S731" s="19" t="n" hidden="false">
        <f>ROUND(O731*P731,2)</f>
        <v>460.38</v>
      </c>
      <c r="T731" s="19" t="n" hidden="false">
        <v/>
      </c>
      <c r="U731" s="19" t="n" hidden="false">
        <f>S731+T731</f>
        <v>460.38</v>
      </c>
      <c r="V731" s="21" t="n" hidden="false">
        <f>U731/N731-1</f>
        <v>0</v>
      </c>
      <c r="W731" s="8" t="n">
        <v>3</v>
      </c>
      <c r="X731" s="23" t="n" hidden="false">
        <v>153.46</v>
      </c>
      <c r="Y731" s="19" t="n" hidden="false">
        <v/>
      </c>
      <c r="Z731" s="19" t="n" hidden="false">
        <f>X731+Y731</f>
        <v>153.46</v>
      </c>
      <c r="AA731" s="19" t="n" hidden="false">
        <f>ROUND(W731*X731,2)</f>
        <v>460.38</v>
      </c>
      <c r="AB731" s="19" t="n" hidden="false">
        <v/>
      </c>
      <c r="AC731" s="19" t="n" hidden="false">
        <f>AA731+AB731</f>
        <v>460.38</v>
      </c>
      <c r="AD731" s="21" t="n" hidden="false">
        <f>AC731/N731-1</f>
        <v>0</v>
      </c>
      <c r="AE731" s="8" t="n">
        <v>3</v>
      </c>
      <c r="AF731" s="23" t="n" hidden="false">
        <v>153.46</v>
      </c>
      <c r="AG731" s="19" t="n" hidden="false">
        <v/>
      </c>
      <c r="AH731" s="19" t="n" hidden="false">
        <f>AF731+AG731</f>
        <v>153.46</v>
      </c>
      <c r="AI731" s="19" t="n" hidden="false">
        <f>ROUND(AE731*AF731,2)</f>
        <v>460.38</v>
      </c>
      <c r="AJ731" s="19" t="n" hidden="false">
        <v/>
      </c>
      <c r="AK731" s="19" t="n" hidden="false">
        <f>AI731+AJ731</f>
        <v>460.38</v>
      </c>
      <c r="AL731" s="21" t="n" hidden="false">
        <f>AK731/N731-1</f>
        <v>0</v>
      </c>
      <c r="AM731" s="8" t="n">
        <v>0</v>
      </c>
      <c r="AN731" s="23" t="n" hidden="false">
        <v>0</v>
      </c>
      <c r="AO731" s="19" t="n" hidden="false">
        <v/>
      </c>
      <c r="AP731" s="19" t="n" hidden="false">
        <f>AN731+AO731</f>
        <v>0</v>
      </c>
      <c r="AQ731" s="19" t="n" hidden="false">
        <f>ROUND(AM731*AN731,2)</f>
        <v>0</v>
      </c>
      <c r="AR731" s="19" t="n" hidden="false">
        <v/>
      </c>
      <c r="AS731" s="19" t="n" hidden="false">
        <f>AQ731+AR731</f>
        <v>0</v>
      </c>
      <c r="AT731" s="21" t="n" hidden="false">
        <f>AS731/N731-1</f>
        <v>-1</v>
      </c>
    </row>
    <row r="732" customFormat="false" hidden="false" outlineLevel="0" collapsed="false">
      <c r="A732" s="18" t="inlineStr">
        <is>
          <t xml:space="preserve">1.1.1.2.1.1.4.1.7</t>
        </is>
      </c>
      <c r="B732" s="18" t="inlineStr">
        <is>
          <t xml:space="preserve"/>
        </is>
      </c>
      <c r="C732" s="22" t="inlineStr">
        <is>
          <t xml:space="preserve">Выключатель Одноклавишный Скрытый 10А 220...250В IP20 Белый</t>
        </is>
      </c>
      <c r="D732" s="7" t="inlineStr">
        <is>
          <t xml:space="preserve"/>
        </is>
      </c>
      <c r="E732" s="7" t="inlineStr">
        <is>
          <t xml:space="preserve"/>
        </is>
      </c>
      <c r="F732" s="7" t="inlineStr">
        <is>
          <t xml:space="preserve">ШТ</t>
        </is>
      </c>
      <c r="G732" s="7" t="inlineStr">
        <is>
          <t xml:space="preserve">1</t>
        </is>
      </c>
      <c r="H732" s="8" t="n">
        <v>82</v>
      </c>
      <c r="I732" s="23" t="n">
        <v>81.86</v>
      </c>
      <c r="J732" s="19" t="n">
        <v/>
      </c>
      <c r="K732" s="19" t="n">
        <f>ROUND(I732,2)+J732</f>
        <v>81.86</v>
      </c>
      <c r="L732" s="19" t="n">
        <f>ROUND(H732*ROUND(I732,2),2)</f>
        <v>6712.52</v>
      </c>
      <c r="M732" s="19" t="n">
        <v/>
      </c>
      <c r="N732" s="19" t="n">
        <f>L732+M732</f>
        <v>6712.52</v>
      </c>
      <c r="O732" s="8" t="n">
        <v>82</v>
      </c>
      <c r="P732" s="23" t="n" hidden="false">
        <v>81.86</v>
      </c>
      <c r="Q732" s="19" t="n" hidden="false">
        <v/>
      </c>
      <c r="R732" s="19" t="n" hidden="false">
        <f>P732+Q732</f>
        <v>81.86</v>
      </c>
      <c r="S732" s="19" t="n" hidden="false">
        <f>ROUND(O732*P732,2)</f>
        <v>6712.52</v>
      </c>
      <c r="T732" s="19" t="n" hidden="false">
        <v/>
      </c>
      <c r="U732" s="19" t="n" hidden="false">
        <f>S732+T732</f>
        <v>6712.52</v>
      </c>
      <c r="V732" s="21" t="n" hidden="false">
        <f>U732/N732-1</f>
        <v>0</v>
      </c>
      <c r="W732" s="8" t="n">
        <v>82</v>
      </c>
      <c r="X732" s="23" t="n" hidden="false">
        <v>81.86</v>
      </c>
      <c r="Y732" s="19" t="n" hidden="false">
        <v/>
      </c>
      <c r="Z732" s="19" t="n" hidden="false">
        <f>X732+Y732</f>
        <v>81.86</v>
      </c>
      <c r="AA732" s="19" t="n" hidden="false">
        <f>ROUND(W732*X732,2)</f>
        <v>6712.52</v>
      </c>
      <c r="AB732" s="19" t="n" hidden="false">
        <v/>
      </c>
      <c r="AC732" s="19" t="n" hidden="false">
        <f>AA732+AB732</f>
        <v>6712.52</v>
      </c>
      <c r="AD732" s="21" t="n" hidden="false">
        <f>AC732/N732-1</f>
        <v>0</v>
      </c>
      <c r="AE732" s="8" t="n">
        <v>82</v>
      </c>
      <c r="AF732" s="23" t="n" hidden="false">
        <v>81.86</v>
      </c>
      <c r="AG732" s="19" t="n" hidden="false">
        <v/>
      </c>
      <c r="AH732" s="19" t="n" hidden="false">
        <f>AF732+AG732</f>
        <v>81.86</v>
      </c>
      <c r="AI732" s="19" t="n" hidden="false">
        <f>ROUND(AE732*AF732,2)</f>
        <v>6712.52</v>
      </c>
      <c r="AJ732" s="19" t="n" hidden="false">
        <v/>
      </c>
      <c r="AK732" s="19" t="n" hidden="false">
        <f>AI732+AJ732</f>
        <v>6712.52</v>
      </c>
      <c r="AL732" s="21" t="n" hidden="false">
        <f>AK732/N732-1</f>
        <v>0</v>
      </c>
      <c r="AM732" s="8" t="n">
        <v>0</v>
      </c>
      <c r="AN732" s="23" t="n" hidden="false">
        <v>0</v>
      </c>
      <c r="AO732" s="19" t="n" hidden="false">
        <v/>
      </c>
      <c r="AP732" s="19" t="n" hidden="false">
        <f>AN732+AO732</f>
        <v>0</v>
      </c>
      <c r="AQ732" s="19" t="n" hidden="false">
        <f>ROUND(AM732*AN732,2)</f>
        <v>0</v>
      </c>
      <c r="AR732" s="19" t="n" hidden="false">
        <v/>
      </c>
      <c r="AS732" s="19" t="n" hidden="false">
        <f>AQ732+AR732</f>
        <v>0</v>
      </c>
      <c r="AT732" s="21" t="n" hidden="false">
        <f>AS732/N732-1</f>
        <v>-1</v>
      </c>
    </row>
    <row r="733" customFormat="false" hidden="false" outlineLevel="0" collapsed="false">
      <c r="A733" s="18" t="inlineStr">
        <is>
          <t xml:space="preserve">1.1.1.2.1.1.4.1.8</t>
        </is>
      </c>
      <c r="B733" s="18" t="inlineStr">
        <is>
          <t xml:space="preserve"/>
        </is>
      </c>
      <c r="C733" s="22" t="inlineStr">
        <is>
          <t xml:space="preserve">Выключатель Двухклавишный Скрытый 10А 220...250В IP20 Белый</t>
        </is>
      </c>
      <c r="D733" s="7" t="inlineStr">
        <is>
          <t xml:space="preserve"/>
        </is>
      </c>
      <c r="E733" s="7" t="inlineStr">
        <is>
          <t xml:space="preserve"/>
        </is>
      </c>
      <c r="F733" s="7" t="inlineStr">
        <is>
          <t xml:space="preserve">ШТ</t>
        </is>
      </c>
      <c r="G733" s="7" t="inlineStr">
        <is>
          <t xml:space="preserve">1</t>
        </is>
      </c>
      <c r="H733" s="8" t="n">
        <v>23</v>
      </c>
      <c r="I733" s="20" t="n">
        <v>81.87</v>
      </c>
      <c r="J733" s="19" t="n">
        <v/>
      </c>
      <c r="K733" s="19" t="n">
        <f>ROUND(I733,2)+J733</f>
        <v>81.87</v>
      </c>
      <c r="L733" s="19" t="n">
        <f>ROUND(H733*ROUND(I733,2),2)</f>
        <v>1883.01</v>
      </c>
      <c r="M733" s="19" t="n">
        <v/>
      </c>
      <c r="N733" s="19" t="n">
        <f>L733+M733</f>
        <v>1883.01</v>
      </c>
      <c r="O733" s="8" t="n">
        <v>23</v>
      </c>
      <c r="P733" s="20" t="n" hidden="false">
        <v>210</v>
      </c>
      <c r="Q733" s="19" t="n" hidden="false">
        <v/>
      </c>
      <c r="R733" s="19" t="n" hidden="false">
        <f>P733+Q733</f>
        <v>210</v>
      </c>
      <c r="S733" s="19" t="n" hidden="false">
        <f>ROUND(O733*P733,2)</f>
        <v>4830</v>
      </c>
      <c r="T733" s="19" t="n" hidden="false">
        <v/>
      </c>
      <c r="U733" s="19" t="n" hidden="false">
        <f>S733+T733</f>
        <v>4830</v>
      </c>
      <c r="V733" s="21" t="n" hidden="false">
        <f>U733/N733-1</f>
        <v>1.5650421399780141</v>
      </c>
      <c r="W733" s="8" t="n">
        <v>23</v>
      </c>
      <c r="X733" s="20" t="n" hidden="false">
        <v>223</v>
      </c>
      <c r="Y733" s="19" t="n" hidden="false">
        <v/>
      </c>
      <c r="Z733" s="19" t="n" hidden="false">
        <f>X733+Y733</f>
        <v>223</v>
      </c>
      <c r="AA733" s="19" t="n" hidden="false">
        <f>ROUND(W733*X733,2)</f>
        <v>5129</v>
      </c>
      <c r="AB733" s="19" t="n" hidden="false">
        <v/>
      </c>
      <c r="AC733" s="19" t="n" hidden="false">
        <f>AA733+AB733</f>
        <v>5129</v>
      </c>
      <c r="AD733" s="21" t="n" hidden="false">
        <f>AC733/N733-1</f>
        <v>1.7238304629290337</v>
      </c>
      <c r="AE733" s="8" t="n">
        <v>23</v>
      </c>
      <c r="AF733" s="20" t="n" hidden="false">
        <v>400</v>
      </c>
      <c r="AG733" s="19" t="n" hidden="false">
        <v/>
      </c>
      <c r="AH733" s="19" t="n" hidden="false">
        <f>AF733+AG733</f>
        <v>400</v>
      </c>
      <c r="AI733" s="19" t="n" hidden="false">
        <f>ROUND(AE733*AF733,2)</f>
        <v>9200</v>
      </c>
      <c r="AJ733" s="19" t="n" hidden="false">
        <v/>
      </c>
      <c r="AK733" s="19" t="n" hidden="false">
        <f>AI733+AJ733</f>
        <v>9200</v>
      </c>
      <c r="AL733" s="21" t="n" hidden="false">
        <f>AK733/N733-1</f>
        <v>3.885794552339074</v>
      </c>
      <c r="AM733" s="8" t="n">
        <v>0</v>
      </c>
      <c r="AN733" s="19" t="n" hidden="false">
        <v>0</v>
      </c>
      <c r="AO733" s="19" t="n" hidden="false">
        <v/>
      </c>
      <c r="AP733" s="19" t="n" hidden="false">
        <f>AN733+AO733</f>
        <v>0</v>
      </c>
      <c r="AQ733" s="19" t="n" hidden="false">
        <f>ROUND(AM733*AN733,2)</f>
        <v>0</v>
      </c>
      <c r="AR733" s="19" t="n" hidden="false">
        <v/>
      </c>
      <c r="AS733" s="19" t="n" hidden="false">
        <f>AQ733+AR733</f>
        <v>0</v>
      </c>
      <c r="AT733" s="21" t="n" hidden="false">
        <f>AS733/N733-1</f>
        <v>-1</v>
      </c>
    </row>
    <row r="734" customFormat="false" hidden="false" outlineLevel="0" collapsed="false">
      <c r="A734" s="18" t="inlineStr">
        <is>
          <t xml:space="preserve">1.1.1.2.1.1.4.2</t>
        </is>
      </c>
      <c r="B734" s="18" t="inlineStr">
        <is>
          <t xml:space="preserve"/>
        </is>
      </c>
      <c r="C734" s="18" t="inlineStr">
        <is>
          <t xml:space="preserve">Монтаж электрических оконечных устройств / розетка</t>
        </is>
      </c>
      <c r="D734" s="7" t="inlineStr">
        <is>
          <t xml:space="preserve">4.1</t>
        </is>
      </c>
      <c r="E734" s="7" t="inlineStr">
        <is>
          <t xml:space="preserve">Выгружается из БО по объектам BIM-КЦ</t>
        </is>
      </c>
      <c r="F734" s="7" t="inlineStr">
        <is>
          <t xml:space="preserve">ШТ</t>
        </is>
      </c>
      <c r="G734" s="7" t="inlineStr">
        <is>
          <t xml:space="preserve">1</t>
        </is>
      </c>
      <c r="H734" s="8" t="n">
        <v>75</v>
      </c>
      <c r="I734" s="19" t="n">
        <f>ROUND((L735+L736+L737)/H734,2)</f>
        <v>10.25</v>
      </c>
      <c r="J734" s="20" t="n">
        <v>478</v>
      </c>
      <c r="K734" s="19" t="n">
        <f>I734+ROUND(J734,2)</f>
        <v>488.25</v>
      </c>
      <c r="L734" s="19" t="n">
        <f>ROUND(H734*I734,2)</f>
        <v>768.75</v>
      </c>
      <c r="M734" s="19" t="n">
        <f>ROUND(H734*ROUND(J734,2),2)</f>
        <v>35850</v>
      </c>
      <c r="N734" s="19" t="n">
        <f>L734+M734</f>
        <v>36618.75</v>
      </c>
      <c r="O734" s="8" t="n">
        <v>75</v>
      </c>
      <c r="P734" s="19" t="n" hidden="false">
        <f>ROUND((S735+S736+S737)/O734,2)</f>
        <v>170.25</v>
      </c>
      <c r="Q734" s="20" t="n" hidden="false">
        <v>764.8</v>
      </c>
      <c r="R734" s="19" t="n" hidden="false">
        <f>P734+Q734</f>
        <v>935.05</v>
      </c>
      <c r="S734" s="19" t="n" hidden="false">
        <f>ROUND(O734*P734,2)</f>
        <v>12768.75</v>
      </c>
      <c r="T734" s="19" t="n" hidden="false">
        <f>ROUND(O734*Q734,2)</f>
        <v>57360</v>
      </c>
      <c r="U734" s="19" t="n" hidden="false">
        <f>S734+T734</f>
        <v>70128.75</v>
      </c>
      <c r="V734" s="21" t="n" hidden="false">
        <f>U734/N734-1</f>
        <v>0.9151049667178699</v>
      </c>
      <c r="W734" s="8" t="n">
        <v>75</v>
      </c>
      <c r="X734" s="19" t="n" hidden="false">
        <f>ROUND((AA735+AA736+AA737)/W734,2)</f>
        <v>371.25</v>
      </c>
      <c r="Y734" s="20" t="n" hidden="false">
        <v>950</v>
      </c>
      <c r="Z734" s="19" t="n" hidden="false">
        <f>X734+Y734</f>
        <v>1321.25</v>
      </c>
      <c r="AA734" s="19" t="n" hidden="false">
        <f>ROUND(W734*X734,2)</f>
        <v>27843.75</v>
      </c>
      <c r="AB734" s="19" t="n" hidden="false">
        <f>ROUND(W734*Y734,2)</f>
        <v>71250</v>
      </c>
      <c r="AC734" s="19" t="n" hidden="false">
        <f>AA734+AB734</f>
        <v>99093.75</v>
      </c>
      <c r="AD734" s="21" t="n" hidden="false">
        <f>AC734/N734-1</f>
        <v>1.7060931899641578</v>
      </c>
      <c r="AE734" s="8" t="n">
        <v>75</v>
      </c>
      <c r="AF734" s="19" t="n" hidden="false">
        <f>ROUND((AI735+AI736+AI737)/AE734,2)</f>
        <v>260.25</v>
      </c>
      <c r="AG734" s="20" t="n" hidden="false">
        <v>1000</v>
      </c>
      <c r="AH734" s="19" t="n" hidden="false">
        <f>AF734+AG734</f>
        <v>1260.25</v>
      </c>
      <c r="AI734" s="19" t="n" hidden="false">
        <f>ROUND(AE734*AF734,2)</f>
        <v>19518.75</v>
      </c>
      <c r="AJ734" s="19" t="n" hidden="false">
        <f>ROUND(AE734*AG734,2)</f>
        <v>75000</v>
      </c>
      <c r="AK734" s="19" t="n" hidden="false">
        <f>AI734+AJ734</f>
        <v>94518.75</v>
      </c>
      <c r="AL734" s="21" t="n" hidden="false">
        <f>AK734/N734-1</f>
        <v>1.5811571940604199</v>
      </c>
      <c r="AM734" s="8" t="n">
        <v>0</v>
      </c>
      <c r="AN734" s="19" t="n" hidden="false">
        <f>ROUND((AQ735+AQ736+AQ737)/AM734,2)</f>
        <v>0</v>
      </c>
      <c r="AO734" s="19" t="n" hidden="false">
        <v>0</v>
      </c>
      <c r="AP734" s="19" t="n" hidden="false">
        <f>AN734+AO734</f>
        <v>0</v>
      </c>
      <c r="AQ734" s="19" t="n" hidden="false">
        <f>ROUND(AM734*AN734,2)</f>
        <v>0</v>
      </c>
      <c r="AR734" s="19" t="n" hidden="false">
        <f>ROUND(AM734*AO734,2)</f>
        <v>0</v>
      </c>
      <c r="AS734" s="19" t="n" hidden="false">
        <f>AQ734+AR734</f>
        <v>0</v>
      </c>
      <c r="AT734" s="21" t="n" hidden="false">
        <f>AS734/N734-1</f>
        <v>-1</v>
      </c>
    </row>
    <row r="735" customFormat="false" hidden="false" outlineLevel="0" collapsed="false">
      <c r="A735" s="18" t="inlineStr">
        <is>
          <t xml:space="preserve">1.1.1.2.1.1.4.2.1</t>
        </is>
      </c>
      <c r="B735" s="18" t="inlineStr">
        <is>
          <t xml:space="preserve"/>
        </is>
      </c>
      <c r="C735" s="22" t="inlineStr">
        <is>
          <t xml:space="preserve">Розетка Открытая 1п 2P+PE 16А IP20 220...250В з/к з/ш Белый</t>
        </is>
      </c>
      <c r="D735" s="7" t="inlineStr">
        <is>
          <t xml:space="preserve">Розетка Скрытая 1п 2P+E 16А IP20 220...250В з/к з/ш
Белый EWR16-028-90</t>
        </is>
      </c>
      <c r="E735" s="7" t="inlineStr">
        <is>
          <t xml:space="preserve"/>
        </is>
      </c>
      <c r="F735" s="7" t="inlineStr">
        <is>
          <t xml:space="preserve">ШТ</t>
        </is>
      </c>
      <c r="G735" s="7" t="inlineStr">
        <is>
          <t xml:space="preserve">1</t>
        </is>
      </c>
      <c r="H735" s="8" t="n">
        <v>75</v>
      </c>
      <c r="I735" s="20" t="n">
        <v>0</v>
      </c>
      <c r="J735" s="19" t="n">
        <v/>
      </c>
      <c r="K735" s="19" t="n">
        <f>ROUND(I735,2)+J735</f>
        <v>0</v>
      </c>
      <c r="L735" s="19" t="n">
        <f>ROUND(H735*ROUND(I735,2),2)</f>
        <v>0</v>
      </c>
      <c r="M735" s="19" t="n">
        <v/>
      </c>
      <c r="N735" s="19" t="n">
        <f>L735+M735</f>
        <v>0</v>
      </c>
      <c r="O735" s="8" t="n">
        <v>75</v>
      </c>
      <c r="P735" s="20" t="n" hidden="false">
        <v>160</v>
      </c>
      <c r="Q735" s="19" t="n" hidden="false">
        <v/>
      </c>
      <c r="R735" s="19" t="n" hidden="false">
        <f>P735+Q735</f>
        <v>160</v>
      </c>
      <c r="S735" s="19" t="n" hidden="false">
        <f>ROUND(O735*P735,2)</f>
        <v>12000</v>
      </c>
      <c r="T735" s="19" t="n" hidden="false">
        <v/>
      </c>
      <c r="U735" s="19" t="n" hidden="false">
        <f>S735+T735</f>
        <v>12000</v>
      </c>
      <c r="V735" s="21" t="n" hidden="false">
        <f>U735/N735-1</f>
        <v>Infinity</v>
      </c>
      <c r="W735" s="8" t="n">
        <v>75</v>
      </c>
      <c r="X735" s="20" t="n" hidden="false">
        <v>361</v>
      </c>
      <c r="Y735" s="19" t="n" hidden="false">
        <v/>
      </c>
      <c r="Z735" s="19" t="n" hidden="false">
        <f>X735+Y735</f>
        <v>361</v>
      </c>
      <c r="AA735" s="19" t="n" hidden="false">
        <f>ROUND(W735*X735,2)</f>
        <v>27075</v>
      </c>
      <c r="AB735" s="19" t="n" hidden="false">
        <v/>
      </c>
      <c r="AC735" s="19" t="n" hidden="false">
        <f>AA735+AB735</f>
        <v>27075</v>
      </c>
      <c r="AD735" s="21" t="n" hidden="false">
        <f>AC735/N735-1</f>
        <v>Infinity</v>
      </c>
      <c r="AE735" s="8" t="n">
        <v>75</v>
      </c>
      <c r="AF735" s="20" t="n" hidden="false">
        <v>250</v>
      </c>
      <c r="AG735" s="19" t="n" hidden="false">
        <v/>
      </c>
      <c r="AH735" s="19" t="n" hidden="false">
        <f>AF735+AG735</f>
        <v>250</v>
      </c>
      <c r="AI735" s="19" t="n" hidden="false">
        <f>ROUND(AE735*AF735,2)</f>
        <v>18750</v>
      </c>
      <c r="AJ735" s="19" t="n" hidden="false">
        <v/>
      </c>
      <c r="AK735" s="19" t="n" hidden="false">
        <f>AI735+AJ735</f>
        <v>18750</v>
      </c>
      <c r="AL735" s="21" t="n" hidden="false">
        <f>AK735/N735-1</f>
        <v>Infinity</v>
      </c>
      <c r="AM735" s="8" t="n">
        <v>0</v>
      </c>
      <c r="AN735" s="19" t="n" hidden="false">
        <v>0</v>
      </c>
      <c r="AO735" s="19" t="n" hidden="false">
        <v/>
      </c>
      <c r="AP735" s="19" t="n" hidden="false">
        <f>AN735+AO735</f>
        <v>0</v>
      </c>
      <c r="AQ735" s="19" t="n" hidden="false">
        <f>ROUND(AM735*AN735,2)</f>
        <v>0</v>
      </c>
      <c r="AR735" s="19" t="n" hidden="false">
        <v/>
      </c>
      <c r="AS735" s="19" t="n" hidden="false">
        <f>AQ735+AR735</f>
        <v>0</v>
      </c>
      <c r="AT735" s="21" t="n" hidden="false">
        <f>AS735/N735-1</f>
        <v>NaN</v>
      </c>
    </row>
    <row r="736" customFormat="false" hidden="false" outlineLevel="0" collapsed="false">
      <c r="A736" s="18" t="inlineStr">
        <is>
          <t xml:space="preserve">1.1.1.2.1.1.4.2.2</t>
        </is>
      </c>
      <c r="B736" s="18" t="inlineStr">
        <is>
          <t xml:space="preserve"/>
        </is>
      </c>
      <c r="C736" s="22" t="inlineStr">
        <is>
          <t xml:space="preserve">Рамка Schneider Electric Glossa_ / белый / 2 поста / GSL000102</t>
        </is>
      </c>
      <c r="D736" s="7" t="inlineStr">
        <is>
          <t xml:space="preserve">EWM-G-302-10</t>
        </is>
      </c>
      <c r="E736" s="7" t="inlineStr">
        <is>
          <t xml:space="preserve"/>
        </is>
      </c>
      <c r="F736" s="7" t="inlineStr">
        <is>
          <t xml:space="preserve">ШТ</t>
        </is>
      </c>
      <c r="G736" s="7" t="inlineStr">
        <is>
          <t xml:space="preserve">1</t>
        </is>
      </c>
      <c r="H736" s="8" t="n">
        <v>7</v>
      </c>
      <c r="I736" s="23" t="n">
        <v>16.93</v>
      </c>
      <c r="J736" s="19" t="n">
        <v/>
      </c>
      <c r="K736" s="19" t="n">
        <f>ROUND(I736,2)+J736</f>
        <v>16.93</v>
      </c>
      <c r="L736" s="19" t="n">
        <f>ROUND(H736*ROUND(I736,2),2)</f>
        <v>118.51</v>
      </c>
      <c r="M736" s="19" t="n">
        <v/>
      </c>
      <c r="N736" s="19" t="n">
        <f>L736+M736</f>
        <v>118.51</v>
      </c>
      <c r="O736" s="8" t="n">
        <v>7</v>
      </c>
      <c r="P736" s="23" t="n" hidden="false">
        <v>16.93</v>
      </c>
      <c r="Q736" s="19" t="n" hidden="false">
        <v/>
      </c>
      <c r="R736" s="19" t="n" hidden="false">
        <f>P736+Q736</f>
        <v>16.93</v>
      </c>
      <c r="S736" s="19" t="n" hidden="false">
        <f>ROUND(O736*P736,2)</f>
        <v>118.51</v>
      </c>
      <c r="T736" s="19" t="n" hidden="false">
        <v/>
      </c>
      <c r="U736" s="19" t="n" hidden="false">
        <f>S736+T736</f>
        <v>118.51</v>
      </c>
      <c r="V736" s="21" t="n" hidden="false">
        <f>U736/N736-1</f>
        <v>0</v>
      </c>
      <c r="W736" s="8" t="n">
        <v>7</v>
      </c>
      <c r="X736" s="23" t="n" hidden="false">
        <v>16.93</v>
      </c>
      <c r="Y736" s="19" t="n" hidden="false">
        <v/>
      </c>
      <c r="Z736" s="19" t="n" hidden="false">
        <f>X736+Y736</f>
        <v>16.93</v>
      </c>
      <c r="AA736" s="19" t="n" hidden="false">
        <f>ROUND(W736*X736,2)</f>
        <v>118.51</v>
      </c>
      <c r="AB736" s="19" t="n" hidden="false">
        <v/>
      </c>
      <c r="AC736" s="19" t="n" hidden="false">
        <f>AA736+AB736</f>
        <v>118.51</v>
      </c>
      <c r="AD736" s="21" t="n" hidden="false">
        <f>AC736/N736-1</f>
        <v>0</v>
      </c>
      <c r="AE736" s="8" t="n">
        <v>7</v>
      </c>
      <c r="AF736" s="23" t="n" hidden="false">
        <v>16.93</v>
      </c>
      <c r="AG736" s="19" t="n" hidden="false">
        <v/>
      </c>
      <c r="AH736" s="19" t="n" hidden="false">
        <f>AF736+AG736</f>
        <v>16.93</v>
      </c>
      <c r="AI736" s="19" t="n" hidden="false">
        <f>ROUND(AE736*AF736,2)</f>
        <v>118.51</v>
      </c>
      <c r="AJ736" s="19" t="n" hidden="false">
        <v/>
      </c>
      <c r="AK736" s="19" t="n" hidden="false">
        <f>AI736+AJ736</f>
        <v>118.51</v>
      </c>
      <c r="AL736" s="21" t="n" hidden="false">
        <f>AK736/N736-1</f>
        <v>0</v>
      </c>
      <c r="AM736" s="8" t="n">
        <v>0</v>
      </c>
      <c r="AN736" s="23" t="n" hidden="false">
        <v>0</v>
      </c>
      <c r="AO736" s="19" t="n" hidden="false">
        <v/>
      </c>
      <c r="AP736" s="19" t="n" hidden="false">
        <f>AN736+AO736</f>
        <v>0</v>
      </c>
      <c r="AQ736" s="19" t="n" hidden="false">
        <f>ROUND(AM736*AN736,2)</f>
        <v>0</v>
      </c>
      <c r="AR736" s="19" t="n" hidden="false">
        <v/>
      </c>
      <c r="AS736" s="19" t="n" hidden="false">
        <f>AQ736+AR736</f>
        <v>0</v>
      </c>
      <c r="AT736" s="21" t="n" hidden="false">
        <f>AS736/N736-1</f>
        <v>-1</v>
      </c>
    </row>
    <row r="737" customFormat="false" hidden="false" outlineLevel="0" collapsed="false">
      <c r="A737" s="18" t="inlineStr">
        <is>
          <t xml:space="preserve">1.1.1.2.1.1.4.2.3</t>
        </is>
      </c>
      <c r="B737" s="18" t="inlineStr">
        <is>
          <t xml:space="preserve"/>
        </is>
      </c>
      <c r="C737" s="22" t="inlineStr">
        <is>
          <t xml:space="preserve">Рамка Schneider Electric Glossa_ / белый / 1 пост / GSL000101</t>
        </is>
      </c>
      <c r="D737" s="7" t="inlineStr">
        <is>
          <t xml:space="preserve">EWM-G-301-10</t>
        </is>
      </c>
      <c r="E737" s="7" t="inlineStr">
        <is>
          <t xml:space="preserve"/>
        </is>
      </c>
      <c r="F737" s="7" t="inlineStr">
        <is>
          <t xml:space="preserve">ШТ</t>
        </is>
      </c>
      <c r="G737" s="7" t="inlineStr">
        <is>
          <t xml:space="preserve">1</t>
        </is>
      </c>
      <c r="H737" s="8" t="n">
        <v>61</v>
      </c>
      <c r="I737" s="23" t="n">
        <v>10.66</v>
      </c>
      <c r="J737" s="19" t="n">
        <v/>
      </c>
      <c r="K737" s="19" t="n">
        <f>ROUND(I737,2)+J737</f>
        <v>10.66</v>
      </c>
      <c r="L737" s="19" t="n">
        <f>ROUND(H737*ROUND(I737,2),2)</f>
        <v>650.26</v>
      </c>
      <c r="M737" s="19" t="n">
        <v/>
      </c>
      <c r="N737" s="19" t="n">
        <f>L737+M737</f>
        <v>650.26</v>
      </c>
      <c r="O737" s="8" t="n">
        <v>61</v>
      </c>
      <c r="P737" s="23" t="n" hidden="false">
        <v>10.66</v>
      </c>
      <c r="Q737" s="19" t="n" hidden="false">
        <v/>
      </c>
      <c r="R737" s="19" t="n" hidden="false">
        <f>P737+Q737</f>
        <v>10.66</v>
      </c>
      <c r="S737" s="19" t="n" hidden="false">
        <f>ROUND(O737*P737,2)</f>
        <v>650.26</v>
      </c>
      <c r="T737" s="19" t="n" hidden="false">
        <v/>
      </c>
      <c r="U737" s="19" t="n" hidden="false">
        <f>S737+T737</f>
        <v>650.26</v>
      </c>
      <c r="V737" s="21" t="n" hidden="false">
        <f>U737/N737-1</f>
        <v>0</v>
      </c>
      <c r="W737" s="8" t="n">
        <v>61</v>
      </c>
      <c r="X737" s="23" t="n" hidden="false">
        <v>10.66</v>
      </c>
      <c r="Y737" s="19" t="n" hidden="false">
        <v/>
      </c>
      <c r="Z737" s="19" t="n" hidden="false">
        <f>X737+Y737</f>
        <v>10.66</v>
      </c>
      <c r="AA737" s="19" t="n" hidden="false">
        <f>ROUND(W737*X737,2)</f>
        <v>650.26</v>
      </c>
      <c r="AB737" s="19" t="n" hidden="false">
        <v/>
      </c>
      <c r="AC737" s="19" t="n" hidden="false">
        <f>AA737+AB737</f>
        <v>650.26</v>
      </c>
      <c r="AD737" s="21" t="n" hidden="false">
        <f>AC737/N737-1</f>
        <v>0</v>
      </c>
      <c r="AE737" s="8" t="n">
        <v>61</v>
      </c>
      <c r="AF737" s="23" t="n" hidden="false">
        <v>10.66</v>
      </c>
      <c r="AG737" s="19" t="n" hidden="false">
        <v/>
      </c>
      <c r="AH737" s="19" t="n" hidden="false">
        <f>AF737+AG737</f>
        <v>10.66</v>
      </c>
      <c r="AI737" s="19" t="n" hidden="false">
        <f>ROUND(AE737*AF737,2)</f>
        <v>650.26</v>
      </c>
      <c r="AJ737" s="19" t="n" hidden="false">
        <v/>
      </c>
      <c r="AK737" s="19" t="n" hidden="false">
        <f>AI737+AJ737</f>
        <v>650.26</v>
      </c>
      <c r="AL737" s="21" t="n" hidden="false">
        <f>AK737/N737-1</f>
        <v>0</v>
      </c>
      <c r="AM737" s="8" t="n">
        <v>0</v>
      </c>
      <c r="AN737" s="23" t="n" hidden="false">
        <v>0</v>
      </c>
      <c r="AO737" s="19" t="n" hidden="false">
        <v/>
      </c>
      <c r="AP737" s="19" t="n" hidden="false">
        <f>AN737+AO737</f>
        <v>0</v>
      </c>
      <c r="AQ737" s="19" t="n" hidden="false">
        <f>ROUND(AM737*AN737,2)</f>
        <v>0</v>
      </c>
      <c r="AR737" s="19" t="n" hidden="false">
        <v/>
      </c>
      <c r="AS737" s="19" t="n" hidden="false">
        <f>AQ737+AR737</f>
        <v>0</v>
      </c>
      <c r="AT737" s="21" t="n" hidden="false">
        <f>AS737/N737-1</f>
        <v>-1</v>
      </c>
    </row>
    <row r="738" customFormat="false" hidden="false" outlineLevel="0" collapsed="false">
      <c r="A738" s="18" t="inlineStr">
        <is>
          <t xml:space="preserve">1.1.1.2.1.1.4.3</t>
        </is>
      </c>
      <c r="B738" s="18" t="inlineStr">
        <is>
          <t xml:space="preserve"/>
        </is>
      </c>
      <c r="C738" s="18" t="inlineStr">
        <is>
          <t xml:space="preserve">Монтаж электрических оконечных устройств / розетка</t>
        </is>
      </c>
      <c r="D738" s="7" t="inlineStr">
        <is>
          <t xml:space="preserve">ЭМ 4.2</t>
        </is>
      </c>
      <c r="E738" s="7" t="inlineStr">
        <is>
          <t xml:space="preserve">Выгружается из БО по объектам BIM-КЦ</t>
        </is>
      </c>
      <c r="F738" s="7" t="inlineStr">
        <is>
          <t xml:space="preserve">ШТ</t>
        </is>
      </c>
      <c r="G738" s="7" t="inlineStr">
        <is>
          <t xml:space="preserve">1</t>
        </is>
      </c>
      <c r="H738" s="8" t="n">
        <v>211</v>
      </c>
      <c r="I738" s="19" t="n">
        <f>ROUND((L739+L740+L741)/H738,2)</f>
        <v>9.87</v>
      </c>
      <c r="J738" s="20" t="n">
        <v>478</v>
      </c>
      <c r="K738" s="19" t="n">
        <f>I738+ROUND(J738,2)</f>
        <v>487.87</v>
      </c>
      <c r="L738" s="19" t="n">
        <f>ROUND(H738*I738,2)</f>
        <v>2082.57</v>
      </c>
      <c r="M738" s="19" t="n">
        <f>ROUND(H738*ROUND(J738,2),2)</f>
        <v>100858</v>
      </c>
      <c r="N738" s="19" t="n">
        <f>L738+M738</f>
        <v>102940.57</v>
      </c>
      <c r="O738" s="8" t="n">
        <v>211</v>
      </c>
      <c r="P738" s="19" t="n" hidden="false">
        <f>ROUND((S739+S740+S741)/O738,2)</f>
        <v>169.87</v>
      </c>
      <c r="Q738" s="20" t="n" hidden="false">
        <v>764.8</v>
      </c>
      <c r="R738" s="19" t="n" hidden="false">
        <f>P738+Q738</f>
        <v>934.67</v>
      </c>
      <c r="S738" s="19" t="n" hidden="false">
        <f>ROUND(O738*P738,2)</f>
        <v>35842.57</v>
      </c>
      <c r="T738" s="19" t="n" hidden="false">
        <f>ROUND(O738*Q738,2)</f>
        <v>161372.8</v>
      </c>
      <c r="U738" s="19" t="n" hidden="false">
        <f>S738+T738</f>
        <v>197215.37</v>
      </c>
      <c r="V738" s="21" t="n" hidden="false">
        <f>U738/N738-1</f>
        <v>0.9158177383319326</v>
      </c>
      <c r="W738" s="8" t="n">
        <v>211</v>
      </c>
      <c r="X738" s="19" t="n" hidden="false">
        <f>ROUND((AA739+AA740+AA741)/W738,2)</f>
        <v>370.87</v>
      </c>
      <c r="Y738" s="20" t="n" hidden="false">
        <v>950</v>
      </c>
      <c r="Z738" s="19" t="n" hidden="false">
        <f>X738+Y738</f>
        <v>1320.87</v>
      </c>
      <c r="AA738" s="19" t="n" hidden="false">
        <f>ROUND(W738*X738,2)</f>
        <v>78253.57</v>
      </c>
      <c r="AB738" s="19" t="n" hidden="false">
        <f>ROUND(W738*Y738,2)</f>
        <v>200450</v>
      </c>
      <c r="AC738" s="19" t="n" hidden="false">
        <f>AA738+AB738</f>
        <v>278703.57</v>
      </c>
      <c r="AD738" s="21" t="n" hidden="false">
        <f>AC738/N738-1</f>
        <v>1.7074220591551028</v>
      </c>
      <c r="AE738" s="8" t="n">
        <v>211</v>
      </c>
      <c r="AF738" s="19" t="n" hidden="false">
        <f>ROUND((AI739+AI740+AI741)/AE738,2)</f>
        <v>259.87</v>
      </c>
      <c r="AG738" s="20" t="n" hidden="false">
        <v>1000</v>
      </c>
      <c r="AH738" s="19" t="n" hidden="false">
        <f>AF738+AG738</f>
        <v>1259.87</v>
      </c>
      <c r="AI738" s="19" t="n" hidden="false">
        <f>ROUND(AE738*AF738,2)</f>
        <v>54832.57</v>
      </c>
      <c r="AJ738" s="19" t="n" hidden="false">
        <f>ROUND(AE738*AG738,2)</f>
        <v>211000</v>
      </c>
      <c r="AK738" s="19" t="n" hidden="false">
        <f>AI738+AJ738</f>
        <v>265832.57</v>
      </c>
      <c r="AL738" s="21" t="n" hidden="false">
        <f>AK738/N738-1</f>
        <v>1.5823887511017278</v>
      </c>
      <c r="AM738" s="8" t="n">
        <v>0</v>
      </c>
      <c r="AN738" s="19" t="n" hidden="false">
        <f>ROUND((AQ739+AQ740+AQ741)/AM738,2)</f>
        <v>0</v>
      </c>
      <c r="AO738" s="19" t="n" hidden="false">
        <v>0</v>
      </c>
      <c r="AP738" s="19" t="n" hidden="false">
        <f>AN738+AO738</f>
        <v>0</v>
      </c>
      <c r="AQ738" s="19" t="n" hidden="false">
        <f>ROUND(AM738*AN738,2)</f>
        <v>0</v>
      </c>
      <c r="AR738" s="19" t="n" hidden="false">
        <f>ROUND(AM738*AO738,2)</f>
        <v>0</v>
      </c>
      <c r="AS738" s="19" t="n" hidden="false">
        <f>AQ738+AR738</f>
        <v>0</v>
      </c>
      <c r="AT738" s="21" t="n" hidden="false">
        <f>AS738/N738-1</f>
        <v>-1</v>
      </c>
    </row>
    <row r="739" customFormat="false" hidden="false" outlineLevel="0" collapsed="false">
      <c r="A739" s="18" t="inlineStr">
        <is>
          <t xml:space="preserve">1.1.1.2.1.1.4.3.1</t>
        </is>
      </c>
      <c r="B739" s="18" t="inlineStr">
        <is>
          <t xml:space="preserve"/>
        </is>
      </c>
      <c r="C739" s="22" t="inlineStr">
        <is>
          <t xml:space="preserve">Рамка Schneider Electric Glossa_ / белый / 2 поста / GSL000102</t>
        </is>
      </c>
      <c r="D739" s="7" t="inlineStr">
        <is>
          <t xml:space="preserve">EWM-G-302-10</t>
        </is>
      </c>
      <c r="E739" s="7" t="inlineStr">
        <is>
          <t xml:space="preserve"/>
        </is>
      </c>
      <c r="F739" s="7" t="inlineStr">
        <is>
          <t xml:space="preserve">ШТ</t>
        </is>
      </c>
      <c r="G739" s="7" t="inlineStr">
        <is>
          <t xml:space="preserve">1</t>
        </is>
      </c>
      <c r="H739" s="8" t="n">
        <v>38</v>
      </c>
      <c r="I739" s="23" t="n">
        <v>16.93</v>
      </c>
      <c r="J739" s="19" t="n">
        <v/>
      </c>
      <c r="K739" s="19" t="n">
        <f>ROUND(I739,2)+J739</f>
        <v>16.93</v>
      </c>
      <c r="L739" s="19" t="n">
        <f>ROUND(H739*ROUND(I739,2),2)</f>
        <v>643.34</v>
      </c>
      <c r="M739" s="19" t="n">
        <v/>
      </c>
      <c r="N739" s="19" t="n">
        <f>L739+M739</f>
        <v>643.34</v>
      </c>
      <c r="O739" s="8" t="n">
        <v>38</v>
      </c>
      <c r="P739" s="23" t="n" hidden="false">
        <v>16.93</v>
      </c>
      <c r="Q739" s="19" t="n" hidden="false">
        <v/>
      </c>
      <c r="R739" s="19" t="n" hidden="false">
        <f>P739+Q739</f>
        <v>16.93</v>
      </c>
      <c r="S739" s="19" t="n" hidden="false">
        <f>ROUND(O739*P739,2)</f>
        <v>643.34</v>
      </c>
      <c r="T739" s="19" t="n" hidden="false">
        <v/>
      </c>
      <c r="U739" s="19" t="n" hidden="false">
        <f>S739+T739</f>
        <v>643.34</v>
      </c>
      <c r="V739" s="21" t="n" hidden="false">
        <f>U739/N739-1</f>
        <v>0</v>
      </c>
      <c r="W739" s="8" t="n">
        <v>38</v>
      </c>
      <c r="X739" s="23" t="n" hidden="false">
        <v>16.93</v>
      </c>
      <c r="Y739" s="19" t="n" hidden="false">
        <v/>
      </c>
      <c r="Z739" s="19" t="n" hidden="false">
        <f>X739+Y739</f>
        <v>16.93</v>
      </c>
      <c r="AA739" s="19" t="n" hidden="false">
        <f>ROUND(W739*X739,2)</f>
        <v>643.34</v>
      </c>
      <c r="AB739" s="19" t="n" hidden="false">
        <v/>
      </c>
      <c r="AC739" s="19" t="n" hidden="false">
        <f>AA739+AB739</f>
        <v>643.34</v>
      </c>
      <c r="AD739" s="21" t="n" hidden="false">
        <f>AC739/N739-1</f>
        <v>0</v>
      </c>
      <c r="AE739" s="8" t="n">
        <v>38</v>
      </c>
      <c r="AF739" s="23" t="n" hidden="false">
        <v>16.93</v>
      </c>
      <c r="AG739" s="19" t="n" hidden="false">
        <v/>
      </c>
      <c r="AH739" s="19" t="n" hidden="false">
        <f>AF739+AG739</f>
        <v>16.93</v>
      </c>
      <c r="AI739" s="19" t="n" hidden="false">
        <f>ROUND(AE739*AF739,2)</f>
        <v>643.34</v>
      </c>
      <c r="AJ739" s="19" t="n" hidden="false">
        <v/>
      </c>
      <c r="AK739" s="19" t="n" hidden="false">
        <f>AI739+AJ739</f>
        <v>643.34</v>
      </c>
      <c r="AL739" s="21" t="n" hidden="false">
        <f>AK739/N739-1</f>
        <v>0</v>
      </c>
      <c r="AM739" s="8" t="n">
        <v>0</v>
      </c>
      <c r="AN739" s="23" t="n" hidden="false">
        <v>0</v>
      </c>
      <c r="AO739" s="19" t="n" hidden="false">
        <v/>
      </c>
      <c r="AP739" s="19" t="n" hidden="false">
        <f>AN739+AO739</f>
        <v>0</v>
      </c>
      <c r="AQ739" s="19" t="n" hidden="false">
        <f>ROUND(AM739*AN739,2)</f>
        <v>0</v>
      </c>
      <c r="AR739" s="19" t="n" hidden="false">
        <v/>
      </c>
      <c r="AS739" s="19" t="n" hidden="false">
        <f>AQ739+AR739</f>
        <v>0</v>
      </c>
      <c r="AT739" s="21" t="n" hidden="false">
        <f>AS739/N739-1</f>
        <v>-1</v>
      </c>
    </row>
    <row r="740" customFormat="false" hidden="false" outlineLevel="0" collapsed="false">
      <c r="A740" s="18" t="inlineStr">
        <is>
          <t xml:space="preserve">1.1.1.2.1.1.4.3.2</t>
        </is>
      </c>
      <c r="B740" s="18" t="inlineStr">
        <is>
          <t xml:space="preserve"/>
        </is>
      </c>
      <c r="C740" s="22" t="inlineStr">
        <is>
          <t xml:space="preserve">Рамка Schneider Electric Glossa_ / белый / 1 пост / GSL000101</t>
        </is>
      </c>
      <c r="D740" s="7" t="inlineStr">
        <is>
          <t xml:space="preserve">EWM-G-301-10</t>
        </is>
      </c>
      <c r="E740" s="7" t="inlineStr">
        <is>
          <t xml:space="preserve"/>
        </is>
      </c>
      <c r="F740" s="7" t="inlineStr">
        <is>
          <t xml:space="preserve">ШТ</t>
        </is>
      </c>
      <c r="G740" s="7" t="inlineStr">
        <is>
          <t xml:space="preserve">1</t>
        </is>
      </c>
      <c r="H740" s="8" t="n">
        <v>135</v>
      </c>
      <c r="I740" s="23" t="n">
        <v>10.66</v>
      </c>
      <c r="J740" s="19" t="n">
        <v/>
      </c>
      <c r="K740" s="19" t="n">
        <f>ROUND(I740,2)+J740</f>
        <v>10.66</v>
      </c>
      <c r="L740" s="19" t="n">
        <f>ROUND(H740*ROUND(I740,2),2)</f>
        <v>1439.1</v>
      </c>
      <c r="M740" s="19" t="n">
        <v/>
      </c>
      <c r="N740" s="19" t="n">
        <f>L740+M740</f>
        <v>1439.1</v>
      </c>
      <c r="O740" s="8" t="n">
        <v>135</v>
      </c>
      <c r="P740" s="23" t="n" hidden="false">
        <v>10.66</v>
      </c>
      <c r="Q740" s="19" t="n" hidden="false">
        <v/>
      </c>
      <c r="R740" s="19" t="n" hidden="false">
        <f>P740+Q740</f>
        <v>10.66</v>
      </c>
      <c r="S740" s="19" t="n" hidden="false">
        <f>ROUND(O740*P740,2)</f>
        <v>1439.1</v>
      </c>
      <c r="T740" s="19" t="n" hidden="false">
        <v/>
      </c>
      <c r="U740" s="19" t="n" hidden="false">
        <f>S740+T740</f>
        <v>1439.1</v>
      </c>
      <c r="V740" s="21" t="n" hidden="false">
        <f>U740/N740-1</f>
        <v>0</v>
      </c>
      <c r="W740" s="8" t="n">
        <v>135</v>
      </c>
      <c r="X740" s="23" t="n" hidden="false">
        <v>10.66</v>
      </c>
      <c r="Y740" s="19" t="n" hidden="false">
        <v/>
      </c>
      <c r="Z740" s="19" t="n" hidden="false">
        <f>X740+Y740</f>
        <v>10.66</v>
      </c>
      <c r="AA740" s="19" t="n" hidden="false">
        <f>ROUND(W740*X740,2)</f>
        <v>1439.1</v>
      </c>
      <c r="AB740" s="19" t="n" hidden="false">
        <v/>
      </c>
      <c r="AC740" s="19" t="n" hidden="false">
        <f>AA740+AB740</f>
        <v>1439.1</v>
      </c>
      <c r="AD740" s="21" t="n" hidden="false">
        <f>AC740/N740-1</f>
        <v>0</v>
      </c>
      <c r="AE740" s="8" t="n">
        <v>135</v>
      </c>
      <c r="AF740" s="23" t="n" hidden="false">
        <v>10.66</v>
      </c>
      <c r="AG740" s="19" t="n" hidden="false">
        <v/>
      </c>
      <c r="AH740" s="19" t="n" hidden="false">
        <f>AF740+AG740</f>
        <v>10.66</v>
      </c>
      <c r="AI740" s="19" t="n" hidden="false">
        <f>ROUND(AE740*AF740,2)</f>
        <v>1439.1</v>
      </c>
      <c r="AJ740" s="19" t="n" hidden="false">
        <v/>
      </c>
      <c r="AK740" s="19" t="n" hidden="false">
        <f>AI740+AJ740</f>
        <v>1439.1</v>
      </c>
      <c r="AL740" s="21" t="n" hidden="false">
        <f>AK740/N740-1</f>
        <v>0</v>
      </c>
      <c r="AM740" s="8" t="n">
        <v>0</v>
      </c>
      <c r="AN740" s="23" t="n" hidden="false">
        <v>0</v>
      </c>
      <c r="AO740" s="19" t="n" hidden="false">
        <v/>
      </c>
      <c r="AP740" s="19" t="n" hidden="false">
        <f>AN740+AO740</f>
        <v>0</v>
      </c>
      <c r="AQ740" s="19" t="n" hidden="false">
        <f>ROUND(AM740*AN740,2)</f>
        <v>0</v>
      </c>
      <c r="AR740" s="19" t="n" hidden="false">
        <v/>
      </c>
      <c r="AS740" s="19" t="n" hidden="false">
        <f>AQ740+AR740</f>
        <v>0</v>
      </c>
      <c r="AT740" s="21" t="n" hidden="false">
        <f>AS740/N740-1</f>
        <v>-1</v>
      </c>
    </row>
    <row r="741" customFormat="false" hidden="false" outlineLevel="0" collapsed="false">
      <c r="A741" s="18" t="inlineStr">
        <is>
          <t xml:space="preserve">1.1.1.2.1.1.4.3.3</t>
        </is>
      </c>
      <c r="B741" s="18" t="inlineStr">
        <is>
          <t xml:space="preserve"/>
        </is>
      </c>
      <c r="C741" s="22" t="inlineStr">
        <is>
          <t xml:space="preserve">Розетка Открытая 1п 2P+PE 16А IP20 220...250В з/к з/ш Белый</t>
        </is>
      </c>
      <c r="D741" s="7" t="inlineStr">
        <is>
          <t xml:space="preserve">Розетка Скрытая 1п 2P+E 16А IP20 220...250В з/к з/ш
Белый EWR16-028-90</t>
        </is>
      </c>
      <c r="E741" s="7" t="inlineStr">
        <is>
          <t xml:space="preserve"/>
        </is>
      </c>
      <c r="F741" s="7" t="inlineStr">
        <is>
          <t xml:space="preserve">ШТ</t>
        </is>
      </c>
      <c r="G741" s="7" t="inlineStr">
        <is>
          <t xml:space="preserve">1</t>
        </is>
      </c>
      <c r="H741" s="8" t="n">
        <v>211</v>
      </c>
      <c r="I741" s="20" t="n">
        <v>0</v>
      </c>
      <c r="J741" s="19" t="n">
        <v/>
      </c>
      <c r="K741" s="19" t="n">
        <f>ROUND(I741,2)+J741</f>
        <v>0</v>
      </c>
      <c r="L741" s="19" t="n">
        <f>ROUND(H741*ROUND(I741,2),2)</f>
        <v>0</v>
      </c>
      <c r="M741" s="19" t="n">
        <v/>
      </c>
      <c r="N741" s="19" t="n">
        <f>L741+M741</f>
        <v>0</v>
      </c>
      <c r="O741" s="8" t="n">
        <v>211</v>
      </c>
      <c r="P741" s="20" t="n" hidden="false">
        <v>160</v>
      </c>
      <c r="Q741" s="19" t="n" hidden="false">
        <v/>
      </c>
      <c r="R741" s="19" t="n" hidden="false">
        <f>P741+Q741</f>
        <v>160</v>
      </c>
      <c r="S741" s="19" t="n" hidden="false">
        <f>ROUND(O741*P741,2)</f>
        <v>33760</v>
      </c>
      <c r="T741" s="19" t="n" hidden="false">
        <v/>
      </c>
      <c r="U741" s="19" t="n" hidden="false">
        <f>S741+T741</f>
        <v>33760</v>
      </c>
      <c r="V741" s="21" t="n" hidden="false">
        <f>U741/N741-1</f>
        <v>Infinity</v>
      </c>
      <c r="W741" s="8" t="n">
        <v>211</v>
      </c>
      <c r="X741" s="20" t="n" hidden="false">
        <v>361</v>
      </c>
      <c r="Y741" s="19" t="n" hidden="false">
        <v/>
      </c>
      <c r="Z741" s="19" t="n" hidden="false">
        <f>X741+Y741</f>
        <v>361</v>
      </c>
      <c r="AA741" s="19" t="n" hidden="false">
        <f>ROUND(W741*X741,2)</f>
        <v>76171</v>
      </c>
      <c r="AB741" s="19" t="n" hidden="false">
        <v/>
      </c>
      <c r="AC741" s="19" t="n" hidden="false">
        <f>AA741+AB741</f>
        <v>76171</v>
      </c>
      <c r="AD741" s="21" t="n" hidden="false">
        <f>AC741/N741-1</f>
        <v>Infinity</v>
      </c>
      <c r="AE741" s="8" t="n">
        <v>211</v>
      </c>
      <c r="AF741" s="20" t="n" hidden="false">
        <v>250</v>
      </c>
      <c r="AG741" s="19" t="n" hidden="false">
        <v/>
      </c>
      <c r="AH741" s="19" t="n" hidden="false">
        <f>AF741+AG741</f>
        <v>250</v>
      </c>
      <c r="AI741" s="19" t="n" hidden="false">
        <f>ROUND(AE741*AF741,2)</f>
        <v>52750</v>
      </c>
      <c r="AJ741" s="19" t="n" hidden="false">
        <v/>
      </c>
      <c r="AK741" s="19" t="n" hidden="false">
        <f>AI741+AJ741</f>
        <v>52750</v>
      </c>
      <c r="AL741" s="21" t="n" hidden="false">
        <f>AK741/N741-1</f>
        <v>Infinity</v>
      </c>
      <c r="AM741" s="8" t="n">
        <v>0</v>
      </c>
      <c r="AN741" s="19" t="n" hidden="false">
        <v>0</v>
      </c>
      <c r="AO741" s="19" t="n" hidden="false">
        <v/>
      </c>
      <c r="AP741" s="19" t="n" hidden="false">
        <f>AN741+AO741</f>
        <v>0</v>
      </c>
      <c r="AQ741" s="19" t="n" hidden="false">
        <f>ROUND(AM741*AN741,2)</f>
        <v>0</v>
      </c>
      <c r="AR741" s="19" t="n" hidden="false">
        <v/>
      </c>
      <c r="AS741" s="19" t="n" hidden="false">
        <f>AQ741+AR741</f>
        <v>0</v>
      </c>
      <c r="AT741" s="21" t="n" hidden="false">
        <f>AS741/N741-1</f>
        <v>NaN</v>
      </c>
    </row>
    <row r="742" customFormat="false" hidden="false" outlineLevel="0" collapsed="false">
      <c r="A742" s="18" t="inlineStr">
        <is>
          <t xml:space="preserve">1.1.1.2.1.1.4.4</t>
        </is>
      </c>
      <c r="B742" s="18" t="inlineStr">
        <is>
          <t xml:space="preserve"/>
        </is>
      </c>
      <c r="C742" s="18" t="inlineStr">
        <is>
          <t xml:space="preserve">Монтаж коробки распределительной, распаячной</t>
        </is>
      </c>
      <c r="D742" s="7" t="inlineStr">
        <is>
          <t xml:space="preserve">ЭМ 4.1</t>
        </is>
      </c>
      <c r="E742" s="7" t="inlineStr">
        <is>
          <t xml:space="preserve">Выгружается из БО по объектам BIM-КЦ</t>
        </is>
      </c>
      <c r="F742" s="7" t="inlineStr">
        <is>
          <t xml:space="preserve">ШТ</t>
        </is>
      </c>
      <c r="G742" s="7" t="inlineStr">
        <is>
          <t xml:space="preserve">1</t>
        </is>
      </c>
      <c r="H742" s="8" t="n">
        <v>68</v>
      </c>
      <c r="I742" s="19" t="n">
        <f>ROUND((L743)/H742,2)</f>
        <v>27</v>
      </c>
      <c r="J742" s="20" t="n">
        <v>395</v>
      </c>
      <c r="K742" s="19" t="n">
        <f>I742+ROUND(J742,2)</f>
        <v>422</v>
      </c>
      <c r="L742" s="19" t="n">
        <f>ROUND(H742*I742,2)</f>
        <v>1836</v>
      </c>
      <c r="M742" s="19" t="n">
        <f>ROUND(H742*ROUND(J742,2),2)</f>
        <v>26860</v>
      </c>
      <c r="N742" s="19" t="n">
        <f>L742+M742</f>
        <v>28696</v>
      </c>
      <c r="O742" s="8" t="n">
        <v>68</v>
      </c>
      <c r="P742" s="19" t="n" hidden="false">
        <f>ROUND((S743)/O742,2)</f>
        <v>11</v>
      </c>
      <c r="Q742" s="20" t="n" hidden="false">
        <v>764.8</v>
      </c>
      <c r="R742" s="19" t="n" hidden="false">
        <f>P742+Q742</f>
        <v>775.8</v>
      </c>
      <c r="S742" s="19" t="n" hidden="false">
        <f>ROUND(O742*P742,2)</f>
        <v>748</v>
      </c>
      <c r="T742" s="19" t="n" hidden="false">
        <f>ROUND(O742*Q742,2)</f>
        <v>52006.4</v>
      </c>
      <c r="U742" s="19" t="n" hidden="false">
        <f>S742+T742</f>
        <v>52754.4</v>
      </c>
      <c r="V742" s="21" t="n" hidden="false">
        <f>U742/N742-1</f>
        <v>0.8383886255924171</v>
      </c>
      <c r="W742" s="8" t="n">
        <v>68</v>
      </c>
      <c r="X742" s="19" t="n" hidden="false">
        <f>ROUND((AA743)/W742,2)</f>
        <v>32</v>
      </c>
      <c r="Y742" s="20" t="n" hidden="false">
        <v>980</v>
      </c>
      <c r="Z742" s="19" t="n" hidden="false">
        <f>X742+Y742</f>
        <v>1012</v>
      </c>
      <c r="AA742" s="19" t="n" hidden="false">
        <f>ROUND(W742*X742,2)</f>
        <v>2176</v>
      </c>
      <c r="AB742" s="19" t="n" hidden="false">
        <f>ROUND(W742*Y742,2)</f>
        <v>66640</v>
      </c>
      <c r="AC742" s="19" t="n" hidden="false">
        <f>AA742+AB742</f>
        <v>68816</v>
      </c>
      <c r="AD742" s="21" t="n" hidden="false">
        <f>AC742/N742-1</f>
        <v>1.3981042654028437</v>
      </c>
      <c r="AE742" s="8" t="n">
        <v>68</v>
      </c>
      <c r="AF742" s="19" t="n" hidden="false">
        <f>ROUND((AI743)/AE742,2)</f>
        <v>15</v>
      </c>
      <c r="AG742" s="20" t="n" hidden="false">
        <v>1000</v>
      </c>
      <c r="AH742" s="19" t="n" hidden="false">
        <f>AF742+AG742</f>
        <v>1015</v>
      </c>
      <c r="AI742" s="19" t="n" hidden="false">
        <f>ROUND(AE742*AF742,2)</f>
        <v>1020</v>
      </c>
      <c r="AJ742" s="19" t="n" hidden="false">
        <f>ROUND(AE742*AG742,2)</f>
        <v>68000</v>
      </c>
      <c r="AK742" s="19" t="n" hidden="false">
        <f>AI742+AJ742</f>
        <v>69020</v>
      </c>
      <c r="AL742" s="21" t="n" hidden="false">
        <f>AK742/N742-1</f>
        <v>1.40521327014218</v>
      </c>
      <c r="AM742" s="8" t="n">
        <v>0</v>
      </c>
      <c r="AN742" s="19" t="n" hidden="false">
        <f>ROUND((AQ743)/AM742,2)</f>
        <v>0</v>
      </c>
      <c r="AO742" s="19" t="n" hidden="false">
        <v>0</v>
      </c>
      <c r="AP742" s="19" t="n" hidden="false">
        <f>AN742+AO742</f>
        <v>0</v>
      </c>
      <c r="AQ742" s="19" t="n" hidden="false">
        <f>ROUND(AM742*AN742,2)</f>
        <v>0</v>
      </c>
      <c r="AR742" s="19" t="n" hidden="false">
        <f>ROUND(AM742*AO742,2)</f>
        <v>0</v>
      </c>
      <c r="AS742" s="19" t="n" hidden="false">
        <f>AQ742+AR742</f>
        <v>0</v>
      </c>
      <c r="AT742" s="21" t="n" hidden="false">
        <f>AS742/N742-1</f>
        <v>-1</v>
      </c>
    </row>
    <row r="743" customFormat="false" hidden="false" outlineLevel="0" collapsed="false">
      <c r="A743" s="18" t="inlineStr">
        <is>
          <t xml:space="preserve">1.1.1.2.1.1.4.4.1</t>
        </is>
      </c>
      <c r="B743" s="18" t="inlineStr">
        <is>
          <t xml:space="preserve"/>
        </is>
      </c>
      <c r="C743" s="22" t="inlineStr">
        <is>
          <t xml:space="preserve">Коробка распаячная_ / Круглая / 80х40 / КМ41004 (UKT01-080-040-000)</t>
        </is>
      </c>
      <c r="D743" s="7" t="inlineStr">
        <is>
          <t xml:space="preserve">UKT10-065-040-000</t>
        </is>
      </c>
      <c r="E743" s="7" t="inlineStr">
        <is>
          <t xml:space="preserve"/>
        </is>
      </c>
      <c r="F743" s="7" t="inlineStr">
        <is>
          <t xml:space="preserve">ШТ</t>
        </is>
      </c>
      <c r="G743" s="7" t="inlineStr">
        <is>
          <t xml:space="preserve">1</t>
        </is>
      </c>
      <c r="H743" s="8" t="n">
        <v>68</v>
      </c>
      <c r="I743" s="20" t="n">
        <v>27</v>
      </c>
      <c r="J743" s="19" t="n">
        <v/>
      </c>
      <c r="K743" s="19" t="n">
        <f>ROUND(I743,2)+J743</f>
        <v>27</v>
      </c>
      <c r="L743" s="19" t="n">
        <f>ROUND(H743*ROUND(I743,2),2)</f>
        <v>1836</v>
      </c>
      <c r="M743" s="19" t="n">
        <v/>
      </c>
      <c r="N743" s="19" t="n">
        <f>L743+M743</f>
        <v>1836</v>
      </c>
      <c r="O743" s="8" t="n">
        <v>68</v>
      </c>
      <c r="P743" s="20" t="n" hidden="false">
        <v>11</v>
      </c>
      <c r="Q743" s="19" t="n" hidden="false">
        <v/>
      </c>
      <c r="R743" s="19" t="n" hidden="false">
        <f>P743+Q743</f>
        <v>11</v>
      </c>
      <c r="S743" s="19" t="n" hidden="false">
        <f>ROUND(O743*P743,2)</f>
        <v>748</v>
      </c>
      <c r="T743" s="19" t="n" hidden="false">
        <v/>
      </c>
      <c r="U743" s="19" t="n" hidden="false">
        <f>S743+T743</f>
        <v>748</v>
      </c>
      <c r="V743" s="21" t="n" hidden="false">
        <f>U743/N743-1</f>
        <v>-0.5925925925925926</v>
      </c>
      <c r="W743" s="8" t="n">
        <v>68</v>
      </c>
      <c r="X743" s="20" t="n" hidden="false">
        <v>32</v>
      </c>
      <c r="Y743" s="19" t="n" hidden="false">
        <v/>
      </c>
      <c r="Z743" s="19" t="n" hidden="false">
        <f>X743+Y743</f>
        <v>32</v>
      </c>
      <c r="AA743" s="19" t="n" hidden="false">
        <f>ROUND(W743*X743,2)</f>
        <v>2176</v>
      </c>
      <c r="AB743" s="19" t="n" hidden="false">
        <v/>
      </c>
      <c r="AC743" s="19" t="n" hidden="false">
        <f>AA743+AB743</f>
        <v>2176</v>
      </c>
      <c r="AD743" s="21" t="n" hidden="false">
        <f>AC743/N743-1</f>
        <v>0.18518518518518512</v>
      </c>
      <c r="AE743" s="8" t="n">
        <v>68</v>
      </c>
      <c r="AF743" s="20" t="n" hidden="false">
        <v>15</v>
      </c>
      <c r="AG743" s="19" t="n" hidden="false">
        <v/>
      </c>
      <c r="AH743" s="19" t="n" hidden="false">
        <f>AF743+AG743</f>
        <v>15</v>
      </c>
      <c r="AI743" s="19" t="n" hidden="false">
        <f>ROUND(AE743*AF743,2)</f>
        <v>1020</v>
      </c>
      <c r="AJ743" s="19" t="n" hidden="false">
        <v/>
      </c>
      <c r="AK743" s="19" t="n" hidden="false">
        <f>AI743+AJ743</f>
        <v>1020</v>
      </c>
      <c r="AL743" s="21" t="n" hidden="false">
        <f>AK743/N743-1</f>
        <v>-0.4444444444444444</v>
      </c>
      <c r="AM743" s="8" t="n">
        <v>0</v>
      </c>
      <c r="AN743" s="19" t="n" hidden="false">
        <v>0</v>
      </c>
      <c r="AO743" s="19" t="n" hidden="false">
        <v/>
      </c>
      <c r="AP743" s="19" t="n" hidden="false">
        <f>AN743+AO743</f>
        <v>0</v>
      </c>
      <c r="AQ743" s="19" t="n" hidden="false">
        <f>ROUND(AM743*AN743,2)</f>
        <v>0</v>
      </c>
      <c r="AR743" s="19" t="n" hidden="false">
        <v/>
      </c>
      <c r="AS743" s="19" t="n" hidden="false">
        <f>AQ743+AR743</f>
        <v>0</v>
      </c>
      <c r="AT743" s="21" t="n" hidden="false">
        <f>AS743/N743-1</f>
        <v>-1</v>
      </c>
    </row>
    <row r="744" customFormat="false" hidden="false" outlineLevel="0" collapsed="false">
      <c r="A744" s="18" t="inlineStr">
        <is>
          <t xml:space="preserve">1.1.1.2.1.1.4.5</t>
        </is>
      </c>
      <c r="B744" s="18" t="inlineStr">
        <is>
          <t xml:space="preserve"/>
        </is>
      </c>
      <c r="C744" s="18" t="inlineStr">
        <is>
          <t xml:space="preserve">Монтаж коробки распределительной, распаячной</t>
        </is>
      </c>
      <c r="D744" s="7" t="inlineStr">
        <is>
          <t xml:space="preserve">ЭМ 4.2</t>
        </is>
      </c>
      <c r="E744" s="7" t="inlineStr">
        <is>
          <t xml:space="preserve">Выгружается из БО по объектам BIM-КЦ</t>
        </is>
      </c>
      <c r="F744" s="7" t="inlineStr">
        <is>
          <t xml:space="preserve">ШТ</t>
        </is>
      </c>
      <c r="G744" s="7" t="inlineStr">
        <is>
          <t xml:space="preserve">1</t>
        </is>
      </c>
      <c r="H744" s="8" t="n">
        <v>113</v>
      </c>
      <c r="I744" s="19" t="n">
        <f>ROUND((L745)/H744,2)</f>
        <v>27</v>
      </c>
      <c r="J744" s="20" t="n">
        <v>395</v>
      </c>
      <c r="K744" s="19" t="n">
        <f>I744+ROUND(J744,2)</f>
        <v>422</v>
      </c>
      <c r="L744" s="19" t="n">
        <f>ROUND(H744*I744,2)</f>
        <v>3051</v>
      </c>
      <c r="M744" s="19" t="n">
        <f>ROUND(H744*ROUND(J744,2),2)</f>
        <v>44635</v>
      </c>
      <c r="N744" s="19" t="n">
        <f>L744+M744</f>
        <v>47686</v>
      </c>
      <c r="O744" s="8" t="n">
        <v>113</v>
      </c>
      <c r="P744" s="19" t="n" hidden="false">
        <f>ROUND((S745)/O744,2)</f>
        <v>11</v>
      </c>
      <c r="Q744" s="20" t="n" hidden="false">
        <v>764.8</v>
      </c>
      <c r="R744" s="19" t="n" hidden="false">
        <f>P744+Q744</f>
        <v>775.8</v>
      </c>
      <c r="S744" s="19" t="n" hidden="false">
        <f>ROUND(O744*P744,2)</f>
        <v>1243</v>
      </c>
      <c r="T744" s="19" t="n" hidden="false">
        <f>ROUND(O744*Q744,2)</f>
        <v>86422.4</v>
      </c>
      <c r="U744" s="19" t="n" hidden="false">
        <f>S744+T744</f>
        <v>87665.4</v>
      </c>
      <c r="V744" s="21" t="n" hidden="false">
        <f>U744/N744-1</f>
        <v>0.8383886255924169</v>
      </c>
      <c r="W744" s="8" t="n">
        <v>113</v>
      </c>
      <c r="X744" s="19" t="n" hidden="false">
        <f>ROUND((AA745)/W744,2)</f>
        <v>32</v>
      </c>
      <c r="Y744" s="20" t="n" hidden="false">
        <v>980</v>
      </c>
      <c r="Z744" s="19" t="n" hidden="false">
        <f>X744+Y744</f>
        <v>1012</v>
      </c>
      <c r="AA744" s="19" t="n" hidden="false">
        <f>ROUND(W744*X744,2)</f>
        <v>3616</v>
      </c>
      <c r="AB744" s="19" t="n" hidden="false">
        <f>ROUND(W744*Y744,2)</f>
        <v>110740</v>
      </c>
      <c r="AC744" s="19" t="n" hidden="false">
        <f>AA744+AB744</f>
        <v>114356</v>
      </c>
      <c r="AD744" s="21" t="n" hidden="false">
        <f>AC744/N744-1</f>
        <v>1.3981042654028437</v>
      </c>
      <c r="AE744" s="8" t="n">
        <v>113</v>
      </c>
      <c r="AF744" s="19" t="n" hidden="false">
        <f>ROUND((AI745)/AE744,2)</f>
        <v>15</v>
      </c>
      <c r="AG744" s="20" t="n" hidden="false">
        <v>1000</v>
      </c>
      <c r="AH744" s="19" t="n" hidden="false">
        <f>AF744+AG744</f>
        <v>1015</v>
      </c>
      <c r="AI744" s="19" t="n" hidden="false">
        <f>ROUND(AE744*AF744,2)</f>
        <v>1695</v>
      </c>
      <c r="AJ744" s="19" t="n" hidden="false">
        <f>ROUND(AE744*AG744,2)</f>
        <v>113000</v>
      </c>
      <c r="AK744" s="19" t="n" hidden="false">
        <f>AI744+AJ744</f>
        <v>114695</v>
      </c>
      <c r="AL744" s="21" t="n" hidden="false">
        <f>AK744/N744-1</f>
        <v>1.40521327014218</v>
      </c>
      <c r="AM744" s="8" t="n">
        <v>0</v>
      </c>
      <c r="AN744" s="19" t="n" hidden="false">
        <f>ROUND((AQ745)/AM744,2)</f>
        <v>0</v>
      </c>
      <c r="AO744" s="19" t="n" hidden="false">
        <v>0</v>
      </c>
      <c r="AP744" s="19" t="n" hidden="false">
        <f>AN744+AO744</f>
        <v>0</v>
      </c>
      <c r="AQ744" s="19" t="n" hidden="false">
        <f>ROUND(AM744*AN744,2)</f>
        <v>0</v>
      </c>
      <c r="AR744" s="19" t="n" hidden="false">
        <f>ROUND(AM744*AO744,2)</f>
        <v>0</v>
      </c>
      <c r="AS744" s="19" t="n" hidden="false">
        <f>AQ744+AR744</f>
        <v>0</v>
      </c>
      <c r="AT744" s="21" t="n" hidden="false">
        <f>AS744/N744-1</f>
        <v>-1</v>
      </c>
    </row>
    <row r="745" customFormat="false" hidden="false" outlineLevel="0" collapsed="false">
      <c r="A745" s="18" t="inlineStr">
        <is>
          <t xml:space="preserve">1.1.1.2.1.1.4.5.1</t>
        </is>
      </c>
      <c r="B745" s="18" t="inlineStr">
        <is>
          <t xml:space="preserve"/>
        </is>
      </c>
      <c r="C745" s="22" t="inlineStr">
        <is>
          <t xml:space="preserve">Коробка распаячная_ / Круглая / 80х40 / КМ41004 (UKT01-080-040-000)</t>
        </is>
      </c>
      <c r="D745" s="7" t="inlineStr">
        <is>
          <t xml:space="preserve">UKT10-065-040-000</t>
        </is>
      </c>
      <c r="E745" s="7" t="inlineStr">
        <is>
          <t xml:space="preserve"/>
        </is>
      </c>
      <c r="F745" s="7" t="inlineStr">
        <is>
          <t xml:space="preserve">ШТ</t>
        </is>
      </c>
      <c r="G745" s="7" t="inlineStr">
        <is>
          <t xml:space="preserve">1</t>
        </is>
      </c>
      <c r="H745" s="8" t="n">
        <v>113</v>
      </c>
      <c r="I745" s="20" t="n">
        <v>27</v>
      </c>
      <c r="J745" s="19" t="n">
        <v/>
      </c>
      <c r="K745" s="19" t="n">
        <f>ROUND(I745,2)+J745</f>
        <v>27</v>
      </c>
      <c r="L745" s="19" t="n">
        <f>ROUND(H745*ROUND(I745,2),2)</f>
        <v>3051</v>
      </c>
      <c r="M745" s="19" t="n">
        <v/>
      </c>
      <c r="N745" s="19" t="n">
        <f>L745+M745</f>
        <v>3051</v>
      </c>
      <c r="O745" s="8" t="n">
        <v>113</v>
      </c>
      <c r="P745" s="20" t="n" hidden="false">
        <v>11</v>
      </c>
      <c r="Q745" s="19" t="n" hidden="false">
        <v/>
      </c>
      <c r="R745" s="19" t="n" hidden="false">
        <f>P745+Q745</f>
        <v>11</v>
      </c>
      <c r="S745" s="19" t="n" hidden="false">
        <f>ROUND(O745*P745,2)</f>
        <v>1243</v>
      </c>
      <c r="T745" s="19" t="n" hidden="false">
        <v/>
      </c>
      <c r="U745" s="19" t="n" hidden="false">
        <f>S745+T745</f>
        <v>1243</v>
      </c>
      <c r="V745" s="21" t="n" hidden="false">
        <f>U745/N745-1</f>
        <v>-0.5925925925925926</v>
      </c>
      <c r="W745" s="8" t="n">
        <v>113</v>
      </c>
      <c r="X745" s="20" t="n" hidden="false">
        <v>32</v>
      </c>
      <c r="Y745" s="19" t="n" hidden="false">
        <v/>
      </c>
      <c r="Z745" s="19" t="n" hidden="false">
        <f>X745+Y745</f>
        <v>32</v>
      </c>
      <c r="AA745" s="19" t="n" hidden="false">
        <f>ROUND(W745*X745,2)</f>
        <v>3616</v>
      </c>
      <c r="AB745" s="19" t="n" hidden="false">
        <v/>
      </c>
      <c r="AC745" s="19" t="n" hidden="false">
        <f>AA745+AB745</f>
        <v>3616</v>
      </c>
      <c r="AD745" s="21" t="n" hidden="false">
        <f>AC745/N745-1</f>
        <v>0.18518518518518512</v>
      </c>
      <c r="AE745" s="8" t="n">
        <v>113</v>
      </c>
      <c r="AF745" s="20" t="n" hidden="false">
        <v>15</v>
      </c>
      <c r="AG745" s="19" t="n" hidden="false">
        <v/>
      </c>
      <c r="AH745" s="19" t="n" hidden="false">
        <f>AF745+AG745</f>
        <v>15</v>
      </c>
      <c r="AI745" s="19" t="n" hidden="false">
        <f>ROUND(AE745*AF745,2)</f>
        <v>1695</v>
      </c>
      <c r="AJ745" s="19" t="n" hidden="false">
        <v/>
      </c>
      <c r="AK745" s="19" t="n" hidden="false">
        <f>AI745+AJ745</f>
        <v>1695</v>
      </c>
      <c r="AL745" s="21" t="n" hidden="false">
        <f>AK745/N745-1</f>
        <v>-0.4444444444444444</v>
      </c>
      <c r="AM745" s="8" t="n">
        <v>0</v>
      </c>
      <c r="AN745" s="19" t="n" hidden="false">
        <v>0</v>
      </c>
      <c r="AO745" s="19" t="n" hidden="false">
        <v/>
      </c>
      <c r="AP745" s="19" t="n" hidden="false">
        <f>AN745+AO745</f>
        <v>0</v>
      </c>
      <c r="AQ745" s="19" t="n" hidden="false">
        <f>ROUND(AM745*AN745,2)</f>
        <v>0</v>
      </c>
      <c r="AR745" s="19" t="n" hidden="false">
        <v/>
      </c>
      <c r="AS745" s="19" t="n" hidden="false">
        <f>AQ745+AR745</f>
        <v>0</v>
      </c>
      <c r="AT745" s="21" t="n" hidden="false">
        <f>AS745/N745-1</f>
        <v>-1</v>
      </c>
    </row>
    <row r="746" customFormat="false" hidden="false" outlineLevel="0" collapsed="false">
      <c r="A746" s="18" t="inlineStr">
        <is>
          <t xml:space="preserve">1.1.1.2.1.1.4.6</t>
        </is>
      </c>
      <c r="B746" s="18" t="inlineStr">
        <is>
          <t xml:space="preserve"/>
        </is>
      </c>
      <c r="C746" s="18" t="inlineStr">
        <is>
          <t xml:space="preserve">Монтаж подрозетников, установочных, монтажных коробок в подготовленные отверстия / в ЖБИ, ПГП, газобетон, акотек</t>
        </is>
      </c>
      <c r="D746" s="7" t="inlineStr">
        <is>
          <t xml:space="preserve"/>
        </is>
      </c>
      <c r="E746" s="7" t="inlineStr">
        <is>
          <t xml:space="preserve">Выгружается из БО по объектам BIM-КЦ</t>
        </is>
      </c>
      <c r="F746" s="7" t="inlineStr">
        <is>
          <t xml:space="preserve">ШТ</t>
        </is>
      </c>
      <c r="G746" s="7" t="inlineStr">
        <is>
          <t xml:space="preserve">1</t>
        </is>
      </c>
      <c r="H746" s="8" t="n">
        <v>436</v>
      </c>
      <c r="I746" s="19" t="n">
        <f>ROUND((L747+L748)/H746,2)</f>
        <v>0.9</v>
      </c>
      <c r="J746" s="20" t="n">
        <v>149</v>
      </c>
      <c r="K746" s="19" t="n">
        <f>I746+ROUND(J746,2)</f>
        <v>149.9</v>
      </c>
      <c r="L746" s="19" t="n">
        <f>ROUND(H746*I746,2)</f>
        <v>392.4</v>
      </c>
      <c r="M746" s="19" t="n">
        <f>ROUND(H746*ROUND(J746,2),2)</f>
        <v>64964</v>
      </c>
      <c r="N746" s="19" t="n">
        <f>L746+M746</f>
        <v>65356.4</v>
      </c>
      <c r="O746" s="8" t="n">
        <v>436</v>
      </c>
      <c r="P746" s="19" t="n" hidden="false">
        <f>ROUND((S747+S748)/O746,2)</f>
        <v>65.25</v>
      </c>
      <c r="Q746" s="20" t="n" hidden="false">
        <v>238.4</v>
      </c>
      <c r="R746" s="19" t="n" hidden="false">
        <f>P746+Q746</f>
        <v>303.65</v>
      </c>
      <c r="S746" s="19" t="n" hidden="false">
        <f>ROUND(O746*P746,2)</f>
        <v>28449</v>
      </c>
      <c r="T746" s="19" t="n" hidden="false">
        <f>ROUND(O746*Q746,2)</f>
        <v>103942.4</v>
      </c>
      <c r="U746" s="19" t="n" hidden="false">
        <f>S746+T746</f>
        <v>132391.4</v>
      </c>
      <c r="V746" s="21" t="n" hidden="false">
        <f>U746/N746-1</f>
        <v>1.025683789192795</v>
      </c>
      <c r="W746" s="8" t="n">
        <v>436</v>
      </c>
      <c r="X746" s="19" t="n" hidden="false">
        <f>ROUND((AA747+AA748)/W746,2)</f>
        <v>16.08</v>
      </c>
      <c r="Y746" s="20" t="n" hidden="false">
        <v>230</v>
      </c>
      <c r="Z746" s="19" t="n" hidden="false">
        <f>X746+Y746</f>
        <v>246.08</v>
      </c>
      <c r="AA746" s="19" t="n" hidden="false">
        <f>ROUND(W746*X746,2)</f>
        <v>7010.88</v>
      </c>
      <c r="AB746" s="19" t="n" hidden="false">
        <f>ROUND(W746*Y746,2)</f>
        <v>100280</v>
      </c>
      <c r="AC746" s="19" t="n" hidden="false">
        <f>AA746+AB746</f>
        <v>107290.88</v>
      </c>
      <c r="AD746" s="21" t="n" hidden="false">
        <f>AC746/N746-1</f>
        <v>0.6416277518345563</v>
      </c>
      <c r="AE746" s="8" t="n">
        <v>436</v>
      </c>
      <c r="AF746" s="19" t="n" hidden="false">
        <f>ROUND((AI747+AI748)/AE746,2)</f>
        <v>60</v>
      </c>
      <c r="AG746" s="20" t="n" hidden="false">
        <v>1000</v>
      </c>
      <c r="AH746" s="19" t="n" hidden="false">
        <f>AF746+AG746</f>
        <v>1060</v>
      </c>
      <c r="AI746" s="19" t="n" hidden="false">
        <f>ROUND(AE746*AF746,2)</f>
        <v>26160</v>
      </c>
      <c r="AJ746" s="19" t="n" hidden="false">
        <f>ROUND(AE746*AG746,2)</f>
        <v>436000</v>
      </c>
      <c r="AK746" s="19" t="n" hidden="false">
        <f>AI746+AJ746</f>
        <v>462160</v>
      </c>
      <c r="AL746" s="21" t="n" hidden="false">
        <f>AK746/N746-1</f>
        <v>6.071380920613742</v>
      </c>
      <c r="AM746" s="8" t="n">
        <v>0</v>
      </c>
      <c r="AN746" s="19" t="n" hidden="false">
        <f>ROUND((AQ747+AQ748)/AM746,2)</f>
        <v>0</v>
      </c>
      <c r="AO746" s="19" t="n" hidden="false">
        <v>0</v>
      </c>
      <c r="AP746" s="19" t="n" hidden="false">
        <f>AN746+AO746</f>
        <v>0</v>
      </c>
      <c r="AQ746" s="19" t="n" hidden="false">
        <f>ROUND(AM746*AN746,2)</f>
        <v>0</v>
      </c>
      <c r="AR746" s="19" t="n" hidden="false">
        <f>ROUND(AM746*AO746,2)</f>
        <v>0</v>
      </c>
      <c r="AS746" s="19" t="n" hidden="false">
        <f>AQ746+AR746</f>
        <v>0</v>
      </c>
      <c r="AT746" s="21" t="n" hidden="false">
        <f>AS746/N746-1</f>
        <v>-1</v>
      </c>
    </row>
    <row r="747" customFormat="false" hidden="false" outlineLevel="0" collapsed="false">
      <c r="A747" s="18" t="inlineStr">
        <is>
          <t xml:space="preserve">1.1.1.2.1.1.4.6.1</t>
        </is>
      </c>
      <c r="B747" s="18" t="inlineStr">
        <is>
          <t xml:space="preserve"/>
        </is>
      </c>
      <c r="C747" s="22" t="inlineStr">
        <is>
          <t xml:space="preserve">Смесь штукатурная гипсовая_</t>
        </is>
      </c>
      <c r="D747" s="7" t="inlineStr">
        <is>
          <t xml:space="preserve"/>
        </is>
      </c>
      <c r="E747" s="7" t="inlineStr">
        <is>
          <t xml:space="preserve"/>
        </is>
      </c>
      <c r="F747" s="7" t="inlineStr">
        <is>
          <t xml:space="preserve">КГ</t>
        </is>
      </c>
      <c r="G747" s="7" t="inlineStr">
        <is>
          <t xml:space="preserve">0.3</t>
        </is>
      </c>
      <c r="H747" s="8" t="n">
        <v>39.24</v>
      </c>
      <c r="I747" s="20" t="n">
        <v>10</v>
      </c>
      <c r="J747" s="19" t="n">
        <v/>
      </c>
      <c r="K747" s="19" t="n">
        <f>ROUND(I747,2)+J747</f>
        <v>10</v>
      </c>
      <c r="L747" s="19" t="n">
        <f>ROUND(H747*ROUND(I747,2),2)</f>
        <v>392.4</v>
      </c>
      <c r="M747" s="19" t="n">
        <v/>
      </c>
      <c r="N747" s="19" t="n">
        <f>L747+M747</f>
        <v>392.4</v>
      </c>
      <c r="O747" s="8" t="n">
        <v>39.24</v>
      </c>
      <c r="P747" s="20" t="n" hidden="false">
        <v>565</v>
      </c>
      <c r="Q747" s="19" t="n" hidden="false">
        <v/>
      </c>
      <c r="R747" s="19" t="n" hidden="false">
        <f>P747+Q747</f>
        <v>565</v>
      </c>
      <c r="S747" s="19" t="n" hidden="false">
        <f>ROUND(O747*P747,2)</f>
        <v>22170.6</v>
      </c>
      <c r="T747" s="19" t="n" hidden="false">
        <v/>
      </c>
      <c r="U747" s="19" t="n" hidden="false">
        <f>S747+T747</f>
        <v>22170.6</v>
      </c>
      <c r="V747" s="21" t="n" hidden="false">
        <f>U747/N747-1</f>
        <v>55.5</v>
      </c>
      <c r="W747" s="8" t="n">
        <v>39.24</v>
      </c>
      <c r="X747" s="20" t="n" hidden="false">
        <v>12</v>
      </c>
      <c r="Y747" s="19" t="n" hidden="false">
        <v/>
      </c>
      <c r="Z747" s="19" t="n" hidden="false">
        <f>X747+Y747</f>
        <v>12</v>
      </c>
      <c r="AA747" s="19" t="n" hidden="false">
        <f>ROUND(W747*X747,2)</f>
        <v>470.88</v>
      </c>
      <c r="AB747" s="19" t="n" hidden="false">
        <v/>
      </c>
      <c r="AC747" s="19" t="n" hidden="false">
        <f>AA747+AB747</f>
        <v>470.88</v>
      </c>
      <c r="AD747" s="21" t="n" hidden="false">
        <f>AC747/N747-1</f>
        <v>0.19999999999999996</v>
      </c>
      <c r="AE747" s="8" t="n">
        <v>39.24</v>
      </c>
      <c r="AF747" s="20" t="n" hidden="false">
        <v>500</v>
      </c>
      <c r="AG747" s="19" t="n" hidden="false">
        <v/>
      </c>
      <c r="AH747" s="19" t="n" hidden="false">
        <f>AF747+AG747</f>
        <v>500</v>
      </c>
      <c r="AI747" s="19" t="n" hidden="false">
        <f>ROUND(AE747*AF747,2)</f>
        <v>19620</v>
      </c>
      <c r="AJ747" s="19" t="n" hidden="false">
        <v/>
      </c>
      <c r="AK747" s="19" t="n" hidden="false">
        <f>AI747+AJ747</f>
        <v>19620</v>
      </c>
      <c r="AL747" s="21" t="n" hidden="false">
        <f>AK747/N747-1</f>
        <v>49</v>
      </c>
      <c r="AM747" s="8" t="n">
        <v>0</v>
      </c>
      <c r="AN747" s="19" t="n" hidden="false">
        <v>0</v>
      </c>
      <c r="AO747" s="19" t="n" hidden="false">
        <v/>
      </c>
      <c r="AP747" s="19" t="n" hidden="false">
        <f>AN747+AO747</f>
        <v>0</v>
      </c>
      <c r="AQ747" s="19" t="n" hidden="false">
        <f>ROUND(AM747*AN747,2)</f>
        <v>0</v>
      </c>
      <c r="AR747" s="19" t="n" hidden="false">
        <v/>
      </c>
      <c r="AS747" s="19" t="n" hidden="false">
        <f>AQ747+AR747</f>
        <v>0</v>
      </c>
      <c r="AT747" s="21" t="n" hidden="false">
        <f>AS747/N747-1</f>
        <v>-1</v>
      </c>
    </row>
    <row r="748" customFormat="false" hidden="false" outlineLevel="0" collapsed="false">
      <c r="A748" s="18" t="inlineStr">
        <is>
          <t xml:space="preserve">1.1.1.2.1.1.4.6.2</t>
        </is>
      </c>
      <c r="B748" s="18" t="inlineStr">
        <is>
          <t xml:space="preserve"/>
        </is>
      </c>
      <c r="C748" s="22" t="inlineStr">
        <is>
          <t xml:space="preserve">Коробка установочная круглая D=68мм h=40мм IP20 пластик тип установки скрытый для твердых стен б/крышки б/вводов</t>
        </is>
      </c>
      <c r="D748" s="7" t="inlineStr">
        <is>
          <t xml:space="preserve"/>
        </is>
      </c>
      <c r="E748" s="7" t="inlineStr">
        <is>
          <t xml:space="preserve"/>
        </is>
      </c>
      <c r="F748" s="7" t="inlineStr">
        <is>
          <t xml:space="preserve">ШТ</t>
        </is>
      </c>
      <c r="G748" s="7" t="inlineStr">
        <is>
          <t xml:space="preserve">1</t>
        </is>
      </c>
      <c r="H748" s="8" t="n">
        <v>436</v>
      </c>
      <c r="I748" s="20" t="n">
        <v>0</v>
      </c>
      <c r="J748" s="19" t="n">
        <v/>
      </c>
      <c r="K748" s="19" t="n">
        <f>ROUND(I748,2)+J748</f>
        <v>0</v>
      </c>
      <c r="L748" s="19" t="n">
        <f>ROUND(H748*ROUND(I748,2),2)</f>
        <v>0</v>
      </c>
      <c r="M748" s="19" t="n">
        <v/>
      </c>
      <c r="N748" s="19" t="n">
        <f>L748+M748</f>
        <v>0</v>
      </c>
      <c r="O748" s="8" t="n">
        <v>436</v>
      </c>
      <c r="P748" s="20" t="n" hidden="false">
        <v>14.4</v>
      </c>
      <c r="Q748" s="19" t="n" hidden="false">
        <v/>
      </c>
      <c r="R748" s="19" t="n" hidden="false">
        <f>P748+Q748</f>
        <v>14.4</v>
      </c>
      <c r="S748" s="19" t="n" hidden="false">
        <f>ROUND(O748*P748,2)</f>
        <v>6278.4</v>
      </c>
      <c r="T748" s="19" t="n" hidden="false">
        <v/>
      </c>
      <c r="U748" s="19" t="n" hidden="false">
        <f>S748+T748</f>
        <v>6278.4</v>
      </c>
      <c r="V748" s="21" t="n" hidden="false">
        <f>U748/N748-1</f>
        <v>Infinity</v>
      </c>
      <c r="W748" s="8" t="n">
        <v>436</v>
      </c>
      <c r="X748" s="20" t="n" hidden="false">
        <v>15</v>
      </c>
      <c r="Y748" s="19" t="n" hidden="false">
        <v/>
      </c>
      <c r="Z748" s="19" t="n" hidden="false">
        <f>X748+Y748</f>
        <v>15</v>
      </c>
      <c r="AA748" s="19" t="n" hidden="false">
        <f>ROUND(W748*X748,2)</f>
        <v>6540</v>
      </c>
      <c r="AB748" s="19" t="n" hidden="false">
        <v/>
      </c>
      <c r="AC748" s="19" t="n" hidden="false">
        <f>AA748+AB748</f>
        <v>6540</v>
      </c>
      <c r="AD748" s="21" t="n" hidden="false">
        <f>AC748/N748-1</f>
        <v>Infinity</v>
      </c>
      <c r="AE748" s="8" t="n">
        <v>436</v>
      </c>
      <c r="AF748" s="20" t="n" hidden="false">
        <v>15</v>
      </c>
      <c r="AG748" s="19" t="n" hidden="false">
        <v/>
      </c>
      <c r="AH748" s="19" t="n" hidden="false">
        <f>AF748+AG748</f>
        <v>15</v>
      </c>
      <c r="AI748" s="19" t="n" hidden="false">
        <f>ROUND(AE748*AF748,2)</f>
        <v>6540</v>
      </c>
      <c r="AJ748" s="19" t="n" hidden="false">
        <v/>
      </c>
      <c r="AK748" s="19" t="n" hidden="false">
        <f>AI748+AJ748</f>
        <v>6540</v>
      </c>
      <c r="AL748" s="21" t="n" hidden="false">
        <f>AK748/N748-1</f>
        <v>Infinity</v>
      </c>
      <c r="AM748" s="8" t="n">
        <v>0</v>
      </c>
      <c r="AN748" s="19" t="n" hidden="false">
        <v>0</v>
      </c>
      <c r="AO748" s="19" t="n" hidden="false">
        <v/>
      </c>
      <c r="AP748" s="19" t="n" hidden="false">
        <f>AN748+AO748</f>
        <v>0</v>
      </c>
      <c r="AQ748" s="19" t="n" hidden="false">
        <f>ROUND(AM748*AN748,2)</f>
        <v>0</v>
      </c>
      <c r="AR748" s="19" t="n" hidden="false">
        <v/>
      </c>
      <c r="AS748" s="19" t="n" hidden="false">
        <f>AQ748+AR748</f>
        <v>0</v>
      </c>
      <c r="AT748" s="21" t="n" hidden="false">
        <f>AS748/N748-1</f>
        <v>NaN</v>
      </c>
    </row>
    <row r="749" customFormat="false" hidden="false" outlineLevel="0" collapsed="false">
      <c r="A749" s="14" t="inlineStr">
        <is>
          <t xml:space="preserve">1.1.1.2.1.1.5</t>
        </is>
      </c>
      <c r="B749" s="14" t="inlineStr">
        <is>
          <t xml:space="preserve"/>
        </is>
      </c>
      <c r="C749" s="14" t="inlineStr">
        <is>
          <t xml:space="preserve">Монтаж светотехнического оборудования</t>
        </is>
      </c>
      <c r="D749" s="6" t="inlineStr">
        <is>
          <t xml:space="preserve"/>
        </is>
      </c>
      <c r="E749" s="6" t="inlineStr">
        <is>
          <t xml:space="preserve"/>
        </is>
      </c>
      <c r="F749" s="6" t="inlineStr">
        <is>
          <t xml:space="preserve"/>
        </is>
      </c>
      <c r="G749" s="6" t="inlineStr">
        <is>
          <t xml:space="preserve"/>
        </is>
      </c>
      <c r="H749" s="15" t="n">
        <v/>
      </c>
      <c r="I749" s="16" t="n">
        <v/>
      </c>
      <c r="J749" s="16" t="n">
        <v/>
      </c>
      <c r="K749" s="16" t="n">
        <v/>
      </c>
      <c r="L749" s="16" t="n">
        <f>L750+L760+L765</f>
        <v>24170.4</v>
      </c>
      <c r="M749" s="16" t="n">
        <f>M750+M760+M765</f>
        <v>1079868</v>
      </c>
      <c r="N749" s="16" t="n">
        <f>N750+N760+N765</f>
        <v>1104038.4</v>
      </c>
      <c r="O749" s="15" t="n">
        <v/>
      </c>
      <c r="P749" s="16" t="n" hidden="false">
        <v/>
      </c>
      <c r="Q749" s="16" t="n" hidden="false">
        <v/>
      </c>
      <c r="R749" s="16" t="n" hidden="false">
        <v/>
      </c>
      <c r="S749" s="16" t="n" hidden="false">
        <f>S750+S760+S765</f>
        <v>11799309.32</v>
      </c>
      <c r="T749" s="16" t="n" hidden="false">
        <f>T750+T760+T765</f>
        <v>2580259.2</v>
      </c>
      <c r="U749" s="16" t="n" hidden="false">
        <f>U750+U760+U765</f>
        <v>14379568.52</v>
      </c>
      <c r="V749" s="17" t="n" hidden="false">
        <f>U749/N749-1</f>
        <v>12.024518458778246</v>
      </c>
      <c r="W749" s="15" t="n">
        <v/>
      </c>
      <c r="X749" s="16" t="n" hidden="false">
        <v/>
      </c>
      <c r="Y749" s="16" t="n" hidden="false">
        <v/>
      </c>
      <c r="Z749" s="16" t="n" hidden="false">
        <v/>
      </c>
      <c r="AA749" s="16" t="n" hidden="false">
        <f>AA750+AA760+AA765</f>
        <v>9447370.8</v>
      </c>
      <c r="AB749" s="16" t="n" hidden="false">
        <f>AB750+AB760+AB765</f>
        <v>4054400</v>
      </c>
      <c r="AC749" s="16" t="n" hidden="false">
        <f>AC750+AC760+AC765</f>
        <v>13501770.8</v>
      </c>
      <c r="AD749" s="17" t="n" hidden="false">
        <f>AC749/N749-1</f>
        <v>11.229439483264352</v>
      </c>
      <c r="AE749" s="15" t="n">
        <v/>
      </c>
      <c r="AF749" s="16" t="n" hidden="false">
        <v/>
      </c>
      <c r="AG749" s="16" t="n" hidden="false">
        <v/>
      </c>
      <c r="AH749" s="16" t="n" hidden="false">
        <v/>
      </c>
      <c r="AI749" s="16" t="n" hidden="false">
        <f>AI750+AI760+AI765</f>
        <v>13541575.84</v>
      </c>
      <c r="AJ749" s="16" t="n" hidden="false">
        <f>AJ750+AJ760+AJ765</f>
        <v>2446500</v>
      </c>
      <c r="AK749" s="16" t="n" hidden="false">
        <f>AK750+AK760+AK765</f>
        <v>15988075.84</v>
      </c>
      <c r="AL749" s="17" t="n" hidden="false">
        <f>AK749/N749-1</f>
        <v>13.4814490510475</v>
      </c>
      <c r="AM749" s="15" t="n">
        <v/>
      </c>
      <c r="AN749" s="16" t="n" hidden="false">
        <v/>
      </c>
      <c r="AO749" s="16" t="n" hidden="false">
        <v/>
      </c>
      <c r="AP749" s="16" t="n" hidden="false">
        <v/>
      </c>
      <c r="AQ749" s="16" t="n" hidden="false">
        <f>AQ750+AQ760+AQ765</f>
        <v>0</v>
      </c>
      <c r="AR749" s="16" t="n" hidden="false">
        <f>AR750+AR760+AR765</f>
        <v>0</v>
      </c>
      <c r="AS749" s="16" t="n" hidden="false">
        <f>AS750+AS760+AS765</f>
        <v>0</v>
      </c>
      <c r="AT749" s="17" t="n" hidden="false">
        <f>AS749/N749-1</f>
        <v>-1</v>
      </c>
    </row>
    <row r="750" customFormat="false" hidden="false" outlineLevel="0" collapsed="false">
      <c r="A750" s="18" t="inlineStr">
        <is>
          <t xml:space="preserve">1.1.1.2.1.1.5.1</t>
        </is>
      </c>
      <c r="B750" s="18" t="inlineStr">
        <is>
          <t xml:space="preserve"/>
        </is>
      </c>
      <c r="C750" s="18" t="inlineStr">
        <is>
          <t xml:space="preserve">Монтаж светильника / накладной</t>
        </is>
      </c>
      <c r="D750" s="7" t="inlineStr">
        <is>
          <t xml:space="preserve"/>
        </is>
      </c>
      <c r="E750" s="7" t="inlineStr">
        <is>
          <t xml:space="preserve">Выгружается из БО по объектам BIM-КЦ</t>
        </is>
      </c>
      <c r="F750" s="7" t="inlineStr">
        <is>
          <t xml:space="preserve">ШТ</t>
        </is>
      </c>
      <c r="G750" s="7" t="inlineStr">
        <is>
          <t xml:space="preserve">1</t>
        </is>
      </c>
      <c r="H750" s="8" t="n">
        <v>1302</v>
      </c>
      <c r="I750" s="19" t="n">
        <f>ROUND((L751+L752+L753+L754+L755+L756+L757+L758+L759)/H750,2)</f>
        <v>0</v>
      </c>
      <c r="J750" s="20" t="n">
        <v>640</v>
      </c>
      <c r="K750" s="19" t="n">
        <f>I750+ROUND(J750,2)</f>
        <v>640</v>
      </c>
      <c r="L750" s="19" t="n">
        <f>ROUND(H750*I750,2)</f>
        <v>0</v>
      </c>
      <c r="M750" s="19" t="n">
        <f>ROUND(H750*ROUND(J750,2),2)</f>
        <v>833280</v>
      </c>
      <c r="N750" s="19" t="n">
        <f>L750+M750</f>
        <v>833280</v>
      </c>
      <c r="O750" s="8" t="n">
        <v>1302</v>
      </c>
      <c r="P750" s="19" t="n" hidden="false">
        <f>ROUND((S751+S752+S753+S754+S755+S756+S757+S758+S759)/O750,2)</f>
        <v>7707.98</v>
      </c>
      <c r="Q750" s="20" t="n" hidden="false">
        <v>1579.2</v>
      </c>
      <c r="R750" s="19" t="n" hidden="false">
        <f>P750+Q750</f>
        <v>9287.18</v>
      </c>
      <c r="S750" s="19" t="n" hidden="false">
        <f>ROUND(O750*P750,2)</f>
        <v>10035789.96</v>
      </c>
      <c r="T750" s="19" t="n" hidden="false">
        <f>ROUND(O750*Q750,2)</f>
        <v>2056118.4</v>
      </c>
      <c r="U750" s="19" t="n" hidden="false">
        <f>S750+T750</f>
        <v>12091908.36</v>
      </c>
      <c r="V750" s="21" t="n" hidden="false">
        <f>U750/N750-1</f>
        <v>13.51121875</v>
      </c>
      <c r="W750" s="8" t="n">
        <v>1302</v>
      </c>
      <c r="X750" s="19" t="n" hidden="false">
        <f>ROUND((AA751+AA752+AA753+AA754+AA755+AA756+AA757+AA758+AA759)/W750,2)</f>
        <v>6134.96</v>
      </c>
      <c r="Y750" s="20" t="n" hidden="false">
        <v>2300</v>
      </c>
      <c r="Z750" s="19" t="n" hidden="false">
        <f>X750+Y750</f>
        <v>8434.96</v>
      </c>
      <c r="AA750" s="19" t="n" hidden="false">
        <f>ROUND(W750*X750,2)</f>
        <v>7987717.92</v>
      </c>
      <c r="AB750" s="19" t="n" hidden="false">
        <f>ROUND(W750*Y750,2)</f>
        <v>2994600</v>
      </c>
      <c r="AC750" s="19" t="n" hidden="false">
        <f>AA750+AB750</f>
        <v>10982317.92</v>
      </c>
      <c r="AD750" s="21" t="n" hidden="false">
        <f>AC750/N750-1</f>
        <v>12.179625</v>
      </c>
      <c r="AE750" s="8" t="n">
        <v>1302</v>
      </c>
      <c r="AF750" s="19" t="n" hidden="false">
        <f>ROUND((AI751+AI752+AI753+AI754+AI755+AI756+AI757+AI758+AI759)/AE750,2)</f>
        <v>9236.18</v>
      </c>
      <c r="AG750" s="20" t="n" hidden="false">
        <v>1500</v>
      </c>
      <c r="AH750" s="19" t="n" hidden="false">
        <f>AF750+AG750</f>
        <v>10736.18</v>
      </c>
      <c r="AI750" s="19" t="n" hidden="false">
        <f>ROUND(AE750*AF750,2)</f>
        <v>12025506.36</v>
      </c>
      <c r="AJ750" s="19" t="n" hidden="false">
        <f>ROUND(AE750*AG750,2)</f>
        <v>1953000</v>
      </c>
      <c r="AK750" s="19" t="n" hidden="false">
        <f>AI750+AJ750</f>
        <v>13978506.36</v>
      </c>
      <c r="AL750" s="21" t="n" hidden="false">
        <f>AK750/N750-1</f>
        <v>15.775281249999999</v>
      </c>
      <c r="AM750" s="8" t="n">
        <v>0</v>
      </c>
      <c r="AN750" s="19" t="n" hidden="false">
        <f>ROUND((AQ751+AQ752+AQ753+AQ754+AQ755+AQ756+AQ757+AQ758+AQ759)/AM750,2)</f>
        <v>0</v>
      </c>
      <c r="AO750" s="19" t="n" hidden="false">
        <v>0</v>
      </c>
      <c r="AP750" s="19" t="n" hidden="false">
        <f>AN750+AO750</f>
        <v>0</v>
      </c>
      <c r="AQ750" s="19" t="n" hidden="false">
        <f>ROUND(AM750*AN750,2)</f>
        <v>0</v>
      </c>
      <c r="AR750" s="19" t="n" hidden="false">
        <f>ROUND(AM750*AO750,2)</f>
        <v>0</v>
      </c>
      <c r="AS750" s="19" t="n" hidden="false">
        <f>AQ750+AR750</f>
        <v>0</v>
      </c>
      <c r="AT750" s="21" t="n" hidden="false">
        <f>AS750/N750-1</f>
        <v>-1</v>
      </c>
    </row>
    <row r="751" customFormat="false" hidden="false" outlineLevel="0" collapsed="false">
      <c r="A751" s="18" t="inlineStr">
        <is>
          <t xml:space="preserve">1.1.1.2.1.1.5.1.1</t>
        </is>
      </c>
      <c r="B751" s="18" t="inlineStr">
        <is>
          <t xml:space="preserve"/>
        </is>
      </c>
      <c r="C751" s="22" t="inlineStr">
        <is>
          <t xml:space="preserve">Светильник_ / марку и артикул указать в примечании</t>
        </is>
      </c>
      <c r="D751" s="7" t="inlineStr">
        <is>
          <t xml:space="preserve">Светильник светодиодный универсальный HIGHTECH-64, 1195х295х40,
4000K, 72 Вт,световой поток 7100Лм, IP40</t>
        </is>
      </c>
      <c r="E751" s="7" t="inlineStr">
        <is>
          <t xml:space="preserve"/>
        </is>
      </c>
      <c r="F751" s="7" t="inlineStr">
        <is>
          <t xml:space="preserve">ШТ</t>
        </is>
      </c>
      <c r="G751" s="7" t="inlineStr">
        <is>
          <t xml:space="preserve">1</t>
        </is>
      </c>
      <c r="H751" s="8" t="n">
        <v>36</v>
      </c>
      <c r="I751" s="20" t="n">
        <v>0</v>
      </c>
      <c r="J751" s="19" t="n">
        <v/>
      </c>
      <c r="K751" s="19" t="n">
        <f>ROUND(I751,2)+J751</f>
        <v>0</v>
      </c>
      <c r="L751" s="19" t="n">
        <f>ROUND(H751*ROUND(I751,2),2)</f>
        <v>0</v>
      </c>
      <c r="M751" s="19" t="n">
        <v/>
      </c>
      <c r="N751" s="19" t="n">
        <f>L751+M751</f>
        <v>0</v>
      </c>
      <c r="O751" s="8" t="n">
        <v>36</v>
      </c>
      <c r="P751" s="20" t="n" hidden="false">
        <v>7300</v>
      </c>
      <c r="Q751" s="19" t="n" hidden="false">
        <v/>
      </c>
      <c r="R751" s="19" t="n" hidden="false">
        <f>P751+Q751</f>
        <v>7300</v>
      </c>
      <c r="S751" s="19" t="n" hidden="false">
        <f>ROUND(O751*P751,2)</f>
        <v>262800</v>
      </c>
      <c r="T751" s="19" t="n" hidden="false">
        <v/>
      </c>
      <c r="U751" s="19" t="n" hidden="false">
        <f>S751+T751</f>
        <v>262800</v>
      </c>
      <c r="V751" s="21" t="n" hidden="false">
        <f>U751/N751-1</f>
        <v>Infinity</v>
      </c>
      <c r="W751" s="8" t="n">
        <v>36</v>
      </c>
      <c r="X751" s="20" t="n" hidden="false">
        <v>4200</v>
      </c>
      <c r="Y751" s="19" t="n" hidden="false">
        <v/>
      </c>
      <c r="Z751" s="19" t="n" hidden="false">
        <f>X751+Y751</f>
        <v>4200</v>
      </c>
      <c r="AA751" s="19" t="n" hidden="false">
        <f>ROUND(W751*X751,2)</f>
        <v>151200</v>
      </c>
      <c r="AB751" s="19" t="n" hidden="false">
        <v/>
      </c>
      <c r="AC751" s="19" t="n" hidden="false">
        <f>AA751+AB751</f>
        <v>151200</v>
      </c>
      <c r="AD751" s="21" t="n" hidden="false">
        <f>AC751/N751-1</f>
        <v>Infinity</v>
      </c>
      <c r="AE751" s="8" t="n">
        <v>36</v>
      </c>
      <c r="AF751" s="20" t="n" hidden="false">
        <v>5500</v>
      </c>
      <c r="AG751" s="19" t="n" hidden="false">
        <v/>
      </c>
      <c r="AH751" s="19" t="n" hidden="false">
        <f>AF751+AG751</f>
        <v>5500</v>
      </c>
      <c r="AI751" s="19" t="n" hidden="false">
        <f>ROUND(AE751*AF751,2)</f>
        <v>198000</v>
      </c>
      <c r="AJ751" s="19" t="n" hidden="false">
        <v/>
      </c>
      <c r="AK751" s="19" t="n" hidden="false">
        <f>AI751+AJ751</f>
        <v>198000</v>
      </c>
      <c r="AL751" s="21" t="n" hidden="false">
        <f>AK751/N751-1</f>
        <v>Infinity</v>
      </c>
      <c r="AM751" s="8" t="n">
        <v>0</v>
      </c>
      <c r="AN751" s="19" t="n" hidden="false">
        <v>0</v>
      </c>
      <c r="AO751" s="19" t="n" hidden="false">
        <v/>
      </c>
      <c r="AP751" s="19" t="n" hidden="false">
        <f>AN751+AO751</f>
        <v>0</v>
      </c>
      <c r="AQ751" s="19" t="n" hidden="false">
        <f>ROUND(AM751*AN751,2)</f>
        <v>0</v>
      </c>
      <c r="AR751" s="19" t="n" hidden="false">
        <v/>
      </c>
      <c r="AS751" s="19" t="n" hidden="false">
        <f>AQ751+AR751</f>
        <v>0</v>
      </c>
      <c r="AT751" s="21" t="n" hidden="false">
        <f>AS751/N751-1</f>
        <v>NaN</v>
      </c>
    </row>
    <row r="752" customFormat="false" hidden="false" outlineLevel="0" collapsed="false">
      <c r="A752" s="18" t="inlineStr">
        <is>
          <t xml:space="preserve">1.1.1.2.1.1.5.1.2</t>
        </is>
      </c>
      <c r="B752" s="18" t="inlineStr">
        <is>
          <t xml:space="preserve"/>
        </is>
      </c>
      <c r="C752" s="22" t="inlineStr">
        <is>
          <t xml:space="preserve">Светильник_ / марку и артикул указать в примечании</t>
        </is>
      </c>
      <c r="D752" s="7" t="inlineStr">
        <is>
          <t xml:space="preserve">Светильник линейный накладной светодиодный Dust 1200 P L 65 4000 W GR 1200х124, 4000K, 36 Вт, световой поток 4320 Лм, IP65</t>
        </is>
      </c>
      <c r="E752" s="7" t="inlineStr">
        <is>
          <t xml:space="preserve"/>
        </is>
      </c>
      <c r="F752" s="7" t="inlineStr">
        <is>
          <t xml:space="preserve">ШТ</t>
        </is>
      </c>
      <c r="G752" s="7" t="inlineStr">
        <is>
          <t xml:space="preserve">1</t>
        </is>
      </c>
      <c r="H752" s="8" t="n">
        <v>178</v>
      </c>
      <c r="I752" s="20" t="n">
        <v>0</v>
      </c>
      <c r="J752" s="19" t="n">
        <v/>
      </c>
      <c r="K752" s="19" t="n">
        <f>ROUND(I752,2)+J752</f>
        <v>0</v>
      </c>
      <c r="L752" s="19" t="n">
        <f>ROUND(H752*ROUND(I752,2),2)</f>
        <v>0</v>
      </c>
      <c r="M752" s="19" t="n">
        <v/>
      </c>
      <c r="N752" s="19" t="n">
        <f>L752+M752</f>
        <v>0</v>
      </c>
      <c r="O752" s="8" t="n">
        <v>178</v>
      </c>
      <c r="P752" s="20" t="n" hidden="false">
        <v>8800</v>
      </c>
      <c r="Q752" s="19" t="n" hidden="false">
        <v/>
      </c>
      <c r="R752" s="19" t="n" hidden="false">
        <f>P752+Q752</f>
        <v>8800</v>
      </c>
      <c r="S752" s="19" t="n" hidden="false">
        <f>ROUND(O752*P752,2)</f>
        <v>1566400</v>
      </c>
      <c r="T752" s="19" t="n" hidden="false">
        <v/>
      </c>
      <c r="U752" s="19" t="n" hidden="false">
        <f>S752+T752</f>
        <v>1566400</v>
      </c>
      <c r="V752" s="21" t="n" hidden="false">
        <f>U752/N752-1</f>
        <v>Infinity</v>
      </c>
      <c r="W752" s="8" t="n">
        <v>178</v>
      </c>
      <c r="X752" s="20" t="n" hidden="false">
        <v>5765</v>
      </c>
      <c r="Y752" s="19" t="n" hidden="false">
        <v/>
      </c>
      <c r="Z752" s="19" t="n" hidden="false">
        <f>X752+Y752</f>
        <v>5765</v>
      </c>
      <c r="AA752" s="19" t="n" hidden="false">
        <f>ROUND(W752*X752,2)</f>
        <v>1026170</v>
      </c>
      <c r="AB752" s="19" t="n" hidden="false">
        <v/>
      </c>
      <c r="AC752" s="19" t="n" hidden="false">
        <f>AA752+AB752</f>
        <v>1026170</v>
      </c>
      <c r="AD752" s="21" t="n" hidden="false">
        <f>AC752/N752-1</f>
        <v>Infinity</v>
      </c>
      <c r="AE752" s="8" t="n">
        <v>178</v>
      </c>
      <c r="AF752" s="20" t="n" hidden="false">
        <v>9500</v>
      </c>
      <c r="AG752" s="19" t="n" hidden="false">
        <v/>
      </c>
      <c r="AH752" s="19" t="n" hidden="false">
        <f>AF752+AG752</f>
        <v>9500</v>
      </c>
      <c r="AI752" s="19" t="n" hidden="false">
        <f>ROUND(AE752*AF752,2)</f>
        <v>1691000</v>
      </c>
      <c r="AJ752" s="19" t="n" hidden="false">
        <v/>
      </c>
      <c r="AK752" s="19" t="n" hidden="false">
        <f>AI752+AJ752</f>
        <v>1691000</v>
      </c>
      <c r="AL752" s="21" t="n" hidden="false">
        <f>AK752/N752-1</f>
        <v>Infinity</v>
      </c>
      <c r="AM752" s="8" t="n">
        <v>0</v>
      </c>
      <c r="AN752" s="19" t="n" hidden="false">
        <v>0</v>
      </c>
      <c r="AO752" s="19" t="n" hidden="false">
        <v/>
      </c>
      <c r="AP752" s="19" t="n" hidden="false">
        <f>AN752+AO752</f>
        <v>0</v>
      </c>
      <c r="AQ752" s="19" t="n" hidden="false">
        <f>ROUND(AM752*AN752,2)</f>
        <v>0</v>
      </c>
      <c r="AR752" s="19" t="n" hidden="false">
        <v/>
      </c>
      <c r="AS752" s="19" t="n" hidden="false">
        <f>AQ752+AR752</f>
        <v>0</v>
      </c>
      <c r="AT752" s="21" t="n" hidden="false">
        <f>AS752/N752-1</f>
        <v>NaN</v>
      </c>
    </row>
    <row r="753" customFormat="false" hidden="false" outlineLevel="0" collapsed="false">
      <c r="A753" s="18" t="inlineStr">
        <is>
          <t xml:space="preserve">1.1.1.2.1.1.5.1.3</t>
        </is>
      </c>
      <c r="B753" s="18" t="inlineStr">
        <is>
          <t xml:space="preserve"/>
        </is>
      </c>
      <c r="C753" s="22" t="inlineStr">
        <is>
          <t xml:space="preserve">Светильник_ / марку и артикул указать в примечании</t>
        </is>
      </c>
      <c r="D753" s="7" t="inlineStr">
        <is>
          <t xml:space="preserve">Светильник светодиодный ДВО-06-О-58-4К-IP40 CRI90 ,1200х600, 4000K, 64Вт, световой поток 6100 Лм, IP40</t>
        </is>
      </c>
      <c r="E753" s="7" t="inlineStr">
        <is>
          <t xml:space="preserve"/>
        </is>
      </c>
      <c r="F753" s="7" t="inlineStr">
        <is>
          <t xml:space="preserve">ШТ</t>
        </is>
      </c>
      <c r="G753" s="7" t="inlineStr">
        <is>
          <t xml:space="preserve">1</t>
        </is>
      </c>
      <c r="H753" s="8" t="n">
        <v>102</v>
      </c>
      <c r="I753" s="20" t="n">
        <v>0</v>
      </c>
      <c r="J753" s="19" t="n">
        <v/>
      </c>
      <c r="K753" s="19" t="n">
        <f>ROUND(I753,2)+J753</f>
        <v>0</v>
      </c>
      <c r="L753" s="19" t="n">
        <f>ROUND(H753*ROUND(I753,2),2)</f>
        <v>0</v>
      </c>
      <c r="M753" s="19" t="n">
        <v/>
      </c>
      <c r="N753" s="19" t="n">
        <f>L753+M753</f>
        <v>0</v>
      </c>
      <c r="O753" s="8" t="n">
        <v>102</v>
      </c>
      <c r="P753" s="20" t="n" hidden="false">
        <v>10618</v>
      </c>
      <c r="Q753" s="19" t="n" hidden="false">
        <v/>
      </c>
      <c r="R753" s="19" t="n" hidden="false">
        <f>P753+Q753</f>
        <v>10618</v>
      </c>
      <c r="S753" s="19" t="n" hidden="false">
        <f>ROUND(O753*P753,2)</f>
        <v>1083036</v>
      </c>
      <c r="T753" s="19" t="n" hidden="false">
        <v/>
      </c>
      <c r="U753" s="19" t="n" hidden="false">
        <f>S753+T753</f>
        <v>1083036</v>
      </c>
      <c r="V753" s="21" t="n" hidden="false">
        <f>U753/N753-1</f>
        <v>Infinity</v>
      </c>
      <c r="W753" s="8" t="n">
        <v>102</v>
      </c>
      <c r="X753" s="20" t="n" hidden="false">
        <v>12500</v>
      </c>
      <c r="Y753" s="19" t="n" hidden="false">
        <v/>
      </c>
      <c r="Z753" s="19" t="n" hidden="false">
        <f>X753+Y753</f>
        <v>12500</v>
      </c>
      <c r="AA753" s="19" t="n" hidden="false">
        <f>ROUND(W753*X753,2)</f>
        <v>1275000</v>
      </c>
      <c r="AB753" s="19" t="n" hidden="false">
        <v/>
      </c>
      <c r="AC753" s="19" t="n" hidden="false">
        <f>AA753+AB753</f>
        <v>1275000</v>
      </c>
      <c r="AD753" s="21" t="n" hidden="false">
        <f>AC753/N753-1</f>
        <v>Infinity</v>
      </c>
      <c r="AE753" s="8" t="n">
        <v>102</v>
      </c>
      <c r="AF753" s="20" t="n" hidden="false">
        <v>10000</v>
      </c>
      <c r="AG753" s="19" t="n" hidden="false">
        <v/>
      </c>
      <c r="AH753" s="19" t="n" hidden="false">
        <f>AF753+AG753</f>
        <v>10000</v>
      </c>
      <c r="AI753" s="19" t="n" hidden="false">
        <f>ROUND(AE753*AF753,2)</f>
        <v>1020000</v>
      </c>
      <c r="AJ753" s="19" t="n" hidden="false">
        <v/>
      </c>
      <c r="AK753" s="19" t="n" hidden="false">
        <f>AI753+AJ753</f>
        <v>1020000</v>
      </c>
      <c r="AL753" s="21" t="n" hidden="false">
        <f>AK753/N753-1</f>
        <v>Infinity</v>
      </c>
      <c r="AM753" s="8" t="n">
        <v>0</v>
      </c>
      <c r="AN753" s="19" t="n" hidden="false">
        <v>0</v>
      </c>
      <c r="AO753" s="19" t="n" hidden="false">
        <v/>
      </c>
      <c r="AP753" s="19" t="n" hidden="false">
        <f>AN753+AO753</f>
        <v>0</v>
      </c>
      <c r="AQ753" s="19" t="n" hidden="false">
        <f>ROUND(AM753*AN753,2)</f>
        <v>0</v>
      </c>
      <c r="AR753" s="19" t="n" hidden="false">
        <v/>
      </c>
      <c r="AS753" s="19" t="n" hidden="false">
        <f>AQ753+AR753</f>
        <v>0</v>
      </c>
      <c r="AT753" s="21" t="n" hidden="false">
        <f>AS753/N753-1</f>
        <v>NaN</v>
      </c>
    </row>
    <row r="754" customFormat="false" hidden="false" outlineLevel="0" collapsed="false">
      <c r="A754" s="18" t="inlineStr">
        <is>
          <t xml:space="preserve">1.1.1.2.1.1.5.1.4</t>
        </is>
      </c>
      <c r="B754" s="18" t="inlineStr">
        <is>
          <t xml:space="preserve"/>
        </is>
      </c>
      <c r="C754" s="22" t="inlineStr">
        <is>
          <t xml:space="preserve">Светильник_ / марку и артикул указать в примечании</t>
        </is>
      </c>
      <c r="D754" s="7" t="inlineStr">
        <is>
          <t xml:space="preserve">Светильник потолочный/накладной светодиодный ES 96-058-20 EXSER
1250х60, 4000K, 28 Вт, световой поток 3250 Лм, IP20</t>
        </is>
      </c>
      <c r="E754" s="7" t="inlineStr">
        <is>
          <t xml:space="preserve"/>
        </is>
      </c>
      <c r="F754" s="7" t="inlineStr">
        <is>
          <t xml:space="preserve">ШТ</t>
        </is>
      </c>
      <c r="G754" s="7" t="inlineStr">
        <is>
          <t xml:space="preserve">1</t>
        </is>
      </c>
      <c r="H754" s="8" t="n">
        <v>178</v>
      </c>
      <c r="I754" s="20" t="n">
        <v>0</v>
      </c>
      <c r="J754" s="19" t="n">
        <v/>
      </c>
      <c r="K754" s="19" t="n">
        <f>ROUND(I754,2)+J754</f>
        <v>0</v>
      </c>
      <c r="L754" s="19" t="n">
        <f>ROUND(H754*ROUND(I754,2),2)</f>
        <v>0</v>
      </c>
      <c r="M754" s="19" t="n">
        <v/>
      </c>
      <c r="N754" s="19" t="n">
        <f>L754+M754</f>
        <v>0</v>
      </c>
      <c r="O754" s="8" t="n">
        <v>178</v>
      </c>
      <c r="P754" s="20" t="n" hidden="false">
        <v>3570</v>
      </c>
      <c r="Q754" s="19" t="n" hidden="false">
        <v/>
      </c>
      <c r="R754" s="19" t="n" hidden="false">
        <f>P754+Q754</f>
        <v>3570</v>
      </c>
      <c r="S754" s="19" t="n" hidden="false">
        <f>ROUND(O754*P754,2)</f>
        <v>635460</v>
      </c>
      <c r="T754" s="19" t="n" hidden="false">
        <v/>
      </c>
      <c r="U754" s="19" t="n" hidden="false">
        <f>S754+T754</f>
        <v>635460</v>
      </c>
      <c r="V754" s="21" t="n" hidden="false">
        <f>U754/N754-1</f>
        <v>Infinity</v>
      </c>
      <c r="W754" s="8" t="n">
        <v>178</v>
      </c>
      <c r="X754" s="20" t="n" hidden="false">
        <v>4300</v>
      </c>
      <c r="Y754" s="19" t="n" hidden="false">
        <v/>
      </c>
      <c r="Z754" s="19" t="n" hidden="false">
        <f>X754+Y754</f>
        <v>4300</v>
      </c>
      <c r="AA754" s="19" t="n" hidden="false">
        <f>ROUND(W754*X754,2)</f>
        <v>765400</v>
      </c>
      <c r="AB754" s="19" t="n" hidden="false">
        <v/>
      </c>
      <c r="AC754" s="19" t="n" hidden="false">
        <f>AA754+AB754</f>
        <v>765400</v>
      </c>
      <c r="AD754" s="21" t="n" hidden="false">
        <f>AC754/N754-1</f>
        <v>Infinity</v>
      </c>
      <c r="AE754" s="8" t="n">
        <v>178</v>
      </c>
      <c r="AF754" s="20" t="n" hidden="false">
        <v>8000</v>
      </c>
      <c r="AG754" s="19" t="n" hidden="false">
        <v/>
      </c>
      <c r="AH754" s="19" t="n" hidden="false">
        <f>AF754+AG754</f>
        <v>8000</v>
      </c>
      <c r="AI754" s="19" t="n" hidden="false">
        <f>ROUND(AE754*AF754,2)</f>
        <v>1424000</v>
      </c>
      <c r="AJ754" s="19" t="n" hidden="false">
        <v/>
      </c>
      <c r="AK754" s="19" t="n" hidden="false">
        <f>AI754+AJ754</f>
        <v>1424000</v>
      </c>
      <c r="AL754" s="21" t="n" hidden="false">
        <f>AK754/N754-1</f>
        <v>Infinity</v>
      </c>
      <c r="AM754" s="8" t="n">
        <v>0</v>
      </c>
      <c r="AN754" s="19" t="n" hidden="false">
        <v>0</v>
      </c>
      <c r="AO754" s="19" t="n" hidden="false">
        <v/>
      </c>
      <c r="AP754" s="19" t="n" hidden="false">
        <f>AN754+AO754</f>
        <v>0</v>
      </c>
      <c r="AQ754" s="19" t="n" hidden="false">
        <f>ROUND(AM754*AN754,2)</f>
        <v>0</v>
      </c>
      <c r="AR754" s="19" t="n" hidden="false">
        <v/>
      </c>
      <c r="AS754" s="19" t="n" hidden="false">
        <f>AQ754+AR754</f>
        <v>0</v>
      </c>
      <c r="AT754" s="21" t="n" hidden="false">
        <f>AS754/N754-1</f>
        <v>NaN</v>
      </c>
    </row>
    <row r="755" customFormat="false" hidden="false" outlineLevel="0" collapsed="false">
      <c r="A755" s="18" t="inlineStr">
        <is>
          <t xml:space="preserve">1.1.1.2.1.1.5.1.5</t>
        </is>
      </c>
      <c r="B755" s="18" t="inlineStr">
        <is>
          <t xml:space="preserve"/>
        </is>
      </c>
      <c r="C755" s="22" t="inlineStr">
        <is>
          <t xml:space="preserve">Светильник_ / марку и артикул указать в примечании</t>
        </is>
      </c>
      <c r="D755" s="7" t="inlineStr">
        <is>
          <t xml:space="preserve">Светильник потолочный/накладной светодиодный OPTIMA 5771 P 1250 S 54 4000 W BK GL 1250х70, 4000K, 23 Вт, IP54</t>
        </is>
      </c>
      <c r="E755" s="7" t="inlineStr">
        <is>
          <t xml:space="preserve"/>
        </is>
      </c>
      <c r="F755" s="7" t="inlineStr">
        <is>
          <t xml:space="preserve">ШТ</t>
        </is>
      </c>
      <c r="G755" s="7" t="inlineStr">
        <is>
          <t xml:space="preserve">1</t>
        </is>
      </c>
      <c r="H755" s="8" t="n">
        <v>55</v>
      </c>
      <c r="I755" s="20" t="n">
        <v>0</v>
      </c>
      <c r="J755" s="19" t="n">
        <v/>
      </c>
      <c r="K755" s="19" t="n">
        <f>ROUND(I755,2)+J755</f>
        <v>0</v>
      </c>
      <c r="L755" s="19" t="n">
        <f>ROUND(H755*ROUND(I755,2),2)</f>
        <v>0</v>
      </c>
      <c r="M755" s="19" t="n">
        <v/>
      </c>
      <c r="N755" s="19" t="n">
        <f>L755+M755</f>
        <v>0</v>
      </c>
      <c r="O755" s="8" t="n">
        <v>55</v>
      </c>
      <c r="P755" s="20" t="n" hidden="false">
        <v>23000</v>
      </c>
      <c r="Q755" s="19" t="n" hidden="false">
        <v/>
      </c>
      <c r="R755" s="19" t="n" hidden="false">
        <f>P755+Q755</f>
        <v>23000</v>
      </c>
      <c r="S755" s="19" t="n" hidden="false">
        <f>ROUND(O755*P755,2)</f>
        <v>1265000</v>
      </c>
      <c r="T755" s="19" t="n" hidden="false">
        <v/>
      </c>
      <c r="U755" s="19" t="n" hidden="false">
        <f>S755+T755</f>
        <v>1265000</v>
      </c>
      <c r="V755" s="21" t="n" hidden="false">
        <f>U755/N755-1</f>
        <v>Infinity</v>
      </c>
      <c r="W755" s="8" t="n">
        <v>55</v>
      </c>
      <c r="X755" s="20" t="n" hidden="false">
        <v>12230</v>
      </c>
      <c r="Y755" s="19" t="n" hidden="false">
        <v/>
      </c>
      <c r="Z755" s="19" t="n" hidden="false">
        <f>X755+Y755</f>
        <v>12230</v>
      </c>
      <c r="AA755" s="19" t="n" hidden="false">
        <f>ROUND(W755*X755,2)</f>
        <v>672650</v>
      </c>
      <c r="AB755" s="19" t="n" hidden="false">
        <v/>
      </c>
      <c r="AC755" s="19" t="n" hidden="false">
        <f>AA755+AB755</f>
        <v>672650</v>
      </c>
      <c r="AD755" s="21" t="n" hidden="false">
        <f>AC755/N755-1</f>
        <v>Infinity</v>
      </c>
      <c r="AE755" s="8" t="n">
        <v>55</v>
      </c>
      <c r="AF755" s="20" t="n" hidden="false">
        <v>15000</v>
      </c>
      <c r="AG755" s="19" t="n" hidden="false">
        <v/>
      </c>
      <c r="AH755" s="19" t="n" hidden="false">
        <f>AF755+AG755</f>
        <v>15000</v>
      </c>
      <c r="AI755" s="19" t="n" hidden="false">
        <f>ROUND(AE755*AF755,2)</f>
        <v>825000</v>
      </c>
      <c r="AJ755" s="19" t="n" hidden="false">
        <v/>
      </c>
      <c r="AK755" s="19" t="n" hidden="false">
        <f>AI755+AJ755</f>
        <v>825000</v>
      </c>
      <c r="AL755" s="21" t="n" hidden="false">
        <f>AK755/N755-1</f>
        <v>Infinity</v>
      </c>
      <c r="AM755" s="8" t="n">
        <v>0</v>
      </c>
      <c r="AN755" s="19" t="n" hidden="false">
        <v>0</v>
      </c>
      <c r="AO755" s="19" t="n" hidden="false">
        <v/>
      </c>
      <c r="AP755" s="19" t="n" hidden="false">
        <f>AN755+AO755</f>
        <v>0</v>
      </c>
      <c r="AQ755" s="19" t="n" hidden="false">
        <f>ROUND(AM755*AN755,2)</f>
        <v>0</v>
      </c>
      <c r="AR755" s="19" t="n" hidden="false">
        <v/>
      </c>
      <c r="AS755" s="19" t="n" hidden="false">
        <f>AQ755+AR755</f>
        <v>0</v>
      </c>
      <c r="AT755" s="21" t="n" hidden="false">
        <f>AS755/N755-1</f>
        <v>NaN</v>
      </c>
    </row>
    <row r="756" customFormat="false" hidden="false" outlineLevel="0" collapsed="false">
      <c r="A756" s="18" t="inlineStr">
        <is>
          <t xml:space="preserve">1.1.1.2.1.1.5.1.6</t>
        </is>
      </c>
      <c r="B756" s="18" t="inlineStr">
        <is>
          <t xml:space="preserve"/>
        </is>
      </c>
      <c r="C756" s="22" t="inlineStr">
        <is>
          <t xml:space="preserve">Светильник_ / марку и артикул указать в примечании</t>
        </is>
      </c>
      <c r="D756" s="7" t="inlineStr">
        <is>
          <t xml:space="preserve">Светильник светодиодный ES 96-056-20 EXSER ,1123х60, 4000K, 32 Вт,
световой поток 3050 Лм, IP20</t>
        </is>
      </c>
      <c r="E756" s="7" t="inlineStr">
        <is>
          <t xml:space="preserve"/>
        </is>
      </c>
      <c r="F756" s="7" t="inlineStr">
        <is>
          <t xml:space="preserve">ШТ</t>
        </is>
      </c>
      <c r="G756" s="7" t="inlineStr">
        <is>
          <t xml:space="preserve">1</t>
        </is>
      </c>
      <c r="H756" s="8" t="n">
        <v>91</v>
      </c>
      <c r="I756" s="20" t="n">
        <v>0</v>
      </c>
      <c r="J756" s="19" t="n">
        <v/>
      </c>
      <c r="K756" s="19" t="n">
        <f>ROUND(I756,2)+J756</f>
        <v>0</v>
      </c>
      <c r="L756" s="19" t="n">
        <f>ROUND(H756*ROUND(I756,2),2)</f>
        <v>0</v>
      </c>
      <c r="M756" s="19" t="n">
        <v/>
      </c>
      <c r="N756" s="19" t="n">
        <f>L756+M756</f>
        <v>0</v>
      </c>
      <c r="O756" s="8" t="n">
        <v>91</v>
      </c>
      <c r="P756" s="20" t="n" hidden="false">
        <v>3570</v>
      </c>
      <c r="Q756" s="19" t="n" hidden="false">
        <v/>
      </c>
      <c r="R756" s="19" t="n" hidden="false">
        <f>P756+Q756</f>
        <v>3570</v>
      </c>
      <c r="S756" s="19" t="n" hidden="false">
        <f>ROUND(O756*P756,2)</f>
        <v>324870</v>
      </c>
      <c r="T756" s="19" t="n" hidden="false">
        <v/>
      </c>
      <c r="U756" s="19" t="n" hidden="false">
        <f>S756+T756</f>
        <v>324870</v>
      </c>
      <c r="V756" s="21" t="n" hidden="false">
        <f>U756/N756-1</f>
        <v>Infinity</v>
      </c>
      <c r="W756" s="8" t="n">
        <v>91</v>
      </c>
      <c r="X756" s="20" t="n" hidden="false">
        <v>4300</v>
      </c>
      <c r="Y756" s="19" t="n" hidden="false">
        <v/>
      </c>
      <c r="Z756" s="19" t="n" hidden="false">
        <f>X756+Y756</f>
        <v>4300</v>
      </c>
      <c r="AA756" s="19" t="n" hidden="false">
        <f>ROUND(W756*X756,2)</f>
        <v>391300</v>
      </c>
      <c r="AB756" s="19" t="n" hidden="false">
        <v/>
      </c>
      <c r="AC756" s="19" t="n" hidden="false">
        <f>AA756+AB756</f>
        <v>391300</v>
      </c>
      <c r="AD756" s="21" t="n" hidden="false">
        <f>AC756/N756-1</f>
        <v>Infinity</v>
      </c>
      <c r="AE756" s="8" t="n">
        <v>91</v>
      </c>
      <c r="AF756" s="20" t="n" hidden="false">
        <v>8000</v>
      </c>
      <c r="AG756" s="19" t="n" hidden="false">
        <v/>
      </c>
      <c r="AH756" s="19" t="n" hidden="false">
        <f>AF756+AG756</f>
        <v>8000</v>
      </c>
      <c r="AI756" s="19" t="n" hidden="false">
        <f>ROUND(AE756*AF756,2)</f>
        <v>728000</v>
      </c>
      <c r="AJ756" s="19" t="n" hidden="false">
        <v/>
      </c>
      <c r="AK756" s="19" t="n" hidden="false">
        <f>AI756+AJ756</f>
        <v>728000</v>
      </c>
      <c r="AL756" s="21" t="n" hidden="false">
        <f>AK756/N756-1</f>
        <v>Infinity</v>
      </c>
      <c r="AM756" s="8" t="n">
        <v>0</v>
      </c>
      <c r="AN756" s="19" t="n" hidden="false">
        <v>0</v>
      </c>
      <c r="AO756" s="19" t="n" hidden="false">
        <v/>
      </c>
      <c r="AP756" s="19" t="n" hidden="false">
        <f>AN756+AO756</f>
        <v>0</v>
      </c>
      <c r="AQ756" s="19" t="n" hidden="false">
        <f>ROUND(AM756*AN756,2)</f>
        <v>0</v>
      </c>
      <c r="AR756" s="19" t="n" hidden="false">
        <v/>
      </c>
      <c r="AS756" s="19" t="n" hidden="false">
        <f>AQ756+AR756</f>
        <v>0</v>
      </c>
      <c r="AT756" s="21" t="n" hidden="false">
        <f>AS756/N756-1</f>
        <v>NaN</v>
      </c>
    </row>
    <row r="757" customFormat="false" hidden="false" outlineLevel="0" collapsed="false">
      <c r="A757" s="18" t="inlineStr">
        <is>
          <t xml:space="preserve">1.1.1.2.1.1.5.1.7</t>
        </is>
      </c>
      <c r="B757" s="18" t="inlineStr">
        <is>
          <t xml:space="preserve"/>
        </is>
      </c>
      <c r="C757" s="22" t="inlineStr">
        <is>
          <t xml:space="preserve">Светильник_ / марку и артикул указать в примечании</t>
        </is>
      </c>
      <c r="D757" s="7" t="inlineStr">
        <is>
          <t xml:space="preserve">Светильник встраиваемый/накладной светодиодный OPTIMA.OPL ECO LED 1200х600, 4000K, 76 Вт, световой поток 6000 Лм, IP20</t>
        </is>
      </c>
      <c r="E757" s="7" t="inlineStr">
        <is>
          <t xml:space="preserve"/>
        </is>
      </c>
      <c r="F757" s="7" t="inlineStr">
        <is>
          <t xml:space="preserve">ШТ</t>
        </is>
      </c>
      <c r="G757" s="7" t="inlineStr">
        <is>
          <t xml:space="preserve">1</t>
        </is>
      </c>
      <c r="H757" s="8" t="n">
        <v>223</v>
      </c>
      <c r="I757" s="20" t="n">
        <v>0</v>
      </c>
      <c r="J757" s="19" t="n">
        <v/>
      </c>
      <c r="K757" s="19" t="n">
        <f>ROUND(I757,2)+J757</f>
        <v>0</v>
      </c>
      <c r="L757" s="19" t="n">
        <f>ROUND(H757*ROUND(I757,2),2)</f>
        <v>0</v>
      </c>
      <c r="M757" s="19" t="n">
        <v/>
      </c>
      <c r="N757" s="19" t="n">
        <f>L757+M757</f>
        <v>0</v>
      </c>
      <c r="O757" s="8" t="n">
        <v>223</v>
      </c>
      <c r="P757" s="20" t="n" hidden="false">
        <v>10192</v>
      </c>
      <c r="Q757" s="19" t="n" hidden="false">
        <v/>
      </c>
      <c r="R757" s="19" t="n" hidden="false">
        <f>P757+Q757</f>
        <v>10192</v>
      </c>
      <c r="S757" s="19" t="n" hidden="false">
        <f>ROUND(O757*P757,2)</f>
        <v>2272816</v>
      </c>
      <c r="T757" s="19" t="n" hidden="false">
        <v/>
      </c>
      <c r="U757" s="19" t="n" hidden="false">
        <f>S757+T757</f>
        <v>2272816</v>
      </c>
      <c r="V757" s="21" t="n" hidden="false">
        <f>U757/N757-1</f>
        <v>Infinity</v>
      </c>
      <c r="W757" s="8" t="n">
        <v>223</v>
      </c>
      <c r="X757" s="20" t="n" hidden="false">
        <v>9603</v>
      </c>
      <c r="Y757" s="19" t="n" hidden="false">
        <v/>
      </c>
      <c r="Z757" s="19" t="n" hidden="false">
        <f>X757+Y757</f>
        <v>9603</v>
      </c>
      <c r="AA757" s="19" t="n" hidden="false">
        <f>ROUND(W757*X757,2)</f>
        <v>2141469</v>
      </c>
      <c r="AB757" s="19" t="n" hidden="false">
        <v/>
      </c>
      <c r="AC757" s="19" t="n" hidden="false">
        <f>AA757+AB757</f>
        <v>2141469</v>
      </c>
      <c r="AD757" s="21" t="n" hidden="false">
        <f>AC757/N757-1</f>
        <v>Infinity</v>
      </c>
      <c r="AE757" s="8" t="n">
        <v>223</v>
      </c>
      <c r="AF757" s="20" t="n" hidden="false">
        <v>11500</v>
      </c>
      <c r="AG757" s="19" t="n" hidden="false">
        <v/>
      </c>
      <c r="AH757" s="19" t="n" hidden="false">
        <f>AF757+AG757</f>
        <v>11500</v>
      </c>
      <c r="AI757" s="19" t="n" hidden="false">
        <f>ROUND(AE757*AF757,2)</f>
        <v>2564500</v>
      </c>
      <c r="AJ757" s="19" t="n" hidden="false">
        <v/>
      </c>
      <c r="AK757" s="19" t="n" hidden="false">
        <f>AI757+AJ757</f>
        <v>2564500</v>
      </c>
      <c r="AL757" s="21" t="n" hidden="false">
        <f>AK757/N757-1</f>
        <v>Infinity</v>
      </c>
      <c r="AM757" s="8" t="n">
        <v>0</v>
      </c>
      <c r="AN757" s="19" t="n" hidden="false">
        <v>0</v>
      </c>
      <c r="AO757" s="19" t="n" hidden="false">
        <v/>
      </c>
      <c r="AP757" s="19" t="n" hidden="false">
        <f>AN757+AO757</f>
        <v>0</v>
      </c>
      <c r="AQ757" s="19" t="n" hidden="false">
        <f>ROUND(AM757*AN757,2)</f>
        <v>0</v>
      </c>
      <c r="AR757" s="19" t="n" hidden="false">
        <v/>
      </c>
      <c r="AS757" s="19" t="n" hidden="false">
        <f>AQ757+AR757</f>
        <v>0</v>
      </c>
      <c r="AT757" s="21" t="n" hidden="false">
        <f>AS757/N757-1</f>
        <v>NaN</v>
      </c>
    </row>
    <row r="758" customFormat="false" hidden="false" outlineLevel="0" collapsed="false">
      <c r="A758" s="18" t="inlineStr">
        <is>
          <t xml:space="preserve">1.1.1.2.1.1.5.1.8</t>
        </is>
      </c>
      <c r="B758" s="18" t="inlineStr">
        <is>
          <t xml:space="preserve"/>
        </is>
      </c>
      <c r="C758" s="22" t="inlineStr">
        <is>
          <t xml:space="preserve">Светильник_ / марку и артикул указать в примечании</t>
        </is>
      </c>
      <c r="D758" s="7" t="inlineStr">
        <is>
          <t xml:space="preserve">Светильник светодиодный, настенный, DOMO LED 11W 840 SL, 11 Вт, 4000К, световой поток 1450 Лм, IP65</t>
        </is>
      </c>
      <c r="E758" s="7" t="inlineStr">
        <is>
          <t xml:space="preserve"/>
        </is>
      </c>
      <c r="F758" s="7" t="inlineStr">
        <is>
          <t xml:space="preserve">ШТ</t>
        </is>
      </c>
      <c r="G758" s="7" t="inlineStr">
        <is>
          <t xml:space="preserve">1</t>
        </is>
      </c>
      <c r="H758" s="8" t="n">
        <v>21</v>
      </c>
      <c r="I758" s="20" t="n">
        <v>0</v>
      </c>
      <c r="J758" s="19" t="n">
        <v/>
      </c>
      <c r="K758" s="19" t="n">
        <f>ROUND(I758,2)+J758</f>
        <v>0</v>
      </c>
      <c r="L758" s="19" t="n">
        <f>ROUND(H758*ROUND(I758,2),2)</f>
        <v>0</v>
      </c>
      <c r="M758" s="19" t="n">
        <v/>
      </c>
      <c r="N758" s="19" t="n">
        <f>L758+M758</f>
        <v>0</v>
      </c>
      <c r="O758" s="8" t="n">
        <v>21</v>
      </c>
      <c r="P758" s="20" t="n" hidden="false">
        <v>11562</v>
      </c>
      <c r="Q758" s="19" t="n" hidden="false">
        <v/>
      </c>
      <c r="R758" s="19" t="n" hidden="false">
        <f>P758+Q758</f>
        <v>11562</v>
      </c>
      <c r="S758" s="19" t="n" hidden="false">
        <f>ROUND(O758*P758,2)</f>
        <v>242802</v>
      </c>
      <c r="T758" s="19" t="n" hidden="false">
        <v/>
      </c>
      <c r="U758" s="19" t="n" hidden="false">
        <f>S758+T758</f>
        <v>242802</v>
      </c>
      <c r="V758" s="21" t="n" hidden="false">
        <f>U758/N758-1</f>
        <v>Infinity</v>
      </c>
      <c r="W758" s="8" t="n">
        <v>21</v>
      </c>
      <c r="X758" s="20" t="n" hidden="false">
        <v>10806</v>
      </c>
      <c r="Y758" s="19" t="n" hidden="false">
        <v/>
      </c>
      <c r="Z758" s="19" t="n" hidden="false">
        <f>X758+Y758</f>
        <v>10806</v>
      </c>
      <c r="AA758" s="19" t="n" hidden="false">
        <f>ROUND(W758*X758,2)</f>
        <v>226926</v>
      </c>
      <c r="AB758" s="19" t="n" hidden="false">
        <v/>
      </c>
      <c r="AC758" s="19" t="n" hidden="false">
        <f>AA758+AB758</f>
        <v>226926</v>
      </c>
      <c r="AD758" s="21" t="n" hidden="false">
        <f>AC758/N758-1</f>
        <v>Infinity</v>
      </c>
      <c r="AE758" s="8" t="n">
        <v>21</v>
      </c>
      <c r="AF758" s="20" t="n" hidden="false">
        <v>11000</v>
      </c>
      <c r="AG758" s="19" t="n" hidden="false">
        <v/>
      </c>
      <c r="AH758" s="19" t="n" hidden="false">
        <f>AF758+AG758</f>
        <v>11000</v>
      </c>
      <c r="AI758" s="19" t="n" hidden="false">
        <f>ROUND(AE758*AF758,2)</f>
        <v>231000</v>
      </c>
      <c r="AJ758" s="19" t="n" hidden="false">
        <v/>
      </c>
      <c r="AK758" s="19" t="n" hidden="false">
        <f>AI758+AJ758</f>
        <v>231000</v>
      </c>
      <c r="AL758" s="21" t="n" hidden="false">
        <f>AK758/N758-1</f>
        <v>Infinity</v>
      </c>
      <c r="AM758" s="8" t="n">
        <v>0</v>
      </c>
      <c r="AN758" s="19" t="n" hidden="false">
        <v>0</v>
      </c>
      <c r="AO758" s="19" t="n" hidden="false">
        <v/>
      </c>
      <c r="AP758" s="19" t="n" hidden="false">
        <f>AN758+AO758</f>
        <v>0</v>
      </c>
      <c r="AQ758" s="19" t="n" hidden="false">
        <f>ROUND(AM758*AN758,2)</f>
        <v>0</v>
      </c>
      <c r="AR758" s="19" t="n" hidden="false">
        <v/>
      </c>
      <c r="AS758" s="19" t="n" hidden="false">
        <f>AQ758+AR758</f>
        <v>0</v>
      </c>
      <c r="AT758" s="21" t="n" hidden="false">
        <f>AS758/N758-1</f>
        <v>NaN</v>
      </c>
    </row>
    <row r="759" customFormat="false" hidden="false" outlineLevel="0" collapsed="false">
      <c r="A759" s="18" t="inlineStr">
        <is>
          <t xml:space="preserve">1.1.1.2.1.1.5.1.9</t>
        </is>
      </c>
      <c r="B759" s="18" t="inlineStr">
        <is>
          <t xml:space="preserve"/>
        </is>
      </c>
      <c r="C759" s="22" t="inlineStr">
        <is>
          <t xml:space="preserve">Светильник_ / марку и артикул указать в примечании</t>
        </is>
      </c>
      <c r="D759" s="7" t="inlineStr">
        <is>
          <t xml:space="preserve">Светильник потолочный/накладной светодиодный ES 96-062-20 EXSER
2000х80, 4000K, 49 Вт, световой поток 3690 Лм, IP20</t>
        </is>
      </c>
      <c r="E759" s="7" t="inlineStr">
        <is>
          <t xml:space="preserve"/>
        </is>
      </c>
      <c r="F759" s="7" t="inlineStr">
        <is>
          <t xml:space="preserve">ШТ</t>
        </is>
      </c>
      <c r="G759" s="7" t="inlineStr">
        <is>
          <t xml:space="preserve">1</t>
        </is>
      </c>
      <c r="H759" s="8" t="n">
        <v>418</v>
      </c>
      <c r="I759" s="20" t="n">
        <v>0</v>
      </c>
      <c r="J759" s="19" t="n">
        <v/>
      </c>
      <c r="K759" s="19" t="n">
        <f>ROUND(I759,2)+J759</f>
        <v>0</v>
      </c>
      <c r="L759" s="19" t="n">
        <f>ROUND(H759*ROUND(I759,2),2)</f>
        <v>0</v>
      </c>
      <c r="M759" s="19" t="n">
        <v/>
      </c>
      <c r="N759" s="19" t="n">
        <f>L759+M759</f>
        <v>0</v>
      </c>
      <c r="O759" s="8" t="n">
        <v>418</v>
      </c>
      <c r="P759" s="20" t="n" hidden="false">
        <v>5700</v>
      </c>
      <c r="Q759" s="19" t="n" hidden="false">
        <v/>
      </c>
      <c r="R759" s="19" t="n" hidden="false">
        <f>P759+Q759</f>
        <v>5700</v>
      </c>
      <c r="S759" s="19" t="n" hidden="false">
        <f>ROUND(O759*P759,2)</f>
        <v>2382600</v>
      </c>
      <c r="T759" s="19" t="n" hidden="false">
        <v/>
      </c>
      <c r="U759" s="19" t="n" hidden="false">
        <f>S759+T759</f>
        <v>2382600</v>
      </c>
      <c r="V759" s="21" t="n" hidden="false">
        <f>U759/N759-1</f>
        <v>Infinity</v>
      </c>
      <c r="W759" s="8" t="n">
        <v>418</v>
      </c>
      <c r="X759" s="20" t="n" hidden="false">
        <v>3200</v>
      </c>
      <c r="Y759" s="19" t="n" hidden="false">
        <v/>
      </c>
      <c r="Z759" s="19" t="n" hidden="false">
        <f>X759+Y759</f>
        <v>3200</v>
      </c>
      <c r="AA759" s="19" t="n" hidden="false">
        <f>ROUND(W759*X759,2)</f>
        <v>1337600</v>
      </c>
      <c r="AB759" s="19" t="n" hidden="false">
        <v/>
      </c>
      <c r="AC759" s="19" t="n" hidden="false">
        <f>AA759+AB759</f>
        <v>1337600</v>
      </c>
      <c r="AD759" s="21" t="n" hidden="false">
        <f>AC759/N759-1</f>
        <v>Infinity</v>
      </c>
      <c r="AE759" s="8" t="n">
        <v>418</v>
      </c>
      <c r="AF759" s="20" t="n" hidden="false">
        <v>8000</v>
      </c>
      <c r="AG759" s="19" t="n" hidden="false">
        <v/>
      </c>
      <c r="AH759" s="19" t="n" hidden="false">
        <f>AF759+AG759</f>
        <v>8000</v>
      </c>
      <c r="AI759" s="19" t="n" hidden="false">
        <f>ROUND(AE759*AF759,2)</f>
        <v>3344000</v>
      </c>
      <c r="AJ759" s="19" t="n" hidden="false">
        <v/>
      </c>
      <c r="AK759" s="19" t="n" hidden="false">
        <f>AI759+AJ759</f>
        <v>3344000</v>
      </c>
      <c r="AL759" s="21" t="n" hidden="false">
        <f>AK759/N759-1</f>
        <v>Infinity</v>
      </c>
      <c r="AM759" s="8" t="n">
        <v>0</v>
      </c>
      <c r="AN759" s="19" t="n" hidden="false">
        <v>0</v>
      </c>
      <c r="AO759" s="19" t="n" hidden="false">
        <v/>
      </c>
      <c r="AP759" s="19" t="n" hidden="false">
        <f>AN759+AO759</f>
        <v>0</v>
      </c>
      <c r="AQ759" s="19" t="n" hidden="false">
        <f>ROUND(AM759*AN759,2)</f>
        <v>0</v>
      </c>
      <c r="AR759" s="19" t="n" hidden="false">
        <v/>
      </c>
      <c r="AS759" s="19" t="n" hidden="false">
        <f>AQ759+AR759</f>
        <v>0</v>
      </c>
      <c r="AT759" s="21" t="n" hidden="false">
        <f>AS759/N759-1</f>
        <v>NaN</v>
      </c>
    </row>
    <row r="760" customFormat="false" hidden="false" outlineLevel="0" collapsed="false">
      <c r="A760" s="18" t="inlineStr">
        <is>
          <t xml:space="preserve">1.1.1.2.1.1.5.2</t>
        </is>
      </c>
      <c r="B760" s="18" t="inlineStr">
        <is>
          <t xml:space="preserve"/>
        </is>
      </c>
      <c r="C760" s="18" t="inlineStr">
        <is>
          <t xml:space="preserve">Монтаж светильника / встраиваемый в Армстронг, Грильято</t>
        </is>
      </c>
      <c r="D760" s="7" t="inlineStr">
        <is>
          <t xml:space="preserve"/>
        </is>
      </c>
      <c r="E760" s="7" t="inlineStr">
        <is>
          <t xml:space="preserve">Выгружается из БО по объектам BIM-КЦ</t>
        </is>
      </c>
      <c r="F760" s="7" t="inlineStr">
        <is>
          <t xml:space="preserve">ШТ</t>
        </is>
      </c>
      <c r="G760" s="7" t="inlineStr">
        <is>
          <t xml:space="preserve">1</t>
        </is>
      </c>
      <c r="H760" s="8" t="n">
        <v>324</v>
      </c>
      <c r="I760" s="19" t="n">
        <f>ROUND((L761+L762+L763+L764)/H760,2)</f>
        <v>74.6</v>
      </c>
      <c r="J760" s="20" t="n">
        <v>737</v>
      </c>
      <c r="K760" s="19" t="n">
        <f>I760+ROUND(J760,2)</f>
        <v>811.6</v>
      </c>
      <c r="L760" s="19" t="n">
        <f>ROUND(H760*I760,2)</f>
        <v>24170.4</v>
      </c>
      <c r="M760" s="19" t="n">
        <f>ROUND(H760*ROUND(J760,2),2)</f>
        <v>238788</v>
      </c>
      <c r="N760" s="19" t="n">
        <f>L760+M760</f>
        <v>262958.4</v>
      </c>
      <c r="O760" s="8" t="n">
        <v>324</v>
      </c>
      <c r="P760" s="19" t="n" hidden="false">
        <f>ROUND((S761+S762+S763+S764)/O760,2)</f>
        <v>5313.64</v>
      </c>
      <c r="Q760" s="20" t="n" hidden="false">
        <v>1579.2</v>
      </c>
      <c r="R760" s="19" t="n" hidden="false">
        <f>P760+Q760</f>
        <v>6892.84</v>
      </c>
      <c r="S760" s="19" t="n" hidden="false">
        <f>ROUND(O760*P760,2)</f>
        <v>1721619.36</v>
      </c>
      <c r="T760" s="19" t="n" hidden="false">
        <f>ROUND(O760*Q760,2)</f>
        <v>511660.8</v>
      </c>
      <c r="U760" s="19" t="n" hidden="false">
        <f>S760+T760</f>
        <v>2233280.16</v>
      </c>
      <c r="V760" s="21" t="n" hidden="false">
        <f>U760/N760-1</f>
        <v>7.492902907836372</v>
      </c>
      <c r="W760" s="8" t="n">
        <v>324</v>
      </c>
      <c r="X760" s="19" t="n" hidden="false">
        <f>ROUND((AA761+AA762+AA763+AA764)/W760,2)</f>
        <v>4329.87</v>
      </c>
      <c r="Y760" s="20" t="n" hidden="false">
        <v>3200</v>
      </c>
      <c r="Z760" s="19" t="n" hidden="false">
        <f>X760+Y760</f>
        <v>7529.87</v>
      </c>
      <c r="AA760" s="19" t="n" hidden="false">
        <f>ROUND(W760*X760,2)</f>
        <v>1402877.88</v>
      </c>
      <c r="AB760" s="19" t="n" hidden="false">
        <f>ROUND(W760*Y760,2)</f>
        <v>1036800</v>
      </c>
      <c r="AC760" s="19" t="n" hidden="false">
        <f>AA760+AB760</f>
        <v>2439677.88</v>
      </c>
      <c r="AD760" s="21" t="n" hidden="false">
        <f>AC760/N760-1</f>
        <v>8.277809265648102</v>
      </c>
      <c r="AE760" s="8" t="n">
        <v>324</v>
      </c>
      <c r="AF760" s="19" t="n" hidden="false">
        <f>ROUND((AI761+AI762+AI763+AI764)/AE760,2)</f>
        <v>4555.77</v>
      </c>
      <c r="AG760" s="20" t="n" hidden="false">
        <v>1500</v>
      </c>
      <c r="AH760" s="19" t="n" hidden="false">
        <f>AF760+AG760</f>
        <v>6055.77</v>
      </c>
      <c r="AI760" s="19" t="n" hidden="false">
        <f>ROUND(AE760*AF760,2)</f>
        <v>1476069.48</v>
      </c>
      <c r="AJ760" s="19" t="n" hidden="false">
        <f>ROUND(AE760*AG760,2)</f>
        <v>486000</v>
      </c>
      <c r="AK760" s="19" t="n" hidden="false">
        <f>AI760+AJ760</f>
        <v>1962069.48</v>
      </c>
      <c r="AL760" s="21" t="n" hidden="false">
        <f>AK760/N760-1</f>
        <v>6.461520453425332</v>
      </c>
      <c r="AM760" s="8" t="n">
        <v>0</v>
      </c>
      <c r="AN760" s="19" t="n" hidden="false">
        <f>ROUND((AQ761+AQ762+AQ763+AQ764)/AM760,2)</f>
        <v>0</v>
      </c>
      <c r="AO760" s="19" t="n" hidden="false">
        <v>0</v>
      </c>
      <c r="AP760" s="19" t="n" hidden="false">
        <f>AN760+AO760</f>
        <v>0</v>
      </c>
      <c r="AQ760" s="19" t="n" hidden="false">
        <f>ROUND(AM760*AN760,2)</f>
        <v>0</v>
      </c>
      <c r="AR760" s="19" t="n" hidden="false">
        <f>ROUND(AM760*AO760,2)</f>
        <v>0</v>
      </c>
      <c r="AS760" s="19" t="n" hidden="false">
        <f>AQ760+AR760</f>
        <v>0</v>
      </c>
      <c r="AT760" s="21" t="n" hidden="false">
        <f>AS760/N760-1</f>
        <v>-1</v>
      </c>
    </row>
    <row r="761" customFormat="false" hidden="false" outlineLevel="0" collapsed="false">
      <c r="A761" s="18" t="inlineStr">
        <is>
          <t xml:space="preserve">1.1.1.2.1.1.5.2.1</t>
        </is>
      </c>
      <c r="B761" s="18" t="inlineStr">
        <is>
          <t xml:space="preserve"/>
        </is>
      </c>
      <c r="C761" s="22" t="inlineStr">
        <is>
          <t xml:space="preserve">Светильник_ / марку и артикул указать в примечании</t>
        </is>
      </c>
      <c r="D761" s="7" t="inlineStr">
        <is>
          <t xml:space="preserve">Светильник встраиваемый светодиодный GRILIATO COMBO 100(89) R S 54 4000 W WH , 4000K, 11 Вт, световой поток 990 Лм, IP54</t>
        </is>
      </c>
      <c r="E761" s="7" t="inlineStr">
        <is>
          <t xml:space="preserve"/>
        </is>
      </c>
      <c r="F761" s="7" t="inlineStr">
        <is>
          <t xml:space="preserve">ШТ</t>
        </is>
      </c>
      <c r="G761" s="7" t="inlineStr">
        <is>
          <t xml:space="preserve">1</t>
        </is>
      </c>
      <c r="H761" s="8" t="n">
        <v>170</v>
      </c>
      <c r="I761" s="20" t="n">
        <v>0</v>
      </c>
      <c r="J761" s="19" t="n">
        <v/>
      </c>
      <c r="K761" s="19" t="n">
        <f>ROUND(I761,2)+J761</f>
        <v>0</v>
      </c>
      <c r="L761" s="19" t="n">
        <f>ROUND(H761*ROUND(I761,2),2)</f>
        <v>0</v>
      </c>
      <c r="M761" s="19" t="n">
        <v/>
      </c>
      <c r="N761" s="19" t="n">
        <f>L761+M761</f>
        <v>0</v>
      </c>
      <c r="O761" s="8" t="n">
        <v>170</v>
      </c>
      <c r="P761" s="20" t="n" hidden="false">
        <v>7100</v>
      </c>
      <c r="Q761" s="19" t="n" hidden="false">
        <v/>
      </c>
      <c r="R761" s="19" t="n" hidden="false">
        <f>P761+Q761</f>
        <v>7100</v>
      </c>
      <c r="S761" s="19" t="n" hidden="false">
        <f>ROUND(O761*P761,2)</f>
        <v>1207000</v>
      </c>
      <c r="T761" s="19" t="n" hidden="false">
        <v/>
      </c>
      <c r="U761" s="19" t="n" hidden="false">
        <f>S761+T761</f>
        <v>1207000</v>
      </c>
      <c r="V761" s="21" t="n" hidden="false">
        <f>U761/N761-1</f>
        <v>Infinity</v>
      </c>
      <c r="W761" s="8" t="n">
        <v>170</v>
      </c>
      <c r="X761" s="20" t="n" hidden="false">
        <v>5600</v>
      </c>
      <c r="Y761" s="19" t="n" hidden="false">
        <v/>
      </c>
      <c r="Z761" s="19" t="n" hidden="false">
        <f>X761+Y761</f>
        <v>5600</v>
      </c>
      <c r="AA761" s="19" t="n" hidden="false">
        <f>ROUND(W761*X761,2)</f>
        <v>952000</v>
      </c>
      <c r="AB761" s="19" t="n" hidden="false">
        <v/>
      </c>
      <c r="AC761" s="19" t="n" hidden="false">
        <f>AA761+AB761</f>
        <v>952000</v>
      </c>
      <c r="AD761" s="21" t="n" hidden="false">
        <f>AC761/N761-1</f>
        <v>Infinity</v>
      </c>
      <c r="AE761" s="8" t="n">
        <v>170</v>
      </c>
      <c r="AF761" s="20" t="n" hidden="false">
        <v>6000</v>
      </c>
      <c r="AG761" s="19" t="n" hidden="false">
        <v/>
      </c>
      <c r="AH761" s="19" t="n" hidden="false">
        <f>AF761+AG761</f>
        <v>6000</v>
      </c>
      <c r="AI761" s="19" t="n" hidden="false">
        <f>ROUND(AE761*AF761,2)</f>
        <v>1020000</v>
      </c>
      <c r="AJ761" s="19" t="n" hidden="false">
        <v/>
      </c>
      <c r="AK761" s="19" t="n" hidden="false">
        <f>AI761+AJ761</f>
        <v>1020000</v>
      </c>
      <c r="AL761" s="21" t="n" hidden="false">
        <f>AK761/N761-1</f>
        <v>Infinity</v>
      </c>
      <c r="AM761" s="8" t="n">
        <v>0</v>
      </c>
      <c r="AN761" s="19" t="n" hidden="false">
        <v>0</v>
      </c>
      <c r="AO761" s="19" t="n" hidden="false">
        <v/>
      </c>
      <c r="AP761" s="19" t="n" hidden="false">
        <f>AN761+AO761</f>
        <v>0</v>
      </c>
      <c r="AQ761" s="19" t="n" hidden="false">
        <f>ROUND(AM761*AN761,2)</f>
        <v>0</v>
      </c>
      <c r="AR761" s="19" t="n" hidden="false">
        <v/>
      </c>
      <c r="AS761" s="19" t="n" hidden="false">
        <f>AQ761+AR761</f>
        <v>0</v>
      </c>
      <c r="AT761" s="21" t="n" hidden="false">
        <f>AS761/N761-1</f>
        <v>NaN</v>
      </c>
    </row>
    <row r="762" customFormat="false" hidden="false" outlineLevel="0" collapsed="false">
      <c r="A762" s="18" t="inlineStr">
        <is>
          <t xml:space="preserve">1.1.1.2.1.1.5.2.2</t>
        </is>
      </c>
      <c r="B762" s="18" t="inlineStr">
        <is>
          <t xml:space="preserve"/>
        </is>
      </c>
      <c r="C762" s="22" t="inlineStr">
        <is>
          <t xml:space="preserve">Светильник_ / марку и артикул указать в примечании</t>
        </is>
      </c>
      <c r="D762" s="7" t="inlineStr">
        <is>
          <t xml:space="preserve">Светильник светодиодный CSVT AVRORA, 595х595, 4000K, 32 Вт, световой поток 3700 Лм, IP20</t>
        </is>
      </c>
      <c r="E762" s="7" t="inlineStr">
        <is>
          <t xml:space="preserve"/>
        </is>
      </c>
      <c r="F762" s="7" t="inlineStr">
        <is>
          <t xml:space="preserve">ШТ</t>
        </is>
      </c>
      <c r="G762" s="7" t="inlineStr">
        <is>
          <t xml:space="preserve">1</t>
        </is>
      </c>
      <c r="H762" s="8" t="n">
        <v>127</v>
      </c>
      <c r="I762" s="20" t="n">
        <v>0</v>
      </c>
      <c r="J762" s="19" t="n">
        <v/>
      </c>
      <c r="K762" s="19" t="n">
        <f>ROUND(I762,2)+J762</f>
        <v>0</v>
      </c>
      <c r="L762" s="19" t="n">
        <f>ROUND(H762*ROUND(I762,2),2)</f>
        <v>0</v>
      </c>
      <c r="M762" s="19" t="n">
        <v/>
      </c>
      <c r="N762" s="19" t="n">
        <f>L762+M762</f>
        <v>0</v>
      </c>
      <c r="O762" s="8" t="n">
        <v>127</v>
      </c>
      <c r="P762" s="20" t="n" hidden="false">
        <v>2650</v>
      </c>
      <c r="Q762" s="19" t="n" hidden="false">
        <v/>
      </c>
      <c r="R762" s="19" t="n" hidden="false">
        <f>P762+Q762</f>
        <v>2650</v>
      </c>
      <c r="S762" s="19" t="n" hidden="false">
        <f>ROUND(O762*P762,2)</f>
        <v>336550</v>
      </c>
      <c r="T762" s="19" t="n" hidden="false">
        <v/>
      </c>
      <c r="U762" s="19" t="n" hidden="false">
        <f>S762+T762</f>
        <v>336550</v>
      </c>
      <c r="V762" s="21" t="n" hidden="false">
        <f>U762/N762-1</f>
        <v>Infinity</v>
      </c>
      <c r="W762" s="8" t="n">
        <v>127</v>
      </c>
      <c r="X762" s="20" t="n" hidden="false">
        <v>2467</v>
      </c>
      <c r="Y762" s="19" t="n" hidden="false">
        <v/>
      </c>
      <c r="Z762" s="19" t="n" hidden="false">
        <f>X762+Y762</f>
        <v>2467</v>
      </c>
      <c r="AA762" s="19" t="n" hidden="false">
        <f>ROUND(W762*X762,2)</f>
        <v>313309</v>
      </c>
      <c r="AB762" s="19" t="n" hidden="false">
        <v/>
      </c>
      <c r="AC762" s="19" t="n" hidden="false">
        <f>AA762+AB762</f>
        <v>313309</v>
      </c>
      <c r="AD762" s="21" t="n" hidden="false">
        <f>AC762/N762-1</f>
        <v>Infinity</v>
      </c>
      <c r="AE762" s="8" t="n">
        <v>127</v>
      </c>
      <c r="AF762" s="20" t="n" hidden="false">
        <v>1700</v>
      </c>
      <c r="AG762" s="19" t="n" hidden="false">
        <v/>
      </c>
      <c r="AH762" s="19" t="n" hidden="false">
        <f>AF762+AG762</f>
        <v>1700</v>
      </c>
      <c r="AI762" s="19" t="n" hidden="false">
        <f>ROUND(AE762*AF762,2)</f>
        <v>215900</v>
      </c>
      <c r="AJ762" s="19" t="n" hidden="false">
        <v/>
      </c>
      <c r="AK762" s="19" t="n" hidden="false">
        <f>AI762+AJ762</f>
        <v>215900</v>
      </c>
      <c r="AL762" s="21" t="n" hidden="false">
        <f>AK762/N762-1</f>
        <v>Infinity</v>
      </c>
      <c r="AM762" s="8" t="n">
        <v>0</v>
      </c>
      <c r="AN762" s="19" t="n" hidden="false">
        <v>0</v>
      </c>
      <c r="AO762" s="19" t="n" hidden="false">
        <v/>
      </c>
      <c r="AP762" s="19" t="n" hidden="false">
        <f>AN762+AO762</f>
        <v>0</v>
      </c>
      <c r="AQ762" s="19" t="n" hidden="false">
        <f>ROUND(AM762*AN762,2)</f>
        <v>0</v>
      </c>
      <c r="AR762" s="19" t="n" hidden="false">
        <v/>
      </c>
      <c r="AS762" s="19" t="n" hidden="false">
        <f>AQ762+AR762</f>
        <v>0</v>
      </c>
      <c r="AT762" s="21" t="n" hidden="false">
        <f>AS762/N762-1</f>
        <v>NaN</v>
      </c>
    </row>
    <row r="763" customFormat="false" hidden="false" outlineLevel="0" collapsed="false">
      <c r="A763" s="18" t="inlineStr">
        <is>
          <t xml:space="preserve">1.1.1.2.1.1.5.2.3</t>
        </is>
      </c>
      <c r="B763" s="18" t="inlineStr">
        <is>
          <t xml:space="preserve"/>
        </is>
      </c>
      <c r="C763" s="22" t="inlineStr">
        <is>
          <t xml:space="preserve">Светильник_ / марку и артикул указать в примечании</t>
        </is>
      </c>
      <c r="D763" s="7" t="inlineStr">
        <is>
          <t xml:space="preserve">Светильник встраиваемый светодиодный ES 96-024-20 EXSER 595x595,
4000K, 32 Вт, IP54, с темперированным стеклом</t>
        </is>
      </c>
      <c r="E763" s="7" t="inlineStr">
        <is>
          <t xml:space="preserve"/>
        </is>
      </c>
      <c r="F763" s="7" t="inlineStr">
        <is>
          <t xml:space="preserve">ШТ</t>
        </is>
      </c>
      <c r="G763" s="7" t="inlineStr">
        <is>
          <t xml:space="preserve">1</t>
        </is>
      </c>
      <c r="H763" s="8" t="n">
        <v>27</v>
      </c>
      <c r="I763" s="20" t="n">
        <v>0</v>
      </c>
      <c r="J763" s="19" t="n">
        <v/>
      </c>
      <c r="K763" s="19" t="n">
        <f>ROUND(I763,2)+J763</f>
        <v>0</v>
      </c>
      <c r="L763" s="19" t="n">
        <f>ROUND(H763*ROUND(I763,2),2)</f>
        <v>0</v>
      </c>
      <c r="M763" s="19" t="n">
        <v/>
      </c>
      <c r="N763" s="19" t="n">
        <f>L763+M763</f>
        <v>0</v>
      </c>
      <c r="O763" s="8" t="n">
        <v>27</v>
      </c>
      <c r="P763" s="20" t="n" hidden="false">
        <v>5700</v>
      </c>
      <c r="Q763" s="19" t="n" hidden="false">
        <v/>
      </c>
      <c r="R763" s="19" t="n" hidden="false">
        <f>P763+Q763</f>
        <v>5700</v>
      </c>
      <c r="S763" s="19" t="n" hidden="false">
        <f>ROUND(O763*P763,2)</f>
        <v>153900</v>
      </c>
      <c r="T763" s="19" t="n" hidden="false">
        <v/>
      </c>
      <c r="U763" s="19" t="n" hidden="false">
        <f>S763+T763</f>
        <v>153900</v>
      </c>
      <c r="V763" s="21" t="n" hidden="false">
        <f>U763/N763-1</f>
        <v>Infinity</v>
      </c>
      <c r="W763" s="8" t="n">
        <v>27</v>
      </c>
      <c r="X763" s="20" t="n" hidden="false">
        <v>4200</v>
      </c>
      <c r="Y763" s="19" t="n" hidden="false">
        <v/>
      </c>
      <c r="Z763" s="19" t="n" hidden="false">
        <f>X763+Y763</f>
        <v>4200</v>
      </c>
      <c r="AA763" s="19" t="n" hidden="false">
        <f>ROUND(W763*X763,2)</f>
        <v>113400</v>
      </c>
      <c r="AB763" s="19" t="n" hidden="false">
        <v/>
      </c>
      <c r="AC763" s="19" t="n" hidden="false">
        <f>AA763+AB763</f>
        <v>113400</v>
      </c>
      <c r="AD763" s="21" t="n" hidden="false">
        <f>AC763/N763-1</f>
        <v>Infinity</v>
      </c>
      <c r="AE763" s="8" t="n">
        <v>27</v>
      </c>
      <c r="AF763" s="20" t="n" hidden="false">
        <v>8000</v>
      </c>
      <c r="AG763" s="19" t="n" hidden="false">
        <v/>
      </c>
      <c r="AH763" s="19" t="n" hidden="false">
        <f>AF763+AG763</f>
        <v>8000</v>
      </c>
      <c r="AI763" s="19" t="n" hidden="false">
        <f>ROUND(AE763*AF763,2)</f>
        <v>216000</v>
      </c>
      <c r="AJ763" s="19" t="n" hidden="false">
        <v/>
      </c>
      <c r="AK763" s="19" t="n" hidden="false">
        <f>AI763+AJ763</f>
        <v>216000</v>
      </c>
      <c r="AL763" s="21" t="n" hidden="false">
        <f>AK763/N763-1</f>
        <v>Infinity</v>
      </c>
      <c r="AM763" s="8" t="n">
        <v>0</v>
      </c>
      <c r="AN763" s="19" t="n" hidden="false">
        <v>0</v>
      </c>
      <c r="AO763" s="19" t="n" hidden="false">
        <v/>
      </c>
      <c r="AP763" s="19" t="n" hidden="false">
        <f>AN763+AO763</f>
        <v>0</v>
      </c>
      <c r="AQ763" s="19" t="n" hidden="false">
        <f>ROUND(AM763*AN763,2)</f>
        <v>0</v>
      </c>
      <c r="AR763" s="19" t="n" hidden="false">
        <v/>
      </c>
      <c r="AS763" s="19" t="n" hidden="false">
        <f>AQ763+AR763</f>
        <v>0</v>
      </c>
      <c r="AT763" s="21" t="n" hidden="false">
        <f>AS763/N763-1</f>
        <v>NaN</v>
      </c>
    </row>
    <row r="764" customFormat="false" hidden="false" outlineLevel="0" collapsed="false">
      <c r="A764" s="18" t="inlineStr">
        <is>
          <t xml:space="preserve">1.1.1.2.1.1.5.2.4</t>
        </is>
      </c>
      <c r="B764" s="18" t="inlineStr">
        <is>
          <t xml:space="preserve"/>
        </is>
      </c>
      <c r="C764" s="22" t="inlineStr">
        <is>
          <t xml:space="preserve">Драйвер на 6 светильников Грильято</t>
        </is>
      </c>
      <c r="D764" s="7" t="inlineStr">
        <is>
          <t xml:space="preserve"/>
        </is>
      </c>
      <c r="E764" s="7" t="inlineStr">
        <is>
          <t xml:space="preserve"/>
        </is>
      </c>
      <c r="F764" s="7" t="inlineStr">
        <is>
          <t xml:space="preserve">ШТ</t>
        </is>
      </c>
      <c r="G764" s="7" t="inlineStr">
        <is>
          <t xml:space="preserve">1</t>
        </is>
      </c>
      <c r="H764" s="8" t="n">
        <v>54</v>
      </c>
      <c r="I764" s="23" t="n">
        <v>447.6</v>
      </c>
      <c r="J764" s="19" t="n">
        <v/>
      </c>
      <c r="K764" s="19" t="n">
        <f>ROUND(I764,2)+J764</f>
        <v>447.6</v>
      </c>
      <c r="L764" s="19" t="n">
        <f>ROUND(H764*ROUND(I764,2),2)</f>
        <v>24170.4</v>
      </c>
      <c r="M764" s="19" t="n">
        <v/>
      </c>
      <c r="N764" s="19" t="n">
        <f>L764+M764</f>
        <v>24170.4</v>
      </c>
      <c r="O764" s="8" t="n">
        <v>54</v>
      </c>
      <c r="P764" s="23" t="n" hidden="false">
        <v>447.6</v>
      </c>
      <c r="Q764" s="19" t="n" hidden="false">
        <v/>
      </c>
      <c r="R764" s="19" t="n" hidden="false">
        <f>P764+Q764</f>
        <v>447.6</v>
      </c>
      <c r="S764" s="19" t="n" hidden="false">
        <f>ROUND(O764*P764,2)</f>
        <v>24170.4</v>
      </c>
      <c r="T764" s="19" t="n" hidden="false">
        <v/>
      </c>
      <c r="U764" s="19" t="n" hidden="false">
        <f>S764+T764</f>
        <v>24170.4</v>
      </c>
      <c r="V764" s="21" t="n" hidden="false">
        <f>U764/N764-1</f>
        <v>0</v>
      </c>
      <c r="W764" s="8" t="n">
        <v>54</v>
      </c>
      <c r="X764" s="23" t="n" hidden="false">
        <v>447.6</v>
      </c>
      <c r="Y764" s="19" t="n" hidden="false">
        <v/>
      </c>
      <c r="Z764" s="19" t="n" hidden="false">
        <f>X764+Y764</f>
        <v>447.6</v>
      </c>
      <c r="AA764" s="19" t="n" hidden="false">
        <f>ROUND(W764*X764,2)</f>
        <v>24170.4</v>
      </c>
      <c r="AB764" s="19" t="n" hidden="false">
        <v/>
      </c>
      <c r="AC764" s="19" t="n" hidden="false">
        <f>AA764+AB764</f>
        <v>24170.4</v>
      </c>
      <c r="AD764" s="21" t="n" hidden="false">
        <f>AC764/N764-1</f>
        <v>0</v>
      </c>
      <c r="AE764" s="8" t="n">
        <v>54</v>
      </c>
      <c r="AF764" s="23" t="n" hidden="false">
        <v>447.6</v>
      </c>
      <c r="AG764" s="19" t="n" hidden="false">
        <v/>
      </c>
      <c r="AH764" s="19" t="n" hidden="false">
        <f>AF764+AG764</f>
        <v>447.6</v>
      </c>
      <c r="AI764" s="19" t="n" hidden="false">
        <f>ROUND(AE764*AF764,2)</f>
        <v>24170.4</v>
      </c>
      <c r="AJ764" s="19" t="n" hidden="false">
        <v/>
      </c>
      <c r="AK764" s="19" t="n" hidden="false">
        <f>AI764+AJ764</f>
        <v>24170.4</v>
      </c>
      <c r="AL764" s="21" t="n" hidden="false">
        <f>AK764/N764-1</f>
        <v>0</v>
      </c>
      <c r="AM764" s="8" t="n">
        <v>0</v>
      </c>
      <c r="AN764" s="23" t="n" hidden="false">
        <v>0</v>
      </c>
      <c r="AO764" s="19" t="n" hidden="false">
        <v/>
      </c>
      <c r="AP764" s="19" t="n" hidden="false">
        <f>AN764+AO764</f>
        <v>0</v>
      </c>
      <c r="AQ764" s="19" t="n" hidden="false">
        <f>ROUND(AM764*AN764,2)</f>
        <v>0</v>
      </c>
      <c r="AR764" s="19" t="n" hidden="false">
        <v/>
      </c>
      <c r="AS764" s="19" t="n" hidden="false">
        <f>AQ764+AR764</f>
        <v>0</v>
      </c>
      <c r="AT764" s="21" t="n" hidden="false">
        <f>AS764/N764-1</f>
        <v>-1</v>
      </c>
    </row>
    <row r="765" customFormat="false" hidden="false" outlineLevel="0" collapsed="false">
      <c r="A765" s="18" t="inlineStr">
        <is>
          <t xml:space="preserve">1.1.1.2.1.1.5.3</t>
        </is>
      </c>
      <c r="B765" s="18" t="inlineStr">
        <is>
          <t xml:space="preserve"/>
        </is>
      </c>
      <c r="C765" s="18" t="inlineStr">
        <is>
          <t xml:space="preserve">Монтаж светильника СКБ подвесного на подвесах</t>
        </is>
      </c>
      <c r="D765" s="7" t="inlineStr">
        <is>
          <t xml:space="preserve"/>
        </is>
      </c>
      <c r="E765" s="7" t="inlineStr">
        <is>
          <t xml:space="preserve"/>
        </is>
      </c>
      <c r="F765" s="7" t="inlineStr">
        <is>
          <t xml:space="preserve">ШТ</t>
        </is>
      </c>
      <c r="G765" s="7" t="inlineStr">
        <is>
          <t xml:space="preserve">1</t>
        </is>
      </c>
      <c r="H765" s="8" t="n">
        <v>5</v>
      </c>
      <c r="I765" s="19" t="n">
        <f>ROUND((L766+L767)/H765,2)</f>
        <v>0</v>
      </c>
      <c r="J765" s="20" t="n">
        <v>1560</v>
      </c>
      <c r="K765" s="19" t="n">
        <f>I765+ROUND(J765,2)</f>
        <v>1560</v>
      </c>
      <c r="L765" s="19" t="n">
        <f>ROUND(H765*I765,2)</f>
        <v>0</v>
      </c>
      <c r="M765" s="19" t="n">
        <f>ROUND(H765*ROUND(J765,2),2)</f>
        <v>7800</v>
      </c>
      <c r="N765" s="19" t="n">
        <f>L765+M765</f>
        <v>7800</v>
      </c>
      <c r="O765" s="8" t="n">
        <v>5</v>
      </c>
      <c r="P765" s="19" t="n" hidden="false">
        <f>ROUND((S766+S767)/O765,2)</f>
        <v>8380</v>
      </c>
      <c r="Q765" s="20" t="n" hidden="false">
        <v>2496</v>
      </c>
      <c r="R765" s="19" t="n" hidden="false">
        <f>P765+Q765</f>
        <v>10876</v>
      </c>
      <c r="S765" s="19" t="n" hidden="false">
        <f>ROUND(O765*P765,2)</f>
        <v>41900</v>
      </c>
      <c r="T765" s="19" t="n" hidden="false">
        <f>ROUND(O765*Q765,2)</f>
        <v>12480</v>
      </c>
      <c r="U765" s="19" t="n" hidden="false">
        <f>S765+T765</f>
        <v>54380</v>
      </c>
      <c r="V765" s="21" t="n" hidden="false">
        <f>U765/N765-1</f>
        <v>5.971794871794872</v>
      </c>
      <c r="W765" s="8" t="n">
        <v>5</v>
      </c>
      <c r="X765" s="19" t="n" hidden="false">
        <f>ROUND((AA766+AA767)/W765,2)</f>
        <v>11355</v>
      </c>
      <c r="Y765" s="20" t="n" hidden="false">
        <v>4600</v>
      </c>
      <c r="Z765" s="19" t="n" hidden="false">
        <f>X765+Y765</f>
        <v>15955</v>
      </c>
      <c r="AA765" s="19" t="n" hidden="false">
        <f>ROUND(W765*X765,2)</f>
        <v>56775</v>
      </c>
      <c r="AB765" s="19" t="n" hidden="false">
        <f>ROUND(W765*Y765,2)</f>
        <v>23000</v>
      </c>
      <c r="AC765" s="19" t="n" hidden="false">
        <f>AA765+AB765</f>
        <v>79775</v>
      </c>
      <c r="AD765" s="21" t="n" hidden="false">
        <f>AC765/N765-1</f>
        <v>9.227564102564102</v>
      </c>
      <c r="AE765" s="8" t="n">
        <v>5</v>
      </c>
      <c r="AF765" s="19" t="n" hidden="false">
        <f>ROUND((AI766+AI767)/AE765,2)</f>
        <v>8000</v>
      </c>
      <c r="AG765" s="20" t="n" hidden="false">
        <v>1500</v>
      </c>
      <c r="AH765" s="19" t="n" hidden="false">
        <f>AF765+AG765</f>
        <v>9500</v>
      </c>
      <c r="AI765" s="19" t="n" hidden="false">
        <f>ROUND(AE765*AF765,2)</f>
        <v>40000</v>
      </c>
      <c r="AJ765" s="19" t="n" hidden="false">
        <f>ROUND(AE765*AG765,2)</f>
        <v>7500</v>
      </c>
      <c r="AK765" s="19" t="n" hidden="false">
        <f>AI765+AJ765</f>
        <v>47500</v>
      </c>
      <c r="AL765" s="21" t="n" hidden="false">
        <f>AK765/N765-1</f>
        <v>5.089743589743589</v>
      </c>
      <c r="AM765" s="8" t="n">
        <v>0</v>
      </c>
      <c r="AN765" s="19" t="n" hidden="false">
        <f>ROUND((AQ766+AQ767)/AM765,2)</f>
        <v>0</v>
      </c>
      <c r="AO765" s="19" t="n" hidden="false">
        <v>0</v>
      </c>
      <c r="AP765" s="19" t="n" hidden="false">
        <f>AN765+AO765</f>
        <v>0</v>
      </c>
      <c r="AQ765" s="19" t="n" hidden="false">
        <f>ROUND(AM765*AN765,2)</f>
        <v>0</v>
      </c>
      <c r="AR765" s="19" t="n" hidden="false">
        <f>ROUND(AM765*AO765,2)</f>
        <v>0</v>
      </c>
      <c r="AS765" s="19" t="n" hidden="false">
        <f>AQ765+AR765</f>
        <v>0</v>
      </c>
      <c r="AT765" s="21" t="n" hidden="false">
        <f>AS765/N765-1</f>
        <v>-1</v>
      </c>
    </row>
    <row r="766" customFormat="false" hidden="false" outlineLevel="0" collapsed="false">
      <c r="A766" s="18" t="inlineStr">
        <is>
          <t xml:space="preserve">1.1.1.2.1.1.5.3.1</t>
        </is>
      </c>
      <c r="B766" s="18" t="inlineStr">
        <is>
          <t xml:space="preserve"/>
        </is>
      </c>
      <c r="C766" s="22" t="inlineStr">
        <is>
          <t xml:space="preserve">Шпилька резьбовая_ / L=1000 мм / М6</t>
        </is>
      </c>
      <c r="D766" s="7" t="inlineStr">
        <is>
          <t xml:space="preserve">крепления</t>
        </is>
      </c>
      <c r="E766" s="7" t="inlineStr">
        <is>
          <t xml:space="preserve"/>
        </is>
      </c>
      <c r="F766" s="7" t="inlineStr">
        <is>
          <t xml:space="preserve">ШТ</t>
        </is>
      </c>
      <c r="G766" s="7" t="inlineStr">
        <is>
          <t xml:space="preserve">1</t>
        </is>
      </c>
      <c r="H766" s="8" t="n">
        <v>10</v>
      </c>
      <c r="I766" s="20" t="n">
        <v>0</v>
      </c>
      <c r="J766" s="19" t="n">
        <v/>
      </c>
      <c r="K766" s="19" t="n">
        <f>ROUND(I766,2)+J766</f>
        <v>0</v>
      </c>
      <c r="L766" s="19" t="n">
        <f>ROUND(H766*ROUND(I766,2),2)</f>
        <v>0</v>
      </c>
      <c r="M766" s="19" t="n">
        <v/>
      </c>
      <c r="N766" s="19" t="n">
        <f>L766+M766</f>
        <v>0</v>
      </c>
      <c r="O766" s="8" t="n">
        <v>10</v>
      </c>
      <c r="P766" s="20" t="n" hidden="false">
        <v>690</v>
      </c>
      <c r="Q766" s="19" t="n" hidden="false">
        <v/>
      </c>
      <c r="R766" s="19" t="n" hidden="false">
        <f>P766+Q766</f>
        <v>690</v>
      </c>
      <c r="S766" s="19" t="n" hidden="false">
        <f>ROUND(O766*P766,2)</f>
        <v>6900</v>
      </c>
      <c r="T766" s="19" t="n" hidden="false">
        <v/>
      </c>
      <c r="U766" s="19" t="n" hidden="false">
        <f>S766+T766</f>
        <v>6900</v>
      </c>
      <c r="V766" s="21" t="n" hidden="false">
        <f>U766/N766-1</f>
        <v>Infinity</v>
      </c>
      <c r="W766" s="8" t="n">
        <v>10</v>
      </c>
      <c r="X766" s="20" t="n" hidden="false">
        <v>1250</v>
      </c>
      <c r="Y766" s="19" t="n" hidden="false">
        <v/>
      </c>
      <c r="Z766" s="19" t="n" hidden="false">
        <f>X766+Y766</f>
        <v>1250</v>
      </c>
      <c r="AA766" s="19" t="n" hidden="false">
        <f>ROUND(W766*X766,2)</f>
        <v>12500</v>
      </c>
      <c r="AB766" s="19" t="n" hidden="false">
        <v/>
      </c>
      <c r="AC766" s="19" t="n" hidden="false">
        <f>AA766+AB766</f>
        <v>12500</v>
      </c>
      <c r="AD766" s="21" t="n" hidden="false">
        <f>AC766/N766-1</f>
        <v>Infinity</v>
      </c>
      <c r="AE766" s="8" t="n">
        <v>10</v>
      </c>
      <c r="AF766" s="20" t="n" hidden="false">
        <v>500</v>
      </c>
      <c r="AG766" s="19" t="n" hidden="false">
        <v/>
      </c>
      <c r="AH766" s="19" t="n" hidden="false">
        <f>AF766+AG766</f>
        <v>500</v>
      </c>
      <c r="AI766" s="19" t="n" hidden="false">
        <f>ROUND(AE766*AF766,2)</f>
        <v>5000</v>
      </c>
      <c r="AJ766" s="19" t="n" hidden="false">
        <v/>
      </c>
      <c r="AK766" s="19" t="n" hidden="false">
        <f>AI766+AJ766</f>
        <v>5000</v>
      </c>
      <c r="AL766" s="21" t="n" hidden="false">
        <f>AK766/N766-1</f>
        <v>Infinity</v>
      </c>
      <c r="AM766" s="8" t="n">
        <v>0</v>
      </c>
      <c r="AN766" s="19" t="n" hidden="false">
        <v>0</v>
      </c>
      <c r="AO766" s="19" t="n" hidden="false">
        <v/>
      </c>
      <c r="AP766" s="19" t="n" hidden="false">
        <f>AN766+AO766</f>
        <v>0</v>
      </c>
      <c r="AQ766" s="19" t="n" hidden="false">
        <f>ROUND(AM766*AN766,2)</f>
        <v>0</v>
      </c>
      <c r="AR766" s="19" t="n" hidden="false">
        <v/>
      </c>
      <c r="AS766" s="19" t="n" hidden="false">
        <f>AQ766+AR766</f>
        <v>0</v>
      </c>
      <c r="AT766" s="21" t="n" hidden="false">
        <f>AS766/N766-1</f>
        <v>NaN</v>
      </c>
    </row>
    <row r="767" customFormat="false" hidden="false" outlineLevel="0" collapsed="false">
      <c r="A767" s="18" t="inlineStr">
        <is>
          <t xml:space="preserve">1.1.1.2.1.1.5.3.2</t>
        </is>
      </c>
      <c r="B767" s="18" t="inlineStr">
        <is>
          <t xml:space="preserve"/>
        </is>
      </c>
      <c r="C767" s="22" t="inlineStr">
        <is>
          <t xml:space="preserve">Светильник LED_ / марку и характеристики указать в примечаниях</t>
        </is>
      </c>
      <c r="D767" s="7" t="inlineStr">
        <is>
          <t xml:space="preserve">Светильник светодиодный для школьных досок ДСО-01-П-18-1200-4К-IP40 СRI90,1200х102, 4000K, 18 Вт, световой поток 1800 Лм, IP40</t>
        </is>
      </c>
      <c r="E767" s="7" t="inlineStr">
        <is>
          <t xml:space="preserve"/>
        </is>
      </c>
      <c r="F767" s="7" t="inlineStr">
        <is>
          <t xml:space="preserve">ШТ</t>
        </is>
      </c>
      <c r="G767" s="7" t="inlineStr">
        <is>
          <t xml:space="preserve">1</t>
        </is>
      </c>
      <c r="H767" s="8" t="n">
        <v>5</v>
      </c>
      <c r="I767" s="20" t="n">
        <v>0</v>
      </c>
      <c r="J767" s="19" t="n">
        <v/>
      </c>
      <c r="K767" s="19" t="n">
        <f>ROUND(I767,2)+J767</f>
        <v>0</v>
      </c>
      <c r="L767" s="19" t="n">
        <f>ROUND(H767*ROUND(I767,2),2)</f>
        <v>0</v>
      </c>
      <c r="M767" s="19" t="n">
        <v/>
      </c>
      <c r="N767" s="19" t="n">
        <f>L767+M767</f>
        <v>0</v>
      </c>
      <c r="O767" s="8" t="n">
        <v>5</v>
      </c>
      <c r="P767" s="20" t="n" hidden="false">
        <v>7000</v>
      </c>
      <c r="Q767" s="19" t="n" hidden="false">
        <v/>
      </c>
      <c r="R767" s="19" t="n" hidden="false">
        <f>P767+Q767</f>
        <v>7000</v>
      </c>
      <c r="S767" s="19" t="n" hidden="false">
        <f>ROUND(O767*P767,2)</f>
        <v>35000</v>
      </c>
      <c r="T767" s="19" t="n" hidden="false">
        <v/>
      </c>
      <c r="U767" s="19" t="n" hidden="false">
        <f>S767+T767</f>
        <v>35000</v>
      </c>
      <c r="V767" s="21" t="n" hidden="false">
        <f>U767/N767-1</f>
        <v>Infinity</v>
      </c>
      <c r="W767" s="8" t="n">
        <v>5</v>
      </c>
      <c r="X767" s="20" t="n" hidden="false">
        <v>8855</v>
      </c>
      <c r="Y767" s="19" t="n" hidden="false">
        <v/>
      </c>
      <c r="Z767" s="19" t="n" hidden="false">
        <f>X767+Y767</f>
        <v>8855</v>
      </c>
      <c r="AA767" s="19" t="n" hidden="false">
        <f>ROUND(W767*X767,2)</f>
        <v>44275</v>
      </c>
      <c r="AB767" s="19" t="n" hidden="false">
        <v/>
      </c>
      <c r="AC767" s="19" t="n" hidden="false">
        <f>AA767+AB767</f>
        <v>44275</v>
      </c>
      <c r="AD767" s="21" t="n" hidden="false">
        <f>AC767/N767-1</f>
        <v>Infinity</v>
      </c>
      <c r="AE767" s="8" t="n">
        <v>5</v>
      </c>
      <c r="AF767" s="20" t="n" hidden="false">
        <v>7000</v>
      </c>
      <c r="AG767" s="19" t="n" hidden="false">
        <v/>
      </c>
      <c r="AH767" s="19" t="n" hidden="false">
        <f>AF767+AG767</f>
        <v>7000</v>
      </c>
      <c r="AI767" s="19" t="n" hidden="false">
        <f>ROUND(AE767*AF767,2)</f>
        <v>35000</v>
      </c>
      <c r="AJ767" s="19" t="n" hidden="false">
        <v/>
      </c>
      <c r="AK767" s="19" t="n" hidden="false">
        <f>AI767+AJ767</f>
        <v>35000</v>
      </c>
      <c r="AL767" s="21" t="n" hidden="false">
        <f>AK767/N767-1</f>
        <v>Infinity</v>
      </c>
      <c r="AM767" s="8" t="n">
        <v>0</v>
      </c>
      <c r="AN767" s="19" t="n" hidden="false">
        <v>0</v>
      </c>
      <c r="AO767" s="19" t="n" hidden="false">
        <v/>
      </c>
      <c r="AP767" s="19" t="n" hidden="false">
        <f>AN767+AO767</f>
        <v>0</v>
      </c>
      <c r="AQ767" s="19" t="n" hidden="false">
        <f>ROUND(AM767*AN767,2)</f>
        <v>0</v>
      </c>
      <c r="AR767" s="19" t="n" hidden="false">
        <v/>
      </c>
      <c r="AS767" s="19" t="n" hidden="false">
        <f>AQ767+AR767</f>
        <v>0</v>
      </c>
      <c r="AT767" s="21" t="n" hidden="false">
        <f>AS767/N767-1</f>
        <v>NaN</v>
      </c>
    </row>
    <row r="768" customFormat="false" hidden="false" outlineLevel="0" collapsed="false">
      <c r="A768" s="14" t="inlineStr">
        <is>
          <t xml:space="preserve">1.1.1.2.1.1.6</t>
        </is>
      </c>
      <c r="B768" s="14" t="inlineStr">
        <is>
          <t xml:space="preserve"/>
        </is>
      </c>
      <c r="C768" s="14" t="inlineStr">
        <is>
          <t xml:space="preserve">Штробление и бурение</t>
        </is>
      </c>
      <c r="D768" s="6" t="inlineStr">
        <is>
          <t xml:space="preserve"/>
        </is>
      </c>
      <c r="E768" s="6" t="inlineStr">
        <is>
          <t xml:space="preserve"/>
        </is>
      </c>
      <c r="F768" s="6" t="inlineStr">
        <is>
          <t xml:space="preserve"/>
        </is>
      </c>
      <c r="G768" s="6" t="inlineStr">
        <is>
          <t xml:space="preserve"/>
        </is>
      </c>
      <c r="H768" s="15" t="n">
        <v/>
      </c>
      <c r="I768" s="16" t="n">
        <v/>
      </c>
      <c r="J768" s="16" t="n">
        <v/>
      </c>
      <c r="K768" s="16" t="n">
        <v/>
      </c>
      <c r="L768" s="16" t="n">
        <f>L769+L770+L771</f>
        <v>0</v>
      </c>
      <c r="M768" s="16" t="n">
        <f>M769+M770+M771</f>
        <v>261176</v>
      </c>
      <c r="N768" s="16" t="n">
        <f>N769+N770+N771</f>
        <v>261176</v>
      </c>
      <c r="O768" s="15" t="n">
        <v/>
      </c>
      <c r="P768" s="16" t="n" hidden="false">
        <v/>
      </c>
      <c r="Q768" s="16" t="n" hidden="false">
        <v/>
      </c>
      <c r="R768" s="16" t="n" hidden="false">
        <v/>
      </c>
      <c r="S768" s="16" t="n" hidden="false">
        <f>S769+S770+S771</f>
        <v>0</v>
      </c>
      <c r="T768" s="16" t="n" hidden="false">
        <f>T769+T770+T771</f>
        <v>339428</v>
      </c>
      <c r="U768" s="16" t="n" hidden="false">
        <f>U769+U770+U771</f>
        <v>339428</v>
      </c>
      <c r="V768" s="17" t="n" hidden="false">
        <f>U768/N768-1</f>
        <v>0.29961405335865465</v>
      </c>
      <c r="W768" s="15" t="n">
        <v/>
      </c>
      <c r="X768" s="16" t="n" hidden="false">
        <v/>
      </c>
      <c r="Y768" s="16" t="n" hidden="false">
        <v/>
      </c>
      <c r="Z768" s="16" t="n" hidden="false">
        <v/>
      </c>
      <c r="AA768" s="16" t="n" hidden="false">
        <f>AA769+AA770+AA771</f>
        <v>0</v>
      </c>
      <c r="AB768" s="16" t="n" hidden="false">
        <f>AB769+AB770+AB771</f>
        <v>340160</v>
      </c>
      <c r="AC768" s="16" t="n" hidden="false">
        <f>AC769+AC770+AC771</f>
        <v>340160</v>
      </c>
      <c r="AD768" s="17" t="n" hidden="false">
        <f>AC768/N768-1</f>
        <v>0.30241676111128135</v>
      </c>
      <c r="AE768" s="15" t="n">
        <v/>
      </c>
      <c r="AF768" s="16" t="n" hidden="false">
        <v/>
      </c>
      <c r="AG768" s="16" t="n" hidden="false">
        <v/>
      </c>
      <c r="AH768" s="16" t="n" hidden="false">
        <v/>
      </c>
      <c r="AI768" s="16" t="n" hidden="false">
        <f>AI769+AI770+AI771</f>
        <v>0</v>
      </c>
      <c r="AJ768" s="16" t="n" hidden="false">
        <f>AJ769+AJ770+AJ771</f>
        <v>368000</v>
      </c>
      <c r="AK768" s="16" t="n" hidden="false">
        <f>AK769+AK770+AK771</f>
        <v>368000</v>
      </c>
      <c r="AL768" s="17" t="n" hidden="false">
        <f>AK768/N768-1</f>
        <v>0.40901154776855453</v>
      </c>
      <c r="AM768" s="15" t="n">
        <v/>
      </c>
      <c r="AN768" s="16" t="n" hidden="false">
        <v/>
      </c>
      <c r="AO768" s="16" t="n" hidden="false">
        <v/>
      </c>
      <c r="AP768" s="16" t="n" hidden="false">
        <v/>
      </c>
      <c r="AQ768" s="16" t="n" hidden="false">
        <f>AQ769+AQ770+AQ771</f>
        <v>0</v>
      </c>
      <c r="AR768" s="16" t="n" hidden="false">
        <f>AR769+AR770+AR771</f>
        <v>0</v>
      </c>
      <c r="AS768" s="16" t="n" hidden="false">
        <f>AS769+AS770+AS771</f>
        <v>0</v>
      </c>
      <c r="AT768" s="17" t="n" hidden="false">
        <f>AS768/N768-1</f>
        <v>-1</v>
      </c>
    </row>
    <row r="769" customFormat="false" hidden="false" outlineLevel="0" collapsed="false">
      <c r="A769" s="18" t="inlineStr">
        <is>
          <t xml:space="preserve">1.1.1.2.1.1.6.1</t>
        </is>
      </c>
      <c r="B769" s="18" t="inlineStr">
        <is>
          <t xml:space="preserve"/>
        </is>
      </c>
      <c r="C769" s="18" t="inlineStr">
        <is>
          <t xml:space="preserve">Устройство глухих отверстий в стенах / ЖБИ / диаметром от 51 мм до 100 мм</t>
        </is>
      </c>
      <c r="D769" s="7" t="inlineStr">
        <is>
          <t xml:space="preserve">Коронение подрозетников</t>
        </is>
      </c>
      <c r="E769" s="7" t="inlineStr">
        <is>
          <t xml:space="preserve"/>
        </is>
      </c>
      <c r="F769" s="7" t="inlineStr">
        <is>
          <t xml:space="preserve">ШТ</t>
        </is>
      </c>
      <c r="G769" s="7" t="inlineStr">
        <is>
          <t xml:space="preserve">1</t>
        </is>
      </c>
      <c r="H769" s="8" t="n">
        <v>436</v>
      </c>
      <c r="I769" s="19" t="n">
        <v/>
      </c>
      <c r="J769" s="20" t="n">
        <v>441</v>
      </c>
      <c r="K769" s="19" t="n">
        <f>I769+ROUND(J769,2)</f>
        <v>441</v>
      </c>
      <c r="L769" s="19" t="n">
        <v/>
      </c>
      <c r="M769" s="19" t="n">
        <f>ROUND(H769*ROUND(J769,2),2)</f>
        <v>192276</v>
      </c>
      <c r="N769" s="19" t="n">
        <f>L769+M769</f>
        <v>192276</v>
      </c>
      <c r="O769" s="8" t="n">
        <v>436</v>
      </c>
      <c r="P769" s="19" t="n" hidden="false">
        <v/>
      </c>
      <c r="Q769" s="20" t="n" hidden="false">
        <v>573</v>
      </c>
      <c r="R769" s="19" t="n" hidden="false">
        <f>P769+Q769</f>
        <v>573</v>
      </c>
      <c r="S769" s="19" t="n" hidden="false">
        <v/>
      </c>
      <c r="T769" s="19" t="n" hidden="false">
        <f>ROUND(O769*Q769,2)</f>
        <v>249828</v>
      </c>
      <c r="U769" s="19" t="n" hidden="false">
        <f>S769+T769</f>
        <v>249828</v>
      </c>
      <c r="V769" s="21" t="n" hidden="false">
        <f>U769/N769-1</f>
        <v>0.2993197278911566</v>
      </c>
      <c r="W769" s="8" t="n">
        <v>436</v>
      </c>
      <c r="X769" s="19" t="n" hidden="false">
        <v/>
      </c>
      <c r="Y769" s="20" t="n" hidden="false">
        <v>435</v>
      </c>
      <c r="Z769" s="19" t="n" hidden="false">
        <f>X769+Y769</f>
        <v>435</v>
      </c>
      <c r="AA769" s="19" t="n" hidden="false">
        <v/>
      </c>
      <c r="AB769" s="19" t="n" hidden="false">
        <f>ROUND(W769*Y769,2)</f>
        <v>189660</v>
      </c>
      <c r="AC769" s="19" t="n" hidden="false">
        <f>AA769+AB769</f>
        <v>189660</v>
      </c>
      <c r="AD769" s="21" t="n" hidden="false">
        <f>AC769/N769-1</f>
        <v>-0.013605442176870763</v>
      </c>
      <c r="AE769" s="8" t="n">
        <v>436</v>
      </c>
      <c r="AF769" s="19" t="n" hidden="false">
        <v/>
      </c>
      <c r="AG769" s="20" t="n" hidden="false">
        <v>500</v>
      </c>
      <c r="AH769" s="19" t="n" hidden="false">
        <f>AF769+AG769</f>
        <v>500</v>
      </c>
      <c r="AI769" s="19" t="n" hidden="false">
        <v/>
      </c>
      <c r="AJ769" s="19" t="n" hidden="false">
        <f>ROUND(AE769*AG769,2)</f>
        <v>218000</v>
      </c>
      <c r="AK769" s="19" t="n" hidden="false">
        <f>AI769+AJ769</f>
        <v>218000</v>
      </c>
      <c r="AL769" s="21" t="n" hidden="false">
        <f>AK769/N769-1</f>
        <v>0.13378684807256236</v>
      </c>
      <c r="AM769" s="8" t="n">
        <v>0</v>
      </c>
      <c r="AN769" s="19" t="n" hidden="false">
        <v/>
      </c>
      <c r="AO769" s="19" t="n" hidden="false">
        <v>0</v>
      </c>
      <c r="AP769" s="19" t="n" hidden="false">
        <f>AN769+AO769</f>
        <v>0</v>
      </c>
      <c r="AQ769" s="19" t="n" hidden="false">
        <v/>
      </c>
      <c r="AR769" s="19" t="n" hidden="false">
        <f>ROUND(AM769*AO769,2)</f>
        <v>0</v>
      </c>
      <c r="AS769" s="19" t="n" hidden="false">
        <f>AQ769+AR769</f>
        <v>0</v>
      </c>
      <c r="AT769" s="21" t="n" hidden="false">
        <f>AS769/N769-1</f>
        <v>-1</v>
      </c>
    </row>
    <row r="770" customFormat="false" hidden="false" outlineLevel="0" collapsed="false">
      <c r="A770" s="18" t="inlineStr">
        <is>
          <t xml:space="preserve">1.1.1.2.1.1.6.2</t>
        </is>
      </c>
      <c r="B770" s="18" t="inlineStr">
        <is>
          <t xml:space="preserve"/>
        </is>
      </c>
      <c r="C770" s="18" t="inlineStr">
        <is>
          <t xml:space="preserve">Устройство штроб для монтажа кабеля, труб / ЖБИ</t>
        </is>
      </c>
      <c r="D770" s="7" t="inlineStr">
        <is>
          <t xml:space="preserve"/>
        </is>
      </c>
      <c r="E770" s="7" t="inlineStr">
        <is>
          <t xml:space="preserve"/>
        </is>
      </c>
      <c r="F770" s="7" t="inlineStr">
        <is>
          <t xml:space="preserve">ПОГ М</t>
        </is>
      </c>
      <c r="G770" s="7" t="inlineStr">
        <is>
          <t xml:space="preserve">1</t>
        </is>
      </c>
      <c r="H770" s="8" t="n">
        <v>100</v>
      </c>
      <c r="I770" s="19" t="n">
        <v/>
      </c>
      <c r="J770" s="20" t="n">
        <v>428</v>
      </c>
      <c r="K770" s="19" t="n">
        <f>I770+ROUND(J770,2)</f>
        <v>428</v>
      </c>
      <c r="L770" s="19" t="n">
        <v/>
      </c>
      <c r="M770" s="19" t="n">
        <f>ROUND(H770*ROUND(J770,2),2)</f>
        <v>42800</v>
      </c>
      <c r="N770" s="19" t="n">
        <f>L770+M770</f>
        <v>42800</v>
      </c>
      <c r="O770" s="8" t="n">
        <v>100</v>
      </c>
      <c r="P770" s="19" t="n" hidden="false">
        <v/>
      </c>
      <c r="Q770" s="20" t="n" hidden="false">
        <v>557</v>
      </c>
      <c r="R770" s="19" t="n" hidden="false">
        <f>P770+Q770</f>
        <v>557</v>
      </c>
      <c r="S770" s="19" t="n" hidden="false">
        <v/>
      </c>
      <c r="T770" s="19" t="n" hidden="false">
        <f>ROUND(O770*Q770,2)</f>
        <v>55700</v>
      </c>
      <c r="U770" s="19" t="n" hidden="false">
        <f>S770+T770</f>
        <v>55700</v>
      </c>
      <c r="V770" s="21" t="n" hidden="false">
        <f>U770/N770-1</f>
        <v>0.30140186915887845</v>
      </c>
      <c r="W770" s="8" t="n">
        <v>100</v>
      </c>
      <c r="X770" s="19" t="n" hidden="false">
        <v/>
      </c>
      <c r="Y770" s="20" t="n" hidden="false">
        <v>915</v>
      </c>
      <c r="Z770" s="19" t="n" hidden="false">
        <f>X770+Y770</f>
        <v>915</v>
      </c>
      <c r="AA770" s="19" t="n" hidden="false">
        <v/>
      </c>
      <c r="AB770" s="19" t="n" hidden="false">
        <f>ROUND(W770*Y770,2)</f>
        <v>91500</v>
      </c>
      <c r="AC770" s="19" t="n" hidden="false">
        <f>AA770+AB770</f>
        <v>91500</v>
      </c>
      <c r="AD770" s="21" t="n" hidden="false">
        <f>AC770/N770-1</f>
        <v>1.1378504672897196</v>
      </c>
      <c r="AE770" s="8" t="n">
        <v>100</v>
      </c>
      <c r="AF770" s="19" t="n" hidden="false">
        <v/>
      </c>
      <c r="AG770" s="20" t="n" hidden="false">
        <v>1000</v>
      </c>
      <c r="AH770" s="19" t="n" hidden="false">
        <f>AF770+AG770</f>
        <v>1000</v>
      </c>
      <c r="AI770" s="19" t="n" hidden="false">
        <v/>
      </c>
      <c r="AJ770" s="19" t="n" hidden="false">
        <f>ROUND(AE770*AG770,2)</f>
        <v>100000</v>
      </c>
      <c r="AK770" s="19" t="n" hidden="false">
        <f>AI770+AJ770</f>
        <v>100000</v>
      </c>
      <c r="AL770" s="21" t="n" hidden="false">
        <f>AK770/N770-1</f>
        <v>1.3364485981308412</v>
      </c>
      <c r="AM770" s="8" t="n">
        <v>0</v>
      </c>
      <c r="AN770" s="19" t="n" hidden="false">
        <v/>
      </c>
      <c r="AO770" s="19" t="n" hidden="false">
        <v>0</v>
      </c>
      <c r="AP770" s="19" t="n" hidden="false">
        <f>AN770+AO770</f>
        <v>0</v>
      </c>
      <c r="AQ770" s="19" t="n" hidden="false">
        <v/>
      </c>
      <c r="AR770" s="19" t="n" hidden="false">
        <f>ROUND(AM770*AO770,2)</f>
        <v>0</v>
      </c>
      <c r="AS770" s="19" t="n" hidden="false">
        <f>AQ770+AR770</f>
        <v>0</v>
      </c>
      <c r="AT770" s="21" t="n" hidden="false">
        <f>AS770/N770-1</f>
        <v>-1</v>
      </c>
    </row>
    <row r="771" customFormat="false" hidden="false" outlineLevel="0" collapsed="false">
      <c r="A771" s="18" t="inlineStr">
        <is>
          <t xml:space="preserve">1.1.1.2.1.1.6.3</t>
        </is>
      </c>
      <c r="B771" s="18" t="inlineStr">
        <is>
          <t xml:space="preserve"/>
        </is>
      </c>
      <c r="C771" s="18" t="inlineStr">
        <is>
          <t xml:space="preserve">Устройство штроб для монтажа кабеля, труб / ПГП, газобетон, акотек</t>
        </is>
      </c>
      <c r="D771" s="7" t="inlineStr">
        <is>
          <t xml:space="preserve"/>
        </is>
      </c>
      <c r="E771" s="7" t="inlineStr">
        <is>
          <t xml:space="preserve"/>
        </is>
      </c>
      <c r="F771" s="7" t="inlineStr">
        <is>
          <t xml:space="preserve">ПОГ М</t>
        </is>
      </c>
      <c r="G771" s="7" t="inlineStr">
        <is>
          <t xml:space="preserve">1</t>
        </is>
      </c>
      <c r="H771" s="8" t="n">
        <v>100</v>
      </c>
      <c r="I771" s="19" t="n">
        <v/>
      </c>
      <c r="J771" s="20" t="n">
        <v>261</v>
      </c>
      <c r="K771" s="19" t="n">
        <f>I771+ROUND(J771,2)</f>
        <v>261</v>
      </c>
      <c r="L771" s="19" t="n">
        <v/>
      </c>
      <c r="M771" s="19" t="n">
        <f>ROUND(H771*ROUND(J771,2),2)</f>
        <v>26100</v>
      </c>
      <c r="N771" s="19" t="n">
        <f>L771+M771</f>
        <v>26100</v>
      </c>
      <c r="O771" s="8" t="n">
        <v>100</v>
      </c>
      <c r="P771" s="19" t="n" hidden="false">
        <v/>
      </c>
      <c r="Q771" s="20" t="n" hidden="false">
        <v>339</v>
      </c>
      <c r="R771" s="19" t="n" hidden="false">
        <f>P771+Q771</f>
        <v>339</v>
      </c>
      <c r="S771" s="19" t="n" hidden="false">
        <v/>
      </c>
      <c r="T771" s="19" t="n" hidden="false">
        <f>ROUND(O771*Q771,2)</f>
        <v>33900</v>
      </c>
      <c r="U771" s="19" t="n" hidden="false">
        <f>S771+T771</f>
        <v>33900</v>
      </c>
      <c r="V771" s="21" t="n" hidden="false">
        <f>U771/N771-1</f>
        <v>0.29885057471264376</v>
      </c>
      <c r="W771" s="8" t="n">
        <v>100</v>
      </c>
      <c r="X771" s="19" t="n" hidden="false">
        <v/>
      </c>
      <c r="Y771" s="20" t="n" hidden="false">
        <v>590</v>
      </c>
      <c r="Z771" s="19" t="n" hidden="false">
        <f>X771+Y771</f>
        <v>590</v>
      </c>
      <c r="AA771" s="19" t="n" hidden="false">
        <v/>
      </c>
      <c r="AB771" s="19" t="n" hidden="false">
        <f>ROUND(W771*Y771,2)</f>
        <v>59000</v>
      </c>
      <c r="AC771" s="19" t="n" hidden="false">
        <f>AA771+AB771</f>
        <v>59000</v>
      </c>
      <c r="AD771" s="21" t="n" hidden="false">
        <f>AC771/N771-1</f>
        <v>1.260536398467433</v>
      </c>
      <c r="AE771" s="8" t="n">
        <v>100</v>
      </c>
      <c r="AF771" s="19" t="n" hidden="false">
        <v/>
      </c>
      <c r="AG771" s="20" t="n" hidden="false">
        <v>500</v>
      </c>
      <c r="AH771" s="19" t="n" hidden="false">
        <f>AF771+AG771</f>
        <v>500</v>
      </c>
      <c r="AI771" s="19" t="n" hidden="false">
        <v/>
      </c>
      <c r="AJ771" s="19" t="n" hidden="false">
        <f>ROUND(AE771*AG771,2)</f>
        <v>50000</v>
      </c>
      <c r="AK771" s="19" t="n" hidden="false">
        <f>AI771+AJ771</f>
        <v>50000</v>
      </c>
      <c r="AL771" s="21" t="n" hidden="false">
        <f>AK771/N771-1</f>
        <v>0.9157088122605364</v>
      </c>
      <c r="AM771" s="8" t="n">
        <v>0</v>
      </c>
      <c r="AN771" s="19" t="n" hidden="false">
        <v/>
      </c>
      <c r="AO771" s="19" t="n" hidden="false">
        <v>0</v>
      </c>
      <c r="AP771" s="19" t="n" hidden="false">
        <f>AN771+AO771</f>
        <v>0</v>
      </c>
      <c r="AQ771" s="19" t="n" hidden="false">
        <v/>
      </c>
      <c r="AR771" s="19" t="n" hidden="false">
        <f>ROUND(AM771*AO771,2)</f>
        <v>0</v>
      </c>
      <c r="AS771" s="19" t="n" hidden="false">
        <f>AQ771+AR771</f>
        <v>0</v>
      </c>
      <c r="AT771" s="21" t="n" hidden="false">
        <f>AS771/N771-1</f>
        <v>-1</v>
      </c>
    </row>
    <row r="772" customFormat="false" hidden="false" outlineLevel="0" collapsed="false">
      <c r="A772" s="14" t="inlineStr">
        <is>
          <t xml:space="preserve">1.1.1.2.1.2</t>
        </is>
      </c>
      <c r="B772" s="14" t="inlineStr">
        <is>
          <t xml:space="preserve"/>
        </is>
      </c>
      <c r="C772" s="14" t="inlineStr">
        <is>
          <t xml:space="preserve">Пуско-наладочные работы</t>
        </is>
      </c>
      <c r="D772" s="6" t="inlineStr">
        <is>
          <t xml:space="preserve"/>
        </is>
      </c>
      <c r="E772" s="6" t="inlineStr">
        <is>
          <t xml:space="preserve"/>
        </is>
      </c>
      <c r="F772" s="6" t="inlineStr">
        <is>
          <t xml:space="preserve"/>
        </is>
      </c>
      <c r="G772" s="6" t="inlineStr">
        <is>
          <t xml:space="preserve"/>
        </is>
      </c>
      <c r="H772" s="15" t="n">
        <v/>
      </c>
      <c r="I772" s="16" t="n">
        <v/>
      </c>
      <c r="J772" s="16" t="n">
        <v/>
      </c>
      <c r="K772" s="16" t="n">
        <v/>
      </c>
      <c r="L772" s="16" t="n">
        <f>L773+L774</f>
        <v>0</v>
      </c>
      <c r="M772" s="16" t="n">
        <f>M773+M774</f>
        <v>0</v>
      </c>
      <c r="N772" s="16" t="n">
        <f>N773+N774</f>
        <v>0</v>
      </c>
      <c r="O772" s="15" t="n">
        <v/>
      </c>
      <c r="P772" s="16" t="n" hidden="false">
        <v/>
      </c>
      <c r="Q772" s="16" t="n" hidden="false">
        <v/>
      </c>
      <c r="R772" s="16" t="n" hidden="false">
        <v/>
      </c>
      <c r="S772" s="16" t="n" hidden="false">
        <f>S773+S774</f>
        <v>0</v>
      </c>
      <c r="T772" s="16" t="n" hidden="false">
        <f>T773+T774</f>
        <v>3278647</v>
      </c>
      <c r="U772" s="16" t="n" hidden="false">
        <f>U773+U774</f>
        <v>3278647</v>
      </c>
      <c r="V772" s="17" t="n" hidden="false">
        <f>U772/N772-1</f>
        <v>Infinity</v>
      </c>
      <c r="W772" s="15" t="n">
        <v/>
      </c>
      <c r="X772" s="16" t="n" hidden="false">
        <v/>
      </c>
      <c r="Y772" s="16" t="n" hidden="false">
        <v/>
      </c>
      <c r="Z772" s="16" t="n" hidden="false">
        <v/>
      </c>
      <c r="AA772" s="16" t="n" hidden="false">
        <f>AA773+AA774</f>
        <v>0</v>
      </c>
      <c r="AB772" s="16" t="n" hidden="false">
        <f>AB773+AB774</f>
        <v>205646.18</v>
      </c>
      <c r="AC772" s="16" t="n" hidden="false">
        <f>AC773+AC774</f>
        <v>205646.18</v>
      </c>
      <c r="AD772" s="17" t="n" hidden="false">
        <f>AC772/N772-1</f>
        <v>Infinity</v>
      </c>
      <c r="AE772" s="15" t="n">
        <v/>
      </c>
      <c r="AF772" s="16" t="n" hidden="false">
        <v/>
      </c>
      <c r="AG772" s="16" t="n" hidden="false">
        <v/>
      </c>
      <c r="AH772" s="16" t="n" hidden="false">
        <v/>
      </c>
      <c r="AI772" s="16" t="n" hidden="false">
        <f>AI773+AI774</f>
        <v>0</v>
      </c>
      <c r="AJ772" s="16" t="n" hidden="false">
        <f>AJ773+AJ774</f>
        <v>4663231.5</v>
      </c>
      <c r="AK772" s="16" t="n" hidden="false">
        <f>AK773+AK774</f>
        <v>4663231.5</v>
      </c>
      <c r="AL772" s="17" t="n" hidden="false">
        <f>AK772/N772-1</f>
        <v>Infinity</v>
      </c>
      <c r="AM772" s="15" t="n">
        <v/>
      </c>
      <c r="AN772" s="16" t="n" hidden="false">
        <v/>
      </c>
      <c r="AO772" s="16" t="n" hidden="false">
        <v/>
      </c>
      <c r="AP772" s="16" t="n" hidden="false">
        <v/>
      </c>
      <c r="AQ772" s="16" t="n" hidden="false">
        <f>AQ773+AQ774</f>
        <v>0</v>
      </c>
      <c r="AR772" s="16" t="n" hidden="false">
        <f>AR773+AR774</f>
        <v>0</v>
      </c>
      <c r="AS772" s="16" t="n" hidden="false">
        <f>AS773+AS774</f>
        <v>0</v>
      </c>
      <c r="AT772" s="17" t="n" hidden="false">
        <f>AS772/N772-1</f>
        <v>NaN</v>
      </c>
    </row>
    <row r="773" customFormat="false" hidden="false" outlineLevel="0" collapsed="false">
      <c r="A773" s="18" t="inlineStr">
        <is>
          <t xml:space="preserve">1.1.1.2.1.2.1</t>
        </is>
      </c>
      <c r="B773" s="18" t="inlineStr">
        <is>
          <t xml:space="preserve"/>
        </is>
      </c>
      <c r="C773" s="18" t="inlineStr">
        <is>
          <t xml:space="preserve">Пуско-наладочные работы СКБ (СОШ, ДОУ) ЭОМ (от полного СМР, кроме раздела ВРУ)</t>
        </is>
      </c>
      <c r="D773" s="7" t="inlineStr">
        <is>
          <t xml:space="preserve"/>
        </is>
      </c>
      <c r="E773" s="7" t="inlineStr">
        <is>
          <t xml:space="preserve">Относится к школам, детским садам 5%.
База для расчета ПНР без раздела ВРУ.</t>
        </is>
      </c>
      <c r="F773" s="7" t="inlineStr">
        <is>
          <t xml:space="preserve">комплекс</t>
        </is>
      </c>
      <c r="G773" s="7" t="inlineStr">
        <is>
          <t xml:space="preserve">1</t>
        </is>
      </c>
      <c r="H773" s="8" t="n">
        <v>1</v>
      </c>
      <c r="I773" s="19" t="n">
        <v/>
      </c>
      <c r="J773" s="20" t="n">
        <v>0</v>
      </c>
      <c r="K773" s="19" t="n">
        <f>I773+ROUND(J773,2)</f>
        <v>0</v>
      </c>
      <c r="L773" s="19" t="n">
        <v/>
      </c>
      <c r="M773" s="19" t="n">
        <f>ROUND(H773*ROUND(J773,2),2)</f>
        <v>0</v>
      </c>
      <c r="N773" s="19" t="n">
        <f>L773+M773</f>
        <v>0</v>
      </c>
      <c r="O773" s="8" t="n">
        <v>1</v>
      </c>
      <c r="P773" s="19" t="n" hidden="false">
        <v/>
      </c>
      <c r="Q773" s="20" t="n" hidden="false">
        <v>1074324</v>
      </c>
      <c r="R773" s="19" t="n" hidden="false">
        <f>P773+Q773</f>
        <v>1074324</v>
      </c>
      <c r="S773" s="19" t="n" hidden="false">
        <v/>
      </c>
      <c r="T773" s="19" t="n" hidden="false">
        <f>ROUND(O773*Q773,2)</f>
        <v>1074324</v>
      </c>
      <c r="U773" s="19" t="n" hidden="false">
        <f>S773+T773</f>
        <v>1074324</v>
      </c>
      <c r="V773" s="21" t="n" hidden="false">
        <f>U773/N773-1</f>
        <v>Infinity</v>
      </c>
      <c r="W773" s="8" t="n">
        <v>1</v>
      </c>
      <c r="X773" s="19" t="n" hidden="false">
        <v/>
      </c>
      <c r="Y773" s="20" t="n" hidden="false">
        <v>102823.09</v>
      </c>
      <c r="Z773" s="19" t="n" hidden="false">
        <f>X773+Y773</f>
        <v>102823.09</v>
      </c>
      <c r="AA773" s="19" t="n" hidden="false">
        <v/>
      </c>
      <c r="AB773" s="19" t="n" hidden="false">
        <f>ROUND(W773*Y773,2)</f>
        <v>102823.09</v>
      </c>
      <c r="AC773" s="19" t="n" hidden="false">
        <f>AA773+AB773</f>
        <v>102823.09</v>
      </c>
      <c r="AD773" s="21" t="n" hidden="false">
        <f>AC773/N773-1</f>
        <v>Infinity</v>
      </c>
      <c r="AE773" s="8" t="n">
        <v>1</v>
      </c>
      <c r="AF773" s="19" t="n" hidden="false">
        <v/>
      </c>
      <c r="AG773" s="20" t="n" hidden="false">
        <v>1554410.5</v>
      </c>
      <c r="AH773" s="19" t="n" hidden="false">
        <f>AF773+AG773</f>
        <v>1554410.5</v>
      </c>
      <c r="AI773" s="19" t="n" hidden="false">
        <v/>
      </c>
      <c r="AJ773" s="19" t="n" hidden="false">
        <f>ROUND(AE773*AG773,2)</f>
        <v>1554410.5</v>
      </c>
      <c r="AK773" s="19" t="n" hidden="false">
        <f>AI773+AJ773</f>
        <v>1554410.5</v>
      </c>
      <c r="AL773" s="21" t="n" hidden="false">
        <f>AK773/N773-1</f>
        <v>Infinity</v>
      </c>
      <c r="AM773" s="8" t="n">
        <v>0</v>
      </c>
      <c r="AN773" s="19" t="n" hidden="false">
        <v/>
      </c>
      <c r="AO773" s="19" t="n" hidden="false">
        <v>0</v>
      </c>
      <c r="AP773" s="19" t="n" hidden="false">
        <f>AN773+AO773</f>
        <v>0</v>
      </c>
      <c r="AQ773" s="19" t="n" hidden="false">
        <v/>
      </c>
      <c r="AR773" s="19" t="n" hidden="false">
        <f>ROUND(AM773*AO773,2)</f>
        <v>0</v>
      </c>
      <c r="AS773" s="19" t="n" hidden="false">
        <f>AQ773+AR773</f>
        <v>0</v>
      </c>
      <c r="AT773" s="21" t="n" hidden="false">
        <f>AS773/N773-1</f>
        <v>NaN</v>
      </c>
    </row>
    <row r="774" customFormat="false" hidden="false" outlineLevel="0" collapsed="false">
      <c r="A774" s="18" t="inlineStr">
        <is>
          <t xml:space="preserve">1.1.1.2.1.2.2</t>
        </is>
      </c>
      <c r="B774" s="18" t="inlineStr">
        <is>
          <t xml:space="preserve"/>
        </is>
      </c>
      <c r="C774" s="18" t="inlineStr">
        <is>
          <t xml:space="preserve">Сдача систем в эксплуатирующую организацию СКБ (СОШ, ДОУ)</t>
        </is>
      </c>
      <c r="D774" s="7" t="inlineStr">
        <is>
          <t xml:space="preserve"/>
        </is>
      </c>
      <c r="E774"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774" s="7" t="inlineStr">
        <is>
          <t xml:space="preserve">комплекс</t>
        </is>
      </c>
      <c r="G774" s="7" t="inlineStr">
        <is>
          <t xml:space="preserve">1</t>
        </is>
      </c>
      <c r="H774" s="8" t="n">
        <v>1</v>
      </c>
      <c r="I774" s="19" t="n">
        <v/>
      </c>
      <c r="J774" s="20" t="n">
        <v>0</v>
      </c>
      <c r="K774" s="19" t="n">
        <f>I774+ROUND(J774,2)</f>
        <v>0</v>
      </c>
      <c r="L774" s="19" t="n">
        <v/>
      </c>
      <c r="M774" s="19" t="n">
        <f>ROUND(H774*ROUND(J774,2),2)</f>
        <v>0</v>
      </c>
      <c r="N774" s="19" t="n">
        <f>L774+M774</f>
        <v>0</v>
      </c>
      <c r="O774" s="8" t="n">
        <v>1</v>
      </c>
      <c r="P774" s="19" t="n" hidden="false">
        <v/>
      </c>
      <c r="Q774" s="20" t="n" hidden="false">
        <v>2204323</v>
      </c>
      <c r="R774" s="19" t="n" hidden="false">
        <f>P774+Q774</f>
        <v>2204323</v>
      </c>
      <c r="S774" s="19" t="n" hidden="false">
        <v/>
      </c>
      <c r="T774" s="19" t="n" hidden="false">
        <f>ROUND(O774*Q774,2)</f>
        <v>2204323</v>
      </c>
      <c r="U774" s="19" t="n" hidden="false">
        <f>S774+T774</f>
        <v>2204323</v>
      </c>
      <c r="V774" s="21" t="n" hidden="false">
        <f>U774/N774-1</f>
        <v>Infinity</v>
      </c>
      <c r="W774" s="8" t="n">
        <v>1</v>
      </c>
      <c r="X774" s="19" t="n" hidden="false">
        <v/>
      </c>
      <c r="Y774" s="20" t="n" hidden="false">
        <v>102823.09</v>
      </c>
      <c r="Z774" s="19" t="n" hidden="false">
        <f>X774+Y774</f>
        <v>102823.09</v>
      </c>
      <c r="AA774" s="19" t="n" hidden="false">
        <v/>
      </c>
      <c r="AB774" s="19" t="n" hidden="false">
        <f>ROUND(W774*Y774,2)</f>
        <v>102823.09</v>
      </c>
      <c r="AC774" s="19" t="n" hidden="false">
        <f>AA774+AB774</f>
        <v>102823.09</v>
      </c>
      <c r="AD774" s="21" t="n" hidden="false">
        <f>AC774/N774-1</f>
        <v>Infinity</v>
      </c>
      <c r="AE774" s="8" t="n">
        <v>1</v>
      </c>
      <c r="AF774" s="19" t="n" hidden="false">
        <v/>
      </c>
      <c r="AG774" s="20" t="n" hidden="false">
        <v>3108821</v>
      </c>
      <c r="AH774" s="19" t="n" hidden="false">
        <f>AF774+AG774</f>
        <v>3108821</v>
      </c>
      <c r="AI774" s="19" t="n" hidden="false">
        <v/>
      </c>
      <c r="AJ774" s="19" t="n" hidden="false">
        <f>ROUND(AE774*AG774,2)</f>
        <v>3108821</v>
      </c>
      <c r="AK774" s="19" t="n" hidden="false">
        <f>AI774+AJ774</f>
        <v>3108821</v>
      </c>
      <c r="AL774" s="21" t="n" hidden="false">
        <f>AK774/N774-1</f>
        <v>Infinity</v>
      </c>
      <c r="AM774" s="8" t="n">
        <v>0</v>
      </c>
      <c r="AN774" s="19" t="n" hidden="false">
        <v/>
      </c>
      <c r="AO774" s="19" t="n" hidden="false">
        <v>0</v>
      </c>
      <c r="AP774" s="19" t="n" hidden="false">
        <f>AN774+AO774</f>
        <v>0</v>
      </c>
      <c r="AQ774" s="19" t="n" hidden="false">
        <v/>
      </c>
      <c r="AR774" s="19" t="n" hidden="false">
        <f>ROUND(AM774*AO774,2)</f>
        <v>0</v>
      </c>
      <c r="AS774" s="19" t="n" hidden="false">
        <f>AQ774+AR774</f>
        <v>0</v>
      </c>
      <c r="AT774" s="21" t="n" hidden="false">
        <f>AS774/N774-1</f>
        <v>NaN</v>
      </c>
    </row>
    <row r="775" customFormat="false" hidden="false" outlineLevel="0" collapsed="false">
      <c r="A775" s="24" t="inlineStr">
        <is>
          <t xml:space="preserve"/>
        </is>
      </c>
      <c r="B775" s="24" t="inlineStr">
        <is>
          <t xml:space="preserve"/>
        </is>
      </c>
      <c r="C775" s="24" t="inlineStr">
        <is>
          <t xml:space="preserve">ВСЕГО затрат на выполнение полного комплекса работ</t>
        </is>
      </c>
      <c r="D775" s="25" t="inlineStr">
        <is>
          <t xml:space="preserve"/>
        </is>
      </c>
      <c r="E775" s="25" t="inlineStr">
        <is>
          <t xml:space="preserve"/>
        </is>
      </c>
      <c r="F775" s="25" t="inlineStr">
        <is>
          <t xml:space="preserve"/>
        </is>
      </c>
      <c r="G775" s="25" t="inlineStr">
        <is>
          <t xml:space="preserve"/>
        </is>
      </c>
      <c r="H775" s="26" t="n">
        <v/>
      </c>
      <c r="I775" s="27" t="n">
        <v/>
      </c>
      <c r="J775" s="27" t="n">
        <v/>
      </c>
      <c r="K775" s="27" t="n">
        <v/>
      </c>
      <c r="L775" s="27" t="n">
        <f>L512</f>
        <v>13594129.12</v>
      </c>
      <c r="M775" s="27" t="n">
        <f>M512</f>
        <v>14823868</v>
      </c>
      <c r="N775" s="27" t="n">
        <f>N512</f>
        <v>28417997.12</v>
      </c>
      <c r="O775" s="26" t="n">
        <v/>
      </c>
      <c r="P775" s="27" t="n" hidden="false">
        <v/>
      </c>
      <c r="Q775" s="27" t="n" hidden="false">
        <v/>
      </c>
      <c r="R775" s="27" t="n" hidden="false">
        <v/>
      </c>
      <c r="S775" s="27" t="n" hidden="false">
        <f>S512</f>
        <v>29471395.6</v>
      </c>
      <c r="T775" s="27" t="n" hidden="false">
        <f>T512</f>
        <v>25310984.4</v>
      </c>
      <c r="U775" s="28" t="n" hidden="false">
        <f>U512</f>
        <v>54782380</v>
      </c>
      <c r="V775" s="29" t="n" hidden="false">
        <f>U775/N775-1</f>
        <v>0.9277354335941321</v>
      </c>
      <c r="W775" s="26" t="n">
        <v/>
      </c>
      <c r="X775" s="27" t="n" hidden="false">
        <v/>
      </c>
      <c r="Y775" s="27" t="n" hidden="false">
        <v/>
      </c>
      <c r="Z775" s="27" t="n" hidden="false">
        <v/>
      </c>
      <c r="AA775" s="27" t="n" hidden="false">
        <f>AA512</f>
        <v>25087545.61</v>
      </c>
      <c r="AB775" s="27" t="n" hidden="false">
        <f>AB512</f>
        <v>37243351.18</v>
      </c>
      <c r="AC775" s="30" t="n" hidden="false">
        <f>AC512</f>
        <v>62330896.79</v>
      </c>
      <c r="AD775" s="31" t="n" hidden="false">
        <f>AC775/N775-1</f>
        <v>1.1933599516812112</v>
      </c>
      <c r="AE775" s="26" t="n">
        <v/>
      </c>
      <c r="AF775" s="27" t="n" hidden="false">
        <v/>
      </c>
      <c r="AG775" s="27" t="n" hidden="false">
        <v/>
      </c>
      <c r="AH775" s="27" t="n" hidden="false">
        <v/>
      </c>
      <c r="AI775" s="27" t="n" hidden="false">
        <f>AI512</f>
        <v>35614623.68</v>
      </c>
      <c r="AJ775" s="27" t="n" hidden="false">
        <f>AJ512</f>
        <v>35751441.5</v>
      </c>
      <c r="AK775" s="32" t="n" hidden="false">
        <f>AK512</f>
        <v>71366065.18</v>
      </c>
      <c r="AL775" s="33" t="n" hidden="false">
        <f>AK775/N775-1</f>
        <v>1.5112982058040267</v>
      </c>
      <c r="AM775" s="26" t="n">
        <v/>
      </c>
      <c r="AN775" s="27" t="n" hidden="false">
        <v/>
      </c>
      <c r="AO775" s="27" t="n" hidden="false">
        <v/>
      </c>
      <c r="AP775" s="27" t="n" hidden="false">
        <v/>
      </c>
      <c r="AQ775" s="27" t="n" hidden="false">
        <f>AQ512</f>
        <v>31441462.83</v>
      </c>
      <c r="AR775" s="27" t="n" hidden="false">
        <f>AR512</f>
        <v>52488174.54</v>
      </c>
      <c r="AS775" s="27" t="n" hidden="false">
        <f>AS512</f>
        <v>83929637.37</v>
      </c>
      <c r="AT775" s="34" t="n" hidden="false">
        <f>AS775/N775-1</f>
        <v>1.953397349418832</v>
      </c>
    </row>
    <row r="776" customFormat="false" hidden="false" customHeight="1" outlineLevel="0" collapsed="false" ht="26" height="26">
      <c r="A776" s="4" t="inlineStr">
        <is>
          <t xml:space="preserve">Блок 5</t>
        </is>
      </c>
    </row>
    <row r="777" customFormat="false" hidden="false" customHeight="1" outlineLevel="0" collapsed="false" ht="54" height="54">
      <c r="A777" s="5" t="inlineStr">
        <is>
          <t xml:space="preserve">по адресу: ул. Люблинская, корпус 34</t>
        </is>
      </c>
    </row>
    <row r="778" customFormat="false" hidden="false" outlineLevel="0" collapsed="false">
      <c r="A778" s="9" t="inlineStr">
        <is>
          <t xml:space="preserve">1</t>
        </is>
      </c>
      <c r="B778" s="9" t="inlineStr">
        <is>
          <t xml:space="preserve"/>
        </is>
      </c>
      <c r="C778" s="9" t="inlineStr">
        <is>
          <t xml:space="preserve">Объект ИДП без распределения на секции</t>
        </is>
      </c>
      <c r="D778" s="10" t="inlineStr">
        <is>
          <t xml:space="preserve"/>
        </is>
      </c>
      <c r="E778" s="10" t="inlineStr">
        <is>
          <t xml:space="preserve"/>
        </is>
      </c>
      <c r="F778" s="10" t="inlineStr">
        <is>
          <t xml:space="preserve"/>
        </is>
      </c>
      <c r="G778" s="10" t="inlineStr">
        <is>
          <t xml:space="preserve"/>
        </is>
      </c>
      <c r="H778" s="11" t="n">
        <v/>
      </c>
      <c r="I778" s="12" t="n">
        <v/>
      </c>
      <c r="J778" s="12" t="n">
        <v/>
      </c>
      <c r="K778" s="12" t="n">
        <v/>
      </c>
      <c r="L778" s="12" t="n">
        <f>L779</f>
        <v>9349700.93</v>
      </c>
      <c r="M778" s="12" t="n">
        <f>M779</f>
        <v>8678631</v>
      </c>
      <c r="N778" s="12" t="n">
        <f>N779</f>
        <v>18028331.93</v>
      </c>
      <c r="O778" s="11" t="n">
        <v/>
      </c>
      <c r="P778" s="12" t="n" hidden="false">
        <v/>
      </c>
      <c r="Q778" s="12" t="n" hidden="false">
        <v/>
      </c>
      <c r="R778" s="12" t="n" hidden="false">
        <v/>
      </c>
      <c r="S778" s="12" t="n" hidden="false">
        <f>S779</f>
        <v>16203449.69</v>
      </c>
      <c r="T778" s="12" t="n" hidden="false">
        <f>T779</f>
        <v>14470012</v>
      </c>
      <c r="U778" s="12" t="n" hidden="false">
        <f>U779</f>
        <v>30673461.69</v>
      </c>
      <c r="V778" s="13" t="n" hidden="false">
        <f>U778/N778-1</f>
        <v>0.7014032029750854</v>
      </c>
      <c r="W778" s="11" t="n">
        <v/>
      </c>
      <c r="X778" s="12" t="n" hidden="false">
        <v/>
      </c>
      <c r="Y778" s="12" t="n" hidden="false">
        <v/>
      </c>
      <c r="Z778" s="12" t="n" hidden="false">
        <v/>
      </c>
      <c r="AA778" s="12" t="n" hidden="false">
        <f>AA779</f>
        <v>13017805.43</v>
      </c>
      <c r="AB778" s="12" t="n" hidden="false">
        <f>AB779</f>
        <v>21750915.04</v>
      </c>
      <c r="AC778" s="12" t="n" hidden="false">
        <f>AC779</f>
        <v>34768720.47</v>
      </c>
      <c r="AD778" s="13" t="n" hidden="false">
        <f>AC778/N778-1</f>
        <v>0.9285600356704771</v>
      </c>
      <c r="AE778" s="11" t="n">
        <v/>
      </c>
      <c r="AF778" s="12" t="n" hidden="false">
        <v/>
      </c>
      <c r="AG778" s="12" t="n" hidden="false">
        <v/>
      </c>
      <c r="AH778" s="12" t="n" hidden="false">
        <v/>
      </c>
      <c r="AI778" s="12" t="n" hidden="false">
        <f>AI779</f>
        <v>19855142.82</v>
      </c>
      <c r="AJ778" s="12" t="n" hidden="false">
        <f>AJ779</f>
        <v>20424954.5</v>
      </c>
      <c r="AK778" s="12" t="n" hidden="false">
        <f>AK779</f>
        <v>40280097.32</v>
      </c>
      <c r="AL778" s="13" t="n" hidden="false">
        <f>AK778/N778-1</f>
        <v>1.2342664577287934</v>
      </c>
      <c r="AM778" s="11" t="n">
        <v/>
      </c>
      <c r="AN778" s="12" t="n" hidden="false">
        <v/>
      </c>
      <c r="AO778" s="12" t="n" hidden="false">
        <v/>
      </c>
      <c r="AP778" s="12" t="n" hidden="false">
        <v/>
      </c>
      <c r="AQ778" s="12" t="n" hidden="false">
        <f>AQ779</f>
        <v>0</v>
      </c>
      <c r="AR778" s="12" t="n" hidden="false">
        <f>AR779</f>
        <v>0</v>
      </c>
      <c r="AS778" s="12" t="n" hidden="false">
        <f>AS779</f>
        <v>0</v>
      </c>
      <c r="AT778" s="13" t="n" hidden="false">
        <f>AS778/N778-1</f>
        <v>-1</v>
      </c>
    </row>
    <row r="779" customFormat="false" hidden="false" outlineLevel="0" collapsed="false">
      <c r="A779" s="14" t="inlineStr">
        <is>
          <t xml:space="preserve">1.1</t>
        </is>
      </c>
      <c r="B779" s="14" t="inlineStr">
        <is>
          <t xml:space="preserve">6</t>
        </is>
      </c>
      <c r="C779" s="14" t="inlineStr">
        <is>
          <t xml:space="preserve">Затраты на строительство</t>
        </is>
      </c>
      <c r="D779" s="6" t="inlineStr">
        <is>
          <t xml:space="preserve"/>
        </is>
      </c>
      <c r="E779" s="6" t="inlineStr">
        <is>
          <t xml:space="preserve"/>
        </is>
      </c>
      <c r="F779" s="6" t="inlineStr">
        <is>
          <t xml:space="preserve"/>
        </is>
      </c>
      <c r="G779" s="6" t="inlineStr">
        <is>
          <t xml:space="preserve"/>
        </is>
      </c>
      <c r="H779" s="15" t="n">
        <v/>
      </c>
      <c r="I779" s="16" t="n">
        <v/>
      </c>
      <c r="J779" s="16" t="n">
        <v/>
      </c>
      <c r="K779" s="16" t="n">
        <v/>
      </c>
      <c r="L779" s="16" t="n">
        <f>L780</f>
        <v>9349700.93</v>
      </c>
      <c r="M779" s="16" t="n">
        <f>M780</f>
        <v>8678631</v>
      </c>
      <c r="N779" s="16" t="n">
        <f>N780</f>
        <v>18028331.93</v>
      </c>
      <c r="O779" s="15" t="n">
        <v/>
      </c>
      <c r="P779" s="16" t="n" hidden="false">
        <v/>
      </c>
      <c r="Q779" s="16" t="n" hidden="false">
        <v/>
      </c>
      <c r="R779" s="16" t="n" hidden="false">
        <v/>
      </c>
      <c r="S779" s="16" t="n" hidden="false">
        <f>S780</f>
        <v>16203449.69</v>
      </c>
      <c r="T779" s="16" t="n" hidden="false">
        <f>T780</f>
        <v>14470012</v>
      </c>
      <c r="U779" s="16" t="n" hidden="false">
        <f>U780</f>
        <v>30673461.69</v>
      </c>
      <c r="V779" s="17" t="n" hidden="false">
        <f>U779/N779-1</f>
        <v>0.7014032029750854</v>
      </c>
      <c r="W779" s="15" t="n">
        <v/>
      </c>
      <c r="X779" s="16" t="n" hidden="false">
        <v/>
      </c>
      <c r="Y779" s="16" t="n" hidden="false">
        <v/>
      </c>
      <c r="Z779" s="16" t="n" hidden="false">
        <v/>
      </c>
      <c r="AA779" s="16" t="n" hidden="false">
        <f>AA780</f>
        <v>13017805.43</v>
      </c>
      <c r="AB779" s="16" t="n" hidden="false">
        <f>AB780</f>
        <v>21750915.04</v>
      </c>
      <c r="AC779" s="16" t="n" hidden="false">
        <f>AC780</f>
        <v>34768720.47</v>
      </c>
      <c r="AD779" s="17" t="n" hidden="false">
        <f>AC779/N779-1</f>
        <v>0.9285600356704771</v>
      </c>
      <c r="AE779" s="15" t="n">
        <v/>
      </c>
      <c r="AF779" s="16" t="n" hidden="false">
        <v/>
      </c>
      <c r="AG779" s="16" t="n" hidden="false">
        <v/>
      </c>
      <c r="AH779" s="16" t="n" hidden="false">
        <v/>
      </c>
      <c r="AI779" s="16" t="n" hidden="false">
        <f>AI780</f>
        <v>19855142.82</v>
      </c>
      <c r="AJ779" s="16" t="n" hidden="false">
        <f>AJ780</f>
        <v>20424954.5</v>
      </c>
      <c r="AK779" s="16" t="n" hidden="false">
        <f>AK780</f>
        <v>40280097.32</v>
      </c>
      <c r="AL779" s="17" t="n" hidden="false">
        <f>AK779/N779-1</f>
        <v>1.2342664577287934</v>
      </c>
      <c r="AM779" s="15" t="n">
        <v/>
      </c>
      <c r="AN779" s="16" t="n" hidden="false">
        <v/>
      </c>
      <c r="AO779" s="16" t="n" hidden="false">
        <v/>
      </c>
      <c r="AP779" s="16" t="n" hidden="false">
        <v/>
      </c>
      <c r="AQ779" s="16" t="n" hidden="false">
        <f>AQ780</f>
        <v>0</v>
      </c>
      <c r="AR779" s="16" t="n" hidden="false">
        <f>AR780</f>
        <v>0</v>
      </c>
      <c r="AS779" s="16" t="n" hidden="false">
        <f>AS780</f>
        <v>0</v>
      </c>
      <c r="AT779" s="17" t="n" hidden="false">
        <f>AS779/N779-1</f>
        <v>-1</v>
      </c>
    </row>
    <row r="780" customFormat="false" hidden="false" outlineLevel="0" collapsed="false">
      <c r="A780" s="14" t="inlineStr">
        <is>
          <t xml:space="preserve">1.1.1</t>
        </is>
      </c>
      <c r="B780" s="14" t="inlineStr">
        <is>
          <t xml:space="preserve"/>
        </is>
      </c>
      <c r="C780" s="14" t="inlineStr">
        <is>
          <t xml:space="preserve">СМР корпуса без отделки</t>
        </is>
      </c>
      <c r="D780" s="6" t="inlineStr">
        <is>
          <t xml:space="preserve"/>
        </is>
      </c>
      <c r="E780" s="6" t="inlineStr">
        <is>
          <t xml:space="preserve"/>
        </is>
      </c>
      <c r="F780" s="6" t="inlineStr">
        <is>
          <t xml:space="preserve"/>
        </is>
      </c>
      <c r="G780" s="6" t="inlineStr">
        <is>
          <t xml:space="preserve"/>
        </is>
      </c>
      <c r="H780" s="15" t="n">
        <v/>
      </c>
      <c r="I780" s="16" t="n">
        <v/>
      </c>
      <c r="J780" s="16" t="n">
        <v/>
      </c>
      <c r="K780" s="16" t="n">
        <v/>
      </c>
      <c r="L780" s="16" t="n">
        <f>L781+L786</f>
        <v>9349700.93</v>
      </c>
      <c r="M780" s="16" t="n">
        <f>M781+M786</f>
        <v>8678631</v>
      </c>
      <c r="N780" s="16" t="n">
        <f>N781+N786</f>
        <v>18028331.93</v>
      </c>
      <c r="O780" s="15" t="n">
        <v/>
      </c>
      <c r="P780" s="16" t="n" hidden="false">
        <v/>
      </c>
      <c r="Q780" s="16" t="n" hidden="false">
        <v/>
      </c>
      <c r="R780" s="16" t="n" hidden="false">
        <v/>
      </c>
      <c r="S780" s="16" t="n" hidden="false">
        <f>S781+S786</f>
        <v>16203449.69</v>
      </c>
      <c r="T780" s="16" t="n" hidden="false">
        <f>T781+T786</f>
        <v>14470012</v>
      </c>
      <c r="U780" s="16" t="n" hidden="false">
        <f>U781+U786</f>
        <v>30673461.69</v>
      </c>
      <c r="V780" s="17" t="n" hidden="false">
        <f>U780/N780-1</f>
        <v>0.7014032029750854</v>
      </c>
      <c r="W780" s="15" t="n">
        <v/>
      </c>
      <c r="X780" s="16" t="n" hidden="false">
        <v/>
      </c>
      <c r="Y780" s="16" t="n" hidden="false">
        <v/>
      </c>
      <c r="Z780" s="16" t="n" hidden="false">
        <v/>
      </c>
      <c r="AA780" s="16" t="n" hidden="false">
        <f>AA781+AA786</f>
        <v>13017805.43</v>
      </c>
      <c r="AB780" s="16" t="n" hidden="false">
        <f>AB781+AB786</f>
        <v>21750915.04</v>
      </c>
      <c r="AC780" s="16" t="n" hidden="false">
        <f>AC781+AC786</f>
        <v>34768720.47</v>
      </c>
      <c r="AD780" s="17" t="n" hidden="false">
        <f>AC780/N780-1</f>
        <v>0.9285600356704771</v>
      </c>
      <c r="AE780" s="15" t="n">
        <v/>
      </c>
      <c r="AF780" s="16" t="n" hidden="false">
        <v/>
      </c>
      <c r="AG780" s="16" t="n" hidden="false">
        <v/>
      </c>
      <c r="AH780" s="16" t="n" hidden="false">
        <v/>
      </c>
      <c r="AI780" s="16" t="n" hidden="false">
        <f>AI781+AI786</f>
        <v>19855142.82</v>
      </c>
      <c r="AJ780" s="16" t="n" hidden="false">
        <f>AJ781+AJ786</f>
        <v>20424954.5</v>
      </c>
      <c r="AK780" s="16" t="n" hidden="false">
        <f>AK781+AK786</f>
        <v>40280097.32</v>
      </c>
      <c r="AL780" s="17" t="n" hidden="false">
        <f>AK780/N780-1</f>
        <v>1.2342664577287934</v>
      </c>
      <c r="AM780" s="15" t="n">
        <v/>
      </c>
      <c r="AN780" s="16" t="n" hidden="false">
        <v/>
      </c>
      <c r="AO780" s="16" t="n" hidden="false">
        <v/>
      </c>
      <c r="AP780" s="16" t="n" hidden="false">
        <v/>
      </c>
      <c r="AQ780" s="16" t="n" hidden="false">
        <f>AQ781+AQ786</f>
        <v>0</v>
      </c>
      <c r="AR780" s="16" t="n" hidden="false">
        <f>AR781+AR786</f>
        <v>0</v>
      </c>
      <c r="AS780" s="16" t="n" hidden="false">
        <f>AS781+AS786</f>
        <v>0</v>
      </c>
      <c r="AT780" s="17" t="n" hidden="false">
        <f>AS780/N780-1</f>
        <v>-1</v>
      </c>
    </row>
    <row r="781" customFormat="false" hidden="false" outlineLevel="0" collapsed="false">
      <c r="A781" s="14" t="inlineStr">
        <is>
          <t xml:space="preserve">1.1.1.1</t>
        </is>
      </c>
      <c r="B781" s="14" t="inlineStr">
        <is>
          <t xml:space="preserve"/>
        </is>
      </c>
      <c r="C781" s="14" t="inlineStr">
        <is>
          <t xml:space="preserve">СМР надземной части корпуса (без отделки)</t>
        </is>
      </c>
      <c r="D781" s="6" t="inlineStr">
        <is>
          <t xml:space="preserve"/>
        </is>
      </c>
      <c r="E781" s="6" t="inlineStr">
        <is>
          <t xml:space="preserve"/>
        </is>
      </c>
      <c r="F781" s="6" t="inlineStr">
        <is>
          <t xml:space="preserve"/>
        </is>
      </c>
      <c r="G781" s="6" t="inlineStr">
        <is>
          <t xml:space="preserve"/>
        </is>
      </c>
      <c r="H781" s="15" t="n">
        <v/>
      </c>
      <c r="I781" s="16" t="n">
        <v/>
      </c>
      <c r="J781" s="16" t="n">
        <v/>
      </c>
      <c r="K781" s="16" t="n">
        <v/>
      </c>
      <c r="L781" s="16" t="n">
        <f>L782</f>
        <v>0</v>
      </c>
      <c r="M781" s="16" t="n">
        <f>M782</f>
        <v>5824</v>
      </c>
      <c r="N781" s="16" t="n">
        <f>N782</f>
        <v>5824</v>
      </c>
      <c r="O781" s="15" t="n">
        <v/>
      </c>
      <c r="P781" s="16" t="n" hidden="false">
        <v/>
      </c>
      <c r="Q781" s="16" t="n" hidden="false">
        <v/>
      </c>
      <c r="R781" s="16" t="n" hidden="false">
        <v/>
      </c>
      <c r="S781" s="16" t="n" hidden="false">
        <f>S782</f>
        <v>72150</v>
      </c>
      <c r="T781" s="16" t="n" hidden="false">
        <f>T782</f>
        <v>35318.4</v>
      </c>
      <c r="U781" s="16" t="n" hidden="false">
        <f>U782</f>
        <v>107468.4</v>
      </c>
      <c r="V781" s="17" t="n" hidden="false">
        <f>U781/N781-1</f>
        <v>17.45267857142857</v>
      </c>
      <c r="W781" s="15" t="n">
        <v/>
      </c>
      <c r="X781" s="16" t="n" hidden="false">
        <v/>
      </c>
      <c r="Y781" s="16" t="n" hidden="false">
        <v/>
      </c>
      <c r="Z781" s="16" t="n" hidden="false">
        <v/>
      </c>
      <c r="AA781" s="16" t="n" hidden="false">
        <f>AA782</f>
        <v>32500</v>
      </c>
      <c r="AB781" s="16" t="n" hidden="false">
        <f>AB782</f>
        <v>14560</v>
      </c>
      <c r="AC781" s="16" t="n" hidden="false">
        <f>AC782</f>
        <v>47060</v>
      </c>
      <c r="AD781" s="17" t="n" hidden="false">
        <f>AC781/N781-1</f>
        <v>7.080357142857142</v>
      </c>
      <c r="AE781" s="15" t="n">
        <v/>
      </c>
      <c r="AF781" s="16" t="n" hidden="false">
        <v/>
      </c>
      <c r="AG781" s="16" t="n" hidden="false">
        <v/>
      </c>
      <c r="AH781" s="16" t="n" hidden="false">
        <v/>
      </c>
      <c r="AI781" s="16" t="n" hidden="false">
        <f>AI782</f>
        <v>110500</v>
      </c>
      <c r="AJ781" s="16" t="n" hidden="false">
        <f>AJ782</f>
        <v>13000</v>
      </c>
      <c r="AK781" s="16" t="n" hidden="false">
        <f>AK782</f>
        <v>123500</v>
      </c>
      <c r="AL781" s="17" t="n" hidden="false">
        <f>AK781/N781-1</f>
        <v>20.205357142857142</v>
      </c>
      <c r="AM781" s="15" t="n">
        <v/>
      </c>
      <c r="AN781" s="16" t="n" hidden="false">
        <v/>
      </c>
      <c r="AO781" s="16" t="n" hidden="false">
        <v/>
      </c>
      <c r="AP781" s="16" t="n" hidden="false">
        <v/>
      </c>
      <c r="AQ781" s="16" t="n" hidden="false">
        <f>AQ782</f>
        <v>0</v>
      </c>
      <c r="AR781" s="16" t="n" hidden="false">
        <f>AR782</f>
        <v>0</v>
      </c>
      <c r="AS781" s="16" t="n" hidden="false">
        <f>AS782</f>
        <v>0</v>
      </c>
      <c r="AT781" s="17" t="n" hidden="false">
        <f>AS781/N781-1</f>
        <v>-1</v>
      </c>
    </row>
    <row r="782" customFormat="false" hidden="false" outlineLevel="0" collapsed="false">
      <c r="A782" s="14" t="inlineStr">
        <is>
          <t xml:space="preserve">1.1.1.1.1</t>
        </is>
      </c>
      <c r="B782" s="14" t="inlineStr">
        <is>
          <t xml:space="preserve"/>
        </is>
      </c>
      <c r="C782" s="14" t="inlineStr">
        <is>
          <t xml:space="preserve">Кровля</t>
        </is>
      </c>
      <c r="D782" s="6" t="inlineStr">
        <is>
          <t xml:space="preserve"/>
        </is>
      </c>
      <c r="E782" s="6" t="inlineStr">
        <is>
          <t xml:space="preserve"/>
        </is>
      </c>
      <c r="F782" s="6" t="inlineStr">
        <is>
          <t xml:space="preserve"/>
        </is>
      </c>
      <c r="G782" s="6" t="inlineStr">
        <is>
          <t xml:space="preserve"/>
        </is>
      </c>
      <c r="H782" s="15" t="n">
        <v/>
      </c>
      <c r="I782" s="16" t="n">
        <v/>
      </c>
      <c r="J782" s="16" t="n">
        <v/>
      </c>
      <c r="K782" s="16" t="n">
        <v/>
      </c>
      <c r="L782" s="16" t="n">
        <f>L783</f>
        <v>0</v>
      </c>
      <c r="M782" s="16" t="n">
        <f>M783</f>
        <v>5824</v>
      </c>
      <c r="N782" s="16" t="n">
        <f>N783</f>
        <v>5824</v>
      </c>
      <c r="O782" s="15" t="n">
        <v/>
      </c>
      <c r="P782" s="16" t="n" hidden="false">
        <v/>
      </c>
      <c r="Q782" s="16" t="n" hidden="false">
        <v/>
      </c>
      <c r="R782" s="16" t="n" hidden="false">
        <v/>
      </c>
      <c r="S782" s="16" t="n" hidden="false">
        <f>S783</f>
        <v>72150</v>
      </c>
      <c r="T782" s="16" t="n" hidden="false">
        <f>T783</f>
        <v>35318.4</v>
      </c>
      <c r="U782" s="16" t="n" hidden="false">
        <f>U783</f>
        <v>107468.4</v>
      </c>
      <c r="V782" s="17" t="n" hidden="false">
        <f>U782/N782-1</f>
        <v>17.45267857142857</v>
      </c>
      <c r="W782" s="15" t="n">
        <v/>
      </c>
      <c r="X782" s="16" t="n" hidden="false">
        <v/>
      </c>
      <c r="Y782" s="16" t="n" hidden="false">
        <v/>
      </c>
      <c r="Z782" s="16" t="n" hidden="false">
        <v/>
      </c>
      <c r="AA782" s="16" t="n" hidden="false">
        <f>AA783</f>
        <v>32500</v>
      </c>
      <c r="AB782" s="16" t="n" hidden="false">
        <f>AB783</f>
        <v>14560</v>
      </c>
      <c r="AC782" s="16" t="n" hidden="false">
        <f>AC783</f>
        <v>47060</v>
      </c>
      <c r="AD782" s="17" t="n" hidden="false">
        <f>AC782/N782-1</f>
        <v>7.080357142857142</v>
      </c>
      <c r="AE782" s="15" t="n">
        <v/>
      </c>
      <c r="AF782" s="16" t="n" hidden="false">
        <v/>
      </c>
      <c r="AG782" s="16" t="n" hidden="false">
        <v/>
      </c>
      <c r="AH782" s="16" t="n" hidden="false">
        <v/>
      </c>
      <c r="AI782" s="16" t="n" hidden="false">
        <f>AI783</f>
        <v>110500</v>
      </c>
      <c r="AJ782" s="16" t="n" hidden="false">
        <f>AJ783</f>
        <v>13000</v>
      </c>
      <c r="AK782" s="16" t="n" hidden="false">
        <f>AK783</f>
        <v>123500</v>
      </c>
      <c r="AL782" s="17" t="n" hidden="false">
        <f>AK782/N782-1</f>
        <v>20.205357142857142</v>
      </c>
      <c r="AM782" s="15" t="n">
        <v/>
      </c>
      <c r="AN782" s="16" t="n" hidden="false">
        <v/>
      </c>
      <c r="AO782" s="16" t="n" hidden="false">
        <v/>
      </c>
      <c r="AP782" s="16" t="n" hidden="false">
        <v/>
      </c>
      <c r="AQ782" s="16" t="n" hidden="false">
        <f>AQ783</f>
        <v>0</v>
      </c>
      <c r="AR782" s="16" t="n" hidden="false">
        <f>AR783</f>
        <v>0</v>
      </c>
      <c r="AS782" s="16" t="n" hidden="false">
        <f>AS783</f>
        <v>0</v>
      </c>
      <c r="AT782" s="17" t="n" hidden="false">
        <f>AS782/N782-1</f>
        <v>-1</v>
      </c>
    </row>
    <row r="783" customFormat="false" hidden="false" outlineLevel="0" collapsed="false">
      <c r="A783" s="14" t="inlineStr">
        <is>
          <t xml:space="preserve">1.1.1.1.1.1</t>
        </is>
      </c>
      <c r="B783" s="14" t="inlineStr">
        <is>
          <t xml:space="preserve"/>
        </is>
      </c>
      <c r="C783" s="14" t="inlineStr">
        <is>
          <t xml:space="preserve">Прочие работы</t>
        </is>
      </c>
      <c r="D783" s="6" t="inlineStr">
        <is>
          <t xml:space="preserve"/>
        </is>
      </c>
      <c r="E783" s="6" t="inlineStr">
        <is>
          <t xml:space="preserve"/>
        </is>
      </c>
      <c r="F783" s="6" t="inlineStr">
        <is>
          <t xml:space="preserve"/>
        </is>
      </c>
      <c r="G783" s="6" t="inlineStr">
        <is>
          <t xml:space="preserve"/>
        </is>
      </c>
      <c r="H783" s="15" t="n">
        <v/>
      </c>
      <c r="I783" s="16" t="n">
        <v/>
      </c>
      <c r="J783" s="16" t="n">
        <v/>
      </c>
      <c r="K783" s="16" t="n">
        <v/>
      </c>
      <c r="L783" s="16" t="n">
        <f>L784</f>
        <v>0</v>
      </c>
      <c r="M783" s="16" t="n">
        <f>M784</f>
        <v>5824</v>
      </c>
      <c r="N783" s="16" t="n">
        <f>N784</f>
        <v>5824</v>
      </c>
      <c r="O783" s="15" t="n">
        <v/>
      </c>
      <c r="P783" s="16" t="n" hidden="false">
        <v/>
      </c>
      <c r="Q783" s="16" t="n" hidden="false">
        <v/>
      </c>
      <c r="R783" s="16" t="n" hidden="false">
        <v/>
      </c>
      <c r="S783" s="16" t="n" hidden="false">
        <f>S784</f>
        <v>72150</v>
      </c>
      <c r="T783" s="16" t="n" hidden="false">
        <f>T784</f>
        <v>35318.4</v>
      </c>
      <c r="U783" s="16" t="n" hidden="false">
        <f>U784</f>
        <v>107468.4</v>
      </c>
      <c r="V783" s="17" t="n" hidden="false">
        <f>U783/N783-1</f>
        <v>17.45267857142857</v>
      </c>
      <c r="W783" s="15" t="n">
        <v/>
      </c>
      <c r="X783" s="16" t="n" hidden="false">
        <v/>
      </c>
      <c r="Y783" s="16" t="n" hidden="false">
        <v/>
      </c>
      <c r="Z783" s="16" t="n" hidden="false">
        <v/>
      </c>
      <c r="AA783" s="16" t="n" hidden="false">
        <f>AA784</f>
        <v>32500</v>
      </c>
      <c r="AB783" s="16" t="n" hidden="false">
        <f>AB784</f>
        <v>14560</v>
      </c>
      <c r="AC783" s="16" t="n" hidden="false">
        <f>AC784</f>
        <v>47060</v>
      </c>
      <c r="AD783" s="17" t="n" hidden="false">
        <f>AC783/N783-1</f>
        <v>7.080357142857142</v>
      </c>
      <c r="AE783" s="15" t="n">
        <v/>
      </c>
      <c r="AF783" s="16" t="n" hidden="false">
        <v/>
      </c>
      <c r="AG783" s="16" t="n" hidden="false">
        <v/>
      </c>
      <c r="AH783" s="16" t="n" hidden="false">
        <v/>
      </c>
      <c r="AI783" s="16" t="n" hidden="false">
        <f>AI784</f>
        <v>110500</v>
      </c>
      <c r="AJ783" s="16" t="n" hidden="false">
        <f>AJ784</f>
        <v>13000</v>
      </c>
      <c r="AK783" s="16" t="n" hidden="false">
        <f>AK784</f>
        <v>123500</v>
      </c>
      <c r="AL783" s="17" t="n" hidden="false">
        <f>AK783/N783-1</f>
        <v>20.205357142857142</v>
      </c>
      <c r="AM783" s="15" t="n">
        <v/>
      </c>
      <c r="AN783" s="16" t="n" hidden="false">
        <v/>
      </c>
      <c r="AO783" s="16" t="n" hidden="false">
        <v/>
      </c>
      <c r="AP783" s="16" t="n" hidden="false">
        <v/>
      </c>
      <c r="AQ783" s="16" t="n" hidden="false">
        <f>AQ784</f>
        <v>0</v>
      </c>
      <c r="AR783" s="16" t="n" hidden="false">
        <f>AR784</f>
        <v>0</v>
      </c>
      <c r="AS783" s="16" t="n" hidden="false">
        <f>AS784</f>
        <v>0</v>
      </c>
      <c r="AT783" s="17" t="n" hidden="false">
        <f>AS783/N783-1</f>
        <v>-1</v>
      </c>
    </row>
    <row r="784" customFormat="false" hidden="false" outlineLevel="0" collapsed="false">
      <c r="A784" s="18" t="inlineStr">
        <is>
          <t xml:space="preserve">1.1.1.1.1.1.1</t>
        </is>
      </c>
      <c r="B784" s="18" t="inlineStr">
        <is>
          <t xml:space="preserve"/>
        </is>
      </c>
      <c r="C784" s="18" t="inlineStr">
        <is>
          <t xml:space="preserve">Установка гильз для протяжки кабеля</t>
        </is>
      </c>
      <c r="D784" s="7" t="inlineStr">
        <is>
          <t xml:space="preserve"/>
        </is>
      </c>
      <c r="E784" s="7" t="inlineStr">
        <is>
          <t xml:space="preserve"/>
        </is>
      </c>
      <c r="F784" s="7" t="inlineStr">
        <is>
          <t xml:space="preserve">ШТ</t>
        </is>
      </c>
      <c r="G784" s="7" t="inlineStr">
        <is>
          <t xml:space="preserve">1</t>
        </is>
      </c>
      <c r="H784" s="8" t="n">
        <v>13</v>
      </c>
      <c r="I784" s="19" t="n">
        <f>ROUND((L785)/H784,2)</f>
        <v>0</v>
      </c>
      <c r="J784" s="20" t="n">
        <v>448</v>
      </c>
      <c r="K784" s="19" t="n">
        <f>I784+ROUND(J784,2)</f>
        <v>448</v>
      </c>
      <c r="L784" s="19" t="n">
        <f>ROUND(H784*I784,2)</f>
        <v>0</v>
      </c>
      <c r="M784" s="19" t="n">
        <f>ROUND(H784*ROUND(J784,2),2)</f>
        <v>5824</v>
      </c>
      <c r="N784" s="19" t="n">
        <f>L784+M784</f>
        <v>5824</v>
      </c>
      <c r="O784" s="8" t="n">
        <v>13</v>
      </c>
      <c r="P784" s="19" t="n" hidden="false">
        <f>ROUND((S785)/O784,2)</f>
        <v>5550</v>
      </c>
      <c r="Q784" s="20" t="n" hidden="false">
        <v>2716.8</v>
      </c>
      <c r="R784" s="19" t="n" hidden="false">
        <f>P784+Q784</f>
        <v>8266.8</v>
      </c>
      <c r="S784" s="19" t="n" hidden="false">
        <f>ROUND(O784*P784,2)</f>
        <v>72150</v>
      </c>
      <c r="T784" s="19" t="n" hidden="false">
        <f>ROUND(O784*Q784,2)</f>
        <v>35318.4</v>
      </c>
      <c r="U784" s="19" t="n" hidden="false">
        <f>S784+T784</f>
        <v>107468.4</v>
      </c>
      <c r="V784" s="21" t="n" hidden="false">
        <f>U784/N784-1</f>
        <v>17.45267857142857</v>
      </c>
      <c r="W784" s="8" t="n">
        <v>13</v>
      </c>
      <c r="X784" s="19" t="n" hidden="false">
        <f>ROUND((AA785)/W784,2)</f>
        <v>2500</v>
      </c>
      <c r="Y784" s="20" t="n" hidden="false">
        <v>1120</v>
      </c>
      <c r="Z784" s="19" t="n" hidden="false">
        <f>X784+Y784</f>
        <v>3620</v>
      </c>
      <c r="AA784" s="19" t="n" hidden="false">
        <f>ROUND(W784*X784,2)</f>
        <v>32500</v>
      </c>
      <c r="AB784" s="19" t="n" hidden="false">
        <f>ROUND(W784*Y784,2)</f>
        <v>14560</v>
      </c>
      <c r="AC784" s="19" t="n" hidden="false">
        <f>AA784+AB784</f>
        <v>47060</v>
      </c>
      <c r="AD784" s="21" t="n" hidden="false">
        <f>AC784/N784-1</f>
        <v>7.080357142857142</v>
      </c>
      <c r="AE784" s="8" t="n">
        <v>13</v>
      </c>
      <c r="AF784" s="19" t="n" hidden="false">
        <f>ROUND((AI785)/AE784,2)</f>
        <v>8500</v>
      </c>
      <c r="AG784" s="20" t="n" hidden="false">
        <v>1000</v>
      </c>
      <c r="AH784" s="19" t="n" hidden="false">
        <f>AF784+AG784</f>
        <v>9500</v>
      </c>
      <c r="AI784" s="19" t="n" hidden="false">
        <f>ROUND(AE784*AF784,2)</f>
        <v>110500</v>
      </c>
      <c r="AJ784" s="19" t="n" hidden="false">
        <f>ROUND(AE784*AG784,2)</f>
        <v>13000</v>
      </c>
      <c r="AK784" s="19" t="n" hidden="false">
        <f>AI784+AJ784</f>
        <v>123500</v>
      </c>
      <c r="AL784" s="21" t="n" hidden="false">
        <f>AK784/N784-1</f>
        <v>20.205357142857142</v>
      </c>
      <c r="AM784" s="8" t="n">
        <v>0</v>
      </c>
      <c r="AN784" s="19" t="n" hidden="false">
        <f>ROUND((AQ785)/AM784,2)</f>
        <v>0</v>
      </c>
      <c r="AO784" s="19" t="n" hidden="false">
        <v>0</v>
      </c>
      <c r="AP784" s="19" t="n" hidden="false">
        <f>AN784+AO784</f>
        <v>0</v>
      </c>
      <c r="AQ784" s="19" t="n" hidden="false">
        <f>ROUND(AM784*AN784,2)</f>
        <v>0</v>
      </c>
      <c r="AR784" s="19" t="n" hidden="false">
        <f>ROUND(AM784*AO784,2)</f>
        <v>0</v>
      </c>
      <c r="AS784" s="19" t="n" hidden="false">
        <f>AQ784+AR784</f>
        <v>0</v>
      </c>
      <c r="AT784" s="21" t="n" hidden="false">
        <f>AS784/N784-1</f>
        <v>-1</v>
      </c>
    </row>
    <row r="785" customFormat="false" hidden="false" outlineLevel="0" collapsed="false">
      <c r="A785" s="18" t="inlineStr">
        <is>
          <t xml:space="preserve">1.1.1.1.1.1.1.1</t>
        </is>
      </c>
      <c r="B785" s="18" t="inlineStr">
        <is>
          <t xml:space="preserve"/>
        </is>
      </c>
      <c r="C785" s="22" t="inlineStr">
        <is>
          <t xml:space="preserve">Проходка металлическая / ПГ1 40-1500</t>
        </is>
      </c>
      <c r="D785" s="7" t="inlineStr">
        <is>
          <t xml:space="preserve">Выход кабельных линий на кровлю</t>
        </is>
      </c>
      <c r="E785" s="7" t="inlineStr">
        <is>
          <t xml:space="preserve"/>
        </is>
      </c>
      <c r="F785" s="7" t="inlineStr">
        <is>
          <t xml:space="preserve">ШТ</t>
        </is>
      </c>
      <c r="G785" s="7" t="inlineStr">
        <is>
          <t xml:space="preserve">1</t>
        </is>
      </c>
      <c r="H785" s="8" t="n">
        <v>13</v>
      </c>
      <c r="I785" s="20" t="n">
        <v>0</v>
      </c>
      <c r="J785" s="19" t="n">
        <v/>
      </c>
      <c r="K785" s="19" t="n">
        <f>ROUND(I785,2)+J785</f>
        <v>0</v>
      </c>
      <c r="L785" s="19" t="n">
        <f>ROUND(H785*ROUND(I785,2),2)</f>
        <v>0</v>
      </c>
      <c r="M785" s="19" t="n">
        <v/>
      </c>
      <c r="N785" s="19" t="n">
        <f>L785+M785</f>
        <v>0</v>
      </c>
      <c r="O785" s="8" t="n">
        <v>13</v>
      </c>
      <c r="P785" s="20" t="n" hidden="false">
        <v>5550</v>
      </c>
      <c r="Q785" s="19" t="n" hidden="false">
        <v/>
      </c>
      <c r="R785" s="19" t="n" hidden="false">
        <f>P785+Q785</f>
        <v>5550</v>
      </c>
      <c r="S785" s="19" t="n" hidden="false">
        <f>ROUND(O785*P785,2)</f>
        <v>72150</v>
      </c>
      <c r="T785" s="19" t="n" hidden="false">
        <v/>
      </c>
      <c r="U785" s="19" t="n" hidden="false">
        <f>S785+T785</f>
        <v>72150</v>
      </c>
      <c r="V785" s="21" t="n" hidden="false">
        <f>U785/N785-1</f>
        <v>Infinity</v>
      </c>
      <c r="W785" s="8" t="n">
        <v>13</v>
      </c>
      <c r="X785" s="20" t="n" hidden="false">
        <v>2500</v>
      </c>
      <c r="Y785" s="19" t="n" hidden="false">
        <v/>
      </c>
      <c r="Z785" s="19" t="n" hidden="false">
        <f>X785+Y785</f>
        <v>2500</v>
      </c>
      <c r="AA785" s="19" t="n" hidden="false">
        <f>ROUND(W785*X785,2)</f>
        <v>32500</v>
      </c>
      <c r="AB785" s="19" t="n" hidden="false">
        <v/>
      </c>
      <c r="AC785" s="19" t="n" hidden="false">
        <f>AA785+AB785</f>
        <v>32500</v>
      </c>
      <c r="AD785" s="21" t="n" hidden="false">
        <f>AC785/N785-1</f>
        <v>Infinity</v>
      </c>
      <c r="AE785" s="8" t="n">
        <v>13</v>
      </c>
      <c r="AF785" s="20" t="n" hidden="false">
        <v>8500</v>
      </c>
      <c r="AG785" s="19" t="n" hidden="false">
        <v/>
      </c>
      <c r="AH785" s="19" t="n" hidden="false">
        <f>AF785+AG785</f>
        <v>8500</v>
      </c>
      <c r="AI785" s="19" t="n" hidden="false">
        <f>ROUND(AE785*AF785,2)</f>
        <v>110500</v>
      </c>
      <c r="AJ785" s="19" t="n" hidden="false">
        <v/>
      </c>
      <c r="AK785" s="19" t="n" hidden="false">
        <f>AI785+AJ785</f>
        <v>110500</v>
      </c>
      <c r="AL785" s="21" t="n" hidden="false">
        <f>AK785/N785-1</f>
        <v>Infinity</v>
      </c>
      <c r="AM785" s="8" t="n">
        <v>0</v>
      </c>
      <c r="AN785" s="19" t="n" hidden="false">
        <v>0</v>
      </c>
      <c r="AO785" s="19" t="n" hidden="false">
        <v/>
      </c>
      <c r="AP785" s="19" t="n" hidden="false">
        <f>AN785+AO785</f>
        <v>0</v>
      </c>
      <c r="AQ785" s="19" t="n" hidden="false">
        <f>ROUND(AM785*AN785,2)</f>
        <v>0</v>
      </c>
      <c r="AR785" s="19" t="n" hidden="false">
        <v/>
      </c>
      <c r="AS785" s="19" t="n" hidden="false">
        <f>AQ785+AR785</f>
        <v>0</v>
      </c>
      <c r="AT785" s="21" t="n" hidden="false">
        <f>AS785/N785-1</f>
        <v>NaN</v>
      </c>
    </row>
    <row r="786" customFormat="false" hidden="false" outlineLevel="0" collapsed="false">
      <c r="A786" s="14" t="inlineStr">
        <is>
          <t xml:space="preserve">1.1.1.2</t>
        </is>
      </c>
      <c r="B786" s="14" t="inlineStr">
        <is>
          <t xml:space="preserve"/>
        </is>
      </c>
      <c r="C786" s="14" t="inlineStr">
        <is>
          <t xml:space="preserve">Инженерные системы</t>
        </is>
      </c>
      <c r="D786" s="6" t="inlineStr">
        <is>
          <t xml:space="preserve"/>
        </is>
      </c>
      <c r="E786" s="6" t="inlineStr">
        <is>
          <t xml:space="preserve"/>
        </is>
      </c>
      <c r="F786" s="6" t="inlineStr">
        <is>
          <t xml:space="preserve"/>
        </is>
      </c>
      <c r="G786" s="6" t="inlineStr">
        <is>
          <t xml:space="preserve"/>
        </is>
      </c>
      <c r="H786" s="15" t="n">
        <v/>
      </c>
      <c r="I786" s="16" t="n">
        <v/>
      </c>
      <c r="J786" s="16" t="n">
        <v/>
      </c>
      <c r="K786" s="16" t="n">
        <v/>
      </c>
      <c r="L786" s="16" t="n">
        <f>L787</f>
        <v>9349700.93</v>
      </c>
      <c r="M786" s="16" t="n">
        <f>M787</f>
        <v>8672807</v>
      </c>
      <c r="N786" s="16" t="n">
        <f>N787</f>
        <v>18022507.93</v>
      </c>
      <c r="O786" s="15" t="n">
        <v/>
      </c>
      <c r="P786" s="16" t="n" hidden="false">
        <v/>
      </c>
      <c r="Q786" s="16" t="n" hidden="false">
        <v/>
      </c>
      <c r="R786" s="16" t="n" hidden="false">
        <v/>
      </c>
      <c r="S786" s="16" t="n" hidden="false">
        <f>S787</f>
        <v>16131299.69</v>
      </c>
      <c r="T786" s="16" t="n" hidden="false">
        <f>T787</f>
        <v>14434693.6</v>
      </c>
      <c r="U786" s="16" t="n" hidden="false">
        <f>U787</f>
        <v>30565993.29</v>
      </c>
      <c r="V786" s="17" t="n" hidden="false">
        <f>U786/N786-1</f>
        <v>0.6959900036509514</v>
      </c>
      <c r="W786" s="15" t="n">
        <v/>
      </c>
      <c r="X786" s="16" t="n" hidden="false">
        <v/>
      </c>
      <c r="Y786" s="16" t="n" hidden="false">
        <v/>
      </c>
      <c r="Z786" s="16" t="n" hidden="false">
        <v/>
      </c>
      <c r="AA786" s="16" t="n" hidden="false">
        <f>AA787</f>
        <v>12985305.43</v>
      </c>
      <c r="AB786" s="16" t="n" hidden="false">
        <f>AB787</f>
        <v>21736355.04</v>
      </c>
      <c r="AC786" s="16" t="n" hidden="false">
        <f>AC787</f>
        <v>34721660.47</v>
      </c>
      <c r="AD786" s="17" t="n" hidden="false">
        <f>AC786/N786-1</f>
        <v>0.9265720733684815</v>
      </c>
      <c r="AE786" s="15" t="n">
        <v/>
      </c>
      <c r="AF786" s="16" t="n" hidden="false">
        <v/>
      </c>
      <c r="AG786" s="16" t="n" hidden="false">
        <v/>
      </c>
      <c r="AH786" s="16" t="n" hidden="false">
        <v/>
      </c>
      <c r="AI786" s="16" t="n" hidden="false">
        <f>AI787</f>
        <v>19744642.82</v>
      </c>
      <c r="AJ786" s="16" t="n" hidden="false">
        <f>AJ787</f>
        <v>20411954.5</v>
      </c>
      <c r="AK786" s="16" t="n" hidden="false">
        <f>AK787</f>
        <v>40156597.32</v>
      </c>
      <c r="AL786" s="17" t="n" hidden="false">
        <f>AK786/N786-1</f>
        <v>1.2281359218134078</v>
      </c>
      <c r="AM786" s="15" t="n">
        <v/>
      </c>
      <c r="AN786" s="16" t="n" hidden="false">
        <v/>
      </c>
      <c r="AO786" s="16" t="n" hidden="false">
        <v/>
      </c>
      <c r="AP786" s="16" t="n" hidden="false">
        <v/>
      </c>
      <c r="AQ786" s="16" t="n" hidden="false">
        <f>AQ787</f>
        <v>0</v>
      </c>
      <c r="AR786" s="16" t="n" hidden="false">
        <f>AR787</f>
        <v>0</v>
      </c>
      <c r="AS786" s="16" t="n" hidden="false">
        <f>AS787</f>
        <v>0</v>
      </c>
      <c r="AT786" s="17" t="n" hidden="false">
        <f>AS786/N786-1</f>
        <v>-1</v>
      </c>
    </row>
    <row r="787" customFormat="false" hidden="false" outlineLevel="0" collapsed="false">
      <c r="A787" s="14" t="inlineStr">
        <is>
          <t xml:space="preserve">1.1.1.2.1</t>
        </is>
      </c>
      <c r="B787" s="14" t="inlineStr">
        <is>
          <t xml:space="preserve"/>
        </is>
      </c>
      <c r="C787" s="14" t="inlineStr">
        <is>
          <t xml:space="preserve">Электроснабжение</t>
        </is>
      </c>
      <c r="D787" s="6" t="inlineStr">
        <is>
          <t xml:space="preserve"/>
        </is>
      </c>
      <c r="E787" s="6" t="inlineStr">
        <is>
          <t xml:space="preserve"/>
        </is>
      </c>
      <c r="F787" s="6" t="inlineStr">
        <is>
          <t xml:space="preserve"/>
        </is>
      </c>
      <c r="G787" s="6" t="inlineStr">
        <is>
          <t xml:space="preserve"/>
        </is>
      </c>
      <c r="H787" s="15" t="n">
        <v/>
      </c>
      <c r="I787" s="16" t="n">
        <v/>
      </c>
      <c r="J787" s="16" t="n">
        <v/>
      </c>
      <c r="K787" s="16" t="n">
        <v/>
      </c>
      <c r="L787" s="16" t="n">
        <f>L788+L947</f>
        <v>9349700.93</v>
      </c>
      <c r="M787" s="16" t="n">
        <f>M788+M947</f>
        <v>8672807</v>
      </c>
      <c r="N787" s="16" t="n">
        <f>N788+N947</f>
        <v>18022507.93</v>
      </c>
      <c r="O787" s="15" t="n">
        <v/>
      </c>
      <c r="P787" s="16" t="n" hidden="false">
        <v/>
      </c>
      <c r="Q787" s="16" t="n" hidden="false">
        <v/>
      </c>
      <c r="R787" s="16" t="n" hidden="false">
        <v/>
      </c>
      <c r="S787" s="16" t="n" hidden="false">
        <f>S788+S947</f>
        <v>16131299.69</v>
      </c>
      <c r="T787" s="16" t="n" hidden="false">
        <f>T788+T947</f>
        <v>14434693.6</v>
      </c>
      <c r="U787" s="16" t="n" hidden="false">
        <f>U788+U947</f>
        <v>30565993.29</v>
      </c>
      <c r="V787" s="17" t="n" hidden="false">
        <f>U787/N787-1</f>
        <v>0.6959900036509514</v>
      </c>
      <c r="W787" s="15" t="n">
        <v/>
      </c>
      <c r="X787" s="16" t="n" hidden="false">
        <v/>
      </c>
      <c r="Y787" s="16" t="n" hidden="false">
        <v/>
      </c>
      <c r="Z787" s="16" t="n" hidden="false">
        <v/>
      </c>
      <c r="AA787" s="16" t="n" hidden="false">
        <f>AA788+AA947</f>
        <v>12985305.43</v>
      </c>
      <c r="AB787" s="16" t="n" hidden="false">
        <f>AB788+AB947</f>
        <v>21736355.04</v>
      </c>
      <c r="AC787" s="16" t="n" hidden="false">
        <f>AC788+AC947</f>
        <v>34721660.47</v>
      </c>
      <c r="AD787" s="17" t="n" hidden="false">
        <f>AC787/N787-1</f>
        <v>0.9265720733684815</v>
      </c>
      <c r="AE787" s="15" t="n">
        <v/>
      </c>
      <c r="AF787" s="16" t="n" hidden="false">
        <v/>
      </c>
      <c r="AG787" s="16" t="n" hidden="false">
        <v/>
      </c>
      <c r="AH787" s="16" t="n" hidden="false">
        <v/>
      </c>
      <c r="AI787" s="16" t="n" hidden="false">
        <f>AI788+AI947</f>
        <v>19744642.82</v>
      </c>
      <c r="AJ787" s="16" t="n" hidden="false">
        <f>AJ788+AJ947</f>
        <v>20411954.5</v>
      </c>
      <c r="AK787" s="16" t="n" hidden="false">
        <f>AK788+AK947</f>
        <v>40156597.32</v>
      </c>
      <c r="AL787" s="17" t="n" hidden="false">
        <f>AK787/N787-1</f>
        <v>1.2281359218134078</v>
      </c>
      <c r="AM787" s="15" t="n">
        <v/>
      </c>
      <c r="AN787" s="16" t="n" hidden="false">
        <v/>
      </c>
      <c r="AO787" s="16" t="n" hidden="false">
        <v/>
      </c>
      <c r="AP787" s="16" t="n" hidden="false">
        <v/>
      </c>
      <c r="AQ787" s="16" t="n" hidden="false">
        <f>AQ788+AQ947</f>
        <v>0</v>
      </c>
      <c r="AR787" s="16" t="n" hidden="false">
        <f>AR788+AR947</f>
        <v>0</v>
      </c>
      <c r="AS787" s="16" t="n" hidden="false">
        <f>AS788+AS947</f>
        <v>0</v>
      </c>
      <c r="AT787" s="17" t="n" hidden="false">
        <f>AS787/N787-1</f>
        <v>-1</v>
      </c>
    </row>
    <row r="788" customFormat="false" hidden="false" outlineLevel="0" collapsed="false">
      <c r="A788" s="14" t="inlineStr">
        <is>
          <t xml:space="preserve">1.1.1.2.1.1</t>
        </is>
      </c>
      <c r="B788" s="14" t="inlineStr">
        <is>
          <t xml:space="preserve"/>
        </is>
      </c>
      <c r="C788" s="14" t="inlineStr">
        <is>
          <t xml:space="preserve">Электромонтажные работы в нежилой части</t>
        </is>
      </c>
      <c r="D788" s="6" t="inlineStr">
        <is>
          <t xml:space="preserve"/>
        </is>
      </c>
      <c r="E788" s="6" t="inlineStr">
        <is>
          <t xml:space="preserve"/>
        </is>
      </c>
      <c r="F788" s="6" t="inlineStr">
        <is>
          <t xml:space="preserve"/>
        </is>
      </c>
      <c r="G788" s="6" t="inlineStr">
        <is>
          <t xml:space="preserve"/>
        </is>
      </c>
      <c r="H788" s="15" t="n">
        <v/>
      </c>
      <c r="I788" s="16" t="n">
        <v/>
      </c>
      <c r="J788" s="16" t="n">
        <v/>
      </c>
      <c r="K788" s="16" t="n">
        <v/>
      </c>
      <c r="L788" s="16" t="n">
        <f>L789+L807+L836+L907+L928+L943</f>
        <v>9349700.93</v>
      </c>
      <c r="M788" s="16" t="n">
        <f>M789+M807+M836+M907+M928+M943</f>
        <v>8672807</v>
      </c>
      <c r="N788" s="16" t="n">
        <f>N789+N807+N836+N907+N928+N943</f>
        <v>18022507.93</v>
      </c>
      <c r="O788" s="15" t="n">
        <v/>
      </c>
      <c r="P788" s="16" t="n" hidden="false">
        <v/>
      </c>
      <c r="Q788" s="16" t="n" hidden="false">
        <v/>
      </c>
      <c r="R788" s="16" t="n" hidden="false">
        <v/>
      </c>
      <c r="S788" s="16" t="n" hidden="false">
        <f>S789+S807+S836+S907+S928+S943</f>
        <v>16131299.69</v>
      </c>
      <c r="T788" s="16" t="n" hidden="false">
        <f>T789+T807+T836+T907+T928+T943</f>
        <v>12633889.6</v>
      </c>
      <c r="U788" s="16" t="n" hidden="false">
        <f>U789+U807+U836+U907+U928+U943</f>
        <v>28765189.29</v>
      </c>
      <c r="V788" s="17" t="n" hidden="false">
        <f>U788/N788-1</f>
        <v>0.5960702806582148</v>
      </c>
      <c r="W788" s="15" t="n">
        <v/>
      </c>
      <c r="X788" s="16" t="n" hidden="false">
        <v/>
      </c>
      <c r="Y788" s="16" t="n" hidden="false">
        <v/>
      </c>
      <c r="Z788" s="16" t="n" hidden="false">
        <v/>
      </c>
      <c r="AA788" s="16" t="n" hidden="false">
        <f>AA789+AA807+AA836+AA907+AA928+AA943</f>
        <v>12985305.43</v>
      </c>
      <c r="AB788" s="16" t="n" hidden="false">
        <f>AB789+AB807+AB836+AB907+AB928+AB943</f>
        <v>21523105</v>
      </c>
      <c r="AC788" s="16" t="n" hidden="false">
        <f>AC789+AC807+AC836+AC907+AC928+AC943</f>
        <v>34508410.43</v>
      </c>
      <c r="AD788" s="17" t="n" hidden="false">
        <f>AC788/N788-1</f>
        <v>0.9147396446727489</v>
      </c>
      <c r="AE788" s="15" t="n">
        <v/>
      </c>
      <c r="AF788" s="16" t="n" hidden="false">
        <v/>
      </c>
      <c r="AG788" s="16" t="n" hidden="false">
        <v/>
      </c>
      <c r="AH788" s="16" t="n" hidden="false">
        <v/>
      </c>
      <c r="AI788" s="16" t="n" hidden="false">
        <f>AI789+AI807+AI836+AI907+AI928+AI943</f>
        <v>19744642.82</v>
      </c>
      <c r="AJ788" s="16" t="n" hidden="false">
        <f>AJ789+AJ807+AJ836+AJ907+AJ928+AJ943</f>
        <v>17747830</v>
      </c>
      <c r="AK788" s="16" t="n" hidden="false">
        <f>AK789+AK807+AK836+AK907+AK928+AK943</f>
        <v>37492472.82</v>
      </c>
      <c r="AL788" s="17" t="n" hidden="false">
        <f>AK788/N788-1</f>
        <v>1.0803138478630148</v>
      </c>
      <c r="AM788" s="15" t="n">
        <v/>
      </c>
      <c r="AN788" s="16" t="n" hidden="false">
        <v/>
      </c>
      <c r="AO788" s="16" t="n" hidden="false">
        <v/>
      </c>
      <c r="AP788" s="16" t="n" hidden="false">
        <v/>
      </c>
      <c r="AQ788" s="16" t="n" hidden="false">
        <f>AQ789+AQ807+AQ836+AQ907+AQ928+AQ943</f>
        <v>0</v>
      </c>
      <c r="AR788" s="16" t="n" hidden="false">
        <f>AR789+AR807+AR836+AR907+AR928+AR943</f>
        <v>0</v>
      </c>
      <c r="AS788" s="16" t="n" hidden="false">
        <f>AS789+AS807+AS836+AS907+AS928+AS943</f>
        <v>0</v>
      </c>
      <c r="AT788" s="17" t="n" hidden="false">
        <f>AS788/N788-1</f>
        <v>-1</v>
      </c>
    </row>
    <row r="789" customFormat="false" hidden="false" outlineLevel="0" collapsed="false">
      <c r="A789" s="14" t="inlineStr">
        <is>
          <t xml:space="preserve">1.1.1.2.1.1.1</t>
        </is>
      </c>
      <c r="B789" s="14" t="inlineStr">
        <is>
          <t xml:space="preserve"/>
        </is>
      </c>
      <c r="C789" s="14" t="inlineStr">
        <is>
          <t xml:space="preserve">Монтаж ВРУ</t>
        </is>
      </c>
      <c r="D789" s="6" t="inlineStr">
        <is>
          <t xml:space="preserve"/>
        </is>
      </c>
      <c r="E789" s="6" t="inlineStr">
        <is>
          <t xml:space="preserve"/>
        </is>
      </c>
      <c r="F789" s="6" t="inlineStr">
        <is>
          <t xml:space="preserve"/>
        </is>
      </c>
      <c r="G789" s="6" t="inlineStr">
        <is>
          <t xml:space="preserve"/>
        </is>
      </c>
      <c r="H789" s="15" t="n">
        <v/>
      </c>
      <c r="I789" s="16" t="n">
        <v/>
      </c>
      <c r="J789" s="16" t="n">
        <v/>
      </c>
      <c r="K789" s="16" t="n">
        <v/>
      </c>
      <c r="L789" s="16" t="n">
        <f>L790+L793+L795+L806</f>
        <v>6171.88</v>
      </c>
      <c r="M789" s="16" t="n">
        <f>M790+M793+M795+M806</f>
        <v>548392</v>
      </c>
      <c r="N789" s="16" t="n">
        <f>N790+N793+N795+N806</f>
        <v>554563.88</v>
      </c>
      <c r="O789" s="15" t="n">
        <v/>
      </c>
      <c r="P789" s="16" t="n" hidden="false">
        <v/>
      </c>
      <c r="Q789" s="16" t="n" hidden="false">
        <v/>
      </c>
      <c r="R789" s="16" t="n" hidden="false">
        <v/>
      </c>
      <c r="S789" s="16" t="n" hidden="false">
        <f>S790+S793+S795+S806</f>
        <v>48709</v>
      </c>
      <c r="T789" s="16" t="n" hidden="false">
        <f>T790+T793+T795+T806</f>
        <v>548641.6</v>
      </c>
      <c r="U789" s="16" t="n" hidden="false">
        <f>U790+U793+U795+U806</f>
        <v>597350.6</v>
      </c>
      <c r="V789" s="17" t="n" hidden="false">
        <f>U789/N789-1</f>
        <v>0.07715381679744437</v>
      </c>
      <c r="W789" s="15" t="n">
        <v/>
      </c>
      <c r="X789" s="16" t="n" hidden="false">
        <v/>
      </c>
      <c r="Y789" s="16" t="n" hidden="false">
        <v/>
      </c>
      <c r="Z789" s="16" t="n" hidden="false">
        <v/>
      </c>
      <c r="AA789" s="16" t="n" hidden="false">
        <f>AA790+AA793+AA795+AA806</f>
        <v>72585.96</v>
      </c>
      <c r="AB789" s="16" t="n" hidden="false">
        <f>AB790+AB793+AB795+AB806</f>
        <v>670000</v>
      </c>
      <c r="AC789" s="16" t="n" hidden="false">
        <f>AC790+AC793+AC795+AC806</f>
        <v>742585.96</v>
      </c>
      <c r="AD789" s="17" t="n" hidden="false">
        <f>AC789/N789-1</f>
        <v>0.33904494465092094</v>
      </c>
      <c r="AE789" s="15" t="n">
        <v/>
      </c>
      <c r="AF789" s="16" t="n" hidden="false">
        <v/>
      </c>
      <c r="AG789" s="16" t="n" hidden="false">
        <v/>
      </c>
      <c r="AH789" s="16" t="n" hidden="false">
        <v/>
      </c>
      <c r="AI789" s="16" t="n" hidden="false">
        <f>AI790+AI793+AI795+AI806</f>
        <v>76461.96</v>
      </c>
      <c r="AJ789" s="16" t="n" hidden="false">
        <f>AJ790+AJ793+AJ795+AJ806</f>
        <v>1128000</v>
      </c>
      <c r="AK789" s="16" t="n" hidden="false">
        <f>AK790+AK793+AK795+AK806</f>
        <v>1204461.96</v>
      </c>
      <c r="AL789" s="17" t="n" hidden="false">
        <f>AK789/N789-1</f>
        <v>1.1719084192789477</v>
      </c>
      <c r="AM789" s="15" t="n">
        <v/>
      </c>
      <c r="AN789" s="16" t="n" hidden="false">
        <v/>
      </c>
      <c r="AO789" s="16" t="n" hidden="false">
        <v/>
      </c>
      <c r="AP789" s="16" t="n" hidden="false">
        <v/>
      </c>
      <c r="AQ789" s="16" t="n" hidden="false">
        <f>AQ790+AQ793+AQ795+AQ806</f>
        <v>0</v>
      </c>
      <c r="AR789" s="16" t="n" hidden="false">
        <f>AR790+AR793+AR795+AR806</f>
        <v>0</v>
      </c>
      <c r="AS789" s="16" t="n" hidden="false">
        <f>AS790+AS793+AS795+AS806</f>
        <v>0</v>
      </c>
      <c r="AT789" s="17" t="n" hidden="false">
        <f>AS789/N789-1</f>
        <v>-1</v>
      </c>
    </row>
    <row r="790" customFormat="false" hidden="false" outlineLevel="0" collapsed="false">
      <c r="A790" s="18" t="inlineStr">
        <is>
          <t xml:space="preserve">1.1.1.2.1.1.1.1</t>
        </is>
      </c>
      <c r="B790" s="18" t="inlineStr">
        <is>
          <t xml:space="preserve"/>
        </is>
      </c>
      <c r="C790" s="18" t="inlineStr">
        <is>
          <t xml:space="preserve">Установка и коммутация щитов ВРУ / 8 панелей</t>
        </is>
      </c>
      <c r="D790" s="7" t="inlineStr">
        <is>
          <t xml:space="preserve"/>
        </is>
      </c>
      <c r="E790" s="7" t="inlineStr">
        <is>
          <t xml:space="preserve">Выгружается из БО по объектам BIM-КЦ</t>
        </is>
      </c>
      <c r="F790" s="7" t="inlineStr">
        <is>
          <t xml:space="preserve">ШТ</t>
        </is>
      </c>
      <c r="G790" s="7" t="inlineStr">
        <is>
          <t xml:space="preserve">1</t>
        </is>
      </c>
      <c r="H790" s="8" t="n">
        <v>1</v>
      </c>
      <c r="I790" s="19" t="n">
        <f>ROUND((L791+L792)/H790,2)</f>
        <v>1</v>
      </c>
      <c r="J790" s="20" t="n">
        <v>292746</v>
      </c>
      <c r="K790" s="19" t="n">
        <f>I790+ROUND(J790,2)</f>
        <v>292747</v>
      </c>
      <c r="L790" s="19" t="n">
        <f>ROUND(H790*I790,2)</f>
        <v>1</v>
      </c>
      <c r="M790" s="19" t="n">
        <f>ROUND(H790*ROUND(J790,2),2)</f>
        <v>292746</v>
      </c>
      <c r="N790" s="19" t="n">
        <f>L790+M790</f>
        <v>292747</v>
      </c>
      <c r="O790" s="8" t="n">
        <v>1</v>
      </c>
      <c r="P790" s="19" t="n" hidden="false">
        <f>ROUND((S791+S792)/O790,2)</f>
        <v>2361</v>
      </c>
      <c r="Q790" s="20" t="n" hidden="false">
        <v>468393.6</v>
      </c>
      <c r="R790" s="19" t="n" hidden="false">
        <f>P790+Q790</f>
        <v>470754.6</v>
      </c>
      <c r="S790" s="19" t="n" hidden="false">
        <f>ROUND(O790*P790,2)</f>
        <v>2361</v>
      </c>
      <c r="T790" s="19" t="n" hidden="false">
        <f>ROUND(O790*Q790,2)</f>
        <v>468393.6</v>
      </c>
      <c r="U790" s="19" t="n" hidden="false">
        <f>S790+T790</f>
        <v>470754.6</v>
      </c>
      <c r="V790" s="21" t="n" hidden="false">
        <f>U790/N790-1</f>
        <v>0.6080595189703053</v>
      </c>
      <c r="W790" s="8" t="n">
        <v>1</v>
      </c>
      <c r="X790" s="19" t="n" hidden="false">
        <f>ROUND((AA791+AA792)/W790,2)</f>
        <v>21001</v>
      </c>
      <c r="Y790" s="20" t="n" hidden="false">
        <v>550000</v>
      </c>
      <c r="Z790" s="19" t="n" hidden="false">
        <f>X790+Y790</f>
        <v>571001</v>
      </c>
      <c r="AA790" s="19" t="n" hidden="false">
        <f>ROUND(W790*X790,2)</f>
        <v>21001</v>
      </c>
      <c r="AB790" s="19" t="n" hidden="false">
        <f>ROUND(W790*Y790,2)</f>
        <v>550000</v>
      </c>
      <c r="AC790" s="19" t="n" hidden="false">
        <f>AA790+AB790</f>
        <v>571001</v>
      </c>
      <c r="AD790" s="21" t="n" hidden="false">
        <f>AC790/N790-1</f>
        <v>0.9504930878881765</v>
      </c>
      <c r="AE790" s="8" t="n">
        <v>1</v>
      </c>
      <c r="AF790" s="19" t="n" hidden="false">
        <f>ROUND((AI791+AI792)/AE790,2)</f>
        <v>20001</v>
      </c>
      <c r="AG790" s="20" t="n" hidden="false">
        <v>600000</v>
      </c>
      <c r="AH790" s="19" t="n" hidden="false">
        <f>AF790+AG790</f>
        <v>620001</v>
      </c>
      <c r="AI790" s="19" t="n" hidden="false">
        <f>ROUND(AE790*AF790,2)</f>
        <v>20001</v>
      </c>
      <c r="AJ790" s="19" t="n" hidden="false">
        <f>ROUND(AE790*AG790,2)</f>
        <v>600000</v>
      </c>
      <c r="AK790" s="19" t="n" hidden="false">
        <f>AI790+AJ790</f>
        <v>620001</v>
      </c>
      <c r="AL790" s="21" t="n" hidden="false">
        <f>AK790/N790-1</f>
        <v>1.1178731122778371</v>
      </c>
      <c r="AM790" s="8" t="n">
        <v>0</v>
      </c>
      <c r="AN790" s="19" t="n" hidden="false">
        <f>ROUND((AQ791+AQ792)/AM790,2)</f>
        <v>0</v>
      </c>
      <c r="AO790" s="19" t="n" hidden="false">
        <v>0</v>
      </c>
      <c r="AP790" s="19" t="n" hidden="false">
        <f>AN790+AO790</f>
        <v>0</v>
      </c>
      <c r="AQ790" s="19" t="n" hidden="false">
        <f>ROUND(AM790*AN790,2)</f>
        <v>0</v>
      </c>
      <c r="AR790" s="19" t="n" hidden="false">
        <f>ROUND(AM790*AO790,2)</f>
        <v>0</v>
      </c>
      <c r="AS790" s="19" t="n" hidden="false">
        <f>AQ790+AR790</f>
        <v>0</v>
      </c>
      <c r="AT790" s="21" t="n" hidden="false">
        <f>AS790/N790-1</f>
        <v>-1</v>
      </c>
    </row>
    <row r="791" customFormat="false" hidden="false" outlineLevel="0" collapsed="false">
      <c r="A791" s="18" t="inlineStr">
        <is>
          <t xml:space="preserve">1.1.1.2.1.1.1.1.1</t>
        </is>
      </c>
      <c r="B791" s="18" t="inlineStr">
        <is>
          <t xml:space="preserve"/>
        </is>
      </c>
      <c r="C791" s="22" t="inlineStr">
        <is>
          <t xml:space="preserve">Комплект наконечников и бирок для монтажа ВРУ_ / 8 панелей</t>
        </is>
      </c>
      <c r="D791" s="7" t="inlineStr">
        <is>
          <t xml:space="preserve"/>
        </is>
      </c>
      <c r="E791" s="7" t="inlineStr">
        <is>
          <t xml:space="preserve"/>
        </is>
      </c>
      <c r="F791" s="7" t="inlineStr">
        <is>
          <t xml:space="preserve">КОМПЛ</t>
        </is>
      </c>
      <c r="G791" s="7" t="inlineStr">
        <is>
          <t xml:space="preserve">1</t>
        </is>
      </c>
      <c r="H791" s="8" t="n">
        <v>1</v>
      </c>
      <c r="I791" s="20" t="n">
        <v>0</v>
      </c>
      <c r="J791" s="19" t="n">
        <v/>
      </c>
      <c r="K791" s="19" t="n">
        <f>ROUND(I791,2)+J791</f>
        <v>0</v>
      </c>
      <c r="L791" s="19" t="n">
        <f>ROUND(H791*ROUND(I791,2),2)</f>
        <v>0</v>
      </c>
      <c r="M791" s="19" t="n">
        <v/>
      </c>
      <c r="N791" s="19" t="n">
        <f>L791+M791</f>
        <v>0</v>
      </c>
      <c r="O791" s="8" t="n">
        <v>1</v>
      </c>
      <c r="P791" s="20" t="n" hidden="false">
        <v>2360</v>
      </c>
      <c r="Q791" s="19" t="n" hidden="false">
        <v/>
      </c>
      <c r="R791" s="19" t="n" hidden="false">
        <f>P791+Q791</f>
        <v>2360</v>
      </c>
      <c r="S791" s="19" t="n" hidden="false">
        <f>ROUND(O791*P791,2)</f>
        <v>2360</v>
      </c>
      <c r="T791" s="19" t="n" hidden="false">
        <v/>
      </c>
      <c r="U791" s="19" t="n" hidden="false">
        <f>S791+T791</f>
        <v>2360</v>
      </c>
      <c r="V791" s="21" t="n" hidden="false">
        <f>U791/N791-1</f>
        <v>Infinity</v>
      </c>
      <c r="W791" s="8" t="n">
        <v>1</v>
      </c>
      <c r="X791" s="20" t="n" hidden="false">
        <v>21000</v>
      </c>
      <c r="Y791" s="19" t="n" hidden="false">
        <v/>
      </c>
      <c r="Z791" s="19" t="n" hidden="false">
        <f>X791+Y791</f>
        <v>21000</v>
      </c>
      <c r="AA791" s="19" t="n" hidden="false">
        <f>ROUND(W791*X791,2)</f>
        <v>21000</v>
      </c>
      <c r="AB791" s="19" t="n" hidden="false">
        <v/>
      </c>
      <c r="AC791" s="19" t="n" hidden="false">
        <f>AA791+AB791</f>
        <v>21000</v>
      </c>
      <c r="AD791" s="21" t="n" hidden="false">
        <f>AC791/N791-1</f>
        <v>Infinity</v>
      </c>
      <c r="AE791" s="8" t="n">
        <v>1</v>
      </c>
      <c r="AF791" s="20" t="n" hidden="false">
        <v>20000</v>
      </c>
      <c r="AG791" s="19" t="n" hidden="false">
        <v/>
      </c>
      <c r="AH791" s="19" t="n" hidden="false">
        <f>AF791+AG791</f>
        <v>20000</v>
      </c>
      <c r="AI791" s="19" t="n" hidden="false">
        <f>ROUND(AE791*AF791,2)</f>
        <v>20000</v>
      </c>
      <c r="AJ791" s="19" t="n" hidden="false">
        <v/>
      </c>
      <c r="AK791" s="19" t="n" hidden="false">
        <f>AI791+AJ791</f>
        <v>20000</v>
      </c>
      <c r="AL791" s="21" t="n" hidden="false">
        <f>AK791/N791-1</f>
        <v>Infinity</v>
      </c>
      <c r="AM791" s="8" t="n">
        <v>0</v>
      </c>
      <c r="AN791" s="19" t="n" hidden="false">
        <v>0</v>
      </c>
      <c r="AO791" s="19" t="n" hidden="false">
        <v/>
      </c>
      <c r="AP791" s="19" t="n" hidden="false">
        <f>AN791+AO791</f>
        <v>0</v>
      </c>
      <c r="AQ791" s="19" t="n" hidden="false">
        <f>ROUND(AM791*AN791,2)</f>
        <v>0</v>
      </c>
      <c r="AR791" s="19" t="n" hidden="false">
        <v/>
      </c>
      <c r="AS791" s="19" t="n" hidden="false">
        <f>AQ791+AR791</f>
        <v>0</v>
      </c>
      <c r="AT791" s="21" t="n" hidden="false">
        <f>AS791/N791-1</f>
        <v>NaN</v>
      </c>
    </row>
    <row r="792" customFormat="false" hidden="false" outlineLevel="0" collapsed="false">
      <c r="A792" s="18" t="inlineStr">
        <is>
          <t xml:space="preserve">1.1.1.2.1.1.1.1.2</t>
        </is>
      </c>
      <c r="B792" s="18" t="inlineStr">
        <is>
          <t xml:space="preserve"/>
        </is>
      </c>
      <c r="C792" s="22" t="inlineStr">
        <is>
          <t xml:space="preserve">ВРУ (в соответствии со схемой) / МЭЛ_ / 8-панельный (к-т)</t>
        </is>
      </c>
      <c r="D792" s="7" t="inlineStr">
        <is>
          <t xml:space="preserve"/>
        </is>
      </c>
      <c r="E792" s="7" t="inlineStr">
        <is>
          <t xml:space="preserve"/>
        </is>
      </c>
      <c r="F792" s="7" t="inlineStr">
        <is>
          <t xml:space="preserve">ШТ</t>
        </is>
      </c>
      <c r="G792" s="7" t="inlineStr">
        <is>
          <t xml:space="preserve">1</t>
        </is>
      </c>
      <c r="H792" s="8" t="n">
        <v>1</v>
      </c>
      <c r="I792" s="23" t="n">
        <v>1</v>
      </c>
      <c r="J792" s="19" t="n">
        <v/>
      </c>
      <c r="K792" s="19" t="n">
        <f>ROUND(I792,2)+J792</f>
        <v>1</v>
      </c>
      <c r="L792" s="19" t="n">
        <f>ROUND(H792*ROUND(I792,2),2)</f>
        <v>1</v>
      </c>
      <c r="M792" s="19" t="n">
        <v/>
      </c>
      <c r="N792" s="19" t="n">
        <f>L792+M792</f>
        <v>1</v>
      </c>
      <c r="O792" s="8" t="n">
        <v>1</v>
      </c>
      <c r="P792" s="23" t="n" hidden="false">
        <v>1</v>
      </c>
      <c r="Q792" s="19" t="n" hidden="false">
        <v/>
      </c>
      <c r="R792" s="19" t="n" hidden="false">
        <f>P792+Q792</f>
        <v>1</v>
      </c>
      <c r="S792" s="19" t="n" hidden="false">
        <f>ROUND(O792*P792,2)</f>
        <v>1</v>
      </c>
      <c r="T792" s="19" t="n" hidden="false">
        <v/>
      </c>
      <c r="U792" s="19" t="n" hidden="false">
        <f>S792+T792</f>
        <v>1</v>
      </c>
      <c r="V792" s="21" t="n" hidden="false">
        <f>U792/N792-1</f>
        <v>0</v>
      </c>
      <c r="W792" s="8" t="n">
        <v>1</v>
      </c>
      <c r="X792" s="23" t="n" hidden="false">
        <v>1</v>
      </c>
      <c r="Y792" s="19" t="n" hidden="false">
        <v/>
      </c>
      <c r="Z792" s="19" t="n" hidden="false">
        <f>X792+Y792</f>
        <v>1</v>
      </c>
      <c r="AA792" s="19" t="n" hidden="false">
        <f>ROUND(W792*X792,2)</f>
        <v>1</v>
      </c>
      <c r="AB792" s="19" t="n" hidden="false">
        <v/>
      </c>
      <c r="AC792" s="19" t="n" hidden="false">
        <f>AA792+AB792</f>
        <v>1</v>
      </c>
      <c r="AD792" s="21" t="n" hidden="false">
        <f>AC792/N792-1</f>
        <v>0</v>
      </c>
      <c r="AE792" s="8" t="n">
        <v>1</v>
      </c>
      <c r="AF792" s="23" t="n" hidden="false">
        <v>1</v>
      </c>
      <c r="AG792" s="19" t="n" hidden="false">
        <v/>
      </c>
      <c r="AH792" s="19" t="n" hidden="false">
        <f>AF792+AG792</f>
        <v>1</v>
      </c>
      <c r="AI792" s="19" t="n" hidden="false">
        <f>ROUND(AE792*AF792,2)</f>
        <v>1</v>
      </c>
      <c r="AJ792" s="19" t="n" hidden="false">
        <v/>
      </c>
      <c r="AK792" s="19" t="n" hidden="false">
        <f>AI792+AJ792</f>
        <v>1</v>
      </c>
      <c r="AL792" s="21" t="n" hidden="false">
        <f>AK792/N792-1</f>
        <v>0</v>
      </c>
      <c r="AM792" s="8" t="n">
        <v>0</v>
      </c>
      <c r="AN792" s="23" t="n" hidden="false">
        <v>0</v>
      </c>
      <c r="AO792" s="19" t="n" hidden="false">
        <v/>
      </c>
      <c r="AP792" s="19" t="n" hidden="false">
        <f>AN792+AO792</f>
        <v>0</v>
      </c>
      <c r="AQ792" s="19" t="n" hidden="false">
        <f>ROUND(AM792*AN792,2)</f>
        <v>0</v>
      </c>
      <c r="AR792" s="19" t="n" hidden="false">
        <v/>
      </c>
      <c r="AS792" s="19" t="n" hidden="false">
        <f>AQ792+AR792</f>
        <v>0</v>
      </c>
      <c r="AT792" s="21" t="n" hidden="false">
        <f>AS792/N792-1</f>
        <v>-1</v>
      </c>
    </row>
    <row r="793" customFormat="false" hidden="false" outlineLevel="0" collapsed="false">
      <c r="A793" s="18" t="inlineStr">
        <is>
          <t xml:space="preserve">1.1.1.2.1.1.1.2</t>
        </is>
      </c>
      <c r="B793" s="18" t="inlineStr">
        <is>
          <t xml:space="preserve"/>
        </is>
      </c>
      <c r="C793" s="18" t="inlineStr">
        <is>
          <t xml:space="preserve">Комплектация щитов ВРУ</t>
        </is>
      </c>
      <c r="D793" s="7" t="inlineStr">
        <is>
          <t xml:space="preserve"/>
        </is>
      </c>
      <c r="E793" s="7" t="inlineStr">
        <is>
          <t xml:space="preserve"/>
        </is>
      </c>
      <c r="F793" s="7" t="inlineStr">
        <is>
          <t xml:space="preserve">ШТ</t>
        </is>
      </c>
      <c r="G793" s="7" t="inlineStr">
        <is>
          <t xml:space="preserve">1</t>
        </is>
      </c>
      <c r="H793" s="8" t="n">
        <v>8</v>
      </c>
      <c r="I793" s="19" t="n">
        <f>ROUND((L794)/H793,2)</f>
        <v>0</v>
      </c>
      <c r="J793" s="20" t="n">
        <v>0</v>
      </c>
      <c r="K793" s="19" t="n">
        <f>I793+ROUND(J793,2)</f>
        <v>0</v>
      </c>
      <c r="L793" s="19" t="n">
        <f>ROUND(H793*I793,2)</f>
        <v>0</v>
      </c>
      <c r="M793" s="19" t="n">
        <f>ROUND(H793*ROUND(J793,2),2)</f>
        <v>0</v>
      </c>
      <c r="N793" s="19" t="n">
        <f>L793+M793</f>
        <v>0</v>
      </c>
      <c r="O793" s="8" t="n">
        <v>8</v>
      </c>
      <c r="P793" s="19" t="n" hidden="false">
        <f>ROUND((S794)/O793,2)</f>
        <v>2076</v>
      </c>
      <c r="Q793" s="20" t="n" hidden="false">
        <v>3200</v>
      </c>
      <c r="R793" s="19" t="n" hidden="false">
        <f>P793+Q793</f>
        <v>5276</v>
      </c>
      <c r="S793" s="19" t="n" hidden="false">
        <f>ROUND(O793*P793,2)</f>
        <v>16608</v>
      </c>
      <c r="T793" s="19" t="n" hidden="false">
        <f>ROUND(O793*Q793,2)</f>
        <v>25600</v>
      </c>
      <c r="U793" s="19" t="n" hidden="false">
        <f>S793+T793</f>
        <v>42208</v>
      </c>
      <c r="V793" s="21" t="n" hidden="false">
        <f>U793/N793-1</f>
        <v>Infinity</v>
      </c>
      <c r="W793" s="8" t="n">
        <v>8</v>
      </c>
      <c r="X793" s="19" t="n" hidden="false">
        <f>ROUND((AA794)/W793,2)</f>
        <v>2700</v>
      </c>
      <c r="Y793" s="19" t="n" hidden="false">
        <v>0</v>
      </c>
      <c r="Z793" s="19" t="n" hidden="false">
        <f>X793+Y793</f>
        <v>2700</v>
      </c>
      <c r="AA793" s="19" t="n" hidden="false">
        <f>ROUND(W793*X793,2)</f>
        <v>21600</v>
      </c>
      <c r="AB793" s="19" t="n" hidden="false">
        <f>ROUND(W793*Y793,2)</f>
        <v>0</v>
      </c>
      <c r="AC793" s="19" t="n" hidden="false">
        <f>AA793+AB793</f>
        <v>21600</v>
      </c>
      <c r="AD793" s="21" t="n" hidden="false">
        <f>AC793/N793-1</f>
        <v>Infinity</v>
      </c>
      <c r="AE793" s="8" t="n">
        <v>8</v>
      </c>
      <c r="AF793" s="19" t="n" hidden="false">
        <f>ROUND((AI794)/AE793,2)</f>
        <v>5000</v>
      </c>
      <c r="AG793" s="20" t="n" hidden="false">
        <v>500</v>
      </c>
      <c r="AH793" s="19" t="n" hidden="false">
        <f>AF793+AG793</f>
        <v>5500</v>
      </c>
      <c r="AI793" s="19" t="n" hidden="false">
        <f>ROUND(AE793*AF793,2)</f>
        <v>40000</v>
      </c>
      <c r="AJ793" s="19" t="n" hidden="false">
        <f>ROUND(AE793*AG793,2)</f>
        <v>4000</v>
      </c>
      <c r="AK793" s="19" t="n" hidden="false">
        <f>AI793+AJ793</f>
        <v>44000</v>
      </c>
      <c r="AL793" s="21" t="n" hidden="false">
        <f>AK793/N793-1</f>
        <v>Infinity</v>
      </c>
      <c r="AM793" s="8" t="n">
        <v>0</v>
      </c>
      <c r="AN793" s="19" t="n" hidden="false">
        <f>ROUND((AQ794)/AM793,2)</f>
        <v>0</v>
      </c>
      <c r="AO793" s="19" t="n" hidden="false">
        <v>0</v>
      </c>
      <c r="AP793" s="19" t="n" hidden="false">
        <f>AN793+AO793</f>
        <v>0</v>
      </c>
      <c r="AQ793" s="19" t="n" hidden="false">
        <f>ROUND(AM793*AN793,2)</f>
        <v>0</v>
      </c>
      <c r="AR793" s="19" t="n" hidden="false">
        <f>ROUND(AM793*AO793,2)</f>
        <v>0</v>
      </c>
      <c r="AS793" s="19" t="n" hidden="false">
        <f>AQ793+AR793</f>
        <v>0</v>
      </c>
      <c r="AT793" s="21" t="n" hidden="false">
        <f>AS793/N793-1</f>
        <v>NaN</v>
      </c>
    </row>
    <row r="794" customFormat="false" hidden="false" outlineLevel="0" collapsed="false">
      <c r="A794" s="18" t="inlineStr">
        <is>
          <t xml:space="preserve">1.1.1.2.1.1.1.2.1</t>
        </is>
      </c>
      <c r="B794" s="18" t="inlineStr">
        <is>
          <t xml:space="preserve"/>
        </is>
      </c>
      <c r="C794" s="22" t="inlineStr">
        <is>
          <t xml:space="preserve">Автоматическая установка пожаротушения_ / ОСП-2</t>
        </is>
      </c>
      <c r="D794" s="7" t="inlineStr">
        <is>
          <t xml:space="preserve"/>
        </is>
      </c>
      <c r="E794" s="7" t="inlineStr">
        <is>
          <t xml:space="preserve"/>
        </is>
      </c>
      <c r="F794" s="7" t="inlineStr">
        <is>
          <t xml:space="preserve">ШТ</t>
        </is>
      </c>
      <c r="G794" s="7" t="inlineStr">
        <is>
          <t xml:space="preserve">1</t>
        </is>
      </c>
      <c r="H794" s="8" t="n">
        <v>8</v>
      </c>
      <c r="I794" s="20" t="n">
        <v>0</v>
      </c>
      <c r="J794" s="19" t="n">
        <v/>
      </c>
      <c r="K794" s="19" t="n">
        <f>ROUND(I794,2)+J794</f>
        <v>0</v>
      </c>
      <c r="L794" s="19" t="n">
        <f>ROUND(H794*ROUND(I794,2),2)</f>
        <v>0</v>
      </c>
      <c r="M794" s="19" t="n">
        <v/>
      </c>
      <c r="N794" s="19" t="n">
        <f>L794+M794</f>
        <v>0</v>
      </c>
      <c r="O794" s="8" t="n">
        <v>8</v>
      </c>
      <c r="P794" s="20" t="n" hidden="false">
        <v>2076</v>
      </c>
      <c r="Q794" s="19" t="n" hidden="false">
        <v/>
      </c>
      <c r="R794" s="19" t="n" hidden="false">
        <f>P794+Q794</f>
        <v>2076</v>
      </c>
      <c r="S794" s="19" t="n" hidden="false">
        <f>ROUND(O794*P794,2)</f>
        <v>16608</v>
      </c>
      <c r="T794" s="19" t="n" hidden="false">
        <v/>
      </c>
      <c r="U794" s="19" t="n" hidden="false">
        <f>S794+T794</f>
        <v>16608</v>
      </c>
      <c r="V794" s="21" t="n" hidden="false">
        <f>U794/N794-1</f>
        <v>Infinity</v>
      </c>
      <c r="W794" s="8" t="n">
        <v>8</v>
      </c>
      <c r="X794" s="20" t="n" hidden="false">
        <v>2700</v>
      </c>
      <c r="Y794" s="19" t="n" hidden="false">
        <v/>
      </c>
      <c r="Z794" s="19" t="n" hidden="false">
        <f>X794+Y794</f>
        <v>2700</v>
      </c>
      <c r="AA794" s="19" t="n" hidden="false">
        <f>ROUND(W794*X794,2)</f>
        <v>21600</v>
      </c>
      <c r="AB794" s="19" t="n" hidden="false">
        <v/>
      </c>
      <c r="AC794" s="19" t="n" hidden="false">
        <f>AA794+AB794</f>
        <v>21600</v>
      </c>
      <c r="AD794" s="21" t="n" hidden="false">
        <f>AC794/N794-1</f>
        <v>Infinity</v>
      </c>
      <c r="AE794" s="8" t="n">
        <v>8</v>
      </c>
      <c r="AF794" s="20" t="n" hidden="false">
        <v>5000</v>
      </c>
      <c r="AG794" s="19" t="n" hidden="false">
        <v/>
      </c>
      <c r="AH794" s="19" t="n" hidden="false">
        <f>AF794+AG794</f>
        <v>5000</v>
      </c>
      <c r="AI794" s="19" t="n" hidden="false">
        <f>ROUND(AE794*AF794,2)</f>
        <v>40000</v>
      </c>
      <c r="AJ794" s="19" t="n" hidden="false">
        <v/>
      </c>
      <c r="AK794" s="19" t="n" hidden="false">
        <f>AI794+AJ794</f>
        <v>40000</v>
      </c>
      <c r="AL794" s="21" t="n" hidden="false">
        <f>AK794/N794-1</f>
        <v>Infinity</v>
      </c>
      <c r="AM794" s="8" t="n">
        <v>0</v>
      </c>
      <c r="AN794" s="19" t="n" hidden="false">
        <v>0</v>
      </c>
      <c r="AO794" s="19" t="n" hidden="false">
        <v/>
      </c>
      <c r="AP794" s="19" t="n" hidden="false">
        <f>AN794+AO794</f>
        <v>0</v>
      </c>
      <c r="AQ794" s="19" t="n" hidden="false">
        <f>ROUND(AM794*AN794,2)</f>
        <v>0</v>
      </c>
      <c r="AR794" s="19" t="n" hidden="false">
        <v/>
      </c>
      <c r="AS794" s="19" t="n" hidden="false">
        <f>AQ794+AR794</f>
        <v>0</v>
      </c>
      <c r="AT794" s="21" t="n" hidden="false">
        <f>AS794/N794-1</f>
        <v>NaN</v>
      </c>
    </row>
    <row r="795" customFormat="false" hidden="false" outlineLevel="0" collapsed="false">
      <c r="A795" s="18" t="inlineStr">
        <is>
          <t xml:space="preserve">1.1.1.2.1.1.1.3</t>
        </is>
      </c>
      <c r="B795" s="18" t="inlineStr">
        <is>
          <t xml:space="preserve"/>
        </is>
      </c>
      <c r="C795" s="18" t="inlineStr">
        <is>
          <t xml:space="preserve">Средства защиты</t>
        </is>
      </c>
      <c r="D795" s="7" t="inlineStr">
        <is>
          <t xml:space="preserve"/>
        </is>
      </c>
      <c r="E795" s="7" t="inlineStr">
        <is>
          <t xml:space="preserve"/>
        </is>
      </c>
      <c r="F795" s="7" t="inlineStr">
        <is>
          <t xml:space="preserve">ШТ</t>
        </is>
      </c>
      <c r="G795" s="7" t="inlineStr">
        <is>
          <t xml:space="preserve">1</t>
        </is>
      </c>
      <c r="H795" s="8" t="n">
        <v>16</v>
      </c>
      <c r="I795" s="19" t="n">
        <f>ROUND((L796+L797+L798+L799+L800+L801+L802+L803+L804+L805)/H795,2)</f>
        <v>385.68</v>
      </c>
      <c r="J795" s="20" t="n">
        <v>0</v>
      </c>
      <c r="K795" s="19" t="n">
        <f>I795+ROUND(J795,2)</f>
        <v>385.68</v>
      </c>
      <c r="L795" s="19" t="n">
        <f>ROUND(H795*I795,2)</f>
        <v>6170.88</v>
      </c>
      <c r="M795" s="19" t="n">
        <f>ROUND(H795*ROUND(J795,2),2)</f>
        <v>0</v>
      </c>
      <c r="N795" s="19" t="n">
        <f>L795+M795</f>
        <v>6170.88</v>
      </c>
      <c r="O795" s="8" t="n">
        <v>16</v>
      </c>
      <c r="P795" s="19" t="n" hidden="false">
        <f>ROUND((S796+S797+S798+S799+S800+S801+S802+S803+S804+S805)/O795,2)</f>
        <v>1858.75</v>
      </c>
      <c r="Q795" s="20" t="n" hidden="false">
        <v>1</v>
      </c>
      <c r="R795" s="19" t="n" hidden="false">
        <f>P795+Q795</f>
        <v>1859.75</v>
      </c>
      <c r="S795" s="19" t="n" hidden="false">
        <f>ROUND(O795*P795,2)</f>
        <v>29740</v>
      </c>
      <c r="T795" s="19" t="n" hidden="false">
        <f>ROUND(O795*Q795,2)</f>
        <v>16</v>
      </c>
      <c r="U795" s="19" t="n" hidden="false">
        <f>S795+T795</f>
        <v>29756</v>
      </c>
      <c r="V795" s="21" t="n" hidden="false">
        <f>U795/N795-1</f>
        <v>3.8220026965359883</v>
      </c>
      <c r="W795" s="8" t="n">
        <v>16</v>
      </c>
      <c r="X795" s="19" t="n" hidden="false">
        <f>ROUND((AA796+AA797+AA798+AA799+AA800+AA801+AA802+AA803+AA804+AA805)/W795,2)</f>
        <v>1874.06</v>
      </c>
      <c r="Y795" s="19" t="n" hidden="false">
        <v>0</v>
      </c>
      <c r="Z795" s="19" t="n" hidden="false">
        <f>X795+Y795</f>
        <v>1874.06</v>
      </c>
      <c r="AA795" s="19" t="n" hidden="false">
        <f>ROUND(W795*X795,2)</f>
        <v>29984.96</v>
      </c>
      <c r="AB795" s="19" t="n" hidden="false">
        <f>ROUND(W795*Y795,2)</f>
        <v>0</v>
      </c>
      <c r="AC795" s="19" t="n" hidden="false">
        <f>AA795+AB795</f>
        <v>29984.96</v>
      </c>
      <c r="AD795" s="21" t="n" hidden="false">
        <f>AC795/N795-1</f>
        <v>3.859105994606928</v>
      </c>
      <c r="AE795" s="8" t="n">
        <v>16</v>
      </c>
      <c r="AF795" s="19" t="n" hidden="false">
        <f>ROUND((AI796+AI797+AI798+AI799+AI800+AI801+AI802+AI803+AI804+AI805)/AE795,2)</f>
        <v>1028.81</v>
      </c>
      <c r="AG795" s="20" t="n" hidden="false">
        <v>1500</v>
      </c>
      <c r="AH795" s="19" t="n" hidden="false">
        <f>AF795+AG795</f>
        <v>2528.81</v>
      </c>
      <c r="AI795" s="19" t="n" hidden="false">
        <f>ROUND(AE795*AF795,2)</f>
        <v>16460.96</v>
      </c>
      <c r="AJ795" s="19" t="n" hidden="false">
        <f>ROUND(AE795*AG795,2)</f>
        <v>24000</v>
      </c>
      <c r="AK795" s="19" t="n" hidden="false">
        <f>AI795+AJ795</f>
        <v>40460.96</v>
      </c>
      <c r="AL795" s="21" t="n" hidden="false">
        <f>AK795/N795-1</f>
        <v>5.556756896909355</v>
      </c>
      <c r="AM795" s="8" t="n">
        <v>0</v>
      </c>
      <c r="AN795" s="19" t="n" hidden="false">
        <f>ROUND((AQ796+AQ797+AQ798+AQ799+AQ800+AQ801+AQ802+AQ803+AQ804+AQ805)/AM795,2)</f>
        <v>0</v>
      </c>
      <c r="AO795" s="19" t="n" hidden="false">
        <v>0</v>
      </c>
      <c r="AP795" s="19" t="n" hidden="false">
        <f>AN795+AO795</f>
        <v>0</v>
      </c>
      <c r="AQ795" s="19" t="n" hidden="false">
        <f>ROUND(AM795*AN795,2)</f>
        <v>0</v>
      </c>
      <c r="AR795" s="19" t="n" hidden="false">
        <f>ROUND(AM795*AO795,2)</f>
        <v>0</v>
      </c>
      <c r="AS795" s="19" t="n" hidden="false">
        <f>AQ795+AR795</f>
        <v>0</v>
      </c>
      <c r="AT795" s="21" t="n" hidden="false">
        <f>AS795/N795-1</f>
        <v>-1</v>
      </c>
    </row>
    <row r="796" customFormat="false" hidden="false" outlineLevel="0" collapsed="false">
      <c r="A796" s="18" t="inlineStr">
        <is>
          <t xml:space="preserve">1.1.1.2.1.1.1.3.1</t>
        </is>
      </c>
      <c r="B796" s="18" t="inlineStr">
        <is>
          <t xml:space="preserve"/>
        </is>
      </c>
      <c r="C796" s="22" t="inlineStr">
        <is>
          <t xml:space="preserve">Заземления переносные_</t>
        </is>
      </c>
      <c r="D796" s="7" t="inlineStr">
        <is>
          <t xml:space="preserve"/>
        </is>
      </c>
      <c r="E796" s="7" t="inlineStr">
        <is>
          <t xml:space="preserve"/>
        </is>
      </c>
      <c r="F796" s="7" t="inlineStr">
        <is>
          <t xml:space="preserve">КОМПЛ</t>
        </is>
      </c>
      <c r="G796" s="7" t="inlineStr">
        <is>
          <t xml:space="preserve">1</t>
        </is>
      </c>
      <c r="H796" s="8" t="n">
        <v>1</v>
      </c>
      <c r="I796" s="20" t="n">
        <v>0</v>
      </c>
      <c r="J796" s="19" t="n">
        <v/>
      </c>
      <c r="K796" s="19" t="n">
        <f>ROUND(I796,2)+J796</f>
        <v>0</v>
      </c>
      <c r="L796" s="19" t="n">
        <f>ROUND(H796*ROUND(I796,2),2)</f>
        <v>0</v>
      </c>
      <c r="M796" s="19" t="n">
        <v/>
      </c>
      <c r="N796" s="19" t="n">
        <f>L796+M796</f>
        <v>0</v>
      </c>
      <c r="O796" s="8" t="n">
        <v>1</v>
      </c>
      <c r="P796" s="20" t="n" hidden="false">
        <v>5250</v>
      </c>
      <c r="Q796" s="19" t="n" hidden="false">
        <v/>
      </c>
      <c r="R796" s="19" t="n" hidden="false">
        <f>P796+Q796</f>
        <v>5250</v>
      </c>
      <c r="S796" s="19" t="n" hidden="false">
        <f>ROUND(O796*P796,2)</f>
        <v>5250</v>
      </c>
      <c r="T796" s="19" t="n" hidden="false">
        <v/>
      </c>
      <c r="U796" s="19" t="n" hidden="false">
        <f>S796+T796</f>
        <v>5250</v>
      </c>
      <c r="V796" s="21" t="n" hidden="false">
        <f>U796/N796-1</f>
        <v>Infinity</v>
      </c>
      <c r="W796" s="8" t="n">
        <v>1</v>
      </c>
      <c r="X796" s="20" t="n" hidden="false">
        <v>6650</v>
      </c>
      <c r="Y796" s="19" t="n" hidden="false">
        <v/>
      </c>
      <c r="Z796" s="19" t="n" hidden="false">
        <f>X796+Y796</f>
        <v>6650</v>
      </c>
      <c r="AA796" s="19" t="n" hidden="false">
        <f>ROUND(W796*X796,2)</f>
        <v>6650</v>
      </c>
      <c r="AB796" s="19" t="n" hidden="false">
        <v/>
      </c>
      <c r="AC796" s="19" t="n" hidden="false">
        <f>AA796+AB796</f>
        <v>6650</v>
      </c>
      <c r="AD796" s="21" t="n" hidden="false">
        <f>AC796/N796-1</f>
        <v>Infinity</v>
      </c>
      <c r="AE796" s="8" t="n">
        <v>1</v>
      </c>
      <c r="AF796" s="20" t="n" hidden="false">
        <v>500</v>
      </c>
      <c r="AG796" s="19" t="n" hidden="false">
        <v/>
      </c>
      <c r="AH796" s="19" t="n" hidden="false">
        <f>AF796+AG796</f>
        <v>500</v>
      </c>
      <c r="AI796" s="19" t="n" hidden="false">
        <f>ROUND(AE796*AF796,2)</f>
        <v>500</v>
      </c>
      <c r="AJ796" s="19" t="n" hidden="false">
        <v/>
      </c>
      <c r="AK796" s="19" t="n" hidden="false">
        <f>AI796+AJ796</f>
        <v>500</v>
      </c>
      <c r="AL796" s="21" t="n" hidden="false">
        <f>AK796/N796-1</f>
        <v>Infinity</v>
      </c>
      <c r="AM796" s="8" t="n">
        <v>0</v>
      </c>
      <c r="AN796" s="19" t="n" hidden="false">
        <v>0</v>
      </c>
      <c r="AO796" s="19" t="n" hidden="false">
        <v/>
      </c>
      <c r="AP796" s="19" t="n" hidden="false">
        <f>AN796+AO796</f>
        <v>0</v>
      </c>
      <c r="AQ796" s="19" t="n" hidden="false">
        <f>ROUND(AM796*AN796,2)</f>
        <v>0</v>
      </c>
      <c r="AR796" s="19" t="n" hidden="false">
        <v/>
      </c>
      <c r="AS796" s="19" t="n" hidden="false">
        <f>AQ796+AR796</f>
        <v>0</v>
      </c>
      <c r="AT796" s="21" t="n" hidden="false">
        <f>AS796/N796-1</f>
        <v>NaN</v>
      </c>
    </row>
    <row r="797" customFormat="false" hidden="false" outlineLevel="0" collapsed="false">
      <c r="A797" s="18" t="inlineStr">
        <is>
          <t xml:space="preserve">1.1.1.2.1.1.1.3.2</t>
        </is>
      </c>
      <c r="B797" s="18" t="inlineStr">
        <is>
          <t xml:space="preserve"/>
        </is>
      </c>
      <c r="C797" s="22" t="inlineStr">
        <is>
          <t xml:space="preserve">Аптечка_</t>
        </is>
      </c>
      <c r="D797" s="7" t="inlineStr">
        <is>
          <t xml:space="preserve"/>
        </is>
      </c>
      <c r="E797" s="7" t="inlineStr">
        <is>
          <t xml:space="preserve"/>
        </is>
      </c>
      <c r="F797" s="7" t="inlineStr">
        <is>
          <t xml:space="preserve">ШТ</t>
        </is>
      </c>
      <c r="G797" s="7" t="inlineStr">
        <is>
          <t xml:space="preserve">1</t>
        </is>
      </c>
      <c r="H797" s="8" t="n">
        <v>1</v>
      </c>
      <c r="I797" s="20" t="n">
        <v>2954.24</v>
      </c>
      <c r="J797" s="19" t="n">
        <v/>
      </c>
      <c r="K797" s="19" t="n">
        <f>ROUND(I797,2)+J797</f>
        <v>2954.24</v>
      </c>
      <c r="L797" s="19" t="n">
        <f>ROUND(H797*ROUND(I797,2),2)</f>
        <v>2954.24</v>
      </c>
      <c r="M797" s="19" t="n">
        <v/>
      </c>
      <c r="N797" s="19" t="n">
        <f>L797+M797</f>
        <v>2954.24</v>
      </c>
      <c r="O797" s="8" t="n">
        <v>1</v>
      </c>
      <c r="P797" s="20" t="n" hidden="false">
        <v>1550</v>
      </c>
      <c r="Q797" s="19" t="n" hidden="false">
        <v/>
      </c>
      <c r="R797" s="19" t="n" hidden="false">
        <f>P797+Q797</f>
        <v>1550</v>
      </c>
      <c r="S797" s="19" t="n" hidden="false">
        <f>ROUND(O797*P797,2)</f>
        <v>1550</v>
      </c>
      <c r="T797" s="19" t="n" hidden="false">
        <v/>
      </c>
      <c r="U797" s="19" t="n" hidden="false">
        <f>S797+T797</f>
        <v>1550</v>
      </c>
      <c r="V797" s="21" t="n" hidden="false">
        <f>U797/N797-1</f>
        <v>-0.4753303726169844</v>
      </c>
      <c r="W797" s="8" t="n">
        <v>1</v>
      </c>
      <c r="X797" s="20" t="n" hidden="false">
        <v>1680</v>
      </c>
      <c r="Y797" s="19" t="n" hidden="false">
        <v/>
      </c>
      <c r="Z797" s="19" t="n" hidden="false">
        <f>X797+Y797</f>
        <v>1680</v>
      </c>
      <c r="AA797" s="19" t="n" hidden="false">
        <f>ROUND(W797*X797,2)</f>
        <v>1680</v>
      </c>
      <c r="AB797" s="19" t="n" hidden="false">
        <v/>
      </c>
      <c r="AC797" s="19" t="n" hidden="false">
        <f>AA797+AB797</f>
        <v>1680</v>
      </c>
      <c r="AD797" s="21" t="n" hidden="false">
        <f>AC797/N797-1</f>
        <v>-0.43132582322357016</v>
      </c>
      <c r="AE797" s="8" t="n">
        <v>1</v>
      </c>
      <c r="AF797" s="20" t="n" hidden="false">
        <v>1500</v>
      </c>
      <c r="AG797" s="19" t="n" hidden="false">
        <v/>
      </c>
      <c r="AH797" s="19" t="n" hidden="false">
        <f>AF797+AG797</f>
        <v>1500</v>
      </c>
      <c r="AI797" s="19" t="n" hidden="false">
        <f>ROUND(AE797*AF797,2)</f>
        <v>1500</v>
      </c>
      <c r="AJ797" s="19" t="n" hidden="false">
        <v/>
      </c>
      <c r="AK797" s="19" t="n" hidden="false">
        <f>AI797+AJ797</f>
        <v>1500</v>
      </c>
      <c r="AL797" s="21" t="n" hidden="false">
        <f>AK797/N797-1</f>
        <v>-0.4922551993067591</v>
      </c>
      <c r="AM797" s="8" t="n">
        <v>0</v>
      </c>
      <c r="AN797" s="19" t="n" hidden="false">
        <v>0</v>
      </c>
      <c r="AO797" s="19" t="n" hidden="false">
        <v/>
      </c>
      <c r="AP797" s="19" t="n" hidden="false">
        <f>AN797+AO797</f>
        <v>0</v>
      </c>
      <c r="AQ797" s="19" t="n" hidden="false">
        <f>ROUND(AM797*AN797,2)</f>
        <v>0</v>
      </c>
      <c r="AR797" s="19" t="n" hidden="false">
        <v/>
      </c>
      <c r="AS797" s="19" t="n" hidden="false">
        <f>AQ797+AR797</f>
        <v>0</v>
      </c>
      <c r="AT797" s="21" t="n" hidden="false">
        <f>AS797/N797-1</f>
        <v>-1</v>
      </c>
    </row>
    <row r="798" customFormat="false" hidden="false" outlineLevel="0" collapsed="false">
      <c r="A798" s="18" t="inlineStr">
        <is>
          <t xml:space="preserve">1.1.1.2.1.1.1.3.3</t>
        </is>
      </c>
      <c r="B798" s="18" t="inlineStr">
        <is>
          <t xml:space="preserve"/>
        </is>
      </c>
      <c r="C798" s="22" t="inlineStr">
        <is>
          <t xml:space="preserve">Защитные очки</t>
        </is>
      </c>
      <c r="D798" s="7" t="inlineStr">
        <is>
          <t xml:space="preserve"/>
        </is>
      </c>
      <c r="E798" s="7" t="inlineStr">
        <is>
          <t xml:space="preserve"/>
        </is>
      </c>
      <c r="F798" s="7" t="inlineStr">
        <is>
          <t xml:space="preserve">ШТ</t>
        </is>
      </c>
      <c r="G798" s="7" t="inlineStr">
        <is>
          <t xml:space="preserve">1</t>
        </is>
      </c>
      <c r="H798" s="8" t="n">
        <v>1</v>
      </c>
      <c r="I798" s="20" t="n">
        <v>72.85</v>
      </c>
      <c r="J798" s="19" t="n">
        <v/>
      </c>
      <c r="K798" s="19" t="n">
        <f>ROUND(I798,2)+J798</f>
        <v>72.85</v>
      </c>
      <c r="L798" s="19" t="n">
        <f>ROUND(H798*ROUND(I798,2),2)</f>
        <v>72.85</v>
      </c>
      <c r="M798" s="19" t="n">
        <v/>
      </c>
      <c r="N798" s="19" t="n">
        <f>L798+M798</f>
        <v>72.85</v>
      </c>
      <c r="O798" s="8" t="n">
        <v>1</v>
      </c>
      <c r="P798" s="20" t="n" hidden="false">
        <v>347</v>
      </c>
      <c r="Q798" s="19" t="n" hidden="false">
        <v/>
      </c>
      <c r="R798" s="19" t="n" hidden="false">
        <f>P798+Q798</f>
        <v>347</v>
      </c>
      <c r="S798" s="19" t="n" hidden="false">
        <f>ROUND(O798*P798,2)</f>
        <v>347</v>
      </c>
      <c r="T798" s="19" t="n" hidden="false">
        <v/>
      </c>
      <c r="U798" s="19" t="n" hidden="false">
        <f>S798+T798</f>
        <v>347</v>
      </c>
      <c r="V798" s="21" t="n" hidden="false">
        <f>U798/N798-1</f>
        <v>3.7632120796156494</v>
      </c>
      <c r="W798" s="8" t="n">
        <v>1</v>
      </c>
      <c r="X798" s="20" t="n" hidden="false">
        <v>195</v>
      </c>
      <c r="Y798" s="19" t="n" hidden="false">
        <v/>
      </c>
      <c r="Z798" s="19" t="n" hidden="false">
        <f>X798+Y798</f>
        <v>195</v>
      </c>
      <c r="AA798" s="19" t="n" hidden="false">
        <f>ROUND(W798*X798,2)</f>
        <v>195</v>
      </c>
      <c r="AB798" s="19" t="n" hidden="false">
        <v/>
      </c>
      <c r="AC798" s="19" t="n" hidden="false">
        <f>AA798+AB798</f>
        <v>195</v>
      </c>
      <c r="AD798" s="21" t="n" hidden="false">
        <f>AC798/N798-1</f>
        <v>1.6767330130404945</v>
      </c>
      <c r="AE798" s="8" t="n">
        <v>1</v>
      </c>
      <c r="AF798" s="20" t="n" hidden="false">
        <v>500</v>
      </c>
      <c r="AG798" s="19" t="n" hidden="false">
        <v/>
      </c>
      <c r="AH798" s="19" t="n" hidden="false">
        <f>AF798+AG798</f>
        <v>500</v>
      </c>
      <c r="AI798" s="19" t="n" hidden="false">
        <f>ROUND(AE798*AF798,2)</f>
        <v>500</v>
      </c>
      <c r="AJ798" s="19" t="n" hidden="false">
        <v/>
      </c>
      <c r="AK798" s="19" t="n" hidden="false">
        <f>AI798+AJ798</f>
        <v>500</v>
      </c>
      <c r="AL798" s="21" t="n" hidden="false">
        <f>AK798/N798-1</f>
        <v>5.863417982155114</v>
      </c>
      <c r="AM798" s="8" t="n">
        <v>0</v>
      </c>
      <c r="AN798" s="19" t="n" hidden="false">
        <v>0</v>
      </c>
      <c r="AO798" s="19" t="n" hidden="false">
        <v/>
      </c>
      <c r="AP798" s="19" t="n" hidden="false">
        <f>AN798+AO798</f>
        <v>0</v>
      </c>
      <c r="AQ798" s="19" t="n" hidden="false">
        <f>ROUND(AM798*AN798,2)</f>
        <v>0</v>
      </c>
      <c r="AR798" s="19" t="n" hidden="false">
        <v/>
      </c>
      <c r="AS798" s="19" t="n" hidden="false">
        <f>AQ798+AR798</f>
        <v>0</v>
      </c>
      <c r="AT798" s="21" t="n" hidden="false">
        <f>AS798/N798-1</f>
        <v>-1</v>
      </c>
    </row>
    <row r="799" customFormat="false" hidden="false" outlineLevel="0" collapsed="false">
      <c r="A799" s="18" t="inlineStr">
        <is>
          <t xml:space="preserve">1.1.1.2.1.1.1.3.4</t>
        </is>
      </c>
      <c r="B799" s="18" t="inlineStr">
        <is>
          <t xml:space="preserve"/>
        </is>
      </c>
      <c r="C799" s="22" t="inlineStr">
        <is>
          <t xml:space="preserve">Диэлектрические галоши_</t>
        </is>
      </c>
      <c r="D799" s="7" t="inlineStr">
        <is>
          <t xml:space="preserve"/>
        </is>
      </c>
      <c r="E799" s="7" t="inlineStr">
        <is>
          <t xml:space="preserve"/>
        </is>
      </c>
      <c r="F799" s="7" t="inlineStr">
        <is>
          <t xml:space="preserve">ШТ</t>
        </is>
      </c>
      <c r="G799" s="7" t="inlineStr">
        <is>
          <t xml:space="preserve">1</t>
        </is>
      </c>
      <c r="H799" s="8" t="n">
        <v>2</v>
      </c>
      <c r="I799" s="20" t="n">
        <v>876.44</v>
      </c>
      <c r="J799" s="19" t="n">
        <v/>
      </c>
      <c r="K799" s="19" t="n">
        <f>ROUND(I799,2)+J799</f>
        <v>876.44</v>
      </c>
      <c r="L799" s="19" t="n">
        <f>ROUND(H799*ROUND(I799,2),2)</f>
        <v>1752.88</v>
      </c>
      <c r="M799" s="19" t="n">
        <v/>
      </c>
      <c r="N799" s="19" t="n">
        <f>L799+M799</f>
        <v>1752.88</v>
      </c>
      <c r="O799" s="8" t="n">
        <v>2</v>
      </c>
      <c r="P799" s="20" t="n" hidden="false">
        <v>766</v>
      </c>
      <c r="Q799" s="19" t="n" hidden="false">
        <v/>
      </c>
      <c r="R799" s="19" t="n" hidden="false">
        <f>P799+Q799</f>
        <v>766</v>
      </c>
      <c r="S799" s="19" t="n" hidden="false">
        <f>ROUND(O799*P799,2)</f>
        <v>1532</v>
      </c>
      <c r="T799" s="19" t="n" hidden="false">
        <v/>
      </c>
      <c r="U799" s="19" t="n" hidden="false">
        <f>S799+T799</f>
        <v>1532</v>
      </c>
      <c r="V799" s="21" t="n" hidden="false">
        <f>U799/N799-1</f>
        <v>-0.12600976678380726</v>
      </c>
      <c r="W799" s="8" t="n">
        <v>2</v>
      </c>
      <c r="X799" s="20" t="n" hidden="false">
        <v>1150</v>
      </c>
      <c r="Y799" s="19" t="n" hidden="false">
        <v/>
      </c>
      <c r="Z799" s="19" t="n" hidden="false">
        <f>X799+Y799</f>
        <v>1150</v>
      </c>
      <c r="AA799" s="19" t="n" hidden="false">
        <f>ROUND(W799*X799,2)</f>
        <v>2300</v>
      </c>
      <c r="AB799" s="19" t="n" hidden="false">
        <v/>
      </c>
      <c r="AC799" s="19" t="n" hidden="false">
        <f>AA799+AB799</f>
        <v>2300</v>
      </c>
      <c r="AD799" s="21" t="n" hidden="false">
        <f>AC799/N799-1</f>
        <v>0.31212632924102035</v>
      </c>
      <c r="AE799" s="8" t="n">
        <v>2</v>
      </c>
      <c r="AF799" s="20" t="n" hidden="false">
        <v>500</v>
      </c>
      <c r="AG799" s="19" t="n" hidden="false">
        <v/>
      </c>
      <c r="AH799" s="19" t="n" hidden="false">
        <f>AF799+AG799</f>
        <v>500</v>
      </c>
      <c r="AI799" s="19" t="n" hidden="false">
        <f>ROUND(AE799*AF799,2)</f>
        <v>1000</v>
      </c>
      <c r="AJ799" s="19" t="n" hidden="false">
        <v/>
      </c>
      <c r="AK799" s="19" t="n" hidden="false">
        <f>AI799+AJ799</f>
        <v>1000</v>
      </c>
      <c r="AL799" s="21" t="n" hidden="false">
        <f>AK799/N799-1</f>
        <v>-0.42951029163433896</v>
      </c>
      <c r="AM799" s="8" t="n">
        <v>0</v>
      </c>
      <c r="AN799" s="19" t="n" hidden="false">
        <v>0</v>
      </c>
      <c r="AO799" s="19" t="n" hidden="false">
        <v/>
      </c>
      <c r="AP799" s="19" t="n" hidden="false">
        <f>AN799+AO799</f>
        <v>0</v>
      </c>
      <c r="AQ799" s="19" t="n" hidden="false">
        <f>ROUND(AM799*AN799,2)</f>
        <v>0</v>
      </c>
      <c r="AR799" s="19" t="n" hidden="false">
        <v/>
      </c>
      <c r="AS799" s="19" t="n" hidden="false">
        <f>AQ799+AR799</f>
        <v>0</v>
      </c>
      <c r="AT799" s="21" t="n" hidden="false">
        <f>AS799/N799-1</f>
        <v>-1</v>
      </c>
    </row>
    <row r="800" customFormat="false" hidden="false" outlineLevel="0" collapsed="false">
      <c r="A800" s="18" t="inlineStr">
        <is>
          <t xml:space="preserve">1.1.1.2.1.1.1.3.5</t>
        </is>
      </c>
      <c r="B800" s="18" t="inlineStr">
        <is>
          <t xml:space="preserve"/>
        </is>
      </c>
      <c r="C800" s="22" t="inlineStr">
        <is>
          <t xml:space="preserve">Диэлектрические ковры_ /  800х1500 мм</t>
        </is>
      </c>
      <c r="D800" s="7" t="inlineStr">
        <is>
          <t xml:space="preserve"/>
        </is>
      </c>
      <c r="E800" s="7" t="inlineStr">
        <is>
          <t xml:space="preserve"/>
        </is>
      </c>
      <c r="F800" s="7" t="inlineStr">
        <is>
          <t xml:space="preserve">ШТ</t>
        </is>
      </c>
      <c r="G800" s="7" t="inlineStr">
        <is>
          <t xml:space="preserve">1</t>
        </is>
      </c>
      <c r="H800" s="8" t="n">
        <v>3</v>
      </c>
      <c r="I800" s="20" t="n">
        <v>0</v>
      </c>
      <c r="J800" s="19" t="n">
        <v/>
      </c>
      <c r="K800" s="19" t="n">
        <f>ROUND(I800,2)+J800</f>
        <v>0</v>
      </c>
      <c r="L800" s="19" t="n">
        <f>ROUND(H800*ROUND(I800,2),2)</f>
        <v>0</v>
      </c>
      <c r="M800" s="19" t="n">
        <v/>
      </c>
      <c r="N800" s="19" t="n">
        <f>L800+M800</f>
        <v>0</v>
      </c>
      <c r="O800" s="8" t="n">
        <v>3</v>
      </c>
      <c r="P800" s="20" t="n" hidden="false">
        <v>2800</v>
      </c>
      <c r="Q800" s="19" t="n" hidden="false">
        <v/>
      </c>
      <c r="R800" s="19" t="n" hidden="false">
        <f>P800+Q800</f>
        <v>2800</v>
      </c>
      <c r="S800" s="19" t="n" hidden="false">
        <f>ROUND(O800*P800,2)</f>
        <v>8400</v>
      </c>
      <c r="T800" s="19" t="n" hidden="false">
        <v/>
      </c>
      <c r="U800" s="19" t="n" hidden="false">
        <f>S800+T800</f>
        <v>8400</v>
      </c>
      <c r="V800" s="21" t="n" hidden="false">
        <f>U800/N800-1</f>
        <v>Infinity</v>
      </c>
      <c r="W800" s="8" t="n">
        <v>3</v>
      </c>
      <c r="X800" s="20" t="n" hidden="false">
        <v>2280</v>
      </c>
      <c r="Y800" s="19" t="n" hidden="false">
        <v/>
      </c>
      <c r="Z800" s="19" t="n" hidden="false">
        <f>X800+Y800</f>
        <v>2280</v>
      </c>
      <c r="AA800" s="19" t="n" hidden="false">
        <f>ROUND(W800*X800,2)</f>
        <v>6840</v>
      </c>
      <c r="AB800" s="19" t="n" hidden="false">
        <v/>
      </c>
      <c r="AC800" s="19" t="n" hidden="false">
        <f>AA800+AB800</f>
        <v>6840</v>
      </c>
      <c r="AD800" s="21" t="n" hidden="false">
        <f>AC800/N800-1</f>
        <v>Infinity</v>
      </c>
      <c r="AE800" s="8" t="n">
        <v>3</v>
      </c>
      <c r="AF800" s="20" t="n" hidden="false">
        <v>1500</v>
      </c>
      <c r="AG800" s="19" t="n" hidden="false">
        <v/>
      </c>
      <c r="AH800" s="19" t="n" hidden="false">
        <f>AF800+AG800</f>
        <v>1500</v>
      </c>
      <c r="AI800" s="19" t="n" hidden="false">
        <f>ROUND(AE800*AF800,2)</f>
        <v>4500</v>
      </c>
      <c r="AJ800" s="19" t="n" hidden="false">
        <v/>
      </c>
      <c r="AK800" s="19" t="n" hidden="false">
        <f>AI800+AJ800</f>
        <v>4500</v>
      </c>
      <c r="AL800" s="21" t="n" hidden="false">
        <f>AK800/N800-1</f>
        <v>Infinity</v>
      </c>
      <c r="AM800" s="8" t="n">
        <v>0</v>
      </c>
      <c r="AN800" s="19" t="n" hidden="false">
        <v>0</v>
      </c>
      <c r="AO800" s="19" t="n" hidden="false">
        <v/>
      </c>
      <c r="AP800" s="19" t="n" hidden="false">
        <f>AN800+AO800</f>
        <v>0</v>
      </c>
      <c r="AQ800" s="19" t="n" hidden="false">
        <f>ROUND(AM800*AN800,2)</f>
        <v>0</v>
      </c>
      <c r="AR800" s="19" t="n" hidden="false">
        <v/>
      </c>
      <c r="AS800" s="19" t="n" hidden="false">
        <f>AQ800+AR800</f>
        <v>0</v>
      </c>
      <c r="AT800" s="21" t="n" hidden="false">
        <f>AS800/N800-1</f>
        <v>NaN</v>
      </c>
    </row>
    <row r="801" customFormat="false" hidden="false" outlineLevel="0" collapsed="false">
      <c r="A801" s="18" t="inlineStr">
        <is>
          <t xml:space="preserve">1.1.1.2.1.1.1.3.6</t>
        </is>
      </c>
      <c r="B801" s="18" t="inlineStr">
        <is>
          <t xml:space="preserve"/>
        </is>
      </c>
      <c r="C801" s="22" t="inlineStr">
        <is>
          <t xml:space="preserve">Предупредительные плакаты и знаки безопасности_</t>
        </is>
      </c>
      <c r="D801" s="7" t="inlineStr">
        <is>
          <t xml:space="preserve"/>
        </is>
      </c>
      <c r="E801" s="7" t="inlineStr">
        <is>
          <t xml:space="preserve"/>
        </is>
      </c>
      <c r="F801" s="7" t="inlineStr">
        <is>
          <t xml:space="preserve">ШТ</t>
        </is>
      </c>
      <c r="G801" s="7" t="inlineStr">
        <is>
          <t xml:space="preserve">1</t>
        </is>
      </c>
      <c r="H801" s="8" t="n">
        <v>2</v>
      </c>
      <c r="I801" s="20" t="n">
        <v>214.94</v>
      </c>
      <c r="J801" s="19" t="n">
        <v/>
      </c>
      <c r="K801" s="19" t="n">
        <f>ROUND(I801,2)+J801</f>
        <v>214.94</v>
      </c>
      <c r="L801" s="19" t="n">
        <f>ROUND(H801*ROUND(I801,2),2)</f>
        <v>429.88</v>
      </c>
      <c r="M801" s="19" t="n">
        <v/>
      </c>
      <c r="N801" s="19" t="n">
        <f>L801+M801</f>
        <v>429.88</v>
      </c>
      <c r="O801" s="8" t="n">
        <v>2</v>
      </c>
      <c r="P801" s="20" t="n" hidden="false">
        <v>500</v>
      </c>
      <c r="Q801" s="19" t="n" hidden="false">
        <v/>
      </c>
      <c r="R801" s="19" t="n" hidden="false">
        <f>P801+Q801</f>
        <v>500</v>
      </c>
      <c r="S801" s="19" t="n" hidden="false">
        <f>ROUND(O801*P801,2)</f>
        <v>1000</v>
      </c>
      <c r="T801" s="19" t="n" hidden="false">
        <v/>
      </c>
      <c r="U801" s="19" t="n" hidden="false">
        <f>S801+T801</f>
        <v>1000</v>
      </c>
      <c r="V801" s="21" t="n" hidden="false">
        <f>U801/N801-1</f>
        <v>1.3262305759746909</v>
      </c>
      <c r="W801" s="8" t="n">
        <v>2</v>
      </c>
      <c r="X801" s="20" t="n" hidden="false">
        <v>2100</v>
      </c>
      <c r="Y801" s="19" t="n" hidden="false">
        <v/>
      </c>
      <c r="Z801" s="19" t="n" hidden="false">
        <f>X801+Y801</f>
        <v>2100</v>
      </c>
      <c r="AA801" s="19" t="n" hidden="false">
        <f>ROUND(W801*X801,2)</f>
        <v>4200</v>
      </c>
      <c r="AB801" s="19" t="n" hidden="false">
        <v/>
      </c>
      <c r="AC801" s="19" t="n" hidden="false">
        <f>AA801+AB801</f>
        <v>4200</v>
      </c>
      <c r="AD801" s="21" t="n" hidden="false">
        <f>AC801/N801-1</f>
        <v>8.7701684190937</v>
      </c>
      <c r="AE801" s="8" t="n">
        <v>2</v>
      </c>
      <c r="AF801" s="20" t="n" hidden="false">
        <v>2000</v>
      </c>
      <c r="AG801" s="19" t="n" hidden="false">
        <v/>
      </c>
      <c r="AH801" s="19" t="n" hidden="false">
        <f>AF801+AG801</f>
        <v>2000</v>
      </c>
      <c r="AI801" s="19" t="n" hidden="false">
        <f>ROUND(AE801*AF801,2)</f>
        <v>4000</v>
      </c>
      <c r="AJ801" s="19" t="n" hidden="false">
        <v/>
      </c>
      <c r="AK801" s="19" t="n" hidden="false">
        <f>AI801+AJ801</f>
        <v>4000</v>
      </c>
      <c r="AL801" s="21" t="n" hidden="false">
        <f>AK801/N801-1</f>
        <v>8.304922303898763</v>
      </c>
      <c r="AM801" s="8" t="n">
        <v>0</v>
      </c>
      <c r="AN801" s="19" t="n" hidden="false">
        <v>0</v>
      </c>
      <c r="AO801" s="19" t="n" hidden="false">
        <v/>
      </c>
      <c r="AP801" s="19" t="n" hidden="false">
        <f>AN801+AO801</f>
        <v>0</v>
      </c>
      <c r="AQ801" s="19" t="n" hidden="false">
        <f>ROUND(AM801*AN801,2)</f>
        <v>0</v>
      </c>
      <c r="AR801" s="19" t="n" hidden="false">
        <v/>
      </c>
      <c r="AS801" s="19" t="n" hidden="false">
        <f>AQ801+AR801</f>
        <v>0</v>
      </c>
      <c r="AT801" s="21" t="n" hidden="false">
        <f>AS801/N801-1</f>
        <v>-1</v>
      </c>
    </row>
    <row r="802" customFormat="false" hidden="false" outlineLevel="0" collapsed="false">
      <c r="A802" s="18" t="inlineStr">
        <is>
          <t xml:space="preserve">1.1.1.2.1.1.1.3.7</t>
        </is>
      </c>
      <c r="B802" s="18" t="inlineStr">
        <is>
          <t xml:space="preserve"/>
        </is>
      </c>
      <c r="C802" s="22" t="inlineStr">
        <is>
          <t xml:space="preserve">Указатель напряжения_ / 10-500 В</t>
        </is>
      </c>
      <c r="D802" s="7" t="inlineStr">
        <is>
          <t xml:space="preserve"/>
        </is>
      </c>
      <c r="E802" s="7" t="inlineStr">
        <is>
          <t xml:space="preserve"/>
        </is>
      </c>
      <c r="F802" s="7" t="inlineStr">
        <is>
          <t xml:space="preserve">ШТ</t>
        </is>
      </c>
      <c r="G802" s="7" t="inlineStr">
        <is>
          <t xml:space="preserve">1</t>
        </is>
      </c>
      <c r="H802" s="8" t="n">
        <v>2</v>
      </c>
      <c r="I802" s="20" t="n">
        <v>0</v>
      </c>
      <c r="J802" s="19" t="n">
        <v/>
      </c>
      <c r="K802" s="19" t="n">
        <f>ROUND(I802,2)+J802</f>
        <v>0</v>
      </c>
      <c r="L802" s="19" t="n">
        <f>ROUND(H802*ROUND(I802,2),2)</f>
        <v>0</v>
      </c>
      <c r="M802" s="19" t="n">
        <v/>
      </c>
      <c r="N802" s="19" t="n">
        <f>L802+M802</f>
        <v>0</v>
      </c>
      <c r="O802" s="8" t="n">
        <v>2</v>
      </c>
      <c r="P802" s="20" t="n" hidden="false">
        <v>3500</v>
      </c>
      <c r="Q802" s="19" t="n" hidden="false">
        <v/>
      </c>
      <c r="R802" s="19" t="n" hidden="false">
        <f>P802+Q802</f>
        <v>3500</v>
      </c>
      <c r="S802" s="19" t="n" hidden="false">
        <f>ROUND(O802*P802,2)</f>
        <v>7000</v>
      </c>
      <c r="T802" s="19" t="n" hidden="false">
        <v/>
      </c>
      <c r="U802" s="19" t="n" hidden="false">
        <f>S802+T802</f>
        <v>7000</v>
      </c>
      <c r="V802" s="21" t="n" hidden="false">
        <f>U802/N802-1</f>
        <v>Infinity</v>
      </c>
      <c r="W802" s="8" t="n">
        <v>2</v>
      </c>
      <c r="X802" s="20" t="n" hidden="false">
        <v>1700</v>
      </c>
      <c r="Y802" s="19" t="n" hidden="false">
        <v/>
      </c>
      <c r="Z802" s="19" t="n" hidden="false">
        <f>X802+Y802</f>
        <v>1700</v>
      </c>
      <c r="AA802" s="19" t="n" hidden="false">
        <f>ROUND(W802*X802,2)</f>
        <v>3400</v>
      </c>
      <c r="AB802" s="19" t="n" hidden="false">
        <v/>
      </c>
      <c r="AC802" s="19" t="n" hidden="false">
        <f>AA802+AB802</f>
        <v>3400</v>
      </c>
      <c r="AD802" s="21" t="n" hidden="false">
        <f>AC802/N802-1</f>
        <v>Infinity</v>
      </c>
      <c r="AE802" s="8" t="n">
        <v>2</v>
      </c>
      <c r="AF802" s="20" t="n" hidden="false">
        <v>500</v>
      </c>
      <c r="AG802" s="19" t="n" hidden="false">
        <v/>
      </c>
      <c r="AH802" s="19" t="n" hidden="false">
        <f>AF802+AG802</f>
        <v>500</v>
      </c>
      <c r="AI802" s="19" t="n" hidden="false">
        <f>ROUND(AE802*AF802,2)</f>
        <v>1000</v>
      </c>
      <c r="AJ802" s="19" t="n" hidden="false">
        <v/>
      </c>
      <c r="AK802" s="19" t="n" hidden="false">
        <f>AI802+AJ802</f>
        <v>1000</v>
      </c>
      <c r="AL802" s="21" t="n" hidden="false">
        <f>AK802/N802-1</f>
        <v>Infinity</v>
      </c>
      <c r="AM802" s="8" t="n">
        <v>0</v>
      </c>
      <c r="AN802" s="19" t="n" hidden="false">
        <v>0</v>
      </c>
      <c r="AO802" s="19" t="n" hidden="false">
        <v/>
      </c>
      <c r="AP802" s="19" t="n" hidden="false">
        <f>AN802+AO802</f>
        <v>0</v>
      </c>
      <c r="AQ802" s="19" t="n" hidden="false">
        <f>ROUND(AM802*AN802,2)</f>
        <v>0</v>
      </c>
      <c r="AR802" s="19" t="n" hidden="false">
        <v/>
      </c>
      <c r="AS802" s="19" t="n" hidden="false">
        <f>AQ802+AR802</f>
        <v>0</v>
      </c>
      <c r="AT802" s="21" t="n" hidden="false">
        <f>AS802/N802-1</f>
        <v>NaN</v>
      </c>
    </row>
    <row r="803" customFormat="false" hidden="false" outlineLevel="0" collapsed="false">
      <c r="A803" s="18" t="inlineStr">
        <is>
          <t xml:space="preserve">1.1.1.2.1.1.1.3.8</t>
        </is>
      </c>
      <c r="B803" s="18" t="inlineStr">
        <is>
          <t xml:space="preserve"/>
        </is>
      </c>
      <c r="C803" s="22" t="inlineStr">
        <is>
          <t xml:space="preserve">Перчатки диэлектрические до 1 кВ/Безшовные</t>
        </is>
      </c>
      <c r="D803" s="7" t="inlineStr">
        <is>
          <t xml:space="preserve"/>
        </is>
      </c>
      <c r="E803" s="7" t="inlineStr">
        <is>
          <t xml:space="preserve"/>
        </is>
      </c>
      <c r="F803" s="7" t="inlineStr">
        <is>
          <t xml:space="preserve">ПАР</t>
        </is>
      </c>
      <c r="G803" s="7" t="inlineStr">
        <is>
          <t xml:space="preserve">1</t>
        </is>
      </c>
      <c r="H803" s="8" t="n">
        <v>2</v>
      </c>
      <c r="I803" s="20" t="n">
        <v>0</v>
      </c>
      <c r="J803" s="19" t="n">
        <v/>
      </c>
      <c r="K803" s="19" t="n">
        <f>ROUND(I803,2)+J803</f>
        <v>0</v>
      </c>
      <c r="L803" s="19" t="n">
        <f>ROUND(H803*ROUND(I803,2),2)</f>
        <v>0</v>
      </c>
      <c r="M803" s="19" t="n">
        <v/>
      </c>
      <c r="N803" s="19" t="n">
        <f>L803+M803</f>
        <v>0</v>
      </c>
      <c r="O803" s="8" t="n">
        <v>2</v>
      </c>
      <c r="P803" s="20" t="n" hidden="false">
        <v>850</v>
      </c>
      <c r="Q803" s="19" t="n" hidden="false">
        <v/>
      </c>
      <c r="R803" s="19" t="n" hidden="false">
        <f>P803+Q803</f>
        <v>850</v>
      </c>
      <c r="S803" s="19" t="n" hidden="false">
        <f>ROUND(O803*P803,2)</f>
        <v>1700</v>
      </c>
      <c r="T803" s="19" t="n" hidden="false">
        <v/>
      </c>
      <c r="U803" s="19" t="n" hidden="false">
        <f>S803+T803</f>
        <v>1700</v>
      </c>
      <c r="V803" s="21" t="n" hidden="false">
        <f>U803/N803-1</f>
        <v>Infinity</v>
      </c>
      <c r="W803" s="8" t="n">
        <v>2</v>
      </c>
      <c r="X803" s="20" t="n" hidden="false">
        <v>850</v>
      </c>
      <c r="Y803" s="19" t="n" hidden="false">
        <v/>
      </c>
      <c r="Z803" s="19" t="n" hidden="false">
        <f>X803+Y803</f>
        <v>850</v>
      </c>
      <c r="AA803" s="19" t="n" hidden="false">
        <f>ROUND(W803*X803,2)</f>
        <v>1700</v>
      </c>
      <c r="AB803" s="19" t="n" hidden="false">
        <v/>
      </c>
      <c r="AC803" s="19" t="n" hidden="false">
        <f>AA803+AB803</f>
        <v>1700</v>
      </c>
      <c r="AD803" s="21" t="n" hidden="false">
        <f>AC803/N803-1</f>
        <v>Infinity</v>
      </c>
      <c r="AE803" s="8" t="n">
        <v>2</v>
      </c>
      <c r="AF803" s="20" t="n" hidden="false">
        <v>500</v>
      </c>
      <c r="AG803" s="19" t="n" hidden="false">
        <v/>
      </c>
      <c r="AH803" s="19" t="n" hidden="false">
        <f>AF803+AG803</f>
        <v>500</v>
      </c>
      <c r="AI803" s="19" t="n" hidden="false">
        <f>ROUND(AE803*AF803,2)</f>
        <v>1000</v>
      </c>
      <c r="AJ803" s="19" t="n" hidden="false">
        <v/>
      </c>
      <c r="AK803" s="19" t="n" hidden="false">
        <f>AI803+AJ803</f>
        <v>1000</v>
      </c>
      <c r="AL803" s="21" t="n" hidden="false">
        <f>AK803/N803-1</f>
        <v>Infinity</v>
      </c>
      <c r="AM803" s="8" t="n">
        <v>0</v>
      </c>
      <c r="AN803" s="19" t="n" hidden="false">
        <v>0</v>
      </c>
      <c r="AO803" s="19" t="n" hidden="false">
        <v/>
      </c>
      <c r="AP803" s="19" t="n" hidden="false">
        <f>AN803+AO803</f>
        <v>0</v>
      </c>
      <c r="AQ803" s="19" t="n" hidden="false">
        <f>ROUND(AM803*AN803,2)</f>
        <v>0</v>
      </c>
      <c r="AR803" s="19" t="n" hidden="false">
        <v/>
      </c>
      <c r="AS803" s="19" t="n" hidden="false">
        <f>AQ803+AR803</f>
        <v>0</v>
      </c>
      <c r="AT803" s="21" t="n" hidden="false">
        <f>AS803/N803-1</f>
        <v>NaN</v>
      </c>
    </row>
    <row r="804" customFormat="false" hidden="false" outlineLevel="0" collapsed="false">
      <c r="A804" s="18" t="inlineStr">
        <is>
          <t xml:space="preserve">1.1.1.2.1.1.1.3.9</t>
        </is>
      </c>
      <c r="B804" s="18" t="inlineStr">
        <is>
          <t xml:space="preserve"/>
        </is>
      </c>
      <c r="C804" s="22" t="inlineStr">
        <is>
          <t xml:space="preserve">Огнетушитель_ / углекислотный ОУ-2</t>
        </is>
      </c>
      <c r="D804" s="7" t="inlineStr">
        <is>
          <t xml:space="preserve"/>
        </is>
      </c>
      <c r="E804" s="7" t="inlineStr">
        <is>
          <t xml:space="preserve"/>
        </is>
      </c>
      <c r="F804" s="7" t="inlineStr">
        <is>
          <t xml:space="preserve">ШТ</t>
        </is>
      </c>
      <c r="G804" s="7" t="inlineStr">
        <is>
          <t xml:space="preserve">1</t>
        </is>
      </c>
      <c r="H804" s="8" t="n">
        <v>1</v>
      </c>
      <c r="I804" s="23" t="n">
        <v>961</v>
      </c>
      <c r="J804" s="19" t="n">
        <v/>
      </c>
      <c r="K804" s="19" t="n">
        <f>ROUND(I804,2)+J804</f>
        <v>961</v>
      </c>
      <c r="L804" s="19" t="n">
        <f>ROUND(H804*ROUND(I804,2),2)</f>
        <v>961</v>
      </c>
      <c r="M804" s="19" t="n">
        <v/>
      </c>
      <c r="N804" s="19" t="n">
        <f>L804+M804</f>
        <v>961</v>
      </c>
      <c r="O804" s="8" t="n">
        <v>1</v>
      </c>
      <c r="P804" s="23" t="n" hidden="false">
        <v>961</v>
      </c>
      <c r="Q804" s="19" t="n" hidden="false">
        <v/>
      </c>
      <c r="R804" s="19" t="n" hidden="false">
        <f>P804+Q804</f>
        <v>961</v>
      </c>
      <c r="S804" s="19" t="n" hidden="false">
        <f>ROUND(O804*P804,2)</f>
        <v>961</v>
      </c>
      <c r="T804" s="19" t="n" hidden="false">
        <v/>
      </c>
      <c r="U804" s="19" t="n" hidden="false">
        <f>S804+T804</f>
        <v>961</v>
      </c>
      <c r="V804" s="21" t="n" hidden="false">
        <f>U804/N804-1</f>
        <v>0</v>
      </c>
      <c r="W804" s="8" t="n">
        <v>1</v>
      </c>
      <c r="X804" s="23" t="n" hidden="false">
        <v>961</v>
      </c>
      <c r="Y804" s="19" t="n" hidden="false">
        <v/>
      </c>
      <c r="Z804" s="19" t="n" hidden="false">
        <f>X804+Y804</f>
        <v>961</v>
      </c>
      <c r="AA804" s="19" t="n" hidden="false">
        <f>ROUND(W804*X804,2)</f>
        <v>961</v>
      </c>
      <c r="AB804" s="19" t="n" hidden="false">
        <v/>
      </c>
      <c r="AC804" s="19" t="n" hidden="false">
        <f>AA804+AB804</f>
        <v>961</v>
      </c>
      <c r="AD804" s="21" t="n" hidden="false">
        <f>AC804/N804-1</f>
        <v>0</v>
      </c>
      <c r="AE804" s="8" t="n">
        <v>1</v>
      </c>
      <c r="AF804" s="23" t="n" hidden="false">
        <v>961</v>
      </c>
      <c r="AG804" s="19" t="n" hidden="false">
        <v/>
      </c>
      <c r="AH804" s="19" t="n" hidden="false">
        <f>AF804+AG804</f>
        <v>961</v>
      </c>
      <c r="AI804" s="19" t="n" hidden="false">
        <f>ROUND(AE804*AF804,2)</f>
        <v>961</v>
      </c>
      <c r="AJ804" s="19" t="n" hidden="false">
        <v/>
      </c>
      <c r="AK804" s="19" t="n" hidden="false">
        <f>AI804+AJ804</f>
        <v>961</v>
      </c>
      <c r="AL804" s="21" t="n" hidden="false">
        <f>AK804/N804-1</f>
        <v>0</v>
      </c>
      <c r="AM804" s="8" t="n">
        <v>0</v>
      </c>
      <c r="AN804" s="23" t="n" hidden="false">
        <v>0</v>
      </c>
      <c r="AO804" s="19" t="n" hidden="false">
        <v/>
      </c>
      <c r="AP804" s="19" t="n" hidden="false">
        <f>AN804+AO804</f>
        <v>0</v>
      </c>
      <c r="AQ804" s="19" t="n" hidden="false">
        <f>ROUND(AM804*AN804,2)</f>
        <v>0</v>
      </c>
      <c r="AR804" s="19" t="n" hidden="false">
        <v/>
      </c>
      <c r="AS804" s="19" t="n" hidden="false">
        <f>AQ804+AR804</f>
        <v>0</v>
      </c>
      <c r="AT804" s="21" t="n" hidden="false">
        <f>AS804/N804-1</f>
        <v>-1</v>
      </c>
    </row>
    <row r="805" customFormat="false" hidden="false" outlineLevel="0" collapsed="false">
      <c r="A805" s="18" t="inlineStr">
        <is>
          <t xml:space="preserve">1.1.1.2.1.1.1.3.10</t>
        </is>
      </c>
      <c r="B805" s="18" t="inlineStr">
        <is>
          <t xml:space="preserve"/>
        </is>
      </c>
      <c r="C805" s="22" t="inlineStr">
        <is>
          <t xml:space="preserve">Огнетушитель_ / углекислотный ОУ-3</t>
        </is>
      </c>
      <c r="D805" s="7" t="inlineStr">
        <is>
          <t xml:space="preserve"/>
        </is>
      </c>
      <c r="E805" s="7" t="inlineStr">
        <is>
          <t xml:space="preserve"/>
        </is>
      </c>
      <c r="F805" s="7" t="inlineStr">
        <is>
          <t xml:space="preserve">ШТ</t>
        </is>
      </c>
      <c r="G805" s="7" t="inlineStr">
        <is>
          <t xml:space="preserve">1</t>
        </is>
      </c>
      <c r="H805" s="8" t="n">
        <v>1</v>
      </c>
      <c r="I805" s="20" t="n">
        <v>0</v>
      </c>
      <c r="J805" s="19" t="n">
        <v/>
      </c>
      <c r="K805" s="19" t="n">
        <f>ROUND(I805,2)+J805</f>
        <v>0</v>
      </c>
      <c r="L805" s="19" t="n">
        <f>ROUND(H805*ROUND(I805,2),2)</f>
        <v>0</v>
      </c>
      <c r="M805" s="19" t="n">
        <v/>
      </c>
      <c r="N805" s="19" t="n">
        <f>L805+M805</f>
        <v>0</v>
      </c>
      <c r="O805" s="8" t="n">
        <v>1</v>
      </c>
      <c r="P805" s="20" t="n" hidden="false">
        <v>2000</v>
      </c>
      <c r="Q805" s="19" t="n" hidden="false">
        <v/>
      </c>
      <c r="R805" s="19" t="n" hidden="false">
        <f>P805+Q805</f>
        <v>2000</v>
      </c>
      <c r="S805" s="19" t="n" hidden="false">
        <f>ROUND(O805*P805,2)</f>
        <v>2000</v>
      </c>
      <c r="T805" s="19" t="n" hidden="false">
        <v/>
      </c>
      <c r="U805" s="19" t="n" hidden="false">
        <f>S805+T805</f>
        <v>2000</v>
      </c>
      <c r="V805" s="21" t="n" hidden="false">
        <f>U805/N805-1</f>
        <v>Infinity</v>
      </c>
      <c r="W805" s="8" t="n">
        <v>1</v>
      </c>
      <c r="X805" s="20" t="n" hidden="false">
        <v>2059</v>
      </c>
      <c r="Y805" s="19" t="n" hidden="false">
        <v/>
      </c>
      <c r="Z805" s="19" t="n" hidden="false">
        <f>X805+Y805</f>
        <v>2059</v>
      </c>
      <c r="AA805" s="19" t="n" hidden="false">
        <f>ROUND(W805*X805,2)</f>
        <v>2059</v>
      </c>
      <c r="AB805" s="19" t="n" hidden="false">
        <v/>
      </c>
      <c r="AC805" s="19" t="n" hidden="false">
        <f>AA805+AB805</f>
        <v>2059</v>
      </c>
      <c r="AD805" s="21" t="n" hidden="false">
        <f>AC805/N805-1</f>
        <v>Infinity</v>
      </c>
      <c r="AE805" s="8" t="n">
        <v>1</v>
      </c>
      <c r="AF805" s="20" t="n" hidden="false">
        <v>1500</v>
      </c>
      <c r="AG805" s="19" t="n" hidden="false">
        <v/>
      </c>
      <c r="AH805" s="19" t="n" hidden="false">
        <f>AF805+AG805</f>
        <v>1500</v>
      </c>
      <c r="AI805" s="19" t="n" hidden="false">
        <f>ROUND(AE805*AF805,2)</f>
        <v>1500</v>
      </c>
      <c r="AJ805" s="19" t="n" hidden="false">
        <v/>
      </c>
      <c r="AK805" s="19" t="n" hidden="false">
        <f>AI805+AJ805</f>
        <v>1500</v>
      </c>
      <c r="AL805" s="21" t="n" hidden="false">
        <f>AK805/N805-1</f>
        <v>Infinity</v>
      </c>
      <c r="AM805" s="8" t="n">
        <v>0</v>
      </c>
      <c r="AN805" s="19" t="n" hidden="false">
        <v>0</v>
      </c>
      <c r="AO805" s="19" t="n" hidden="false">
        <v/>
      </c>
      <c r="AP805" s="19" t="n" hidden="false">
        <f>AN805+AO805</f>
        <v>0</v>
      </c>
      <c r="AQ805" s="19" t="n" hidden="false">
        <f>ROUND(AM805*AN805,2)</f>
        <v>0</v>
      </c>
      <c r="AR805" s="19" t="n" hidden="false">
        <v/>
      </c>
      <c r="AS805" s="19" t="n" hidden="false">
        <f>AQ805+AR805</f>
        <v>0</v>
      </c>
      <c r="AT805" s="21" t="n" hidden="false">
        <f>AS805/N805-1</f>
        <v>NaN</v>
      </c>
    </row>
    <row r="806" customFormat="false" hidden="false" outlineLevel="0" collapsed="false">
      <c r="A806" s="18" t="inlineStr">
        <is>
          <t xml:space="preserve">1.1.1.2.1.1.1.4</t>
        </is>
      </c>
      <c r="B806" s="18" t="inlineStr">
        <is>
          <t xml:space="preserve"/>
        </is>
      </c>
      <c r="C806" s="18" t="inlineStr">
        <is>
          <t xml:space="preserve">Пуско-наладочные работы ВРУ</t>
        </is>
      </c>
      <c r="D806" s="7" t="inlineStr">
        <is>
          <t xml:space="preserve"/>
        </is>
      </c>
      <c r="E806" s="7" t="inlineStr">
        <is>
          <t xml:space="preserve"/>
        </is>
      </c>
      <c r="F806" s="7" t="inlineStr">
        <is>
          <t xml:space="preserve">ШТ</t>
        </is>
      </c>
      <c r="G806" s="7" t="inlineStr">
        <is>
          <t xml:space="preserve">1</t>
        </is>
      </c>
      <c r="H806" s="8" t="n">
        <v>1</v>
      </c>
      <c r="I806" s="19" t="n">
        <v/>
      </c>
      <c r="J806" s="20" t="n">
        <v>255646</v>
      </c>
      <c r="K806" s="19" t="n">
        <f>I806+ROUND(J806,2)</f>
        <v>255646</v>
      </c>
      <c r="L806" s="19" t="n">
        <v/>
      </c>
      <c r="M806" s="19" t="n">
        <f>ROUND(H806*ROUND(J806,2),2)</f>
        <v>255646</v>
      </c>
      <c r="N806" s="19" t="n">
        <f>L806+M806</f>
        <v>255646</v>
      </c>
      <c r="O806" s="8" t="n">
        <v>1</v>
      </c>
      <c r="P806" s="19" t="n" hidden="false">
        <v/>
      </c>
      <c r="Q806" s="20" t="n" hidden="false">
        <v>54632</v>
      </c>
      <c r="R806" s="19" t="n" hidden="false">
        <f>P806+Q806</f>
        <v>54632</v>
      </c>
      <c r="S806" s="19" t="n" hidden="false">
        <v/>
      </c>
      <c r="T806" s="19" t="n" hidden="false">
        <f>ROUND(O806*Q806,2)</f>
        <v>54632</v>
      </c>
      <c r="U806" s="19" t="n" hidden="false">
        <f>S806+T806</f>
        <v>54632</v>
      </c>
      <c r="V806" s="21" t="n" hidden="false">
        <f>U806/N806-1</f>
        <v>-0.7862982405357408</v>
      </c>
      <c r="W806" s="8" t="n">
        <v>1</v>
      </c>
      <c r="X806" s="19" t="n" hidden="false">
        <v/>
      </c>
      <c r="Y806" s="20" t="n" hidden="false">
        <v>120000</v>
      </c>
      <c r="Z806" s="19" t="n" hidden="false">
        <f>X806+Y806</f>
        <v>120000</v>
      </c>
      <c r="AA806" s="19" t="n" hidden="false">
        <v/>
      </c>
      <c r="AB806" s="19" t="n" hidden="false">
        <f>ROUND(W806*Y806,2)</f>
        <v>120000</v>
      </c>
      <c r="AC806" s="19" t="n" hidden="false">
        <f>AA806+AB806</f>
        <v>120000</v>
      </c>
      <c r="AD806" s="21" t="n" hidden="false">
        <f>AC806/N806-1</f>
        <v>-0.5306009090695727</v>
      </c>
      <c r="AE806" s="8" t="n">
        <v>1</v>
      </c>
      <c r="AF806" s="19" t="n" hidden="false">
        <v/>
      </c>
      <c r="AG806" s="20" t="n" hidden="false">
        <v>500000</v>
      </c>
      <c r="AH806" s="19" t="n" hidden="false">
        <f>AF806+AG806</f>
        <v>500000</v>
      </c>
      <c r="AI806" s="19" t="n" hidden="false">
        <v/>
      </c>
      <c r="AJ806" s="19" t="n" hidden="false">
        <f>ROUND(AE806*AG806,2)</f>
        <v>500000</v>
      </c>
      <c r="AK806" s="19" t="n" hidden="false">
        <f>AI806+AJ806</f>
        <v>500000</v>
      </c>
      <c r="AL806" s="21" t="n" hidden="false">
        <f>AK806/N806-1</f>
        <v>0.9558295455434469</v>
      </c>
      <c r="AM806" s="8" t="n">
        <v>0</v>
      </c>
      <c r="AN806" s="19" t="n" hidden="false">
        <v/>
      </c>
      <c r="AO806" s="19" t="n" hidden="false">
        <v>0</v>
      </c>
      <c r="AP806" s="19" t="n" hidden="false">
        <f>AN806+AO806</f>
        <v>0</v>
      </c>
      <c r="AQ806" s="19" t="n" hidden="false">
        <v/>
      </c>
      <c r="AR806" s="19" t="n" hidden="false">
        <f>ROUND(AM806*AO806,2)</f>
        <v>0</v>
      </c>
      <c r="AS806" s="19" t="n" hidden="false">
        <f>AQ806+AR806</f>
        <v>0</v>
      </c>
      <c r="AT806" s="21" t="n" hidden="false">
        <f>AS806/N806-1</f>
        <v>-1</v>
      </c>
    </row>
    <row r="807" customFormat="false" hidden="false" outlineLevel="0" collapsed="false">
      <c r="A807" s="14" t="inlineStr">
        <is>
          <t xml:space="preserve">1.1.1.2.1.1.2</t>
        </is>
      </c>
      <c r="B807" s="14" t="inlineStr">
        <is>
          <t xml:space="preserve"/>
        </is>
      </c>
      <c r="C807" s="14" t="inlineStr">
        <is>
          <t xml:space="preserve">Монтаж щитового оборудования</t>
        </is>
      </c>
      <c r="D807" s="6" t="inlineStr">
        <is>
          <t xml:space="preserve"/>
        </is>
      </c>
      <c r="E807" s="6" t="inlineStr">
        <is>
          <t xml:space="preserve"/>
        </is>
      </c>
      <c r="F807" s="6" t="inlineStr">
        <is>
          <t xml:space="preserve"/>
        </is>
      </c>
      <c r="G807" s="6" t="inlineStr">
        <is>
          <t xml:space="preserve"/>
        </is>
      </c>
      <c r="H807" s="15" t="n">
        <v/>
      </c>
      <c r="I807" s="16" t="n">
        <v/>
      </c>
      <c r="J807" s="16" t="n">
        <v/>
      </c>
      <c r="K807" s="16" t="n">
        <v/>
      </c>
      <c r="L807" s="16" t="n">
        <f>L808+L811+L813+L817+L826+L828</f>
        <v>21</v>
      </c>
      <c r="M807" s="16" t="n">
        <f>M808+M811+M813+M817+M826+M828</f>
        <v>185887</v>
      </c>
      <c r="N807" s="16" t="n">
        <f>N808+N811+N813+N817+N826+N828</f>
        <v>185908</v>
      </c>
      <c r="O807" s="15" t="n">
        <v/>
      </c>
      <c r="P807" s="16" t="n" hidden="false">
        <v/>
      </c>
      <c r="Q807" s="16" t="n" hidden="false">
        <v/>
      </c>
      <c r="R807" s="16" t="n" hidden="false">
        <v/>
      </c>
      <c r="S807" s="16" t="n" hidden="false">
        <f>S808+S811+S813+S817+S826+S828</f>
        <v>379873</v>
      </c>
      <c r="T807" s="16" t="n" hidden="false">
        <f>T808+T811+T813+T817+T826+T828</f>
        <v>354420.8</v>
      </c>
      <c r="U807" s="16" t="n" hidden="false">
        <f>U808+U811+U813+U817+U826+U828</f>
        <v>734293.8</v>
      </c>
      <c r="V807" s="17" t="n" hidden="false">
        <f>U807/N807-1</f>
        <v>2.949769778600168</v>
      </c>
      <c r="W807" s="15" t="n">
        <v/>
      </c>
      <c r="X807" s="16" t="n" hidden="false">
        <v/>
      </c>
      <c r="Y807" s="16" t="n" hidden="false">
        <v/>
      </c>
      <c r="Z807" s="16" t="n" hidden="false">
        <v/>
      </c>
      <c r="AA807" s="16" t="n" hidden="false">
        <f>AA808+AA811+AA813+AA817+AA826+AA828</f>
        <v>175021</v>
      </c>
      <c r="AB807" s="16" t="n" hidden="false">
        <f>AB808+AB811+AB813+AB817+AB826+AB828</f>
        <v>448500</v>
      </c>
      <c r="AC807" s="16" t="n" hidden="false">
        <f>AC808+AC811+AC813+AC817+AC826+AC828</f>
        <v>623521</v>
      </c>
      <c r="AD807" s="17" t="n" hidden="false">
        <f>AC807/N807-1</f>
        <v>2.3539223702046175</v>
      </c>
      <c r="AE807" s="15" t="n">
        <v/>
      </c>
      <c r="AF807" s="16" t="n" hidden="false">
        <v/>
      </c>
      <c r="AG807" s="16" t="n" hidden="false">
        <v/>
      </c>
      <c r="AH807" s="16" t="n" hidden="false">
        <v/>
      </c>
      <c r="AI807" s="16" t="n" hidden="false">
        <f>AI808+AI811+AI813+AI817+AI826+AI828</f>
        <v>100021</v>
      </c>
      <c r="AJ807" s="16" t="n" hidden="false">
        <f>AJ808+AJ811+AJ813+AJ817+AJ826+AJ828</f>
        <v>393800</v>
      </c>
      <c r="AK807" s="16" t="n" hidden="false">
        <f>AK808+AK811+AK813+AK817+AK826+AK828</f>
        <v>493821</v>
      </c>
      <c r="AL807" s="17" t="n" hidden="false">
        <f>AK807/N807-1</f>
        <v>1.6562654646384232</v>
      </c>
      <c r="AM807" s="15" t="n">
        <v/>
      </c>
      <c r="AN807" s="16" t="n" hidden="false">
        <v/>
      </c>
      <c r="AO807" s="16" t="n" hidden="false">
        <v/>
      </c>
      <c r="AP807" s="16" t="n" hidden="false">
        <v/>
      </c>
      <c r="AQ807" s="16" t="n" hidden="false">
        <f>AQ808+AQ811+AQ813+AQ817+AQ826+AQ828</f>
        <v>0</v>
      </c>
      <c r="AR807" s="16" t="n" hidden="false">
        <f>AR808+AR811+AR813+AR817+AR826+AR828</f>
        <v>0</v>
      </c>
      <c r="AS807" s="16" t="n" hidden="false">
        <f>AS808+AS811+AS813+AS817+AS826+AS828</f>
        <v>0</v>
      </c>
      <c r="AT807" s="17" t="n" hidden="false">
        <f>AS807/N807-1</f>
        <v>-1</v>
      </c>
    </row>
    <row r="808" customFormat="false" hidden="false" outlineLevel="0" collapsed="false">
      <c r="A808" s="18" t="inlineStr">
        <is>
          <t xml:space="preserve">1.1.1.2.1.1.2.1</t>
        </is>
      </c>
      <c r="B808" s="18" t="inlineStr">
        <is>
          <t xml:space="preserve"/>
        </is>
      </c>
      <c r="C808" s="18" t="inlineStr">
        <is>
          <t xml:space="preserve">Монтаж щита, шкафа распределительного, учетного</t>
        </is>
      </c>
      <c r="D808" s="7" t="inlineStr">
        <is>
          <t xml:space="preserve"/>
        </is>
      </c>
      <c r="E808" s="7" t="inlineStr">
        <is>
          <t xml:space="preserve">Выгружается из БО по объектам BIM-КЦ</t>
        </is>
      </c>
      <c r="F808" s="7" t="inlineStr">
        <is>
          <t xml:space="preserve">ШТ</t>
        </is>
      </c>
      <c r="G808" s="7" t="inlineStr">
        <is>
          <t xml:space="preserve">1</t>
        </is>
      </c>
      <c r="H808" s="8" t="n">
        <v>2</v>
      </c>
      <c r="I808" s="19" t="n">
        <f>ROUND((L809+L810)/H808,2)</f>
        <v>1</v>
      </c>
      <c r="J808" s="20" t="n">
        <v>5670</v>
      </c>
      <c r="K808" s="19" t="n">
        <f>I808+ROUND(J808,2)</f>
        <v>5671</v>
      </c>
      <c r="L808" s="19" t="n">
        <f>ROUND(H808*I808,2)</f>
        <v>2</v>
      </c>
      <c r="M808" s="19" t="n">
        <f>ROUND(H808*ROUND(J808,2),2)</f>
        <v>11340</v>
      </c>
      <c r="N808" s="19" t="n">
        <f>L808+M808</f>
        <v>11342</v>
      </c>
      <c r="O808" s="8" t="n">
        <v>2</v>
      </c>
      <c r="P808" s="19" t="n" hidden="false">
        <f>ROUND((S809+S810)/O808,2)</f>
        <v>1</v>
      </c>
      <c r="Q808" s="20" t="n" hidden="false">
        <v>16100.8</v>
      </c>
      <c r="R808" s="19" t="n" hidden="false">
        <f>P808+Q808</f>
        <v>16101.8</v>
      </c>
      <c r="S808" s="19" t="n" hidden="false">
        <f>ROUND(O808*P808,2)</f>
        <v>2</v>
      </c>
      <c r="T808" s="19" t="n" hidden="false">
        <f>ROUND(O808*Q808,2)</f>
        <v>32201.6</v>
      </c>
      <c r="U808" s="19" t="n" hidden="false">
        <f>S808+T808</f>
        <v>32203.6</v>
      </c>
      <c r="V808" s="21" t="n" hidden="false">
        <f>U808/N808-1</f>
        <v>1.8393228707459</v>
      </c>
      <c r="W808" s="8" t="n">
        <v>2</v>
      </c>
      <c r="X808" s="19" t="n" hidden="false">
        <f>ROUND((AA809+AA810)/W808,2)</f>
        <v>1</v>
      </c>
      <c r="Y808" s="20" t="n" hidden="false">
        <v>23000</v>
      </c>
      <c r="Z808" s="19" t="n" hidden="false">
        <f>X808+Y808</f>
        <v>23001</v>
      </c>
      <c r="AA808" s="19" t="n" hidden="false">
        <f>ROUND(W808*X808,2)</f>
        <v>2</v>
      </c>
      <c r="AB808" s="19" t="n" hidden="false">
        <f>ROUND(W808*Y808,2)</f>
        <v>46000</v>
      </c>
      <c r="AC808" s="19" t="n" hidden="false">
        <f>AA808+AB808</f>
        <v>46002</v>
      </c>
      <c r="AD808" s="21" t="n" hidden="false">
        <f>AC808/N808-1</f>
        <v>3.055898430611885</v>
      </c>
      <c r="AE808" s="8" t="n">
        <v>2</v>
      </c>
      <c r="AF808" s="19" t="n" hidden="false">
        <f>ROUND((AI809+AI810)/AE808,2)</f>
        <v>1</v>
      </c>
      <c r="AG808" s="20" t="n" hidden="false">
        <v>9000</v>
      </c>
      <c r="AH808" s="19" t="n" hidden="false">
        <f>AF808+AG808</f>
        <v>9001</v>
      </c>
      <c r="AI808" s="19" t="n" hidden="false">
        <f>ROUND(AE808*AF808,2)</f>
        <v>2</v>
      </c>
      <c r="AJ808" s="19" t="n" hidden="false">
        <f>ROUND(AE808*AG808,2)</f>
        <v>18000</v>
      </c>
      <c r="AK808" s="19" t="n" hidden="false">
        <f>AI808+AJ808</f>
        <v>18002</v>
      </c>
      <c r="AL808" s="21" t="n" hidden="false">
        <f>AK808/N808-1</f>
        <v>0.5871980250396756</v>
      </c>
      <c r="AM808" s="8" t="n">
        <v>0</v>
      </c>
      <c r="AN808" s="19" t="n" hidden="false">
        <f>ROUND((AQ809+AQ810)/AM808,2)</f>
        <v>0</v>
      </c>
      <c r="AO808" s="19" t="n" hidden="false">
        <v>0</v>
      </c>
      <c r="AP808" s="19" t="n" hidden="false">
        <f>AN808+AO808</f>
        <v>0</v>
      </c>
      <c r="AQ808" s="19" t="n" hidden="false">
        <f>ROUND(AM808*AN808,2)</f>
        <v>0</v>
      </c>
      <c r="AR808" s="19" t="n" hidden="false">
        <f>ROUND(AM808*AO808,2)</f>
        <v>0</v>
      </c>
      <c r="AS808" s="19" t="n" hidden="false">
        <f>AQ808+AR808</f>
        <v>0</v>
      </c>
      <c r="AT808" s="21" t="n" hidden="false">
        <f>AS808/N808-1</f>
        <v>-1</v>
      </c>
    </row>
    <row r="809" customFormat="false" hidden="false" outlineLevel="0" collapsed="false">
      <c r="A809" s="18" t="inlineStr">
        <is>
          <t xml:space="preserve">1.1.1.2.1.1.2.1.1</t>
        </is>
      </c>
      <c r="B809" s="18" t="inlineStr">
        <is>
          <t xml:space="preserve"/>
        </is>
      </c>
      <c r="C809" s="22" t="inlineStr">
        <is>
          <t xml:space="preserve">Щит силовой (в соответствии со схемой)_ / МЭЛ</t>
        </is>
      </c>
      <c r="D809" s="7" t="inlineStr">
        <is>
          <t xml:space="preserve">ЩСК</t>
        </is>
      </c>
      <c r="E809" s="7" t="inlineStr">
        <is>
          <t xml:space="preserve"/>
        </is>
      </c>
      <c r="F809" s="7" t="inlineStr">
        <is>
          <t xml:space="preserve">ШТ</t>
        </is>
      </c>
      <c r="G809" s="7" t="inlineStr">
        <is>
          <t xml:space="preserve">1</t>
        </is>
      </c>
      <c r="H809" s="8" t="n">
        <v>1</v>
      </c>
      <c r="I809" s="23" t="n">
        <v>1</v>
      </c>
      <c r="J809" s="19" t="n">
        <v/>
      </c>
      <c r="K809" s="19" t="n">
        <f>ROUND(I809,2)+J809</f>
        <v>1</v>
      </c>
      <c r="L809" s="19" t="n">
        <f>ROUND(H809*ROUND(I809,2),2)</f>
        <v>1</v>
      </c>
      <c r="M809" s="19" t="n">
        <v/>
      </c>
      <c r="N809" s="19" t="n">
        <f>L809+M809</f>
        <v>1</v>
      </c>
      <c r="O809" s="8" t="n">
        <v>1</v>
      </c>
      <c r="P809" s="23" t="n" hidden="false">
        <v>1</v>
      </c>
      <c r="Q809" s="19" t="n" hidden="false">
        <v/>
      </c>
      <c r="R809" s="19" t="n" hidden="false">
        <f>P809+Q809</f>
        <v>1</v>
      </c>
      <c r="S809" s="19" t="n" hidden="false">
        <f>ROUND(O809*P809,2)</f>
        <v>1</v>
      </c>
      <c r="T809" s="19" t="n" hidden="false">
        <v/>
      </c>
      <c r="U809" s="19" t="n" hidden="false">
        <f>S809+T809</f>
        <v>1</v>
      </c>
      <c r="V809" s="21" t="n" hidden="false">
        <f>U809/N809-1</f>
        <v>0</v>
      </c>
      <c r="W809" s="8" t="n">
        <v>1</v>
      </c>
      <c r="X809" s="23" t="n" hidden="false">
        <v>1</v>
      </c>
      <c r="Y809" s="19" t="n" hidden="false">
        <v/>
      </c>
      <c r="Z809" s="19" t="n" hidden="false">
        <f>X809+Y809</f>
        <v>1</v>
      </c>
      <c r="AA809" s="19" t="n" hidden="false">
        <f>ROUND(W809*X809,2)</f>
        <v>1</v>
      </c>
      <c r="AB809" s="19" t="n" hidden="false">
        <v/>
      </c>
      <c r="AC809" s="19" t="n" hidden="false">
        <f>AA809+AB809</f>
        <v>1</v>
      </c>
      <c r="AD809" s="21" t="n" hidden="false">
        <f>AC809/N809-1</f>
        <v>0</v>
      </c>
      <c r="AE809" s="8" t="n">
        <v>1</v>
      </c>
      <c r="AF809" s="23" t="n" hidden="false">
        <v>1</v>
      </c>
      <c r="AG809" s="19" t="n" hidden="false">
        <v/>
      </c>
      <c r="AH809" s="19" t="n" hidden="false">
        <f>AF809+AG809</f>
        <v>1</v>
      </c>
      <c r="AI809" s="19" t="n" hidden="false">
        <f>ROUND(AE809*AF809,2)</f>
        <v>1</v>
      </c>
      <c r="AJ809" s="19" t="n" hidden="false">
        <v/>
      </c>
      <c r="AK809" s="19" t="n" hidden="false">
        <f>AI809+AJ809</f>
        <v>1</v>
      </c>
      <c r="AL809" s="21" t="n" hidden="false">
        <f>AK809/N809-1</f>
        <v>0</v>
      </c>
      <c r="AM809" s="8" t="n">
        <v>0</v>
      </c>
      <c r="AN809" s="23" t="n" hidden="false">
        <v>0</v>
      </c>
      <c r="AO809" s="19" t="n" hidden="false">
        <v/>
      </c>
      <c r="AP809" s="19" t="n" hidden="false">
        <f>AN809+AO809</f>
        <v>0</v>
      </c>
      <c r="AQ809" s="19" t="n" hidden="false">
        <f>ROUND(AM809*AN809,2)</f>
        <v>0</v>
      </c>
      <c r="AR809" s="19" t="n" hidden="false">
        <v/>
      </c>
      <c r="AS809" s="19" t="n" hidden="false">
        <f>AQ809+AR809</f>
        <v>0</v>
      </c>
      <c r="AT809" s="21" t="n" hidden="false">
        <f>AS809/N809-1</f>
        <v>-1</v>
      </c>
    </row>
    <row r="810" customFormat="false" hidden="false" outlineLevel="0" collapsed="false">
      <c r="A810" s="18" t="inlineStr">
        <is>
          <t xml:space="preserve">1.1.1.2.1.1.2.1.2</t>
        </is>
      </c>
      <c r="B810" s="18" t="inlineStr">
        <is>
          <t xml:space="preserve"/>
        </is>
      </c>
      <c r="C810" s="22" t="inlineStr">
        <is>
          <t xml:space="preserve">Щит силовой (в соответствии со схемой)_ / МЭЛ</t>
        </is>
      </c>
      <c r="D810" s="7" t="inlineStr">
        <is>
          <t xml:space="preserve">ЩРВ</t>
        </is>
      </c>
      <c r="E810" s="7" t="inlineStr">
        <is>
          <t xml:space="preserve"/>
        </is>
      </c>
      <c r="F810" s="7" t="inlineStr">
        <is>
          <t xml:space="preserve">ШТ</t>
        </is>
      </c>
      <c r="G810" s="7" t="inlineStr">
        <is>
          <t xml:space="preserve">1</t>
        </is>
      </c>
      <c r="H810" s="8" t="n">
        <v>1</v>
      </c>
      <c r="I810" s="23" t="n">
        <v>1</v>
      </c>
      <c r="J810" s="19" t="n">
        <v/>
      </c>
      <c r="K810" s="19" t="n">
        <f>ROUND(I810,2)+J810</f>
        <v>1</v>
      </c>
      <c r="L810" s="19" t="n">
        <f>ROUND(H810*ROUND(I810,2),2)</f>
        <v>1</v>
      </c>
      <c r="M810" s="19" t="n">
        <v/>
      </c>
      <c r="N810" s="19" t="n">
        <f>L810+M810</f>
        <v>1</v>
      </c>
      <c r="O810" s="8" t="n">
        <v>1</v>
      </c>
      <c r="P810" s="23" t="n" hidden="false">
        <v>1</v>
      </c>
      <c r="Q810" s="19" t="n" hidden="false">
        <v/>
      </c>
      <c r="R810" s="19" t="n" hidden="false">
        <f>P810+Q810</f>
        <v>1</v>
      </c>
      <c r="S810" s="19" t="n" hidden="false">
        <f>ROUND(O810*P810,2)</f>
        <v>1</v>
      </c>
      <c r="T810" s="19" t="n" hidden="false">
        <v/>
      </c>
      <c r="U810" s="19" t="n" hidden="false">
        <f>S810+T810</f>
        <v>1</v>
      </c>
      <c r="V810" s="21" t="n" hidden="false">
        <f>U810/N810-1</f>
        <v>0</v>
      </c>
      <c r="W810" s="8" t="n">
        <v>1</v>
      </c>
      <c r="X810" s="23" t="n" hidden="false">
        <v>1</v>
      </c>
      <c r="Y810" s="19" t="n" hidden="false">
        <v/>
      </c>
      <c r="Z810" s="19" t="n" hidden="false">
        <f>X810+Y810</f>
        <v>1</v>
      </c>
      <c r="AA810" s="19" t="n" hidden="false">
        <f>ROUND(W810*X810,2)</f>
        <v>1</v>
      </c>
      <c r="AB810" s="19" t="n" hidden="false">
        <v/>
      </c>
      <c r="AC810" s="19" t="n" hidden="false">
        <f>AA810+AB810</f>
        <v>1</v>
      </c>
      <c r="AD810" s="21" t="n" hidden="false">
        <f>AC810/N810-1</f>
        <v>0</v>
      </c>
      <c r="AE810" s="8" t="n">
        <v>1</v>
      </c>
      <c r="AF810" s="23" t="n" hidden="false">
        <v>1</v>
      </c>
      <c r="AG810" s="19" t="n" hidden="false">
        <v/>
      </c>
      <c r="AH810" s="19" t="n" hidden="false">
        <f>AF810+AG810</f>
        <v>1</v>
      </c>
      <c r="AI810" s="19" t="n" hidden="false">
        <f>ROUND(AE810*AF810,2)</f>
        <v>1</v>
      </c>
      <c r="AJ810" s="19" t="n" hidden="false">
        <v/>
      </c>
      <c r="AK810" s="19" t="n" hidden="false">
        <f>AI810+AJ810</f>
        <v>1</v>
      </c>
      <c r="AL810" s="21" t="n" hidden="false">
        <f>AK810/N810-1</f>
        <v>0</v>
      </c>
      <c r="AM810" s="8" t="n">
        <v>0</v>
      </c>
      <c r="AN810" s="23" t="n" hidden="false">
        <v>0</v>
      </c>
      <c r="AO810" s="19" t="n" hidden="false">
        <v/>
      </c>
      <c r="AP810" s="19" t="n" hidden="false">
        <f>AN810+AO810</f>
        <v>0</v>
      </c>
      <c r="AQ810" s="19" t="n" hidden="false">
        <f>ROUND(AM810*AN810,2)</f>
        <v>0</v>
      </c>
      <c r="AR810" s="19" t="n" hidden="false">
        <v/>
      </c>
      <c r="AS810" s="19" t="n" hidden="false">
        <f>AQ810+AR810</f>
        <v>0</v>
      </c>
      <c r="AT810" s="21" t="n" hidden="false">
        <f>AS810/N810-1</f>
        <v>-1</v>
      </c>
    </row>
    <row r="811" customFormat="false" hidden="false" outlineLevel="0" collapsed="false">
      <c r="A811" s="18" t="inlineStr">
        <is>
          <t xml:space="preserve">1.1.1.2.1.1.2.2</t>
        </is>
      </c>
      <c r="B811" s="18" t="inlineStr">
        <is>
          <t xml:space="preserve"/>
        </is>
      </c>
      <c r="C811" s="18" t="inlineStr">
        <is>
          <t xml:space="preserve">Монтаж АВР</t>
        </is>
      </c>
      <c r="D811" s="7" t="inlineStr">
        <is>
          <t xml:space="preserve"/>
        </is>
      </c>
      <c r="E811" s="7" t="inlineStr">
        <is>
          <t xml:space="preserve">Выгружается из БО по объектам BIM-КЦ</t>
        </is>
      </c>
      <c r="F811" s="7" t="inlineStr">
        <is>
          <t xml:space="preserve">ШТ</t>
        </is>
      </c>
      <c r="G811" s="7" t="inlineStr">
        <is>
          <t xml:space="preserve">1</t>
        </is>
      </c>
      <c r="H811" s="8" t="n">
        <v>2</v>
      </c>
      <c r="I811" s="19" t="n">
        <f>ROUND((L812)/H811,2)</f>
        <v>0</v>
      </c>
      <c r="J811" s="20" t="n">
        <v>12268</v>
      </c>
      <c r="K811" s="19" t="n">
        <f>I811+ROUND(J811,2)</f>
        <v>12268</v>
      </c>
      <c r="L811" s="19" t="n">
        <f>ROUND(H811*I811,2)</f>
        <v>0</v>
      </c>
      <c r="M811" s="19" t="n">
        <f>ROUND(H811*ROUND(J811,2),2)</f>
        <v>24536</v>
      </c>
      <c r="N811" s="19" t="n">
        <f>L811+M811</f>
        <v>24536</v>
      </c>
      <c r="O811" s="8" t="n">
        <v>2</v>
      </c>
      <c r="P811" s="19" t="n" hidden="false">
        <f>ROUND((S812)/O811,2)</f>
        <v>189926</v>
      </c>
      <c r="Q811" s="20" t="n" hidden="false">
        <v>19628.8</v>
      </c>
      <c r="R811" s="19" t="n" hidden="false">
        <f>P811+Q811</f>
        <v>209554.8</v>
      </c>
      <c r="S811" s="19" t="n" hidden="false">
        <f>ROUND(O811*P811,2)</f>
        <v>379852</v>
      </c>
      <c r="T811" s="19" t="n" hidden="false">
        <f>ROUND(O811*Q811,2)</f>
        <v>39257.6</v>
      </c>
      <c r="U811" s="19" t="n" hidden="false">
        <f>S811+T811</f>
        <v>419109.6</v>
      </c>
      <c r="V811" s="21" t="n" hidden="false">
        <f>U811/N811-1</f>
        <v>16.081415063580046</v>
      </c>
      <c r="W811" s="8" t="n">
        <v>2</v>
      </c>
      <c r="X811" s="19" t="n" hidden="false">
        <f>ROUND((AA812)/W811,2)</f>
        <v>87500</v>
      </c>
      <c r="Y811" s="20" t="n" hidden="false">
        <v>20000</v>
      </c>
      <c r="Z811" s="19" t="n" hidden="false">
        <f>X811+Y811</f>
        <v>107500</v>
      </c>
      <c r="AA811" s="19" t="n" hidden="false">
        <f>ROUND(W811*X811,2)</f>
        <v>175000</v>
      </c>
      <c r="AB811" s="19" t="n" hidden="false">
        <f>ROUND(W811*Y811,2)</f>
        <v>40000</v>
      </c>
      <c r="AC811" s="19" t="n" hidden="false">
        <f>AA811+AB811</f>
        <v>215000</v>
      </c>
      <c r="AD811" s="21" t="n" hidden="false">
        <f>AC811/N811-1</f>
        <v>7.762634496250408</v>
      </c>
      <c r="AE811" s="8" t="n">
        <v>2</v>
      </c>
      <c r="AF811" s="19" t="n" hidden="false">
        <f>ROUND((AI812)/AE811,2)</f>
        <v>50000</v>
      </c>
      <c r="AG811" s="20" t="n" hidden="false">
        <v>24000</v>
      </c>
      <c r="AH811" s="19" t="n" hidden="false">
        <f>AF811+AG811</f>
        <v>74000</v>
      </c>
      <c r="AI811" s="19" t="n" hidden="false">
        <f>ROUND(AE811*AF811,2)</f>
        <v>100000</v>
      </c>
      <c r="AJ811" s="19" t="n" hidden="false">
        <f>ROUND(AE811*AG811,2)</f>
        <v>48000</v>
      </c>
      <c r="AK811" s="19" t="n" hidden="false">
        <f>AI811+AJ811</f>
        <v>148000</v>
      </c>
      <c r="AL811" s="21" t="n" hidden="false">
        <f>AK811/N811-1</f>
        <v>5.031953048581676</v>
      </c>
      <c r="AM811" s="8" t="n">
        <v>0</v>
      </c>
      <c r="AN811" s="19" t="n" hidden="false">
        <f>ROUND((AQ812)/AM811,2)</f>
        <v>0</v>
      </c>
      <c r="AO811" s="19" t="n" hidden="false">
        <v>0</v>
      </c>
      <c r="AP811" s="19" t="n" hidden="false">
        <f>AN811+AO811</f>
        <v>0</v>
      </c>
      <c r="AQ811" s="19" t="n" hidden="false">
        <f>ROUND(AM811*AN811,2)</f>
        <v>0</v>
      </c>
      <c r="AR811" s="19" t="n" hidden="false">
        <f>ROUND(AM811*AO811,2)</f>
        <v>0</v>
      </c>
      <c r="AS811" s="19" t="n" hidden="false">
        <f>AQ811+AR811</f>
        <v>0</v>
      </c>
      <c r="AT811" s="21" t="n" hidden="false">
        <f>AS811/N811-1</f>
        <v>-1</v>
      </c>
    </row>
    <row r="812" customFormat="false" hidden="false" outlineLevel="0" collapsed="false">
      <c r="A812" s="18" t="inlineStr">
        <is>
          <t xml:space="preserve">1.1.1.2.1.1.2.2.1</t>
        </is>
      </c>
      <c r="B812" s="18" t="inlineStr">
        <is>
          <t xml:space="preserve"/>
        </is>
      </c>
      <c r="C812" s="22" t="inlineStr">
        <is>
          <t xml:space="preserve">Устройство автоматического ввода резерва АВР_ / 100А на 2 ввода IP 54</t>
        </is>
      </c>
      <c r="D812" s="7" t="inlineStr">
        <is>
          <t xml:space="preserve"/>
        </is>
      </c>
      <c r="E812" s="7" t="inlineStr">
        <is>
          <t xml:space="preserve"/>
        </is>
      </c>
      <c r="F812" s="7" t="inlineStr">
        <is>
          <t xml:space="preserve">ШТ</t>
        </is>
      </c>
      <c r="G812" s="7" t="inlineStr">
        <is>
          <t xml:space="preserve">1</t>
        </is>
      </c>
      <c r="H812" s="8" t="n">
        <v>2</v>
      </c>
      <c r="I812" s="20" t="n">
        <v>0</v>
      </c>
      <c r="J812" s="19" t="n">
        <v/>
      </c>
      <c r="K812" s="19" t="n">
        <f>ROUND(I812,2)+J812</f>
        <v>0</v>
      </c>
      <c r="L812" s="19" t="n">
        <f>ROUND(H812*ROUND(I812,2),2)</f>
        <v>0</v>
      </c>
      <c r="M812" s="19" t="n">
        <v/>
      </c>
      <c r="N812" s="19" t="n">
        <f>L812+M812</f>
        <v>0</v>
      </c>
      <c r="O812" s="8" t="n">
        <v>2</v>
      </c>
      <c r="P812" s="20" t="n" hidden="false">
        <v>189926</v>
      </c>
      <c r="Q812" s="19" t="n" hidden="false">
        <v/>
      </c>
      <c r="R812" s="19" t="n" hidden="false">
        <f>P812+Q812</f>
        <v>189926</v>
      </c>
      <c r="S812" s="19" t="n" hidden="false">
        <f>ROUND(O812*P812,2)</f>
        <v>379852</v>
      </c>
      <c r="T812" s="19" t="n" hidden="false">
        <v/>
      </c>
      <c r="U812" s="19" t="n" hidden="false">
        <f>S812+T812</f>
        <v>379852</v>
      </c>
      <c r="V812" s="21" t="n" hidden="false">
        <f>U812/N812-1</f>
        <v>Infinity</v>
      </c>
      <c r="W812" s="8" t="n">
        <v>2</v>
      </c>
      <c r="X812" s="20" t="n" hidden="false">
        <v>87500</v>
      </c>
      <c r="Y812" s="19" t="n" hidden="false">
        <v/>
      </c>
      <c r="Z812" s="19" t="n" hidden="false">
        <f>X812+Y812</f>
        <v>87500</v>
      </c>
      <c r="AA812" s="19" t="n" hidden="false">
        <f>ROUND(W812*X812,2)</f>
        <v>175000</v>
      </c>
      <c r="AB812" s="19" t="n" hidden="false">
        <v/>
      </c>
      <c r="AC812" s="19" t="n" hidden="false">
        <f>AA812+AB812</f>
        <v>175000</v>
      </c>
      <c r="AD812" s="21" t="n" hidden="false">
        <f>AC812/N812-1</f>
        <v>Infinity</v>
      </c>
      <c r="AE812" s="8" t="n">
        <v>2</v>
      </c>
      <c r="AF812" s="20" t="n" hidden="false">
        <v>50000</v>
      </c>
      <c r="AG812" s="19" t="n" hidden="false">
        <v/>
      </c>
      <c r="AH812" s="19" t="n" hidden="false">
        <f>AF812+AG812</f>
        <v>50000</v>
      </c>
      <c r="AI812" s="19" t="n" hidden="false">
        <f>ROUND(AE812*AF812,2)</f>
        <v>100000</v>
      </c>
      <c r="AJ812" s="19" t="n" hidden="false">
        <v/>
      </c>
      <c r="AK812" s="19" t="n" hidden="false">
        <f>AI812+AJ812</f>
        <v>100000</v>
      </c>
      <c r="AL812" s="21" t="n" hidden="false">
        <f>AK812/N812-1</f>
        <v>Infinity</v>
      </c>
      <c r="AM812" s="8" t="n">
        <v>0</v>
      </c>
      <c r="AN812" s="19" t="n" hidden="false">
        <v>0</v>
      </c>
      <c r="AO812" s="19" t="n" hidden="false">
        <v/>
      </c>
      <c r="AP812" s="19" t="n" hidden="false">
        <f>AN812+AO812</f>
        <v>0</v>
      </c>
      <c r="AQ812" s="19" t="n" hidden="false">
        <f>ROUND(AM812*AN812,2)</f>
        <v>0</v>
      </c>
      <c r="AR812" s="19" t="n" hidden="false">
        <v/>
      </c>
      <c r="AS812" s="19" t="n" hidden="false">
        <f>AQ812+AR812</f>
        <v>0</v>
      </c>
      <c r="AT812" s="21" t="n" hidden="false">
        <f>AS812/N812-1</f>
        <v>NaN</v>
      </c>
    </row>
    <row r="813" customFormat="false" hidden="false" outlineLevel="0" collapsed="false">
      <c r="A813" s="18" t="inlineStr">
        <is>
          <t xml:space="preserve">1.1.1.2.1.1.2.3</t>
        </is>
      </c>
      <c r="B813" s="18" t="inlineStr">
        <is>
          <t xml:space="preserve"/>
        </is>
      </c>
      <c r="C813" s="18" t="inlineStr">
        <is>
          <t xml:space="preserve">Монтаж щита силового (для СКБ) / 12 модулей</t>
        </is>
      </c>
      <c r="D813" s="7" t="inlineStr">
        <is>
          <t xml:space="preserve"/>
        </is>
      </c>
      <c r="E813" s="7" t="inlineStr">
        <is>
          <t xml:space="preserve"/>
        </is>
      </c>
      <c r="F813" s="7" t="inlineStr">
        <is>
          <t xml:space="preserve">ШТ</t>
        </is>
      </c>
      <c r="G813" s="7" t="inlineStr">
        <is>
          <t xml:space="preserve">1</t>
        </is>
      </c>
      <c r="H813" s="8" t="n">
        <v>3</v>
      </c>
      <c r="I813" s="19" t="n">
        <f>ROUND((L814+L815+L816)/H813,2)</f>
        <v>1</v>
      </c>
      <c r="J813" s="20" t="n">
        <v>4163</v>
      </c>
      <c r="K813" s="19" t="n">
        <f>I813+ROUND(J813,2)</f>
        <v>4164</v>
      </c>
      <c r="L813" s="19" t="n">
        <f>ROUND(H813*I813,2)</f>
        <v>3</v>
      </c>
      <c r="M813" s="19" t="n">
        <f>ROUND(H813*ROUND(J813,2),2)</f>
        <v>12489</v>
      </c>
      <c r="N813" s="19" t="n">
        <f>L813+M813</f>
        <v>12492</v>
      </c>
      <c r="O813" s="8" t="n">
        <v>3</v>
      </c>
      <c r="P813" s="19" t="n" hidden="false">
        <f>ROUND((S814+S815+S816)/O813,2)</f>
        <v>1</v>
      </c>
      <c r="Q813" s="20" t="n" hidden="false">
        <v>6660.8</v>
      </c>
      <c r="R813" s="19" t="n" hidden="false">
        <f>P813+Q813</f>
        <v>6661.8</v>
      </c>
      <c r="S813" s="19" t="n" hidden="false">
        <f>ROUND(O813*P813,2)</f>
        <v>3</v>
      </c>
      <c r="T813" s="19" t="n" hidden="false">
        <f>ROUND(O813*Q813,2)</f>
        <v>19982.4</v>
      </c>
      <c r="U813" s="19" t="n" hidden="false">
        <f>S813+T813</f>
        <v>19985.4</v>
      </c>
      <c r="V813" s="21" t="n" hidden="false">
        <f>U813/N813-1</f>
        <v>0.59985590778098</v>
      </c>
      <c r="W813" s="8" t="n">
        <v>3</v>
      </c>
      <c r="X813" s="19" t="n" hidden="false">
        <f>ROUND((AA814+AA815+AA816)/W813,2)</f>
        <v>1</v>
      </c>
      <c r="Y813" s="20" t="n" hidden="false">
        <v>20000</v>
      </c>
      <c r="Z813" s="19" t="n" hidden="false">
        <f>X813+Y813</f>
        <v>20001</v>
      </c>
      <c r="AA813" s="19" t="n" hidden="false">
        <f>ROUND(W813*X813,2)</f>
        <v>3</v>
      </c>
      <c r="AB813" s="19" t="n" hidden="false">
        <f>ROUND(W813*Y813,2)</f>
        <v>60000</v>
      </c>
      <c r="AC813" s="19" t="n" hidden="false">
        <f>AA813+AB813</f>
        <v>60003</v>
      </c>
      <c r="AD813" s="21" t="n" hidden="false">
        <f>AC813/N813-1</f>
        <v>3.803314121037464</v>
      </c>
      <c r="AE813" s="8" t="n">
        <v>3</v>
      </c>
      <c r="AF813" s="19" t="n" hidden="false">
        <f>ROUND((AI814+AI815+AI816)/AE813,2)</f>
        <v>1</v>
      </c>
      <c r="AG813" s="20" t="n" hidden="false">
        <v>8200</v>
      </c>
      <c r="AH813" s="19" t="n" hidden="false">
        <f>AF813+AG813</f>
        <v>8201</v>
      </c>
      <c r="AI813" s="19" t="n" hidden="false">
        <f>ROUND(AE813*AF813,2)</f>
        <v>3</v>
      </c>
      <c r="AJ813" s="19" t="n" hidden="false">
        <f>ROUND(AE813*AG813,2)</f>
        <v>24600</v>
      </c>
      <c r="AK813" s="19" t="n" hidden="false">
        <f>AI813+AJ813</f>
        <v>24603</v>
      </c>
      <c r="AL813" s="21" t="n" hidden="false">
        <f>AK813/N813-1</f>
        <v>0.9695004803073968</v>
      </c>
      <c r="AM813" s="8" t="n">
        <v>0</v>
      </c>
      <c r="AN813" s="19" t="n" hidden="false">
        <f>ROUND((AQ814+AQ815+AQ816)/AM813,2)</f>
        <v>0</v>
      </c>
      <c r="AO813" s="19" t="n" hidden="false">
        <v>0</v>
      </c>
      <c r="AP813" s="19" t="n" hidden="false">
        <f>AN813+AO813</f>
        <v>0</v>
      </c>
      <c r="AQ813" s="19" t="n" hidden="false">
        <f>ROUND(AM813*AN813,2)</f>
        <v>0</v>
      </c>
      <c r="AR813" s="19" t="n" hidden="false">
        <f>ROUND(AM813*AO813,2)</f>
        <v>0</v>
      </c>
      <c r="AS813" s="19" t="n" hidden="false">
        <f>AQ813+AR813</f>
        <v>0</v>
      </c>
      <c r="AT813" s="21" t="n" hidden="false">
        <f>AS813/N813-1</f>
        <v>-1</v>
      </c>
    </row>
    <row r="814" customFormat="false" hidden="false" outlineLevel="0" collapsed="false">
      <c r="A814" s="18" t="inlineStr">
        <is>
          <t xml:space="preserve">1.1.1.2.1.1.2.3.1</t>
        </is>
      </c>
      <c r="B814" s="18" t="inlineStr">
        <is>
          <t xml:space="preserve"/>
        </is>
      </c>
      <c r="C814" s="22" t="inlineStr">
        <is>
          <t xml:space="preserve">Щит силовой (в соответствии со схемой)_ / МЭЛ</t>
        </is>
      </c>
      <c r="D814" s="7" t="inlineStr">
        <is>
          <t xml:space="preserve">ЩС1.8</t>
        </is>
      </c>
      <c r="E814" s="7" t="inlineStr">
        <is>
          <t xml:space="preserve"/>
        </is>
      </c>
      <c r="F814" s="7" t="inlineStr">
        <is>
          <t xml:space="preserve">ШТ</t>
        </is>
      </c>
      <c r="G814" s="7" t="inlineStr">
        <is>
          <t xml:space="preserve">1</t>
        </is>
      </c>
      <c r="H814" s="8" t="n">
        <v>1</v>
      </c>
      <c r="I814" s="23" t="n">
        <v>1</v>
      </c>
      <c r="J814" s="19" t="n">
        <v/>
      </c>
      <c r="K814" s="19" t="n">
        <f>ROUND(I814,2)+J814</f>
        <v>1</v>
      </c>
      <c r="L814" s="19" t="n">
        <f>ROUND(H814*ROUND(I814,2),2)</f>
        <v>1</v>
      </c>
      <c r="M814" s="19" t="n">
        <v/>
      </c>
      <c r="N814" s="19" t="n">
        <f>L814+M814</f>
        <v>1</v>
      </c>
      <c r="O814" s="8" t="n">
        <v>1</v>
      </c>
      <c r="P814" s="23" t="n" hidden="false">
        <v>1</v>
      </c>
      <c r="Q814" s="19" t="n" hidden="false">
        <v/>
      </c>
      <c r="R814" s="19" t="n" hidden="false">
        <f>P814+Q814</f>
        <v>1</v>
      </c>
      <c r="S814" s="19" t="n" hidden="false">
        <f>ROUND(O814*P814,2)</f>
        <v>1</v>
      </c>
      <c r="T814" s="19" t="n" hidden="false">
        <v/>
      </c>
      <c r="U814" s="19" t="n" hidden="false">
        <f>S814+T814</f>
        <v>1</v>
      </c>
      <c r="V814" s="21" t="n" hidden="false">
        <f>U814/N814-1</f>
        <v>0</v>
      </c>
      <c r="W814" s="8" t="n">
        <v>1</v>
      </c>
      <c r="X814" s="23" t="n" hidden="false">
        <v>1</v>
      </c>
      <c r="Y814" s="19" t="n" hidden="false">
        <v/>
      </c>
      <c r="Z814" s="19" t="n" hidden="false">
        <f>X814+Y814</f>
        <v>1</v>
      </c>
      <c r="AA814" s="19" t="n" hidden="false">
        <f>ROUND(W814*X814,2)</f>
        <v>1</v>
      </c>
      <c r="AB814" s="19" t="n" hidden="false">
        <v/>
      </c>
      <c r="AC814" s="19" t="n" hidden="false">
        <f>AA814+AB814</f>
        <v>1</v>
      </c>
      <c r="AD814" s="21" t="n" hidden="false">
        <f>AC814/N814-1</f>
        <v>0</v>
      </c>
      <c r="AE814" s="8" t="n">
        <v>1</v>
      </c>
      <c r="AF814" s="23" t="n" hidden="false">
        <v>1</v>
      </c>
      <c r="AG814" s="19" t="n" hidden="false">
        <v/>
      </c>
      <c r="AH814" s="19" t="n" hidden="false">
        <f>AF814+AG814</f>
        <v>1</v>
      </c>
      <c r="AI814" s="19" t="n" hidden="false">
        <f>ROUND(AE814*AF814,2)</f>
        <v>1</v>
      </c>
      <c r="AJ814" s="19" t="n" hidden="false">
        <v/>
      </c>
      <c r="AK814" s="19" t="n" hidden="false">
        <f>AI814+AJ814</f>
        <v>1</v>
      </c>
      <c r="AL814" s="21" t="n" hidden="false">
        <f>AK814/N814-1</f>
        <v>0</v>
      </c>
      <c r="AM814" s="8" t="n">
        <v>0</v>
      </c>
      <c r="AN814" s="23" t="n" hidden="false">
        <v>0</v>
      </c>
      <c r="AO814" s="19" t="n" hidden="false">
        <v/>
      </c>
      <c r="AP814" s="19" t="n" hidden="false">
        <f>AN814+AO814</f>
        <v>0</v>
      </c>
      <c r="AQ814" s="19" t="n" hidden="false">
        <f>ROUND(AM814*AN814,2)</f>
        <v>0</v>
      </c>
      <c r="AR814" s="19" t="n" hidden="false">
        <v/>
      </c>
      <c r="AS814" s="19" t="n" hidden="false">
        <f>AQ814+AR814</f>
        <v>0</v>
      </c>
      <c r="AT814" s="21" t="n" hidden="false">
        <f>AS814/N814-1</f>
        <v>-1</v>
      </c>
    </row>
    <row r="815" customFormat="false" hidden="false" outlineLevel="0" collapsed="false">
      <c r="A815" s="18" t="inlineStr">
        <is>
          <t xml:space="preserve">1.1.1.2.1.1.2.3.2</t>
        </is>
      </c>
      <c r="B815" s="18" t="inlineStr">
        <is>
          <t xml:space="preserve"/>
        </is>
      </c>
      <c r="C815" s="22" t="inlineStr">
        <is>
          <t xml:space="preserve">Щит силовой (в соответствии со схемой)_ / МЭЛ</t>
        </is>
      </c>
      <c r="D815" s="7" t="inlineStr">
        <is>
          <t xml:space="preserve">ЩС1.7</t>
        </is>
      </c>
      <c r="E815" s="7" t="inlineStr">
        <is>
          <t xml:space="preserve"/>
        </is>
      </c>
      <c r="F815" s="7" t="inlineStr">
        <is>
          <t xml:space="preserve">ШТ</t>
        </is>
      </c>
      <c r="G815" s="7" t="inlineStr">
        <is>
          <t xml:space="preserve">1</t>
        </is>
      </c>
      <c r="H815" s="8" t="n">
        <v>1</v>
      </c>
      <c r="I815" s="23" t="n">
        <v>1</v>
      </c>
      <c r="J815" s="19" t="n">
        <v/>
      </c>
      <c r="K815" s="19" t="n">
        <f>ROUND(I815,2)+J815</f>
        <v>1</v>
      </c>
      <c r="L815" s="19" t="n">
        <f>ROUND(H815*ROUND(I815,2),2)</f>
        <v>1</v>
      </c>
      <c r="M815" s="19" t="n">
        <v/>
      </c>
      <c r="N815" s="19" t="n">
        <f>L815+M815</f>
        <v>1</v>
      </c>
      <c r="O815" s="8" t="n">
        <v>1</v>
      </c>
      <c r="P815" s="23" t="n" hidden="false">
        <v>1</v>
      </c>
      <c r="Q815" s="19" t="n" hidden="false">
        <v/>
      </c>
      <c r="R815" s="19" t="n" hidden="false">
        <f>P815+Q815</f>
        <v>1</v>
      </c>
      <c r="S815" s="19" t="n" hidden="false">
        <f>ROUND(O815*P815,2)</f>
        <v>1</v>
      </c>
      <c r="T815" s="19" t="n" hidden="false">
        <v/>
      </c>
      <c r="U815" s="19" t="n" hidden="false">
        <f>S815+T815</f>
        <v>1</v>
      </c>
      <c r="V815" s="21" t="n" hidden="false">
        <f>U815/N815-1</f>
        <v>0</v>
      </c>
      <c r="W815" s="8" t="n">
        <v>1</v>
      </c>
      <c r="X815" s="23" t="n" hidden="false">
        <v>1</v>
      </c>
      <c r="Y815" s="19" t="n" hidden="false">
        <v/>
      </c>
      <c r="Z815" s="19" t="n" hidden="false">
        <f>X815+Y815</f>
        <v>1</v>
      </c>
      <c r="AA815" s="19" t="n" hidden="false">
        <f>ROUND(W815*X815,2)</f>
        <v>1</v>
      </c>
      <c r="AB815" s="19" t="n" hidden="false">
        <v/>
      </c>
      <c r="AC815" s="19" t="n" hidden="false">
        <f>AA815+AB815</f>
        <v>1</v>
      </c>
      <c r="AD815" s="21" t="n" hidden="false">
        <f>AC815/N815-1</f>
        <v>0</v>
      </c>
      <c r="AE815" s="8" t="n">
        <v>1</v>
      </c>
      <c r="AF815" s="23" t="n" hidden="false">
        <v>1</v>
      </c>
      <c r="AG815" s="19" t="n" hidden="false">
        <v/>
      </c>
      <c r="AH815" s="19" t="n" hidden="false">
        <f>AF815+AG815</f>
        <v>1</v>
      </c>
      <c r="AI815" s="19" t="n" hidden="false">
        <f>ROUND(AE815*AF815,2)</f>
        <v>1</v>
      </c>
      <c r="AJ815" s="19" t="n" hidden="false">
        <v/>
      </c>
      <c r="AK815" s="19" t="n" hidden="false">
        <f>AI815+AJ815</f>
        <v>1</v>
      </c>
      <c r="AL815" s="21" t="n" hidden="false">
        <f>AK815/N815-1</f>
        <v>0</v>
      </c>
      <c r="AM815" s="8" t="n">
        <v>0</v>
      </c>
      <c r="AN815" s="23" t="n" hidden="false">
        <v>0</v>
      </c>
      <c r="AO815" s="19" t="n" hidden="false">
        <v/>
      </c>
      <c r="AP815" s="19" t="n" hidden="false">
        <f>AN815+AO815</f>
        <v>0</v>
      </c>
      <c r="AQ815" s="19" t="n" hidden="false">
        <f>ROUND(AM815*AN815,2)</f>
        <v>0</v>
      </c>
      <c r="AR815" s="19" t="n" hidden="false">
        <v/>
      </c>
      <c r="AS815" s="19" t="n" hidden="false">
        <f>AQ815+AR815</f>
        <v>0</v>
      </c>
      <c r="AT815" s="21" t="n" hidden="false">
        <f>AS815/N815-1</f>
        <v>-1</v>
      </c>
    </row>
    <row r="816" customFormat="false" hidden="false" outlineLevel="0" collapsed="false">
      <c r="A816" s="18" t="inlineStr">
        <is>
          <t xml:space="preserve">1.1.1.2.1.1.2.3.3</t>
        </is>
      </c>
      <c r="B816" s="18" t="inlineStr">
        <is>
          <t xml:space="preserve"/>
        </is>
      </c>
      <c r="C816" s="22" t="inlineStr">
        <is>
          <t xml:space="preserve">Щит силовой (в соответствии со схемой)_ / МЭЛ</t>
        </is>
      </c>
      <c r="D816" s="7" t="inlineStr">
        <is>
          <t xml:space="preserve">ЩС1.6</t>
        </is>
      </c>
      <c r="E816" s="7" t="inlineStr">
        <is>
          <t xml:space="preserve"/>
        </is>
      </c>
      <c r="F816" s="7" t="inlineStr">
        <is>
          <t xml:space="preserve">ШТ</t>
        </is>
      </c>
      <c r="G816" s="7" t="inlineStr">
        <is>
          <t xml:space="preserve">1</t>
        </is>
      </c>
      <c r="H816" s="8" t="n">
        <v>1</v>
      </c>
      <c r="I816" s="23" t="n">
        <v>1</v>
      </c>
      <c r="J816" s="19" t="n">
        <v/>
      </c>
      <c r="K816" s="19" t="n">
        <f>ROUND(I816,2)+J816</f>
        <v>1</v>
      </c>
      <c r="L816" s="19" t="n">
        <f>ROUND(H816*ROUND(I816,2),2)</f>
        <v>1</v>
      </c>
      <c r="M816" s="19" t="n">
        <v/>
      </c>
      <c r="N816" s="19" t="n">
        <f>L816+M816</f>
        <v>1</v>
      </c>
      <c r="O816" s="8" t="n">
        <v>1</v>
      </c>
      <c r="P816" s="23" t="n" hidden="false">
        <v>1</v>
      </c>
      <c r="Q816" s="19" t="n" hidden="false">
        <v/>
      </c>
      <c r="R816" s="19" t="n" hidden="false">
        <f>P816+Q816</f>
        <v>1</v>
      </c>
      <c r="S816" s="19" t="n" hidden="false">
        <f>ROUND(O816*P816,2)</f>
        <v>1</v>
      </c>
      <c r="T816" s="19" t="n" hidden="false">
        <v/>
      </c>
      <c r="U816" s="19" t="n" hidden="false">
        <f>S816+T816</f>
        <v>1</v>
      </c>
      <c r="V816" s="21" t="n" hidden="false">
        <f>U816/N816-1</f>
        <v>0</v>
      </c>
      <c r="W816" s="8" t="n">
        <v>1</v>
      </c>
      <c r="X816" s="23" t="n" hidden="false">
        <v>1</v>
      </c>
      <c r="Y816" s="19" t="n" hidden="false">
        <v/>
      </c>
      <c r="Z816" s="19" t="n" hidden="false">
        <f>X816+Y816</f>
        <v>1</v>
      </c>
      <c r="AA816" s="19" t="n" hidden="false">
        <f>ROUND(W816*X816,2)</f>
        <v>1</v>
      </c>
      <c r="AB816" s="19" t="n" hidden="false">
        <v/>
      </c>
      <c r="AC816" s="19" t="n" hidden="false">
        <f>AA816+AB816</f>
        <v>1</v>
      </c>
      <c r="AD816" s="21" t="n" hidden="false">
        <f>AC816/N816-1</f>
        <v>0</v>
      </c>
      <c r="AE816" s="8" t="n">
        <v>1</v>
      </c>
      <c r="AF816" s="23" t="n" hidden="false">
        <v>1</v>
      </c>
      <c r="AG816" s="19" t="n" hidden="false">
        <v/>
      </c>
      <c r="AH816" s="19" t="n" hidden="false">
        <f>AF816+AG816</f>
        <v>1</v>
      </c>
      <c r="AI816" s="19" t="n" hidden="false">
        <f>ROUND(AE816*AF816,2)</f>
        <v>1</v>
      </c>
      <c r="AJ816" s="19" t="n" hidden="false">
        <v/>
      </c>
      <c r="AK816" s="19" t="n" hidden="false">
        <f>AI816+AJ816</f>
        <v>1</v>
      </c>
      <c r="AL816" s="21" t="n" hidden="false">
        <f>AK816/N816-1</f>
        <v>0</v>
      </c>
      <c r="AM816" s="8" t="n">
        <v>0</v>
      </c>
      <c r="AN816" s="23" t="n" hidden="false">
        <v>0</v>
      </c>
      <c r="AO816" s="19" t="n" hidden="false">
        <v/>
      </c>
      <c r="AP816" s="19" t="n" hidden="false">
        <f>AN816+AO816</f>
        <v>0</v>
      </c>
      <c r="AQ816" s="19" t="n" hidden="false">
        <f>ROUND(AM816*AN816,2)</f>
        <v>0</v>
      </c>
      <c r="AR816" s="19" t="n" hidden="false">
        <v/>
      </c>
      <c r="AS816" s="19" t="n" hidden="false">
        <f>AQ816+AR816</f>
        <v>0</v>
      </c>
      <c r="AT816" s="21" t="n" hidden="false">
        <f>AS816/N816-1</f>
        <v>-1</v>
      </c>
    </row>
    <row r="817" customFormat="false" hidden="false" outlineLevel="0" collapsed="false">
      <c r="A817" s="18" t="inlineStr">
        <is>
          <t xml:space="preserve">1.1.1.2.1.1.2.4</t>
        </is>
      </c>
      <c r="B817" s="18" t="inlineStr">
        <is>
          <t xml:space="preserve"/>
        </is>
      </c>
      <c r="C817" s="18" t="inlineStr">
        <is>
          <t xml:space="preserve">Монтаж щита силового (для СКБ) / 18 модулей</t>
        </is>
      </c>
      <c r="D817" s="7" t="inlineStr">
        <is>
          <t xml:space="preserve"/>
        </is>
      </c>
      <c r="E817" s="7" t="inlineStr">
        <is>
          <t xml:space="preserve"/>
        </is>
      </c>
      <c r="F817" s="7" t="inlineStr">
        <is>
          <t xml:space="preserve">ШТ</t>
        </is>
      </c>
      <c r="G817" s="7" t="inlineStr">
        <is>
          <t xml:space="preserve">1</t>
        </is>
      </c>
      <c r="H817" s="8" t="n">
        <v>8</v>
      </c>
      <c r="I817" s="19" t="n">
        <f>ROUND((L818+L819+L820+L821+L822+L823+L824+L825)/H817,2)</f>
        <v>1</v>
      </c>
      <c r="J817" s="20" t="n">
        <v>6708</v>
      </c>
      <c r="K817" s="19" t="n">
        <f>I817+ROUND(J817,2)</f>
        <v>6709</v>
      </c>
      <c r="L817" s="19" t="n">
        <f>ROUND(H817*I817,2)</f>
        <v>8</v>
      </c>
      <c r="M817" s="19" t="n">
        <f>ROUND(H817*ROUND(J817,2),2)</f>
        <v>53664</v>
      </c>
      <c r="N817" s="19" t="n">
        <f>L817+M817</f>
        <v>53672</v>
      </c>
      <c r="O817" s="8" t="n">
        <v>8</v>
      </c>
      <c r="P817" s="19" t="n" hidden="false">
        <f>ROUND((S818+S819+S820+S821+S822+S823+S824+S825)/O817,2)</f>
        <v>1</v>
      </c>
      <c r="Q817" s="20" t="n" hidden="false">
        <v>16100.8</v>
      </c>
      <c r="R817" s="19" t="n" hidden="false">
        <f>P817+Q817</f>
        <v>16101.8</v>
      </c>
      <c r="S817" s="19" t="n" hidden="false">
        <f>ROUND(O817*P817,2)</f>
        <v>8</v>
      </c>
      <c r="T817" s="19" t="n" hidden="false">
        <f>ROUND(O817*Q817,2)</f>
        <v>128806.4</v>
      </c>
      <c r="U817" s="19" t="n" hidden="false">
        <f>S817+T817</f>
        <v>128814.4</v>
      </c>
      <c r="V817" s="21" t="n" hidden="false">
        <f>U817/N817-1</f>
        <v>1.400029810702042</v>
      </c>
      <c r="W817" s="8" t="n">
        <v>8</v>
      </c>
      <c r="X817" s="19" t="n" hidden="false">
        <f>ROUND((AA818+AA819+AA820+AA821+AA822+AA823+AA824+AA825)/W817,2)</f>
        <v>1</v>
      </c>
      <c r="Y817" s="20" t="n" hidden="false">
        <v>17500</v>
      </c>
      <c r="Z817" s="19" t="n" hidden="false">
        <f>X817+Y817</f>
        <v>17501</v>
      </c>
      <c r="AA817" s="19" t="n" hidden="false">
        <f>ROUND(W817*X817,2)</f>
        <v>8</v>
      </c>
      <c r="AB817" s="19" t="n" hidden="false">
        <f>ROUND(W817*Y817,2)</f>
        <v>140000</v>
      </c>
      <c r="AC817" s="19" t="n" hidden="false">
        <f>AA817+AB817</f>
        <v>140008</v>
      </c>
      <c r="AD817" s="21" t="n" hidden="false">
        <f>AC817/N817-1</f>
        <v>1.6085854821881056</v>
      </c>
      <c r="AE817" s="8" t="n">
        <v>8</v>
      </c>
      <c r="AF817" s="19" t="n" hidden="false">
        <f>ROUND((AI818+AI819+AI820+AI821+AI822+AI823+AI824+AI825)/AE817,2)</f>
        <v>1</v>
      </c>
      <c r="AG817" s="20" t="n" hidden="false">
        <v>13400</v>
      </c>
      <c r="AH817" s="19" t="n" hidden="false">
        <f>AF817+AG817</f>
        <v>13401</v>
      </c>
      <c r="AI817" s="19" t="n" hidden="false">
        <f>ROUND(AE817*AF817,2)</f>
        <v>8</v>
      </c>
      <c r="AJ817" s="19" t="n" hidden="false">
        <f>ROUND(AE817*AG817,2)</f>
        <v>107200</v>
      </c>
      <c r="AK817" s="19" t="n" hidden="false">
        <f>AI817+AJ817</f>
        <v>107208</v>
      </c>
      <c r="AL817" s="21" t="n" hidden="false">
        <f>AK817/N817-1</f>
        <v>0.9974660903264272</v>
      </c>
      <c r="AM817" s="8" t="n">
        <v>0</v>
      </c>
      <c r="AN817" s="19" t="n" hidden="false">
        <f>ROUND((AQ818+AQ819+AQ820+AQ821+AQ822+AQ823+AQ824+AQ825)/AM817,2)</f>
        <v>0</v>
      </c>
      <c r="AO817" s="19" t="n" hidden="false">
        <v>0</v>
      </c>
      <c r="AP817" s="19" t="n" hidden="false">
        <f>AN817+AO817</f>
        <v>0</v>
      </c>
      <c r="AQ817" s="19" t="n" hidden="false">
        <f>ROUND(AM817*AN817,2)</f>
        <v>0</v>
      </c>
      <c r="AR817" s="19" t="n" hidden="false">
        <f>ROUND(AM817*AO817,2)</f>
        <v>0</v>
      </c>
      <c r="AS817" s="19" t="n" hidden="false">
        <f>AQ817+AR817</f>
        <v>0</v>
      </c>
      <c r="AT817" s="21" t="n" hidden="false">
        <f>AS817/N817-1</f>
        <v>-1</v>
      </c>
    </row>
    <row r="818" customFormat="false" hidden="false" outlineLevel="0" collapsed="false">
      <c r="A818" s="18" t="inlineStr">
        <is>
          <t xml:space="preserve">1.1.1.2.1.1.2.4.1</t>
        </is>
      </c>
      <c r="B818" s="18" t="inlineStr">
        <is>
          <t xml:space="preserve"/>
        </is>
      </c>
      <c r="C818" s="22" t="inlineStr">
        <is>
          <t xml:space="preserve">Щит силовой (в соответствии со схемой)_ / МЭЛ</t>
        </is>
      </c>
      <c r="D818" s="7" t="inlineStr">
        <is>
          <t xml:space="preserve">ЩС1.2</t>
        </is>
      </c>
      <c r="E818" s="7" t="inlineStr">
        <is>
          <t xml:space="preserve"/>
        </is>
      </c>
      <c r="F818" s="7" t="inlineStr">
        <is>
          <t xml:space="preserve">ШТ</t>
        </is>
      </c>
      <c r="G818" s="7" t="inlineStr">
        <is>
          <t xml:space="preserve">1</t>
        </is>
      </c>
      <c r="H818" s="8" t="n">
        <v>1</v>
      </c>
      <c r="I818" s="23" t="n">
        <v>1</v>
      </c>
      <c r="J818" s="19" t="n">
        <v/>
      </c>
      <c r="K818" s="19" t="n">
        <f>ROUND(I818,2)+J818</f>
        <v>1</v>
      </c>
      <c r="L818" s="19" t="n">
        <f>ROUND(H818*ROUND(I818,2),2)</f>
        <v>1</v>
      </c>
      <c r="M818" s="19" t="n">
        <v/>
      </c>
      <c r="N818" s="19" t="n">
        <f>L818+M818</f>
        <v>1</v>
      </c>
      <c r="O818" s="8" t="n">
        <v>1</v>
      </c>
      <c r="P818" s="23" t="n" hidden="false">
        <v>1</v>
      </c>
      <c r="Q818" s="19" t="n" hidden="false">
        <v/>
      </c>
      <c r="R818" s="19" t="n" hidden="false">
        <f>P818+Q818</f>
        <v>1</v>
      </c>
      <c r="S818" s="19" t="n" hidden="false">
        <f>ROUND(O818*P818,2)</f>
        <v>1</v>
      </c>
      <c r="T818" s="19" t="n" hidden="false">
        <v/>
      </c>
      <c r="U818" s="19" t="n" hidden="false">
        <f>S818+T818</f>
        <v>1</v>
      </c>
      <c r="V818" s="21" t="n" hidden="false">
        <f>U818/N818-1</f>
        <v>0</v>
      </c>
      <c r="W818" s="8" t="n">
        <v>1</v>
      </c>
      <c r="X818" s="23" t="n" hidden="false">
        <v>1</v>
      </c>
      <c r="Y818" s="19" t="n" hidden="false">
        <v/>
      </c>
      <c r="Z818" s="19" t="n" hidden="false">
        <f>X818+Y818</f>
        <v>1</v>
      </c>
      <c r="AA818" s="19" t="n" hidden="false">
        <f>ROUND(W818*X818,2)</f>
        <v>1</v>
      </c>
      <c r="AB818" s="19" t="n" hidden="false">
        <v/>
      </c>
      <c r="AC818" s="19" t="n" hidden="false">
        <f>AA818+AB818</f>
        <v>1</v>
      </c>
      <c r="AD818" s="21" t="n" hidden="false">
        <f>AC818/N818-1</f>
        <v>0</v>
      </c>
      <c r="AE818" s="8" t="n">
        <v>1</v>
      </c>
      <c r="AF818" s="23" t="n" hidden="false">
        <v>1</v>
      </c>
      <c r="AG818" s="19" t="n" hidden="false">
        <v/>
      </c>
      <c r="AH818" s="19" t="n" hidden="false">
        <f>AF818+AG818</f>
        <v>1</v>
      </c>
      <c r="AI818" s="19" t="n" hidden="false">
        <f>ROUND(AE818*AF818,2)</f>
        <v>1</v>
      </c>
      <c r="AJ818" s="19" t="n" hidden="false">
        <v/>
      </c>
      <c r="AK818" s="19" t="n" hidden="false">
        <f>AI818+AJ818</f>
        <v>1</v>
      </c>
      <c r="AL818" s="21" t="n" hidden="false">
        <f>AK818/N818-1</f>
        <v>0</v>
      </c>
      <c r="AM818" s="8" t="n">
        <v>0</v>
      </c>
      <c r="AN818" s="23" t="n" hidden="false">
        <v>0</v>
      </c>
      <c r="AO818" s="19" t="n" hidden="false">
        <v/>
      </c>
      <c r="AP818" s="19" t="n" hidden="false">
        <f>AN818+AO818</f>
        <v>0</v>
      </c>
      <c r="AQ818" s="19" t="n" hidden="false">
        <f>ROUND(AM818*AN818,2)</f>
        <v>0</v>
      </c>
      <c r="AR818" s="19" t="n" hidden="false">
        <v/>
      </c>
      <c r="AS818" s="19" t="n" hidden="false">
        <f>AQ818+AR818</f>
        <v>0</v>
      </c>
      <c r="AT818" s="21" t="n" hidden="false">
        <f>AS818/N818-1</f>
        <v>-1</v>
      </c>
    </row>
    <row r="819" customFormat="false" hidden="false" outlineLevel="0" collapsed="false">
      <c r="A819" s="18" t="inlineStr">
        <is>
          <t xml:space="preserve">1.1.1.2.1.1.2.4.2</t>
        </is>
      </c>
      <c r="B819" s="18" t="inlineStr">
        <is>
          <t xml:space="preserve"/>
        </is>
      </c>
      <c r="C819" s="22" t="inlineStr">
        <is>
          <t xml:space="preserve">Щит силовой (в соответствии со схемой)_ / МЭЛ</t>
        </is>
      </c>
      <c r="D819" s="7" t="inlineStr">
        <is>
          <t xml:space="preserve">ЩАО5/1.1  ЩРн-18-350х300х120-IP31 mb11-18n EKF</t>
        </is>
      </c>
      <c r="E819" s="7" t="inlineStr">
        <is>
          <t xml:space="preserve"/>
        </is>
      </c>
      <c r="F819" s="7" t="inlineStr">
        <is>
          <t xml:space="preserve">ШТ</t>
        </is>
      </c>
      <c r="G819" s="7" t="inlineStr">
        <is>
          <t xml:space="preserve">1</t>
        </is>
      </c>
      <c r="H819" s="8" t="n">
        <v>1</v>
      </c>
      <c r="I819" s="23" t="n">
        <v>1</v>
      </c>
      <c r="J819" s="19" t="n">
        <v/>
      </c>
      <c r="K819" s="19" t="n">
        <f>ROUND(I819,2)+J819</f>
        <v>1</v>
      </c>
      <c r="L819" s="19" t="n">
        <f>ROUND(H819*ROUND(I819,2),2)</f>
        <v>1</v>
      </c>
      <c r="M819" s="19" t="n">
        <v/>
      </c>
      <c r="N819" s="19" t="n">
        <f>L819+M819</f>
        <v>1</v>
      </c>
      <c r="O819" s="8" t="n">
        <v>1</v>
      </c>
      <c r="P819" s="23" t="n" hidden="false">
        <v>1</v>
      </c>
      <c r="Q819" s="19" t="n" hidden="false">
        <v/>
      </c>
      <c r="R819" s="19" t="n" hidden="false">
        <f>P819+Q819</f>
        <v>1</v>
      </c>
      <c r="S819" s="19" t="n" hidden="false">
        <f>ROUND(O819*P819,2)</f>
        <v>1</v>
      </c>
      <c r="T819" s="19" t="n" hidden="false">
        <v/>
      </c>
      <c r="U819" s="19" t="n" hidden="false">
        <f>S819+T819</f>
        <v>1</v>
      </c>
      <c r="V819" s="21" t="n" hidden="false">
        <f>U819/N819-1</f>
        <v>0</v>
      </c>
      <c r="W819" s="8" t="n">
        <v>1</v>
      </c>
      <c r="X819" s="23" t="n" hidden="false">
        <v>1</v>
      </c>
      <c r="Y819" s="19" t="n" hidden="false">
        <v/>
      </c>
      <c r="Z819" s="19" t="n" hidden="false">
        <f>X819+Y819</f>
        <v>1</v>
      </c>
      <c r="AA819" s="19" t="n" hidden="false">
        <f>ROUND(W819*X819,2)</f>
        <v>1</v>
      </c>
      <c r="AB819" s="19" t="n" hidden="false">
        <v/>
      </c>
      <c r="AC819" s="19" t="n" hidden="false">
        <f>AA819+AB819</f>
        <v>1</v>
      </c>
      <c r="AD819" s="21" t="n" hidden="false">
        <f>AC819/N819-1</f>
        <v>0</v>
      </c>
      <c r="AE819" s="8" t="n">
        <v>1</v>
      </c>
      <c r="AF819" s="23" t="n" hidden="false">
        <v>1</v>
      </c>
      <c r="AG819" s="19" t="n" hidden="false">
        <v/>
      </c>
      <c r="AH819" s="19" t="n" hidden="false">
        <f>AF819+AG819</f>
        <v>1</v>
      </c>
      <c r="AI819" s="19" t="n" hidden="false">
        <f>ROUND(AE819*AF819,2)</f>
        <v>1</v>
      </c>
      <c r="AJ819" s="19" t="n" hidden="false">
        <v/>
      </c>
      <c r="AK819" s="19" t="n" hidden="false">
        <f>AI819+AJ819</f>
        <v>1</v>
      </c>
      <c r="AL819" s="21" t="n" hidden="false">
        <f>AK819/N819-1</f>
        <v>0</v>
      </c>
      <c r="AM819" s="8" t="n">
        <v>0</v>
      </c>
      <c r="AN819" s="23" t="n" hidden="false">
        <v>0</v>
      </c>
      <c r="AO819" s="19" t="n" hidden="false">
        <v/>
      </c>
      <c r="AP819" s="19" t="n" hidden="false">
        <f>AN819+AO819</f>
        <v>0</v>
      </c>
      <c r="AQ819" s="19" t="n" hidden="false">
        <f>ROUND(AM819*AN819,2)</f>
        <v>0</v>
      </c>
      <c r="AR819" s="19" t="n" hidden="false">
        <v/>
      </c>
      <c r="AS819" s="19" t="n" hidden="false">
        <f>AQ819+AR819</f>
        <v>0</v>
      </c>
      <c r="AT819" s="21" t="n" hidden="false">
        <f>AS819/N819-1</f>
        <v>-1</v>
      </c>
    </row>
    <row r="820" customFormat="false" hidden="false" outlineLevel="0" collapsed="false">
      <c r="A820" s="18" t="inlineStr">
        <is>
          <t xml:space="preserve">1.1.1.2.1.1.2.4.3</t>
        </is>
      </c>
      <c r="B820" s="18" t="inlineStr">
        <is>
          <t xml:space="preserve"/>
        </is>
      </c>
      <c r="C820" s="22" t="inlineStr">
        <is>
          <t xml:space="preserve">Щит силовой (в соответствии со схемой)_ / МЭЛ</t>
        </is>
      </c>
      <c r="D820" s="7" t="inlineStr">
        <is>
          <t xml:space="preserve">ЩАО5/2.0 ЩРн-18-350х300х120-IP31 mb11-18n EKF</t>
        </is>
      </c>
      <c r="E820" s="7" t="inlineStr">
        <is>
          <t xml:space="preserve"/>
        </is>
      </c>
      <c r="F820" s="7" t="inlineStr">
        <is>
          <t xml:space="preserve">ШТ</t>
        </is>
      </c>
      <c r="G820" s="7" t="inlineStr">
        <is>
          <t xml:space="preserve">1</t>
        </is>
      </c>
      <c r="H820" s="8" t="n">
        <v>1</v>
      </c>
      <c r="I820" s="23" t="n">
        <v>1</v>
      </c>
      <c r="J820" s="19" t="n">
        <v/>
      </c>
      <c r="K820" s="19" t="n">
        <f>ROUND(I820,2)+J820</f>
        <v>1</v>
      </c>
      <c r="L820" s="19" t="n">
        <f>ROUND(H820*ROUND(I820,2),2)</f>
        <v>1</v>
      </c>
      <c r="M820" s="19" t="n">
        <v/>
      </c>
      <c r="N820" s="19" t="n">
        <f>L820+M820</f>
        <v>1</v>
      </c>
      <c r="O820" s="8" t="n">
        <v>1</v>
      </c>
      <c r="P820" s="23" t="n" hidden="false">
        <v>1</v>
      </c>
      <c r="Q820" s="19" t="n" hidden="false">
        <v/>
      </c>
      <c r="R820" s="19" t="n" hidden="false">
        <f>P820+Q820</f>
        <v>1</v>
      </c>
      <c r="S820" s="19" t="n" hidden="false">
        <f>ROUND(O820*P820,2)</f>
        <v>1</v>
      </c>
      <c r="T820" s="19" t="n" hidden="false">
        <v/>
      </c>
      <c r="U820" s="19" t="n" hidden="false">
        <f>S820+T820</f>
        <v>1</v>
      </c>
      <c r="V820" s="21" t="n" hidden="false">
        <f>U820/N820-1</f>
        <v>0</v>
      </c>
      <c r="W820" s="8" t="n">
        <v>1</v>
      </c>
      <c r="X820" s="23" t="n" hidden="false">
        <v>1</v>
      </c>
      <c r="Y820" s="19" t="n" hidden="false">
        <v/>
      </c>
      <c r="Z820" s="19" t="n" hidden="false">
        <f>X820+Y820</f>
        <v>1</v>
      </c>
      <c r="AA820" s="19" t="n" hidden="false">
        <f>ROUND(W820*X820,2)</f>
        <v>1</v>
      </c>
      <c r="AB820" s="19" t="n" hidden="false">
        <v/>
      </c>
      <c r="AC820" s="19" t="n" hidden="false">
        <f>AA820+AB820</f>
        <v>1</v>
      </c>
      <c r="AD820" s="21" t="n" hidden="false">
        <f>AC820/N820-1</f>
        <v>0</v>
      </c>
      <c r="AE820" s="8" t="n">
        <v>1</v>
      </c>
      <c r="AF820" s="23" t="n" hidden="false">
        <v>1</v>
      </c>
      <c r="AG820" s="19" t="n" hidden="false">
        <v/>
      </c>
      <c r="AH820" s="19" t="n" hidden="false">
        <f>AF820+AG820</f>
        <v>1</v>
      </c>
      <c r="AI820" s="19" t="n" hidden="false">
        <f>ROUND(AE820*AF820,2)</f>
        <v>1</v>
      </c>
      <c r="AJ820" s="19" t="n" hidden="false">
        <v/>
      </c>
      <c r="AK820" s="19" t="n" hidden="false">
        <f>AI820+AJ820</f>
        <v>1</v>
      </c>
      <c r="AL820" s="21" t="n" hidden="false">
        <f>AK820/N820-1</f>
        <v>0</v>
      </c>
      <c r="AM820" s="8" t="n">
        <v>0</v>
      </c>
      <c r="AN820" s="23" t="n" hidden="false">
        <v>0</v>
      </c>
      <c r="AO820" s="19" t="n" hidden="false">
        <v/>
      </c>
      <c r="AP820" s="19" t="n" hidden="false">
        <f>AN820+AO820</f>
        <v>0</v>
      </c>
      <c r="AQ820" s="19" t="n" hidden="false">
        <f>ROUND(AM820*AN820,2)</f>
        <v>0</v>
      </c>
      <c r="AR820" s="19" t="n" hidden="false">
        <v/>
      </c>
      <c r="AS820" s="19" t="n" hidden="false">
        <f>AQ820+AR820</f>
        <v>0</v>
      </c>
      <c r="AT820" s="21" t="n" hidden="false">
        <f>AS820/N820-1</f>
        <v>-1</v>
      </c>
    </row>
    <row r="821" customFormat="false" hidden="false" outlineLevel="0" collapsed="false">
      <c r="A821" s="18" t="inlineStr">
        <is>
          <t xml:space="preserve">1.1.1.2.1.1.2.4.4</t>
        </is>
      </c>
      <c r="B821" s="18" t="inlineStr">
        <is>
          <t xml:space="preserve"/>
        </is>
      </c>
      <c r="C821" s="22" t="inlineStr">
        <is>
          <t xml:space="preserve">Щит силовой (в соответствии со схемой)_ / МЭЛ</t>
        </is>
      </c>
      <c r="D821" s="7" t="inlineStr">
        <is>
          <t xml:space="preserve">ЩАО5/1.0 ЩРн-18-350х300х120-IP31 mb11-18n EKF</t>
        </is>
      </c>
      <c r="E821" s="7" t="inlineStr">
        <is>
          <t xml:space="preserve"/>
        </is>
      </c>
      <c r="F821" s="7" t="inlineStr">
        <is>
          <t xml:space="preserve">ШТ</t>
        </is>
      </c>
      <c r="G821" s="7" t="inlineStr">
        <is>
          <t xml:space="preserve">1</t>
        </is>
      </c>
      <c r="H821" s="8" t="n">
        <v>1</v>
      </c>
      <c r="I821" s="23" t="n">
        <v>1</v>
      </c>
      <c r="J821" s="19" t="n">
        <v/>
      </c>
      <c r="K821" s="19" t="n">
        <f>ROUND(I821,2)+J821</f>
        <v>1</v>
      </c>
      <c r="L821" s="19" t="n">
        <f>ROUND(H821*ROUND(I821,2),2)</f>
        <v>1</v>
      </c>
      <c r="M821" s="19" t="n">
        <v/>
      </c>
      <c r="N821" s="19" t="n">
        <f>L821+M821</f>
        <v>1</v>
      </c>
      <c r="O821" s="8" t="n">
        <v>1</v>
      </c>
      <c r="P821" s="23" t="n" hidden="false">
        <v>1</v>
      </c>
      <c r="Q821" s="19" t="n" hidden="false">
        <v/>
      </c>
      <c r="R821" s="19" t="n" hidden="false">
        <f>P821+Q821</f>
        <v>1</v>
      </c>
      <c r="S821" s="19" t="n" hidden="false">
        <f>ROUND(O821*P821,2)</f>
        <v>1</v>
      </c>
      <c r="T821" s="19" t="n" hidden="false">
        <v/>
      </c>
      <c r="U821" s="19" t="n" hidden="false">
        <f>S821+T821</f>
        <v>1</v>
      </c>
      <c r="V821" s="21" t="n" hidden="false">
        <f>U821/N821-1</f>
        <v>0</v>
      </c>
      <c r="W821" s="8" t="n">
        <v>1</v>
      </c>
      <c r="X821" s="23" t="n" hidden="false">
        <v>1</v>
      </c>
      <c r="Y821" s="19" t="n" hidden="false">
        <v/>
      </c>
      <c r="Z821" s="19" t="n" hidden="false">
        <f>X821+Y821</f>
        <v>1</v>
      </c>
      <c r="AA821" s="19" t="n" hidden="false">
        <f>ROUND(W821*X821,2)</f>
        <v>1</v>
      </c>
      <c r="AB821" s="19" t="n" hidden="false">
        <v/>
      </c>
      <c r="AC821" s="19" t="n" hidden="false">
        <f>AA821+AB821</f>
        <v>1</v>
      </c>
      <c r="AD821" s="21" t="n" hidden="false">
        <f>AC821/N821-1</f>
        <v>0</v>
      </c>
      <c r="AE821" s="8" t="n">
        <v>1</v>
      </c>
      <c r="AF821" s="23" t="n" hidden="false">
        <v>1</v>
      </c>
      <c r="AG821" s="19" t="n" hidden="false">
        <v/>
      </c>
      <c r="AH821" s="19" t="n" hidden="false">
        <f>AF821+AG821</f>
        <v>1</v>
      </c>
      <c r="AI821" s="19" t="n" hidden="false">
        <f>ROUND(AE821*AF821,2)</f>
        <v>1</v>
      </c>
      <c r="AJ821" s="19" t="n" hidden="false">
        <v/>
      </c>
      <c r="AK821" s="19" t="n" hidden="false">
        <f>AI821+AJ821</f>
        <v>1</v>
      </c>
      <c r="AL821" s="21" t="n" hidden="false">
        <f>AK821/N821-1</f>
        <v>0</v>
      </c>
      <c r="AM821" s="8" t="n">
        <v>0</v>
      </c>
      <c r="AN821" s="23" t="n" hidden="false">
        <v>0</v>
      </c>
      <c r="AO821" s="19" t="n" hidden="false">
        <v/>
      </c>
      <c r="AP821" s="19" t="n" hidden="false">
        <f>AN821+AO821</f>
        <v>0</v>
      </c>
      <c r="AQ821" s="19" t="n" hidden="false">
        <f>ROUND(AM821*AN821,2)</f>
        <v>0</v>
      </c>
      <c r="AR821" s="19" t="n" hidden="false">
        <v/>
      </c>
      <c r="AS821" s="19" t="n" hidden="false">
        <f>AQ821+AR821</f>
        <v>0</v>
      </c>
      <c r="AT821" s="21" t="n" hidden="false">
        <f>AS821/N821-1</f>
        <v>-1</v>
      </c>
    </row>
    <row r="822" customFormat="false" hidden="false" outlineLevel="0" collapsed="false">
      <c r="A822" s="18" t="inlineStr">
        <is>
          <t xml:space="preserve">1.1.1.2.1.1.2.4.5</t>
        </is>
      </c>
      <c r="B822" s="18" t="inlineStr">
        <is>
          <t xml:space="preserve"/>
        </is>
      </c>
      <c r="C822" s="22" t="inlineStr">
        <is>
          <t xml:space="preserve">Щит силовой (в соответствии со схемой)_ / МЭЛ</t>
        </is>
      </c>
      <c r="D822" s="7" t="inlineStr">
        <is>
          <t xml:space="preserve">ЩС1.1</t>
        </is>
      </c>
      <c r="E822" s="7" t="inlineStr">
        <is>
          <t xml:space="preserve"/>
        </is>
      </c>
      <c r="F822" s="7" t="inlineStr">
        <is>
          <t xml:space="preserve">ШТ</t>
        </is>
      </c>
      <c r="G822" s="7" t="inlineStr">
        <is>
          <t xml:space="preserve">1</t>
        </is>
      </c>
      <c r="H822" s="8" t="n">
        <v>1</v>
      </c>
      <c r="I822" s="23" t="n">
        <v>1</v>
      </c>
      <c r="J822" s="19" t="n">
        <v/>
      </c>
      <c r="K822" s="19" t="n">
        <f>ROUND(I822,2)+J822</f>
        <v>1</v>
      </c>
      <c r="L822" s="19" t="n">
        <f>ROUND(H822*ROUND(I822,2),2)</f>
        <v>1</v>
      </c>
      <c r="M822" s="19" t="n">
        <v/>
      </c>
      <c r="N822" s="19" t="n">
        <f>L822+M822</f>
        <v>1</v>
      </c>
      <c r="O822" s="8" t="n">
        <v>1</v>
      </c>
      <c r="P822" s="23" t="n" hidden="false">
        <v>1</v>
      </c>
      <c r="Q822" s="19" t="n" hidden="false">
        <v/>
      </c>
      <c r="R822" s="19" t="n" hidden="false">
        <f>P822+Q822</f>
        <v>1</v>
      </c>
      <c r="S822" s="19" t="n" hidden="false">
        <f>ROUND(O822*P822,2)</f>
        <v>1</v>
      </c>
      <c r="T822" s="19" t="n" hidden="false">
        <v/>
      </c>
      <c r="U822" s="19" t="n" hidden="false">
        <f>S822+T822</f>
        <v>1</v>
      </c>
      <c r="V822" s="21" t="n" hidden="false">
        <f>U822/N822-1</f>
        <v>0</v>
      </c>
      <c r="W822" s="8" t="n">
        <v>1</v>
      </c>
      <c r="X822" s="23" t="n" hidden="false">
        <v>1</v>
      </c>
      <c r="Y822" s="19" t="n" hidden="false">
        <v/>
      </c>
      <c r="Z822" s="19" t="n" hidden="false">
        <f>X822+Y822</f>
        <v>1</v>
      </c>
      <c r="AA822" s="19" t="n" hidden="false">
        <f>ROUND(W822*X822,2)</f>
        <v>1</v>
      </c>
      <c r="AB822" s="19" t="n" hidden="false">
        <v/>
      </c>
      <c r="AC822" s="19" t="n" hidden="false">
        <f>AA822+AB822</f>
        <v>1</v>
      </c>
      <c r="AD822" s="21" t="n" hidden="false">
        <f>AC822/N822-1</f>
        <v>0</v>
      </c>
      <c r="AE822" s="8" t="n">
        <v>1</v>
      </c>
      <c r="AF822" s="23" t="n" hidden="false">
        <v>1</v>
      </c>
      <c r="AG822" s="19" t="n" hidden="false">
        <v/>
      </c>
      <c r="AH822" s="19" t="n" hidden="false">
        <f>AF822+AG822</f>
        <v>1</v>
      </c>
      <c r="AI822" s="19" t="n" hidden="false">
        <f>ROUND(AE822*AF822,2)</f>
        <v>1</v>
      </c>
      <c r="AJ822" s="19" t="n" hidden="false">
        <v/>
      </c>
      <c r="AK822" s="19" t="n" hidden="false">
        <f>AI822+AJ822</f>
        <v>1</v>
      </c>
      <c r="AL822" s="21" t="n" hidden="false">
        <f>AK822/N822-1</f>
        <v>0</v>
      </c>
      <c r="AM822" s="8" t="n">
        <v>0</v>
      </c>
      <c r="AN822" s="23" t="n" hidden="false">
        <v>0</v>
      </c>
      <c r="AO822" s="19" t="n" hidden="false">
        <v/>
      </c>
      <c r="AP822" s="19" t="n" hidden="false">
        <f>AN822+AO822</f>
        <v>0</v>
      </c>
      <c r="AQ822" s="19" t="n" hidden="false">
        <f>ROUND(AM822*AN822,2)</f>
        <v>0</v>
      </c>
      <c r="AR822" s="19" t="n" hidden="false">
        <v/>
      </c>
      <c r="AS822" s="19" t="n" hidden="false">
        <f>AQ822+AR822</f>
        <v>0</v>
      </c>
      <c r="AT822" s="21" t="n" hidden="false">
        <f>AS822/N822-1</f>
        <v>-1</v>
      </c>
    </row>
    <row r="823" customFormat="false" hidden="false" outlineLevel="0" collapsed="false">
      <c r="A823" s="18" t="inlineStr">
        <is>
          <t xml:space="preserve">1.1.1.2.1.1.2.4.6</t>
        </is>
      </c>
      <c r="B823" s="18" t="inlineStr">
        <is>
          <t xml:space="preserve"/>
        </is>
      </c>
      <c r="C823" s="22" t="inlineStr">
        <is>
          <t xml:space="preserve">Щит силовой (в соответствии со схемой)_ / МЭЛ</t>
        </is>
      </c>
      <c r="D823" s="7" t="inlineStr">
        <is>
          <t xml:space="preserve">ЩАО5/3  ЩРн-18-350х300х120-IP31 mb11-18n EKF</t>
        </is>
      </c>
      <c r="E823" s="7" t="inlineStr">
        <is>
          <t xml:space="preserve"/>
        </is>
      </c>
      <c r="F823" s="7" t="inlineStr">
        <is>
          <t xml:space="preserve">ШТ</t>
        </is>
      </c>
      <c r="G823" s="7" t="inlineStr">
        <is>
          <t xml:space="preserve">1</t>
        </is>
      </c>
      <c r="H823" s="8" t="n">
        <v>1</v>
      </c>
      <c r="I823" s="23" t="n">
        <v>1</v>
      </c>
      <c r="J823" s="19" t="n">
        <v/>
      </c>
      <c r="K823" s="19" t="n">
        <f>ROUND(I823,2)+J823</f>
        <v>1</v>
      </c>
      <c r="L823" s="19" t="n">
        <f>ROUND(H823*ROUND(I823,2),2)</f>
        <v>1</v>
      </c>
      <c r="M823" s="19" t="n">
        <v/>
      </c>
      <c r="N823" s="19" t="n">
        <f>L823+M823</f>
        <v>1</v>
      </c>
      <c r="O823" s="8" t="n">
        <v>1</v>
      </c>
      <c r="P823" s="23" t="n" hidden="false">
        <v>1</v>
      </c>
      <c r="Q823" s="19" t="n" hidden="false">
        <v/>
      </c>
      <c r="R823" s="19" t="n" hidden="false">
        <f>P823+Q823</f>
        <v>1</v>
      </c>
      <c r="S823" s="19" t="n" hidden="false">
        <f>ROUND(O823*P823,2)</f>
        <v>1</v>
      </c>
      <c r="T823" s="19" t="n" hidden="false">
        <v/>
      </c>
      <c r="U823" s="19" t="n" hidden="false">
        <f>S823+T823</f>
        <v>1</v>
      </c>
      <c r="V823" s="21" t="n" hidden="false">
        <f>U823/N823-1</f>
        <v>0</v>
      </c>
      <c r="W823" s="8" t="n">
        <v>1</v>
      </c>
      <c r="X823" s="23" t="n" hidden="false">
        <v>1</v>
      </c>
      <c r="Y823" s="19" t="n" hidden="false">
        <v/>
      </c>
      <c r="Z823" s="19" t="n" hidden="false">
        <f>X823+Y823</f>
        <v>1</v>
      </c>
      <c r="AA823" s="19" t="n" hidden="false">
        <f>ROUND(W823*X823,2)</f>
        <v>1</v>
      </c>
      <c r="AB823" s="19" t="n" hidden="false">
        <v/>
      </c>
      <c r="AC823" s="19" t="n" hidden="false">
        <f>AA823+AB823</f>
        <v>1</v>
      </c>
      <c r="AD823" s="21" t="n" hidden="false">
        <f>AC823/N823-1</f>
        <v>0</v>
      </c>
      <c r="AE823" s="8" t="n">
        <v>1</v>
      </c>
      <c r="AF823" s="23" t="n" hidden="false">
        <v>1</v>
      </c>
      <c r="AG823" s="19" t="n" hidden="false">
        <v/>
      </c>
      <c r="AH823" s="19" t="n" hidden="false">
        <f>AF823+AG823</f>
        <v>1</v>
      </c>
      <c r="AI823" s="19" t="n" hidden="false">
        <f>ROUND(AE823*AF823,2)</f>
        <v>1</v>
      </c>
      <c r="AJ823" s="19" t="n" hidden="false">
        <v/>
      </c>
      <c r="AK823" s="19" t="n" hidden="false">
        <f>AI823+AJ823</f>
        <v>1</v>
      </c>
      <c r="AL823" s="21" t="n" hidden="false">
        <f>AK823/N823-1</f>
        <v>0</v>
      </c>
      <c r="AM823" s="8" t="n">
        <v>0</v>
      </c>
      <c r="AN823" s="23" t="n" hidden="false">
        <v>0</v>
      </c>
      <c r="AO823" s="19" t="n" hidden="false">
        <v/>
      </c>
      <c r="AP823" s="19" t="n" hidden="false">
        <f>AN823+AO823</f>
        <v>0</v>
      </c>
      <c r="AQ823" s="19" t="n" hidden="false">
        <f>ROUND(AM823*AN823,2)</f>
        <v>0</v>
      </c>
      <c r="AR823" s="19" t="n" hidden="false">
        <v/>
      </c>
      <c r="AS823" s="19" t="n" hidden="false">
        <f>AQ823+AR823</f>
        <v>0</v>
      </c>
      <c r="AT823" s="21" t="n" hidden="false">
        <f>AS823/N823-1</f>
        <v>-1</v>
      </c>
    </row>
    <row r="824" customFormat="false" hidden="false" outlineLevel="0" collapsed="false">
      <c r="A824" s="18" t="inlineStr">
        <is>
          <t xml:space="preserve">1.1.1.2.1.1.2.4.7</t>
        </is>
      </c>
      <c r="B824" s="18" t="inlineStr">
        <is>
          <t xml:space="preserve"/>
        </is>
      </c>
      <c r="C824" s="22" t="inlineStr">
        <is>
          <t xml:space="preserve">Щит силовой (в соответствии со схемой)_ / МЭЛ</t>
        </is>
      </c>
      <c r="D824" s="7" t="inlineStr">
        <is>
          <t xml:space="preserve">ЩС1.5</t>
        </is>
      </c>
      <c r="E824" s="7" t="inlineStr">
        <is>
          <t xml:space="preserve"/>
        </is>
      </c>
      <c r="F824" s="7" t="inlineStr">
        <is>
          <t xml:space="preserve">ШТ</t>
        </is>
      </c>
      <c r="G824" s="7" t="inlineStr">
        <is>
          <t xml:space="preserve">1</t>
        </is>
      </c>
      <c r="H824" s="8" t="n">
        <v>1</v>
      </c>
      <c r="I824" s="23" t="n">
        <v>1</v>
      </c>
      <c r="J824" s="19" t="n">
        <v/>
      </c>
      <c r="K824" s="19" t="n">
        <f>ROUND(I824,2)+J824</f>
        <v>1</v>
      </c>
      <c r="L824" s="19" t="n">
        <f>ROUND(H824*ROUND(I824,2),2)</f>
        <v>1</v>
      </c>
      <c r="M824" s="19" t="n">
        <v/>
      </c>
      <c r="N824" s="19" t="n">
        <f>L824+M824</f>
        <v>1</v>
      </c>
      <c r="O824" s="8" t="n">
        <v>1</v>
      </c>
      <c r="P824" s="23" t="n" hidden="false">
        <v>1</v>
      </c>
      <c r="Q824" s="19" t="n" hidden="false">
        <v/>
      </c>
      <c r="R824" s="19" t="n" hidden="false">
        <f>P824+Q824</f>
        <v>1</v>
      </c>
      <c r="S824" s="19" t="n" hidden="false">
        <f>ROUND(O824*P824,2)</f>
        <v>1</v>
      </c>
      <c r="T824" s="19" t="n" hidden="false">
        <v/>
      </c>
      <c r="U824" s="19" t="n" hidden="false">
        <f>S824+T824</f>
        <v>1</v>
      </c>
      <c r="V824" s="21" t="n" hidden="false">
        <f>U824/N824-1</f>
        <v>0</v>
      </c>
      <c r="W824" s="8" t="n">
        <v>1</v>
      </c>
      <c r="X824" s="23" t="n" hidden="false">
        <v>1</v>
      </c>
      <c r="Y824" s="19" t="n" hidden="false">
        <v/>
      </c>
      <c r="Z824" s="19" t="n" hidden="false">
        <f>X824+Y824</f>
        <v>1</v>
      </c>
      <c r="AA824" s="19" t="n" hidden="false">
        <f>ROUND(W824*X824,2)</f>
        <v>1</v>
      </c>
      <c r="AB824" s="19" t="n" hidden="false">
        <v/>
      </c>
      <c r="AC824" s="19" t="n" hidden="false">
        <f>AA824+AB824</f>
        <v>1</v>
      </c>
      <c r="AD824" s="21" t="n" hidden="false">
        <f>AC824/N824-1</f>
        <v>0</v>
      </c>
      <c r="AE824" s="8" t="n">
        <v>1</v>
      </c>
      <c r="AF824" s="23" t="n" hidden="false">
        <v>1</v>
      </c>
      <c r="AG824" s="19" t="n" hidden="false">
        <v/>
      </c>
      <c r="AH824" s="19" t="n" hidden="false">
        <f>AF824+AG824</f>
        <v>1</v>
      </c>
      <c r="AI824" s="19" t="n" hidden="false">
        <f>ROUND(AE824*AF824,2)</f>
        <v>1</v>
      </c>
      <c r="AJ824" s="19" t="n" hidden="false">
        <v/>
      </c>
      <c r="AK824" s="19" t="n" hidden="false">
        <f>AI824+AJ824</f>
        <v>1</v>
      </c>
      <c r="AL824" s="21" t="n" hidden="false">
        <f>AK824/N824-1</f>
        <v>0</v>
      </c>
      <c r="AM824" s="8" t="n">
        <v>0</v>
      </c>
      <c r="AN824" s="23" t="n" hidden="false">
        <v>0</v>
      </c>
      <c r="AO824" s="19" t="n" hidden="false">
        <v/>
      </c>
      <c r="AP824" s="19" t="n" hidden="false">
        <f>AN824+AO824</f>
        <v>0</v>
      </c>
      <c r="AQ824" s="19" t="n" hidden="false">
        <f>ROUND(AM824*AN824,2)</f>
        <v>0</v>
      </c>
      <c r="AR824" s="19" t="n" hidden="false">
        <v/>
      </c>
      <c r="AS824" s="19" t="n" hidden="false">
        <f>AQ824+AR824</f>
        <v>0</v>
      </c>
      <c r="AT824" s="21" t="n" hidden="false">
        <f>AS824/N824-1</f>
        <v>-1</v>
      </c>
    </row>
    <row r="825" customFormat="false" hidden="false" outlineLevel="0" collapsed="false">
      <c r="A825" s="18" t="inlineStr">
        <is>
          <t xml:space="preserve">1.1.1.2.1.1.2.4.8</t>
        </is>
      </c>
      <c r="B825" s="18" t="inlineStr">
        <is>
          <t xml:space="preserve"/>
        </is>
      </c>
      <c r="C825" s="22" t="inlineStr">
        <is>
          <t xml:space="preserve">Щит силовой (в соответствии со схемой)_ / МЭЛ</t>
        </is>
      </c>
      <c r="D825" s="7" t="inlineStr">
        <is>
          <t xml:space="preserve">ЩАО5/1.2 ЩРн-18-350х300х120-IP31 mb11-18n EKF</t>
        </is>
      </c>
      <c r="E825" s="7" t="inlineStr">
        <is>
          <t xml:space="preserve"/>
        </is>
      </c>
      <c r="F825" s="7" t="inlineStr">
        <is>
          <t xml:space="preserve">ШТ</t>
        </is>
      </c>
      <c r="G825" s="7" t="inlineStr">
        <is>
          <t xml:space="preserve">1</t>
        </is>
      </c>
      <c r="H825" s="8" t="n">
        <v>1</v>
      </c>
      <c r="I825" s="23" t="n">
        <v>1</v>
      </c>
      <c r="J825" s="19" t="n">
        <v/>
      </c>
      <c r="K825" s="19" t="n">
        <f>ROUND(I825,2)+J825</f>
        <v>1</v>
      </c>
      <c r="L825" s="19" t="n">
        <f>ROUND(H825*ROUND(I825,2),2)</f>
        <v>1</v>
      </c>
      <c r="M825" s="19" t="n">
        <v/>
      </c>
      <c r="N825" s="19" t="n">
        <f>L825+M825</f>
        <v>1</v>
      </c>
      <c r="O825" s="8" t="n">
        <v>1</v>
      </c>
      <c r="P825" s="23" t="n" hidden="false">
        <v>1</v>
      </c>
      <c r="Q825" s="19" t="n" hidden="false">
        <v/>
      </c>
      <c r="R825" s="19" t="n" hidden="false">
        <f>P825+Q825</f>
        <v>1</v>
      </c>
      <c r="S825" s="19" t="n" hidden="false">
        <f>ROUND(O825*P825,2)</f>
        <v>1</v>
      </c>
      <c r="T825" s="19" t="n" hidden="false">
        <v/>
      </c>
      <c r="U825" s="19" t="n" hidden="false">
        <f>S825+T825</f>
        <v>1</v>
      </c>
      <c r="V825" s="21" t="n" hidden="false">
        <f>U825/N825-1</f>
        <v>0</v>
      </c>
      <c r="W825" s="8" t="n">
        <v>1</v>
      </c>
      <c r="X825" s="23" t="n" hidden="false">
        <v>1</v>
      </c>
      <c r="Y825" s="19" t="n" hidden="false">
        <v/>
      </c>
      <c r="Z825" s="19" t="n" hidden="false">
        <f>X825+Y825</f>
        <v>1</v>
      </c>
      <c r="AA825" s="19" t="n" hidden="false">
        <f>ROUND(W825*X825,2)</f>
        <v>1</v>
      </c>
      <c r="AB825" s="19" t="n" hidden="false">
        <v/>
      </c>
      <c r="AC825" s="19" t="n" hidden="false">
        <f>AA825+AB825</f>
        <v>1</v>
      </c>
      <c r="AD825" s="21" t="n" hidden="false">
        <f>AC825/N825-1</f>
        <v>0</v>
      </c>
      <c r="AE825" s="8" t="n">
        <v>1</v>
      </c>
      <c r="AF825" s="23" t="n" hidden="false">
        <v>1</v>
      </c>
      <c r="AG825" s="19" t="n" hidden="false">
        <v/>
      </c>
      <c r="AH825" s="19" t="n" hidden="false">
        <f>AF825+AG825</f>
        <v>1</v>
      </c>
      <c r="AI825" s="19" t="n" hidden="false">
        <f>ROUND(AE825*AF825,2)</f>
        <v>1</v>
      </c>
      <c r="AJ825" s="19" t="n" hidden="false">
        <v/>
      </c>
      <c r="AK825" s="19" t="n" hidden="false">
        <f>AI825+AJ825</f>
        <v>1</v>
      </c>
      <c r="AL825" s="21" t="n" hidden="false">
        <f>AK825/N825-1</f>
        <v>0</v>
      </c>
      <c r="AM825" s="8" t="n">
        <v>0</v>
      </c>
      <c r="AN825" s="23" t="n" hidden="false">
        <v>0</v>
      </c>
      <c r="AO825" s="19" t="n" hidden="false">
        <v/>
      </c>
      <c r="AP825" s="19" t="n" hidden="false">
        <f>AN825+AO825</f>
        <v>0</v>
      </c>
      <c r="AQ825" s="19" t="n" hidden="false">
        <f>ROUND(AM825*AN825,2)</f>
        <v>0</v>
      </c>
      <c r="AR825" s="19" t="n" hidden="false">
        <v/>
      </c>
      <c r="AS825" s="19" t="n" hidden="false">
        <f>AQ825+AR825</f>
        <v>0</v>
      </c>
      <c r="AT825" s="21" t="n" hidden="false">
        <f>AS825/N825-1</f>
        <v>-1</v>
      </c>
    </row>
    <row r="826" customFormat="false" hidden="false" outlineLevel="0" collapsed="false">
      <c r="A826" s="18" t="inlineStr">
        <is>
          <t xml:space="preserve">1.1.1.2.1.1.2.5</t>
        </is>
      </c>
      <c r="B826" s="18" t="inlineStr">
        <is>
          <t xml:space="preserve"/>
        </is>
      </c>
      <c r="C826" s="18" t="inlineStr">
        <is>
          <t xml:space="preserve">Монтаж щита силового (для СКБ) / 36 модулей</t>
        </is>
      </c>
      <c r="D826" s="7" t="inlineStr">
        <is>
          <t xml:space="preserve"/>
        </is>
      </c>
      <c r="E826" s="7" t="inlineStr">
        <is>
          <t xml:space="preserve"/>
        </is>
      </c>
      <c r="F826" s="7" t="inlineStr">
        <is>
          <t xml:space="preserve">ШТ</t>
        </is>
      </c>
      <c r="G826" s="7" t="inlineStr">
        <is>
          <t xml:space="preserve">1</t>
        </is>
      </c>
      <c r="H826" s="8" t="n">
        <v>1</v>
      </c>
      <c r="I826" s="19" t="n">
        <f>ROUND((L827)/H826,2)</f>
        <v>1</v>
      </c>
      <c r="J826" s="20" t="n">
        <v>13417</v>
      </c>
      <c r="K826" s="19" t="n">
        <f>I826+ROUND(J826,2)</f>
        <v>13418</v>
      </c>
      <c r="L826" s="19" t="n">
        <f>ROUND(H826*I826,2)</f>
        <v>1</v>
      </c>
      <c r="M826" s="19" t="n">
        <f>ROUND(H826*ROUND(J826,2),2)</f>
        <v>13417</v>
      </c>
      <c r="N826" s="19" t="n">
        <f>L826+M826</f>
        <v>13418</v>
      </c>
      <c r="O826" s="8" t="n">
        <v>1</v>
      </c>
      <c r="P826" s="19" t="n" hidden="false">
        <f>ROUND((S827)/O826,2)</f>
        <v>1</v>
      </c>
      <c r="Q826" s="20" t="n" hidden="false">
        <v>21467.2</v>
      </c>
      <c r="R826" s="19" t="n" hidden="false">
        <f>P826+Q826</f>
        <v>21468.2</v>
      </c>
      <c r="S826" s="19" t="n" hidden="false">
        <f>ROUND(O826*P826,2)</f>
        <v>1</v>
      </c>
      <c r="T826" s="19" t="n" hidden="false">
        <f>ROUND(O826*Q826,2)</f>
        <v>21467.2</v>
      </c>
      <c r="U826" s="19" t="n" hidden="false">
        <f>S826+T826</f>
        <v>21468.2</v>
      </c>
      <c r="V826" s="21" t="n" hidden="false">
        <f>U826/N826-1</f>
        <v>0.5999552839469371</v>
      </c>
      <c r="W826" s="8" t="n">
        <v>1</v>
      </c>
      <c r="X826" s="19" t="n" hidden="false">
        <f>ROUND((AA827)/W826,2)</f>
        <v>1</v>
      </c>
      <c r="Y826" s="20" t="n" hidden="false">
        <v>22500</v>
      </c>
      <c r="Z826" s="19" t="n" hidden="false">
        <f>X826+Y826</f>
        <v>22501</v>
      </c>
      <c r="AA826" s="19" t="n" hidden="false">
        <f>ROUND(W826*X826,2)</f>
        <v>1</v>
      </c>
      <c r="AB826" s="19" t="n" hidden="false">
        <f>ROUND(W826*Y826,2)</f>
        <v>22500</v>
      </c>
      <c r="AC826" s="19" t="n" hidden="false">
        <f>AA826+AB826</f>
        <v>22501</v>
      </c>
      <c r="AD826" s="21" t="n" hidden="false">
        <f>AC826/N826-1</f>
        <v>0.6769265166194665</v>
      </c>
      <c r="AE826" s="8" t="n">
        <v>1</v>
      </c>
      <c r="AF826" s="19" t="n" hidden="false">
        <f>ROUND((AI827)/AE826,2)</f>
        <v>1</v>
      </c>
      <c r="AG826" s="20" t="n" hidden="false">
        <v>28000</v>
      </c>
      <c r="AH826" s="19" t="n" hidden="false">
        <f>AF826+AG826</f>
        <v>28001</v>
      </c>
      <c r="AI826" s="19" t="n" hidden="false">
        <f>ROUND(AE826*AF826,2)</f>
        <v>1</v>
      </c>
      <c r="AJ826" s="19" t="n" hidden="false">
        <f>ROUND(AE826*AG826,2)</f>
        <v>28000</v>
      </c>
      <c r="AK826" s="19" t="n" hidden="false">
        <f>AI826+AJ826</f>
        <v>28001</v>
      </c>
      <c r="AL826" s="21" t="n" hidden="false">
        <f>AK826/N826-1</f>
        <v>1.0868236696974214</v>
      </c>
      <c r="AM826" s="8" t="n">
        <v>0</v>
      </c>
      <c r="AN826" s="19" t="n" hidden="false">
        <f>ROUND((AQ827)/AM826,2)</f>
        <v>0</v>
      </c>
      <c r="AO826" s="19" t="n" hidden="false">
        <v>0</v>
      </c>
      <c r="AP826" s="19" t="n" hidden="false">
        <f>AN826+AO826</f>
        <v>0</v>
      </c>
      <c r="AQ826" s="19" t="n" hidden="false">
        <f>ROUND(AM826*AN826,2)</f>
        <v>0</v>
      </c>
      <c r="AR826" s="19" t="n" hidden="false">
        <f>ROUND(AM826*AO826,2)</f>
        <v>0</v>
      </c>
      <c r="AS826" s="19" t="n" hidden="false">
        <f>AQ826+AR826</f>
        <v>0</v>
      </c>
      <c r="AT826" s="21" t="n" hidden="false">
        <f>AS826/N826-1</f>
        <v>-1</v>
      </c>
    </row>
    <row r="827" customFormat="false" hidden="false" outlineLevel="0" collapsed="false">
      <c r="A827" s="18" t="inlineStr">
        <is>
          <t xml:space="preserve">1.1.1.2.1.1.2.5.1</t>
        </is>
      </c>
      <c r="B827" s="18" t="inlineStr">
        <is>
          <t xml:space="preserve"/>
        </is>
      </c>
      <c r="C827" s="22" t="inlineStr">
        <is>
          <t xml:space="preserve">Щит силовой (в соответствии со схемой)_ / МЭЛ</t>
        </is>
      </c>
      <c r="D827" s="7" t="inlineStr">
        <is>
          <t xml:space="preserve">ЩС1.5</t>
        </is>
      </c>
      <c r="E827" s="7" t="inlineStr">
        <is>
          <t xml:space="preserve"/>
        </is>
      </c>
      <c r="F827" s="7" t="inlineStr">
        <is>
          <t xml:space="preserve">ШТ</t>
        </is>
      </c>
      <c r="G827" s="7" t="inlineStr">
        <is>
          <t xml:space="preserve">1</t>
        </is>
      </c>
      <c r="H827" s="8" t="n">
        <v>1</v>
      </c>
      <c r="I827" s="23" t="n">
        <v>1</v>
      </c>
      <c r="J827" s="19" t="n">
        <v/>
      </c>
      <c r="K827" s="19" t="n">
        <f>ROUND(I827,2)+J827</f>
        <v>1</v>
      </c>
      <c r="L827" s="19" t="n">
        <f>ROUND(H827*ROUND(I827,2),2)</f>
        <v>1</v>
      </c>
      <c r="M827" s="19" t="n">
        <v/>
      </c>
      <c r="N827" s="19" t="n">
        <f>L827+M827</f>
        <v>1</v>
      </c>
      <c r="O827" s="8" t="n">
        <v>1</v>
      </c>
      <c r="P827" s="23" t="n" hidden="false">
        <v>1</v>
      </c>
      <c r="Q827" s="19" t="n" hidden="false">
        <v/>
      </c>
      <c r="R827" s="19" t="n" hidden="false">
        <f>P827+Q827</f>
        <v>1</v>
      </c>
      <c r="S827" s="19" t="n" hidden="false">
        <f>ROUND(O827*P827,2)</f>
        <v>1</v>
      </c>
      <c r="T827" s="19" t="n" hidden="false">
        <v/>
      </c>
      <c r="U827" s="19" t="n" hidden="false">
        <f>S827+T827</f>
        <v>1</v>
      </c>
      <c r="V827" s="21" t="n" hidden="false">
        <f>U827/N827-1</f>
        <v>0</v>
      </c>
      <c r="W827" s="8" t="n">
        <v>1</v>
      </c>
      <c r="X827" s="23" t="n" hidden="false">
        <v>1</v>
      </c>
      <c r="Y827" s="19" t="n" hidden="false">
        <v/>
      </c>
      <c r="Z827" s="19" t="n" hidden="false">
        <f>X827+Y827</f>
        <v>1</v>
      </c>
      <c r="AA827" s="19" t="n" hidden="false">
        <f>ROUND(W827*X827,2)</f>
        <v>1</v>
      </c>
      <c r="AB827" s="19" t="n" hidden="false">
        <v/>
      </c>
      <c r="AC827" s="19" t="n" hidden="false">
        <f>AA827+AB827</f>
        <v>1</v>
      </c>
      <c r="AD827" s="21" t="n" hidden="false">
        <f>AC827/N827-1</f>
        <v>0</v>
      </c>
      <c r="AE827" s="8" t="n">
        <v>1</v>
      </c>
      <c r="AF827" s="23" t="n" hidden="false">
        <v>1</v>
      </c>
      <c r="AG827" s="19" t="n" hidden="false">
        <v/>
      </c>
      <c r="AH827" s="19" t="n" hidden="false">
        <f>AF827+AG827</f>
        <v>1</v>
      </c>
      <c r="AI827" s="19" t="n" hidden="false">
        <f>ROUND(AE827*AF827,2)</f>
        <v>1</v>
      </c>
      <c r="AJ827" s="19" t="n" hidden="false">
        <v/>
      </c>
      <c r="AK827" s="19" t="n" hidden="false">
        <f>AI827+AJ827</f>
        <v>1</v>
      </c>
      <c r="AL827" s="21" t="n" hidden="false">
        <f>AK827/N827-1</f>
        <v>0</v>
      </c>
      <c r="AM827" s="8" t="n">
        <v>0</v>
      </c>
      <c r="AN827" s="23" t="n" hidden="false">
        <v>0</v>
      </c>
      <c r="AO827" s="19" t="n" hidden="false">
        <v/>
      </c>
      <c r="AP827" s="19" t="n" hidden="false">
        <f>AN827+AO827</f>
        <v>0</v>
      </c>
      <c r="AQ827" s="19" t="n" hidden="false">
        <f>ROUND(AM827*AN827,2)</f>
        <v>0</v>
      </c>
      <c r="AR827" s="19" t="n" hidden="false">
        <v/>
      </c>
      <c r="AS827" s="19" t="n" hidden="false">
        <f>AQ827+AR827</f>
        <v>0</v>
      </c>
      <c r="AT827" s="21" t="n" hidden="false">
        <f>AS827/N827-1</f>
        <v>-1</v>
      </c>
    </row>
    <row r="828" customFormat="false" hidden="false" outlineLevel="0" collapsed="false">
      <c r="A828" s="18" t="inlineStr">
        <is>
          <t xml:space="preserve">1.1.1.2.1.1.2.6</t>
        </is>
      </c>
      <c r="B828" s="18" t="inlineStr">
        <is>
          <t xml:space="preserve"/>
        </is>
      </c>
      <c r="C828" s="18" t="inlineStr">
        <is>
          <t xml:space="preserve">Монтаж щита силового (для СКБ) / 24 модуля</t>
        </is>
      </c>
      <c r="D828" s="7" t="inlineStr">
        <is>
          <t xml:space="preserve"/>
        </is>
      </c>
      <c r="E828" s="7" t="inlineStr">
        <is>
          <t xml:space="preserve"/>
        </is>
      </c>
      <c r="F828" s="7" t="inlineStr">
        <is>
          <t xml:space="preserve">ШТ</t>
        </is>
      </c>
      <c r="G828" s="7" t="inlineStr">
        <is>
          <t xml:space="preserve">1</t>
        </is>
      </c>
      <c r="H828" s="8" t="n">
        <v>7</v>
      </c>
      <c r="I828" s="19" t="n">
        <f>ROUND((L829+L830+L831+L832+L833+L834+L835)/H828,2)</f>
        <v>1</v>
      </c>
      <c r="J828" s="20" t="n">
        <v>10063</v>
      </c>
      <c r="K828" s="19" t="n">
        <f>I828+ROUND(J828,2)</f>
        <v>10064</v>
      </c>
      <c r="L828" s="19" t="n">
        <f>ROUND(H828*I828,2)</f>
        <v>7</v>
      </c>
      <c r="M828" s="19" t="n">
        <f>ROUND(H828*ROUND(J828,2),2)</f>
        <v>70441</v>
      </c>
      <c r="N828" s="19" t="n">
        <f>L828+M828</f>
        <v>70448</v>
      </c>
      <c r="O828" s="8" t="n">
        <v>7</v>
      </c>
      <c r="P828" s="19" t="n" hidden="false">
        <f>ROUND((S829+S830+S831+S832+S833+S834+S835)/O828,2)</f>
        <v>1</v>
      </c>
      <c r="Q828" s="20" t="n" hidden="false">
        <v>16100.8</v>
      </c>
      <c r="R828" s="19" t="n" hidden="false">
        <f>P828+Q828</f>
        <v>16101.8</v>
      </c>
      <c r="S828" s="19" t="n" hidden="false">
        <f>ROUND(O828*P828,2)</f>
        <v>7</v>
      </c>
      <c r="T828" s="19" t="n" hidden="false">
        <f>ROUND(O828*Q828,2)</f>
        <v>112705.6</v>
      </c>
      <c r="U828" s="19" t="n" hidden="false">
        <f>S828+T828</f>
        <v>112712.6</v>
      </c>
      <c r="V828" s="21" t="n" hidden="false">
        <f>U828/N828-1</f>
        <v>0.5999403815580286</v>
      </c>
      <c r="W828" s="8" t="n">
        <v>7</v>
      </c>
      <c r="X828" s="19" t="n" hidden="false">
        <f>ROUND((AA829+AA830+AA831+AA832+AA833+AA834+AA835)/W828,2)</f>
        <v>1</v>
      </c>
      <c r="Y828" s="20" t="n" hidden="false">
        <v>20000</v>
      </c>
      <c r="Z828" s="19" t="n" hidden="false">
        <f>X828+Y828</f>
        <v>20001</v>
      </c>
      <c r="AA828" s="19" t="n" hidden="false">
        <f>ROUND(W828*X828,2)</f>
        <v>7</v>
      </c>
      <c r="AB828" s="19" t="n" hidden="false">
        <f>ROUND(W828*Y828,2)</f>
        <v>140000</v>
      </c>
      <c r="AC828" s="19" t="n" hidden="false">
        <f>AA828+AB828</f>
        <v>140007</v>
      </c>
      <c r="AD828" s="21" t="n" hidden="false">
        <f>AC828/N828-1</f>
        <v>0.9873807631160572</v>
      </c>
      <c r="AE828" s="8" t="n">
        <v>7</v>
      </c>
      <c r="AF828" s="19" t="n" hidden="false">
        <f>ROUND((AI829+AI830+AI831+AI832+AI833+AI834+AI835)/AE828,2)</f>
        <v>1</v>
      </c>
      <c r="AG828" s="20" t="n" hidden="false">
        <v>24000</v>
      </c>
      <c r="AH828" s="19" t="n" hidden="false">
        <f>AF828+AG828</f>
        <v>24001</v>
      </c>
      <c r="AI828" s="19" t="n" hidden="false">
        <f>ROUND(AE828*AF828,2)</f>
        <v>7</v>
      </c>
      <c r="AJ828" s="19" t="n" hidden="false">
        <f>ROUND(AE828*AG828,2)</f>
        <v>168000</v>
      </c>
      <c r="AK828" s="19" t="n" hidden="false">
        <f>AI828+AJ828</f>
        <v>168007</v>
      </c>
      <c r="AL828" s="21" t="n" hidden="false">
        <f>AK828/N828-1</f>
        <v>1.384837042925278</v>
      </c>
      <c r="AM828" s="8" t="n">
        <v>0</v>
      </c>
      <c r="AN828" s="19" t="n" hidden="false">
        <f>ROUND((AQ829+AQ830+AQ831+AQ832+AQ833+AQ834+AQ835)/AM828,2)</f>
        <v>0</v>
      </c>
      <c r="AO828" s="19" t="n" hidden="false">
        <v>0</v>
      </c>
      <c r="AP828" s="19" t="n" hidden="false">
        <f>AN828+AO828</f>
        <v>0</v>
      </c>
      <c r="AQ828" s="19" t="n" hidden="false">
        <f>ROUND(AM828*AN828,2)</f>
        <v>0</v>
      </c>
      <c r="AR828" s="19" t="n" hidden="false">
        <f>ROUND(AM828*AO828,2)</f>
        <v>0</v>
      </c>
      <c r="AS828" s="19" t="n" hidden="false">
        <f>AQ828+AR828</f>
        <v>0</v>
      </c>
      <c r="AT828" s="21" t="n" hidden="false">
        <f>AS828/N828-1</f>
        <v>-1</v>
      </c>
    </row>
    <row r="829" customFormat="false" hidden="false" outlineLevel="0" collapsed="false">
      <c r="A829" s="18" t="inlineStr">
        <is>
          <t xml:space="preserve">1.1.1.2.1.1.2.6.1</t>
        </is>
      </c>
      <c r="B829" s="18" t="inlineStr">
        <is>
          <t xml:space="preserve"/>
        </is>
      </c>
      <c r="C829" s="22" t="inlineStr">
        <is>
          <t xml:space="preserve">Щит силовой (в соответствии со схемой)_ / МЭЛ</t>
        </is>
      </c>
      <c r="D829" s="7" t="inlineStr">
        <is>
          <t xml:space="preserve">ЩО5/1.1 ЩРн-24-395х310х120-IP31 mb11-24n EKF</t>
        </is>
      </c>
      <c r="E829" s="7" t="inlineStr">
        <is>
          <t xml:space="preserve"/>
        </is>
      </c>
      <c r="F829" s="7" t="inlineStr">
        <is>
          <t xml:space="preserve">ШТ</t>
        </is>
      </c>
      <c r="G829" s="7" t="inlineStr">
        <is>
          <t xml:space="preserve">1</t>
        </is>
      </c>
      <c r="H829" s="8" t="n">
        <v>1</v>
      </c>
      <c r="I829" s="23" t="n">
        <v>1</v>
      </c>
      <c r="J829" s="19" t="n">
        <v/>
      </c>
      <c r="K829" s="19" t="n">
        <f>ROUND(I829,2)+J829</f>
        <v>1</v>
      </c>
      <c r="L829" s="19" t="n">
        <f>ROUND(H829*ROUND(I829,2),2)</f>
        <v>1</v>
      </c>
      <c r="M829" s="19" t="n">
        <v/>
      </c>
      <c r="N829" s="19" t="n">
        <f>L829+M829</f>
        <v>1</v>
      </c>
      <c r="O829" s="8" t="n">
        <v>1</v>
      </c>
      <c r="P829" s="23" t="n" hidden="false">
        <v>1</v>
      </c>
      <c r="Q829" s="19" t="n" hidden="false">
        <v/>
      </c>
      <c r="R829" s="19" t="n" hidden="false">
        <f>P829+Q829</f>
        <v>1</v>
      </c>
      <c r="S829" s="19" t="n" hidden="false">
        <f>ROUND(O829*P829,2)</f>
        <v>1</v>
      </c>
      <c r="T829" s="19" t="n" hidden="false">
        <v/>
      </c>
      <c r="U829" s="19" t="n" hidden="false">
        <f>S829+T829</f>
        <v>1</v>
      </c>
      <c r="V829" s="21" t="n" hidden="false">
        <f>U829/N829-1</f>
        <v>0</v>
      </c>
      <c r="W829" s="8" t="n">
        <v>1</v>
      </c>
      <c r="X829" s="23" t="n" hidden="false">
        <v>1</v>
      </c>
      <c r="Y829" s="19" t="n" hidden="false">
        <v/>
      </c>
      <c r="Z829" s="19" t="n" hidden="false">
        <f>X829+Y829</f>
        <v>1</v>
      </c>
      <c r="AA829" s="19" t="n" hidden="false">
        <f>ROUND(W829*X829,2)</f>
        <v>1</v>
      </c>
      <c r="AB829" s="19" t="n" hidden="false">
        <v/>
      </c>
      <c r="AC829" s="19" t="n" hidden="false">
        <f>AA829+AB829</f>
        <v>1</v>
      </c>
      <c r="AD829" s="21" t="n" hidden="false">
        <f>AC829/N829-1</f>
        <v>0</v>
      </c>
      <c r="AE829" s="8" t="n">
        <v>1</v>
      </c>
      <c r="AF829" s="23" t="n" hidden="false">
        <v>1</v>
      </c>
      <c r="AG829" s="19" t="n" hidden="false">
        <v/>
      </c>
      <c r="AH829" s="19" t="n" hidden="false">
        <f>AF829+AG829</f>
        <v>1</v>
      </c>
      <c r="AI829" s="19" t="n" hidden="false">
        <f>ROUND(AE829*AF829,2)</f>
        <v>1</v>
      </c>
      <c r="AJ829" s="19" t="n" hidden="false">
        <v/>
      </c>
      <c r="AK829" s="19" t="n" hidden="false">
        <f>AI829+AJ829</f>
        <v>1</v>
      </c>
      <c r="AL829" s="21" t="n" hidden="false">
        <f>AK829/N829-1</f>
        <v>0</v>
      </c>
      <c r="AM829" s="8" t="n">
        <v>0</v>
      </c>
      <c r="AN829" s="23" t="n" hidden="false">
        <v>0</v>
      </c>
      <c r="AO829" s="19" t="n" hidden="false">
        <v/>
      </c>
      <c r="AP829" s="19" t="n" hidden="false">
        <f>AN829+AO829</f>
        <v>0</v>
      </c>
      <c r="AQ829" s="19" t="n" hidden="false">
        <f>ROUND(AM829*AN829,2)</f>
        <v>0</v>
      </c>
      <c r="AR829" s="19" t="n" hidden="false">
        <v/>
      </c>
      <c r="AS829" s="19" t="n" hidden="false">
        <f>AQ829+AR829</f>
        <v>0</v>
      </c>
      <c r="AT829" s="21" t="n" hidden="false">
        <f>AS829/N829-1</f>
        <v>-1</v>
      </c>
    </row>
    <row r="830" customFormat="false" hidden="false" outlineLevel="0" collapsed="false">
      <c r="A830" s="18" t="inlineStr">
        <is>
          <t xml:space="preserve">1.1.1.2.1.1.2.6.2</t>
        </is>
      </c>
      <c r="B830" s="18" t="inlineStr">
        <is>
          <t xml:space="preserve"/>
        </is>
      </c>
      <c r="C830" s="22" t="inlineStr">
        <is>
          <t xml:space="preserve">Щит силовой (в соответствии со схемой)_ / МЭЛ</t>
        </is>
      </c>
      <c r="D830" s="7" t="inlineStr">
        <is>
          <t xml:space="preserve">ЩО5/3 ЩРн-24-395х310х120-IP31 mb11-24n EKF</t>
        </is>
      </c>
      <c r="E830" s="7" t="inlineStr">
        <is>
          <t xml:space="preserve"/>
        </is>
      </c>
      <c r="F830" s="7" t="inlineStr">
        <is>
          <t xml:space="preserve">ШТ</t>
        </is>
      </c>
      <c r="G830" s="7" t="inlineStr">
        <is>
          <t xml:space="preserve">1</t>
        </is>
      </c>
      <c r="H830" s="8" t="n">
        <v>1</v>
      </c>
      <c r="I830" s="23" t="n">
        <v>1</v>
      </c>
      <c r="J830" s="19" t="n">
        <v/>
      </c>
      <c r="K830" s="19" t="n">
        <f>ROUND(I830,2)+J830</f>
        <v>1</v>
      </c>
      <c r="L830" s="19" t="n">
        <f>ROUND(H830*ROUND(I830,2),2)</f>
        <v>1</v>
      </c>
      <c r="M830" s="19" t="n">
        <v/>
      </c>
      <c r="N830" s="19" t="n">
        <f>L830+M830</f>
        <v>1</v>
      </c>
      <c r="O830" s="8" t="n">
        <v>1</v>
      </c>
      <c r="P830" s="23" t="n" hidden="false">
        <v>1</v>
      </c>
      <c r="Q830" s="19" t="n" hidden="false">
        <v/>
      </c>
      <c r="R830" s="19" t="n" hidden="false">
        <f>P830+Q830</f>
        <v>1</v>
      </c>
      <c r="S830" s="19" t="n" hidden="false">
        <f>ROUND(O830*P830,2)</f>
        <v>1</v>
      </c>
      <c r="T830" s="19" t="n" hidden="false">
        <v/>
      </c>
      <c r="U830" s="19" t="n" hidden="false">
        <f>S830+T830</f>
        <v>1</v>
      </c>
      <c r="V830" s="21" t="n" hidden="false">
        <f>U830/N830-1</f>
        <v>0</v>
      </c>
      <c r="W830" s="8" t="n">
        <v>1</v>
      </c>
      <c r="X830" s="23" t="n" hidden="false">
        <v>1</v>
      </c>
      <c r="Y830" s="19" t="n" hidden="false">
        <v/>
      </c>
      <c r="Z830" s="19" t="n" hidden="false">
        <f>X830+Y830</f>
        <v>1</v>
      </c>
      <c r="AA830" s="19" t="n" hidden="false">
        <f>ROUND(W830*X830,2)</f>
        <v>1</v>
      </c>
      <c r="AB830" s="19" t="n" hidden="false">
        <v/>
      </c>
      <c r="AC830" s="19" t="n" hidden="false">
        <f>AA830+AB830</f>
        <v>1</v>
      </c>
      <c r="AD830" s="21" t="n" hidden="false">
        <f>AC830/N830-1</f>
        <v>0</v>
      </c>
      <c r="AE830" s="8" t="n">
        <v>1</v>
      </c>
      <c r="AF830" s="23" t="n" hidden="false">
        <v>1</v>
      </c>
      <c r="AG830" s="19" t="n" hidden="false">
        <v/>
      </c>
      <c r="AH830" s="19" t="n" hidden="false">
        <f>AF830+AG830</f>
        <v>1</v>
      </c>
      <c r="AI830" s="19" t="n" hidden="false">
        <f>ROUND(AE830*AF830,2)</f>
        <v>1</v>
      </c>
      <c r="AJ830" s="19" t="n" hidden="false">
        <v/>
      </c>
      <c r="AK830" s="19" t="n" hidden="false">
        <f>AI830+AJ830</f>
        <v>1</v>
      </c>
      <c r="AL830" s="21" t="n" hidden="false">
        <f>AK830/N830-1</f>
        <v>0</v>
      </c>
      <c r="AM830" s="8" t="n">
        <v>0</v>
      </c>
      <c r="AN830" s="23" t="n" hidden="false">
        <v>0</v>
      </c>
      <c r="AO830" s="19" t="n" hidden="false">
        <v/>
      </c>
      <c r="AP830" s="19" t="n" hidden="false">
        <f>AN830+AO830</f>
        <v>0</v>
      </c>
      <c r="AQ830" s="19" t="n" hidden="false">
        <f>ROUND(AM830*AN830,2)</f>
        <v>0</v>
      </c>
      <c r="AR830" s="19" t="n" hidden="false">
        <v/>
      </c>
      <c r="AS830" s="19" t="n" hidden="false">
        <f>AQ830+AR830</f>
        <v>0</v>
      </c>
      <c r="AT830" s="21" t="n" hidden="false">
        <f>AS830/N830-1</f>
        <v>-1</v>
      </c>
    </row>
    <row r="831" customFormat="false" hidden="false" outlineLevel="0" collapsed="false">
      <c r="A831" s="18" t="inlineStr">
        <is>
          <t xml:space="preserve">1.1.1.2.1.1.2.6.3</t>
        </is>
      </c>
      <c r="B831" s="18" t="inlineStr">
        <is>
          <t xml:space="preserve"/>
        </is>
      </c>
      <c r="C831" s="22" t="inlineStr">
        <is>
          <t xml:space="preserve">Щит силовой (в соответствии со схемой)_ / МЭЛ</t>
        </is>
      </c>
      <c r="D831" s="7" t="inlineStr">
        <is>
          <t xml:space="preserve">ЩС1.3</t>
        </is>
      </c>
      <c r="E831" s="7" t="inlineStr">
        <is>
          <t xml:space="preserve"/>
        </is>
      </c>
      <c r="F831" s="7" t="inlineStr">
        <is>
          <t xml:space="preserve">ШТ</t>
        </is>
      </c>
      <c r="G831" s="7" t="inlineStr">
        <is>
          <t xml:space="preserve">1</t>
        </is>
      </c>
      <c r="H831" s="8" t="n">
        <v>1</v>
      </c>
      <c r="I831" s="23" t="n">
        <v>1</v>
      </c>
      <c r="J831" s="19" t="n">
        <v/>
      </c>
      <c r="K831" s="19" t="n">
        <f>ROUND(I831,2)+J831</f>
        <v>1</v>
      </c>
      <c r="L831" s="19" t="n">
        <f>ROUND(H831*ROUND(I831,2),2)</f>
        <v>1</v>
      </c>
      <c r="M831" s="19" t="n">
        <v/>
      </c>
      <c r="N831" s="19" t="n">
        <f>L831+M831</f>
        <v>1</v>
      </c>
      <c r="O831" s="8" t="n">
        <v>1</v>
      </c>
      <c r="P831" s="23" t="n" hidden="false">
        <v>1</v>
      </c>
      <c r="Q831" s="19" t="n" hidden="false">
        <v/>
      </c>
      <c r="R831" s="19" t="n" hidden="false">
        <f>P831+Q831</f>
        <v>1</v>
      </c>
      <c r="S831" s="19" t="n" hidden="false">
        <f>ROUND(O831*P831,2)</f>
        <v>1</v>
      </c>
      <c r="T831" s="19" t="n" hidden="false">
        <v/>
      </c>
      <c r="U831" s="19" t="n" hidden="false">
        <f>S831+T831</f>
        <v>1</v>
      </c>
      <c r="V831" s="21" t="n" hidden="false">
        <f>U831/N831-1</f>
        <v>0</v>
      </c>
      <c r="W831" s="8" t="n">
        <v>1</v>
      </c>
      <c r="X831" s="23" t="n" hidden="false">
        <v>1</v>
      </c>
      <c r="Y831" s="19" t="n" hidden="false">
        <v/>
      </c>
      <c r="Z831" s="19" t="n" hidden="false">
        <f>X831+Y831</f>
        <v>1</v>
      </c>
      <c r="AA831" s="19" t="n" hidden="false">
        <f>ROUND(W831*X831,2)</f>
        <v>1</v>
      </c>
      <c r="AB831" s="19" t="n" hidden="false">
        <v/>
      </c>
      <c r="AC831" s="19" t="n" hidden="false">
        <f>AA831+AB831</f>
        <v>1</v>
      </c>
      <c r="AD831" s="21" t="n" hidden="false">
        <f>AC831/N831-1</f>
        <v>0</v>
      </c>
      <c r="AE831" s="8" t="n">
        <v>1</v>
      </c>
      <c r="AF831" s="23" t="n" hidden="false">
        <v>1</v>
      </c>
      <c r="AG831" s="19" t="n" hidden="false">
        <v/>
      </c>
      <c r="AH831" s="19" t="n" hidden="false">
        <f>AF831+AG831</f>
        <v>1</v>
      </c>
      <c r="AI831" s="19" t="n" hidden="false">
        <f>ROUND(AE831*AF831,2)</f>
        <v>1</v>
      </c>
      <c r="AJ831" s="19" t="n" hidden="false">
        <v/>
      </c>
      <c r="AK831" s="19" t="n" hidden="false">
        <f>AI831+AJ831</f>
        <v>1</v>
      </c>
      <c r="AL831" s="21" t="n" hidden="false">
        <f>AK831/N831-1</f>
        <v>0</v>
      </c>
      <c r="AM831" s="8" t="n">
        <v>0</v>
      </c>
      <c r="AN831" s="23" t="n" hidden="false">
        <v>0</v>
      </c>
      <c r="AO831" s="19" t="n" hidden="false">
        <v/>
      </c>
      <c r="AP831" s="19" t="n" hidden="false">
        <f>AN831+AO831</f>
        <v>0</v>
      </c>
      <c r="AQ831" s="19" t="n" hidden="false">
        <f>ROUND(AM831*AN831,2)</f>
        <v>0</v>
      </c>
      <c r="AR831" s="19" t="n" hidden="false">
        <v/>
      </c>
      <c r="AS831" s="19" t="n" hidden="false">
        <f>AQ831+AR831</f>
        <v>0</v>
      </c>
      <c r="AT831" s="21" t="n" hidden="false">
        <f>AS831/N831-1</f>
        <v>-1</v>
      </c>
    </row>
    <row r="832" customFormat="false" hidden="false" outlineLevel="0" collapsed="false">
      <c r="A832" s="18" t="inlineStr">
        <is>
          <t xml:space="preserve">1.1.1.2.1.1.2.6.4</t>
        </is>
      </c>
      <c r="B832" s="18" t="inlineStr">
        <is>
          <t xml:space="preserve"/>
        </is>
      </c>
      <c r="C832" s="22" t="inlineStr">
        <is>
          <t xml:space="preserve">Щит силовой (в соответствии со схемой)_ / МЭЛ</t>
        </is>
      </c>
      <c r="D832" s="7" t="inlineStr">
        <is>
          <t xml:space="preserve">ЩО5/2.0 ЩРн-24-395х310х120-IP54 mb11-24n EKF</t>
        </is>
      </c>
      <c r="E832" s="7" t="inlineStr">
        <is>
          <t xml:space="preserve"/>
        </is>
      </c>
      <c r="F832" s="7" t="inlineStr">
        <is>
          <t xml:space="preserve">ШТ</t>
        </is>
      </c>
      <c r="G832" s="7" t="inlineStr">
        <is>
          <t xml:space="preserve">1</t>
        </is>
      </c>
      <c r="H832" s="8" t="n">
        <v>1</v>
      </c>
      <c r="I832" s="23" t="n">
        <v>1</v>
      </c>
      <c r="J832" s="19" t="n">
        <v/>
      </c>
      <c r="K832" s="19" t="n">
        <f>ROUND(I832,2)+J832</f>
        <v>1</v>
      </c>
      <c r="L832" s="19" t="n">
        <f>ROUND(H832*ROUND(I832,2),2)</f>
        <v>1</v>
      </c>
      <c r="M832" s="19" t="n">
        <v/>
      </c>
      <c r="N832" s="19" t="n">
        <f>L832+M832</f>
        <v>1</v>
      </c>
      <c r="O832" s="8" t="n">
        <v>1</v>
      </c>
      <c r="P832" s="23" t="n" hidden="false">
        <v>1</v>
      </c>
      <c r="Q832" s="19" t="n" hidden="false">
        <v/>
      </c>
      <c r="R832" s="19" t="n" hidden="false">
        <f>P832+Q832</f>
        <v>1</v>
      </c>
      <c r="S832" s="19" t="n" hidden="false">
        <f>ROUND(O832*P832,2)</f>
        <v>1</v>
      </c>
      <c r="T832" s="19" t="n" hidden="false">
        <v/>
      </c>
      <c r="U832" s="19" t="n" hidden="false">
        <f>S832+T832</f>
        <v>1</v>
      </c>
      <c r="V832" s="21" t="n" hidden="false">
        <f>U832/N832-1</f>
        <v>0</v>
      </c>
      <c r="W832" s="8" t="n">
        <v>1</v>
      </c>
      <c r="X832" s="23" t="n" hidden="false">
        <v>1</v>
      </c>
      <c r="Y832" s="19" t="n" hidden="false">
        <v/>
      </c>
      <c r="Z832" s="19" t="n" hidden="false">
        <f>X832+Y832</f>
        <v>1</v>
      </c>
      <c r="AA832" s="19" t="n" hidden="false">
        <f>ROUND(W832*X832,2)</f>
        <v>1</v>
      </c>
      <c r="AB832" s="19" t="n" hidden="false">
        <v/>
      </c>
      <c r="AC832" s="19" t="n" hidden="false">
        <f>AA832+AB832</f>
        <v>1</v>
      </c>
      <c r="AD832" s="21" t="n" hidden="false">
        <f>AC832/N832-1</f>
        <v>0</v>
      </c>
      <c r="AE832" s="8" t="n">
        <v>1</v>
      </c>
      <c r="AF832" s="23" t="n" hidden="false">
        <v>1</v>
      </c>
      <c r="AG832" s="19" t="n" hidden="false">
        <v/>
      </c>
      <c r="AH832" s="19" t="n" hidden="false">
        <f>AF832+AG832</f>
        <v>1</v>
      </c>
      <c r="AI832" s="19" t="n" hidden="false">
        <f>ROUND(AE832*AF832,2)</f>
        <v>1</v>
      </c>
      <c r="AJ832" s="19" t="n" hidden="false">
        <v/>
      </c>
      <c r="AK832" s="19" t="n" hidden="false">
        <f>AI832+AJ832</f>
        <v>1</v>
      </c>
      <c r="AL832" s="21" t="n" hidden="false">
        <f>AK832/N832-1</f>
        <v>0</v>
      </c>
      <c r="AM832" s="8" t="n">
        <v>0</v>
      </c>
      <c r="AN832" s="23" t="n" hidden="false">
        <v>0</v>
      </c>
      <c r="AO832" s="19" t="n" hidden="false">
        <v/>
      </c>
      <c r="AP832" s="19" t="n" hidden="false">
        <f>AN832+AO832</f>
        <v>0</v>
      </c>
      <c r="AQ832" s="19" t="n" hidden="false">
        <f>ROUND(AM832*AN832,2)</f>
        <v>0</v>
      </c>
      <c r="AR832" s="19" t="n" hidden="false">
        <v/>
      </c>
      <c r="AS832" s="19" t="n" hidden="false">
        <f>AQ832+AR832</f>
        <v>0</v>
      </c>
      <c r="AT832" s="21" t="n" hidden="false">
        <f>AS832/N832-1</f>
        <v>-1</v>
      </c>
    </row>
    <row r="833" customFormat="false" hidden="false" outlineLevel="0" collapsed="false">
      <c r="A833" s="18" t="inlineStr">
        <is>
          <t xml:space="preserve">1.1.1.2.1.1.2.6.5</t>
        </is>
      </c>
      <c r="B833" s="18" t="inlineStr">
        <is>
          <t xml:space="preserve"/>
        </is>
      </c>
      <c r="C833" s="22" t="inlineStr">
        <is>
          <t xml:space="preserve">Щит силовой (в соответствии со схемой)_ / МЭЛ</t>
        </is>
      </c>
      <c r="D833" s="7" t="inlineStr">
        <is>
          <t xml:space="preserve">ЩО5/1.0 ЩРн-24-395х310х120-IP54 mb11-24n EKF</t>
        </is>
      </c>
      <c r="E833" s="7" t="inlineStr">
        <is>
          <t xml:space="preserve"/>
        </is>
      </c>
      <c r="F833" s="7" t="inlineStr">
        <is>
          <t xml:space="preserve">ШТ</t>
        </is>
      </c>
      <c r="G833" s="7" t="inlineStr">
        <is>
          <t xml:space="preserve">1</t>
        </is>
      </c>
      <c r="H833" s="8" t="n">
        <v>1</v>
      </c>
      <c r="I833" s="23" t="n">
        <v>1</v>
      </c>
      <c r="J833" s="19" t="n">
        <v/>
      </c>
      <c r="K833" s="19" t="n">
        <f>ROUND(I833,2)+J833</f>
        <v>1</v>
      </c>
      <c r="L833" s="19" t="n">
        <f>ROUND(H833*ROUND(I833,2),2)</f>
        <v>1</v>
      </c>
      <c r="M833" s="19" t="n">
        <v/>
      </c>
      <c r="N833" s="19" t="n">
        <f>L833+M833</f>
        <v>1</v>
      </c>
      <c r="O833" s="8" t="n">
        <v>1</v>
      </c>
      <c r="P833" s="23" t="n" hidden="false">
        <v>1</v>
      </c>
      <c r="Q833" s="19" t="n" hidden="false">
        <v/>
      </c>
      <c r="R833" s="19" t="n" hidden="false">
        <f>P833+Q833</f>
        <v>1</v>
      </c>
      <c r="S833" s="19" t="n" hidden="false">
        <f>ROUND(O833*P833,2)</f>
        <v>1</v>
      </c>
      <c r="T833" s="19" t="n" hidden="false">
        <v/>
      </c>
      <c r="U833" s="19" t="n" hidden="false">
        <f>S833+T833</f>
        <v>1</v>
      </c>
      <c r="V833" s="21" t="n" hidden="false">
        <f>U833/N833-1</f>
        <v>0</v>
      </c>
      <c r="W833" s="8" t="n">
        <v>1</v>
      </c>
      <c r="X833" s="23" t="n" hidden="false">
        <v>1</v>
      </c>
      <c r="Y833" s="19" t="n" hidden="false">
        <v/>
      </c>
      <c r="Z833" s="19" t="n" hidden="false">
        <f>X833+Y833</f>
        <v>1</v>
      </c>
      <c r="AA833" s="19" t="n" hidden="false">
        <f>ROUND(W833*X833,2)</f>
        <v>1</v>
      </c>
      <c r="AB833" s="19" t="n" hidden="false">
        <v/>
      </c>
      <c r="AC833" s="19" t="n" hidden="false">
        <f>AA833+AB833</f>
        <v>1</v>
      </c>
      <c r="AD833" s="21" t="n" hidden="false">
        <f>AC833/N833-1</f>
        <v>0</v>
      </c>
      <c r="AE833" s="8" t="n">
        <v>1</v>
      </c>
      <c r="AF833" s="23" t="n" hidden="false">
        <v>1</v>
      </c>
      <c r="AG833" s="19" t="n" hidden="false">
        <v/>
      </c>
      <c r="AH833" s="19" t="n" hidden="false">
        <f>AF833+AG833</f>
        <v>1</v>
      </c>
      <c r="AI833" s="19" t="n" hidden="false">
        <f>ROUND(AE833*AF833,2)</f>
        <v>1</v>
      </c>
      <c r="AJ833" s="19" t="n" hidden="false">
        <v/>
      </c>
      <c r="AK833" s="19" t="n" hidden="false">
        <f>AI833+AJ833</f>
        <v>1</v>
      </c>
      <c r="AL833" s="21" t="n" hidden="false">
        <f>AK833/N833-1</f>
        <v>0</v>
      </c>
      <c r="AM833" s="8" t="n">
        <v>0</v>
      </c>
      <c r="AN833" s="23" t="n" hidden="false">
        <v>0</v>
      </c>
      <c r="AO833" s="19" t="n" hidden="false">
        <v/>
      </c>
      <c r="AP833" s="19" t="n" hidden="false">
        <f>AN833+AO833</f>
        <v>0</v>
      </c>
      <c r="AQ833" s="19" t="n" hidden="false">
        <f>ROUND(AM833*AN833,2)</f>
        <v>0</v>
      </c>
      <c r="AR833" s="19" t="n" hidden="false">
        <v/>
      </c>
      <c r="AS833" s="19" t="n" hidden="false">
        <f>AQ833+AR833</f>
        <v>0</v>
      </c>
      <c r="AT833" s="21" t="n" hidden="false">
        <f>AS833/N833-1</f>
        <v>-1</v>
      </c>
    </row>
    <row r="834" customFormat="false" hidden="false" outlineLevel="0" collapsed="false">
      <c r="A834" s="18" t="inlineStr">
        <is>
          <t xml:space="preserve">1.1.1.2.1.1.2.6.6</t>
        </is>
      </c>
      <c r="B834" s="18" t="inlineStr">
        <is>
          <t xml:space="preserve"/>
        </is>
      </c>
      <c r="C834" s="22" t="inlineStr">
        <is>
          <t xml:space="preserve">Щит силовой (в соответствии со схемой)_ / МЭЛ</t>
        </is>
      </c>
      <c r="D834" s="7" t="inlineStr">
        <is>
          <t xml:space="preserve">ЩО5/1.2 ЩРн-24-395х310х120-IP31 mb11-24n</t>
        </is>
      </c>
      <c r="E834" s="7" t="inlineStr">
        <is>
          <t xml:space="preserve"/>
        </is>
      </c>
      <c r="F834" s="7" t="inlineStr">
        <is>
          <t xml:space="preserve">ШТ</t>
        </is>
      </c>
      <c r="G834" s="7" t="inlineStr">
        <is>
          <t xml:space="preserve">1</t>
        </is>
      </c>
      <c r="H834" s="8" t="n">
        <v>1</v>
      </c>
      <c r="I834" s="23" t="n">
        <v>1</v>
      </c>
      <c r="J834" s="19" t="n">
        <v/>
      </c>
      <c r="K834" s="19" t="n">
        <f>ROUND(I834,2)+J834</f>
        <v>1</v>
      </c>
      <c r="L834" s="19" t="n">
        <f>ROUND(H834*ROUND(I834,2),2)</f>
        <v>1</v>
      </c>
      <c r="M834" s="19" t="n">
        <v/>
      </c>
      <c r="N834" s="19" t="n">
        <f>L834+M834</f>
        <v>1</v>
      </c>
      <c r="O834" s="8" t="n">
        <v>1</v>
      </c>
      <c r="P834" s="23" t="n" hidden="false">
        <v>1</v>
      </c>
      <c r="Q834" s="19" t="n" hidden="false">
        <v/>
      </c>
      <c r="R834" s="19" t="n" hidden="false">
        <f>P834+Q834</f>
        <v>1</v>
      </c>
      <c r="S834" s="19" t="n" hidden="false">
        <f>ROUND(O834*P834,2)</f>
        <v>1</v>
      </c>
      <c r="T834" s="19" t="n" hidden="false">
        <v/>
      </c>
      <c r="U834" s="19" t="n" hidden="false">
        <f>S834+T834</f>
        <v>1</v>
      </c>
      <c r="V834" s="21" t="n" hidden="false">
        <f>U834/N834-1</f>
        <v>0</v>
      </c>
      <c r="W834" s="8" t="n">
        <v>1</v>
      </c>
      <c r="X834" s="23" t="n" hidden="false">
        <v>1</v>
      </c>
      <c r="Y834" s="19" t="n" hidden="false">
        <v/>
      </c>
      <c r="Z834" s="19" t="n" hidden="false">
        <f>X834+Y834</f>
        <v>1</v>
      </c>
      <c r="AA834" s="19" t="n" hidden="false">
        <f>ROUND(W834*X834,2)</f>
        <v>1</v>
      </c>
      <c r="AB834" s="19" t="n" hidden="false">
        <v/>
      </c>
      <c r="AC834" s="19" t="n" hidden="false">
        <f>AA834+AB834</f>
        <v>1</v>
      </c>
      <c r="AD834" s="21" t="n" hidden="false">
        <f>AC834/N834-1</f>
        <v>0</v>
      </c>
      <c r="AE834" s="8" t="n">
        <v>1</v>
      </c>
      <c r="AF834" s="23" t="n" hidden="false">
        <v>1</v>
      </c>
      <c r="AG834" s="19" t="n" hidden="false">
        <v/>
      </c>
      <c r="AH834" s="19" t="n" hidden="false">
        <f>AF834+AG834</f>
        <v>1</v>
      </c>
      <c r="AI834" s="19" t="n" hidden="false">
        <f>ROUND(AE834*AF834,2)</f>
        <v>1</v>
      </c>
      <c r="AJ834" s="19" t="n" hidden="false">
        <v/>
      </c>
      <c r="AK834" s="19" t="n" hidden="false">
        <f>AI834+AJ834</f>
        <v>1</v>
      </c>
      <c r="AL834" s="21" t="n" hidden="false">
        <f>AK834/N834-1</f>
        <v>0</v>
      </c>
      <c r="AM834" s="8" t="n">
        <v>0</v>
      </c>
      <c r="AN834" s="23" t="n" hidden="false">
        <v>0</v>
      </c>
      <c r="AO834" s="19" t="n" hidden="false">
        <v/>
      </c>
      <c r="AP834" s="19" t="n" hidden="false">
        <f>AN834+AO834</f>
        <v>0</v>
      </c>
      <c r="AQ834" s="19" t="n" hidden="false">
        <f>ROUND(AM834*AN834,2)</f>
        <v>0</v>
      </c>
      <c r="AR834" s="19" t="n" hidden="false">
        <v/>
      </c>
      <c r="AS834" s="19" t="n" hidden="false">
        <f>AQ834+AR834</f>
        <v>0</v>
      </c>
      <c r="AT834" s="21" t="n" hidden="false">
        <f>AS834/N834-1</f>
        <v>-1</v>
      </c>
    </row>
    <row r="835" customFormat="false" hidden="false" outlineLevel="0" collapsed="false">
      <c r="A835" s="18" t="inlineStr">
        <is>
          <t xml:space="preserve">1.1.1.2.1.1.2.6.7</t>
        </is>
      </c>
      <c r="B835" s="18" t="inlineStr">
        <is>
          <t xml:space="preserve"/>
        </is>
      </c>
      <c r="C835" s="22" t="inlineStr">
        <is>
          <t xml:space="preserve">Щит силовой (в соответствии со схемой)_ / МЭЛ</t>
        </is>
      </c>
      <c r="D835" s="7" t="inlineStr">
        <is>
          <t xml:space="preserve">ЩАО5/1.0 ЩРн-18-350х300х120-IP31 mb11-18n EKF</t>
        </is>
      </c>
      <c r="E835" s="7" t="inlineStr">
        <is>
          <t xml:space="preserve"/>
        </is>
      </c>
      <c r="F835" s="7" t="inlineStr">
        <is>
          <t xml:space="preserve">ШТ</t>
        </is>
      </c>
      <c r="G835" s="7" t="inlineStr">
        <is>
          <t xml:space="preserve">1</t>
        </is>
      </c>
      <c r="H835" s="8" t="n">
        <v>1</v>
      </c>
      <c r="I835" s="23" t="n">
        <v>1</v>
      </c>
      <c r="J835" s="19" t="n">
        <v/>
      </c>
      <c r="K835" s="19" t="n">
        <f>ROUND(I835,2)+J835</f>
        <v>1</v>
      </c>
      <c r="L835" s="19" t="n">
        <f>ROUND(H835*ROUND(I835,2),2)</f>
        <v>1</v>
      </c>
      <c r="M835" s="19" t="n">
        <v/>
      </c>
      <c r="N835" s="19" t="n">
        <f>L835+M835</f>
        <v>1</v>
      </c>
      <c r="O835" s="8" t="n">
        <v>1</v>
      </c>
      <c r="P835" s="23" t="n" hidden="false">
        <v>1</v>
      </c>
      <c r="Q835" s="19" t="n" hidden="false">
        <v/>
      </c>
      <c r="R835" s="19" t="n" hidden="false">
        <f>P835+Q835</f>
        <v>1</v>
      </c>
      <c r="S835" s="19" t="n" hidden="false">
        <f>ROUND(O835*P835,2)</f>
        <v>1</v>
      </c>
      <c r="T835" s="19" t="n" hidden="false">
        <v/>
      </c>
      <c r="U835" s="19" t="n" hidden="false">
        <f>S835+T835</f>
        <v>1</v>
      </c>
      <c r="V835" s="21" t="n" hidden="false">
        <f>U835/N835-1</f>
        <v>0</v>
      </c>
      <c r="W835" s="8" t="n">
        <v>1</v>
      </c>
      <c r="X835" s="23" t="n" hidden="false">
        <v>1</v>
      </c>
      <c r="Y835" s="19" t="n" hidden="false">
        <v/>
      </c>
      <c r="Z835" s="19" t="n" hidden="false">
        <f>X835+Y835</f>
        <v>1</v>
      </c>
      <c r="AA835" s="19" t="n" hidden="false">
        <f>ROUND(W835*X835,2)</f>
        <v>1</v>
      </c>
      <c r="AB835" s="19" t="n" hidden="false">
        <v/>
      </c>
      <c r="AC835" s="19" t="n" hidden="false">
        <f>AA835+AB835</f>
        <v>1</v>
      </c>
      <c r="AD835" s="21" t="n" hidden="false">
        <f>AC835/N835-1</f>
        <v>0</v>
      </c>
      <c r="AE835" s="8" t="n">
        <v>1</v>
      </c>
      <c r="AF835" s="23" t="n" hidden="false">
        <v>1</v>
      </c>
      <c r="AG835" s="19" t="n" hidden="false">
        <v/>
      </c>
      <c r="AH835" s="19" t="n" hidden="false">
        <f>AF835+AG835</f>
        <v>1</v>
      </c>
      <c r="AI835" s="19" t="n" hidden="false">
        <f>ROUND(AE835*AF835,2)</f>
        <v>1</v>
      </c>
      <c r="AJ835" s="19" t="n" hidden="false">
        <v/>
      </c>
      <c r="AK835" s="19" t="n" hidden="false">
        <f>AI835+AJ835</f>
        <v>1</v>
      </c>
      <c r="AL835" s="21" t="n" hidden="false">
        <f>AK835/N835-1</f>
        <v>0</v>
      </c>
      <c r="AM835" s="8" t="n">
        <v>0</v>
      </c>
      <c r="AN835" s="23" t="n" hidden="false">
        <v>0</v>
      </c>
      <c r="AO835" s="19" t="n" hidden="false">
        <v/>
      </c>
      <c r="AP835" s="19" t="n" hidden="false">
        <f>AN835+AO835</f>
        <v>0</v>
      </c>
      <c r="AQ835" s="19" t="n" hidden="false">
        <f>ROUND(AM835*AN835,2)</f>
        <v>0</v>
      </c>
      <c r="AR835" s="19" t="n" hidden="false">
        <v/>
      </c>
      <c r="AS835" s="19" t="n" hidden="false">
        <f>AQ835+AR835</f>
        <v>0</v>
      </c>
      <c r="AT835" s="21" t="n" hidden="false">
        <f>AS835/N835-1</f>
        <v>-1</v>
      </c>
    </row>
    <row r="836" customFormat="false" hidden="false" outlineLevel="0" collapsed="false">
      <c r="A836" s="14" t="inlineStr">
        <is>
          <t xml:space="preserve">1.1.1.2.1.1.3</t>
        </is>
      </c>
      <c r="B836" s="14" t="inlineStr">
        <is>
          <t xml:space="preserve"/>
        </is>
      </c>
      <c r="C836" s="14" t="inlineStr">
        <is>
          <t xml:space="preserve">Прокладка кабеля</t>
        </is>
      </c>
      <c r="D836" s="6" t="inlineStr">
        <is>
          <t xml:space="preserve"/>
        </is>
      </c>
      <c r="E836" s="6" t="inlineStr">
        <is>
          <t xml:space="preserve"/>
        </is>
      </c>
      <c r="F836" s="6" t="inlineStr">
        <is>
          <t xml:space="preserve"/>
        </is>
      </c>
      <c r="G836" s="6" t="inlineStr">
        <is>
          <t xml:space="preserve"/>
        </is>
      </c>
      <c r="H836" s="15" t="n">
        <v/>
      </c>
      <c r="I836" s="16" t="n">
        <v/>
      </c>
      <c r="J836" s="16" t="n">
        <v/>
      </c>
      <c r="K836" s="16" t="n">
        <v/>
      </c>
      <c r="L836" s="16" t="n">
        <f>L837+L840+L843+L850+L858+L861+L863+L866+L869+L872+L874+L878+L881+L887+L893+L899+L902+L905</f>
        <v>9306253.66</v>
      </c>
      <c r="M836" s="16" t="n">
        <f>M837+M840+M843+M850+M858+M861+M863+M866+M869+M872+M874+M878+M881+M887+M893+M899+M902+M905</f>
        <v>7220214</v>
      </c>
      <c r="N836" s="16" t="n">
        <f>N837+N840+N843+N850+N858+N861+N863+N866+N869+N872+N874+N878+N881+N887+N893+N899+N902+N905</f>
        <v>16526467.66</v>
      </c>
      <c r="O836" s="15" t="n">
        <v/>
      </c>
      <c r="P836" s="16" t="n" hidden="false">
        <v/>
      </c>
      <c r="Q836" s="16" t="n" hidden="false">
        <v/>
      </c>
      <c r="R836" s="16" t="n" hidden="false">
        <v/>
      </c>
      <c r="S836" s="16" t="n" hidden="false">
        <f>S837+S840+S843+S850+S858+S861+S863+S866+S869+S872+S874+S878+S881+S887+S893+S899+S902+S905</f>
        <v>11513638.98</v>
      </c>
      <c r="T836" s="16" t="n" hidden="false">
        <f>T837+T840+T843+T850+T858+T861+T863+T866+T869+T872+T874+T878+T881+T887+T893+T899+T902+T905</f>
        <v>10252317.2</v>
      </c>
      <c r="U836" s="16" t="n" hidden="false">
        <f>U837+U840+U843+U850+U858+U861+U863+U866+U869+U872+U874+U878+U881+U887+U893+U899+U902+U905</f>
        <v>21765956.18</v>
      </c>
      <c r="V836" s="17" t="n" hidden="false">
        <f>U836/N836-1</f>
        <v>0.3170362008259906</v>
      </c>
      <c r="W836" s="15" t="n">
        <v/>
      </c>
      <c r="X836" s="16" t="n" hidden="false">
        <v/>
      </c>
      <c r="Y836" s="16" t="n" hidden="false">
        <v/>
      </c>
      <c r="Z836" s="16" t="n" hidden="false">
        <v/>
      </c>
      <c r="AA836" s="16" t="n" hidden="false">
        <f>AA837+AA840+AA843+AA850+AA858+AA861+AA863+AA866+AA869+AA872+AA874+AA878+AA881+AA887+AA893+AA899+AA902+AA905</f>
        <v>9717497.94</v>
      </c>
      <c r="AB836" s="16" t="n" hidden="false">
        <f>AB837+AB840+AB843+AB850+AB858+AB861+AB863+AB866+AB869+AB872+AB874+AB878+AB881+AB887+AB893+AB899+AB902+AB905</f>
        <v>18316995</v>
      </c>
      <c r="AC836" s="16" t="n" hidden="false">
        <f>AC837+AC840+AC843+AC850+AC858+AC861+AC863+AC866+AC869+AC872+AC874+AC878+AC881+AC887+AC893+AC899+AC902+AC905</f>
        <v>28034492.94</v>
      </c>
      <c r="AD836" s="17" t="n" hidden="false">
        <f>AC836/N836-1</f>
        <v>0.6963390796360898</v>
      </c>
      <c r="AE836" s="15" t="n">
        <v/>
      </c>
      <c r="AF836" s="16" t="n" hidden="false">
        <v/>
      </c>
      <c r="AG836" s="16" t="n" hidden="false">
        <v/>
      </c>
      <c r="AH836" s="16" t="n" hidden="false">
        <v/>
      </c>
      <c r="AI836" s="16" t="n" hidden="false">
        <f>AI837+AI840+AI843+AI850+AI858+AI861+AI863+AI866+AI869+AI872+AI874+AI878+AI881+AI887+AI893+AI899+AI902+AI905</f>
        <v>14490365.84</v>
      </c>
      <c r="AJ836" s="16" t="n" hidden="false">
        <f>AJ837+AJ840+AJ843+AJ850+AJ858+AJ861+AJ863+AJ866+AJ869+AJ872+AJ874+AJ878+AJ881+AJ887+AJ893+AJ899+AJ902+AJ905</f>
        <v>14587530</v>
      </c>
      <c r="AK836" s="16" t="n" hidden="false">
        <f>AK837+AK840+AK843+AK850+AK858+AK861+AK863+AK866+AK869+AK872+AK874+AK878+AK881+AK887+AK893+AK899+AK902+AK905</f>
        <v>29077895.84</v>
      </c>
      <c r="AL836" s="17" t="n" hidden="false">
        <f>AK836/N836-1</f>
        <v>0.7594743437146567</v>
      </c>
      <c r="AM836" s="15" t="n">
        <v/>
      </c>
      <c r="AN836" s="16" t="n" hidden="false">
        <v/>
      </c>
      <c r="AO836" s="16" t="n" hidden="false">
        <v/>
      </c>
      <c r="AP836" s="16" t="n" hidden="false">
        <v/>
      </c>
      <c r="AQ836" s="16" t="n" hidden="false">
        <f>AQ837+AQ840+AQ843+AQ850+AQ858+AQ861+AQ863+AQ866+AQ869+AQ872+AQ874+AQ878+AQ881+AQ887+AQ893+AQ899+AQ902+AQ905</f>
        <v>0</v>
      </c>
      <c r="AR836" s="16" t="n" hidden="false">
        <f>AR837+AR840+AR843+AR850+AR858+AR861+AR863+AR866+AR869+AR872+AR874+AR878+AR881+AR887+AR893+AR899+AR902+AR905</f>
        <v>0</v>
      </c>
      <c r="AS836" s="16" t="n" hidden="false">
        <f>AS837+AS840+AS843+AS850+AS858+AS861+AS863+AS866+AS869+AS872+AS874+AS878+AS881+AS887+AS893+AS899+AS902+AS905</f>
        <v>0</v>
      </c>
      <c r="AT836" s="17" t="n" hidden="false">
        <f>AS836/N836-1</f>
        <v>-1</v>
      </c>
    </row>
    <row r="837" customFormat="false" hidden="false" outlineLevel="0" collapsed="false">
      <c r="A837" s="18" t="inlineStr">
        <is>
          <t xml:space="preserve">1.1.1.2.1.1.3.1</t>
        </is>
      </c>
      <c r="B837" s="18" t="inlineStr">
        <is>
          <t xml:space="preserve"/>
        </is>
      </c>
      <c r="C837" s="18" t="inlineStr">
        <is>
          <t xml:space="preserve">Затяжка кабеля, провода в трубу / 1,5-6 мм</t>
        </is>
      </c>
      <c r="D837" s="7" t="inlineStr">
        <is>
          <t xml:space="preserve">ЭО
Поставщики: ООО "Богословский кабельный завод", Акционерное общество "Электрокабель" Кольчугинский завод"</t>
        </is>
      </c>
      <c r="E837" s="7" t="inlineStr">
        <is>
          <t xml:space="preserve">Выгружается из БО по объектам BIM-КЦ</t>
        </is>
      </c>
      <c r="F837" s="7" t="inlineStr">
        <is>
          <t xml:space="preserve">ПОГ М</t>
        </is>
      </c>
      <c r="G837" s="7" t="inlineStr">
        <is>
          <t xml:space="preserve">1</t>
        </is>
      </c>
      <c r="H837" s="8" t="n">
        <v>1144</v>
      </c>
      <c r="I837" s="19" t="n">
        <f>ROUND((L838+L839)/H837,2)</f>
        <v>60.73</v>
      </c>
      <c r="J837" s="20" t="n">
        <v>88</v>
      </c>
      <c r="K837" s="19" t="n">
        <f>I837+ROUND(J837,2)</f>
        <v>148.73</v>
      </c>
      <c r="L837" s="19" t="n">
        <f>ROUND(H837*I837,2)</f>
        <v>69475.12</v>
      </c>
      <c r="M837" s="19" t="n">
        <f>ROUND(H837*ROUND(J837,2),2)</f>
        <v>100672</v>
      </c>
      <c r="N837" s="19" t="n">
        <f>L837+M837</f>
        <v>170147.12</v>
      </c>
      <c r="O837" s="8" t="n">
        <v>1144</v>
      </c>
      <c r="P837" s="19" t="n" hidden="false">
        <f>ROUND((S838+S839)/O837,2)</f>
        <v>60.73</v>
      </c>
      <c r="Q837" s="20" t="n" hidden="false">
        <v>120.8</v>
      </c>
      <c r="R837" s="19" t="n" hidden="false">
        <f>P837+Q837</f>
        <v>181.53</v>
      </c>
      <c r="S837" s="19" t="n" hidden="false">
        <f>ROUND(O837*P837,2)</f>
        <v>69475.12</v>
      </c>
      <c r="T837" s="19" t="n" hidden="false">
        <f>ROUND(O837*Q837,2)</f>
        <v>138195.2</v>
      </c>
      <c r="U837" s="19" t="n" hidden="false">
        <f>S837+T837</f>
        <v>207670.32</v>
      </c>
      <c r="V837" s="21" t="n" hidden="false">
        <f>U837/N837-1</f>
        <v>0.2205338532911989</v>
      </c>
      <c r="W837" s="8" t="n">
        <v>1144</v>
      </c>
      <c r="X837" s="19" t="n" hidden="false">
        <f>ROUND((AA838+AA839)/W837,2)</f>
        <v>60.73</v>
      </c>
      <c r="Y837" s="20" t="n" hidden="false">
        <v>235</v>
      </c>
      <c r="Z837" s="19" t="n" hidden="false">
        <f>X837+Y837</f>
        <v>295.73</v>
      </c>
      <c r="AA837" s="19" t="n" hidden="false">
        <f>ROUND(W837*X837,2)</f>
        <v>69475.12</v>
      </c>
      <c r="AB837" s="19" t="n" hidden="false">
        <f>ROUND(W837*Y837,2)</f>
        <v>268840</v>
      </c>
      <c r="AC837" s="19" t="n" hidden="false">
        <f>AA837+AB837</f>
        <v>338315.12</v>
      </c>
      <c r="AD837" s="21" t="n" hidden="false">
        <f>AC837/N837-1</f>
        <v>0.9883681839575069</v>
      </c>
      <c r="AE837" s="8" t="n">
        <v>1144</v>
      </c>
      <c r="AF837" s="19" t="n" hidden="false">
        <f>ROUND((AI838+AI839)/AE837,2)</f>
        <v>60.73</v>
      </c>
      <c r="AG837" s="20" t="n" hidden="false">
        <v>170</v>
      </c>
      <c r="AH837" s="19" t="n" hidden="false">
        <f>AF837+AG837</f>
        <v>230.73</v>
      </c>
      <c r="AI837" s="19" t="n" hidden="false">
        <f>ROUND(AE837*AF837,2)</f>
        <v>69475.12</v>
      </c>
      <c r="AJ837" s="19" t="n" hidden="false">
        <f>ROUND(AE837*AG837,2)</f>
        <v>194480</v>
      </c>
      <c r="AK837" s="19" t="n" hidden="false">
        <f>AI837+AJ837</f>
        <v>263955.12</v>
      </c>
      <c r="AL837" s="21" t="n" hidden="false">
        <f>AK837/N837-1</f>
        <v>0.5513346332279971</v>
      </c>
      <c r="AM837" s="8" t="n">
        <v>0</v>
      </c>
      <c r="AN837" s="19" t="n" hidden="false">
        <f>ROUND((AQ838+AQ839)/AM837,2)</f>
        <v>0</v>
      </c>
      <c r="AO837" s="19" t="n" hidden="false">
        <v>0</v>
      </c>
      <c r="AP837" s="19" t="n" hidden="false">
        <f>AN837+AO837</f>
        <v>0</v>
      </c>
      <c r="AQ837" s="19" t="n" hidden="false">
        <f>ROUND(AM837*AN837,2)</f>
        <v>0</v>
      </c>
      <c r="AR837" s="19" t="n" hidden="false">
        <f>ROUND(AM837*AO837,2)</f>
        <v>0</v>
      </c>
      <c r="AS837" s="19" t="n" hidden="false">
        <f>AQ837+AR837</f>
        <v>0</v>
      </c>
      <c r="AT837" s="21" t="n" hidden="false">
        <f>AS837/N837-1</f>
        <v>-1</v>
      </c>
    </row>
    <row r="838" customFormat="false" hidden="false" outlineLevel="0" collapsed="false">
      <c r="A838" s="18" t="inlineStr">
        <is>
          <t xml:space="preserve">1.1.1.2.1.1.3.1.1</t>
        </is>
      </c>
      <c r="B838" s="18" t="inlineStr">
        <is>
          <t xml:space="preserve"/>
        </is>
      </c>
      <c r="C838" s="22" t="inlineStr">
        <is>
          <t xml:space="preserve">Кабель силовой ВВГнг(A)-FRLS 3х1,5мм2, 660В</t>
        </is>
      </c>
      <c r="D838" s="7" t="inlineStr">
        <is>
          <t xml:space="preserve"/>
        </is>
      </c>
      <c r="E838" s="7" t="inlineStr">
        <is>
          <t xml:space="preserve"/>
        </is>
      </c>
      <c r="F838" s="7" t="inlineStr">
        <is>
          <t xml:space="preserve">М</t>
        </is>
      </c>
      <c r="G838" s="7" t="inlineStr">
        <is>
          <t xml:space="preserve">1</t>
        </is>
      </c>
      <c r="H838" s="8" t="n">
        <v>449</v>
      </c>
      <c r="I838" s="23" t="n">
        <v>64</v>
      </c>
      <c r="J838" s="19" t="n">
        <v/>
      </c>
      <c r="K838" s="19" t="n">
        <f>ROUND(I838,2)+J838</f>
        <v>64</v>
      </c>
      <c r="L838" s="19" t="n">
        <f>ROUND(H838*ROUND(I838,2),2)</f>
        <v>28736</v>
      </c>
      <c r="M838" s="19" t="n">
        <v/>
      </c>
      <c r="N838" s="19" t="n">
        <f>L838+M838</f>
        <v>28736</v>
      </c>
      <c r="O838" s="8" t="n">
        <v>449</v>
      </c>
      <c r="P838" s="23" t="n" hidden="false">
        <v>64</v>
      </c>
      <c r="Q838" s="19" t="n" hidden="false">
        <v/>
      </c>
      <c r="R838" s="19" t="n" hidden="false">
        <f>P838+Q838</f>
        <v>64</v>
      </c>
      <c r="S838" s="19" t="n" hidden="false">
        <f>ROUND(O838*P838,2)</f>
        <v>28736</v>
      </c>
      <c r="T838" s="19" t="n" hidden="false">
        <v/>
      </c>
      <c r="U838" s="19" t="n" hidden="false">
        <f>S838+T838</f>
        <v>28736</v>
      </c>
      <c r="V838" s="21" t="n" hidden="false">
        <f>U838/N838-1</f>
        <v>0</v>
      </c>
      <c r="W838" s="8" t="n">
        <v>449</v>
      </c>
      <c r="X838" s="23" t="n" hidden="false">
        <v>64</v>
      </c>
      <c r="Y838" s="19" t="n" hidden="false">
        <v/>
      </c>
      <c r="Z838" s="19" t="n" hidden="false">
        <f>X838+Y838</f>
        <v>64</v>
      </c>
      <c r="AA838" s="19" t="n" hidden="false">
        <f>ROUND(W838*X838,2)</f>
        <v>28736</v>
      </c>
      <c r="AB838" s="19" t="n" hidden="false">
        <v/>
      </c>
      <c r="AC838" s="19" t="n" hidden="false">
        <f>AA838+AB838</f>
        <v>28736</v>
      </c>
      <c r="AD838" s="21" t="n" hidden="false">
        <f>AC838/N838-1</f>
        <v>0</v>
      </c>
      <c r="AE838" s="8" t="n">
        <v>449</v>
      </c>
      <c r="AF838" s="23" t="n" hidden="false">
        <v>64</v>
      </c>
      <c r="AG838" s="19" t="n" hidden="false">
        <v/>
      </c>
      <c r="AH838" s="19" t="n" hidden="false">
        <f>AF838+AG838</f>
        <v>64</v>
      </c>
      <c r="AI838" s="19" t="n" hidden="false">
        <f>ROUND(AE838*AF838,2)</f>
        <v>28736</v>
      </c>
      <c r="AJ838" s="19" t="n" hidden="false">
        <v/>
      </c>
      <c r="AK838" s="19" t="n" hidden="false">
        <f>AI838+AJ838</f>
        <v>28736</v>
      </c>
      <c r="AL838" s="21" t="n" hidden="false">
        <f>AK838/N838-1</f>
        <v>0</v>
      </c>
      <c r="AM838" s="8" t="n">
        <v>0</v>
      </c>
      <c r="AN838" s="23" t="n" hidden="false">
        <v>0</v>
      </c>
      <c r="AO838" s="19" t="n" hidden="false">
        <v/>
      </c>
      <c r="AP838" s="19" t="n" hidden="false">
        <f>AN838+AO838</f>
        <v>0</v>
      </c>
      <c r="AQ838" s="19" t="n" hidden="false">
        <f>ROUND(AM838*AN838,2)</f>
        <v>0</v>
      </c>
      <c r="AR838" s="19" t="n" hidden="false">
        <v/>
      </c>
      <c r="AS838" s="19" t="n" hidden="false">
        <f>AQ838+AR838</f>
        <v>0</v>
      </c>
      <c r="AT838" s="21" t="n" hidden="false">
        <f>AS838/N838-1</f>
        <v>-1</v>
      </c>
    </row>
    <row r="839" customFormat="false" hidden="false" outlineLevel="0" collapsed="false">
      <c r="A839" s="18" t="inlineStr">
        <is>
          <t xml:space="preserve">1.1.1.2.1.1.3.1.2</t>
        </is>
      </c>
      <c r="B839" s="18" t="inlineStr">
        <is>
          <t xml:space="preserve"/>
        </is>
      </c>
      <c r="C839" s="22" t="inlineStr">
        <is>
          <t xml:space="preserve">Кабель силовой ВВГнг(A)-LSLTx 3х1,5мм2, 660В</t>
        </is>
      </c>
      <c r="D839" s="7" t="inlineStr">
        <is>
          <t xml:space="preserve"/>
        </is>
      </c>
      <c r="E839" s="7" t="inlineStr">
        <is>
          <t xml:space="preserve"/>
        </is>
      </c>
      <c r="F839" s="7" t="inlineStr">
        <is>
          <t xml:space="preserve">М</t>
        </is>
      </c>
      <c r="G839" s="7" t="inlineStr">
        <is>
          <t xml:space="preserve">1</t>
        </is>
      </c>
      <c r="H839" s="8" t="n">
        <v>695</v>
      </c>
      <c r="I839" s="23" t="n">
        <v>58.61</v>
      </c>
      <c r="J839" s="19" t="n">
        <v/>
      </c>
      <c r="K839" s="19" t="n">
        <f>ROUND(I839,2)+J839</f>
        <v>58.61</v>
      </c>
      <c r="L839" s="19" t="n">
        <f>ROUND(H839*ROUND(I839,2),2)</f>
        <v>40733.95</v>
      </c>
      <c r="M839" s="19" t="n">
        <v/>
      </c>
      <c r="N839" s="19" t="n">
        <f>L839+M839</f>
        <v>40733.95</v>
      </c>
      <c r="O839" s="8" t="n">
        <v>695</v>
      </c>
      <c r="P839" s="23" t="n" hidden="false">
        <v>58.61</v>
      </c>
      <c r="Q839" s="19" t="n" hidden="false">
        <v/>
      </c>
      <c r="R839" s="19" t="n" hidden="false">
        <f>P839+Q839</f>
        <v>58.61</v>
      </c>
      <c r="S839" s="19" t="n" hidden="false">
        <f>ROUND(O839*P839,2)</f>
        <v>40733.95</v>
      </c>
      <c r="T839" s="19" t="n" hidden="false">
        <v/>
      </c>
      <c r="U839" s="19" t="n" hidden="false">
        <f>S839+T839</f>
        <v>40733.95</v>
      </c>
      <c r="V839" s="21" t="n" hidden="false">
        <f>U839/N839-1</f>
        <v>0</v>
      </c>
      <c r="W839" s="8" t="n">
        <v>695</v>
      </c>
      <c r="X839" s="23" t="n" hidden="false">
        <v>58.61</v>
      </c>
      <c r="Y839" s="19" t="n" hidden="false">
        <v/>
      </c>
      <c r="Z839" s="19" t="n" hidden="false">
        <f>X839+Y839</f>
        <v>58.61</v>
      </c>
      <c r="AA839" s="19" t="n" hidden="false">
        <f>ROUND(W839*X839,2)</f>
        <v>40733.95</v>
      </c>
      <c r="AB839" s="19" t="n" hidden="false">
        <v/>
      </c>
      <c r="AC839" s="19" t="n" hidden="false">
        <f>AA839+AB839</f>
        <v>40733.95</v>
      </c>
      <c r="AD839" s="21" t="n" hidden="false">
        <f>AC839/N839-1</f>
        <v>0</v>
      </c>
      <c r="AE839" s="8" t="n">
        <v>695</v>
      </c>
      <c r="AF839" s="23" t="n" hidden="false">
        <v>58.61</v>
      </c>
      <c r="AG839" s="19" t="n" hidden="false">
        <v/>
      </c>
      <c r="AH839" s="19" t="n" hidden="false">
        <f>AF839+AG839</f>
        <v>58.61</v>
      </c>
      <c r="AI839" s="19" t="n" hidden="false">
        <f>ROUND(AE839*AF839,2)</f>
        <v>40733.95</v>
      </c>
      <c r="AJ839" s="19" t="n" hidden="false">
        <v/>
      </c>
      <c r="AK839" s="19" t="n" hidden="false">
        <f>AI839+AJ839</f>
        <v>40733.95</v>
      </c>
      <c r="AL839" s="21" t="n" hidden="false">
        <f>AK839/N839-1</f>
        <v>0</v>
      </c>
      <c r="AM839" s="8" t="n">
        <v>0</v>
      </c>
      <c r="AN839" s="23" t="n" hidden="false">
        <v>0</v>
      </c>
      <c r="AO839" s="19" t="n" hidden="false">
        <v/>
      </c>
      <c r="AP839" s="19" t="n" hidden="false">
        <f>AN839+AO839</f>
        <v>0</v>
      </c>
      <c r="AQ839" s="19" t="n" hidden="false">
        <f>ROUND(AM839*AN839,2)</f>
        <v>0</v>
      </c>
      <c r="AR839" s="19" t="n" hidden="false">
        <v/>
      </c>
      <c r="AS839" s="19" t="n" hidden="false">
        <f>AQ839+AR839</f>
        <v>0</v>
      </c>
      <c r="AT839" s="21" t="n" hidden="false">
        <f>AS839/N839-1</f>
        <v>-1</v>
      </c>
    </row>
    <row r="840" customFormat="false" hidden="false" outlineLevel="0" collapsed="false">
      <c r="A840" s="18" t="inlineStr">
        <is>
          <t xml:space="preserve">1.1.1.2.1.1.3.2</t>
        </is>
      </c>
      <c r="B840" s="18" t="inlineStr">
        <is>
          <t xml:space="preserve"/>
        </is>
      </c>
      <c r="C840" s="18" t="inlineStr">
        <is>
          <t xml:space="preserve">Затяжка кабеля, провода в трубу / 7-17 мм</t>
        </is>
      </c>
      <c r="D840" s="7" t="inlineStr">
        <is>
          <t xml:space="preserve">ЭО
Поставщики: ООО "Богословский кабельный завод", Акционерное общество "Электрокабель" Кольчугинский завод"</t>
        </is>
      </c>
      <c r="E840" s="7" t="inlineStr">
        <is>
          <t xml:space="preserve">Выгружается из БО по объектам BIM-КЦ</t>
        </is>
      </c>
      <c r="F840" s="7" t="inlineStr">
        <is>
          <t xml:space="preserve">ПОГ М</t>
        </is>
      </c>
      <c r="G840" s="7" t="inlineStr">
        <is>
          <t xml:space="preserve">1</t>
        </is>
      </c>
      <c r="H840" s="8" t="n">
        <v>595</v>
      </c>
      <c r="I840" s="19" t="n">
        <f>ROUND((L841+L842)/H840,2)</f>
        <v>86.83</v>
      </c>
      <c r="J840" s="20" t="n">
        <v>108</v>
      </c>
      <c r="K840" s="19" t="n">
        <f>I840+ROUND(J840,2)</f>
        <v>194.83</v>
      </c>
      <c r="L840" s="19" t="n">
        <f>ROUND(H840*I840,2)</f>
        <v>51663.85</v>
      </c>
      <c r="M840" s="19" t="n">
        <f>ROUND(H840*ROUND(J840,2),2)</f>
        <v>64260</v>
      </c>
      <c r="N840" s="19" t="n">
        <f>L840+M840</f>
        <v>115923.85</v>
      </c>
      <c r="O840" s="8" t="n">
        <v>595</v>
      </c>
      <c r="P840" s="19" t="n" hidden="false">
        <f>ROUND((S841+S842)/O840,2)</f>
        <v>86.83</v>
      </c>
      <c r="Q840" s="20" t="n" hidden="false">
        <v>152.8</v>
      </c>
      <c r="R840" s="19" t="n" hidden="false">
        <f>P840+Q840</f>
        <v>239.63</v>
      </c>
      <c r="S840" s="19" t="n" hidden="false">
        <f>ROUND(O840*P840,2)</f>
        <v>51663.85</v>
      </c>
      <c r="T840" s="19" t="n" hidden="false">
        <f>ROUND(O840*Q840,2)</f>
        <v>90916</v>
      </c>
      <c r="U840" s="19" t="n" hidden="false">
        <f>S840+T840</f>
        <v>142579.85</v>
      </c>
      <c r="V840" s="21" t="n" hidden="false">
        <f>U840/N840-1</f>
        <v>0.229944053790484</v>
      </c>
      <c r="W840" s="8" t="n">
        <v>595</v>
      </c>
      <c r="X840" s="19" t="n" hidden="false">
        <f>ROUND((AA841+AA842)/W840,2)</f>
        <v>86.83</v>
      </c>
      <c r="Y840" s="20" t="n" hidden="false">
        <v>290</v>
      </c>
      <c r="Z840" s="19" t="n" hidden="false">
        <f>X840+Y840</f>
        <v>376.83</v>
      </c>
      <c r="AA840" s="19" t="n" hidden="false">
        <f>ROUND(W840*X840,2)</f>
        <v>51663.85</v>
      </c>
      <c r="AB840" s="19" t="n" hidden="false">
        <f>ROUND(W840*Y840,2)</f>
        <v>172550</v>
      </c>
      <c r="AC840" s="19" t="n" hidden="false">
        <f>AA840+AB840</f>
        <v>224213.85</v>
      </c>
      <c r="AD840" s="21" t="n" hidden="false">
        <f>AC840/N840-1</f>
        <v>0.9341477185238412</v>
      </c>
      <c r="AE840" s="8" t="n">
        <v>595</v>
      </c>
      <c r="AF840" s="19" t="n" hidden="false">
        <f>ROUND((AI841+AI842)/AE840,2)</f>
        <v>86.83</v>
      </c>
      <c r="AG840" s="20" t="n" hidden="false">
        <v>170</v>
      </c>
      <c r="AH840" s="19" t="n" hidden="false">
        <f>AF840+AG840</f>
        <v>256.83</v>
      </c>
      <c r="AI840" s="19" t="n" hidden="false">
        <f>ROUND(AE840*AF840,2)</f>
        <v>51663.85</v>
      </c>
      <c r="AJ840" s="19" t="n" hidden="false">
        <f>ROUND(AE840*AG840,2)</f>
        <v>101150</v>
      </c>
      <c r="AK840" s="19" t="n" hidden="false">
        <f>AI840+AJ840</f>
        <v>152813.85</v>
      </c>
      <c r="AL840" s="21" t="n" hidden="false">
        <f>AK840/N840-1</f>
        <v>0.31822614587075915</v>
      </c>
      <c r="AM840" s="8" t="n">
        <v>0</v>
      </c>
      <c r="AN840" s="19" t="n" hidden="false">
        <f>ROUND((AQ841+AQ842)/AM840,2)</f>
        <v>0</v>
      </c>
      <c r="AO840" s="19" t="n" hidden="false">
        <v>0</v>
      </c>
      <c r="AP840" s="19" t="n" hidden="false">
        <f>AN840+AO840</f>
        <v>0</v>
      </c>
      <c r="AQ840" s="19" t="n" hidden="false">
        <f>ROUND(AM840*AN840,2)</f>
        <v>0</v>
      </c>
      <c r="AR840" s="19" t="n" hidden="false">
        <f>ROUND(AM840*AO840,2)</f>
        <v>0</v>
      </c>
      <c r="AS840" s="19" t="n" hidden="false">
        <f>AQ840+AR840</f>
        <v>0</v>
      </c>
      <c r="AT840" s="21" t="n" hidden="false">
        <f>AS840/N840-1</f>
        <v>-1</v>
      </c>
    </row>
    <row r="841" customFormat="false" hidden="false" outlineLevel="0" collapsed="false">
      <c r="A841" s="18" t="inlineStr">
        <is>
          <t xml:space="preserve">1.1.1.2.1.1.3.2.1</t>
        </is>
      </c>
      <c r="B841" s="18" t="inlineStr">
        <is>
          <t xml:space="preserve"/>
        </is>
      </c>
      <c r="C841" s="22" t="inlineStr">
        <is>
          <t xml:space="preserve">Кабель силовой ВВГнг(A)-FRLS 3х2,5мм2, 660В</t>
        </is>
      </c>
      <c r="D841" s="7" t="inlineStr">
        <is>
          <t xml:space="preserve"/>
        </is>
      </c>
      <c r="E841" s="7" t="inlineStr">
        <is>
          <t xml:space="preserve"/>
        </is>
      </c>
      <c r="F841" s="7" t="inlineStr">
        <is>
          <t xml:space="preserve">М</t>
        </is>
      </c>
      <c r="G841" s="7" t="inlineStr">
        <is>
          <t xml:space="preserve">1</t>
        </is>
      </c>
      <c r="H841" s="8" t="n">
        <v>295</v>
      </c>
      <c r="I841" s="23" t="n">
        <v>107.26</v>
      </c>
      <c r="J841" s="19" t="n">
        <v/>
      </c>
      <c r="K841" s="19" t="n">
        <f>ROUND(I841,2)+J841</f>
        <v>107.26</v>
      </c>
      <c r="L841" s="19" t="n">
        <f>ROUND(H841*ROUND(I841,2),2)</f>
        <v>31641.7</v>
      </c>
      <c r="M841" s="19" t="n">
        <v/>
      </c>
      <c r="N841" s="19" t="n">
        <f>L841+M841</f>
        <v>31641.7</v>
      </c>
      <c r="O841" s="8" t="n">
        <v>295</v>
      </c>
      <c r="P841" s="23" t="n" hidden="false">
        <v>107.26</v>
      </c>
      <c r="Q841" s="19" t="n" hidden="false">
        <v/>
      </c>
      <c r="R841" s="19" t="n" hidden="false">
        <f>P841+Q841</f>
        <v>107.26</v>
      </c>
      <c r="S841" s="19" t="n" hidden="false">
        <f>ROUND(O841*P841,2)</f>
        <v>31641.7</v>
      </c>
      <c r="T841" s="19" t="n" hidden="false">
        <v/>
      </c>
      <c r="U841" s="19" t="n" hidden="false">
        <f>S841+T841</f>
        <v>31641.7</v>
      </c>
      <c r="V841" s="21" t="n" hidden="false">
        <f>U841/N841-1</f>
        <v>0</v>
      </c>
      <c r="W841" s="8" t="n">
        <v>295</v>
      </c>
      <c r="X841" s="23" t="n" hidden="false">
        <v>107.26</v>
      </c>
      <c r="Y841" s="19" t="n" hidden="false">
        <v/>
      </c>
      <c r="Z841" s="19" t="n" hidden="false">
        <f>X841+Y841</f>
        <v>107.26</v>
      </c>
      <c r="AA841" s="19" t="n" hidden="false">
        <f>ROUND(W841*X841,2)</f>
        <v>31641.7</v>
      </c>
      <c r="AB841" s="19" t="n" hidden="false">
        <v/>
      </c>
      <c r="AC841" s="19" t="n" hidden="false">
        <f>AA841+AB841</f>
        <v>31641.7</v>
      </c>
      <c r="AD841" s="21" t="n" hidden="false">
        <f>AC841/N841-1</f>
        <v>0</v>
      </c>
      <c r="AE841" s="8" t="n">
        <v>295</v>
      </c>
      <c r="AF841" s="23" t="n" hidden="false">
        <v>107.26</v>
      </c>
      <c r="AG841" s="19" t="n" hidden="false">
        <v/>
      </c>
      <c r="AH841" s="19" t="n" hidden="false">
        <f>AF841+AG841</f>
        <v>107.26</v>
      </c>
      <c r="AI841" s="19" t="n" hidden="false">
        <f>ROUND(AE841*AF841,2)</f>
        <v>31641.7</v>
      </c>
      <c r="AJ841" s="19" t="n" hidden="false">
        <v/>
      </c>
      <c r="AK841" s="19" t="n" hidden="false">
        <f>AI841+AJ841</f>
        <v>31641.7</v>
      </c>
      <c r="AL841" s="21" t="n" hidden="false">
        <f>AK841/N841-1</f>
        <v>0</v>
      </c>
      <c r="AM841" s="8" t="n">
        <v>0</v>
      </c>
      <c r="AN841" s="23" t="n" hidden="false">
        <v>0</v>
      </c>
      <c r="AO841" s="19" t="n" hidden="false">
        <v/>
      </c>
      <c r="AP841" s="19" t="n" hidden="false">
        <f>AN841+AO841</f>
        <v>0</v>
      </c>
      <c r="AQ841" s="19" t="n" hidden="false">
        <f>ROUND(AM841*AN841,2)</f>
        <v>0</v>
      </c>
      <c r="AR841" s="19" t="n" hidden="false">
        <v/>
      </c>
      <c r="AS841" s="19" t="n" hidden="false">
        <f>AQ841+AR841</f>
        <v>0</v>
      </c>
      <c r="AT841" s="21" t="n" hidden="false">
        <f>AS841/N841-1</f>
        <v>-1</v>
      </c>
    </row>
    <row r="842" customFormat="false" hidden="false" outlineLevel="0" collapsed="false">
      <c r="A842" s="18" t="inlineStr">
        <is>
          <t xml:space="preserve">1.1.1.2.1.1.3.2.2</t>
        </is>
      </c>
      <c r="B842" s="18" t="inlineStr">
        <is>
          <t xml:space="preserve"/>
        </is>
      </c>
      <c r="C842" s="22" t="inlineStr">
        <is>
          <t xml:space="preserve">Кабель силовой ВВГнг(A)-LSLTx 3х2,5мм2, 660В</t>
        </is>
      </c>
      <c r="D842" s="7" t="inlineStr">
        <is>
          <t xml:space="preserve"/>
        </is>
      </c>
      <c r="E842" s="7" t="inlineStr">
        <is>
          <t xml:space="preserve"/>
        </is>
      </c>
      <c r="F842" s="7" t="inlineStr">
        <is>
          <t xml:space="preserve">М</t>
        </is>
      </c>
      <c r="G842" s="7" t="inlineStr">
        <is>
          <t xml:space="preserve">1</t>
        </is>
      </c>
      <c r="H842" s="8" t="n">
        <v>300</v>
      </c>
      <c r="I842" s="23" t="n">
        <v>66.74</v>
      </c>
      <c r="J842" s="19" t="n">
        <v/>
      </c>
      <c r="K842" s="19" t="n">
        <f>ROUND(I842,2)+J842</f>
        <v>66.74</v>
      </c>
      <c r="L842" s="19" t="n">
        <f>ROUND(H842*ROUND(I842,2),2)</f>
        <v>20022</v>
      </c>
      <c r="M842" s="19" t="n">
        <v/>
      </c>
      <c r="N842" s="19" t="n">
        <f>L842+M842</f>
        <v>20022</v>
      </c>
      <c r="O842" s="8" t="n">
        <v>300</v>
      </c>
      <c r="P842" s="23" t="n" hidden="false">
        <v>66.74</v>
      </c>
      <c r="Q842" s="19" t="n" hidden="false">
        <v/>
      </c>
      <c r="R842" s="19" t="n" hidden="false">
        <f>P842+Q842</f>
        <v>66.74</v>
      </c>
      <c r="S842" s="19" t="n" hidden="false">
        <f>ROUND(O842*P842,2)</f>
        <v>20022</v>
      </c>
      <c r="T842" s="19" t="n" hidden="false">
        <v/>
      </c>
      <c r="U842" s="19" t="n" hidden="false">
        <f>S842+T842</f>
        <v>20022</v>
      </c>
      <c r="V842" s="21" t="n" hidden="false">
        <f>U842/N842-1</f>
        <v>0</v>
      </c>
      <c r="W842" s="8" t="n">
        <v>300</v>
      </c>
      <c r="X842" s="23" t="n" hidden="false">
        <v>66.74</v>
      </c>
      <c r="Y842" s="19" t="n" hidden="false">
        <v/>
      </c>
      <c r="Z842" s="19" t="n" hidden="false">
        <f>X842+Y842</f>
        <v>66.74</v>
      </c>
      <c r="AA842" s="19" t="n" hidden="false">
        <f>ROUND(W842*X842,2)</f>
        <v>20022</v>
      </c>
      <c r="AB842" s="19" t="n" hidden="false">
        <v/>
      </c>
      <c r="AC842" s="19" t="n" hidden="false">
        <f>AA842+AB842</f>
        <v>20022</v>
      </c>
      <c r="AD842" s="21" t="n" hidden="false">
        <f>AC842/N842-1</f>
        <v>0</v>
      </c>
      <c r="AE842" s="8" t="n">
        <v>300</v>
      </c>
      <c r="AF842" s="23" t="n" hidden="false">
        <v>66.74</v>
      </c>
      <c r="AG842" s="19" t="n" hidden="false">
        <v/>
      </c>
      <c r="AH842" s="19" t="n" hidden="false">
        <f>AF842+AG842</f>
        <v>66.74</v>
      </c>
      <c r="AI842" s="19" t="n" hidden="false">
        <f>ROUND(AE842*AF842,2)</f>
        <v>20022</v>
      </c>
      <c r="AJ842" s="19" t="n" hidden="false">
        <v/>
      </c>
      <c r="AK842" s="19" t="n" hidden="false">
        <f>AI842+AJ842</f>
        <v>20022</v>
      </c>
      <c r="AL842" s="21" t="n" hidden="false">
        <f>AK842/N842-1</f>
        <v>0</v>
      </c>
      <c r="AM842" s="8" t="n">
        <v>0</v>
      </c>
      <c r="AN842" s="23" t="n" hidden="false">
        <v>0</v>
      </c>
      <c r="AO842" s="19" t="n" hidden="false">
        <v/>
      </c>
      <c r="AP842" s="19" t="n" hidden="false">
        <f>AN842+AO842</f>
        <v>0</v>
      </c>
      <c r="AQ842" s="19" t="n" hidden="false">
        <f>ROUND(AM842*AN842,2)</f>
        <v>0</v>
      </c>
      <c r="AR842" s="19" t="n" hidden="false">
        <v/>
      </c>
      <c r="AS842" s="19" t="n" hidden="false">
        <f>AQ842+AR842</f>
        <v>0</v>
      </c>
      <c r="AT842" s="21" t="n" hidden="false">
        <f>AS842/N842-1</f>
        <v>-1</v>
      </c>
    </row>
    <row r="843" customFormat="false" hidden="false" outlineLevel="0" collapsed="false">
      <c r="A843" s="18" t="inlineStr">
        <is>
          <t xml:space="preserve">1.1.1.2.1.1.3.3</t>
        </is>
      </c>
      <c r="B843" s="18" t="inlineStr">
        <is>
          <t xml:space="preserve"/>
        </is>
      </c>
      <c r="C843" s="18" t="inlineStr">
        <is>
          <t xml:space="preserve">Затяжка кабеля, провода в трубу / 7-17 мм</t>
        </is>
      </c>
      <c r="D843" s="7" t="inlineStr">
        <is>
          <t xml:space="preserve">ЭМ
Поставщики: ООО "Богословский кабельный завод", Акционерное общество "Электрокабель" Кольчугинский завод"</t>
        </is>
      </c>
      <c r="E843" s="7" t="inlineStr">
        <is>
          <t xml:space="preserve">Выгружается из БО по объектам BIM-КЦ</t>
        </is>
      </c>
      <c r="F843" s="7" t="inlineStr">
        <is>
          <t xml:space="preserve">ПОГ М</t>
        </is>
      </c>
      <c r="G843" s="7" t="inlineStr">
        <is>
          <t xml:space="preserve">1</t>
        </is>
      </c>
      <c r="H843" s="8" t="n">
        <v>16962</v>
      </c>
      <c r="I843" s="19" t="n">
        <f>ROUND((L844+L845+L846+L847+L848+L849)/H843,2)</f>
        <v>115.01</v>
      </c>
      <c r="J843" s="20" t="n">
        <v>108</v>
      </c>
      <c r="K843" s="19" t="n">
        <f>I843+ROUND(J843,2)</f>
        <v>223.01</v>
      </c>
      <c r="L843" s="19" t="n">
        <f>ROUND(H843*I843,2)</f>
        <v>1950799.62</v>
      </c>
      <c r="M843" s="19" t="n">
        <f>ROUND(H843*ROUND(J843,2),2)</f>
        <v>1831896</v>
      </c>
      <c r="N843" s="19" t="n">
        <f>L843+M843</f>
        <v>3782695.62</v>
      </c>
      <c r="O843" s="8" t="n">
        <v>16962</v>
      </c>
      <c r="P843" s="19" t="n" hidden="false">
        <f>ROUND((S844+S845+S846+S847+S848+S849)/O843,2)</f>
        <v>117.12</v>
      </c>
      <c r="Q843" s="20" t="n" hidden="false">
        <v>152.8</v>
      </c>
      <c r="R843" s="19" t="n" hidden="false">
        <f>P843+Q843</f>
        <v>269.92</v>
      </c>
      <c r="S843" s="19" t="n" hidden="false">
        <f>ROUND(O843*P843,2)</f>
        <v>1986589.44</v>
      </c>
      <c r="T843" s="19" t="n" hidden="false">
        <f>ROUND(O843*Q843,2)</f>
        <v>2591793.6</v>
      </c>
      <c r="U843" s="19" t="n" hidden="false">
        <f>S843+T843</f>
        <v>4578383.04</v>
      </c>
      <c r="V843" s="21" t="n" hidden="false">
        <f>U843/N843-1</f>
        <v>0.21034931169005877</v>
      </c>
      <c r="W843" s="8" t="n">
        <v>16962</v>
      </c>
      <c r="X843" s="19" t="n" hidden="false">
        <f>ROUND((AA844+AA845+AA846+AA847+AA848+AA849)/W843,2)</f>
        <v>117.12</v>
      </c>
      <c r="Y843" s="20" t="n" hidden="false">
        <v>290</v>
      </c>
      <c r="Z843" s="19" t="n" hidden="false">
        <f>X843+Y843</f>
        <v>407.12</v>
      </c>
      <c r="AA843" s="19" t="n" hidden="false">
        <f>ROUND(W843*X843,2)</f>
        <v>1986589.44</v>
      </c>
      <c r="AB843" s="19" t="n" hidden="false">
        <f>ROUND(W843*Y843,2)</f>
        <v>4918980</v>
      </c>
      <c r="AC843" s="19" t="n" hidden="false">
        <f>AA843+AB843</f>
        <v>6905569.44</v>
      </c>
      <c r="AD843" s="21" t="n" hidden="false">
        <f>AC843/N843-1</f>
        <v>0.8255683601632213</v>
      </c>
      <c r="AE843" s="8" t="n">
        <v>16962</v>
      </c>
      <c r="AF843" s="19" t="n" hidden="false">
        <f>ROUND((AI844+AI845+AI846+AI847+AI848+AI849)/AE843,2)</f>
        <v>117.26</v>
      </c>
      <c r="AG843" s="20" t="n" hidden="false">
        <v>250</v>
      </c>
      <c r="AH843" s="19" t="n" hidden="false">
        <f>AF843+AG843</f>
        <v>367.26</v>
      </c>
      <c r="AI843" s="19" t="n" hidden="false">
        <f>ROUND(AE843*AF843,2)</f>
        <v>1988964.12</v>
      </c>
      <c r="AJ843" s="19" t="n" hidden="false">
        <f>ROUND(AE843*AG843,2)</f>
        <v>4240500</v>
      </c>
      <c r="AK843" s="19" t="n" hidden="false">
        <f>AI843+AJ843</f>
        <v>6229464.12</v>
      </c>
      <c r="AL843" s="21" t="n" hidden="false">
        <f>AK843/N843-1</f>
        <v>0.6468319806286713</v>
      </c>
      <c r="AM843" s="8" t="n">
        <v>0</v>
      </c>
      <c r="AN843" s="19" t="n" hidden="false">
        <f>ROUND((AQ844+AQ845+AQ846+AQ847+AQ848+AQ849)/AM843,2)</f>
        <v>0</v>
      </c>
      <c r="AO843" s="19" t="n" hidden="false">
        <v>0</v>
      </c>
      <c r="AP843" s="19" t="n" hidden="false">
        <f>AN843+AO843</f>
        <v>0</v>
      </c>
      <c r="AQ843" s="19" t="n" hidden="false">
        <f>ROUND(AM843*AN843,2)</f>
        <v>0</v>
      </c>
      <c r="AR843" s="19" t="n" hidden="false">
        <f>ROUND(AM843*AO843,2)</f>
        <v>0</v>
      </c>
      <c r="AS843" s="19" t="n" hidden="false">
        <f>AQ843+AR843</f>
        <v>0</v>
      </c>
      <c r="AT843" s="21" t="n" hidden="false">
        <f>AS843/N843-1</f>
        <v>-1</v>
      </c>
    </row>
    <row r="844" customFormat="false" hidden="false" outlineLevel="0" collapsed="false">
      <c r="A844" s="18" t="inlineStr">
        <is>
          <t xml:space="preserve">1.1.1.2.1.1.3.3.1</t>
        </is>
      </c>
      <c r="B844" s="18" t="inlineStr">
        <is>
          <t xml:space="preserve"/>
        </is>
      </c>
      <c r="C844" s="22" t="inlineStr">
        <is>
          <t xml:space="preserve">Кабель силовой ВВГнг(A)-FRLS 3х2,5мм2, 660В</t>
        </is>
      </c>
      <c r="D844" s="7" t="inlineStr">
        <is>
          <t xml:space="preserve"/>
        </is>
      </c>
      <c r="E844" s="7" t="inlineStr">
        <is>
          <t xml:space="preserve"/>
        </is>
      </c>
      <c r="F844" s="7" t="inlineStr">
        <is>
          <t xml:space="preserve">М</t>
        </is>
      </c>
      <c r="G844" s="7" t="inlineStr">
        <is>
          <t xml:space="preserve">1</t>
        </is>
      </c>
      <c r="H844" s="8" t="n">
        <v>540</v>
      </c>
      <c r="I844" s="23" t="n">
        <v>107.26</v>
      </c>
      <c r="J844" s="19" t="n">
        <v/>
      </c>
      <c r="K844" s="19" t="n">
        <f>ROUND(I844,2)+J844</f>
        <v>107.26</v>
      </c>
      <c r="L844" s="19" t="n">
        <f>ROUND(H844*ROUND(I844,2),2)</f>
        <v>57920.4</v>
      </c>
      <c r="M844" s="19" t="n">
        <v/>
      </c>
      <c r="N844" s="19" t="n">
        <f>L844+M844</f>
        <v>57920.4</v>
      </c>
      <c r="O844" s="8" t="n">
        <v>540</v>
      </c>
      <c r="P844" s="23" t="n" hidden="false">
        <v>107.26</v>
      </c>
      <c r="Q844" s="19" t="n" hidden="false">
        <v/>
      </c>
      <c r="R844" s="19" t="n" hidden="false">
        <f>P844+Q844</f>
        <v>107.26</v>
      </c>
      <c r="S844" s="19" t="n" hidden="false">
        <f>ROUND(O844*P844,2)</f>
        <v>57920.4</v>
      </c>
      <c r="T844" s="19" t="n" hidden="false">
        <v/>
      </c>
      <c r="U844" s="19" t="n" hidden="false">
        <f>S844+T844</f>
        <v>57920.4</v>
      </c>
      <c r="V844" s="21" t="n" hidden="false">
        <f>U844/N844-1</f>
        <v>0</v>
      </c>
      <c r="W844" s="8" t="n">
        <v>540</v>
      </c>
      <c r="X844" s="23" t="n" hidden="false">
        <v>107.26</v>
      </c>
      <c r="Y844" s="19" t="n" hidden="false">
        <v/>
      </c>
      <c r="Z844" s="19" t="n" hidden="false">
        <f>X844+Y844</f>
        <v>107.26</v>
      </c>
      <c r="AA844" s="19" t="n" hidden="false">
        <f>ROUND(W844*X844,2)</f>
        <v>57920.4</v>
      </c>
      <c r="AB844" s="19" t="n" hidden="false">
        <v/>
      </c>
      <c r="AC844" s="19" t="n" hidden="false">
        <f>AA844+AB844</f>
        <v>57920.4</v>
      </c>
      <c r="AD844" s="21" t="n" hidden="false">
        <f>AC844/N844-1</f>
        <v>0</v>
      </c>
      <c r="AE844" s="8" t="n">
        <v>540</v>
      </c>
      <c r="AF844" s="23" t="n" hidden="false">
        <v>107.26</v>
      </c>
      <c r="AG844" s="19" t="n" hidden="false">
        <v/>
      </c>
      <c r="AH844" s="19" t="n" hidden="false">
        <f>AF844+AG844</f>
        <v>107.26</v>
      </c>
      <c r="AI844" s="19" t="n" hidden="false">
        <f>ROUND(AE844*AF844,2)</f>
        <v>57920.4</v>
      </c>
      <c r="AJ844" s="19" t="n" hidden="false">
        <v/>
      </c>
      <c r="AK844" s="19" t="n" hidden="false">
        <f>AI844+AJ844</f>
        <v>57920.4</v>
      </c>
      <c r="AL844" s="21" t="n" hidden="false">
        <f>AK844/N844-1</f>
        <v>0</v>
      </c>
      <c r="AM844" s="8" t="n">
        <v>0</v>
      </c>
      <c r="AN844" s="23" t="n" hidden="false">
        <v>0</v>
      </c>
      <c r="AO844" s="19" t="n" hidden="false">
        <v/>
      </c>
      <c r="AP844" s="19" t="n" hidden="false">
        <f>AN844+AO844</f>
        <v>0</v>
      </c>
      <c r="AQ844" s="19" t="n" hidden="false">
        <f>ROUND(AM844*AN844,2)</f>
        <v>0</v>
      </c>
      <c r="AR844" s="19" t="n" hidden="false">
        <v/>
      </c>
      <c r="AS844" s="19" t="n" hidden="false">
        <f>AQ844+AR844</f>
        <v>0</v>
      </c>
      <c r="AT844" s="21" t="n" hidden="false">
        <f>AS844/N844-1</f>
        <v>-1</v>
      </c>
    </row>
    <row r="845" customFormat="false" hidden="false" outlineLevel="0" collapsed="false">
      <c r="A845" s="18" t="inlineStr">
        <is>
          <t xml:space="preserve">1.1.1.2.1.1.3.3.2</t>
        </is>
      </c>
      <c r="B845" s="18" t="inlineStr">
        <is>
          <t xml:space="preserve"/>
        </is>
      </c>
      <c r="C845" s="22" t="inlineStr">
        <is>
          <t xml:space="preserve">Кабель силовой ВВГнг(A)-LSLTx 5х2,5мм2, 660В</t>
        </is>
      </c>
      <c r="D845" s="7" t="inlineStr">
        <is>
          <t xml:space="preserve"/>
        </is>
      </c>
      <c r="E845" s="7" t="inlineStr">
        <is>
          <t xml:space="preserve"/>
        </is>
      </c>
      <c r="F845" s="7" t="inlineStr">
        <is>
          <t xml:space="preserve">М</t>
        </is>
      </c>
      <c r="G845" s="7" t="inlineStr">
        <is>
          <t xml:space="preserve">1</t>
        </is>
      </c>
      <c r="H845" s="8" t="n">
        <v>2954</v>
      </c>
      <c r="I845" s="23" t="n">
        <v>153.21</v>
      </c>
      <c r="J845" s="19" t="n">
        <v/>
      </c>
      <c r="K845" s="19" t="n">
        <f>ROUND(I845,2)+J845</f>
        <v>153.21</v>
      </c>
      <c r="L845" s="19" t="n">
        <f>ROUND(H845*ROUND(I845,2),2)</f>
        <v>452582.34</v>
      </c>
      <c r="M845" s="19" t="n">
        <v/>
      </c>
      <c r="N845" s="19" t="n">
        <f>L845+M845</f>
        <v>452582.34</v>
      </c>
      <c r="O845" s="8" t="n">
        <v>2954</v>
      </c>
      <c r="P845" s="23" t="n" hidden="false">
        <v>153.21</v>
      </c>
      <c r="Q845" s="19" t="n" hidden="false">
        <v/>
      </c>
      <c r="R845" s="19" t="n" hidden="false">
        <f>P845+Q845</f>
        <v>153.21</v>
      </c>
      <c r="S845" s="19" t="n" hidden="false">
        <f>ROUND(O845*P845,2)</f>
        <v>452582.34</v>
      </c>
      <c r="T845" s="19" t="n" hidden="false">
        <v/>
      </c>
      <c r="U845" s="19" t="n" hidden="false">
        <f>S845+T845</f>
        <v>452582.34</v>
      </c>
      <c r="V845" s="21" t="n" hidden="false">
        <f>U845/N845-1</f>
        <v>0</v>
      </c>
      <c r="W845" s="8" t="n">
        <v>2954</v>
      </c>
      <c r="X845" s="23" t="n" hidden="false">
        <v>153.21</v>
      </c>
      <c r="Y845" s="19" t="n" hidden="false">
        <v/>
      </c>
      <c r="Z845" s="19" t="n" hidden="false">
        <f>X845+Y845</f>
        <v>153.21</v>
      </c>
      <c r="AA845" s="19" t="n" hidden="false">
        <f>ROUND(W845*X845,2)</f>
        <v>452582.34</v>
      </c>
      <c r="AB845" s="19" t="n" hidden="false">
        <v/>
      </c>
      <c r="AC845" s="19" t="n" hidden="false">
        <f>AA845+AB845</f>
        <v>452582.34</v>
      </c>
      <c r="AD845" s="21" t="n" hidden="false">
        <f>AC845/N845-1</f>
        <v>0</v>
      </c>
      <c r="AE845" s="8" t="n">
        <v>2954</v>
      </c>
      <c r="AF845" s="23" t="n" hidden="false">
        <v>153.21</v>
      </c>
      <c r="AG845" s="19" t="n" hidden="false">
        <v/>
      </c>
      <c r="AH845" s="19" t="n" hidden="false">
        <f>AF845+AG845</f>
        <v>153.21</v>
      </c>
      <c r="AI845" s="19" t="n" hidden="false">
        <f>ROUND(AE845*AF845,2)</f>
        <v>452582.34</v>
      </c>
      <c r="AJ845" s="19" t="n" hidden="false">
        <v/>
      </c>
      <c r="AK845" s="19" t="n" hidden="false">
        <f>AI845+AJ845</f>
        <v>452582.34</v>
      </c>
      <c r="AL845" s="21" t="n" hidden="false">
        <f>AK845/N845-1</f>
        <v>0</v>
      </c>
      <c r="AM845" s="8" t="n">
        <v>0</v>
      </c>
      <c r="AN845" s="23" t="n" hidden="false">
        <v>0</v>
      </c>
      <c r="AO845" s="19" t="n" hidden="false">
        <v/>
      </c>
      <c r="AP845" s="19" t="n" hidden="false">
        <f>AN845+AO845</f>
        <v>0</v>
      </c>
      <c r="AQ845" s="19" t="n" hidden="false">
        <f>ROUND(AM845*AN845,2)</f>
        <v>0</v>
      </c>
      <c r="AR845" s="19" t="n" hidden="false">
        <v/>
      </c>
      <c r="AS845" s="19" t="n" hidden="false">
        <f>AQ845+AR845</f>
        <v>0</v>
      </c>
      <c r="AT845" s="21" t="n" hidden="false">
        <f>AS845/N845-1</f>
        <v>-1</v>
      </c>
    </row>
    <row r="846" customFormat="false" hidden="false" outlineLevel="0" collapsed="false">
      <c r="A846" s="18" t="inlineStr">
        <is>
          <t xml:space="preserve">1.1.1.2.1.1.3.3.3</t>
        </is>
      </c>
      <c r="B846" s="18" t="inlineStr">
        <is>
          <t xml:space="preserve"/>
        </is>
      </c>
      <c r="C846" s="22" t="inlineStr">
        <is>
          <t xml:space="preserve">Кабель силовой ВВГнг(A)-FRLSLTx 3х4мм2, 660В</t>
        </is>
      </c>
      <c r="D846" s="7" t="inlineStr">
        <is>
          <t xml:space="preserve"/>
        </is>
      </c>
      <c r="E846" s="7" t="inlineStr">
        <is>
          <t xml:space="preserve"/>
        </is>
      </c>
      <c r="F846" s="7" t="inlineStr">
        <is>
          <t xml:space="preserve">М</t>
        </is>
      </c>
      <c r="G846" s="7" t="inlineStr">
        <is>
          <t xml:space="preserve">1</t>
        </is>
      </c>
      <c r="H846" s="8" t="n">
        <v>432</v>
      </c>
      <c r="I846" s="23" t="n">
        <v>199.59</v>
      </c>
      <c r="J846" s="19" t="n">
        <v/>
      </c>
      <c r="K846" s="19" t="n">
        <f>ROUND(I846,2)+J846</f>
        <v>199.59</v>
      </c>
      <c r="L846" s="19" t="n">
        <f>ROUND(H846*ROUND(I846,2),2)</f>
        <v>86222.88</v>
      </c>
      <c r="M846" s="19" t="n">
        <v/>
      </c>
      <c r="N846" s="19" t="n">
        <f>L846+M846</f>
        <v>86222.88</v>
      </c>
      <c r="O846" s="8" t="n">
        <v>432</v>
      </c>
      <c r="P846" s="23" t="n" hidden="false">
        <v>199.59</v>
      </c>
      <c r="Q846" s="19" t="n" hidden="false">
        <v/>
      </c>
      <c r="R846" s="19" t="n" hidden="false">
        <f>P846+Q846</f>
        <v>199.59</v>
      </c>
      <c r="S846" s="19" t="n" hidden="false">
        <f>ROUND(O846*P846,2)</f>
        <v>86222.88</v>
      </c>
      <c r="T846" s="19" t="n" hidden="false">
        <v/>
      </c>
      <c r="U846" s="19" t="n" hidden="false">
        <f>S846+T846</f>
        <v>86222.88</v>
      </c>
      <c r="V846" s="21" t="n" hidden="false">
        <f>U846/N846-1</f>
        <v>0</v>
      </c>
      <c r="W846" s="8" t="n">
        <v>432</v>
      </c>
      <c r="X846" s="23" t="n" hidden="false">
        <v>199.59</v>
      </c>
      <c r="Y846" s="19" t="n" hidden="false">
        <v/>
      </c>
      <c r="Z846" s="19" t="n" hidden="false">
        <f>X846+Y846</f>
        <v>199.59</v>
      </c>
      <c r="AA846" s="19" t="n" hidden="false">
        <f>ROUND(W846*X846,2)</f>
        <v>86222.88</v>
      </c>
      <c r="AB846" s="19" t="n" hidden="false">
        <v/>
      </c>
      <c r="AC846" s="19" t="n" hidden="false">
        <f>AA846+AB846</f>
        <v>86222.88</v>
      </c>
      <c r="AD846" s="21" t="n" hidden="false">
        <f>AC846/N846-1</f>
        <v>0</v>
      </c>
      <c r="AE846" s="8" t="n">
        <v>432</v>
      </c>
      <c r="AF846" s="23" t="n" hidden="false">
        <v>199.59</v>
      </c>
      <c r="AG846" s="19" t="n" hidden="false">
        <v/>
      </c>
      <c r="AH846" s="19" t="n" hidden="false">
        <f>AF846+AG846</f>
        <v>199.59</v>
      </c>
      <c r="AI846" s="19" t="n" hidden="false">
        <f>ROUND(AE846*AF846,2)</f>
        <v>86222.88</v>
      </c>
      <c r="AJ846" s="19" t="n" hidden="false">
        <v/>
      </c>
      <c r="AK846" s="19" t="n" hidden="false">
        <f>AI846+AJ846</f>
        <v>86222.88</v>
      </c>
      <c r="AL846" s="21" t="n" hidden="false">
        <f>AK846/N846-1</f>
        <v>0</v>
      </c>
      <c r="AM846" s="8" t="n">
        <v>0</v>
      </c>
      <c r="AN846" s="23" t="n" hidden="false">
        <v>0</v>
      </c>
      <c r="AO846" s="19" t="n" hidden="false">
        <v/>
      </c>
      <c r="AP846" s="19" t="n" hidden="false">
        <f>AN846+AO846</f>
        <v>0</v>
      </c>
      <c r="AQ846" s="19" t="n" hidden="false">
        <f>ROUND(AM846*AN846,2)</f>
        <v>0</v>
      </c>
      <c r="AR846" s="19" t="n" hidden="false">
        <v/>
      </c>
      <c r="AS846" s="19" t="n" hidden="false">
        <f>AQ846+AR846</f>
        <v>0</v>
      </c>
      <c r="AT846" s="21" t="n" hidden="false">
        <f>AS846/N846-1</f>
        <v>-1</v>
      </c>
    </row>
    <row r="847" customFormat="false" hidden="false" outlineLevel="0" collapsed="false">
      <c r="A847" s="18" t="inlineStr">
        <is>
          <t xml:space="preserve">1.1.1.2.1.1.3.3.4</t>
        </is>
      </c>
      <c r="B847" s="18" t="inlineStr">
        <is>
          <t xml:space="preserve"/>
        </is>
      </c>
      <c r="C847" s="22" t="inlineStr">
        <is>
          <t xml:space="preserve">Кабель силовой ВВГнг(A)-FRLSLTx 5х2,5мм2, 660В</t>
        </is>
      </c>
      <c r="D847" s="7" t="inlineStr">
        <is>
          <t xml:space="preserve"/>
        </is>
      </c>
      <c r="E847" s="7" t="inlineStr">
        <is>
          <t xml:space="preserve"/>
        </is>
      </c>
      <c r="F847" s="7" t="inlineStr">
        <is>
          <t xml:space="preserve">М</t>
        </is>
      </c>
      <c r="G847" s="7" t="inlineStr">
        <is>
          <t xml:space="preserve">1</t>
        </is>
      </c>
      <c r="H847" s="8" t="n">
        <v>4936</v>
      </c>
      <c r="I847" s="23" t="n">
        <v>158.06</v>
      </c>
      <c r="J847" s="19" t="n">
        <v/>
      </c>
      <c r="K847" s="19" t="n">
        <f>ROUND(I847,2)+J847</f>
        <v>158.06</v>
      </c>
      <c r="L847" s="19" t="n">
        <f>ROUND(H847*ROUND(I847,2),2)</f>
        <v>780184.16</v>
      </c>
      <c r="M847" s="19" t="n">
        <v/>
      </c>
      <c r="N847" s="19" t="n">
        <f>L847+M847</f>
        <v>780184.16</v>
      </c>
      <c r="O847" s="8" t="n">
        <v>4936</v>
      </c>
      <c r="P847" s="23" t="n" hidden="false">
        <v>158.06</v>
      </c>
      <c r="Q847" s="19" t="n" hidden="false">
        <v/>
      </c>
      <c r="R847" s="19" t="n" hidden="false">
        <f>P847+Q847</f>
        <v>158.06</v>
      </c>
      <c r="S847" s="19" t="n" hidden="false">
        <f>ROUND(O847*P847,2)</f>
        <v>780184.16</v>
      </c>
      <c r="T847" s="19" t="n" hidden="false">
        <v/>
      </c>
      <c r="U847" s="19" t="n" hidden="false">
        <f>S847+T847</f>
        <v>780184.16</v>
      </c>
      <c r="V847" s="21" t="n" hidden="false">
        <f>U847/N847-1</f>
        <v>0</v>
      </c>
      <c r="W847" s="8" t="n">
        <v>4936</v>
      </c>
      <c r="X847" s="23" t="n" hidden="false">
        <v>158.06</v>
      </c>
      <c r="Y847" s="19" t="n" hidden="false">
        <v/>
      </c>
      <c r="Z847" s="19" t="n" hidden="false">
        <f>X847+Y847</f>
        <v>158.06</v>
      </c>
      <c r="AA847" s="19" t="n" hidden="false">
        <f>ROUND(W847*X847,2)</f>
        <v>780184.16</v>
      </c>
      <c r="AB847" s="19" t="n" hidden="false">
        <v/>
      </c>
      <c r="AC847" s="19" t="n" hidden="false">
        <f>AA847+AB847</f>
        <v>780184.16</v>
      </c>
      <c r="AD847" s="21" t="n" hidden="false">
        <f>AC847/N847-1</f>
        <v>0</v>
      </c>
      <c r="AE847" s="8" t="n">
        <v>4936</v>
      </c>
      <c r="AF847" s="23" t="n" hidden="false">
        <v>158.06</v>
      </c>
      <c r="AG847" s="19" t="n" hidden="false">
        <v/>
      </c>
      <c r="AH847" s="19" t="n" hidden="false">
        <f>AF847+AG847</f>
        <v>158.06</v>
      </c>
      <c r="AI847" s="19" t="n" hidden="false">
        <f>ROUND(AE847*AF847,2)</f>
        <v>780184.16</v>
      </c>
      <c r="AJ847" s="19" t="n" hidden="false">
        <v/>
      </c>
      <c r="AK847" s="19" t="n" hidden="false">
        <f>AI847+AJ847</f>
        <v>780184.16</v>
      </c>
      <c r="AL847" s="21" t="n" hidden="false">
        <f>AK847/N847-1</f>
        <v>0</v>
      </c>
      <c r="AM847" s="8" t="n">
        <v>0</v>
      </c>
      <c r="AN847" s="23" t="n" hidden="false">
        <v>0</v>
      </c>
      <c r="AO847" s="19" t="n" hidden="false">
        <v/>
      </c>
      <c r="AP847" s="19" t="n" hidden="false">
        <f>AN847+AO847</f>
        <v>0</v>
      </c>
      <c r="AQ847" s="19" t="n" hidden="false">
        <f>ROUND(AM847*AN847,2)</f>
        <v>0</v>
      </c>
      <c r="AR847" s="19" t="n" hidden="false">
        <v/>
      </c>
      <c r="AS847" s="19" t="n" hidden="false">
        <f>AQ847+AR847</f>
        <v>0</v>
      </c>
      <c r="AT847" s="21" t="n" hidden="false">
        <f>AS847/N847-1</f>
        <v>-1</v>
      </c>
    </row>
    <row r="848" customFormat="false" hidden="false" outlineLevel="0" collapsed="false">
      <c r="A848" s="18" t="inlineStr">
        <is>
          <t xml:space="preserve">1.1.1.2.1.1.3.3.5</t>
        </is>
      </c>
      <c r="B848" s="18" t="inlineStr">
        <is>
          <t xml:space="preserve"/>
        </is>
      </c>
      <c r="C848" s="22" t="inlineStr">
        <is>
          <t xml:space="preserve">Кабель силовой ВВГнг(A)-LSLTx 3х2,5мм2, 660В</t>
        </is>
      </c>
      <c r="D848" s="7" t="inlineStr">
        <is>
          <t xml:space="preserve"/>
        </is>
      </c>
      <c r="E848" s="7" t="inlineStr">
        <is>
          <t xml:space="preserve"/>
        </is>
      </c>
      <c r="F848" s="7" t="inlineStr">
        <is>
          <t xml:space="preserve">М</t>
        </is>
      </c>
      <c r="G848" s="7" t="inlineStr">
        <is>
          <t xml:space="preserve">1</t>
        </is>
      </c>
      <c r="H848" s="8" t="n">
        <v>7506</v>
      </c>
      <c r="I848" s="23" t="n">
        <v>66.74</v>
      </c>
      <c r="J848" s="19" t="n">
        <v/>
      </c>
      <c r="K848" s="19" t="n">
        <f>ROUND(I848,2)+J848</f>
        <v>66.74</v>
      </c>
      <c r="L848" s="19" t="n">
        <f>ROUND(H848*ROUND(I848,2),2)</f>
        <v>500950.44</v>
      </c>
      <c r="M848" s="19" t="n">
        <v/>
      </c>
      <c r="N848" s="19" t="n">
        <f>L848+M848</f>
        <v>500950.44</v>
      </c>
      <c r="O848" s="8" t="n">
        <v>7506</v>
      </c>
      <c r="P848" s="23" t="n" hidden="false">
        <v>66.74</v>
      </c>
      <c r="Q848" s="19" t="n" hidden="false">
        <v/>
      </c>
      <c r="R848" s="19" t="n" hidden="false">
        <f>P848+Q848</f>
        <v>66.74</v>
      </c>
      <c r="S848" s="19" t="n" hidden="false">
        <f>ROUND(O848*P848,2)</f>
        <v>500950.44</v>
      </c>
      <c r="T848" s="19" t="n" hidden="false">
        <v/>
      </c>
      <c r="U848" s="19" t="n" hidden="false">
        <f>S848+T848</f>
        <v>500950.44</v>
      </c>
      <c r="V848" s="21" t="n" hidden="false">
        <f>U848/N848-1</f>
        <v>0</v>
      </c>
      <c r="W848" s="8" t="n">
        <v>7506</v>
      </c>
      <c r="X848" s="23" t="n" hidden="false">
        <v>66.74</v>
      </c>
      <c r="Y848" s="19" t="n" hidden="false">
        <v/>
      </c>
      <c r="Z848" s="19" t="n" hidden="false">
        <f>X848+Y848</f>
        <v>66.74</v>
      </c>
      <c r="AA848" s="19" t="n" hidden="false">
        <f>ROUND(W848*X848,2)</f>
        <v>500950.44</v>
      </c>
      <c r="AB848" s="19" t="n" hidden="false">
        <v/>
      </c>
      <c r="AC848" s="19" t="n" hidden="false">
        <f>AA848+AB848</f>
        <v>500950.44</v>
      </c>
      <c r="AD848" s="21" t="n" hidden="false">
        <f>AC848/N848-1</f>
        <v>0</v>
      </c>
      <c r="AE848" s="8" t="n">
        <v>7506</v>
      </c>
      <c r="AF848" s="23" t="n" hidden="false">
        <v>66.74</v>
      </c>
      <c r="AG848" s="19" t="n" hidden="false">
        <v/>
      </c>
      <c r="AH848" s="19" t="n" hidden="false">
        <f>AF848+AG848</f>
        <v>66.74</v>
      </c>
      <c r="AI848" s="19" t="n" hidden="false">
        <f>ROUND(AE848*AF848,2)</f>
        <v>500950.44</v>
      </c>
      <c r="AJ848" s="19" t="n" hidden="false">
        <v/>
      </c>
      <c r="AK848" s="19" t="n" hidden="false">
        <f>AI848+AJ848</f>
        <v>500950.44</v>
      </c>
      <c r="AL848" s="21" t="n" hidden="false">
        <f>AK848/N848-1</f>
        <v>0</v>
      </c>
      <c r="AM848" s="8" t="n">
        <v>0</v>
      </c>
      <c r="AN848" s="23" t="n" hidden="false">
        <v>0</v>
      </c>
      <c r="AO848" s="19" t="n" hidden="false">
        <v/>
      </c>
      <c r="AP848" s="19" t="n" hidden="false">
        <f>AN848+AO848</f>
        <v>0</v>
      </c>
      <c r="AQ848" s="19" t="n" hidden="false">
        <f>ROUND(AM848*AN848,2)</f>
        <v>0</v>
      </c>
      <c r="AR848" s="19" t="n" hidden="false">
        <v/>
      </c>
      <c r="AS848" s="19" t="n" hidden="false">
        <f>AQ848+AR848</f>
        <v>0</v>
      </c>
      <c r="AT848" s="21" t="n" hidden="false">
        <f>AS848/N848-1</f>
        <v>-1</v>
      </c>
    </row>
    <row r="849" customFormat="false" hidden="false" outlineLevel="0" collapsed="false">
      <c r="A849" s="18" t="inlineStr">
        <is>
          <t xml:space="preserve">1.1.1.2.1.1.3.3.6</t>
        </is>
      </c>
      <c r="B849" s="18" t="inlineStr">
        <is>
          <t xml:space="preserve"/>
        </is>
      </c>
      <c r="C849" s="22" t="inlineStr">
        <is>
          <t xml:space="preserve">Кабель силовой ВВГнг(A)-LSLTx 3х4мм2, 1000В</t>
        </is>
      </c>
      <c r="D849" s="7" t="inlineStr">
        <is>
          <t xml:space="preserve"/>
        </is>
      </c>
      <c r="E849" s="7" t="inlineStr">
        <is>
          <t xml:space="preserve"/>
        </is>
      </c>
      <c r="F849" s="7" t="inlineStr">
        <is>
          <t xml:space="preserve">М</t>
        </is>
      </c>
      <c r="G849" s="7" t="inlineStr">
        <is>
          <t xml:space="preserve">1</t>
        </is>
      </c>
      <c r="H849" s="8" t="n">
        <v>594</v>
      </c>
      <c r="I849" s="20" t="n">
        <v>122.81</v>
      </c>
      <c r="J849" s="19" t="n">
        <v/>
      </c>
      <c r="K849" s="19" t="n">
        <f>ROUND(I849,2)+J849</f>
        <v>122.81</v>
      </c>
      <c r="L849" s="19" t="n">
        <f>ROUND(H849*ROUND(I849,2),2)</f>
        <v>72949.14</v>
      </c>
      <c r="M849" s="19" t="n">
        <v/>
      </c>
      <c r="N849" s="19" t="n">
        <f>L849+M849</f>
        <v>72949.14</v>
      </c>
      <c r="O849" s="8" t="n">
        <v>594</v>
      </c>
      <c r="P849" s="20" t="n" hidden="false">
        <v>183</v>
      </c>
      <c r="Q849" s="19" t="n" hidden="false">
        <v/>
      </c>
      <c r="R849" s="19" t="n" hidden="false">
        <f>P849+Q849</f>
        <v>183</v>
      </c>
      <c r="S849" s="19" t="n" hidden="false">
        <f>ROUND(O849*P849,2)</f>
        <v>108702</v>
      </c>
      <c r="T849" s="19" t="n" hidden="false">
        <v/>
      </c>
      <c r="U849" s="19" t="n" hidden="false">
        <f>S849+T849</f>
        <v>108702</v>
      </c>
      <c r="V849" s="21" t="n" hidden="false">
        <f>U849/N849-1</f>
        <v>0.49010666883804244</v>
      </c>
      <c r="W849" s="8" t="n">
        <v>594</v>
      </c>
      <c r="X849" s="20" t="n" hidden="false">
        <v>183</v>
      </c>
      <c r="Y849" s="19" t="n" hidden="false">
        <v/>
      </c>
      <c r="Z849" s="19" t="n" hidden="false">
        <f>X849+Y849</f>
        <v>183</v>
      </c>
      <c r="AA849" s="19" t="n" hidden="false">
        <f>ROUND(W849*X849,2)</f>
        <v>108702</v>
      </c>
      <c r="AB849" s="19" t="n" hidden="false">
        <v/>
      </c>
      <c r="AC849" s="19" t="n" hidden="false">
        <f>AA849+AB849</f>
        <v>108702</v>
      </c>
      <c r="AD849" s="21" t="n" hidden="false">
        <f>AC849/N849-1</f>
        <v>0.49010666883804244</v>
      </c>
      <c r="AE849" s="8" t="n">
        <v>594</v>
      </c>
      <c r="AF849" s="20" t="n" hidden="false">
        <v>187</v>
      </c>
      <c r="AG849" s="19" t="n" hidden="false">
        <v/>
      </c>
      <c r="AH849" s="19" t="n" hidden="false">
        <f>AF849+AG849</f>
        <v>187</v>
      </c>
      <c r="AI849" s="19" t="n" hidden="false">
        <f>ROUND(AE849*AF849,2)</f>
        <v>111078</v>
      </c>
      <c r="AJ849" s="19" t="n" hidden="false">
        <v/>
      </c>
      <c r="AK849" s="19" t="n" hidden="false">
        <f>AI849+AJ849</f>
        <v>111078</v>
      </c>
      <c r="AL849" s="21" t="n" hidden="false">
        <f>AK849/N849-1</f>
        <v>0.522677306408273</v>
      </c>
      <c r="AM849" s="8" t="n">
        <v>0</v>
      </c>
      <c r="AN849" s="19" t="n" hidden="false">
        <v>0</v>
      </c>
      <c r="AO849" s="19" t="n" hidden="false">
        <v/>
      </c>
      <c r="AP849" s="19" t="n" hidden="false">
        <f>AN849+AO849</f>
        <v>0</v>
      </c>
      <c r="AQ849" s="19" t="n" hidden="false">
        <f>ROUND(AM849*AN849,2)</f>
        <v>0</v>
      </c>
      <c r="AR849" s="19" t="n" hidden="false">
        <v/>
      </c>
      <c r="AS849" s="19" t="n" hidden="false">
        <f>AQ849+AR849</f>
        <v>0</v>
      </c>
      <c r="AT849" s="21" t="n" hidden="false">
        <f>AS849/N849-1</f>
        <v>-1</v>
      </c>
    </row>
    <row r="850" customFormat="false" hidden="false" outlineLevel="0" collapsed="false">
      <c r="A850" s="18" t="inlineStr">
        <is>
          <t xml:space="preserve">1.1.1.2.1.1.3.4</t>
        </is>
      </c>
      <c r="B850" s="18" t="inlineStr">
        <is>
          <t xml:space="preserve"/>
        </is>
      </c>
      <c r="C850" s="18" t="inlineStr">
        <is>
          <t xml:space="preserve">Затяжка кабеля, провода в трубу / 18-39 мм</t>
        </is>
      </c>
      <c r="D850" s="7" t="inlineStr">
        <is>
          <t xml:space="preserve">ЭМ
Поставщики: ООО "Богословский кабельный завод", Акционерное общество "Электрокабель" Кольчугинский завод"</t>
        </is>
      </c>
      <c r="E850" s="7" t="inlineStr">
        <is>
          <t xml:space="preserve">Выгружается из БО по объектам BIM-КЦ</t>
        </is>
      </c>
      <c r="F850" s="7" t="inlineStr">
        <is>
          <t xml:space="preserve">ПОГ М</t>
        </is>
      </c>
      <c r="G850" s="7" t="inlineStr">
        <is>
          <t xml:space="preserve">1</t>
        </is>
      </c>
      <c r="H850" s="8" t="n">
        <v>4024</v>
      </c>
      <c r="I850" s="19" t="n">
        <f>ROUND((L851+L852+L853+L854+L855+L856+L857)/H850,2)</f>
        <v>231.93</v>
      </c>
      <c r="J850" s="20" t="n">
        <v>183</v>
      </c>
      <c r="K850" s="19" t="n">
        <f>I850+ROUND(J850,2)</f>
        <v>414.93</v>
      </c>
      <c r="L850" s="19" t="n">
        <f>ROUND(H850*I850,2)</f>
        <v>933286.32</v>
      </c>
      <c r="M850" s="19" t="n">
        <f>ROUND(H850*ROUND(J850,2),2)</f>
        <v>736392</v>
      </c>
      <c r="N850" s="19" t="n">
        <f>L850+M850</f>
        <v>1669678.32</v>
      </c>
      <c r="O850" s="8" t="n">
        <v>4024</v>
      </c>
      <c r="P850" s="19" t="n" hidden="false">
        <f>ROUND((S851+S852+S853+S854+S855+S856+S857)/O850,2)</f>
        <v>232.83</v>
      </c>
      <c r="Q850" s="20" t="n" hidden="false">
        <v>252.8</v>
      </c>
      <c r="R850" s="19" t="n" hidden="false">
        <f>P850+Q850</f>
        <v>485.63</v>
      </c>
      <c r="S850" s="19" t="n" hidden="false">
        <f>ROUND(O850*P850,2)</f>
        <v>936907.92</v>
      </c>
      <c r="T850" s="19" t="n" hidden="false">
        <f>ROUND(O850*Q850,2)</f>
        <v>1017267.2</v>
      </c>
      <c r="U850" s="19" t="n" hidden="false">
        <f>S850+T850</f>
        <v>1954175.12</v>
      </c>
      <c r="V850" s="21" t="n" hidden="false">
        <f>U850/N850-1</f>
        <v>0.17039018629648384</v>
      </c>
      <c r="W850" s="8" t="n">
        <v>4024</v>
      </c>
      <c r="X850" s="19" t="n" hidden="false">
        <f>ROUND((AA851+AA852+AA853+AA854+AA855+AA856+AA857)/W850,2)</f>
        <v>240.2</v>
      </c>
      <c r="Y850" s="20" t="n" hidden="false">
        <v>450</v>
      </c>
      <c r="Z850" s="19" t="n" hidden="false">
        <f>X850+Y850</f>
        <v>690.2</v>
      </c>
      <c r="AA850" s="19" t="n" hidden="false">
        <f>ROUND(W850*X850,2)</f>
        <v>966564.8</v>
      </c>
      <c r="AB850" s="19" t="n" hidden="false">
        <f>ROUND(W850*Y850,2)</f>
        <v>1810800</v>
      </c>
      <c r="AC850" s="19" t="n" hidden="false">
        <f>AA850+AB850</f>
        <v>2777364.8</v>
      </c>
      <c r="AD850" s="21" t="n" hidden="false">
        <f>AC850/N850-1</f>
        <v>0.6634131058250787</v>
      </c>
      <c r="AE850" s="8" t="n">
        <v>4024</v>
      </c>
      <c r="AF850" s="19" t="n" hidden="false">
        <f>ROUND((AI851+AI852+AI853+AI854+AI855+AI856+AI857)/AE850,2)</f>
        <v>233.77</v>
      </c>
      <c r="AG850" s="20" t="n" hidden="false">
        <v>350</v>
      </c>
      <c r="AH850" s="19" t="n" hidden="false">
        <f>AF850+AG850</f>
        <v>583.77</v>
      </c>
      <c r="AI850" s="19" t="n" hidden="false">
        <f>ROUND(AE850*AF850,2)</f>
        <v>940690.48</v>
      </c>
      <c r="AJ850" s="19" t="n" hidden="false">
        <f>ROUND(AE850*AG850,2)</f>
        <v>1408400</v>
      </c>
      <c r="AK850" s="19" t="n" hidden="false">
        <f>AI850+AJ850</f>
        <v>2349090.48</v>
      </c>
      <c r="AL850" s="21" t="n" hidden="false">
        <f>AK850/N850-1</f>
        <v>0.40691200925457305</v>
      </c>
      <c r="AM850" s="8" t="n">
        <v>0</v>
      </c>
      <c r="AN850" s="19" t="n" hidden="false">
        <f>ROUND((AQ851+AQ852+AQ853+AQ854+AQ855+AQ856+AQ857)/AM850,2)</f>
        <v>0</v>
      </c>
      <c r="AO850" s="19" t="n" hidden="false">
        <v>0</v>
      </c>
      <c r="AP850" s="19" t="n" hidden="false">
        <f>AN850+AO850</f>
        <v>0</v>
      </c>
      <c r="AQ850" s="19" t="n" hidden="false">
        <f>ROUND(AM850*AN850,2)</f>
        <v>0</v>
      </c>
      <c r="AR850" s="19" t="n" hidden="false">
        <f>ROUND(AM850*AO850,2)</f>
        <v>0</v>
      </c>
      <c r="AS850" s="19" t="n" hidden="false">
        <f>AQ850+AR850</f>
        <v>0</v>
      </c>
      <c r="AT850" s="21" t="n" hidden="false">
        <f>AS850/N850-1</f>
        <v>-1</v>
      </c>
    </row>
    <row r="851" customFormat="false" hidden="false" outlineLevel="0" collapsed="false">
      <c r="A851" s="18" t="inlineStr">
        <is>
          <t xml:space="preserve">1.1.1.2.1.1.3.4.1</t>
        </is>
      </c>
      <c r="B851" s="18" t="inlineStr">
        <is>
          <t xml:space="preserve"/>
        </is>
      </c>
      <c r="C851" s="22" t="inlineStr">
        <is>
          <t xml:space="preserve">Кабель силовой ВВГнг(A)-FRLS 3х6мм2, 660В</t>
        </is>
      </c>
      <c r="D851" s="7" t="inlineStr">
        <is>
          <t xml:space="preserve"/>
        </is>
      </c>
      <c r="E851" s="7" t="inlineStr">
        <is>
          <t xml:space="preserve"/>
        </is>
      </c>
      <c r="F851" s="7" t="inlineStr">
        <is>
          <t xml:space="preserve">М</t>
        </is>
      </c>
      <c r="G851" s="7" t="inlineStr">
        <is>
          <t xml:space="preserve">1</t>
        </is>
      </c>
      <c r="H851" s="8" t="n">
        <v>324</v>
      </c>
      <c r="I851" s="23" t="n">
        <v>183.71</v>
      </c>
      <c r="J851" s="19" t="n">
        <v/>
      </c>
      <c r="K851" s="19" t="n">
        <f>ROUND(I851,2)+J851</f>
        <v>183.71</v>
      </c>
      <c r="L851" s="19" t="n">
        <f>ROUND(H851*ROUND(I851,2),2)</f>
        <v>59522.04</v>
      </c>
      <c r="M851" s="19" t="n">
        <v/>
      </c>
      <c r="N851" s="19" t="n">
        <f>L851+M851</f>
        <v>59522.04</v>
      </c>
      <c r="O851" s="8" t="n">
        <v>324</v>
      </c>
      <c r="P851" s="23" t="n" hidden="false">
        <v>183.71</v>
      </c>
      <c r="Q851" s="19" t="n" hidden="false">
        <v/>
      </c>
      <c r="R851" s="19" t="n" hidden="false">
        <f>P851+Q851</f>
        <v>183.71</v>
      </c>
      <c r="S851" s="19" t="n" hidden="false">
        <f>ROUND(O851*P851,2)</f>
        <v>59522.04</v>
      </c>
      <c r="T851" s="19" t="n" hidden="false">
        <v/>
      </c>
      <c r="U851" s="19" t="n" hidden="false">
        <f>S851+T851</f>
        <v>59522.04</v>
      </c>
      <c r="V851" s="21" t="n" hidden="false">
        <f>U851/N851-1</f>
        <v>0</v>
      </c>
      <c r="W851" s="8" t="n">
        <v>324</v>
      </c>
      <c r="X851" s="23" t="n" hidden="false">
        <v>183.71</v>
      </c>
      <c r="Y851" s="19" t="n" hidden="false">
        <v/>
      </c>
      <c r="Z851" s="19" t="n" hidden="false">
        <f>X851+Y851</f>
        <v>183.71</v>
      </c>
      <c r="AA851" s="19" t="n" hidden="false">
        <f>ROUND(W851*X851,2)</f>
        <v>59522.04</v>
      </c>
      <c r="AB851" s="19" t="n" hidden="false">
        <v/>
      </c>
      <c r="AC851" s="19" t="n" hidden="false">
        <f>AA851+AB851</f>
        <v>59522.04</v>
      </c>
      <c r="AD851" s="21" t="n" hidden="false">
        <f>AC851/N851-1</f>
        <v>0</v>
      </c>
      <c r="AE851" s="8" t="n">
        <v>324</v>
      </c>
      <c r="AF851" s="23" t="n" hidden="false">
        <v>183.71</v>
      </c>
      <c r="AG851" s="19" t="n" hidden="false">
        <v/>
      </c>
      <c r="AH851" s="19" t="n" hidden="false">
        <f>AF851+AG851</f>
        <v>183.71</v>
      </c>
      <c r="AI851" s="19" t="n" hidden="false">
        <f>ROUND(AE851*AF851,2)</f>
        <v>59522.04</v>
      </c>
      <c r="AJ851" s="19" t="n" hidden="false">
        <v/>
      </c>
      <c r="AK851" s="19" t="n" hidden="false">
        <f>AI851+AJ851</f>
        <v>59522.04</v>
      </c>
      <c r="AL851" s="21" t="n" hidden="false">
        <f>AK851/N851-1</f>
        <v>0</v>
      </c>
      <c r="AM851" s="8" t="n">
        <v>0</v>
      </c>
      <c r="AN851" s="23" t="n" hidden="false">
        <v>0</v>
      </c>
      <c r="AO851" s="19" t="n" hidden="false">
        <v/>
      </c>
      <c r="AP851" s="19" t="n" hidden="false">
        <f>AN851+AO851</f>
        <v>0</v>
      </c>
      <c r="AQ851" s="19" t="n" hidden="false">
        <f>ROUND(AM851*AN851,2)</f>
        <v>0</v>
      </c>
      <c r="AR851" s="19" t="n" hidden="false">
        <v/>
      </c>
      <c r="AS851" s="19" t="n" hidden="false">
        <f>AQ851+AR851</f>
        <v>0</v>
      </c>
      <c r="AT851" s="21" t="n" hidden="false">
        <f>AS851/N851-1</f>
        <v>-1</v>
      </c>
    </row>
    <row r="852" customFormat="false" hidden="false" outlineLevel="0" collapsed="false">
      <c r="A852" s="18" t="inlineStr">
        <is>
          <t xml:space="preserve">1.1.1.2.1.1.3.4.2</t>
        </is>
      </c>
      <c r="B852" s="18" t="inlineStr">
        <is>
          <t xml:space="preserve"/>
        </is>
      </c>
      <c r="C852" s="22" t="inlineStr">
        <is>
          <t xml:space="preserve">Кабель силовой ВВГнг(A)-LS 3х10мм2, 660В</t>
        </is>
      </c>
      <c r="D852" s="7" t="inlineStr">
        <is>
          <t xml:space="preserve"/>
        </is>
      </c>
      <c r="E852" s="7" t="inlineStr">
        <is>
          <t xml:space="preserve"/>
        </is>
      </c>
      <c r="F852" s="7" t="inlineStr">
        <is>
          <t xml:space="preserve">М</t>
        </is>
      </c>
      <c r="G852" s="7" t="inlineStr">
        <is>
          <t xml:space="preserve">1</t>
        </is>
      </c>
      <c r="H852" s="8" t="n">
        <v>389</v>
      </c>
      <c r="I852" s="23" t="n">
        <v>316.75</v>
      </c>
      <c r="J852" s="19" t="n">
        <v/>
      </c>
      <c r="K852" s="19" t="n">
        <f>ROUND(I852,2)+J852</f>
        <v>316.75</v>
      </c>
      <c r="L852" s="19" t="n">
        <f>ROUND(H852*ROUND(I852,2),2)</f>
        <v>123215.75</v>
      </c>
      <c r="M852" s="19" t="n">
        <v/>
      </c>
      <c r="N852" s="19" t="n">
        <f>L852+M852</f>
        <v>123215.75</v>
      </c>
      <c r="O852" s="8" t="n">
        <v>389</v>
      </c>
      <c r="P852" s="23" t="n" hidden="false">
        <v>316.75</v>
      </c>
      <c r="Q852" s="19" t="n" hidden="false">
        <v/>
      </c>
      <c r="R852" s="19" t="n" hidden="false">
        <f>P852+Q852</f>
        <v>316.75</v>
      </c>
      <c r="S852" s="19" t="n" hidden="false">
        <f>ROUND(O852*P852,2)</f>
        <v>123215.75</v>
      </c>
      <c r="T852" s="19" t="n" hidden="false">
        <v/>
      </c>
      <c r="U852" s="19" t="n" hidden="false">
        <f>S852+T852</f>
        <v>123215.75</v>
      </c>
      <c r="V852" s="21" t="n" hidden="false">
        <f>U852/N852-1</f>
        <v>0</v>
      </c>
      <c r="W852" s="8" t="n">
        <v>389</v>
      </c>
      <c r="X852" s="23" t="n" hidden="false">
        <v>316.75</v>
      </c>
      <c r="Y852" s="19" t="n" hidden="false">
        <v/>
      </c>
      <c r="Z852" s="19" t="n" hidden="false">
        <f>X852+Y852</f>
        <v>316.75</v>
      </c>
      <c r="AA852" s="19" t="n" hidden="false">
        <f>ROUND(W852*X852,2)</f>
        <v>123215.75</v>
      </c>
      <c r="AB852" s="19" t="n" hidden="false">
        <v/>
      </c>
      <c r="AC852" s="19" t="n" hidden="false">
        <f>AA852+AB852</f>
        <v>123215.75</v>
      </c>
      <c r="AD852" s="21" t="n" hidden="false">
        <f>AC852/N852-1</f>
        <v>0</v>
      </c>
      <c r="AE852" s="8" t="n">
        <v>389</v>
      </c>
      <c r="AF852" s="23" t="n" hidden="false">
        <v>316.75</v>
      </c>
      <c r="AG852" s="19" t="n" hidden="false">
        <v/>
      </c>
      <c r="AH852" s="19" t="n" hidden="false">
        <f>AF852+AG852</f>
        <v>316.75</v>
      </c>
      <c r="AI852" s="19" t="n" hidden="false">
        <f>ROUND(AE852*AF852,2)</f>
        <v>123215.75</v>
      </c>
      <c r="AJ852" s="19" t="n" hidden="false">
        <v/>
      </c>
      <c r="AK852" s="19" t="n" hidden="false">
        <f>AI852+AJ852</f>
        <v>123215.75</v>
      </c>
      <c r="AL852" s="21" t="n" hidden="false">
        <f>AK852/N852-1</f>
        <v>0</v>
      </c>
      <c r="AM852" s="8" t="n">
        <v>0</v>
      </c>
      <c r="AN852" s="23" t="n" hidden="false">
        <v>0</v>
      </c>
      <c r="AO852" s="19" t="n" hidden="false">
        <v/>
      </c>
      <c r="AP852" s="19" t="n" hidden="false">
        <f>AN852+AO852</f>
        <v>0</v>
      </c>
      <c r="AQ852" s="19" t="n" hidden="false">
        <f>ROUND(AM852*AN852,2)</f>
        <v>0</v>
      </c>
      <c r="AR852" s="19" t="n" hidden="false">
        <v/>
      </c>
      <c r="AS852" s="19" t="n" hidden="false">
        <f>AQ852+AR852</f>
        <v>0</v>
      </c>
      <c r="AT852" s="21" t="n" hidden="false">
        <f>AS852/N852-1</f>
        <v>-1</v>
      </c>
    </row>
    <row r="853" customFormat="false" hidden="false" outlineLevel="0" collapsed="false">
      <c r="A853" s="18" t="inlineStr">
        <is>
          <t xml:space="preserve">1.1.1.2.1.1.3.4.3</t>
        </is>
      </c>
      <c r="B853" s="18" t="inlineStr">
        <is>
          <t xml:space="preserve"/>
        </is>
      </c>
      <c r="C853" s="22" t="inlineStr">
        <is>
          <t xml:space="preserve">Кабель силовой ВВГнг(A)-FRLSLTx 5х4мм2, 660В</t>
        </is>
      </c>
      <c r="D853" s="7" t="inlineStr">
        <is>
          <t xml:space="preserve"/>
        </is>
      </c>
      <c r="E853" s="7" t="inlineStr">
        <is>
          <t xml:space="preserve"/>
        </is>
      </c>
      <c r="F853" s="7" t="inlineStr">
        <is>
          <t xml:space="preserve">М</t>
        </is>
      </c>
      <c r="G853" s="7" t="inlineStr">
        <is>
          <t xml:space="preserve">1</t>
        </is>
      </c>
      <c r="H853" s="8" t="n">
        <v>335</v>
      </c>
      <c r="I853" s="23" t="n">
        <v>140.79</v>
      </c>
      <c r="J853" s="19" t="n">
        <v/>
      </c>
      <c r="K853" s="19" t="n">
        <f>ROUND(I853,2)+J853</f>
        <v>140.79</v>
      </c>
      <c r="L853" s="19" t="n">
        <f>ROUND(H853*ROUND(I853,2),2)</f>
        <v>47164.65</v>
      </c>
      <c r="M853" s="19" t="n">
        <v/>
      </c>
      <c r="N853" s="19" t="n">
        <f>L853+M853</f>
        <v>47164.65</v>
      </c>
      <c r="O853" s="8" t="n">
        <v>335</v>
      </c>
      <c r="P853" s="23" t="n" hidden="false">
        <v>140.79</v>
      </c>
      <c r="Q853" s="19" t="n" hidden="false">
        <v/>
      </c>
      <c r="R853" s="19" t="n" hidden="false">
        <f>P853+Q853</f>
        <v>140.79</v>
      </c>
      <c r="S853" s="19" t="n" hidden="false">
        <f>ROUND(O853*P853,2)</f>
        <v>47164.65</v>
      </c>
      <c r="T853" s="19" t="n" hidden="false">
        <v/>
      </c>
      <c r="U853" s="19" t="n" hidden="false">
        <f>S853+T853</f>
        <v>47164.65</v>
      </c>
      <c r="V853" s="21" t="n" hidden="false">
        <f>U853/N853-1</f>
        <v>0</v>
      </c>
      <c r="W853" s="8" t="n">
        <v>335</v>
      </c>
      <c r="X853" s="23" t="n" hidden="false">
        <v>140.79</v>
      </c>
      <c r="Y853" s="19" t="n" hidden="false">
        <v/>
      </c>
      <c r="Z853" s="19" t="n" hidden="false">
        <f>X853+Y853</f>
        <v>140.79</v>
      </c>
      <c r="AA853" s="19" t="n" hidden="false">
        <f>ROUND(W853*X853,2)</f>
        <v>47164.65</v>
      </c>
      <c r="AB853" s="19" t="n" hidden="false">
        <v/>
      </c>
      <c r="AC853" s="19" t="n" hidden="false">
        <f>AA853+AB853</f>
        <v>47164.65</v>
      </c>
      <c r="AD853" s="21" t="n" hidden="false">
        <f>AC853/N853-1</f>
        <v>0</v>
      </c>
      <c r="AE853" s="8" t="n">
        <v>335</v>
      </c>
      <c r="AF853" s="23" t="n" hidden="false">
        <v>140.79</v>
      </c>
      <c r="AG853" s="19" t="n" hidden="false">
        <v/>
      </c>
      <c r="AH853" s="19" t="n" hidden="false">
        <f>AF853+AG853</f>
        <v>140.79</v>
      </c>
      <c r="AI853" s="19" t="n" hidden="false">
        <f>ROUND(AE853*AF853,2)</f>
        <v>47164.65</v>
      </c>
      <c r="AJ853" s="19" t="n" hidden="false">
        <v/>
      </c>
      <c r="AK853" s="19" t="n" hidden="false">
        <f>AI853+AJ853</f>
        <v>47164.65</v>
      </c>
      <c r="AL853" s="21" t="n" hidden="false">
        <f>AK853/N853-1</f>
        <v>0</v>
      </c>
      <c r="AM853" s="8" t="n">
        <v>0</v>
      </c>
      <c r="AN853" s="23" t="n" hidden="false">
        <v>0</v>
      </c>
      <c r="AO853" s="19" t="n" hidden="false">
        <v/>
      </c>
      <c r="AP853" s="19" t="n" hidden="false">
        <f>AN853+AO853</f>
        <v>0</v>
      </c>
      <c r="AQ853" s="19" t="n" hidden="false">
        <f>ROUND(AM853*AN853,2)</f>
        <v>0</v>
      </c>
      <c r="AR853" s="19" t="n" hidden="false">
        <v/>
      </c>
      <c r="AS853" s="19" t="n" hidden="false">
        <f>AQ853+AR853</f>
        <v>0</v>
      </c>
      <c r="AT853" s="21" t="n" hidden="false">
        <f>AS853/N853-1</f>
        <v>-1</v>
      </c>
    </row>
    <row r="854" customFormat="false" hidden="false" outlineLevel="0" collapsed="false">
      <c r="A854" s="18" t="inlineStr">
        <is>
          <t xml:space="preserve">1.1.1.2.1.1.3.4.4</t>
        </is>
      </c>
      <c r="B854" s="18" t="inlineStr">
        <is>
          <t xml:space="preserve"/>
        </is>
      </c>
      <c r="C854" s="22" t="inlineStr">
        <is>
          <t xml:space="preserve">Кабель силовой ВВГнг(A)-FRLSLTx 5х6мм2, 660В</t>
        </is>
      </c>
      <c r="D854" s="7" t="inlineStr">
        <is>
          <t xml:space="preserve"/>
        </is>
      </c>
      <c r="E854" s="7" t="inlineStr">
        <is>
          <t xml:space="preserve"/>
        </is>
      </c>
      <c r="F854" s="7" t="inlineStr">
        <is>
          <t xml:space="preserve">М</t>
        </is>
      </c>
      <c r="G854" s="7" t="inlineStr">
        <is>
          <t xml:space="preserve">1</t>
        </is>
      </c>
      <c r="H854" s="8" t="n">
        <v>589</v>
      </c>
      <c r="I854" s="23" t="n">
        <v>341.61</v>
      </c>
      <c r="J854" s="19" t="n">
        <v/>
      </c>
      <c r="K854" s="19" t="n">
        <f>ROUND(I854,2)+J854</f>
        <v>341.61</v>
      </c>
      <c r="L854" s="19" t="n">
        <f>ROUND(H854*ROUND(I854,2),2)</f>
        <v>201208.29</v>
      </c>
      <c r="M854" s="19" t="n">
        <v/>
      </c>
      <c r="N854" s="19" t="n">
        <f>L854+M854</f>
        <v>201208.29</v>
      </c>
      <c r="O854" s="8" t="n">
        <v>589</v>
      </c>
      <c r="P854" s="23" t="n" hidden="false">
        <v>341.61</v>
      </c>
      <c r="Q854" s="19" t="n" hidden="false">
        <v/>
      </c>
      <c r="R854" s="19" t="n" hidden="false">
        <f>P854+Q854</f>
        <v>341.61</v>
      </c>
      <c r="S854" s="19" t="n" hidden="false">
        <f>ROUND(O854*P854,2)</f>
        <v>201208.29</v>
      </c>
      <c r="T854" s="19" t="n" hidden="false">
        <v/>
      </c>
      <c r="U854" s="19" t="n" hidden="false">
        <f>S854+T854</f>
        <v>201208.29</v>
      </c>
      <c r="V854" s="21" t="n" hidden="false">
        <f>U854/N854-1</f>
        <v>0</v>
      </c>
      <c r="W854" s="8" t="n">
        <v>589</v>
      </c>
      <c r="X854" s="23" t="n" hidden="false">
        <v>341.61</v>
      </c>
      <c r="Y854" s="19" t="n" hidden="false">
        <v/>
      </c>
      <c r="Z854" s="19" t="n" hidden="false">
        <f>X854+Y854</f>
        <v>341.61</v>
      </c>
      <c r="AA854" s="19" t="n" hidden="false">
        <f>ROUND(W854*X854,2)</f>
        <v>201208.29</v>
      </c>
      <c r="AB854" s="19" t="n" hidden="false">
        <v/>
      </c>
      <c r="AC854" s="19" t="n" hidden="false">
        <f>AA854+AB854</f>
        <v>201208.29</v>
      </c>
      <c r="AD854" s="21" t="n" hidden="false">
        <f>AC854/N854-1</f>
        <v>0</v>
      </c>
      <c r="AE854" s="8" t="n">
        <v>589</v>
      </c>
      <c r="AF854" s="23" t="n" hidden="false">
        <v>341.61</v>
      </c>
      <c r="AG854" s="19" t="n" hidden="false">
        <v/>
      </c>
      <c r="AH854" s="19" t="n" hidden="false">
        <f>AF854+AG854</f>
        <v>341.61</v>
      </c>
      <c r="AI854" s="19" t="n" hidden="false">
        <f>ROUND(AE854*AF854,2)</f>
        <v>201208.29</v>
      </c>
      <c r="AJ854" s="19" t="n" hidden="false">
        <v/>
      </c>
      <c r="AK854" s="19" t="n" hidden="false">
        <f>AI854+AJ854</f>
        <v>201208.29</v>
      </c>
      <c r="AL854" s="21" t="n" hidden="false">
        <f>AK854/N854-1</f>
        <v>0</v>
      </c>
      <c r="AM854" s="8" t="n">
        <v>0</v>
      </c>
      <c r="AN854" s="23" t="n" hidden="false">
        <v>0</v>
      </c>
      <c r="AO854" s="19" t="n" hidden="false">
        <v/>
      </c>
      <c r="AP854" s="19" t="n" hidden="false">
        <f>AN854+AO854</f>
        <v>0</v>
      </c>
      <c r="AQ854" s="19" t="n" hidden="false">
        <f>ROUND(AM854*AN854,2)</f>
        <v>0</v>
      </c>
      <c r="AR854" s="19" t="n" hidden="false">
        <v/>
      </c>
      <c r="AS854" s="19" t="n" hidden="false">
        <f>AQ854+AR854</f>
        <v>0</v>
      </c>
      <c r="AT854" s="21" t="n" hidden="false">
        <f>AS854/N854-1</f>
        <v>-1</v>
      </c>
    </row>
    <row r="855" customFormat="false" hidden="false" outlineLevel="0" collapsed="false">
      <c r="A855" s="18" t="inlineStr">
        <is>
          <t xml:space="preserve">1.1.1.2.1.1.3.4.5</t>
        </is>
      </c>
      <c r="B855" s="18" t="inlineStr">
        <is>
          <t xml:space="preserve"/>
        </is>
      </c>
      <c r="C855" s="22" t="inlineStr">
        <is>
          <t xml:space="preserve">Кабель силовой ВВГнг(A)-LSLTx 5х4мм2, 660В</t>
        </is>
      </c>
      <c r="D855" s="7" t="inlineStr">
        <is>
          <t xml:space="preserve"/>
        </is>
      </c>
      <c r="E855" s="7" t="inlineStr">
        <is>
          <t xml:space="preserve"/>
        </is>
      </c>
      <c r="F855" s="7" t="inlineStr">
        <is>
          <t xml:space="preserve">М</t>
        </is>
      </c>
      <c r="G855" s="7" t="inlineStr">
        <is>
          <t xml:space="preserve">1</t>
        </is>
      </c>
      <c r="H855" s="8" t="n">
        <v>1172</v>
      </c>
      <c r="I855" s="23" t="n">
        <v>192.91</v>
      </c>
      <c r="J855" s="19" t="n">
        <v/>
      </c>
      <c r="K855" s="19" t="n">
        <f>ROUND(I855,2)+J855</f>
        <v>192.91</v>
      </c>
      <c r="L855" s="19" t="n">
        <f>ROUND(H855*ROUND(I855,2),2)</f>
        <v>226090.52</v>
      </c>
      <c r="M855" s="19" t="n">
        <v/>
      </c>
      <c r="N855" s="19" t="n">
        <f>L855+M855</f>
        <v>226090.52</v>
      </c>
      <c r="O855" s="8" t="n">
        <v>1172</v>
      </c>
      <c r="P855" s="23" t="n" hidden="false">
        <v>192.91</v>
      </c>
      <c r="Q855" s="19" t="n" hidden="false">
        <v/>
      </c>
      <c r="R855" s="19" t="n" hidden="false">
        <f>P855+Q855</f>
        <v>192.91</v>
      </c>
      <c r="S855" s="19" t="n" hidden="false">
        <f>ROUND(O855*P855,2)</f>
        <v>226090.52</v>
      </c>
      <c r="T855" s="19" t="n" hidden="false">
        <v/>
      </c>
      <c r="U855" s="19" t="n" hidden="false">
        <f>S855+T855</f>
        <v>226090.52</v>
      </c>
      <c r="V855" s="21" t="n" hidden="false">
        <f>U855/N855-1</f>
        <v>0</v>
      </c>
      <c r="W855" s="8" t="n">
        <v>1172</v>
      </c>
      <c r="X855" s="23" t="n" hidden="false">
        <v>192.91</v>
      </c>
      <c r="Y855" s="19" t="n" hidden="false">
        <v/>
      </c>
      <c r="Z855" s="19" t="n" hidden="false">
        <f>X855+Y855</f>
        <v>192.91</v>
      </c>
      <c r="AA855" s="19" t="n" hidden="false">
        <f>ROUND(W855*X855,2)</f>
        <v>226090.52</v>
      </c>
      <c r="AB855" s="19" t="n" hidden="false">
        <v/>
      </c>
      <c r="AC855" s="19" t="n" hidden="false">
        <f>AA855+AB855</f>
        <v>226090.52</v>
      </c>
      <c r="AD855" s="21" t="n" hidden="false">
        <f>AC855/N855-1</f>
        <v>0</v>
      </c>
      <c r="AE855" s="8" t="n">
        <v>1172</v>
      </c>
      <c r="AF855" s="23" t="n" hidden="false">
        <v>192.91</v>
      </c>
      <c r="AG855" s="19" t="n" hidden="false">
        <v/>
      </c>
      <c r="AH855" s="19" t="n" hidden="false">
        <f>AF855+AG855</f>
        <v>192.91</v>
      </c>
      <c r="AI855" s="19" t="n" hidden="false">
        <f>ROUND(AE855*AF855,2)</f>
        <v>226090.52</v>
      </c>
      <c r="AJ855" s="19" t="n" hidden="false">
        <v/>
      </c>
      <c r="AK855" s="19" t="n" hidden="false">
        <f>AI855+AJ855</f>
        <v>226090.52</v>
      </c>
      <c r="AL855" s="21" t="n" hidden="false">
        <f>AK855/N855-1</f>
        <v>0</v>
      </c>
      <c r="AM855" s="8" t="n">
        <v>0</v>
      </c>
      <c r="AN855" s="23" t="n" hidden="false">
        <v>0</v>
      </c>
      <c r="AO855" s="19" t="n" hidden="false">
        <v/>
      </c>
      <c r="AP855" s="19" t="n" hidden="false">
        <f>AN855+AO855</f>
        <v>0</v>
      </c>
      <c r="AQ855" s="19" t="n" hidden="false">
        <f>ROUND(AM855*AN855,2)</f>
        <v>0</v>
      </c>
      <c r="AR855" s="19" t="n" hidden="false">
        <v/>
      </c>
      <c r="AS855" s="19" t="n" hidden="false">
        <f>AQ855+AR855</f>
        <v>0</v>
      </c>
      <c r="AT855" s="21" t="n" hidden="false">
        <f>AS855/N855-1</f>
        <v>-1</v>
      </c>
    </row>
    <row r="856" customFormat="false" hidden="false" outlineLevel="0" collapsed="false">
      <c r="A856" s="18" t="inlineStr">
        <is>
          <t xml:space="preserve">1.1.1.2.1.1.3.4.6</t>
        </is>
      </c>
      <c r="B856" s="18" t="inlineStr">
        <is>
          <t xml:space="preserve"/>
        </is>
      </c>
      <c r="C856" s="22" t="inlineStr">
        <is>
          <t xml:space="preserve">Кабель силовой ВВГнг(A)-LSLTx 5х6мм2, 1000В</t>
        </is>
      </c>
      <c r="D856" s="7" t="inlineStr">
        <is>
          <t xml:space="preserve"/>
        </is>
      </c>
      <c r="E856" s="7" t="inlineStr">
        <is>
          <t xml:space="preserve"/>
        </is>
      </c>
      <c r="F856" s="7" t="inlineStr">
        <is>
          <t xml:space="preserve">М</t>
        </is>
      </c>
      <c r="G856" s="7" t="inlineStr">
        <is>
          <t xml:space="preserve">1</t>
        </is>
      </c>
      <c r="H856" s="8" t="n">
        <v>189</v>
      </c>
      <c r="I856" s="20" t="n">
        <v>410.87</v>
      </c>
      <c r="J856" s="19" t="n">
        <v/>
      </c>
      <c r="K856" s="19" t="n">
        <f>ROUND(I856,2)+J856</f>
        <v>410.87</v>
      </c>
      <c r="L856" s="19" t="n">
        <f>ROUND(H856*ROUND(I856,2),2)</f>
        <v>77654.43</v>
      </c>
      <c r="M856" s="19" t="n">
        <v/>
      </c>
      <c r="N856" s="19" t="n">
        <f>L856+M856</f>
        <v>77654.43</v>
      </c>
      <c r="O856" s="8" t="n">
        <v>189</v>
      </c>
      <c r="P856" s="20" t="n" hidden="false">
        <v>430</v>
      </c>
      <c r="Q856" s="19" t="n" hidden="false">
        <v/>
      </c>
      <c r="R856" s="19" t="n" hidden="false">
        <f>P856+Q856</f>
        <v>430</v>
      </c>
      <c r="S856" s="19" t="n" hidden="false">
        <f>ROUND(O856*P856,2)</f>
        <v>81270</v>
      </c>
      <c r="T856" s="19" t="n" hidden="false">
        <v/>
      </c>
      <c r="U856" s="19" t="n" hidden="false">
        <f>S856+T856</f>
        <v>81270</v>
      </c>
      <c r="V856" s="21" t="n" hidden="false">
        <f>U856/N856-1</f>
        <v>0.04655973909022326</v>
      </c>
      <c r="W856" s="8" t="n">
        <v>189</v>
      </c>
      <c r="X856" s="20" t="n" hidden="false">
        <v>587</v>
      </c>
      <c r="Y856" s="19" t="n" hidden="false">
        <v/>
      </c>
      <c r="Z856" s="19" t="n" hidden="false">
        <f>X856+Y856</f>
        <v>587</v>
      </c>
      <c r="AA856" s="19" t="n" hidden="false">
        <f>ROUND(W856*X856,2)</f>
        <v>110943</v>
      </c>
      <c r="AB856" s="19" t="n" hidden="false">
        <v/>
      </c>
      <c r="AC856" s="19" t="n" hidden="false">
        <f>AA856+AB856</f>
        <v>110943</v>
      </c>
      <c r="AD856" s="21" t="n" hidden="false">
        <f>AC856/N856-1</f>
        <v>0.4286757368510723</v>
      </c>
      <c r="AE856" s="8" t="n">
        <v>189</v>
      </c>
      <c r="AF856" s="20" t="n" hidden="false">
        <v>450</v>
      </c>
      <c r="AG856" s="19" t="n" hidden="false">
        <v/>
      </c>
      <c r="AH856" s="19" t="n" hidden="false">
        <f>AF856+AG856</f>
        <v>450</v>
      </c>
      <c r="AI856" s="19" t="n" hidden="false">
        <f>ROUND(AE856*AF856,2)</f>
        <v>85050</v>
      </c>
      <c r="AJ856" s="19" t="n" hidden="false">
        <v/>
      </c>
      <c r="AK856" s="19" t="n" hidden="false">
        <f>AI856+AJ856</f>
        <v>85050</v>
      </c>
      <c r="AL856" s="21" t="n" hidden="false">
        <f>AK856/N856-1</f>
        <v>0.0952369362572103</v>
      </c>
      <c r="AM856" s="8" t="n">
        <v>0</v>
      </c>
      <c r="AN856" s="19" t="n" hidden="false">
        <v>0</v>
      </c>
      <c r="AO856" s="19" t="n" hidden="false">
        <v/>
      </c>
      <c r="AP856" s="19" t="n" hidden="false">
        <f>AN856+AO856</f>
        <v>0</v>
      </c>
      <c r="AQ856" s="19" t="n" hidden="false">
        <f>ROUND(AM856*AN856,2)</f>
        <v>0</v>
      </c>
      <c r="AR856" s="19" t="n" hidden="false">
        <v/>
      </c>
      <c r="AS856" s="19" t="n" hidden="false">
        <f>AQ856+AR856</f>
        <v>0</v>
      </c>
      <c r="AT856" s="21" t="n" hidden="false">
        <f>AS856/N856-1</f>
        <v>-1</v>
      </c>
    </row>
    <row r="857" customFormat="false" hidden="false" outlineLevel="0" collapsed="false">
      <c r="A857" s="18" t="inlineStr">
        <is>
          <t xml:space="preserve">1.1.1.2.1.1.3.4.7</t>
        </is>
      </c>
      <c r="B857" s="18" t="inlineStr">
        <is>
          <t xml:space="preserve"/>
        </is>
      </c>
      <c r="C857" s="22" t="inlineStr">
        <is>
          <t xml:space="preserve">Кабель силовой ВВГнг(A)-LSLTx 3х6мм2, 660В</t>
        </is>
      </c>
      <c r="D857" s="7" t="inlineStr">
        <is>
          <t xml:space="preserve"/>
        </is>
      </c>
      <c r="E857" s="7" t="inlineStr">
        <is>
          <t xml:space="preserve"/>
        </is>
      </c>
      <c r="F857" s="7" t="inlineStr">
        <is>
          <t xml:space="preserve">М</t>
        </is>
      </c>
      <c r="G857" s="7" t="inlineStr">
        <is>
          <t xml:space="preserve">1</t>
        </is>
      </c>
      <c r="H857" s="8" t="n">
        <v>1026</v>
      </c>
      <c r="I857" s="23" t="n">
        <v>193.4</v>
      </c>
      <c r="J857" s="19" t="n">
        <v/>
      </c>
      <c r="K857" s="19" t="n">
        <f>ROUND(I857,2)+J857</f>
        <v>193.4</v>
      </c>
      <c r="L857" s="19" t="n">
        <f>ROUND(H857*ROUND(I857,2),2)</f>
        <v>198428.4</v>
      </c>
      <c r="M857" s="19" t="n">
        <v/>
      </c>
      <c r="N857" s="19" t="n">
        <f>L857+M857</f>
        <v>198428.4</v>
      </c>
      <c r="O857" s="8" t="n">
        <v>1026</v>
      </c>
      <c r="P857" s="23" t="n" hidden="false">
        <v>193.4</v>
      </c>
      <c r="Q857" s="19" t="n" hidden="false">
        <v/>
      </c>
      <c r="R857" s="19" t="n" hidden="false">
        <f>P857+Q857</f>
        <v>193.4</v>
      </c>
      <c r="S857" s="19" t="n" hidden="false">
        <f>ROUND(O857*P857,2)</f>
        <v>198428.4</v>
      </c>
      <c r="T857" s="19" t="n" hidden="false">
        <v/>
      </c>
      <c r="U857" s="19" t="n" hidden="false">
        <f>S857+T857</f>
        <v>198428.4</v>
      </c>
      <c r="V857" s="21" t="n" hidden="false">
        <f>U857/N857-1</f>
        <v>0</v>
      </c>
      <c r="W857" s="8" t="n">
        <v>1026</v>
      </c>
      <c r="X857" s="23" t="n" hidden="false">
        <v>193.4</v>
      </c>
      <c r="Y857" s="19" t="n" hidden="false">
        <v/>
      </c>
      <c r="Z857" s="19" t="n" hidden="false">
        <f>X857+Y857</f>
        <v>193.4</v>
      </c>
      <c r="AA857" s="19" t="n" hidden="false">
        <f>ROUND(W857*X857,2)</f>
        <v>198428.4</v>
      </c>
      <c r="AB857" s="19" t="n" hidden="false">
        <v/>
      </c>
      <c r="AC857" s="19" t="n" hidden="false">
        <f>AA857+AB857</f>
        <v>198428.4</v>
      </c>
      <c r="AD857" s="21" t="n" hidden="false">
        <f>AC857/N857-1</f>
        <v>0</v>
      </c>
      <c r="AE857" s="8" t="n">
        <v>1026</v>
      </c>
      <c r="AF857" s="23" t="n" hidden="false">
        <v>193.4</v>
      </c>
      <c r="AG857" s="19" t="n" hidden="false">
        <v/>
      </c>
      <c r="AH857" s="19" t="n" hidden="false">
        <f>AF857+AG857</f>
        <v>193.4</v>
      </c>
      <c r="AI857" s="19" t="n" hidden="false">
        <f>ROUND(AE857*AF857,2)</f>
        <v>198428.4</v>
      </c>
      <c r="AJ857" s="19" t="n" hidden="false">
        <v/>
      </c>
      <c r="AK857" s="19" t="n" hidden="false">
        <f>AI857+AJ857</f>
        <v>198428.4</v>
      </c>
      <c r="AL857" s="21" t="n" hidden="false">
        <f>AK857/N857-1</f>
        <v>0</v>
      </c>
      <c r="AM857" s="8" t="n">
        <v>0</v>
      </c>
      <c r="AN857" s="23" t="n" hidden="false">
        <v>0</v>
      </c>
      <c r="AO857" s="19" t="n" hidden="false">
        <v/>
      </c>
      <c r="AP857" s="19" t="n" hidden="false">
        <f>AN857+AO857</f>
        <v>0</v>
      </c>
      <c r="AQ857" s="19" t="n" hidden="false">
        <f>ROUND(AM857*AN857,2)</f>
        <v>0</v>
      </c>
      <c r="AR857" s="19" t="n" hidden="false">
        <v/>
      </c>
      <c r="AS857" s="19" t="n" hidden="false">
        <f>AQ857+AR857</f>
        <v>0</v>
      </c>
      <c r="AT857" s="21" t="n" hidden="false">
        <f>AS857/N857-1</f>
        <v>-1</v>
      </c>
    </row>
    <row r="858" customFormat="false" hidden="false" outlineLevel="0" collapsed="false">
      <c r="A858" s="18" t="inlineStr">
        <is>
          <t xml:space="preserve">1.1.1.2.1.1.3.5</t>
        </is>
      </c>
      <c r="B858" s="18" t="inlineStr">
        <is>
          <t xml:space="preserve"/>
        </is>
      </c>
      <c r="C858" s="18" t="inlineStr">
        <is>
          <t xml:space="preserve">Затяжка кабеля, провода в трубу / 40-69 мм</t>
        </is>
      </c>
      <c r="D858" s="7" t="inlineStr">
        <is>
          <t xml:space="preserve">ЭМ
Поставщики: ООО "Богословский кабельный завод", Акционерное общество "Электрокабель" Кольчугинский завод"</t>
        </is>
      </c>
      <c r="E858" s="7" t="inlineStr">
        <is>
          <t xml:space="preserve">Выгружается из БО по объектам BIM-КЦ</t>
        </is>
      </c>
      <c r="F858" s="7" t="inlineStr">
        <is>
          <t xml:space="preserve">ПОГ М</t>
        </is>
      </c>
      <c r="G858" s="7" t="inlineStr">
        <is>
          <t xml:space="preserve">1</t>
        </is>
      </c>
      <c r="H858" s="8" t="n">
        <v>973</v>
      </c>
      <c r="I858" s="19" t="n">
        <f>ROUND((L859+L860)/H858,2)</f>
        <v>569.12</v>
      </c>
      <c r="J858" s="20" t="n">
        <v>190</v>
      </c>
      <c r="K858" s="19" t="n">
        <f>I858+ROUND(J858,2)</f>
        <v>759.12</v>
      </c>
      <c r="L858" s="19" t="n">
        <f>ROUND(H858*I858,2)</f>
        <v>553753.76</v>
      </c>
      <c r="M858" s="19" t="n">
        <f>ROUND(H858*ROUND(J858,2),2)</f>
        <v>184870</v>
      </c>
      <c r="N858" s="19" t="n">
        <f>L858+M858</f>
        <v>738623.76</v>
      </c>
      <c r="O858" s="8" t="n">
        <v>973</v>
      </c>
      <c r="P858" s="19" t="n" hidden="false">
        <f>ROUND((S859+S860)/O858,2)</f>
        <v>684.15</v>
      </c>
      <c r="Q858" s="20" t="n" hidden="false">
        <v>274</v>
      </c>
      <c r="R858" s="19" t="n" hidden="false">
        <f>P858+Q858</f>
        <v>958.15</v>
      </c>
      <c r="S858" s="19" t="n" hidden="false">
        <f>ROUND(O858*P858,2)</f>
        <v>665677.95</v>
      </c>
      <c r="T858" s="19" t="n" hidden="false">
        <f>ROUND(O858*Q858,2)</f>
        <v>266602</v>
      </c>
      <c r="U858" s="19" t="n" hidden="false">
        <f>S858+T858</f>
        <v>932279.95</v>
      </c>
      <c r="V858" s="21" t="n" hidden="false">
        <f>U858/N858-1</f>
        <v>0.2621851617662556</v>
      </c>
      <c r="W858" s="8" t="n">
        <v>973</v>
      </c>
      <c r="X858" s="19" t="n" hidden="false">
        <f>ROUND((AA859+AA860)/W858,2)</f>
        <v>620.42</v>
      </c>
      <c r="Y858" s="20" t="n" hidden="false">
        <v>550</v>
      </c>
      <c r="Z858" s="19" t="n" hidden="false">
        <f>X858+Y858</f>
        <v>1170.42</v>
      </c>
      <c r="AA858" s="19" t="n" hidden="false">
        <f>ROUND(W858*X858,2)</f>
        <v>603668.66</v>
      </c>
      <c r="AB858" s="19" t="n" hidden="false">
        <f>ROUND(W858*Y858,2)</f>
        <v>535150</v>
      </c>
      <c r="AC858" s="19" t="n" hidden="false">
        <f>AA858+AB858</f>
        <v>1138818.66</v>
      </c>
      <c r="AD858" s="21" t="n" hidden="false">
        <f>AC858/N858-1</f>
        <v>0.541811571293076</v>
      </c>
      <c r="AE858" s="8" t="n">
        <v>973</v>
      </c>
      <c r="AF858" s="19" t="n" hidden="false">
        <f>ROUND((AI859+AI860)/AE858,2)</f>
        <v>718.54</v>
      </c>
      <c r="AG858" s="20" t="n" hidden="false">
        <v>450</v>
      </c>
      <c r="AH858" s="19" t="n" hidden="false">
        <f>AF858+AG858</f>
        <v>1168.54</v>
      </c>
      <c r="AI858" s="19" t="n" hidden="false">
        <f>ROUND(AE858*AF858,2)</f>
        <v>699139.42</v>
      </c>
      <c r="AJ858" s="19" t="n" hidden="false">
        <f>ROUND(AE858*AG858,2)</f>
        <v>437850</v>
      </c>
      <c r="AK858" s="19" t="n" hidden="false">
        <f>AI858+AJ858</f>
        <v>1136989.42</v>
      </c>
      <c r="AL858" s="21" t="n" hidden="false">
        <f>AK858/N858-1</f>
        <v>0.5393350194962587</v>
      </c>
      <c r="AM858" s="8" t="n">
        <v>0</v>
      </c>
      <c r="AN858" s="19" t="n" hidden="false">
        <f>ROUND((AQ859+AQ860)/AM858,2)</f>
        <v>0</v>
      </c>
      <c r="AO858" s="19" t="n" hidden="false">
        <v>0</v>
      </c>
      <c r="AP858" s="19" t="n" hidden="false">
        <f>AN858+AO858</f>
        <v>0</v>
      </c>
      <c r="AQ858" s="19" t="n" hidden="false">
        <f>ROUND(AM858*AN858,2)</f>
        <v>0</v>
      </c>
      <c r="AR858" s="19" t="n" hidden="false">
        <f>ROUND(AM858*AO858,2)</f>
        <v>0</v>
      </c>
      <c r="AS858" s="19" t="n" hidden="false">
        <f>AQ858+AR858</f>
        <v>0</v>
      </c>
      <c r="AT858" s="21" t="n" hidden="false">
        <f>AS858/N858-1</f>
        <v>-1</v>
      </c>
    </row>
    <row r="859" customFormat="false" hidden="false" outlineLevel="0" collapsed="false">
      <c r="A859" s="18" t="inlineStr">
        <is>
          <t xml:space="preserve">1.1.1.2.1.1.3.5.1</t>
        </is>
      </c>
      <c r="B859" s="18" t="inlineStr">
        <is>
          <t xml:space="preserve"/>
        </is>
      </c>
      <c r="C859" s="22" t="inlineStr">
        <is>
          <t xml:space="preserve">Кабель силовой ВВГнг(A)-FRLS 5х10мм2, 660В</t>
        </is>
      </c>
      <c r="D859" s="7" t="inlineStr">
        <is>
          <t xml:space="preserve"/>
        </is>
      </c>
      <c r="E859" s="7" t="inlineStr">
        <is>
          <t xml:space="preserve"/>
        </is>
      </c>
      <c r="F859" s="7" t="inlineStr">
        <is>
          <t xml:space="preserve">М</t>
        </is>
      </c>
      <c r="G859" s="7" t="inlineStr">
        <is>
          <t xml:space="preserve">1</t>
        </is>
      </c>
      <c r="H859" s="8" t="n">
        <v>157</v>
      </c>
      <c r="I859" s="23" t="n">
        <v>555.01</v>
      </c>
      <c r="J859" s="19" t="n">
        <v/>
      </c>
      <c r="K859" s="19" t="n">
        <f>ROUND(I859,2)+J859</f>
        <v>555.01</v>
      </c>
      <c r="L859" s="19" t="n">
        <f>ROUND(H859*ROUND(I859,2),2)</f>
        <v>87136.57</v>
      </c>
      <c r="M859" s="19" t="n">
        <v/>
      </c>
      <c r="N859" s="19" t="n">
        <f>L859+M859</f>
        <v>87136.57</v>
      </c>
      <c r="O859" s="8" t="n">
        <v>157</v>
      </c>
      <c r="P859" s="23" t="n" hidden="false">
        <v>555.01</v>
      </c>
      <c r="Q859" s="19" t="n" hidden="false">
        <v/>
      </c>
      <c r="R859" s="19" t="n" hidden="false">
        <f>P859+Q859</f>
        <v>555.01</v>
      </c>
      <c r="S859" s="19" t="n" hidden="false">
        <f>ROUND(O859*P859,2)</f>
        <v>87136.57</v>
      </c>
      <c r="T859" s="19" t="n" hidden="false">
        <v/>
      </c>
      <c r="U859" s="19" t="n" hidden="false">
        <f>S859+T859</f>
        <v>87136.57</v>
      </c>
      <c r="V859" s="21" t="n" hidden="false">
        <f>U859/N859-1</f>
        <v>0</v>
      </c>
      <c r="W859" s="8" t="n">
        <v>157</v>
      </c>
      <c r="X859" s="23" t="n" hidden="false">
        <v>555.01</v>
      </c>
      <c r="Y859" s="19" t="n" hidden="false">
        <v/>
      </c>
      <c r="Z859" s="19" t="n" hidden="false">
        <f>X859+Y859</f>
        <v>555.01</v>
      </c>
      <c r="AA859" s="19" t="n" hidden="false">
        <f>ROUND(W859*X859,2)</f>
        <v>87136.57</v>
      </c>
      <c r="AB859" s="19" t="n" hidden="false">
        <v/>
      </c>
      <c r="AC859" s="19" t="n" hidden="false">
        <f>AA859+AB859</f>
        <v>87136.57</v>
      </c>
      <c r="AD859" s="21" t="n" hidden="false">
        <f>AC859/N859-1</f>
        <v>0</v>
      </c>
      <c r="AE859" s="8" t="n">
        <v>157</v>
      </c>
      <c r="AF859" s="23" t="n" hidden="false">
        <v>555.01</v>
      </c>
      <c r="AG859" s="19" t="n" hidden="false">
        <v/>
      </c>
      <c r="AH859" s="19" t="n" hidden="false">
        <f>AF859+AG859</f>
        <v>555.01</v>
      </c>
      <c r="AI859" s="19" t="n" hidden="false">
        <f>ROUND(AE859*AF859,2)</f>
        <v>87136.57</v>
      </c>
      <c r="AJ859" s="19" t="n" hidden="false">
        <v/>
      </c>
      <c r="AK859" s="19" t="n" hidden="false">
        <f>AI859+AJ859</f>
        <v>87136.57</v>
      </c>
      <c r="AL859" s="21" t="n" hidden="false">
        <f>AK859/N859-1</f>
        <v>0</v>
      </c>
      <c r="AM859" s="8" t="n">
        <v>0</v>
      </c>
      <c r="AN859" s="23" t="n" hidden="false">
        <v>0</v>
      </c>
      <c r="AO859" s="19" t="n" hidden="false">
        <v/>
      </c>
      <c r="AP859" s="19" t="n" hidden="false">
        <f>AN859+AO859</f>
        <v>0</v>
      </c>
      <c r="AQ859" s="19" t="n" hidden="false">
        <f>ROUND(AM859*AN859,2)</f>
        <v>0</v>
      </c>
      <c r="AR859" s="19" t="n" hidden="false">
        <v/>
      </c>
      <c r="AS859" s="19" t="n" hidden="false">
        <f>AQ859+AR859</f>
        <v>0</v>
      </c>
      <c r="AT859" s="21" t="n" hidden="false">
        <f>AS859/N859-1</f>
        <v>-1</v>
      </c>
    </row>
    <row r="860" customFormat="false" hidden="false" outlineLevel="0" collapsed="false">
      <c r="A860" s="18" t="inlineStr">
        <is>
          <t xml:space="preserve">1.1.1.2.1.1.3.5.2</t>
        </is>
      </c>
      <c r="B860" s="18" t="inlineStr">
        <is>
          <t xml:space="preserve"/>
        </is>
      </c>
      <c r="C860" s="22" t="inlineStr">
        <is>
          <t xml:space="preserve">Кабель силовой ВВГнг(A)-LSLTx 5х10мм2, 1000В</t>
        </is>
      </c>
      <c r="D860" s="7" t="inlineStr">
        <is>
          <t xml:space="preserve"/>
        </is>
      </c>
      <c r="E860" s="7" t="inlineStr">
        <is>
          <t xml:space="preserve"/>
        </is>
      </c>
      <c r="F860" s="7" t="inlineStr">
        <is>
          <t xml:space="preserve">М</t>
        </is>
      </c>
      <c r="G860" s="7" t="inlineStr">
        <is>
          <t xml:space="preserve">1</t>
        </is>
      </c>
      <c r="H860" s="8" t="n">
        <v>816</v>
      </c>
      <c r="I860" s="20" t="n">
        <v>571.84</v>
      </c>
      <c r="J860" s="19" t="n">
        <v/>
      </c>
      <c r="K860" s="19" t="n">
        <f>ROUND(I860,2)+J860</f>
        <v>571.84</v>
      </c>
      <c r="L860" s="19" t="n">
        <f>ROUND(H860*ROUND(I860,2),2)</f>
        <v>466621.44</v>
      </c>
      <c r="M860" s="19" t="n">
        <v/>
      </c>
      <c r="N860" s="19" t="n">
        <f>L860+M860</f>
        <v>466621.44</v>
      </c>
      <c r="O860" s="8" t="n">
        <v>816</v>
      </c>
      <c r="P860" s="20" t="n" hidden="false">
        <v>709</v>
      </c>
      <c r="Q860" s="19" t="n" hidden="false">
        <v/>
      </c>
      <c r="R860" s="19" t="n" hidden="false">
        <f>P860+Q860</f>
        <v>709</v>
      </c>
      <c r="S860" s="19" t="n" hidden="false">
        <f>ROUND(O860*P860,2)</f>
        <v>578544</v>
      </c>
      <c r="T860" s="19" t="n" hidden="false">
        <v/>
      </c>
      <c r="U860" s="19" t="n" hidden="false">
        <f>S860+T860</f>
        <v>578544</v>
      </c>
      <c r="V860" s="21" t="n" hidden="false">
        <f>U860/N860-1</f>
        <v>0.23985730274202566</v>
      </c>
      <c r="W860" s="8" t="n">
        <v>816</v>
      </c>
      <c r="X860" s="20" t="n" hidden="false">
        <v>633</v>
      </c>
      <c r="Y860" s="19" t="n" hidden="false">
        <v/>
      </c>
      <c r="Z860" s="19" t="n" hidden="false">
        <f>X860+Y860</f>
        <v>633</v>
      </c>
      <c r="AA860" s="19" t="n" hidden="false">
        <f>ROUND(W860*X860,2)</f>
        <v>516528</v>
      </c>
      <c r="AB860" s="19" t="n" hidden="false">
        <v/>
      </c>
      <c r="AC860" s="19" t="n" hidden="false">
        <f>AA860+AB860</f>
        <v>516528</v>
      </c>
      <c r="AD860" s="21" t="n" hidden="false">
        <f>AC860/N860-1</f>
        <v>0.10695299384443202</v>
      </c>
      <c r="AE860" s="8" t="n">
        <v>816</v>
      </c>
      <c r="AF860" s="20" t="n" hidden="false">
        <v>750</v>
      </c>
      <c r="AG860" s="19" t="n" hidden="false">
        <v/>
      </c>
      <c r="AH860" s="19" t="n" hidden="false">
        <f>AF860+AG860</f>
        <v>750</v>
      </c>
      <c r="AI860" s="19" t="n" hidden="false">
        <f>ROUND(AE860*AF860,2)</f>
        <v>612000</v>
      </c>
      <c r="AJ860" s="19" t="n" hidden="false">
        <v/>
      </c>
      <c r="AK860" s="19" t="n" hidden="false">
        <f>AI860+AJ860</f>
        <v>612000</v>
      </c>
      <c r="AL860" s="21" t="n" hidden="false">
        <f>AK860/N860-1</f>
        <v>0.3115556799104644</v>
      </c>
      <c r="AM860" s="8" t="n">
        <v>0</v>
      </c>
      <c r="AN860" s="19" t="n" hidden="false">
        <v>0</v>
      </c>
      <c r="AO860" s="19" t="n" hidden="false">
        <v/>
      </c>
      <c r="AP860" s="19" t="n" hidden="false">
        <f>AN860+AO860</f>
        <v>0</v>
      </c>
      <c r="AQ860" s="19" t="n" hidden="false">
        <f>ROUND(AM860*AN860,2)</f>
        <v>0</v>
      </c>
      <c r="AR860" s="19" t="n" hidden="false">
        <v/>
      </c>
      <c r="AS860" s="19" t="n" hidden="false">
        <f>AQ860+AR860</f>
        <v>0</v>
      </c>
      <c r="AT860" s="21" t="n" hidden="false">
        <f>AS860/N860-1</f>
        <v>-1</v>
      </c>
    </row>
    <row r="861" customFormat="false" hidden="false" outlineLevel="0" collapsed="false">
      <c r="A861" s="18" t="inlineStr">
        <is>
          <t xml:space="preserve">1.1.1.2.1.1.3.6</t>
        </is>
      </c>
      <c r="B861" s="18" t="inlineStr">
        <is>
          <t xml:space="preserve"/>
        </is>
      </c>
      <c r="C861" s="18" t="inlineStr">
        <is>
          <t xml:space="preserve">Затяжка кабеля, провода в трубу / 70-124 мм</t>
        </is>
      </c>
      <c r="D861" s="7" t="inlineStr">
        <is>
          <t xml:space="preserve">ЭМ
Поставщики: ООО "Богословский кабельный завод", Акционерное общество "Электрокабель" Кольчугинский завод"</t>
        </is>
      </c>
      <c r="E861" s="7" t="inlineStr">
        <is>
          <t xml:space="preserve">Выгружается из БО по объектам BIM-КЦ</t>
        </is>
      </c>
      <c r="F861" s="7" t="inlineStr">
        <is>
          <t xml:space="preserve">ПОГ М</t>
        </is>
      </c>
      <c r="G861" s="7" t="inlineStr">
        <is>
          <t xml:space="preserve">1</t>
        </is>
      </c>
      <c r="H861" s="8" t="n">
        <v>281</v>
      </c>
      <c r="I861" s="19" t="n">
        <f>ROUND((L862)/H861,2)</f>
        <v>907.23</v>
      </c>
      <c r="J861" s="20" t="n">
        <v>271</v>
      </c>
      <c r="K861" s="19" t="n">
        <f>I861+ROUND(J861,2)</f>
        <v>1178.23</v>
      </c>
      <c r="L861" s="19" t="n">
        <f>ROUND(H861*I861,2)</f>
        <v>254931.63</v>
      </c>
      <c r="M861" s="19" t="n">
        <f>ROUND(H861*ROUND(J861,2),2)</f>
        <v>76151</v>
      </c>
      <c r="N861" s="19" t="n">
        <f>L861+M861</f>
        <v>331082.63</v>
      </c>
      <c r="O861" s="8" t="n">
        <v>281</v>
      </c>
      <c r="P861" s="19" t="n" hidden="false">
        <f>ROUND((S862)/O861,2)</f>
        <v>907.23</v>
      </c>
      <c r="Q861" s="20" t="n" hidden="false">
        <v>393.6</v>
      </c>
      <c r="R861" s="19" t="n" hidden="false">
        <f>P861+Q861</f>
        <v>1300.83</v>
      </c>
      <c r="S861" s="19" t="n" hidden="false">
        <f>ROUND(O861*P861,2)</f>
        <v>254931.63</v>
      </c>
      <c r="T861" s="19" t="n" hidden="false">
        <f>ROUND(O861*Q861,2)</f>
        <v>110601.6</v>
      </c>
      <c r="U861" s="19" t="n" hidden="false">
        <f>S861+T861</f>
        <v>365533.23</v>
      </c>
      <c r="V861" s="21" t="n" hidden="false">
        <f>U861/N861-1</f>
        <v>0.10405438666474276</v>
      </c>
      <c r="W861" s="8" t="n">
        <v>281</v>
      </c>
      <c r="X861" s="19" t="n" hidden="false">
        <f>ROUND((AA862)/W861,2)</f>
        <v>907.23</v>
      </c>
      <c r="Y861" s="20" t="n" hidden="false">
        <v>700</v>
      </c>
      <c r="Z861" s="19" t="n" hidden="false">
        <f>X861+Y861</f>
        <v>1607.23</v>
      </c>
      <c r="AA861" s="19" t="n" hidden="false">
        <f>ROUND(W861*X861,2)</f>
        <v>254931.63</v>
      </c>
      <c r="AB861" s="19" t="n" hidden="false">
        <f>ROUND(W861*Y861,2)</f>
        <v>196700</v>
      </c>
      <c r="AC861" s="19" t="n" hidden="false">
        <f>AA861+AB861</f>
        <v>451631.63</v>
      </c>
      <c r="AD861" s="21" t="n" hidden="false">
        <f>AC861/N861-1</f>
        <v>0.3641054802542798</v>
      </c>
      <c r="AE861" s="8" t="n">
        <v>281</v>
      </c>
      <c r="AF861" s="19" t="n" hidden="false">
        <f>ROUND((AI862)/AE861,2)</f>
        <v>907.23</v>
      </c>
      <c r="AG861" s="20" t="n" hidden="false">
        <v>500</v>
      </c>
      <c r="AH861" s="19" t="n" hidden="false">
        <f>AF861+AG861</f>
        <v>1407.23</v>
      </c>
      <c r="AI861" s="19" t="n" hidden="false">
        <f>ROUND(AE861*AF861,2)</f>
        <v>254931.63</v>
      </c>
      <c r="AJ861" s="19" t="n" hidden="false">
        <f>ROUND(AE861*AG861,2)</f>
        <v>140500</v>
      </c>
      <c r="AK861" s="19" t="n" hidden="false">
        <f>AI861+AJ861</f>
        <v>395431.63</v>
      </c>
      <c r="AL861" s="21" t="n" hidden="false">
        <f>AK861/N861-1</f>
        <v>0.19435933561358998</v>
      </c>
      <c r="AM861" s="8" t="n">
        <v>0</v>
      </c>
      <c r="AN861" s="19" t="n" hidden="false">
        <f>ROUND((AQ862)/AM861,2)</f>
        <v>0</v>
      </c>
      <c r="AO861" s="19" t="n" hidden="false">
        <v>0</v>
      </c>
      <c r="AP861" s="19" t="n" hidden="false">
        <f>AN861+AO861</f>
        <v>0</v>
      </c>
      <c r="AQ861" s="19" t="n" hidden="false">
        <f>ROUND(AM861*AN861,2)</f>
        <v>0</v>
      </c>
      <c r="AR861" s="19" t="n" hidden="false">
        <f>ROUND(AM861*AO861,2)</f>
        <v>0</v>
      </c>
      <c r="AS861" s="19" t="n" hidden="false">
        <f>AQ861+AR861</f>
        <v>0</v>
      </c>
      <c r="AT861" s="21" t="n" hidden="false">
        <f>AS861/N861-1</f>
        <v>-1</v>
      </c>
    </row>
    <row r="862" customFormat="false" hidden="false" outlineLevel="0" collapsed="false">
      <c r="A862" s="18" t="inlineStr">
        <is>
          <t xml:space="preserve">1.1.1.2.1.1.3.6.1</t>
        </is>
      </c>
      <c r="B862" s="18" t="inlineStr">
        <is>
          <t xml:space="preserve"/>
        </is>
      </c>
      <c r="C862" s="22" t="inlineStr">
        <is>
          <t xml:space="preserve">Кабель силовой ВВГнг(A)-LSLTx 5х16мм2, 660В</t>
        </is>
      </c>
      <c r="D862" s="7" t="inlineStr">
        <is>
          <t xml:space="preserve"/>
        </is>
      </c>
      <c r="E862" s="7" t="inlineStr">
        <is>
          <t xml:space="preserve"/>
        </is>
      </c>
      <c r="F862" s="7" t="inlineStr">
        <is>
          <t xml:space="preserve">М</t>
        </is>
      </c>
      <c r="G862" s="7" t="inlineStr">
        <is>
          <t xml:space="preserve">1</t>
        </is>
      </c>
      <c r="H862" s="8" t="n">
        <v>281</v>
      </c>
      <c r="I862" s="23" t="n">
        <v>907.23</v>
      </c>
      <c r="J862" s="19" t="n">
        <v/>
      </c>
      <c r="K862" s="19" t="n">
        <f>ROUND(I862,2)+J862</f>
        <v>907.23</v>
      </c>
      <c r="L862" s="19" t="n">
        <f>ROUND(H862*ROUND(I862,2),2)</f>
        <v>254931.63</v>
      </c>
      <c r="M862" s="19" t="n">
        <v/>
      </c>
      <c r="N862" s="19" t="n">
        <f>L862+M862</f>
        <v>254931.63</v>
      </c>
      <c r="O862" s="8" t="n">
        <v>281</v>
      </c>
      <c r="P862" s="23" t="n" hidden="false">
        <v>907.23</v>
      </c>
      <c r="Q862" s="19" t="n" hidden="false">
        <v/>
      </c>
      <c r="R862" s="19" t="n" hidden="false">
        <f>P862+Q862</f>
        <v>907.23</v>
      </c>
      <c r="S862" s="19" t="n" hidden="false">
        <f>ROUND(O862*P862,2)</f>
        <v>254931.63</v>
      </c>
      <c r="T862" s="19" t="n" hidden="false">
        <v/>
      </c>
      <c r="U862" s="19" t="n" hidden="false">
        <f>S862+T862</f>
        <v>254931.63</v>
      </c>
      <c r="V862" s="21" t="n" hidden="false">
        <f>U862/N862-1</f>
        <v>0</v>
      </c>
      <c r="W862" s="8" t="n">
        <v>281</v>
      </c>
      <c r="X862" s="23" t="n" hidden="false">
        <v>907.23</v>
      </c>
      <c r="Y862" s="19" t="n" hidden="false">
        <v/>
      </c>
      <c r="Z862" s="19" t="n" hidden="false">
        <f>X862+Y862</f>
        <v>907.23</v>
      </c>
      <c r="AA862" s="19" t="n" hidden="false">
        <f>ROUND(W862*X862,2)</f>
        <v>254931.63</v>
      </c>
      <c r="AB862" s="19" t="n" hidden="false">
        <v/>
      </c>
      <c r="AC862" s="19" t="n" hidden="false">
        <f>AA862+AB862</f>
        <v>254931.63</v>
      </c>
      <c r="AD862" s="21" t="n" hidden="false">
        <f>AC862/N862-1</f>
        <v>0</v>
      </c>
      <c r="AE862" s="8" t="n">
        <v>281</v>
      </c>
      <c r="AF862" s="23" t="n" hidden="false">
        <v>907.23</v>
      </c>
      <c r="AG862" s="19" t="n" hidden="false">
        <v/>
      </c>
      <c r="AH862" s="19" t="n" hidden="false">
        <f>AF862+AG862</f>
        <v>907.23</v>
      </c>
      <c r="AI862" s="19" t="n" hidden="false">
        <f>ROUND(AE862*AF862,2)</f>
        <v>254931.63</v>
      </c>
      <c r="AJ862" s="19" t="n" hidden="false">
        <v/>
      </c>
      <c r="AK862" s="19" t="n" hidden="false">
        <f>AI862+AJ862</f>
        <v>254931.63</v>
      </c>
      <c r="AL862" s="21" t="n" hidden="false">
        <f>AK862/N862-1</f>
        <v>0</v>
      </c>
      <c r="AM862" s="8" t="n">
        <v>0</v>
      </c>
      <c r="AN862" s="23" t="n" hidden="false">
        <v>0</v>
      </c>
      <c r="AO862" s="19" t="n" hidden="false">
        <v/>
      </c>
      <c r="AP862" s="19" t="n" hidden="false">
        <f>AN862+AO862</f>
        <v>0</v>
      </c>
      <c r="AQ862" s="19" t="n" hidden="false">
        <f>ROUND(AM862*AN862,2)</f>
        <v>0</v>
      </c>
      <c r="AR862" s="19" t="n" hidden="false">
        <v/>
      </c>
      <c r="AS862" s="19" t="n" hidden="false">
        <f>AQ862+AR862</f>
        <v>0</v>
      </c>
      <c r="AT862" s="21" t="n" hidden="false">
        <f>AS862/N862-1</f>
        <v>-1</v>
      </c>
    </row>
    <row r="863" customFormat="false" hidden="false" outlineLevel="0" collapsed="false">
      <c r="A863" s="18" t="inlineStr">
        <is>
          <t xml:space="preserve">1.1.1.2.1.1.3.7</t>
        </is>
      </c>
      <c r="B863" s="18" t="inlineStr">
        <is>
          <t xml:space="preserve"/>
        </is>
      </c>
      <c r="C863" s="18" t="inlineStr">
        <is>
          <t xml:space="preserve">Затяжка кабеля, провода в трубу / 125-249 мм</t>
        </is>
      </c>
      <c r="D863" s="7" t="inlineStr">
        <is>
          <t xml:space="preserve">ЭМ
Поставщики: ООО "Богословский кабельный завод", Акционерное общество "Электрокабель" Кольчугинский завод"</t>
        </is>
      </c>
      <c r="E863" s="7" t="inlineStr">
        <is>
          <t xml:space="preserve">Выгружается из БО по объектам BIM-КЦ</t>
        </is>
      </c>
      <c r="F863" s="7" t="inlineStr">
        <is>
          <t xml:space="preserve">ПОГ М</t>
        </is>
      </c>
      <c r="G863" s="7" t="inlineStr">
        <is>
          <t xml:space="preserve">1</t>
        </is>
      </c>
      <c r="H863" s="8" t="n">
        <v>863</v>
      </c>
      <c r="I863" s="19" t="n">
        <f>ROUND((L864+L865)/H863,2)</f>
        <v>1684.32</v>
      </c>
      <c r="J863" s="20" t="n">
        <v>285</v>
      </c>
      <c r="K863" s="19" t="n">
        <f>I863+ROUND(J863,2)</f>
        <v>1969.32</v>
      </c>
      <c r="L863" s="19" t="n">
        <f>ROUND(H863*I863,2)</f>
        <v>1453568.16</v>
      </c>
      <c r="M863" s="19" t="n">
        <f>ROUND(H863*ROUND(J863,2),2)</f>
        <v>245955</v>
      </c>
      <c r="N863" s="19" t="n">
        <f>L863+M863</f>
        <v>1699523.16</v>
      </c>
      <c r="O863" s="8" t="n">
        <v>863</v>
      </c>
      <c r="P863" s="19" t="n" hidden="false">
        <f>ROUND((S864+S865)/O863,2)</f>
        <v>1771.27</v>
      </c>
      <c r="Q863" s="20" t="n" hidden="false">
        <v>426</v>
      </c>
      <c r="R863" s="19" t="n" hidden="false">
        <f>P863+Q863</f>
        <v>2197.27</v>
      </c>
      <c r="S863" s="19" t="n" hidden="false">
        <f>ROUND(O863*P863,2)</f>
        <v>1528606.01</v>
      </c>
      <c r="T863" s="19" t="n" hidden="false">
        <f>ROUND(O863*Q863,2)</f>
        <v>367638</v>
      </c>
      <c r="U863" s="19" t="n" hidden="false">
        <f>S863+T863</f>
        <v>1896244.01</v>
      </c>
      <c r="V863" s="21" t="n" hidden="false">
        <f>U863/N863-1</f>
        <v>0.115750614425284</v>
      </c>
      <c r="W863" s="8" t="n">
        <v>863</v>
      </c>
      <c r="X863" s="19" t="n" hidden="false">
        <f>ROUND((AA864+AA865)/W863,2)</f>
        <v>1204.6</v>
      </c>
      <c r="Y863" s="20" t="n" hidden="false">
        <v>700</v>
      </c>
      <c r="Z863" s="19" t="n" hidden="false">
        <f>X863+Y863</f>
        <v>1904.6</v>
      </c>
      <c r="AA863" s="19" t="n" hidden="false">
        <f>ROUND(W863*X863,2)</f>
        <v>1039569.8</v>
      </c>
      <c r="AB863" s="19" t="n" hidden="false">
        <f>ROUND(W863*Y863,2)</f>
        <v>604100</v>
      </c>
      <c r="AC863" s="19" t="n" hidden="false">
        <f>AA863+AB863</f>
        <v>1643669.8</v>
      </c>
      <c r="AD863" s="21" t="n" hidden="false">
        <f>AC863/N863-1</f>
        <v>-0.03286413584384451</v>
      </c>
      <c r="AE863" s="8" t="n">
        <v>863</v>
      </c>
      <c r="AF863" s="19" t="n" hidden="false">
        <f>ROUND((AI864+AI865)/AE863,2)</f>
        <v>1865.06</v>
      </c>
      <c r="AG863" s="20" t="n" hidden="false">
        <v>800</v>
      </c>
      <c r="AH863" s="19" t="n" hidden="false">
        <f>AF863+AG863</f>
        <v>2665.06</v>
      </c>
      <c r="AI863" s="19" t="n" hidden="false">
        <f>ROUND(AE863*AF863,2)</f>
        <v>1609546.78</v>
      </c>
      <c r="AJ863" s="19" t="n" hidden="false">
        <f>ROUND(AE863*AG863,2)</f>
        <v>690400</v>
      </c>
      <c r="AK863" s="19" t="n" hidden="false">
        <f>AI863+AJ863</f>
        <v>2299946.78</v>
      </c>
      <c r="AL863" s="21" t="n" hidden="false">
        <f>AK863/N863-1</f>
        <v>0.35328946032132924</v>
      </c>
      <c r="AM863" s="8" t="n">
        <v>0</v>
      </c>
      <c r="AN863" s="19" t="n" hidden="false">
        <f>ROUND((AQ864+AQ865)/AM863,2)</f>
        <v>0</v>
      </c>
      <c r="AO863" s="19" t="n" hidden="false">
        <v>0</v>
      </c>
      <c r="AP863" s="19" t="n" hidden="false">
        <f>AN863+AO863</f>
        <v>0</v>
      </c>
      <c r="AQ863" s="19" t="n" hidden="false">
        <f>ROUND(AM863*AN863,2)</f>
        <v>0</v>
      </c>
      <c r="AR863" s="19" t="n" hidden="false">
        <f>ROUND(AM863*AO863,2)</f>
        <v>0</v>
      </c>
      <c r="AS863" s="19" t="n" hidden="false">
        <f>AQ863+AR863</f>
        <v>0</v>
      </c>
      <c r="AT863" s="21" t="n" hidden="false">
        <f>AS863/N863-1</f>
        <v>-1</v>
      </c>
    </row>
    <row r="864" customFormat="false" hidden="false" outlineLevel="0" collapsed="false">
      <c r="A864" s="18" t="inlineStr">
        <is>
          <t xml:space="preserve">1.1.1.2.1.1.3.7.1</t>
        </is>
      </c>
      <c r="B864" s="18" t="inlineStr">
        <is>
          <t xml:space="preserve"/>
        </is>
      </c>
      <c r="C864" s="22" t="inlineStr">
        <is>
          <t xml:space="preserve">Кабель силовой ВВГнг(A)-LSLTx 5х25мм2, 1000В</t>
        </is>
      </c>
      <c r="D864" s="7" t="inlineStr">
        <is>
          <t xml:space="preserve"/>
        </is>
      </c>
      <c r="E864" s="7" t="inlineStr">
        <is>
          <t xml:space="preserve"/>
        </is>
      </c>
      <c r="F864" s="7" t="inlineStr">
        <is>
          <t xml:space="preserve">М</t>
        </is>
      </c>
      <c r="G864" s="7" t="inlineStr">
        <is>
          <t xml:space="preserve">1</t>
        </is>
      </c>
      <c r="H864" s="8" t="n">
        <v>843</v>
      </c>
      <c r="I864" s="20" t="n">
        <v>1680.05</v>
      </c>
      <c r="J864" s="19" t="n">
        <v/>
      </c>
      <c r="K864" s="19" t="n">
        <f>ROUND(I864,2)+J864</f>
        <v>1680.05</v>
      </c>
      <c r="L864" s="19" t="n">
        <f>ROUND(H864*ROUND(I864,2),2)</f>
        <v>1416282.15</v>
      </c>
      <c r="M864" s="19" t="n">
        <v/>
      </c>
      <c r="N864" s="19" t="n">
        <f>L864+M864</f>
        <v>1416282.15</v>
      </c>
      <c r="O864" s="8" t="n">
        <v>843</v>
      </c>
      <c r="P864" s="20" t="n" hidden="false">
        <v>1756</v>
      </c>
      <c r="Q864" s="19" t="n" hidden="false">
        <v/>
      </c>
      <c r="R864" s="19" t="n" hidden="false">
        <f>P864+Q864</f>
        <v>1756</v>
      </c>
      <c r="S864" s="19" t="n" hidden="false">
        <f>ROUND(O864*P864,2)</f>
        <v>1480308</v>
      </c>
      <c r="T864" s="19" t="n" hidden="false">
        <v/>
      </c>
      <c r="U864" s="19" t="n" hidden="false">
        <f>S864+T864</f>
        <v>1480308</v>
      </c>
      <c r="V864" s="21" t="n" hidden="false">
        <f>U864/N864-1</f>
        <v>0.045206987887265404</v>
      </c>
      <c r="W864" s="8" t="n">
        <v>843</v>
      </c>
      <c r="X864" s="20" t="n" hidden="false">
        <v>1178.14</v>
      </c>
      <c r="Y864" s="19" t="n" hidden="false">
        <v/>
      </c>
      <c r="Z864" s="19" t="n" hidden="false">
        <f>X864+Y864</f>
        <v>1178.14</v>
      </c>
      <c r="AA864" s="19" t="n" hidden="false">
        <f>ROUND(W864*X864,2)</f>
        <v>993172.02</v>
      </c>
      <c r="AB864" s="19" t="n" hidden="false">
        <v/>
      </c>
      <c r="AC864" s="19" t="n" hidden="false">
        <f>AA864+AB864</f>
        <v>993172.02</v>
      </c>
      <c r="AD864" s="21" t="n" hidden="false">
        <f>AC864/N864-1</f>
        <v>-0.298747061099372</v>
      </c>
      <c r="AE864" s="8" t="n">
        <v>843</v>
      </c>
      <c r="AF864" s="20" t="n" hidden="false">
        <v>1850</v>
      </c>
      <c r="AG864" s="19" t="n" hidden="false">
        <v/>
      </c>
      <c r="AH864" s="19" t="n" hidden="false">
        <f>AF864+AG864</f>
        <v>1850</v>
      </c>
      <c r="AI864" s="19" t="n" hidden="false">
        <f>ROUND(AE864*AF864,2)</f>
        <v>1559550</v>
      </c>
      <c r="AJ864" s="19" t="n" hidden="false">
        <v/>
      </c>
      <c r="AK864" s="19" t="n" hidden="false">
        <f>AI864+AJ864</f>
        <v>1559550</v>
      </c>
      <c r="AL864" s="21" t="n" hidden="false">
        <f>AK864/N864-1</f>
        <v>0.10115770363977261</v>
      </c>
      <c r="AM864" s="8" t="n">
        <v>0</v>
      </c>
      <c r="AN864" s="19" t="n" hidden="false">
        <v>0</v>
      </c>
      <c r="AO864" s="19" t="n" hidden="false">
        <v/>
      </c>
      <c r="AP864" s="19" t="n" hidden="false">
        <f>AN864+AO864</f>
        <v>0</v>
      </c>
      <c r="AQ864" s="19" t="n" hidden="false">
        <f>ROUND(AM864*AN864,2)</f>
        <v>0</v>
      </c>
      <c r="AR864" s="19" t="n" hidden="false">
        <v/>
      </c>
      <c r="AS864" s="19" t="n" hidden="false">
        <f>AQ864+AR864</f>
        <v>0</v>
      </c>
      <c r="AT864" s="21" t="n" hidden="false">
        <f>AS864/N864-1</f>
        <v>-1</v>
      </c>
    </row>
    <row r="865" customFormat="false" hidden="false" outlineLevel="0" collapsed="false">
      <c r="A865" s="18" t="inlineStr">
        <is>
          <t xml:space="preserve">1.1.1.2.1.1.3.7.2</t>
        </is>
      </c>
      <c r="B865" s="18" t="inlineStr">
        <is>
          <t xml:space="preserve"/>
        </is>
      </c>
      <c r="C865" s="22" t="inlineStr">
        <is>
          <t xml:space="preserve">Кабель силовой ВВГнг(A)-LSLTx 5х35мм2, 1000В</t>
        </is>
      </c>
      <c r="D865" s="7" t="inlineStr">
        <is>
          <t xml:space="preserve"/>
        </is>
      </c>
      <c r="E865" s="7" t="inlineStr">
        <is>
          <t xml:space="preserve"/>
        </is>
      </c>
      <c r="F865" s="7" t="inlineStr">
        <is>
          <t xml:space="preserve">М</t>
        </is>
      </c>
      <c r="G865" s="7" t="inlineStr">
        <is>
          <t xml:space="preserve">1</t>
        </is>
      </c>
      <c r="H865" s="8" t="n">
        <v>20</v>
      </c>
      <c r="I865" s="20" t="n">
        <v>1864.16</v>
      </c>
      <c r="J865" s="19" t="n">
        <v/>
      </c>
      <c r="K865" s="19" t="n">
        <f>ROUND(I865,2)+J865</f>
        <v>1864.16</v>
      </c>
      <c r="L865" s="19" t="n">
        <f>ROUND(H865*ROUND(I865,2),2)</f>
        <v>37283.2</v>
      </c>
      <c r="M865" s="19" t="n">
        <v/>
      </c>
      <c r="N865" s="19" t="n">
        <f>L865+M865</f>
        <v>37283.2</v>
      </c>
      <c r="O865" s="8" t="n">
        <v>20</v>
      </c>
      <c r="P865" s="20" t="n" hidden="false">
        <v>2415</v>
      </c>
      <c r="Q865" s="19" t="n" hidden="false">
        <v/>
      </c>
      <c r="R865" s="19" t="n" hidden="false">
        <f>P865+Q865</f>
        <v>2415</v>
      </c>
      <c r="S865" s="19" t="n" hidden="false">
        <f>ROUND(O865*P865,2)</f>
        <v>48300</v>
      </c>
      <c r="T865" s="19" t="n" hidden="false">
        <v/>
      </c>
      <c r="U865" s="19" t="n" hidden="false">
        <f>S865+T865</f>
        <v>48300</v>
      </c>
      <c r="V865" s="21" t="n" hidden="false">
        <f>U865/N865-1</f>
        <v>0.29548965754012535</v>
      </c>
      <c r="W865" s="8" t="n">
        <v>20</v>
      </c>
      <c r="X865" s="20" t="n" hidden="false">
        <v>2320</v>
      </c>
      <c r="Y865" s="19" t="n" hidden="false">
        <v/>
      </c>
      <c r="Z865" s="19" t="n" hidden="false">
        <f>X865+Y865</f>
        <v>2320</v>
      </c>
      <c r="AA865" s="19" t="n" hidden="false">
        <f>ROUND(W865*X865,2)</f>
        <v>46400</v>
      </c>
      <c r="AB865" s="19" t="n" hidden="false">
        <v/>
      </c>
      <c r="AC865" s="19" t="n" hidden="false">
        <f>AA865+AB865</f>
        <v>46400</v>
      </c>
      <c r="AD865" s="21" t="n" hidden="false">
        <f>AC865/N865-1</f>
        <v>0.24452836666380584</v>
      </c>
      <c r="AE865" s="8" t="n">
        <v>20</v>
      </c>
      <c r="AF865" s="20" t="n" hidden="false">
        <v>2500</v>
      </c>
      <c r="AG865" s="19" t="n" hidden="false">
        <v/>
      </c>
      <c r="AH865" s="19" t="n" hidden="false">
        <f>AF865+AG865</f>
        <v>2500</v>
      </c>
      <c r="AI865" s="19" t="n" hidden="false">
        <f>ROUND(AE865*AF865,2)</f>
        <v>50000</v>
      </c>
      <c r="AJ865" s="19" t="n" hidden="false">
        <v/>
      </c>
      <c r="AK865" s="19" t="n" hidden="false">
        <f>AI865+AJ865</f>
        <v>50000</v>
      </c>
      <c r="AL865" s="21" t="n" hidden="false">
        <f>AK865/N865-1</f>
        <v>0.34108660200841134</v>
      </c>
      <c r="AM865" s="8" t="n">
        <v>0</v>
      </c>
      <c r="AN865" s="19" t="n" hidden="false">
        <v>0</v>
      </c>
      <c r="AO865" s="19" t="n" hidden="false">
        <v/>
      </c>
      <c r="AP865" s="19" t="n" hidden="false">
        <f>AN865+AO865</f>
        <v>0</v>
      </c>
      <c r="AQ865" s="19" t="n" hidden="false">
        <f>ROUND(AM865*AN865,2)</f>
        <v>0</v>
      </c>
      <c r="AR865" s="19" t="n" hidden="false">
        <v/>
      </c>
      <c r="AS865" s="19" t="n" hidden="false">
        <f>AQ865+AR865</f>
        <v>0</v>
      </c>
      <c r="AT865" s="21" t="n" hidden="false">
        <f>AS865/N865-1</f>
        <v>-1</v>
      </c>
    </row>
    <row r="866" customFormat="false" hidden="false" outlineLevel="0" collapsed="false">
      <c r="A866" s="18" t="inlineStr">
        <is>
          <t xml:space="preserve">1.1.1.2.1.1.3.8</t>
        </is>
      </c>
      <c r="B866" s="18" t="inlineStr">
        <is>
          <t xml:space="preserve"/>
        </is>
      </c>
      <c r="C866" s="18" t="inlineStr">
        <is>
          <t xml:space="preserve">Прокладка кабеля, провода в лотке, металлоконструкциях / 1,5-6 мм</t>
        </is>
      </c>
      <c r="D866" s="7" t="inlineStr">
        <is>
          <t xml:space="preserve">ЭО
Поставщики: ООО "Богословский кабельный завод", Акционерное общество "Электрокабель" Кольчугинский завод"</t>
        </is>
      </c>
      <c r="E866" s="7" t="inlineStr">
        <is>
          <t xml:space="preserve">Выгружается из БО по объектам BIM-КЦ</t>
        </is>
      </c>
      <c r="F866" s="7" t="inlineStr">
        <is>
          <t xml:space="preserve">М</t>
        </is>
      </c>
      <c r="G866" s="7" t="inlineStr">
        <is>
          <t xml:space="preserve">1</t>
        </is>
      </c>
      <c r="H866" s="8" t="n">
        <v>851</v>
      </c>
      <c r="I866" s="19" t="n">
        <f>ROUND((L867+L868)/H866,2)</f>
        <v>64.36</v>
      </c>
      <c r="J866" s="20" t="n">
        <v>108</v>
      </c>
      <c r="K866" s="19" t="n">
        <f>I866+ROUND(J866,2)</f>
        <v>172.36</v>
      </c>
      <c r="L866" s="19" t="n">
        <f>ROUND(H866*I866,2)</f>
        <v>54770.36</v>
      </c>
      <c r="M866" s="19" t="n">
        <f>ROUND(H866*ROUND(J866,2),2)</f>
        <v>91908</v>
      </c>
      <c r="N866" s="19" t="n">
        <f>L866+M866</f>
        <v>146678.36</v>
      </c>
      <c r="O866" s="8" t="n">
        <v>851</v>
      </c>
      <c r="P866" s="19" t="n" hidden="false">
        <f>ROUND((S867+S868)/O866,2)</f>
        <v>64.36</v>
      </c>
      <c r="Q866" s="20" t="n" hidden="false">
        <v>152.8</v>
      </c>
      <c r="R866" s="19" t="n" hidden="false">
        <f>P866+Q866</f>
        <v>217.16</v>
      </c>
      <c r="S866" s="19" t="n" hidden="false">
        <f>ROUND(O866*P866,2)</f>
        <v>54770.36</v>
      </c>
      <c r="T866" s="19" t="n" hidden="false">
        <f>ROUND(O866*Q866,2)</f>
        <v>130032.8</v>
      </c>
      <c r="U866" s="19" t="n" hidden="false">
        <f>S866+T866</f>
        <v>184803.16</v>
      </c>
      <c r="V866" s="21" t="n" hidden="false">
        <f>U866/N866-1</f>
        <v>0.2599210953817592</v>
      </c>
      <c r="W866" s="8" t="n">
        <v>851</v>
      </c>
      <c r="X866" s="19" t="n" hidden="false">
        <f>ROUND((AA867+AA868)/W866,2)</f>
        <v>64.36</v>
      </c>
      <c r="Y866" s="20" t="n" hidden="false">
        <v>235</v>
      </c>
      <c r="Z866" s="19" t="n" hidden="false">
        <f>X866+Y866</f>
        <v>299.36</v>
      </c>
      <c r="AA866" s="19" t="n" hidden="false">
        <f>ROUND(W866*X866,2)</f>
        <v>54770.36</v>
      </c>
      <c r="AB866" s="19" t="n" hidden="false">
        <f>ROUND(W866*Y866,2)</f>
        <v>199985</v>
      </c>
      <c r="AC866" s="19" t="n" hidden="false">
        <f>AA866+AB866</f>
        <v>254755.36</v>
      </c>
      <c r="AD866" s="21" t="n" hidden="false">
        <f>AC866/N866-1</f>
        <v>0.736829890925969</v>
      </c>
      <c r="AE866" s="8" t="n">
        <v>851</v>
      </c>
      <c r="AF866" s="19" t="n" hidden="false">
        <f>ROUND((AI867+AI868)/AE866,2)</f>
        <v>64.36</v>
      </c>
      <c r="AG866" s="20" t="n" hidden="false">
        <v>170</v>
      </c>
      <c r="AH866" s="19" t="n" hidden="false">
        <f>AF866+AG866</f>
        <v>234.36</v>
      </c>
      <c r="AI866" s="19" t="n" hidden="false">
        <f>ROUND(AE866*AF866,2)</f>
        <v>54770.36</v>
      </c>
      <c r="AJ866" s="19" t="n" hidden="false">
        <f>ROUND(AE866*AG866,2)</f>
        <v>144670</v>
      </c>
      <c r="AK866" s="19" t="n" hidden="false">
        <f>AI866+AJ866</f>
        <v>199440.36</v>
      </c>
      <c r="AL866" s="21" t="n" hidden="false">
        <f>AK866/N866-1</f>
        <v>0.3597122302158273</v>
      </c>
      <c r="AM866" s="8" t="n">
        <v>0</v>
      </c>
      <c r="AN866" s="19" t="n" hidden="false">
        <f>ROUND((AQ867+AQ868)/AM866,2)</f>
        <v>0</v>
      </c>
      <c r="AO866" s="19" t="n" hidden="false">
        <v>0</v>
      </c>
      <c r="AP866" s="19" t="n" hidden="false">
        <f>AN866+AO866</f>
        <v>0</v>
      </c>
      <c r="AQ866" s="19" t="n" hidden="false">
        <f>ROUND(AM866*AN866,2)</f>
        <v>0</v>
      </c>
      <c r="AR866" s="19" t="n" hidden="false">
        <f>ROUND(AM866*AO866,2)</f>
        <v>0</v>
      </c>
      <c r="AS866" s="19" t="n" hidden="false">
        <f>AQ866+AR866</f>
        <v>0</v>
      </c>
      <c r="AT866" s="21" t="n" hidden="false">
        <f>AS866/N866-1</f>
        <v>-1</v>
      </c>
    </row>
    <row r="867" customFormat="false" hidden="false" outlineLevel="0" collapsed="false">
      <c r="A867" s="18" t="inlineStr">
        <is>
          <t xml:space="preserve">1.1.1.2.1.1.3.8.1</t>
        </is>
      </c>
      <c r="B867" s="18" t="inlineStr">
        <is>
          <t xml:space="preserve"/>
        </is>
      </c>
      <c r="C867" s="22" t="inlineStr">
        <is>
          <t xml:space="preserve">Кабель силовой ВВГнг(A)-FRLSLTx 3х1,5мм2, 660В</t>
        </is>
      </c>
      <c r="D867" s="7" t="inlineStr">
        <is>
          <t xml:space="preserve"/>
        </is>
      </c>
      <c r="E867" s="7" t="inlineStr">
        <is>
          <t xml:space="preserve"/>
        </is>
      </c>
      <c r="F867" s="7" t="inlineStr">
        <is>
          <t xml:space="preserve">М</t>
        </is>
      </c>
      <c r="G867" s="7" t="inlineStr">
        <is>
          <t xml:space="preserve">1</t>
        </is>
      </c>
      <c r="H867" s="8" t="n">
        <v>359</v>
      </c>
      <c r="I867" s="23" t="n">
        <v>72.23</v>
      </c>
      <c r="J867" s="19" t="n">
        <v/>
      </c>
      <c r="K867" s="19" t="n">
        <f>ROUND(I867,2)+J867</f>
        <v>72.23</v>
      </c>
      <c r="L867" s="19" t="n">
        <f>ROUND(H867*ROUND(I867,2),2)</f>
        <v>25930.57</v>
      </c>
      <c r="M867" s="19" t="n">
        <v/>
      </c>
      <c r="N867" s="19" t="n">
        <f>L867+M867</f>
        <v>25930.57</v>
      </c>
      <c r="O867" s="8" t="n">
        <v>359</v>
      </c>
      <c r="P867" s="23" t="n" hidden="false">
        <v>72.23</v>
      </c>
      <c r="Q867" s="19" t="n" hidden="false">
        <v/>
      </c>
      <c r="R867" s="19" t="n" hidden="false">
        <f>P867+Q867</f>
        <v>72.23</v>
      </c>
      <c r="S867" s="19" t="n" hidden="false">
        <f>ROUND(O867*P867,2)</f>
        <v>25930.57</v>
      </c>
      <c r="T867" s="19" t="n" hidden="false">
        <v/>
      </c>
      <c r="U867" s="19" t="n" hidden="false">
        <f>S867+T867</f>
        <v>25930.57</v>
      </c>
      <c r="V867" s="21" t="n" hidden="false">
        <f>U867/N867-1</f>
        <v>0</v>
      </c>
      <c r="W867" s="8" t="n">
        <v>359</v>
      </c>
      <c r="X867" s="23" t="n" hidden="false">
        <v>72.23</v>
      </c>
      <c r="Y867" s="19" t="n" hidden="false">
        <v/>
      </c>
      <c r="Z867" s="19" t="n" hidden="false">
        <f>X867+Y867</f>
        <v>72.23</v>
      </c>
      <c r="AA867" s="19" t="n" hidden="false">
        <f>ROUND(W867*X867,2)</f>
        <v>25930.57</v>
      </c>
      <c r="AB867" s="19" t="n" hidden="false">
        <v/>
      </c>
      <c r="AC867" s="19" t="n" hidden="false">
        <f>AA867+AB867</f>
        <v>25930.57</v>
      </c>
      <c r="AD867" s="21" t="n" hidden="false">
        <f>AC867/N867-1</f>
        <v>0</v>
      </c>
      <c r="AE867" s="8" t="n">
        <v>359</v>
      </c>
      <c r="AF867" s="23" t="n" hidden="false">
        <v>72.23</v>
      </c>
      <c r="AG867" s="19" t="n" hidden="false">
        <v/>
      </c>
      <c r="AH867" s="19" t="n" hidden="false">
        <f>AF867+AG867</f>
        <v>72.23</v>
      </c>
      <c r="AI867" s="19" t="n" hidden="false">
        <f>ROUND(AE867*AF867,2)</f>
        <v>25930.57</v>
      </c>
      <c r="AJ867" s="19" t="n" hidden="false">
        <v/>
      </c>
      <c r="AK867" s="19" t="n" hidden="false">
        <f>AI867+AJ867</f>
        <v>25930.57</v>
      </c>
      <c r="AL867" s="21" t="n" hidden="false">
        <f>AK867/N867-1</f>
        <v>0</v>
      </c>
      <c r="AM867" s="8" t="n">
        <v>0</v>
      </c>
      <c r="AN867" s="23" t="n" hidden="false">
        <v>0</v>
      </c>
      <c r="AO867" s="19" t="n" hidden="false">
        <v/>
      </c>
      <c r="AP867" s="19" t="n" hidden="false">
        <f>AN867+AO867</f>
        <v>0</v>
      </c>
      <c r="AQ867" s="19" t="n" hidden="false">
        <f>ROUND(AM867*AN867,2)</f>
        <v>0</v>
      </c>
      <c r="AR867" s="19" t="n" hidden="false">
        <v/>
      </c>
      <c r="AS867" s="19" t="n" hidden="false">
        <f>AQ867+AR867</f>
        <v>0</v>
      </c>
      <c r="AT867" s="21" t="n" hidden="false">
        <f>AS867/N867-1</f>
        <v>-1</v>
      </c>
    </row>
    <row r="868" customFormat="false" hidden="false" outlineLevel="0" collapsed="false">
      <c r="A868" s="18" t="inlineStr">
        <is>
          <t xml:space="preserve">1.1.1.2.1.1.3.8.2</t>
        </is>
      </c>
      <c r="B868" s="18" t="inlineStr">
        <is>
          <t xml:space="preserve"/>
        </is>
      </c>
      <c r="C868" s="22" t="inlineStr">
        <is>
          <t xml:space="preserve">Кабель силовой ВВГнг(A)-LSLTx 3х1,5мм2, 660В</t>
        </is>
      </c>
      <c r="D868" s="7" t="inlineStr">
        <is>
          <t xml:space="preserve"/>
        </is>
      </c>
      <c r="E868" s="7" t="inlineStr">
        <is>
          <t xml:space="preserve"/>
        </is>
      </c>
      <c r="F868" s="7" t="inlineStr">
        <is>
          <t xml:space="preserve">М</t>
        </is>
      </c>
      <c r="G868" s="7" t="inlineStr">
        <is>
          <t xml:space="preserve">1</t>
        </is>
      </c>
      <c r="H868" s="8" t="n">
        <v>492</v>
      </c>
      <c r="I868" s="23" t="n">
        <v>58.61</v>
      </c>
      <c r="J868" s="19" t="n">
        <v/>
      </c>
      <c r="K868" s="19" t="n">
        <f>ROUND(I868,2)+J868</f>
        <v>58.61</v>
      </c>
      <c r="L868" s="19" t="n">
        <f>ROUND(H868*ROUND(I868,2),2)</f>
        <v>28836.12</v>
      </c>
      <c r="M868" s="19" t="n">
        <v/>
      </c>
      <c r="N868" s="19" t="n">
        <f>L868+M868</f>
        <v>28836.12</v>
      </c>
      <c r="O868" s="8" t="n">
        <v>492</v>
      </c>
      <c r="P868" s="23" t="n" hidden="false">
        <v>58.61</v>
      </c>
      <c r="Q868" s="19" t="n" hidden="false">
        <v/>
      </c>
      <c r="R868" s="19" t="n" hidden="false">
        <f>P868+Q868</f>
        <v>58.61</v>
      </c>
      <c r="S868" s="19" t="n" hidden="false">
        <f>ROUND(O868*P868,2)</f>
        <v>28836.12</v>
      </c>
      <c r="T868" s="19" t="n" hidden="false">
        <v/>
      </c>
      <c r="U868" s="19" t="n" hidden="false">
        <f>S868+T868</f>
        <v>28836.12</v>
      </c>
      <c r="V868" s="21" t="n" hidden="false">
        <f>U868/N868-1</f>
        <v>0</v>
      </c>
      <c r="W868" s="8" t="n">
        <v>492</v>
      </c>
      <c r="X868" s="23" t="n" hidden="false">
        <v>58.61</v>
      </c>
      <c r="Y868" s="19" t="n" hidden="false">
        <v/>
      </c>
      <c r="Z868" s="19" t="n" hidden="false">
        <f>X868+Y868</f>
        <v>58.61</v>
      </c>
      <c r="AA868" s="19" t="n" hidden="false">
        <f>ROUND(W868*X868,2)</f>
        <v>28836.12</v>
      </c>
      <c r="AB868" s="19" t="n" hidden="false">
        <v/>
      </c>
      <c r="AC868" s="19" t="n" hidden="false">
        <f>AA868+AB868</f>
        <v>28836.12</v>
      </c>
      <c r="AD868" s="21" t="n" hidden="false">
        <f>AC868/N868-1</f>
        <v>0</v>
      </c>
      <c r="AE868" s="8" t="n">
        <v>492</v>
      </c>
      <c r="AF868" s="23" t="n" hidden="false">
        <v>58.61</v>
      </c>
      <c r="AG868" s="19" t="n" hidden="false">
        <v/>
      </c>
      <c r="AH868" s="19" t="n" hidden="false">
        <f>AF868+AG868</f>
        <v>58.61</v>
      </c>
      <c r="AI868" s="19" t="n" hidden="false">
        <f>ROUND(AE868*AF868,2)</f>
        <v>28836.12</v>
      </c>
      <c r="AJ868" s="19" t="n" hidden="false">
        <v/>
      </c>
      <c r="AK868" s="19" t="n" hidden="false">
        <f>AI868+AJ868</f>
        <v>28836.12</v>
      </c>
      <c r="AL868" s="21" t="n" hidden="false">
        <f>AK868/N868-1</f>
        <v>0</v>
      </c>
      <c r="AM868" s="8" t="n">
        <v>0</v>
      </c>
      <c r="AN868" s="23" t="n" hidden="false">
        <v>0</v>
      </c>
      <c r="AO868" s="19" t="n" hidden="false">
        <v/>
      </c>
      <c r="AP868" s="19" t="n" hidden="false">
        <f>AN868+AO868</f>
        <v>0</v>
      </c>
      <c r="AQ868" s="19" t="n" hidden="false">
        <f>ROUND(AM868*AN868,2)</f>
        <v>0</v>
      </c>
      <c r="AR868" s="19" t="n" hidden="false">
        <v/>
      </c>
      <c r="AS868" s="19" t="n" hidden="false">
        <f>AQ868+AR868</f>
        <v>0</v>
      </c>
      <c r="AT868" s="21" t="n" hidden="false">
        <f>AS868/N868-1</f>
        <v>-1</v>
      </c>
    </row>
    <row r="869" customFormat="false" hidden="false" outlineLevel="0" collapsed="false">
      <c r="A869" s="18" t="inlineStr">
        <is>
          <t xml:space="preserve">1.1.1.2.1.1.3.9</t>
        </is>
      </c>
      <c r="B869" s="18" t="inlineStr">
        <is>
          <t xml:space="preserve"/>
        </is>
      </c>
      <c r="C869" s="18" t="inlineStr">
        <is>
          <t xml:space="preserve">Прокладка кабеля, провода в лотке, металлоконструкциях / 7-17 мм</t>
        </is>
      </c>
      <c r="D869" s="7" t="inlineStr">
        <is>
          <t xml:space="preserve">ЭО
Поставщики: ООО "Богословский кабельный завод", Акционерное общество "Электрокабель" Кольчугинский завод"</t>
        </is>
      </c>
      <c r="E869" s="7" t="inlineStr">
        <is>
          <t xml:space="preserve">Выгружается из БО по объектам BIM-КЦ</t>
        </is>
      </c>
      <c r="F869" s="7" t="inlineStr">
        <is>
          <t xml:space="preserve">М</t>
        </is>
      </c>
      <c r="G869" s="7" t="inlineStr">
        <is>
          <t xml:space="preserve">1</t>
        </is>
      </c>
      <c r="H869" s="8" t="n">
        <v>1382</v>
      </c>
      <c r="I869" s="19" t="n">
        <f>ROUND((L870+L871)/H869,2)</f>
        <v>78.55</v>
      </c>
      <c r="J869" s="20" t="n">
        <v>124</v>
      </c>
      <c r="K869" s="19" t="n">
        <f>I869+ROUND(J869,2)</f>
        <v>202.55</v>
      </c>
      <c r="L869" s="19" t="n">
        <f>ROUND(H869*I869,2)</f>
        <v>108556.1</v>
      </c>
      <c r="M869" s="19" t="n">
        <f>ROUND(H869*ROUND(J869,2),2)</f>
        <v>171368</v>
      </c>
      <c r="N869" s="19" t="n">
        <f>L869+M869</f>
        <v>279924.1</v>
      </c>
      <c r="O869" s="8" t="n">
        <v>1382</v>
      </c>
      <c r="P869" s="19" t="n" hidden="false">
        <f>ROUND((S870+S871)/O869,2)</f>
        <v>78.55</v>
      </c>
      <c r="Q869" s="20" t="n" hidden="false">
        <v>172.8</v>
      </c>
      <c r="R869" s="19" t="n" hidden="false">
        <f>P869+Q869</f>
        <v>251.35</v>
      </c>
      <c r="S869" s="19" t="n" hidden="false">
        <f>ROUND(O869*P869,2)</f>
        <v>108556.1</v>
      </c>
      <c r="T869" s="19" t="n" hidden="false">
        <f>ROUND(O869*Q869,2)</f>
        <v>238809.6</v>
      </c>
      <c r="U869" s="19" t="n" hidden="false">
        <f>S869+T869</f>
        <v>347365.7</v>
      </c>
      <c r="V869" s="21" t="n" hidden="false">
        <f>U869/N869-1</f>
        <v>0.2409281658849669</v>
      </c>
      <c r="W869" s="8" t="n">
        <v>1382</v>
      </c>
      <c r="X869" s="19" t="n" hidden="false">
        <f>ROUND((AA870+AA871)/W869,2)</f>
        <v>78.55</v>
      </c>
      <c r="Y869" s="20" t="n" hidden="false">
        <v>290</v>
      </c>
      <c r="Z869" s="19" t="n" hidden="false">
        <f>X869+Y869</f>
        <v>368.55</v>
      </c>
      <c r="AA869" s="19" t="n" hidden="false">
        <f>ROUND(W869*X869,2)</f>
        <v>108556.1</v>
      </c>
      <c r="AB869" s="19" t="n" hidden="false">
        <f>ROUND(W869*Y869,2)</f>
        <v>400780</v>
      </c>
      <c r="AC869" s="19" t="n" hidden="false">
        <f>AA869+AB869</f>
        <v>509336.1</v>
      </c>
      <c r="AD869" s="21" t="n" hidden="false">
        <f>AC869/N869-1</f>
        <v>0.8195507282152557</v>
      </c>
      <c r="AE869" s="8" t="n">
        <v>1382</v>
      </c>
      <c r="AF869" s="19" t="n" hidden="false">
        <f>ROUND((AI870+AI871)/AE869,2)</f>
        <v>78.55</v>
      </c>
      <c r="AG869" s="20" t="n" hidden="false">
        <v>170</v>
      </c>
      <c r="AH869" s="19" t="n" hidden="false">
        <f>AF869+AG869</f>
        <v>248.55</v>
      </c>
      <c r="AI869" s="19" t="n" hidden="false">
        <f>ROUND(AE869*AF869,2)</f>
        <v>108556.1</v>
      </c>
      <c r="AJ869" s="19" t="n" hidden="false">
        <f>ROUND(AE869*AG869,2)</f>
        <v>234940</v>
      </c>
      <c r="AK869" s="19" t="n" hidden="false">
        <f>AI869+AJ869</f>
        <v>343496.1</v>
      </c>
      <c r="AL869" s="21" t="n" hidden="false">
        <f>AK869/N869-1</f>
        <v>0.22710441866205877</v>
      </c>
      <c r="AM869" s="8" t="n">
        <v>0</v>
      </c>
      <c r="AN869" s="19" t="n" hidden="false">
        <f>ROUND((AQ870+AQ871)/AM869,2)</f>
        <v>0</v>
      </c>
      <c r="AO869" s="19" t="n" hidden="false">
        <v>0</v>
      </c>
      <c r="AP869" s="19" t="n" hidden="false">
        <f>AN869+AO869</f>
        <v>0</v>
      </c>
      <c r="AQ869" s="19" t="n" hidden="false">
        <f>ROUND(AM869*AN869,2)</f>
        <v>0</v>
      </c>
      <c r="AR869" s="19" t="n" hidden="false">
        <f>ROUND(AM869*AO869,2)</f>
        <v>0</v>
      </c>
      <c r="AS869" s="19" t="n" hidden="false">
        <f>AQ869+AR869</f>
        <v>0</v>
      </c>
      <c r="AT869" s="21" t="n" hidden="false">
        <f>AS869/N869-1</f>
        <v>-1</v>
      </c>
    </row>
    <row r="870" customFormat="false" hidden="false" outlineLevel="0" collapsed="false">
      <c r="A870" s="18" t="inlineStr">
        <is>
          <t xml:space="preserve">1.1.1.2.1.1.3.9.1</t>
        </is>
      </c>
      <c r="B870" s="18" t="inlineStr">
        <is>
          <t xml:space="preserve"/>
        </is>
      </c>
      <c r="C870" s="22" t="inlineStr">
        <is>
          <t xml:space="preserve">Кабель силовой ВВГнг(A)-FRLSLTx 3х2,5мм2, 660В</t>
        </is>
      </c>
      <c r="D870" s="7" t="inlineStr">
        <is>
          <t xml:space="preserve"/>
        </is>
      </c>
      <c r="E870" s="7" t="inlineStr">
        <is>
          <t xml:space="preserve"/>
        </is>
      </c>
      <c r="F870" s="7" t="inlineStr">
        <is>
          <t xml:space="preserve">М</t>
        </is>
      </c>
      <c r="G870" s="7" t="inlineStr">
        <is>
          <t xml:space="preserve">1</t>
        </is>
      </c>
      <c r="H870" s="8" t="n">
        <v>517</v>
      </c>
      <c r="I870" s="23" t="n">
        <v>98.31</v>
      </c>
      <c r="J870" s="19" t="n">
        <v/>
      </c>
      <c r="K870" s="19" t="n">
        <f>ROUND(I870,2)+J870</f>
        <v>98.31</v>
      </c>
      <c r="L870" s="19" t="n">
        <f>ROUND(H870*ROUND(I870,2),2)</f>
        <v>50826.27</v>
      </c>
      <c r="M870" s="19" t="n">
        <v/>
      </c>
      <c r="N870" s="19" t="n">
        <f>L870+M870</f>
        <v>50826.27</v>
      </c>
      <c r="O870" s="8" t="n">
        <v>517</v>
      </c>
      <c r="P870" s="23" t="n" hidden="false">
        <v>98.31</v>
      </c>
      <c r="Q870" s="19" t="n" hidden="false">
        <v/>
      </c>
      <c r="R870" s="19" t="n" hidden="false">
        <f>P870+Q870</f>
        <v>98.31</v>
      </c>
      <c r="S870" s="19" t="n" hidden="false">
        <f>ROUND(O870*P870,2)</f>
        <v>50826.27</v>
      </c>
      <c r="T870" s="19" t="n" hidden="false">
        <v/>
      </c>
      <c r="U870" s="19" t="n" hidden="false">
        <f>S870+T870</f>
        <v>50826.27</v>
      </c>
      <c r="V870" s="21" t="n" hidden="false">
        <f>U870/N870-1</f>
        <v>0</v>
      </c>
      <c r="W870" s="8" t="n">
        <v>517</v>
      </c>
      <c r="X870" s="23" t="n" hidden="false">
        <v>98.31</v>
      </c>
      <c r="Y870" s="19" t="n" hidden="false">
        <v/>
      </c>
      <c r="Z870" s="19" t="n" hidden="false">
        <f>X870+Y870</f>
        <v>98.31</v>
      </c>
      <c r="AA870" s="19" t="n" hidden="false">
        <f>ROUND(W870*X870,2)</f>
        <v>50826.27</v>
      </c>
      <c r="AB870" s="19" t="n" hidden="false">
        <v/>
      </c>
      <c r="AC870" s="19" t="n" hidden="false">
        <f>AA870+AB870</f>
        <v>50826.27</v>
      </c>
      <c r="AD870" s="21" t="n" hidden="false">
        <f>AC870/N870-1</f>
        <v>0</v>
      </c>
      <c r="AE870" s="8" t="n">
        <v>517</v>
      </c>
      <c r="AF870" s="23" t="n" hidden="false">
        <v>98.31</v>
      </c>
      <c r="AG870" s="19" t="n" hidden="false">
        <v/>
      </c>
      <c r="AH870" s="19" t="n" hidden="false">
        <f>AF870+AG870</f>
        <v>98.31</v>
      </c>
      <c r="AI870" s="19" t="n" hidden="false">
        <f>ROUND(AE870*AF870,2)</f>
        <v>50826.27</v>
      </c>
      <c r="AJ870" s="19" t="n" hidden="false">
        <v/>
      </c>
      <c r="AK870" s="19" t="n" hidden="false">
        <f>AI870+AJ870</f>
        <v>50826.27</v>
      </c>
      <c r="AL870" s="21" t="n" hidden="false">
        <f>AK870/N870-1</f>
        <v>0</v>
      </c>
      <c r="AM870" s="8" t="n">
        <v>0</v>
      </c>
      <c r="AN870" s="23" t="n" hidden="false">
        <v>0</v>
      </c>
      <c r="AO870" s="19" t="n" hidden="false">
        <v/>
      </c>
      <c r="AP870" s="19" t="n" hidden="false">
        <f>AN870+AO870</f>
        <v>0</v>
      </c>
      <c r="AQ870" s="19" t="n" hidden="false">
        <f>ROUND(AM870*AN870,2)</f>
        <v>0</v>
      </c>
      <c r="AR870" s="19" t="n" hidden="false">
        <v/>
      </c>
      <c r="AS870" s="19" t="n" hidden="false">
        <f>AQ870+AR870</f>
        <v>0</v>
      </c>
      <c r="AT870" s="21" t="n" hidden="false">
        <f>AS870/N870-1</f>
        <v>-1</v>
      </c>
    </row>
    <row r="871" customFormat="false" hidden="false" outlineLevel="0" collapsed="false">
      <c r="A871" s="18" t="inlineStr">
        <is>
          <t xml:space="preserve">1.1.1.2.1.1.3.9.2</t>
        </is>
      </c>
      <c r="B871" s="18" t="inlineStr">
        <is>
          <t xml:space="preserve"/>
        </is>
      </c>
      <c r="C871" s="22" t="inlineStr">
        <is>
          <t xml:space="preserve">Кабель силовой ВВГнг(A)-LSLTx 3х2,5мм2, 660В</t>
        </is>
      </c>
      <c r="D871" s="7" t="inlineStr">
        <is>
          <t xml:space="preserve"/>
        </is>
      </c>
      <c r="E871" s="7" t="inlineStr">
        <is>
          <t xml:space="preserve"/>
        </is>
      </c>
      <c r="F871" s="7" t="inlineStr">
        <is>
          <t xml:space="preserve">М</t>
        </is>
      </c>
      <c r="G871" s="7" t="inlineStr">
        <is>
          <t xml:space="preserve">1</t>
        </is>
      </c>
      <c r="H871" s="8" t="n">
        <v>865</v>
      </c>
      <c r="I871" s="23" t="n">
        <v>66.74</v>
      </c>
      <c r="J871" s="19" t="n">
        <v/>
      </c>
      <c r="K871" s="19" t="n">
        <f>ROUND(I871,2)+J871</f>
        <v>66.74</v>
      </c>
      <c r="L871" s="19" t="n">
        <f>ROUND(H871*ROUND(I871,2),2)</f>
        <v>57730.1</v>
      </c>
      <c r="M871" s="19" t="n">
        <v/>
      </c>
      <c r="N871" s="19" t="n">
        <f>L871+M871</f>
        <v>57730.1</v>
      </c>
      <c r="O871" s="8" t="n">
        <v>865</v>
      </c>
      <c r="P871" s="23" t="n" hidden="false">
        <v>66.74</v>
      </c>
      <c r="Q871" s="19" t="n" hidden="false">
        <v/>
      </c>
      <c r="R871" s="19" t="n" hidden="false">
        <f>P871+Q871</f>
        <v>66.74</v>
      </c>
      <c r="S871" s="19" t="n" hidden="false">
        <f>ROUND(O871*P871,2)</f>
        <v>57730.1</v>
      </c>
      <c r="T871" s="19" t="n" hidden="false">
        <v/>
      </c>
      <c r="U871" s="19" t="n" hidden="false">
        <f>S871+T871</f>
        <v>57730.1</v>
      </c>
      <c r="V871" s="21" t="n" hidden="false">
        <f>U871/N871-1</f>
        <v>0</v>
      </c>
      <c r="W871" s="8" t="n">
        <v>865</v>
      </c>
      <c r="X871" s="23" t="n" hidden="false">
        <v>66.74</v>
      </c>
      <c r="Y871" s="19" t="n" hidden="false">
        <v/>
      </c>
      <c r="Z871" s="19" t="n" hidden="false">
        <f>X871+Y871</f>
        <v>66.74</v>
      </c>
      <c r="AA871" s="19" t="n" hidden="false">
        <f>ROUND(W871*X871,2)</f>
        <v>57730.1</v>
      </c>
      <c r="AB871" s="19" t="n" hidden="false">
        <v/>
      </c>
      <c r="AC871" s="19" t="n" hidden="false">
        <f>AA871+AB871</f>
        <v>57730.1</v>
      </c>
      <c r="AD871" s="21" t="n" hidden="false">
        <f>AC871/N871-1</f>
        <v>0</v>
      </c>
      <c r="AE871" s="8" t="n">
        <v>865</v>
      </c>
      <c r="AF871" s="23" t="n" hidden="false">
        <v>66.74</v>
      </c>
      <c r="AG871" s="19" t="n" hidden="false">
        <v/>
      </c>
      <c r="AH871" s="19" t="n" hidden="false">
        <f>AF871+AG871</f>
        <v>66.74</v>
      </c>
      <c r="AI871" s="19" t="n" hidden="false">
        <f>ROUND(AE871*AF871,2)</f>
        <v>57730.1</v>
      </c>
      <c r="AJ871" s="19" t="n" hidden="false">
        <v/>
      </c>
      <c r="AK871" s="19" t="n" hidden="false">
        <f>AI871+AJ871</f>
        <v>57730.1</v>
      </c>
      <c r="AL871" s="21" t="n" hidden="false">
        <f>AK871/N871-1</f>
        <v>0</v>
      </c>
      <c r="AM871" s="8" t="n">
        <v>0</v>
      </c>
      <c r="AN871" s="23" t="n" hidden="false">
        <v>0</v>
      </c>
      <c r="AO871" s="19" t="n" hidden="false">
        <v/>
      </c>
      <c r="AP871" s="19" t="n" hidden="false">
        <f>AN871+AO871</f>
        <v>0</v>
      </c>
      <c r="AQ871" s="19" t="n" hidden="false">
        <f>ROUND(AM871*AN871,2)</f>
        <v>0</v>
      </c>
      <c r="AR871" s="19" t="n" hidden="false">
        <v/>
      </c>
      <c r="AS871" s="19" t="n" hidden="false">
        <f>AQ871+AR871</f>
        <v>0</v>
      </c>
      <c r="AT871" s="21" t="n" hidden="false">
        <f>AS871/N871-1</f>
        <v>-1</v>
      </c>
    </row>
    <row r="872" customFormat="false" hidden="false" outlineLevel="0" collapsed="false">
      <c r="A872" s="18" t="inlineStr">
        <is>
          <t xml:space="preserve">1.1.1.2.1.1.3.10</t>
        </is>
      </c>
      <c r="B872" s="18" t="inlineStr">
        <is>
          <t xml:space="preserve"/>
        </is>
      </c>
      <c r="C872" s="18" t="inlineStr">
        <is>
          <t xml:space="preserve">Прокладка кабеля, провода в лотке, металлоконструкциях / 700-1000 мм</t>
        </is>
      </c>
      <c r="D872" s="7" t="inlineStr">
        <is>
          <t xml:space="preserve">ЭМ
Поставщики: ООО "Богословский кабельный завод", Акционерное общество "Электрокабель" Кольчугинский завод"</t>
        </is>
      </c>
      <c r="E872" s="7" t="inlineStr">
        <is>
          <t xml:space="preserve">Выгружается из БО по объектам BIM-КЦ</t>
        </is>
      </c>
      <c r="F872" s="7" t="inlineStr">
        <is>
          <t xml:space="preserve">М</t>
        </is>
      </c>
      <c r="G872" s="7" t="inlineStr">
        <is>
          <t xml:space="preserve">1</t>
        </is>
      </c>
      <c r="H872" s="8" t="n">
        <v>20</v>
      </c>
      <c r="I872" s="19" t="n">
        <f>ROUND((L873)/H872,2)</f>
        <v>9106.63</v>
      </c>
      <c r="J872" s="20" t="n">
        <v>909</v>
      </c>
      <c r="K872" s="19" t="n">
        <f>I872+ROUND(J872,2)</f>
        <v>10015.63</v>
      </c>
      <c r="L872" s="19" t="n">
        <f>ROUND(H872*I872,2)</f>
        <v>182132.6</v>
      </c>
      <c r="M872" s="19" t="n">
        <f>ROUND(H872*ROUND(J872,2),2)</f>
        <v>18180</v>
      </c>
      <c r="N872" s="19" t="n">
        <f>L872+M872</f>
        <v>200312.6</v>
      </c>
      <c r="O872" s="8" t="n">
        <v>20</v>
      </c>
      <c r="P872" s="19" t="n" hidden="false">
        <f>ROUND((S873)/O872,2)</f>
        <v>9106.63</v>
      </c>
      <c r="Q872" s="20" t="n" hidden="false">
        <v>1254.4</v>
      </c>
      <c r="R872" s="19" t="n" hidden="false">
        <f>P872+Q872</f>
        <v>10361.03</v>
      </c>
      <c r="S872" s="19" t="n" hidden="false">
        <f>ROUND(O872*P872,2)</f>
        <v>182132.6</v>
      </c>
      <c r="T872" s="19" t="n" hidden="false">
        <f>ROUND(O872*Q872,2)</f>
        <v>25088</v>
      </c>
      <c r="U872" s="19" t="n" hidden="false">
        <f>S872+T872</f>
        <v>207220.6</v>
      </c>
      <c r="V872" s="21" t="n" hidden="false">
        <f>U872/N872-1</f>
        <v>0.03448609822846893</v>
      </c>
      <c r="W872" s="8" t="n">
        <v>20</v>
      </c>
      <c r="X872" s="19" t="n" hidden="false">
        <f>ROUND((AA873)/W872,2)</f>
        <v>9106.63</v>
      </c>
      <c r="Y872" s="20" t="n" hidden="false">
        <v>1100</v>
      </c>
      <c r="Z872" s="19" t="n" hidden="false">
        <f>X872+Y872</f>
        <v>10206.63</v>
      </c>
      <c r="AA872" s="19" t="n" hidden="false">
        <f>ROUND(W872*X872,2)</f>
        <v>182132.6</v>
      </c>
      <c r="AB872" s="19" t="n" hidden="false">
        <f>ROUND(W872*Y872,2)</f>
        <v>22000</v>
      </c>
      <c r="AC872" s="19" t="n" hidden="false">
        <f>AA872+AB872</f>
        <v>204132.6</v>
      </c>
      <c r="AD872" s="21" t="n" hidden="false">
        <f>AC872/N872-1</f>
        <v>0.019070193287890946</v>
      </c>
      <c r="AE872" s="8" t="n">
        <v>20</v>
      </c>
      <c r="AF872" s="19" t="n" hidden="false">
        <f>ROUND((AI873)/AE872,2)</f>
        <v>9106.63</v>
      </c>
      <c r="AG872" s="20" t="n" hidden="false">
        <v>1200</v>
      </c>
      <c r="AH872" s="19" t="n" hidden="false">
        <f>AF872+AG872</f>
        <v>10306.63</v>
      </c>
      <c r="AI872" s="19" t="n" hidden="false">
        <f>ROUND(AE872*AF872,2)</f>
        <v>182132.6</v>
      </c>
      <c r="AJ872" s="19" t="n" hidden="false">
        <f>ROUND(AE872*AG872,2)</f>
        <v>24000</v>
      </c>
      <c r="AK872" s="19" t="n" hidden="false">
        <f>AI872+AJ872</f>
        <v>206132.6</v>
      </c>
      <c r="AL872" s="21" t="n" hidden="false">
        <f>AK872/N872-1</f>
        <v>0.02905458767945701</v>
      </c>
      <c r="AM872" s="8" t="n">
        <v>0</v>
      </c>
      <c r="AN872" s="19" t="n" hidden="false">
        <f>ROUND((AQ873)/AM872,2)</f>
        <v>0</v>
      </c>
      <c r="AO872" s="19" t="n" hidden="false">
        <v>0</v>
      </c>
      <c r="AP872" s="19" t="n" hidden="false">
        <f>AN872+AO872</f>
        <v>0</v>
      </c>
      <c r="AQ872" s="19" t="n" hidden="false">
        <f>ROUND(AM872*AN872,2)</f>
        <v>0</v>
      </c>
      <c r="AR872" s="19" t="n" hidden="false">
        <f>ROUND(AM872*AO872,2)</f>
        <v>0</v>
      </c>
      <c r="AS872" s="19" t="n" hidden="false">
        <f>AQ872+AR872</f>
        <v>0</v>
      </c>
      <c r="AT872" s="21" t="n" hidden="false">
        <f>AS872/N872-1</f>
        <v>-1</v>
      </c>
    </row>
    <row r="873" customFormat="false" hidden="false" outlineLevel="0" collapsed="false">
      <c r="A873" s="18" t="inlineStr">
        <is>
          <t xml:space="preserve">1.1.1.2.1.1.3.10.1</t>
        </is>
      </c>
      <c r="B873" s="18" t="inlineStr">
        <is>
          <t xml:space="preserve"/>
        </is>
      </c>
      <c r="C873" s="22" t="inlineStr">
        <is>
          <t xml:space="preserve">Кабель силовой ВВГнг(A)-FRLS 5х150мм2, 660В</t>
        </is>
      </c>
      <c r="D873" s="7" t="inlineStr">
        <is>
          <t xml:space="preserve"/>
        </is>
      </c>
      <c r="E873" s="7" t="inlineStr">
        <is>
          <t xml:space="preserve"/>
        </is>
      </c>
      <c r="F873" s="7" t="inlineStr">
        <is>
          <t xml:space="preserve">М</t>
        </is>
      </c>
      <c r="G873" s="7" t="inlineStr">
        <is>
          <t xml:space="preserve">1</t>
        </is>
      </c>
      <c r="H873" s="8" t="n">
        <v>20</v>
      </c>
      <c r="I873" s="23" t="n">
        <v>9106.63</v>
      </c>
      <c r="J873" s="19" t="n">
        <v/>
      </c>
      <c r="K873" s="19" t="n">
        <f>ROUND(I873,2)+J873</f>
        <v>9106.63</v>
      </c>
      <c r="L873" s="19" t="n">
        <f>ROUND(H873*ROUND(I873,2),2)</f>
        <v>182132.6</v>
      </c>
      <c r="M873" s="19" t="n">
        <v/>
      </c>
      <c r="N873" s="19" t="n">
        <f>L873+M873</f>
        <v>182132.6</v>
      </c>
      <c r="O873" s="8" t="n">
        <v>20</v>
      </c>
      <c r="P873" s="23" t="n" hidden="false">
        <v>9106.63</v>
      </c>
      <c r="Q873" s="19" t="n" hidden="false">
        <v/>
      </c>
      <c r="R873" s="19" t="n" hidden="false">
        <f>P873+Q873</f>
        <v>9106.63</v>
      </c>
      <c r="S873" s="19" t="n" hidden="false">
        <f>ROUND(O873*P873,2)</f>
        <v>182132.6</v>
      </c>
      <c r="T873" s="19" t="n" hidden="false">
        <v/>
      </c>
      <c r="U873" s="19" t="n" hidden="false">
        <f>S873+T873</f>
        <v>182132.6</v>
      </c>
      <c r="V873" s="21" t="n" hidden="false">
        <f>U873/N873-1</f>
        <v>0</v>
      </c>
      <c r="W873" s="8" t="n">
        <v>20</v>
      </c>
      <c r="X873" s="23" t="n" hidden="false">
        <v>9106.63</v>
      </c>
      <c r="Y873" s="19" t="n" hidden="false">
        <v/>
      </c>
      <c r="Z873" s="19" t="n" hidden="false">
        <f>X873+Y873</f>
        <v>9106.63</v>
      </c>
      <c r="AA873" s="19" t="n" hidden="false">
        <f>ROUND(W873*X873,2)</f>
        <v>182132.6</v>
      </c>
      <c r="AB873" s="19" t="n" hidden="false">
        <v/>
      </c>
      <c r="AC873" s="19" t="n" hidden="false">
        <f>AA873+AB873</f>
        <v>182132.6</v>
      </c>
      <c r="AD873" s="21" t="n" hidden="false">
        <f>AC873/N873-1</f>
        <v>0</v>
      </c>
      <c r="AE873" s="8" t="n">
        <v>20</v>
      </c>
      <c r="AF873" s="23" t="n" hidden="false">
        <v>9106.63</v>
      </c>
      <c r="AG873" s="19" t="n" hidden="false">
        <v/>
      </c>
      <c r="AH873" s="19" t="n" hidden="false">
        <f>AF873+AG873</f>
        <v>9106.63</v>
      </c>
      <c r="AI873" s="19" t="n" hidden="false">
        <f>ROUND(AE873*AF873,2)</f>
        <v>182132.6</v>
      </c>
      <c r="AJ873" s="19" t="n" hidden="false">
        <v/>
      </c>
      <c r="AK873" s="19" t="n" hidden="false">
        <f>AI873+AJ873</f>
        <v>182132.6</v>
      </c>
      <c r="AL873" s="21" t="n" hidden="false">
        <f>AK873/N873-1</f>
        <v>0</v>
      </c>
      <c r="AM873" s="8" t="n">
        <v>0</v>
      </c>
      <c r="AN873" s="23" t="n" hidden="false">
        <v>0</v>
      </c>
      <c r="AO873" s="19" t="n" hidden="false">
        <v/>
      </c>
      <c r="AP873" s="19" t="n" hidden="false">
        <f>AN873+AO873</f>
        <v>0</v>
      </c>
      <c r="AQ873" s="19" t="n" hidden="false">
        <f>ROUND(AM873*AN873,2)</f>
        <v>0</v>
      </c>
      <c r="AR873" s="19" t="n" hidden="false">
        <v/>
      </c>
      <c r="AS873" s="19" t="n" hidden="false">
        <f>AQ873+AR873</f>
        <v>0</v>
      </c>
      <c r="AT873" s="21" t="n" hidden="false">
        <f>AS873/N873-1</f>
        <v>-1</v>
      </c>
    </row>
    <row r="874" customFormat="false" hidden="false" outlineLevel="0" collapsed="false">
      <c r="A874" s="18" t="inlineStr">
        <is>
          <t xml:space="preserve">1.1.1.2.1.1.3.11</t>
        </is>
      </c>
      <c r="B874" s="18" t="inlineStr">
        <is>
          <t xml:space="preserve"/>
        </is>
      </c>
      <c r="C874" s="18" t="inlineStr">
        <is>
          <t xml:space="preserve">Монтаж трубы ПВХ, ПНД для кабеля / до 32мм</t>
        </is>
      </c>
      <c r="D874" s="7" t="inlineStr">
        <is>
          <t xml:space="preserve">ЭО</t>
        </is>
      </c>
      <c r="E874" s="7" t="inlineStr">
        <is>
          <t xml:space="preserve">Выгружается из БО по объектам BIM-КЦ</t>
        </is>
      </c>
      <c r="F874" s="7" t="inlineStr">
        <is>
          <t xml:space="preserve">ПОГ М</t>
        </is>
      </c>
      <c r="G874" s="7" t="inlineStr">
        <is>
          <t xml:space="preserve">1</t>
        </is>
      </c>
      <c r="H874" s="8" t="n">
        <v>2304</v>
      </c>
      <c r="I874" s="19" t="n">
        <f>ROUND((L875+L876+L877)/H874,2)</f>
        <v>37.82</v>
      </c>
      <c r="J874" s="20" t="n">
        <v>83</v>
      </c>
      <c r="K874" s="19" t="n">
        <f>I874+ROUND(J874,2)</f>
        <v>120.82</v>
      </c>
      <c r="L874" s="19" t="n">
        <f>ROUND(H874*I874,2)</f>
        <v>87137.28</v>
      </c>
      <c r="M874" s="19" t="n">
        <f>ROUND(H874*ROUND(J874,2),2)</f>
        <v>191232</v>
      </c>
      <c r="N874" s="19" t="n">
        <f>L874+M874</f>
        <v>278369.28</v>
      </c>
      <c r="O874" s="8" t="n">
        <v>2304</v>
      </c>
      <c r="P874" s="19" t="n" hidden="false">
        <f>ROUND((S875+S876+S877)/O874,2)</f>
        <v>84.74</v>
      </c>
      <c r="Q874" s="20" t="n" hidden="false">
        <v>112.8</v>
      </c>
      <c r="R874" s="19" t="n" hidden="false">
        <f>P874+Q874</f>
        <v>197.54</v>
      </c>
      <c r="S874" s="19" t="n" hidden="false">
        <f>ROUND(O874*P874,2)</f>
        <v>195240.96</v>
      </c>
      <c r="T874" s="19" t="n" hidden="false">
        <f>ROUND(O874*Q874,2)</f>
        <v>259891.2</v>
      </c>
      <c r="U874" s="19" t="n" hidden="false">
        <f>S874+T874</f>
        <v>455132.16</v>
      </c>
      <c r="V874" s="21" t="n" hidden="false">
        <f>U874/N874-1</f>
        <v>0.634994206257242</v>
      </c>
      <c r="W874" s="8" t="n">
        <v>2304</v>
      </c>
      <c r="X874" s="19" t="n" hidden="false">
        <f>ROUND((AA875+AA876+AA877)/W874,2)</f>
        <v>49.31</v>
      </c>
      <c r="Y874" s="20" t="n" hidden="false">
        <v>215</v>
      </c>
      <c r="Z874" s="19" t="n" hidden="false">
        <f>X874+Y874</f>
        <v>264.31</v>
      </c>
      <c r="AA874" s="19" t="n" hidden="false">
        <f>ROUND(W874*X874,2)</f>
        <v>113610.24</v>
      </c>
      <c r="AB874" s="19" t="n" hidden="false">
        <f>ROUND(W874*Y874,2)</f>
        <v>495360</v>
      </c>
      <c r="AC874" s="19" t="n" hidden="false">
        <f>AA874+AB874</f>
        <v>608970.24</v>
      </c>
      <c r="AD874" s="21" t="n" hidden="false">
        <f>AC874/N874-1</f>
        <v>1.1876344975997348</v>
      </c>
      <c r="AE874" s="8" t="n">
        <v>2304</v>
      </c>
      <c r="AF874" s="19" t="n" hidden="false">
        <f>ROUND((AI875+AI876+AI877)/AE874,2)</f>
        <v>97.97</v>
      </c>
      <c r="AG874" s="20" t="n" hidden="false">
        <v>160</v>
      </c>
      <c r="AH874" s="19" t="n" hidden="false">
        <f>AF874+AG874</f>
        <v>257.97</v>
      </c>
      <c r="AI874" s="19" t="n" hidden="false">
        <f>ROUND(AE874*AF874,2)</f>
        <v>225722.88</v>
      </c>
      <c r="AJ874" s="19" t="n" hidden="false">
        <f>ROUND(AE874*AG874,2)</f>
        <v>368640</v>
      </c>
      <c r="AK874" s="19" t="n" hidden="false">
        <f>AI874+AJ874</f>
        <v>594362.88</v>
      </c>
      <c r="AL874" s="21" t="n" hidden="false">
        <f>AK874/N874-1</f>
        <v>1.1351597417646082</v>
      </c>
      <c r="AM874" s="8" t="n">
        <v>0</v>
      </c>
      <c r="AN874" s="19" t="n" hidden="false">
        <f>ROUND((AQ875+AQ876+AQ877)/AM874,2)</f>
        <v>0</v>
      </c>
      <c r="AO874" s="19" t="n" hidden="false">
        <v>0</v>
      </c>
      <c r="AP874" s="19" t="n" hidden="false">
        <f>AN874+AO874</f>
        <v>0</v>
      </c>
      <c r="AQ874" s="19" t="n" hidden="false">
        <f>ROUND(AM874*AN874,2)</f>
        <v>0</v>
      </c>
      <c r="AR874" s="19" t="n" hidden="false">
        <f>ROUND(AM874*AO874,2)</f>
        <v>0</v>
      </c>
      <c r="AS874" s="19" t="n" hidden="false">
        <f>AQ874+AR874</f>
        <v>0</v>
      </c>
      <c r="AT874" s="21" t="n" hidden="false">
        <f>AS874/N874-1</f>
        <v>-1</v>
      </c>
    </row>
    <row r="875" customFormat="false" hidden="false" outlineLevel="0" collapsed="false">
      <c r="A875" s="18" t="inlineStr">
        <is>
          <t xml:space="preserve">1.1.1.2.1.1.3.11.1</t>
        </is>
      </c>
      <c r="B875" s="18" t="inlineStr">
        <is>
          <t xml:space="preserve"/>
        </is>
      </c>
      <c r="C875" s="22" t="inlineStr">
        <is>
          <t xml:space="preserve">Труба ПВХ гофрированная_ / Легкая с протяжкой / 20 мм</t>
        </is>
      </c>
      <c r="D875" s="7" t="inlineStr">
        <is>
          <t xml:space="preserve"/>
        </is>
      </c>
      <c r="E875" s="7" t="inlineStr">
        <is>
          <t xml:space="preserve"/>
        </is>
      </c>
      <c r="F875" s="7" t="inlineStr">
        <is>
          <t xml:space="preserve">ПОГ М</t>
        </is>
      </c>
      <c r="G875" s="7" t="inlineStr">
        <is>
          <t xml:space="preserve">1</t>
        </is>
      </c>
      <c r="H875" s="8" t="n">
        <v>695</v>
      </c>
      <c r="I875" s="20" t="n">
        <v>16.85</v>
      </c>
      <c r="J875" s="19" t="n">
        <v/>
      </c>
      <c r="K875" s="19" t="n">
        <f>ROUND(I875,2)+J875</f>
        <v>16.85</v>
      </c>
      <c r="L875" s="19" t="n">
        <f>ROUND(H875*ROUND(I875,2),2)</f>
        <v>11710.75</v>
      </c>
      <c r="M875" s="19" t="n">
        <v/>
      </c>
      <c r="N875" s="19" t="n">
        <f>L875+M875</f>
        <v>11710.75</v>
      </c>
      <c r="O875" s="8" t="n">
        <v>695</v>
      </c>
      <c r="P875" s="20" t="n" hidden="false">
        <v>17.41</v>
      </c>
      <c r="Q875" s="19" t="n" hidden="false">
        <v/>
      </c>
      <c r="R875" s="19" t="n" hidden="false">
        <f>P875+Q875</f>
        <v>17.41</v>
      </c>
      <c r="S875" s="19" t="n" hidden="false">
        <f>ROUND(O875*P875,2)</f>
        <v>12099.95</v>
      </c>
      <c r="T875" s="19" t="n" hidden="false">
        <v/>
      </c>
      <c r="U875" s="19" t="n" hidden="false">
        <f>S875+T875</f>
        <v>12099.95</v>
      </c>
      <c r="V875" s="21" t="n" hidden="false">
        <f>U875/N875-1</f>
        <v>0.033234421364985334</v>
      </c>
      <c r="W875" s="8" t="n">
        <v>695</v>
      </c>
      <c r="X875" s="20" t="n" hidden="false">
        <v>35</v>
      </c>
      <c r="Y875" s="19" t="n" hidden="false">
        <v/>
      </c>
      <c r="Z875" s="19" t="n" hidden="false">
        <f>X875+Y875</f>
        <v>35</v>
      </c>
      <c r="AA875" s="19" t="n" hidden="false">
        <f>ROUND(W875*X875,2)</f>
        <v>24325</v>
      </c>
      <c r="AB875" s="19" t="n" hidden="false">
        <v/>
      </c>
      <c r="AC875" s="19" t="n" hidden="false">
        <f>AA875+AB875</f>
        <v>24325</v>
      </c>
      <c r="AD875" s="21" t="n" hidden="false">
        <f>AC875/N875-1</f>
        <v>1.077151335311573</v>
      </c>
      <c r="AE875" s="8" t="n">
        <v>695</v>
      </c>
      <c r="AF875" s="20" t="n" hidden="false">
        <v>80</v>
      </c>
      <c r="AG875" s="19" t="n" hidden="false">
        <v/>
      </c>
      <c r="AH875" s="19" t="n" hidden="false">
        <f>AF875+AG875</f>
        <v>80</v>
      </c>
      <c r="AI875" s="19" t="n" hidden="false">
        <f>ROUND(AE875*AF875,2)</f>
        <v>55600</v>
      </c>
      <c r="AJ875" s="19" t="n" hidden="false">
        <v/>
      </c>
      <c r="AK875" s="19" t="n" hidden="false">
        <f>AI875+AJ875</f>
        <v>55600</v>
      </c>
      <c r="AL875" s="21" t="n" hidden="false">
        <f>AK875/N875-1</f>
        <v>3.747774480712166</v>
      </c>
      <c r="AM875" s="8" t="n">
        <v>0</v>
      </c>
      <c r="AN875" s="19" t="n" hidden="false">
        <v>0</v>
      </c>
      <c r="AO875" s="19" t="n" hidden="false">
        <v/>
      </c>
      <c r="AP875" s="19" t="n" hidden="false">
        <f>AN875+AO875</f>
        <v>0</v>
      </c>
      <c r="AQ875" s="19" t="n" hidden="false">
        <f>ROUND(AM875*AN875,2)</f>
        <v>0</v>
      </c>
      <c r="AR875" s="19" t="n" hidden="false">
        <v/>
      </c>
      <c r="AS875" s="19" t="n" hidden="false">
        <f>AQ875+AR875</f>
        <v>0</v>
      </c>
      <c r="AT875" s="21" t="n" hidden="false">
        <f>AS875/N875-1</f>
        <v>-1</v>
      </c>
    </row>
    <row r="876" customFormat="false" hidden="false" outlineLevel="0" collapsed="false">
      <c r="A876" s="18" t="inlineStr">
        <is>
          <t xml:space="preserve">1.1.1.2.1.1.3.11.2</t>
        </is>
      </c>
      <c r="B876" s="18" t="inlineStr">
        <is>
          <t xml:space="preserve"/>
        </is>
      </c>
      <c r="C876" s="22" t="inlineStr">
        <is>
          <t xml:space="preserve">Труба ПВХ гофрированная_ / Легкая с протяжкой / 25 мм</t>
        </is>
      </c>
      <c r="D876" s="7" t="inlineStr">
        <is>
          <t xml:space="preserve"/>
        </is>
      </c>
      <c r="E876" s="7" t="inlineStr">
        <is>
          <t xml:space="preserve"/>
        </is>
      </c>
      <c r="F876" s="7" t="inlineStr">
        <is>
          <t xml:space="preserve">ПОГ М</t>
        </is>
      </c>
      <c r="G876" s="7" t="inlineStr">
        <is>
          <t xml:space="preserve">1</t>
        </is>
      </c>
      <c r="H876" s="8" t="n">
        <v>765</v>
      </c>
      <c r="I876" s="20" t="n">
        <v>25.75</v>
      </c>
      <c r="J876" s="19" t="n">
        <v/>
      </c>
      <c r="K876" s="19" t="n">
        <f>ROUND(I876,2)+J876</f>
        <v>25.75</v>
      </c>
      <c r="L876" s="19" t="n">
        <f>ROUND(H876*ROUND(I876,2),2)</f>
        <v>19698.75</v>
      </c>
      <c r="M876" s="19" t="n">
        <v/>
      </c>
      <c r="N876" s="19" t="n">
        <f>L876+M876</f>
        <v>19698.75</v>
      </c>
      <c r="O876" s="8" t="n">
        <v>765</v>
      </c>
      <c r="P876" s="20" t="n" hidden="false">
        <v>28.2</v>
      </c>
      <c r="Q876" s="19" t="n" hidden="false">
        <v/>
      </c>
      <c r="R876" s="19" t="n" hidden="false">
        <f>P876+Q876</f>
        <v>28.2</v>
      </c>
      <c r="S876" s="19" t="n" hidden="false">
        <f>ROUND(O876*P876,2)</f>
        <v>21573</v>
      </c>
      <c r="T876" s="19" t="n" hidden="false">
        <v/>
      </c>
      <c r="U876" s="19" t="n" hidden="false">
        <f>S876+T876</f>
        <v>21573</v>
      </c>
      <c r="V876" s="21" t="n" hidden="false">
        <f>U876/N876-1</f>
        <v>0.09514563106796126</v>
      </c>
      <c r="W876" s="8" t="n">
        <v>765</v>
      </c>
      <c r="X876" s="20" t="n" hidden="false">
        <v>45</v>
      </c>
      <c r="Y876" s="19" t="n" hidden="false">
        <v/>
      </c>
      <c r="Z876" s="19" t="n" hidden="false">
        <f>X876+Y876</f>
        <v>45</v>
      </c>
      <c r="AA876" s="19" t="n" hidden="false">
        <f>ROUND(W876*X876,2)</f>
        <v>34425</v>
      </c>
      <c r="AB876" s="19" t="n" hidden="false">
        <v/>
      </c>
      <c r="AC876" s="19" t="n" hidden="false">
        <f>AA876+AB876</f>
        <v>34425</v>
      </c>
      <c r="AD876" s="21" t="n" hidden="false">
        <f>AC876/N876-1</f>
        <v>0.7475728155339805</v>
      </c>
      <c r="AE876" s="8" t="n">
        <v>765</v>
      </c>
      <c r="AF876" s="20" t="n" hidden="false">
        <v>90</v>
      </c>
      <c r="AG876" s="19" t="n" hidden="false">
        <v/>
      </c>
      <c r="AH876" s="19" t="n" hidden="false">
        <f>AF876+AG876</f>
        <v>90</v>
      </c>
      <c r="AI876" s="19" t="n" hidden="false">
        <f>ROUND(AE876*AF876,2)</f>
        <v>68850</v>
      </c>
      <c r="AJ876" s="19" t="n" hidden="false">
        <v/>
      </c>
      <c r="AK876" s="19" t="n" hidden="false">
        <f>AI876+AJ876</f>
        <v>68850</v>
      </c>
      <c r="AL876" s="21" t="n" hidden="false">
        <f>AK876/N876-1</f>
        <v>2.495145631067961</v>
      </c>
      <c r="AM876" s="8" t="n">
        <v>0</v>
      </c>
      <c r="AN876" s="19" t="n" hidden="false">
        <v>0</v>
      </c>
      <c r="AO876" s="19" t="n" hidden="false">
        <v/>
      </c>
      <c r="AP876" s="19" t="n" hidden="false">
        <f>AN876+AO876</f>
        <v>0</v>
      </c>
      <c r="AQ876" s="19" t="n" hidden="false">
        <f>ROUND(AM876*AN876,2)</f>
        <v>0</v>
      </c>
      <c r="AR876" s="19" t="n" hidden="false">
        <v/>
      </c>
      <c r="AS876" s="19" t="n" hidden="false">
        <f>AQ876+AR876</f>
        <v>0</v>
      </c>
      <c r="AT876" s="21" t="n" hidden="false">
        <f>AS876/N876-1</f>
        <v>-1</v>
      </c>
    </row>
    <row r="877" customFormat="false" hidden="false" outlineLevel="0" collapsed="false">
      <c r="A877" s="18" t="inlineStr">
        <is>
          <t xml:space="preserve">1.1.1.2.1.1.3.11.3</t>
        </is>
      </c>
      <c r="B877" s="18" t="inlineStr">
        <is>
          <t xml:space="preserve"/>
        </is>
      </c>
      <c r="C877" s="22" t="inlineStr">
        <is>
          <t xml:space="preserve">Труба ПВХ гофрированная_ / Тяжелая с протяжкой / 32 мм</t>
        </is>
      </c>
      <c r="D877" s="7" t="inlineStr">
        <is>
          <t xml:space="preserve">Труба гибкая гофрированная легкая, серия HFR, из композиции
полиолифенов (без галогена), самозатухающая, с зондом</t>
        </is>
      </c>
      <c r="E877" s="7" t="inlineStr">
        <is>
          <t xml:space="preserve"/>
        </is>
      </c>
      <c r="F877" s="7" t="inlineStr">
        <is>
          <t xml:space="preserve">ПОГ М</t>
        </is>
      </c>
      <c r="G877" s="7" t="inlineStr">
        <is>
          <t xml:space="preserve">1</t>
        </is>
      </c>
      <c r="H877" s="8" t="n">
        <v>844</v>
      </c>
      <c r="I877" s="20" t="n">
        <v>66.02</v>
      </c>
      <c r="J877" s="19" t="n">
        <v/>
      </c>
      <c r="K877" s="19" t="n">
        <f>ROUND(I877,2)+J877</f>
        <v>66.02</v>
      </c>
      <c r="L877" s="19" t="n">
        <f>ROUND(H877*ROUND(I877,2),2)</f>
        <v>55720.88</v>
      </c>
      <c r="M877" s="19" t="n">
        <v/>
      </c>
      <c r="N877" s="19" t="n">
        <f>L877+M877</f>
        <v>55720.88</v>
      </c>
      <c r="O877" s="8" t="n">
        <v>844</v>
      </c>
      <c r="P877" s="20" t="n" hidden="false">
        <v>191.44</v>
      </c>
      <c r="Q877" s="19" t="n" hidden="false">
        <v/>
      </c>
      <c r="R877" s="19" t="n" hidden="false">
        <f>P877+Q877</f>
        <v>191.44</v>
      </c>
      <c r="S877" s="19" t="n" hidden="false">
        <f>ROUND(O877*P877,2)</f>
        <v>161575.36</v>
      </c>
      <c r="T877" s="19" t="n" hidden="false">
        <v/>
      </c>
      <c r="U877" s="19" t="n" hidden="false">
        <f>S877+T877</f>
        <v>161575.36</v>
      </c>
      <c r="V877" s="21" t="n" hidden="false">
        <f>U877/N877-1</f>
        <v>1.8997273553468643</v>
      </c>
      <c r="W877" s="8" t="n">
        <v>844</v>
      </c>
      <c r="X877" s="20" t="n" hidden="false">
        <v>65</v>
      </c>
      <c r="Y877" s="19" t="n" hidden="false">
        <v/>
      </c>
      <c r="Z877" s="19" t="n" hidden="false">
        <f>X877+Y877</f>
        <v>65</v>
      </c>
      <c r="AA877" s="19" t="n" hidden="false">
        <f>ROUND(W877*X877,2)</f>
        <v>54860</v>
      </c>
      <c r="AB877" s="19" t="n" hidden="false">
        <v/>
      </c>
      <c r="AC877" s="19" t="n" hidden="false">
        <f>AA877+AB877</f>
        <v>54860</v>
      </c>
      <c r="AD877" s="21" t="n" hidden="false">
        <f>AC877/N877-1</f>
        <v>-0.015449863677673425</v>
      </c>
      <c r="AE877" s="8" t="n">
        <v>844</v>
      </c>
      <c r="AF877" s="20" t="n" hidden="false">
        <v>120</v>
      </c>
      <c r="AG877" s="19" t="n" hidden="false">
        <v/>
      </c>
      <c r="AH877" s="19" t="n" hidden="false">
        <f>AF877+AG877</f>
        <v>120</v>
      </c>
      <c r="AI877" s="19" t="n" hidden="false">
        <f>ROUND(AE877*AF877,2)</f>
        <v>101280</v>
      </c>
      <c r="AJ877" s="19" t="n" hidden="false">
        <v/>
      </c>
      <c r="AK877" s="19" t="n" hidden="false">
        <f>AI877+AJ877</f>
        <v>101280</v>
      </c>
      <c r="AL877" s="21" t="n" hidden="false">
        <f>AK877/N877-1</f>
        <v>0.8176310209027569</v>
      </c>
      <c r="AM877" s="8" t="n">
        <v>0</v>
      </c>
      <c r="AN877" s="19" t="n" hidden="false">
        <v>0</v>
      </c>
      <c r="AO877" s="19" t="n" hidden="false">
        <v/>
      </c>
      <c r="AP877" s="19" t="n" hidden="false">
        <f>AN877+AO877</f>
        <v>0</v>
      </c>
      <c r="AQ877" s="19" t="n" hidden="false">
        <f>ROUND(AM877*AN877,2)</f>
        <v>0</v>
      </c>
      <c r="AR877" s="19" t="n" hidden="false">
        <v/>
      </c>
      <c r="AS877" s="19" t="n" hidden="false">
        <f>AQ877+AR877</f>
        <v>0</v>
      </c>
      <c r="AT877" s="21" t="n" hidden="false">
        <f>AS877/N877-1</f>
        <v>-1</v>
      </c>
    </row>
    <row r="878" customFormat="false" hidden="false" outlineLevel="0" collapsed="false">
      <c r="A878" s="18" t="inlineStr">
        <is>
          <t xml:space="preserve">1.1.1.2.1.1.3.12</t>
        </is>
      </c>
      <c r="B878" s="18" t="inlineStr">
        <is>
          <t xml:space="preserve"/>
        </is>
      </c>
      <c r="C878" s="18" t="inlineStr">
        <is>
          <t xml:space="preserve">Монтаж трубы ПВХ, ПНД для кабеля / до 32мм</t>
        </is>
      </c>
      <c r="D878" s="7" t="inlineStr">
        <is>
          <t xml:space="preserve">ЭМ</t>
        </is>
      </c>
      <c r="E878" s="7" t="inlineStr">
        <is>
          <t xml:space="preserve">Выгружается из БО по объектам BIM-КЦ</t>
        </is>
      </c>
      <c r="F878" s="7" t="inlineStr">
        <is>
          <t xml:space="preserve">ПОГ М</t>
        </is>
      </c>
      <c r="G878" s="7" t="inlineStr">
        <is>
          <t xml:space="preserve">1</t>
        </is>
      </c>
      <c r="H878" s="8" t="n">
        <v>11360</v>
      </c>
      <c r="I878" s="19" t="n">
        <f>ROUND((L879+L880)/H878,2)</f>
        <v>38.45</v>
      </c>
      <c r="J878" s="20" t="n">
        <v>83</v>
      </c>
      <c r="K878" s="19" t="n">
        <f>I878+ROUND(J878,2)</f>
        <v>121.45</v>
      </c>
      <c r="L878" s="19" t="n">
        <f>ROUND(H878*I878,2)</f>
        <v>436792</v>
      </c>
      <c r="M878" s="19" t="n">
        <f>ROUND(H878*ROUND(J878,2),2)</f>
        <v>942880</v>
      </c>
      <c r="N878" s="19" t="n">
        <f>L878+M878</f>
        <v>1379672</v>
      </c>
      <c r="O878" s="8" t="n">
        <v>11360</v>
      </c>
      <c r="P878" s="19" t="n" hidden="false">
        <f>ROUND((S879+S880)/O878,2)</f>
        <v>45.88</v>
      </c>
      <c r="Q878" s="20" t="n" hidden="false">
        <v>112.8</v>
      </c>
      <c r="R878" s="19" t="n" hidden="false">
        <f>P878+Q878</f>
        <v>158.68</v>
      </c>
      <c r="S878" s="19" t="n" hidden="false">
        <f>ROUND(O878*P878,2)</f>
        <v>521196.8</v>
      </c>
      <c r="T878" s="19" t="n" hidden="false">
        <f>ROUND(O878*Q878,2)</f>
        <v>1281408</v>
      </c>
      <c r="U878" s="19" t="n" hidden="false">
        <f>S878+T878</f>
        <v>1802604.8</v>
      </c>
      <c r="V878" s="21" t="n" hidden="false">
        <f>U878/N878-1</f>
        <v>0.3065459036640594</v>
      </c>
      <c r="W878" s="8" t="n">
        <v>11360</v>
      </c>
      <c r="X878" s="19" t="n" hidden="false">
        <f>ROUND((AA879+AA880)/W878,2)</f>
        <v>65.12</v>
      </c>
      <c r="Y878" s="20" t="n" hidden="false">
        <v>215</v>
      </c>
      <c r="Z878" s="19" t="n" hidden="false">
        <f>X878+Y878</f>
        <v>280.12</v>
      </c>
      <c r="AA878" s="19" t="n" hidden="false">
        <f>ROUND(W878*X878,2)</f>
        <v>739763.2</v>
      </c>
      <c r="AB878" s="19" t="n" hidden="false">
        <f>ROUND(W878*Y878,2)</f>
        <v>2442400</v>
      </c>
      <c r="AC878" s="19" t="n" hidden="false">
        <f>AA878+AB878</f>
        <v>3182163.2</v>
      </c>
      <c r="AD878" s="21" t="n" hidden="false">
        <f>AC878/N878-1</f>
        <v>1.3064635652531909</v>
      </c>
      <c r="AE878" s="8" t="n">
        <v>11360</v>
      </c>
      <c r="AF878" s="19" t="n" hidden="false">
        <f>ROUND((AI879+AI880)/AE878,2)</f>
        <v>120</v>
      </c>
      <c r="AG878" s="20" t="n" hidden="false">
        <v>160</v>
      </c>
      <c r="AH878" s="19" t="n" hidden="false">
        <f>AF878+AG878</f>
        <v>280</v>
      </c>
      <c r="AI878" s="19" t="n" hidden="false">
        <f>ROUND(AE878*AF878,2)</f>
        <v>1363200</v>
      </c>
      <c r="AJ878" s="19" t="n" hidden="false">
        <f>ROUND(AE878*AG878,2)</f>
        <v>1817600</v>
      </c>
      <c r="AK878" s="19" t="n" hidden="false">
        <f>AI878+AJ878</f>
        <v>3180800</v>
      </c>
      <c r="AL878" s="21" t="n" hidden="false">
        <f>AK878/N878-1</f>
        <v>1.3054755043227666</v>
      </c>
      <c r="AM878" s="8" t="n">
        <v>0</v>
      </c>
      <c r="AN878" s="19" t="n" hidden="false">
        <f>ROUND((AQ879+AQ880)/AM878,2)</f>
        <v>0</v>
      </c>
      <c r="AO878" s="19" t="n" hidden="false">
        <v>0</v>
      </c>
      <c r="AP878" s="19" t="n" hidden="false">
        <f>AN878+AO878</f>
        <v>0</v>
      </c>
      <c r="AQ878" s="19" t="n" hidden="false">
        <f>ROUND(AM878*AN878,2)</f>
        <v>0</v>
      </c>
      <c r="AR878" s="19" t="n" hidden="false">
        <f>ROUND(AM878*AO878,2)</f>
        <v>0</v>
      </c>
      <c r="AS878" s="19" t="n" hidden="false">
        <f>AQ878+AR878</f>
        <v>0</v>
      </c>
      <c r="AT878" s="21" t="n" hidden="false">
        <f>AS878/N878-1</f>
        <v>-1</v>
      </c>
    </row>
    <row r="879" customFormat="false" hidden="false" outlineLevel="0" collapsed="false">
      <c r="A879" s="18" t="inlineStr">
        <is>
          <t xml:space="preserve">1.1.1.2.1.1.3.12.1</t>
        </is>
      </c>
      <c r="B879" s="18" t="inlineStr">
        <is>
          <t xml:space="preserve"/>
        </is>
      </c>
      <c r="C879" s="22" t="inlineStr">
        <is>
          <t xml:space="preserve">Труба ПВХ гофрированная_ / Легкая с протяжкой / 32 мм</t>
        </is>
      </c>
      <c r="D879" s="7" t="inlineStr">
        <is>
          <t xml:space="preserve"/>
        </is>
      </c>
      <c r="E879" s="7" t="inlineStr">
        <is>
          <t xml:space="preserve"/>
        </is>
      </c>
      <c r="F879" s="7" t="inlineStr">
        <is>
          <t xml:space="preserve">ПОГ М</t>
        </is>
      </c>
      <c r="G879" s="7" t="inlineStr">
        <is>
          <t xml:space="preserve">1</t>
        </is>
      </c>
      <c r="H879" s="8" t="n">
        <v>11225</v>
      </c>
      <c r="I879" s="20" t="n">
        <v>38.27</v>
      </c>
      <c r="J879" s="19" t="n">
        <v/>
      </c>
      <c r="K879" s="19" t="n">
        <f>ROUND(I879,2)+J879</f>
        <v>38.27</v>
      </c>
      <c r="L879" s="19" t="n">
        <f>ROUND(H879*ROUND(I879,2),2)</f>
        <v>429580.75</v>
      </c>
      <c r="M879" s="19" t="n">
        <v/>
      </c>
      <c r="N879" s="19" t="n">
        <f>L879+M879</f>
        <v>429580.75</v>
      </c>
      <c r="O879" s="8" t="n">
        <v>11225</v>
      </c>
      <c r="P879" s="20" t="n" hidden="false">
        <v>45.85</v>
      </c>
      <c r="Q879" s="19" t="n" hidden="false">
        <v/>
      </c>
      <c r="R879" s="19" t="n" hidden="false">
        <f>P879+Q879</f>
        <v>45.85</v>
      </c>
      <c r="S879" s="19" t="n" hidden="false">
        <f>ROUND(O879*P879,2)</f>
        <v>514666.25</v>
      </c>
      <c r="T879" s="19" t="n" hidden="false">
        <v/>
      </c>
      <c r="U879" s="19" t="n" hidden="false">
        <f>S879+T879</f>
        <v>514666.25</v>
      </c>
      <c r="V879" s="21" t="n" hidden="false">
        <f>U879/N879-1</f>
        <v>0.19806637052521547</v>
      </c>
      <c r="W879" s="8" t="n">
        <v>11225</v>
      </c>
      <c r="X879" s="20" t="n" hidden="false">
        <v>65</v>
      </c>
      <c r="Y879" s="19" t="n" hidden="false">
        <v/>
      </c>
      <c r="Z879" s="19" t="n" hidden="false">
        <f>X879+Y879</f>
        <v>65</v>
      </c>
      <c r="AA879" s="19" t="n" hidden="false">
        <f>ROUND(W879*X879,2)</f>
        <v>729625</v>
      </c>
      <c r="AB879" s="19" t="n" hidden="false">
        <v/>
      </c>
      <c r="AC879" s="19" t="n" hidden="false">
        <f>AA879+AB879</f>
        <v>729625</v>
      </c>
      <c r="AD879" s="21" t="n" hidden="false">
        <f>AC879/N879-1</f>
        <v>0.6984583224457799</v>
      </c>
      <c r="AE879" s="8" t="n">
        <v>11225</v>
      </c>
      <c r="AF879" s="20" t="n" hidden="false">
        <v>120</v>
      </c>
      <c r="AG879" s="19" t="n" hidden="false">
        <v/>
      </c>
      <c r="AH879" s="19" t="n" hidden="false">
        <f>AF879+AG879</f>
        <v>120</v>
      </c>
      <c r="AI879" s="19" t="n" hidden="false">
        <f>ROUND(AE879*AF879,2)</f>
        <v>1347000</v>
      </c>
      <c r="AJ879" s="19" t="n" hidden="false">
        <v/>
      </c>
      <c r="AK879" s="19" t="n" hidden="false">
        <f>AI879+AJ879</f>
        <v>1347000</v>
      </c>
      <c r="AL879" s="21" t="n" hidden="false">
        <f>AK879/N879-1</f>
        <v>2.135615364515286</v>
      </c>
      <c r="AM879" s="8" t="n">
        <v>0</v>
      </c>
      <c r="AN879" s="19" t="n" hidden="false">
        <v>0</v>
      </c>
      <c r="AO879" s="19" t="n" hidden="false">
        <v/>
      </c>
      <c r="AP879" s="19" t="n" hidden="false">
        <f>AN879+AO879</f>
        <v>0</v>
      </c>
      <c r="AQ879" s="19" t="n" hidden="false">
        <f>ROUND(AM879*AN879,2)</f>
        <v>0</v>
      </c>
      <c r="AR879" s="19" t="n" hidden="false">
        <v/>
      </c>
      <c r="AS879" s="19" t="n" hidden="false">
        <f>AQ879+AR879</f>
        <v>0</v>
      </c>
      <c r="AT879" s="21" t="n" hidden="false">
        <f>AS879/N879-1</f>
        <v>-1</v>
      </c>
    </row>
    <row r="880" customFormat="false" hidden="false" outlineLevel="0" collapsed="false">
      <c r="A880" s="18" t="inlineStr">
        <is>
          <t xml:space="preserve">1.1.1.2.1.1.3.12.2</t>
        </is>
      </c>
      <c r="B880" s="18" t="inlineStr">
        <is>
          <t xml:space="preserve"/>
        </is>
      </c>
      <c r="C880" s="22" t="inlineStr">
        <is>
          <t xml:space="preserve">Труба ПВХ гофрированная_ / ОКЛ (10132-E90)  / D=32 мм</t>
        </is>
      </c>
      <c r="D880" s="7" t="inlineStr">
        <is>
          <t xml:space="preserve"/>
        </is>
      </c>
      <c r="E880" s="7" t="inlineStr">
        <is>
          <t xml:space="preserve"/>
        </is>
      </c>
      <c r="F880" s="7" t="inlineStr">
        <is>
          <t xml:space="preserve">ПОГ М</t>
        </is>
      </c>
      <c r="G880" s="7" t="inlineStr">
        <is>
          <t xml:space="preserve">1</t>
        </is>
      </c>
      <c r="H880" s="8" t="n">
        <v>135</v>
      </c>
      <c r="I880" s="20" t="n">
        <v>53.2</v>
      </c>
      <c r="J880" s="19" t="n">
        <v/>
      </c>
      <c r="K880" s="19" t="n">
        <f>ROUND(I880,2)+J880</f>
        <v>53.2</v>
      </c>
      <c r="L880" s="19" t="n">
        <f>ROUND(H880*ROUND(I880,2),2)</f>
        <v>7182</v>
      </c>
      <c r="M880" s="19" t="n">
        <v/>
      </c>
      <c r="N880" s="19" t="n">
        <f>L880+M880</f>
        <v>7182</v>
      </c>
      <c r="O880" s="8" t="n">
        <v>135</v>
      </c>
      <c r="P880" s="20" t="n" hidden="false">
        <v>48.32</v>
      </c>
      <c r="Q880" s="19" t="n" hidden="false">
        <v/>
      </c>
      <c r="R880" s="19" t="n" hidden="false">
        <f>P880+Q880</f>
        <v>48.32</v>
      </c>
      <c r="S880" s="19" t="n" hidden="false">
        <f>ROUND(O880*P880,2)</f>
        <v>6523.2</v>
      </c>
      <c r="T880" s="19" t="n" hidden="false">
        <v/>
      </c>
      <c r="U880" s="19" t="n" hidden="false">
        <f>S880+T880</f>
        <v>6523.2</v>
      </c>
      <c r="V880" s="21" t="n" hidden="false">
        <f>U880/N880-1</f>
        <v>-0.09172932330827066</v>
      </c>
      <c r="W880" s="8" t="n">
        <v>135</v>
      </c>
      <c r="X880" s="20" t="n" hidden="false">
        <v>75</v>
      </c>
      <c r="Y880" s="19" t="n" hidden="false">
        <v/>
      </c>
      <c r="Z880" s="19" t="n" hidden="false">
        <f>X880+Y880</f>
        <v>75</v>
      </c>
      <c r="AA880" s="19" t="n" hidden="false">
        <f>ROUND(W880*X880,2)</f>
        <v>10125</v>
      </c>
      <c r="AB880" s="19" t="n" hidden="false">
        <v/>
      </c>
      <c r="AC880" s="19" t="n" hidden="false">
        <f>AA880+AB880</f>
        <v>10125</v>
      </c>
      <c r="AD880" s="21" t="n" hidden="false">
        <f>AC880/N880-1</f>
        <v>0.40977443609022557</v>
      </c>
      <c r="AE880" s="8" t="n">
        <v>135</v>
      </c>
      <c r="AF880" s="20" t="n" hidden="false">
        <v>120</v>
      </c>
      <c r="AG880" s="19" t="n" hidden="false">
        <v/>
      </c>
      <c r="AH880" s="19" t="n" hidden="false">
        <f>AF880+AG880</f>
        <v>120</v>
      </c>
      <c r="AI880" s="19" t="n" hidden="false">
        <f>ROUND(AE880*AF880,2)</f>
        <v>16200</v>
      </c>
      <c r="AJ880" s="19" t="n" hidden="false">
        <v/>
      </c>
      <c r="AK880" s="19" t="n" hidden="false">
        <f>AI880+AJ880</f>
        <v>16200</v>
      </c>
      <c r="AL880" s="21" t="n" hidden="false">
        <f>AK880/N880-1</f>
        <v>1.255639097744361</v>
      </c>
      <c r="AM880" s="8" t="n">
        <v>0</v>
      </c>
      <c r="AN880" s="19" t="n" hidden="false">
        <v>0</v>
      </c>
      <c r="AO880" s="19" t="n" hidden="false">
        <v/>
      </c>
      <c r="AP880" s="19" t="n" hidden="false">
        <f>AN880+AO880</f>
        <v>0</v>
      </c>
      <c r="AQ880" s="19" t="n" hidden="false">
        <f>ROUND(AM880*AN880,2)</f>
        <v>0</v>
      </c>
      <c r="AR880" s="19" t="n" hidden="false">
        <v/>
      </c>
      <c r="AS880" s="19" t="n" hidden="false">
        <f>AQ880+AR880</f>
        <v>0</v>
      </c>
      <c r="AT880" s="21" t="n" hidden="false">
        <f>AS880/N880-1</f>
        <v>-1</v>
      </c>
    </row>
    <row r="881" customFormat="false" hidden="false" outlineLevel="0" collapsed="false">
      <c r="A881" s="18" t="inlineStr">
        <is>
          <t xml:space="preserve">1.1.1.2.1.1.3.13</t>
        </is>
      </c>
      <c r="B881" s="18" t="inlineStr">
        <is>
          <t xml:space="preserve"/>
        </is>
      </c>
      <c r="C881" s="18" t="inlineStr">
        <is>
          <t xml:space="preserve">Монтаж трубы ПВХ, ПНД для кабеля / от 40мм до 100мм</t>
        </is>
      </c>
      <c r="D881" s="7" t="inlineStr">
        <is>
          <t xml:space="preserve">ЭМ</t>
        </is>
      </c>
      <c r="E881" s="7" t="inlineStr">
        <is>
          <t xml:space="preserve">Выгружается из БО по объектам BIM-КЦ</t>
        </is>
      </c>
      <c r="F881" s="7" t="inlineStr">
        <is>
          <t xml:space="preserve">ПОГ М</t>
        </is>
      </c>
      <c r="G881" s="7" t="inlineStr">
        <is>
          <t xml:space="preserve">1</t>
        </is>
      </c>
      <c r="H881" s="8" t="n">
        <v>14090</v>
      </c>
      <c r="I881" s="19" t="n">
        <f>ROUND((L882+L883+L884+L885+L886)/H881,2)</f>
        <v>107.79</v>
      </c>
      <c r="J881" s="20" t="n">
        <v>95</v>
      </c>
      <c r="K881" s="19" t="n">
        <f>I881+ROUND(J881,2)</f>
        <v>202.79</v>
      </c>
      <c r="L881" s="19" t="n">
        <f>ROUND(H881*I881,2)</f>
        <v>1518761.1</v>
      </c>
      <c r="M881" s="19" t="n">
        <f>ROUND(H881*ROUND(J881,2),2)</f>
        <v>1338550</v>
      </c>
      <c r="N881" s="19" t="n">
        <f>L881+M881</f>
        <v>2857311.1</v>
      </c>
      <c r="O881" s="8" t="n">
        <v>14090</v>
      </c>
      <c r="P881" s="19" t="n" hidden="false">
        <f>ROUND((S882+S883+S884+S885+S886)/O881,2)</f>
        <v>126.1</v>
      </c>
      <c r="Q881" s="20" t="n" hidden="false">
        <v>132</v>
      </c>
      <c r="R881" s="19" t="n" hidden="false">
        <f>P881+Q881</f>
        <v>258.1</v>
      </c>
      <c r="S881" s="19" t="n" hidden="false">
        <f>ROUND(O881*P881,2)</f>
        <v>1776749</v>
      </c>
      <c r="T881" s="19" t="n" hidden="false">
        <f>ROUND(O881*Q881,2)</f>
        <v>1859880</v>
      </c>
      <c r="U881" s="19" t="n" hidden="false">
        <f>S881+T881</f>
        <v>3636629</v>
      </c>
      <c r="V881" s="21" t="n" hidden="false">
        <f>U881/N881-1</f>
        <v>0.2727452043986389</v>
      </c>
      <c r="W881" s="8" t="n">
        <v>14090</v>
      </c>
      <c r="X881" s="19" t="n" hidden="false">
        <f>ROUND((AA882+AA883+AA884+AA885+AA886)/W881,2)</f>
        <v>125.23</v>
      </c>
      <c r="Y881" s="20" t="n" hidden="false">
        <v>215</v>
      </c>
      <c r="Z881" s="19" t="n" hidden="false">
        <f>X881+Y881</f>
        <v>340.23</v>
      </c>
      <c r="AA881" s="19" t="n" hidden="false">
        <f>ROUND(W881*X881,2)</f>
        <v>1764490.7</v>
      </c>
      <c r="AB881" s="19" t="n" hidden="false">
        <f>ROUND(W881*Y881,2)</f>
        <v>3029350</v>
      </c>
      <c r="AC881" s="19" t="n" hidden="false">
        <f>AA881+AB881</f>
        <v>4793840.7</v>
      </c>
      <c r="AD881" s="21" t="n" hidden="false">
        <f>AC881/N881-1</f>
        <v>0.6777454509591203</v>
      </c>
      <c r="AE881" s="8" t="n">
        <v>14090</v>
      </c>
      <c r="AF881" s="19" t="n" hidden="false">
        <f>ROUND((AI882+AI883+AI884+AI885+AI886)/AE881,2)</f>
        <v>290.73</v>
      </c>
      <c r="AG881" s="20" t="n" hidden="false">
        <v>160</v>
      </c>
      <c r="AH881" s="19" t="n" hidden="false">
        <f>AF881+AG881</f>
        <v>450.73</v>
      </c>
      <c r="AI881" s="19" t="n" hidden="false">
        <f>ROUND(AE881*AF881,2)</f>
        <v>4096385.7</v>
      </c>
      <c r="AJ881" s="19" t="n" hidden="false">
        <f>ROUND(AE881*AG881,2)</f>
        <v>2254400</v>
      </c>
      <c r="AK881" s="19" t="n" hidden="false">
        <f>AI881+AJ881</f>
        <v>6350785.7</v>
      </c>
      <c r="AL881" s="21" t="n" hidden="false">
        <f>AK881/N881-1</f>
        <v>1.2226441146013118</v>
      </c>
      <c r="AM881" s="8" t="n">
        <v>0</v>
      </c>
      <c r="AN881" s="19" t="n" hidden="false">
        <f>ROUND((AQ882+AQ883+AQ884+AQ885+AQ886)/AM881,2)</f>
        <v>0</v>
      </c>
      <c r="AO881" s="19" t="n" hidden="false">
        <v>0</v>
      </c>
      <c r="AP881" s="19" t="n" hidden="false">
        <f>AN881+AO881</f>
        <v>0</v>
      </c>
      <c r="AQ881" s="19" t="n" hidden="false">
        <f>ROUND(AM881*AN881,2)</f>
        <v>0</v>
      </c>
      <c r="AR881" s="19" t="n" hidden="false">
        <f>ROUND(AM881*AO881,2)</f>
        <v>0</v>
      </c>
      <c r="AS881" s="19" t="n" hidden="false">
        <f>AQ881+AR881</f>
        <v>0</v>
      </c>
      <c r="AT881" s="21" t="n" hidden="false">
        <f>AS881/N881-1</f>
        <v>-1</v>
      </c>
    </row>
    <row r="882" customFormat="false" hidden="false" outlineLevel="0" collapsed="false">
      <c r="A882" s="18" t="inlineStr">
        <is>
          <t xml:space="preserve">1.1.1.2.1.1.3.13.1</t>
        </is>
      </c>
      <c r="B882" s="18" t="inlineStr">
        <is>
          <t xml:space="preserve"/>
        </is>
      </c>
      <c r="C882" s="22" t="inlineStr">
        <is>
          <t xml:space="preserve">Труба полимерная гофрированная_ / ССД-Пайп, 800N, SN22, с протяжкой / OD=50 мм</t>
        </is>
      </c>
      <c r="D882" s="7" t="inlineStr">
        <is>
          <t xml:space="preserve">Труба гибкая гофрированная, из самозатухающей композиции
ПВХ , для ОКЛ , с
протяжкой, наружным диаметром</t>
        </is>
      </c>
      <c r="E882" s="7" t="inlineStr">
        <is>
          <t xml:space="preserve"/>
        </is>
      </c>
      <c r="F882" s="7" t="inlineStr">
        <is>
          <t xml:space="preserve">ПОГ М</t>
        </is>
      </c>
      <c r="G882" s="7" t="inlineStr">
        <is>
          <t xml:space="preserve">1</t>
        </is>
      </c>
      <c r="H882" s="8" t="n">
        <v>2785</v>
      </c>
      <c r="I882" s="20" t="n">
        <v>130</v>
      </c>
      <c r="J882" s="19" t="n">
        <v/>
      </c>
      <c r="K882" s="19" t="n">
        <f>ROUND(I882,2)+J882</f>
        <v>130</v>
      </c>
      <c r="L882" s="19" t="n">
        <f>ROUND(H882*ROUND(I882,2),2)</f>
        <v>362050</v>
      </c>
      <c r="M882" s="19" t="n">
        <v/>
      </c>
      <c r="N882" s="19" t="n">
        <f>L882+M882</f>
        <v>362050</v>
      </c>
      <c r="O882" s="8" t="n">
        <v>2785</v>
      </c>
      <c r="P882" s="20" t="n" hidden="false">
        <v>48.32</v>
      </c>
      <c r="Q882" s="19" t="n" hidden="false">
        <v/>
      </c>
      <c r="R882" s="19" t="n" hidden="false">
        <f>P882+Q882</f>
        <v>48.32</v>
      </c>
      <c r="S882" s="19" t="n" hidden="false">
        <f>ROUND(O882*P882,2)</f>
        <v>134571.2</v>
      </c>
      <c r="T882" s="19" t="n" hidden="false">
        <v/>
      </c>
      <c r="U882" s="19" t="n" hidden="false">
        <f>S882+T882</f>
        <v>134571.2</v>
      </c>
      <c r="V882" s="21" t="n" hidden="false">
        <f>U882/N882-1</f>
        <v>-0.6283076923076922</v>
      </c>
      <c r="W882" s="8" t="n">
        <v>2785</v>
      </c>
      <c r="X882" s="20" t="n" hidden="false">
        <v>235</v>
      </c>
      <c r="Y882" s="19" t="n" hidden="false">
        <v/>
      </c>
      <c r="Z882" s="19" t="n" hidden="false">
        <f>X882+Y882</f>
        <v>235</v>
      </c>
      <c r="AA882" s="19" t="n" hidden="false">
        <f>ROUND(W882*X882,2)</f>
        <v>654475</v>
      </c>
      <c r="AB882" s="19" t="n" hidden="false">
        <v/>
      </c>
      <c r="AC882" s="19" t="n" hidden="false">
        <f>AA882+AB882</f>
        <v>654475</v>
      </c>
      <c r="AD882" s="21" t="n" hidden="false">
        <f>AC882/N882-1</f>
        <v>0.8076923076923077</v>
      </c>
      <c r="AE882" s="8" t="n">
        <v>2785</v>
      </c>
      <c r="AF882" s="20" t="n" hidden="false">
        <v>350</v>
      </c>
      <c r="AG882" s="19" t="n" hidden="false">
        <v/>
      </c>
      <c r="AH882" s="19" t="n" hidden="false">
        <f>AF882+AG882</f>
        <v>350</v>
      </c>
      <c r="AI882" s="19" t="n" hidden="false">
        <f>ROUND(AE882*AF882,2)</f>
        <v>974750</v>
      </c>
      <c r="AJ882" s="19" t="n" hidden="false">
        <v/>
      </c>
      <c r="AK882" s="19" t="n" hidden="false">
        <f>AI882+AJ882</f>
        <v>974750</v>
      </c>
      <c r="AL882" s="21" t="n" hidden="false">
        <f>AK882/N882-1</f>
        <v>1.6923076923076925</v>
      </c>
      <c r="AM882" s="8" t="n">
        <v>0</v>
      </c>
      <c r="AN882" s="19" t="n" hidden="false">
        <v>0</v>
      </c>
      <c r="AO882" s="19" t="n" hidden="false">
        <v/>
      </c>
      <c r="AP882" s="19" t="n" hidden="false">
        <f>AN882+AO882</f>
        <v>0</v>
      </c>
      <c r="AQ882" s="19" t="n" hidden="false">
        <f>ROUND(AM882*AN882,2)</f>
        <v>0</v>
      </c>
      <c r="AR882" s="19" t="n" hidden="false">
        <v/>
      </c>
      <c r="AS882" s="19" t="n" hidden="false">
        <f>AQ882+AR882</f>
        <v>0</v>
      </c>
      <c r="AT882" s="21" t="n" hidden="false">
        <f>AS882/N882-1</f>
        <v>-1</v>
      </c>
    </row>
    <row r="883" customFormat="false" hidden="false" outlineLevel="0" collapsed="false">
      <c r="A883" s="18" t="inlineStr">
        <is>
          <t xml:space="preserve">1.1.1.2.1.1.3.13.2</t>
        </is>
      </c>
      <c r="B883" s="18" t="inlineStr">
        <is>
          <t xml:space="preserve"/>
        </is>
      </c>
      <c r="C883" s="22" t="inlineStr">
        <is>
          <t xml:space="preserve">Труба ПВХ гофрированная_ / Легкая с протяжкой / 50 мм</t>
        </is>
      </c>
      <c r="D883" s="7" t="inlineStr">
        <is>
          <t xml:space="preserve"/>
        </is>
      </c>
      <c r="E883" s="7" t="inlineStr">
        <is>
          <t xml:space="preserve"/>
        </is>
      </c>
      <c r="F883" s="7" t="inlineStr">
        <is>
          <t xml:space="preserve">ПОГ М</t>
        </is>
      </c>
      <c r="G883" s="7" t="inlineStr">
        <is>
          <t xml:space="preserve">1</t>
        </is>
      </c>
      <c r="H883" s="8" t="n">
        <v>725</v>
      </c>
      <c r="I883" s="20" t="n">
        <v>86.16</v>
      </c>
      <c r="J883" s="19" t="n">
        <v/>
      </c>
      <c r="K883" s="19" t="n">
        <f>ROUND(I883,2)+J883</f>
        <v>86.16</v>
      </c>
      <c r="L883" s="19" t="n">
        <f>ROUND(H883*ROUND(I883,2),2)</f>
        <v>62466</v>
      </c>
      <c r="M883" s="19" t="n">
        <v/>
      </c>
      <c r="N883" s="19" t="n">
        <f>L883+M883</f>
        <v>62466</v>
      </c>
      <c r="O883" s="8" t="n">
        <v>725</v>
      </c>
      <c r="P883" s="20" t="n" hidden="false">
        <v>144.44</v>
      </c>
      <c r="Q883" s="19" t="n" hidden="false">
        <v/>
      </c>
      <c r="R883" s="19" t="n" hidden="false">
        <f>P883+Q883</f>
        <v>144.44</v>
      </c>
      <c r="S883" s="19" t="n" hidden="false">
        <f>ROUND(O883*P883,2)</f>
        <v>104719</v>
      </c>
      <c r="T883" s="19" t="n" hidden="false">
        <v/>
      </c>
      <c r="U883" s="19" t="n" hidden="false">
        <f>S883+T883</f>
        <v>104719</v>
      </c>
      <c r="V883" s="21" t="n" hidden="false">
        <f>U883/N883-1</f>
        <v>0.6764159702878365</v>
      </c>
      <c r="W883" s="8" t="n">
        <v>725</v>
      </c>
      <c r="X883" s="20" t="n" hidden="false">
        <v>107</v>
      </c>
      <c r="Y883" s="19" t="n" hidden="false">
        <v/>
      </c>
      <c r="Z883" s="19" t="n" hidden="false">
        <f>X883+Y883</f>
        <v>107</v>
      </c>
      <c r="AA883" s="19" t="n" hidden="false">
        <f>ROUND(W883*X883,2)</f>
        <v>77575</v>
      </c>
      <c r="AB883" s="19" t="n" hidden="false">
        <v/>
      </c>
      <c r="AC883" s="19" t="n" hidden="false">
        <f>AA883+AB883</f>
        <v>77575</v>
      </c>
      <c r="AD883" s="21" t="n" hidden="false">
        <f>AC883/N883-1</f>
        <v>0.24187558031569178</v>
      </c>
      <c r="AE883" s="8" t="n">
        <v>725</v>
      </c>
      <c r="AF883" s="20" t="n" hidden="false">
        <v>350</v>
      </c>
      <c r="AG883" s="19" t="n" hidden="false">
        <v/>
      </c>
      <c r="AH883" s="19" t="n" hidden="false">
        <f>AF883+AG883</f>
        <v>350</v>
      </c>
      <c r="AI883" s="19" t="n" hidden="false">
        <f>ROUND(AE883*AF883,2)</f>
        <v>253750</v>
      </c>
      <c r="AJ883" s="19" t="n" hidden="false">
        <v/>
      </c>
      <c r="AK883" s="19" t="n" hidden="false">
        <f>AI883+AJ883</f>
        <v>253750</v>
      </c>
      <c r="AL883" s="21" t="n" hidden="false">
        <f>AK883/N883-1</f>
        <v>3.0622098421541315</v>
      </c>
      <c r="AM883" s="8" t="n">
        <v>0</v>
      </c>
      <c r="AN883" s="19" t="n" hidden="false">
        <v>0</v>
      </c>
      <c r="AO883" s="19" t="n" hidden="false">
        <v/>
      </c>
      <c r="AP883" s="19" t="n" hidden="false">
        <f>AN883+AO883</f>
        <v>0</v>
      </c>
      <c r="AQ883" s="19" t="n" hidden="false">
        <f>ROUND(AM883*AN883,2)</f>
        <v>0</v>
      </c>
      <c r="AR883" s="19" t="n" hidden="false">
        <v/>
      </c>
      <c r="AS883" s="19" t="n" hidden="false">
        <f>AQ883+AR883</f>
        <v>0</v>
      </c>
      <c r="AT883" s="21" t="n" hidden="false">
        <f>AS883/N883-1</f>
        <v>-1</v>
      </c>
    </row>
    <row r="884" customFormat="false" hidden="false" outlineLevel="0" collapsed="false">
      <c r="A884" s="18" t="inlineStr">
        <is>
          <t xml:space="preserve">1.1.1.2.1.1.3.13.3</t>
        </is>
      </c>
      <c r="B884" s="18" t="inlineStr">
        <is>
          <t xml:space="preserve"/>
        </is>
      </c>
      <c r="C884" s="22" t="inlineStr">
        <is>
          <t xml:space="preserve">Труба ПВХ гофрированная_ / Жесткая с протяжкой ССД-Пайп 800 N, SN22 / 63 мм</t>
        </is>
      </c>
      <c r="D884" s="7" t="inlineStr">
        <is>
          <t xml:space="preserve"/>
        </is>
      </c>
      <c r="E884" s="7" t="inlineStr">
        <is>
          <t xml:space="preserve"/>
        </is>
      </c>
      <c r="F884" s="7" t="inlineStr">
        <is>
          <t xml:space="preserve">ПОГ М</t>
        </is>
      </c>
      <c r="G884" s="7" t="inlineStr">
        <is>
          <t xml:space="preserve">1</t>
        </is>
      </c>
      <c r="H884" s="8" t="n">
        <v>1715</v>
      </c>
      <c r="I884" s="20" t="n">
        <v>177.6</v>
      </c>
      <c r="J884" s="19" t="n">
        <v/>
      </c>
      <c r="K884" s="19" t="n">
        <f>ROUND(I884,2)+J884</f>
        <v>177.6</v>
      </c>
      <c r="L884" s="19" t="n">
        <f>ROUND(H884*ROUND(I884,2),2)</f>
        <v>304584</v>
      </c>
      <c r="M884" s="19" t="n">
        <v/>
      </c>
      <c r="N884" s="19" t="n">
        <f>L884+M884</f>
        <v>304584</v>
      </c>
      <c r="O884" s="8" t="n">
        <v>1715</v>
      </c>
      <c r="P884" s="20" t="n" hidden="false">
        <v>150</v>
      </c>
      <c r="Q884" s="19" t="n" hidden="false">
        <v/>
      </c>
      <c r="R884" s="19" t="n" hidden="false">
        <f>P884+Q884</f>
        <v>150</v>
      </c>
      <c r="S884" s="19" t="n" hidden="false">
        <f>ROUND(O884*P884,2)</f>
        <v>257250</v>
      </c>
      <c r="T884" s="19" t="n" hidden="false">
        <v/>
      </c>
      <c r="U884" s="19" t="n" hidden="false">
        <f>S884+T884</f>
        <v>257250</v>
      </c>
      <c r="V884" s="21" t="n" hidden="false">
        <f>U884/N884-1</f>
        <v>-0.15540540540540537</v>
      </c>
      <c r="W884" s="8" t="n">
        <v>1715</v>
      </c>
      <c r="X884" s="20" t="n" hidden="false">
        <v>235</v>
      </c>
      <c r="Y884" s="19" t="n" hidden="false">
        <v/>
      </c>
      <c r="Z884" s="19" t="n" hidden="false">
        <f>X884+Y884</f>
        <v>235</v>
      </c>
      <c r="AA884" s="19" t="n" hidden="false">
        <f>ROUND(W884*X884,2)</f>
        <v>403025</v>
      </c>
      <c r="AB884" s="19" t="n" hidden="false">
        <v/>
      </c>
      <c r="AC884" s="19" t="n" hidden="false">
        <f>AA884+AB884</f>
        <v>403025</v>
      </c>
      <c r="AD884" s="21" t="n" hidden="false">
        <f>AC884/N884-1</f>
        <v>0.32319819819819817</v>
      </c>
      <c r="AE884" s="8" t="n">
        <v>1715</v>
      </c>
      <c r="AF884" s="20" t="n" hidden="false">
        <v>380</v>
      </c>
      <c r="AG884" s="19" t="n" hidden="false">
        <v/>
      </c>
      <c r="AH884" s="19" t="n" hidden="false">
        <f>AF884+AG884</f>
        <v>380</v>
      </c>
      <c r="AI884" s="19" t="n" hidden="false">
        <f>ROUND(AE884*AF884,2)</f>
        <v>651700</v>
      </c>
      <c r="AJ884" s="19" t="n" hidden="false">
        <v/>
      </c>
      <c r="AK884" s="19" t="n" hidden="false">
        <f>AI884+AJ884</f>
        <v>651700</v>
      </c>
      <c r="AL884" s="21" t="n" hidden="false">
        <f>AK884/N884-1</f>
        <v>1.1396396396396398</v>
      </c>
      <c r="AM884" s="8" t="n">
        <v>0</v>
      </c>
      <c r="AN884" s="19" t="n" hidden="false">
        <v>0</v>
      </c>
      <c r="AO884" s="19" t="n" hidden="false">
        <v/>
      </c>
      <c r="AP884" s="19" t="n" hidden="false">
        <f>AN884+AO884</f>
        <v>0</v>
      </c>
      <c r="AQ884" s="19" t="n" hidden="false">
        <f>ROUND(AM884*AN884,2)</f>
        <v>0</v>
      </c>
      <c r="AR884" s="19" t="n" hidden="false">
        <v/>
      </c>
      <c r="AS884" s="19" t="n" hidden="false">
        <f>AQ884+AR884</f>
        <v>0</v>
      </c>
      <c r="AT884" s="21" t="n" hidden="false">
        <f>AS884/N884-1</f>
        <v>-1</v>
      </c>
    </row>
    <row r="885" customFormat="false" hidden="false" outlineLevel="0" collapsed="false">
      <c r="A885" s="18" t="inlineStr">
        <is>
          <t xml:space="preserve">1.1.1.2.1.1.3.13.4</t>
        </is>
      </c>
      <c r="B885" s="18" t="inlineStr">
        <is>
          <t xml:space="preserve"/>
        </is>
      </c>
      <c r="C885" s="22" t="inlineStr">
        <is>
          <t xml:space="preserve">Труба ПВХ гофрированная_ / Легкая с протяжкой / 40 мм</t>
        </is>
      </c>
      <c r="D885" s="7" t="inlineStr">
        <is>
          <t xml:space="preserve"/>
        </is>
      </c>
      <c r="E885" s="7" t="inlineStr">
        <is>
          <t xml:space="preserve"/>
        </is>
      </c>
      <c r="F885" s="7" t="inlineStr">
        <is>
          <t xml:space="preserve">ПОГ М</t>
        </is>
      </c>
      <c r="G885" s="7" t="inlineStr">
        <is>
          <t xml:space="preserve">1</t>
        </is>
      </c>
      <c r="H885" s="8" t="n">
        <v>4975</v>
      </c>
      <c r="I885" s="20" t="n">
        <v>51.83</v>
      </c>
      <c r="J885" s="19" t="n">
        <v/>
      </c>
      <c r="K885" s="19" t="n">
        <f>ROUND(I885,2)+J885</f>
        <v>51.83</v>
      </c>
      <c r="L885" s="19" t="n">
        <f>ROUND(H885*ROUND(I885,2),2)</f>
        <v>257854.25</v>
      </c>
      <c r="M885" s="19" t="n">
        <v/>
      </c>
      <c r="N885" s="19" t="n">
        <f>L885+M885</f>
        <v>257854.25</v>
      </c>
      <c r="O885" s="8" t="n">
        <v>4975</v>
      </c>
      <c r="P885" s="20" t="n" hidden="false">
        <v>86.88</v>
      </c>
      <c r="Q885" s="19" t="n" hidden="false">
        <v/>
      </c>
      <c r="R885" s="19" t="n" hidden="false">
        <f>P885+Q885</f>
        <v>86.88</v>
      </c>
      <c r="S885" s="19" t="n" hidden="false">
        <f>ROUND(O885*P885,2)</f>
        <v>432228</v>
      </c>
      <c r="T885" s="19" t="n" hidden="false">
        <v/>
      </c>
      <c r="U885" s="19" t="n" hidden="false">
        <f>S885+T885</f>
        <v>432228</v>
      </c>
      <c r="V885" s="21" t="n" hidden="false">
        <f>U885/N885-1</f>
        <v>0.6762492764808026</v>
      </c>
      <c r="W885" s="8" t="n">
        <v>4975</v>
      </c>
      <c r="X885" s="20" t="n" hidden="false">
        <v>71</v>
      </c>
      <c r="Y885" s="19" t="n" hidden="false">
        <v/>
      </c>
      <c r="Z885" s="19" t="n" hidden="false">
        <f>X885+Y885</f>
        <v>71</v>
      </c>
      <c r="AA885" s="19" t="n" hidden="false">
        <f>ROUND(W885*X885,2)</f>
        <v>353225</v>
      </c>
      <c r="AB885" s="19" t="n" hidden="false">
        <v/>
      </c>
      <c r="AC885" s="19" t="n" hidden="false">
        <f>AA885+AB885</f>
        <v>353225</v>
      </c>
      <c r="AD885" s="21" t="n" hidden="false">
        <f>AC885/N885-1</f>
        <v>0.36986301369863006</v>
      </c>
      <c r="AE885" s="8" t="n">
        <v>4975</v>
      </c>
      <c r="AF885" s="20" t="n" hidden="false">
        <v>250</v>
      </c>
      <c r="AG885" s="19" t="n" hidden="false">
        <v/>
      </c>
      <c r="AH885" s="19" t="n" hidden="false">
        <f>AF885+AG885</f>
        <v>250</v>
      </c>
      <c r="AI885" s="19" t="n" hidden="false">
        <f>ROUND(AE885*AF885,2)</f>
        <v>1243750</v>
      </c>
      <c r="AJ885" s="19" t="n" hidden="false">
        <v/>
      </c>
      <c r="AK885" s="19" t="n" hidden="false">
        <f>AI885+AJ885</f>
        <v>1243750</v>
      </c>
      <c r="AL885" s="21" t="n" hidden="false">
        <f>AK885/N885-1</f>
        <v>3.8234613158402473</v>
      </c>
      <c r="AM885" s="8" t="n">
        <v>0</v>
      </c>
      <c r="AN885" s="19" t="n" hidden="false">
        <v>0</v>
      </c>
      <c r="AO885" s="19" t="n" hidden="false">
        <v/>
      </c>
      <c r="AP885" s="19" t="n" hidden="false">
        <f>AN885+AO885</f>
        <v>0</v>
      </c>
      <c r="AQ885" s="19" t="n" hidden="false">
        <f>ROUND(AM885*AN885,2)</f>
        <v>0</v>
      </c>
      <c r="AR885" s="19" t="n" hidden="false">
        <v/>
      </c>
      <c r="AS885" s="19" t="n" hidden="false">
        <f>AQ885+AR885</f>
        <v>0</v>
      </c>
      <c r="AT885" s="21" t="n" hidden="false">
        <f>AS885/N885-1</f>
        <v>-1</v>
      </c>
    </row>
    <row r="886" customFormat="false" hidden="false" outlineLevel="0" collapsed="false">
      <c r="A886" s="18" t="inlineStr">
        <is>
          <t xml:space="preserve">1.1.1.2.1.1.3.13.5</t>
        </is>
      </c>
      <c r="B886" s="18" t="inlineStr">
        <is>
          <t xml:space="preserve"/>
        </is>
      </c>
      <c r="C886" s="22" t="inlineStr">
        <is>
          <t xml:space="preserve">Труба ПВХ_ / Жесткая / Гладкая / тяжелая / 40 мм</t>
        </is>
      </c>
      <c r="D886" s="7" t="inlineStr">
        <is>
          <t xml:space="preserve"/>
        </is>
      </c>
      <c r="E886" s="7" t="inlineStr">
        <is>
          <t xml:space="preserve"/>
        </is>
      </c>
      <c r="F886" s="7" t="inlineStr">
        <is>
          <t xml:space="preserve">ПОГ М</t>
        </is>
      </c>
      <c r="G886" s="7" t="inlineStr">
        <is>
          <t xml:space="preserve">1</t>
        </is>
      </c>
      <c r="H886" s="8" t="n">
        <v>3890</v>
      </c>
      <c r="I886" s="20" t="n">
        <v>136.7</v>
      </c>
      <c r="J886" s="19" t="n">
        <v/>
      </c>
      <c r="K886" s="19" t="n">
        <f>ROUND(I886,2)+J886</f>
        <v>136.7</v>
      </c>
      <c r="L886" s="19" t="n">
        <f>ROUND(H886*ROUND(I886,2),2)</f>
        <v>531763</v>
      </c>
      <c r="M886" s="19" t="n">
        <v/>
      </c>
      <c r="N886" s="19" t="n">
        <f>L886+M886</f>
        <v>531763</v>
      </c>
      <c r="O886" s="8" t="n">
        <v>3890</v>
      </c>
      <c r="P886" s="20" t="n" hidden="false">
        <v>218</v>
      </c>
      <c r="Q886" s="19" t="n" hidden="false">
        <v/>
      </c>
      <c r="R886" s="19" t="n" hidden="false">
        <f>P886+Q886</f>
        <v>218</v>
      </c>
      <c r="S886" s="19" t="n" hidden="false">
        <f>ROUND(O886*P886,2)</f>
        <v>848020</v>
      </c>
      <c r="T886" s="19" t="n" hidden="false">
        <v/>
      </c>
      <c r="U886" s="19" t="n" hidden="false">
        <f>S886+T886</f>
        <v>848020</v>
      </c>
      <c r="V886" s="21" t="n" hidden="false">
        <f>U886/N886-1</f>
        <v>0.5947329919531821</v>
      </c>
      <c r="W886" s="8" t="n">
        <v>3890</v>
      </c>
      <c r="X886" s="20" t="n" hidden="false">
        <v>71</v>
      </c>
      <c r="Y886" s="19" t="n" hidden="false">
        <v/>
      </c>
      <c r="Z886" s="19" t="n" hidden="false">
        <f>X886+Y886</f>
        <v>71</v>
      </c>
      <c r="AA886" s="19" t="n" hidden="false">
        <f>ROUND(W886*X886,2)</f>
        <v>276190</v>
      </c>
      <c r="AB886" s="19" t="n" hidden="false">
        <v/>
      </c>
      <c r="AC886" s="19" t="n" hidden="false">
        <f>AA886+AB886</f>
        <v>276190</v>
      </c>
      <c r="AD886" s="21" t="n" hidden="false">
        <f>AC886/N886-1</f>
        <v>-0.4806144842721287</v>
      </c>
      <c r="AE886" s="8" t="n">
        <v>3890</v>
      </c>
      <c r="AF886" s="20" t="n" hidden="false">
        <v>250</v>
      </c>
      <c r="AG886" s="19" t="n" hidden="false">
        <v/>
      </c>
      <c r="AH886" s="19" t="n" hidden="false">
        <f>AF886+AG886</f>
        <v>250</v>
      </c>
      <c r="AI886" s="19" t="n" hidden="false">
        <f>ROUND(AE886*AF886,2)</f>
        <v>972500</v>
      </c>
      <c r="AJ886" s="19" t="n" hidden="false">
        <v/>
      </c>
      <c r="AK886" s="19" t="n" hidden="false">
        <f>AI886+AJ886</f>
        <v>972500</v>
      </c>
      <c r="AL886" s="21" t="n" hidden="false">
        <f>AK886/N886-1</f>
        <v>0.8288222384784198</v>
      </c>
      <c r="AM886" s="8" t="n">
        <v>0</v>
      </c>
      <c r="AN886" s="19" t="n" hidden="false">
        <v>0</v>
      </c>
      <c r="AO886" s="19" t="n" hidden="false">
        <v/>
      </c>
      <c r="AP886" s="19" t="n" hidden="false">
        <f>AN886+AO886</f>
        <v>0</v>
      </c>
      <c r="AQ886" s="19" t="n" hidden="false">
        <f>ROUND(AM886*AN886,2)</f>
        <v>0</v>
      </c>
      <c r="AR886" s="19" t="n" hidden="false">
        <v/>
      </c>
      <c r="AS886" s="19" t="n" hidden="false">
        <f>AQ886+AR886</f>
        <v>0</v>
      </c>
      <c r="AT886" s="21" t="n" hidden="false">
        <f>AS886/N886-1</f>
        <v>-1</v>
      </c>
    </row>
    <row r="887" customFormat="false" hidden="false" outlineLevel="0" collapsed="false">
      <c r="A887" s="18" t="inlineStr">
        <is>
          <t xml:space="preserve">1.1.1.2.1.1.3.14</t>
        </is>
      </c>
      <c r="B887" s="18" t="inlineStr">
        <is>
          <t xml:space="preserve"/>
        </is>
      </c>
      <c r="C887" s="18" t="inlineStr">
        <is>
          <t xml:space="preserve">Монтаж трубы ПВХ, ПНД для кабеля / расходные материалы</t>
        </is>
      </c>
      <c r="D887" s="7" t="inlineStr">
        <is>
          <t xml:space="preserve">ЭО</t>
        </is>
      </c>
      <c r="E887" s="7" t="inlineStr">
        <is>
          <t xml:space="preserve"/>
        </is>
      </c>
      <c r="F887" s="7" t="inlineStr">
        <is>
          <t xml:space="preserve">ПОГ М</t>
        </is>
      </c>
      <c r="G887" s="7" t="inlineStr">
        <is>
          <t xml:space="preserve">1</t>
        </is>
      </c>
      <c r="H887" s="8" t="n">
        <v>2304</v>
      </c>
      <c r="I887" s="19" t="n">
        <f>ROUND((L888+L889+L890+L891+L892)/H887,2)</f>
        <v>17.19</v>
      </c>
      <c r="J887" s="20" t="n">
        <v>0</v>
      </c>
      <c r="K887" s="19" t="n">
        <f>I887+ROUND(J887,2)</f>
        <v>17.19</v>
      </c>
      <c r="L887" s="19" t="n">
        <f>ROUND(H887*I887,2)</f>
        <v>39605.76</v>
      </c>
      <c r="M887" s="19" t="n">
        <f>ROUND(H887*ROUND(J887,2),2)</f>
        <v>0</v>
      </c>
      <c r="N887" s="19" t="n">
        <f>L887+M887</f>
        <v>39605.76</v>
      </c>
      <c r="O887" s="8" t="n">
        <v>2304</v>
      </c>
      <c r="P887" s="19" t="n" hidden="false">
        <f>ROUND((S888+S889+S890+S891+S892)/O887,2)</f>
        <v>55.31</v>
      </c>
      <c r="Q887" s="20" t="n" hidden="false">
        <v>1</v>
      </c>
      <c r="R887" s="19" t="n" hidden="false">
        <f>P887+Q887</f>
        <v>56.31</v>
      </c>
      <c r="S887" s="19" t="n" hidden="false">
        <f>ROUND(O887*P887,2)</f>
        <v>127434.24</v>
      </c>
      <c r="T887" s="19" t="n" hidden="false">
        <f>ROUND(O887*Q887,2)</f>
        <v>2304</v>
      </c>
      <c r="U887" s="19" t="n" hidden="false">
        <f>S887+T887</f>
        <v>129738.24</v>
      </c>
      <c r="V887" s="21" t="n" hidden="false">
        <f>U887/N887-1</f>
        <v>2.275741710296684</v>
      </c>
      <c r="W887" s="8" t="n">
        <v>2304</v>
      </c>
      <c r="X887" s="19" t="n" hidden="false">
        <f>ROUND((AA888+AA889+AA890+AA891+AA892)/W887,2)</f>
        <v>27.11</v>
      </c>
      <c r="Y887" s="19" t="n" hidden="false">
        <v>0</v>
      </c>
      <c r="Z887" s="19" t="n" hidden="false">
        <f>X887+Y887</f>
        <v>27.11</v>
      </c>
      <c r="AA887" s="19" t="n" hidden="false">
        <f>ROUND(W887*X887,2)</f>
        <v>62461.44</v>
      </c>
      <c r="AB887" s="19" t="n" hidden="false">
        <f>ROUND(W887*Y887,2)</f>
        <v>0</v>
      </c>
      <c r="AC887" s="19" t="n" hidden="false">
        <f>AA887+AB887</f>
        <v>62461.44</v>
      </c>
      <c r="AD887" s="21" t="n" hidden="false">
        <f>AC887/N887-1</f>
        <v>0.5770796974985457</v>
      </c>
      <c r="AE887" s="8" t="n">
        <v>2304</v>
      </c>
      <c r="AF887" s="19" t="n" hidden="false">
        <f>ROUND((AI888+AI889+AI890+AI891+AI892)/AE887,2)</f>
        <v>40.45</v>
      </c>
      <c r="AG887" s="19" t="n" hidden="false">
        <v>0</v>
      </c>
      <c r="AH887" s="19" t="n" hidden="false">
        <f>AF887+AG887</f>
        <v>40.45</v>
      </c>
      <c r="AI887" s="19" t="n" hidden="false">
        <f>ROUND(AE887*AF887,2)</f>
        <v>93196.8</v>
      </c>
      <c r="AJ887" s="19" t="n" hidden="false">
        <f>ROUND(AE887*AG887,2)</f>
        <v>0</v>
      </c>
      <c r="AK887" s="19" t="n" hidden="false">
        <f>AI887+AJ887</f>
        <v>93196.8</v>
      </c>
      <c r="AL887" s="21" t="n" hidden="false">
        <f>AK887/N887-1</f>
        <v>1.3531122745782431</v>
      </c>
      <c r="AM887" s="8" t="n">
        <v>0</v>
      </c>
      <c r="AN887" s="19" t="n" hidden="false">
        <f>ROUND((AQ888+AQ889+AQ890+AQ891+AQ892)/AM887,2)</f>
        <v>0</v>
      </c>
      <c r="AO887" s="19" t="n" hidden="false">
        <v>0</v>
      </c>
      <c r="AP887" s="19" t="n" hidden="false">
        <f>AN887+AO887</f>
        <v>0</v>
      </c>
      <c r="AQ887" s="19" t="n" hidden="false">
        <f>ROUND(AM887*AN887,2)</f>
        <v>0</v>
      </c>
      <c r="AR887" s="19" t="n" hidden="false">
        <f>ROUND(AM887*AO887,2)</f>
        <v>0</v>
      </c>
      <c r="AS887" s="19" t="n" hidden="false">
        <f>AQ887+AR887</f>
        <v>0</v>
      </c>
      <c r="AT887" s="21" t="n" hidden="false">
        <f>AS887/N887-1</f>
        <v>-1</v>
      </c>
    </row>
    <row r="888" customFormat="false" hidden="false" outlineLevel="0" collapsed="false">
      <c r="A888" s="18" t="inlineStr">
        <is>
          <t xml:space="preserve">1.1.1.2.1.1.3.14.1</t>
        </is>
      </c>
      <c r="B888" s="18" t="inlineStr">
        <is>
          <t xml:space="preserve"/>
        </is>
      </c>
      <c r="C888" s="22" t="inlineStr">
        <is>
          <t xml:space="preserve">Скоба металлическая однолапковая_ / 31-32мм</t>
        </is>
      </c>
      <c r="D888" s="7" t="inlineStr">
        <is>
          <t xml:space="preserve">двухлапковая</t>
        </is>
      </c>
      <c r="E888" s="7" t="inlineStr">
        <is>
          <t xml:space="preserve"/>
        </is>
      </c>
      <c r="F888" s="7" t="inlineStr">
        <is>
          <t xml:space="preserve">ШТ</t>
        </is>
      </c>
      <c r="G888" s="7" t="inlineStr">
        <is>
          <t xml:space="preserve">1</t>
        </is>
      </c>
      <c r="H888" s="8" t="n">
        <v>1700</v>
      </c>
      <c r="I888" s="20" t="n">
        <v>4.79</v>
      </c>
      <c r="J888" s="19" t="n">
        <v/>
      </c>
      <c r="K888" s="19" t="n">
        <f>ROUND(I888,2)+J888</f>
        <v>4.79</v>
      </c>
      <c r="L888" s="19" t="n">
        <f>ROUND(H888*ROUND(I888,2),2)</f>
        <v>8143</v>
      </c>
      <c r="M888" s="19" t="n">
        <v/>
      </c>
      <c r="N888" s="19" t="n">
        <f>L888+M888</f>
        <v>8143</v>
      </c>
      <c r="O888" s="8" t="n">
        <v>1700</v>
      </c>
      <c r="P888" s="20" t="n" hidden="false">
        <v>31.48</v>
      </c>
      <c r="Q888" s="19" t="n" hidden="false">
        <v/>
      </c>
      <c r="R888" s="19" t="n" hidden="false">
        <f>P888+Q888</f>
        <v>31.48</v>
      </c>
      <c r="S888" s="19" t="n" hidden="false">
        <f>ROUND(O888*P888,2)</f>
        <v>53516</v>
      </c>
      <c r="T888" s="19" t="n" hidden="false">
        <v/>
      </c>
      <c r="U888" s="19" t="n" hidden="false">
        <f>S888+T888</f>
        <v>53516</v>
      </c>
      <c r="V888" s="21" t="n" hidden="false">
        <f>U888/N888-1</f>
        <v>5.572025052192067</v>
      </c>
      <c r="W888" s="8" t="n">
        <v>1700</v>
      </c>
      <c r="X888" s="20" t="n" hidden="false">
        <v>10</v>
      </c>
      <c r="Y888" s="19" t="n" hidden="false">
        <v/>
      </c>
      <c r="Z888" s="19" t="n" hidden="false">
        <f>X888+Y888</f>
        <v>10</v>
      </c>
      <c r="AA888" s="19" t="n" hidden="false">
        <f>ROUND(W888*X888,2)</f>
        <v>17000</v>
      </c>
      <c r="AB888" s="19" t="n" hidden="false">
        <v/>
      </c>
      <c r="AC888" s="19" t="n" hidden="false">
        <f>AA888+AB888</f>
        <v>17000</v>
      </c>
      <c r="AD888" s="21" t="n" hidden="false">
        <f>AC888/N888-1</f>
        <v>1.0876826722338206</v>
      </c>
      <c r="AE888" s="8" t="n">
        <v>1700</v>
      </c>
      <c r="AF888" s="20" t="n" hidden="false">
        <v>18</v>
      </c>
      <c r="AG888" s="19" t="n" hidden="false">
        <v/>
      </c>
      <c r="AH888" s="19" t="n" hidden="false">
        <f>AF888+AG888</f>
        <v>18</v>
      </c>
      <c r="AI888" s="19" t="n" hidden="false">
        <f>ROUND(AE888*AF888,2)</f>
        <v>30600</v>
      </c>
      <c r="AJ888" s="19" t="n" hidden="false">
        <v/>
      </c>
      <c r="AK888" s="19" t="n" hidden="false">
        <f>AI888+AJ888</f>
        <v>30600</v>
      </c>
      <c r="AL888" s="21" t="n" hidden="false">
        <f>AK888/N888-1</f>
        <v>2.757828810020877</v>
      </c>
      <c r="AM888" s="8" t="n">
        <v>0</v>
      </c>
      <c r="AN888" s="19" t="n" hidden="false">
        <v>0</v>
      </c>
      <c r="AO888" s="19" t="n" hidden="false">
        <v/>
      </c>
      <c r="AP888" s="19" t="n" hidden="false">
        <f>AN888+AO888</f>
        <v>0</v>
      </c>
      <c r="AQ888" s="19" t="n" hidden="false">
        <f>ROUND(AM888*AN888,2)</f>
        <v>0</v>
      </c>
      <c r="AR888" s="19" t="n" hidden="false">
        <v/>
      </c>
      <c r="AS888" s="19" t="n" hidden="false">
        <f>AQ888+AR888</f>
        <v>0</v>
      </c>
      <c r="AT888" s="21" t="n" hidden="false">
        <f>AS888/N888-1</f>
        <v>-1</v>
      </c>
    </row>
    <row r="889" customFormat="false" hidden="false" outlineLevel="0" collapsed="false">
      <c r="A889" s="18" t="inlineStr">
        <is>
          <t xml:space="preserve">1.1.1.2.1.1.3.14.2</t>
        </is>
      </c>
      <c r="B889" s="18" t="inlineStr">
        <is>
          <t xml:space="preserve"/>
        </is>
      </c>
      <c r="C889" s="22" t="inlineStr">
        <is>
          <t xml:space="preserve">Муфта соединительная труба-коробка_ / 25 мм</t>
        </is>
      </c>
      <c r="D889" s="7" t="inlineStr">
        <is>
          <t xml:space="preserve">42725 + BS25</t>
        </is>
      </c>
      <c r="E889" s="7" t="inlineStr">
        <is>
          <t xml:space="preserve"/>
        </is>
      </c>
      <c r="F889" s="7" t="inlineStr">
        <is>
          <t xml:space="preserve">ШТ</t>
        </is>
      </c>
      <c r="G889" s="7" t="inlineStr">
        <is>
          <t xml:space="preserve">1</t>
        </is>
      </c>
      <c r="H889" s="8" t="n">
        <v>74</v>
      </c>
      <c r="I889" s="20" t="n">
        <v>109.36</v>
      </c>
      <c r="J889" s="19" t="n">
        <v/>
      </c>
      <c r="K889" s="19" t="n">
        <f>ROUND(I889,2)+J889</f>
        <v>109.36</v>
      </c>
      <c r="L889" s="19" t="n">
        <f>ROUND(H889*ROUND(I889,2),2)</f>
        <v>8092.64</v>
      </c>
      <c r="M889" s="19" t="n">
        <v/>
      </c>
      <c r="N889" s="19" t="n">
        <f>L889+M889</f>
        <v>8092.64</v>
      </c>
      <c r="O889" s="8" t="n">
        <v>74</v>
      </c>
      <c r="P889" s="20" t="n" hidden="false">
        <v>240</v>
      </c>
      <c r="Q889" s="19" t="n" hidden="false">
        <v/>
      </c>
      <c r="R889" s="19" t="n" hidden="false">
        <f>P889+Q889</f>
        <v>240</v>
      </c>
      <c r="S889" s="19" t="n" hidden="false">
        <f>ROUND(O889*P889,2)</f>
        <v>17760</v>
      </c>
      <c r="T889" s="19" t="n" hidden="false">
        <v/>
      </c>
      <c r="U889" s="19" t="n" hidden="false">
        <f>S889+T889</f>
        <v>17760</v>
      </c>
      <c r="V889" s="21" t="n" hidden="false">
        <f>U889/N889-1</f>
        <v>1.194586686174104</v>
      </c>
      <c r="W889" s="8" t="n">
        <v>74</v>
      </c>
      <c r="X889" s="20" t="n" hidden="false">
        <v>218.42</v>
      </c>
      <c r="Y889" s="19" t="n" hidden="false">
        <v/>
      </c>
      <c r="Z889" s="19" t="n" hidden="false">
        <f>X889+Y889</f>
        <v>218.42</v>
      </c>
      <c r="AA889" s="19" t="n" hidden="false">
        <f>ROUND(W889*X889,2)</f>
        <v>16163.08</v>
      </c>
      <c r="AB889" s="19" t="n" hidden="false">
        <v/>
      </c>
      <c r="AC889" s="19" t="n" hidden="false">
        <f>AA889+AB889</f>
        <v>16163.08</v>
      </c>
      <c r="AD889" s="21" t="n" hidden="false">
        <f>AC889/N889-1</f>
        <v>0.9972567666422822</v>
      </c>
      <c r="AE889" s="8" t="n">
        <v>74</v>
      </c>
      <c r="AF889" s="20" t="n" hidden="false">
        <v>50</v>
      </c>
      <c r="AG889" s="19" t="n" hidden="false">
        <v/>
      </c>
      <c r="AH889" s="19" t="n" hidden="false">
        <f>AF889+AG889</f>
        <v>50</v>
      </c>
      <c r="AI889" s="19" t="n" hidden="false">
        <f>ROUND(AE889*AF889,2)</f>
        <v>3700</v>
      </c>
      <c r="AJ889" s="19" t="n" hidden="false">
        <v/>
      </c>
      <c r="AK889" s="19" t="n" hidden="false">
        <f>AI889+AJ889</f>
        <v>3700</v>
      </c>
      <c r="AL889" s="21" t="n" hidden="false">
        <f>AK889/N889-1</f>
        <v>-0.542794440380395</v>
      </c>
      <c r="AM889" s="8" t="n">
        <v>0</v>
      </c>
      <c r="AN889" s="19" t="n" hidden="false">
        <v>0</v>
      </c>
      <c r="AO889" s="19" t="n" hidden="false">
        <v/>
      </c>
      <c r="AP889" s="19" t="n" hidden="false">
        <f>AN889+AO889</f>
        <v>0</v>
      </c>
      <c r="AQ889" s="19" t="n" hidden="false">
        <f>ROUND(AM889*AN889,2)</f>
        <v>0</v>
      </c>
      <c r="AR889" s="19" t="n" hidden="false">
        <v/>
      </c>
      <c r="AS889" s="19" t="n" hidden="false">
        <f>AQ889+AR889</f>
        <v>0</v>
      </c>
      <c r="AT889" s="21" t="n" hidden="false">
        <f>AS889/N889-1</f>
        <v>-1</v>
      </c>
    </row>
    <row r="890" customFormat="false" hidden="false" outlineLevel="0" collapsed="false">
      <c r="A890" s="18" t="inlineStr">
        <is>
          <t xml:space="preserve">1.1.1.2.1.1.3.14.3</t>
        </is>
      </c>
      <c r="B890" s="18" t="inlineStr">
        <is>
          <t xml:space="preserve"/>
        </is>
      </c>
      <c r="C890" s="22" t="inlineStr">
        <is>
          <t xml:space="preserve">Муфта соединительная труба-коробка_ / 20 мм</t>
        </is>
      </c>
      <c r="D890" s="7" t="inlineStr">
        <is>
          <t xml:space="preserve"/>
        </is>
      </c>
      <c r="E890" s="7" t="inlineStr">
        <is>
          <t xml:space="preserve"/>
        </is>
      </c>
      <c r="F890" s="7" t="inlineStr">
        <is>
          <t xml:space="preserve">ШТ</t>
        </is>
      </c>
      <c r="G890" s="7" t="inlineStr">
        <is>
          <t xml:space="preserve">1</t>
        </is>
      </c>
      <c r="H890" s="8" t="n">
        <v>10</v>
      </c>
      <c r="I890" s="20" t="n">
        <v>86.58</v>
      </c>
      <c r="J890" s="19" t="n">
        <v/>
      </c>
      <c r="K890" s="19" t="n">
        <f>ROUND(I890,2)+J890</f>
        <v>86.58</v>
      </c>
      <c r="L890" s="19" t="n">
        <f>ROUND(H890*ROUND(I890,2),2)</f>
        <v>865.8</v>
      </c>
      <c r="M890" s="19" t="n">
        <v/>
      </c>
      <c r="N890" s="19" t="n">
        <f>L890+M890</f>
        <v>865.8</v>
      </c>
      <c r="O890" s="8" t="n">
        <v>10</v>
      </c>
      <c r="P890" s="20" t="n" hidden="false">
        <v>206</v>
      </c>
      <c r="Q890" s="19" t="n" hidden="false">
        <v/>
      </c>
      <c r="R890" s="19" t="n" hidden="false">
        <f>P890+Q890</f>
        <v>206</v>
      </c>
      <c r="S890" s="19" t="n" hidden="false">
        <f>ROUND(O890*P890,2)</f>
        <v>2060</v>
      </c>
      <c r="T890" s="19" t="n" hidden="false">
        <v/>
      </c>
      <c r="U890" s="19" t="n" hidden="false">
        <f>S890+T890</f>
        <v>2060</v>
      </c>
      <c r="V890" s="21" t="n" hidden="false">
        <f>U890/N890-1</f>
        <v>1.3793023793023793</v>
      </c>
      <c r="W890" s="8" t="n">
        <v>10</v>
      </c>
      <c r="X890" s="20" t="n" hidden="false">
        <v>10</v>
      </c>
      <c r="Y890" s="19" t="n" hidden="false">
        <v/>
      </c>
      <c r="Z890" s="19" t="n" hidden="false">
        <f>X890+Y890</f>
        <v>10</v>
      </c>
      <c r="AA890" s="19" t="n" hidden="false">
        <f>ROUND(W890*X890,2)</f>
        <v>100</v>
      </c>
      <c r="AB890" s="19" t="n" hidden="false">
        <v/>
      </c>
      <c r="AC890" s="19" t="n" hidden="false">
        <f>AA890+AB890</f>
        <v>100</v>
      </c>
      <c r="AD890" s="21" t="n" hidden="false">
        <f>AC890/N890-1</f>
        <v>-0.8844998844998845</v>
      </c>
      <c r="AE890" s="8" t="n">
        <v>10</v>
      </c>
      <c r="AF890" s="20" t="n" hidden="false">
        <v>50</v>
      </c>
      <c r="AG890" s="19" t="n" hidden="false">
        <v/>
      </c>
      <c r="AH890" s="19" t="n" hidden="false">
        <f>AF890+AG890</f>
        <v>50</v>
      </c>
      <c r="AI890" s="19" t="n" hidden="false">
        <f>ROUND(AE890*AF890,2)</f>
        <v>500</v>
      </c>
      <c r="AJ890" s="19" t="n" hidden="false">
        <v/>
      </c>
      <c r="AK890" s="19" t="n" hidden="false">
        <f>AI890+AJ890</f>
        <v>500</v>
      </c>
      <c r="AL890" s="21" t="n" hidden="false">
        <f>AK890/N890-1</f>
        <v>-0.4224994224994225</v>
      </c>
      <c r="AM890" s="8" t="n">
        <v>0</v>
      </c>
      <c r="AN890" s="19" t="n" hidden="false">
        <v>0</v>
      </c>
      <c r="AO890" s="19" t="n" hidden="false">
        <v/>
      </c>
      <c r="AP890" s="19" t="n" hidden="false">
        <f>AN890+AO890</f>
        <v>0</v>
      </c>
      <c r="AQ890" s="19" t="n" hidden="false">
        <f>ROUND(AM890*AN890,2)</f>
        <v>0</v>
      </c>
      <c r="AR890" s="19" t="n" hidden="false">
        <v/>
      </c>
      <c r="AS890" s="19" t="n" hidden="false">
        <f>AQ890+AR890</f>
        <v>0</v>
      </c>
      <c r="AT890" s="21" t="n" hidden="false">
        <f>AS890/N890-1</f>
        <v>-1</v>
      </c>
    </row>
    <row r="891" customFormat="false" hidden="false" outlineLevel="0" collapsed="false">
      <c r="A891" s="18" t="inlineStr">
        <is>
          <t xml:space="preserve">1.1.1.2.1.1.3.14.4</t>
        </is>
      </c>
      <c r="B891" s="18" t="inlineStr">
        <is>
          <t xml:space="preserve"/>
        </is>
      </c>
      <c r="C891" s="22" t="inlineStr">
        <is>
          <t xml:space="preserve">Клипса с дюбелем саморезом для крепления гофротрубы_ / 20 мм</t>
        </is>
      </c>
      <c r="D891" s="7" t="inlineStr">
        <is>
          <t xml:space="preserve"/>
        </is>
      </c>
      <c r="E891" s="7" t="inlineStr">
        <is>
          <t xml:space="preserve"/>
        </is>
      </c>
      <c r="F891" s="7" t="inlineStr">
        <is>
          <t xml:space="preserve">ШТ</t>
        </is>
      </c>
      <c r="G891" s="7" t="inlineStr">
        <is>
          <t xml:space="preserve">2</t>
        </is>
      </c>
      <c r="H891" s="8" t="n">
        <v>1390</v>
      </c>
      <c r="I891" s="20" t="n">
        <v>8.48</v>
      </c>
      <c r="J891" s="19" t="n">
        <v/>
      </c>
      <c r="K891" s="19" t="n">
        <f>ROUND(I891,2)+J891</f>
        <v>8.48</v>
      </c>
      <c r="L891" s="19" t="n">
        <f>ROUND(H891*ROUND(I891,2),2)</f>
        <v>11787.2</v>
      </c>
      <c r="M891" s="19" t="n">
        <v/>
      </c>
      <c r="N891" s="19" t="n">
        <f>L891+M891</f>
        <v>11787.2</v>
      </c>
      <c r="O891" s="8" t="n">
        <v>1390</v>
      </c>
      <c r="P891" s="20" t="n" hidden="false">
        <v>18</v>
      </c>
      <c r="Q891" s="19" t="n" hidden="false">
        <v/>
      </c>
      <c r="R891" s="19" t="n" hidden="false">
        <f>P891+Q891</f>
        <v>18</v>
      </c>
      <c r="S891" s="19" t="n" hidden="false">
        <f>ROUND(O891*P891,2)</f>
        <v>25020</v>
      </c>
      <c r="T891" s="19" t="n" hidden="false">
        <v/>
      </c>
      <c r="U891" s="19" t="n" hidden="false">
        <f>S891+T891</f>
        <v>25020</v>
      </c>
      <c r="V891" s="21" t="n" hidden="false">
        <f>U891/N891-1</f>
        <v>1.1226415094339623</v>
      </c>
      <c r="W891" s="8" t="n">
        <v>1390</v>
      </c>
      <c r="X891" s="20" t="n" hidden="false">
        <v>10</v>
      </c>
      <c r="Y891" s="19" t="n" hidden="false">
        <v/>
      </c>
      <c r="Z891" s="19" t="n" hidden="false">
        <f>X891+Y891</f>
        <v>10</v>
      </c>
      <c r="AA891" s="19" t="n" hidden="false">
        <f>ROUND(W891*X891,2)</f>
        <v>13900</v>
      </c>
      <c r="AB891" s="19" t="n" hidden="false">
        <v/>
      </c>
      <c r="AC891" s="19" t="n" hidden="false">
        <f>AA891+AB891</f>
        <v>13900</v>
      </c>
      <c r="AD891" s="21" t="n" hidden="false">
        <f>AC891/N891-1</f>
        <v>0.17924528301886777</v>
      </c>
      <c r="AE891" s="8" t="n">
        <v>1390</v>
      </c>
      <c r="AF891" s="20" t="n" hidden="false">
        <v>20</v>
      </c>
      <c r="AG891" s="19" t="n" hidden="false">
        <v/>
      </c>
      <c r="AH891" s="19" t="n" hidden="false">
        <f>AF891+AG891</f>
        <v>20</v>
      </c>
      <c r="AI891" s="19" t="n" hidden="false">
        <f>ROUND(AE891*AF891,2)</f>
        <v>27800</v>
      </c>
      <c r="AJ891" s="19" t="n" hidden="false">
        <v/>
      </c>
      <c r="AK891" s="19" t="n" hidden="false">
        <f>AI891+AJ891</f>
        <v>27800</v>
      </c>
      <c r="AL891" s="21" t="n" hidden="false">
        <f>AK891/N891-1</f>
        <v>1.3584905660377355</v>
      </c>
      <c r="AM891" s="8" t="n">
        <v>0</v>
      </c>
      <c r="AN891" s="19" t="n" hidden="false">
        <v>0</v>
      </c>
      <c r="AO891" s="19" t="n" hidden="false">
        <v/>
      </c>
      <c r="AP891" s="19" t="n" hidden="false">
        <f>AN891+AO891</f>
        <v>0</v>
      </c>
      <c r="AQ891" s="19" t="n" hidden="false">
        <f>ROUND(AM891*AN891,2)</f>
        <v>0</v>
      </c>
      <c r="AR891" s="19" t="n" hidden="false">
        <v/>
      </c>
      <c r="AS891" s="19" t="n" hidden="false">
        <f>AQ891+AR891</f>
        <v>0</v>
      </c>
      <c r="AT891" s="21" t="n" hidden="false">
        <f>AS891/N891-1</f>
        <v>-1</v>
      </c>
    </row>
    <row r="892" customFormat="false" hidden="false" outlineLevel="0" collapsed="false">
      <c r="A892" s="18" t="inlineStr">
        <is>
          <t xml:space="preserve">1.1.1.2.1.1.3.14.5</t>
        </is>
      </c>
      <c r="B892" s="18" t="inlineStr">
        <is>
          <t xml:space="preserve"/>
        </is>
      </c>
      <c r="C892" s="22" t="inlineStr">
        <is>
          <t xml:space="preserve">Клипса с дюбелем саморезом для крепления гофротрубы_ / 25 мм</t>
        </is>
      </c>
      <c r="D892" s="7" t="inlineStr">
        <is>
          <t xml:space="preserve"/>
        </is>
      </c>
      <c r="E892" s="7" t="inlineStr">
        <is>
          <t xml:space="preserve"/>
        </is>
      </c>
      <c r="F892" s="7" t="inlineStr">
        <is>
          <t xml:space="preserve">ШТ</t>
        </is>
      </c>
      <c r="G892" s="7" t="inlineStr">
        <is>
          <t xml:space="preserve">2</t>
        </is>
      </c>
      <c r="H892" s="8" t="n">
        <v>1530</v>
      </c>
      <c r="I892" s="20" t="n">
        <v>7</v>
      </c>
      <c r="J892" s="19" t="n">
        <v/>
      </c>
      <c r="K892" s="19" t="n">
        <f>ROUND(I892,2)+J892</f>
        <v>7</v>
      </c>
      <c r="L892" s="19" t="n">
        <f>ROUND(H892*ROUND(I892,2),2)</f>
        <v>10710</v>
      </c>
      <c r="M892" s="19" t="n">
        <v/>
      </c>
      <c r="N892" s="19" t="n">
        <f>L892+M892</f>
        <v>10710</v>
      </c>
      <c r="O892" s="8" t="n">
        <v>1530</v>
      </c>
      <c r="P892" s="20" t="n" hidden="false">
        <v>19</v>
      </c>
      <c r="Q892" s="19" t="n" hidden="false">
        <v/>
      </c>
      <c r="R892" s="19" t="n" hidden="false">
        <f>P892+Q892</f>
        <v>19</v>
      </c>
      <c r="S892" s="19" t="n" hidden="false">
        <f>ROUND(O892*P892,2)</f>
        <v>29070</v>
      </c>
      <c r="T892" s="19" t="n" hidden="false">
        <v/>
      </c>
      <c r="U892" s="19" t="n" hidden="false">
        <f>S892+T892</f>
        <v>29070</v>
      </c>
      <c r="V892" s="21" t="n" hidden="false">
        <f>U892/N892-1</f>
        <v>1.7142857142857144</v>
      </c>
      <c r="W892" s="8" t="n">
        <v>1530</v>
      </c>
      <c r="X892" s="20" t="n" hidden="false">
        <v>10</v>
      </c>
      <c r="Y892" s="19" t="n" hidden="false">
        <v/>
      </c>
      <c r="Z892" s="19" t="n" hidden="false">
        <f>X892+Y892</f>
        <v>10</v>
      </c>
      <c r="AA892" s="19" t="n" hidden="false">
        <f>ROUND(W892*X892,2)</f>
        <v>15300</v>
      </c>
      <c r="AB892" s="19" t="n" hidden="false">
        <v/>
      </c>
      <c r="AC892" s="19" t="n" hidden="false">
        <f>AA892+AB892</f>
        <v>15300</v>
      </c>
      <c r="AD892" s="21" t="n" hidden="false">
        <f>AC892/N892-1</f>
        <v>0.4285714285714286</v>
      </c>
      <c r="AE892" s="8" t="n">
        <v>1530</v>
      </c>
      <c r="AF892" s="20" t="n" hidden="false">
        <v>20</v>
      </c>
      <c r="AG892" s="19" t="n" hidden="false">
        <v/>
      </c>
      <c r="AH892" s="19" t="n" hidden="false">
        <f>AF892+AG892</f>
        <v>20</v>
      </c>
      <c r="AI892" s="19" t="n" hidden="false">
        <f>ROUND(AE892*AF892,2)</f>
        <v>30600</v>
      </c>
      <c r="AJ892" s="19" t="n" hidden="false">
        <v/>
      </c>
      <c r="AK892" s="19" t="n" hidden="false">
        <f>AI892+AJ892</f>
        <v>30600</v>
      </c>
      <c r="AL892" s="21" t="n" hidden="false">
        <f>AK892/N892-1</f>
        <v>1.8571428571428572</v>
      </c>
      <c r="AM892" s="8" t="n">
        <v>0</v>
      </c>
      <c r="AN892" s="19" t="n" hidden="false">
        <v>0</v>
      </c>
      <c r="AO892" s="19" t="n" hidden="false">
        <v/>
      </c>
      <c r="AP892" s="19" t="n" hidden="false">
        <f>AN892+AO892</f>
        <v>0</v>
      </c>
      <c r="AQ892" s="19" t="n" hidden="false">
        <f>ROUND(AM892*AN892,2)</f>
        <v>0</v>
      </c>
      <c r="AR892" s="19" t="n" hidden="false">
        <v/>
      </c>
      <c r="AS892" s="19" t="n" hidden="false">
        <f>AQ892+AR892</f>
        <v>0</v>
      </c>
      <c r="AT892" s="21" t="n" hidden="false">
        <f>AS892/N892-1</f>
        <v>-1</v>
      </c>
    </row>
    <row r="893" customFormat="false" hidden="false" outlineLevel="0" collapsed="false">
      <c r="A893" s="18" t="inlineStr">
        <is>
          <t xml:space="preserve">1.1.1.2.1.1.3.15</t>
        </is>
      </c>
      <c r="B893" s="18" t="inlineStr">
        <is>
          <t xml:space="preserve"/>
        </is>
      </c>
      <c r="C893" s="18" t="inlineStr">
        <is>
          <t xml:space="preserve">Монтаж трубы ПВХ, ПНД для кабеля / расходные материалы</t>
        </is>
      </c>
      <c r="D893" s="7" t="inlineStr">
        <is>
          <t xml:space="preserve">ЭМ</t>
        </is>
      </c>
      <c r="E893" s="7" t="inlineStr">
        <is>
          <t xml:space="preserve"/>
        </is>
      </c>
      <c r="F893" s="7" t="inlineStr">
        <is>
          <t xml:space="preserve">ПОГ М</t>
        </is>
      </c>
      <c r="G893" s="7" t="inlineStr">
        <is>
          <t xml:space="preserve">1</t>
        </is>
      </c>
      <c r="H893" s="8" t="n">
        <v>18775</v>
      </c>
      <c r="I893" s="19" t="n">
        <f>ROUND((L894+L895+L896+L897+L898)/H893,2)</f>
        <v>17.94</v>
      </c>
      <c r="J893" s="20" t="n">
        <v>0</v>
      </c>
      <c r="K893" s="19" t="n">
        <f>I893+ROUND(J893,2)</f>
        <v>17.94</v>
      </c>
      <c r="L893" s="19" t="n">
        <f>ROUND(H893*I893,2)</f>
        <v>336823.5</v>
      </c>
      <c r="M893" s="19" t="n">
        <f>ROUND(H893*ROUND(J893,2),2)</f>
        <v>0</v>
      </c>
      <c r="N893" s="19" t="n">
        <f>L893+M893</f>
        <v>336823.5</v>
      </c>
      <c r="O893" s="8" t="n">
        <v>18775</v>
      </c>
      <c r="P893" s="19" t="n" hidden="false">
        <f>ROUND((S894+S895+S896+S897+S898)/O893,2)</f>
        <v>62.3</v>
      </c>
      <c r="Q893" s="20" t="n" hidden="false">
        <v>1</v>
      </c>
      <c r="R893" s="19" t="n" hidden="false">
        <f>P893+Q893</f>
        <v>63.3</v>
      </c>
      <c r="S893" s="19" t="n" hidden="false">
        <f>ROUND(O893*P893,2)</f>
        <v>1169682.5</v>
      </c>
      <c r="T893" s="19" t="n" hidden="false">
        <f>ROUND(O893*Q893,2)</f>
        <v>18775</v>
      </c>
      <c r="U893" s="19" t="n" hidden="false">
        <f>S893+T893</f>
        <v>1188457.5</v>
      </c>
      <c r="V893" s="21" t="n" hidden="false">
        <f>U893/N893-1</f>
        <v>2.528428093645485</v>
      </c>
      <c r="W893" s="8" t="n">
        <v>18775</v>
      </c>
      <c r="X893" s="19" t="n" hidden="false">
        <f>ROUND((AA894+AA895+AA896+AA897+AA898)/W893,2)</f>
        <v>20</v>
      </c>
      <c r="Y893" s="19" t="n" hidden="false">
        <v>0</v>
      </c>
      <c r="Z893" s="19" t="n" hidden="false">
        <f>X893+Y893</f>
        <v>20</v>
      </c>
      <c r="AA893" s="19" t="n" hidden="false">
        <f>ROUND(W893*X893,2)</f>
        <v>375500</v>
      </c>
      <c r="AB893" s="19" t="n" hidden="false">
        <f>ROUND(W893*Y893,2)</f>
        <v>0</v>
      </c>
      <c r="AC893" s="19" t="n" hidden="false">
        <f>AA893+AB893</f>
        <v>375500</v>
      </c>
      <c r="AD893" s="21" t="n" hidden="false">
        <f>AC893/N893-1</f>
        <v>0.11482720178372352</v>
      </c>
      <c r="AE893" s="8" t="n">
        <v>18775</v>
      </c>
      <c r="AF893" s="19" t="n" hidden="false">
        <f>ROUND((AI894+AI895+AI896+AI897+AI898)/AE893,2)</f>
        <v>57.82</v>
      </c>
      <c r="AG893" s="19" t="n" hidden="false">
        <v>0</v>
      </c>
      <c r="AH893" s="19" t="n" hidden="false">
        <f>AF893+AG893</f>
        <v>57.82</v>
      </c>
      <c r="AI893" s="19" t="n" hidden="false">
        <f>ROUND(AE893*AF893,2)</f>
        <v>1085570.5</v>
      </c>
      <c r="AJ893" s="19" t="n" hidden="false">
        <f>ROUND(AE893*AG893,2)</f>
        <v>0</v>
      </c>
      <c r="AK893" s="19" t="n" hidden="false">
        <f>AI893+AJ893</f>
        <v>1085570.5</v>
      </c>
      <c r="AL893" s="21" t="n" hidden="false">
        <f>AK893/N893-1</f>
        <v>2.2229654403567447</v>
      </c>
      <c r="AM893" s="8" t="n">
        <v>0</v>
      </c>
      <c r="AN893" s="19" t="n" hidden="false">
        <f>ROUND((AQ894+AQ895+AQ896+AQ897+AQ898)/AM893,2)</f>
        <v>0</v>
      </c>
      <c r="AO893" s="19" t="n" hidden="false">
        <v>0</v>
      </c>
      <c r="AP893" s="19" t="n" hidden="false">
        <f>AN893+AO893</f>
        <v>0</v>
      </c>
      <c r="AQ893" s="19" t="n" hidden="false">
        <f>ROUND(AM893*AN893,2)</f>
        <v>0</v>
      </c>
      <c r="AR893" s="19" t="n" hidden="false">
        <f>ROUND(AM893*AO893,2)</f>
        <v>0</v>
      </c>
      <c r="AS893" s="19" t="n" hidden="false">
        <f>AQ893+AR893</f>
        <v>0</v>
      </c>
      <c r="AT893" s="21" t="n" hidden="false">
        <f>AS893/N893-1</f>
        <v>-1</v>
      </c>
    </row>
    <row r="894" customFormat="false" hidden="false" outlineLevel="0" collapsed="false">
      <c r="A894" s="18" t="inlineStr">
        <is>
          <t xml:space="preserve">1.1.1.2.1.1.3.15.1</t>
        </is>
      </c>
      <c r="B894" s="18" t="inlineStr">
        <is>
          <t xml:space="preserve"/>
        </is>
      </c>
      <c r="C894" s="22" t="inlineStr">
        <is>
          <t xml:space="preserve">Клипса с дюбелем саморезом для крепления гофротрубы_ / 32 мм</t>
        </is>
      </c>
      <c r="D894" s="7" t="inlineStr">
        <is>
          <t xml:space="preserve"/>
        </is>
      </c>
      <c r="E894" s="7" t="inlineStr">
        <is>
          <t xml:space="preserve"/>
        </is>
      </c>
      <c r="F894" s="7" t="inlineStr">
        <is>
          <t xml:space="preserve">ШТ</t>
        </is>
      </c>
      <c r="G894" s="7" t="inlineStr">
        <is>
          <t xml:space="preserve">2</t>
        </is>
      </c>
      <c r="H894" s="8" t="n">
        <v>22450</v>
      </c>
      <c r="I894" s="20" t="n">
        <v>8.88</v>
      </c>
      <c r="J894" s="19" t="n">
        <v/>
      </c>
      <c r="K894" s="19" t="n">
        <f>ROUND(I894,2)+J894</f>
        <v>8.88</v>
      </c>
      <c r="L894" s="19" t="n">
        <f>ROUND(H894*ROUND(I894,2),2)</f>
        <v>199356</v>
      </c>
      <c r="M894" s="19" t="n">
        <v/>
      </c>
      <c r="N894" s="19" t="n">
        <f>L894+M894</f>
        <v>199356</v>
      </c>
      <c r="O894" s="8" t="n">
        <v>22450</v>
      </c>
      <c r="P894" s="20" t="n" hidden="false">
        <v>21</v>
      </c>
      <c r="Q894" s="19" t="n" hidden="false">
        <v/>
      </c>
      <c r="R894" s="19" t="n" hidden="false">
        <f>P894+Q894</f>
        <v>21</v>
      </c>
      <c r="S894" s="19" t="n" hidden="false">
        <f>ROUND(O894*P894,2)</f>
        <v>471450</v>
      </c>
      <c r="T894" s="19" t="n" hidden="false">
        <v/>
      </c>
      <c r="U894" s="19" t="n" hidden="false">
        <f>S894+T894</f>
        <v>471450</v>
      </c>
      <c r="V894" s="21" t="n" hidden="false">
        <f>U894/N894-1</f>
        <v>1.364864864864865</v>
      </c>
      <c r="W894" s="8" t="n">
        <v>22450</v>
      </c>
      <c r="X894" s="20" t="n" hidden="false">
        <v>10</v>
      </c>
      <c r="Y894" s="19" t="n" hidden="false">
        <v/>
      </c>
      <c r="Z894" s="19" t="n" hidden="false">
        <f>X894+Y894</f>
        <v>10</v>
      </c>
      <c r="AA894" s="19" t="n" hidden="false">
        <f>ROUND(W894*X894,2)</f>
        <v>224500</v>
      </c>
      <c r="AB894" s="19" t="n" hidden="false">
        <v/>
      </c>
      <c r="AC894" s="19" t="n" hidden="false">
        <f>AA894+AB894</f>
        <v>224500</v>
      </c>
      <c r="AD894" s="21" t="n" hidden="false">
        <f>AC894/N894-1</f>
        <v>0.12612612612612617</v>
      </c>
      <c r="AE894" s="8" t="n">
        <v>22450</v>
      </c>
      <c r="AF894" s="20" t="n" hidden="false">
        <v>26</v>
      </c>
      <c r="AG894" s="19" t="n" hidden="false">
        <v/>
      </c>
      <c r="AH894" s="19" t="n" hidden="false">
        <f>AF894+AG894</f>
        <v>26</v>
      </c>
      <c r="AI894" s="19" t="n" hidden="false">
        <f>ROUND(AE894*AF894,2)</f>
        <v>583700</v>
      </c>
      <c r="AJ894" s="19" t="n" hidden="false">
        <v/>
      </c>
      <c r="AK894" s="19" t="n" hidden="false">
        <f>AI894+AJ894</f>
        <v>583700</v>
      </c>
      <c r="AL894" s="21" t="n" hidden="false">
        <f>AK894/N894-1</f>
        <v>1.9279279279279278</v>
      </c>
      <c r="AM894" s="8" t="n">
        <v>0</v>
      </c>
      <c r="AN894" s="19" t="n" hidden="false">
        <v>0</v>
      </c>
      <c r="AO894" s="19" t="n" hidden="false">
        <v/>
      </c>
      <c r="AP894" s="19" t="n" hidden="false">
        <f>AN894+AO894</f>
        <v>0</v>
      </c>
      <c r="AQ894" s="19" t="n" hidden="false">
        <f>ROUND(AM894*AN894,2)</f>
        <v>0</v>
      </c>
      <c r="AR894" s="19" t="n" hidden="false">
        <v/>
      </c>
      <c r="AS894" s="19" t="n" hidden="false">
        <f>AQ894+AR894</f>
        <v>0</v>
      </c>
      <c r="AT894" s="21" t="n" hidden="false">
        <f>AS894/N894-1</f>
        <v>-1</v>
      </c>
    </row>
    <row r="895" customFormat="false" hidden="false" outlineLevel="0" collapsed="false">
      <c r="A895" s="18" t="inlineStr">
        <is>
          <t xml:space="preserve">1.1.1.2.1.1.3.15.2</t>
        </is>
      </c>
      <c r="B895" s="18" t="inlineStr">
        <is>
          <t xml:space="preserve"/>
        </is>
      </c>
      <c r="C895" s="22" t="inlineStr">
        <is>
          <t xml:space="preserve">Клипса с дюбелем саморезом для крепления гофротрубы_ / 50 мм</t>
        </is>
      </c>
      <c r="D895" s="7" t="inlineStr">
        <is>
          <t xml:space="preserve"/>
        </is>
      </c>
      <c r="E895" s="7" t="inlineStr">
        <is>
          <t xml:space="preserve"/>
        </is>
      </c>
      <c r="F895" s="7" t="inlineStr">
        <is>
          <t xml:space="preserve">ШТ</t>
        </is>
      </c>
      <c r="G895" s="7" t="inlineStr">
        <is>
          <t xml:space="preserve">2</t>
        </is>
      </c>
      <c r="H895" s="8" t="n">
        <v>1450</v>
      </c>
      <c r="I895" s="20" t="n">
        <v>10.5</v>
      </c>
      <c r="J895" s="19" t="n">
        <v/>
      </c>
      <c r="K895" s="19" t="n">
        <f>ROUND(I895,2)+J895</f>
        <v>10.5</v>
      </c>
      <c r="L895" s="19" t="n">
        <f>ROUND(H895*ROUND(I895,2),2)</f>
        <v>15225</v>
      </c>
      <c r="M895" s="19" t="n">
        <v/>
      </c>
      <c r="N895" s="19" t="n">
        <f>L895+M895</f>
        <v>15225</v>
      </c>
      <c r="O895" s="8" t="n">
        <v>1450</v>
      </c>
      <c r="P895" s="20" t="n" hidden="false">
        <v>19</v>
      </c>
      <c r="Q895" s="19" t="n" hidden="false">
        <v/>
      </c>
      <c r="R895" s="19" t="n" hidden="false">
        <f>P895+Q895</f>
        <v>19</v>
      </c>
      <c r="S895" s="19" t="n" hidden="false">
        <f>ROUND(O895*P895,2)</f>
        <v>27550</v>
      </c>
      <c r="T895" s="19" t="n" hidden="false">
        <v/>
      </c>
      <c r="U895" s="19" t="n" hidden="false">
        <f>S895+T895</f>
        <v>27550</v>
      </c>
      <c r="V895" s="21" t="n" hidden="false">
        <f>U895/N895-1</f>
        <v>0.8095238095238095</v>
      </c>
      <c r="W895" s="8" t="n">
        <v>1450</v>
      </c>
      <c r="X895" s="20" t="n" hidden="false">
        <v>10</v>
      </c>
      <c r="Y895" s="19" t="n" hidden="false">
        <v/>
      </c>
      <c r="Z895" s="19" t="n" hidden="false">
        <f>X895+Y895</f>
        <v>10</v>
      </c>
      <c r="AA895" s="19" t="n" hidden="false">
        <f>ROUND(W895*X895,2)</f>
        <v>14500</v>
      </c>
      <c r="AB895" s="19" t="n" hidden="false">
        <v/>
      </c>
      <c r="AC895" s="19" t="n" hidden="false">
        <f>AA895+AB895</f>
        <v>14500</v>
      </c>
      <c r="AD895" s="21" t="n" hidden="false">
        <f>AC895/N895-1</f>
        <v>-0.04761904761904767</v>
      </c>
      <c r="AE895" s="8" t="n">
        <v>1450</v>
      </c>
      <c r="AF895" s="20" t="n" hidden="false">
        <v>40</v>
      </c>
      <c r="AG895" s="19" t="n" hidden="false">
        <v/>
      </c>
      <c r="AH895" s="19" t="n" hidden="false">
        <f>AF895+AG895</f>
        <v>40</v>
      </c>
      <c r="AI895" s="19" t="n" hidden="false">
        <f>ROUND(AE895*AF895,2)</f>
        <v>58000</v>
      </c>
      <c r="AJ895" s="19" t="n" hidden="false">
        <v/>
      </c>
      <c r="AK895" s="19" t="n" hidden="false">
        <f>AI895+AJ895</f>
        <v>58000</v>
      </c>
      <c r="AL895" s="21" t="n" hidden="false">
        <f>AK895/N895-1</f>
        <v>2.8095238095238093</v>
      </c>
      <c r="AM895" s="8" t="n">
        <v>0</v>
      </c>
      <c r="AN895" s="19" t="n" hidden="false">
        <v>0</v>
      </c>
      <c r="AO895" s="19" t="n" hidden="false">
        <v/>
      </c>
      <c r="AP895" s="19" t="n" hidden="false">
        <f>AN895+AO895</f>
        <v>0</v>
      </c>
      <c r="AQ895" s="19" t="n" hidden="false">
        <f>ROUND(AM895*AN895,2)</f>
        <v>0</v>
      </c>
      <c r="AR895" s="19" t="n" hidden="false">
        <v/>
      </c>
      <c r="AS895" s="19" t="n" hidden="false">
        <f>AQ895+AR895</f>
        <v>0</v>
      </c>
      <c r="AT895" s="21" t="n" hidden="false">
        <f>AS895/N895-1</f>
        <v>-1</v>
      </c>
    </row>
    <row r="896" customFormat="false" hidden="false" outlineLevel="0" collapsed="false">
      <c r="A896" s="18" t="inlineStr">
        <is>
          <t xml:space="preserve">1.1.1.2.1.1.3.15.3</t>
        </is>
      </c>
      <c r="B896" s="18" t="inlineStr">
        <is>
          <t xml:space="preserve"/>
        </is>
      </c>
      <c r="C896" s="22" t="inlineStr">
        <is>
          <t xml:space="preserve">Клипса с дюбелем саморезом для крепления гофротрубы_ / 40 мм</t>
        </is>
      </c>
      <c r="D896" s="7" t="inlineStr">
        <is>
          <t xml:space="preserve"/>
        </is>
      </c>
      <c r="E896" s="7" t="inlineStr">
        <is>
          <t xml:space="preserve"/>
        </is>
      </c>
      <c r="F896" s="7" t="inlineStr">
        <is>
          <t xml:space="preserve">ШТ</t>
        </is>
      </c>
      <c r="G896" s="7" t="inlineStr">
        <is>
          <t xml:space="preserve">2</t>
        </is>
      </c>
      <c r="H896" s="8" t="n">
        <v>9950</v>
      </c>
      <c r="I896" s="20" t="n">
        <v>10.5</v>
      </c>
      <c r="J896" s="19" t="n">
        <v/>
      </c>
      <c r="K896" s="19" t="n">
        <f>ROUND(I896,2)+J896</f>
        <v>10.5</v>
      </c>
      <c r="L896" s="19" t="n">
        <f>ROUND(H896*ROUND(I896,2),2)</f>
        <v>104475</v>
      </c>
      <c r="M896" s="19" t="n">
        <v/>
      </c>
      <c r="N896" s="19" t="n">
        <f>L896+M896</f>
        <v>104475</v>
      </c>
      <c r="O896" s="8" t="n">
        <v>9950</v>
      </c>
      <c r="P896" s="20" t="n" hidden="false">
        <v>40</v>
      </c>
      <c r="Q896" s="19" t="n" hidden="false">
        <v/>
      </c>
      <c r="R896" s="19" t="n" hidden="false">
        <f>P896+Q896</f>
        <v>40</v>
      </c>
      <c r="S896" s="19" t="n" hidden="false">
        <f>ROUND(O896*P896,2)</f>
        <v>398000</v>
      </c>
      <c r="T896" s="19" t="n" hidden="false">
        <v/>
      </c>
      <c r="U896" s="19" t="n" hidden="false">
        <f>S896+T896</f>
        <v>398000</v>
      </c>
      <c r="V896" s="21" t="n" hidden="false">
        <f>U896/N896-1</f>
        <v>2.8095238095238093</v>
      </c>
      <c r="W896" s="8" t="n">
        <v>9950</v>
      </c>
      <c r="X896" s="20" t="n" hidden="false">
        <v>10</v>
      </c>
      <c r="Y896" s="19" t="n" hidden="false">
        <v/>
      </c>
      <c r="Z896" s="19" t="n" hidden="false">
        <f>X896+Y896</f>
        <v>10</v>
      </c>
      <c r="AA896" s="19" t="n" hidden="false">
        <f>ROUND(W896*X896,2)</f>
        <v>99500</v>
      </c>
      <c r="AB896" s="19" t="n" hidden="false">
        <v/>
      </c>
      <c r="AC896" s="19" t="n" hidden="false">
        <f>AA896+AB896</f>
        <v>99500</v>
      </c>
      <c r="AD896" s="21" t="n" hidden="false">
        <f>AC896/N896-1</f>
        <v>-0.04761904761904767</v>
      </c>
      <c r="AE896" s="8" t="n">
        <v>9950</v>
      </c>
      <c r="AF896" s="20" t="n" hidden="false">
        <v>30</v>
      </c>
      <c r="AG896" s="19" t="n" hidden="false">
        <v/>
      </c>
      <c r="AH896" s="19" t="n" hidden="false">
        <f>AF896+AG896</f>
        <v>30</v>
      </c>
      <c r="AI896" s="19" t="n" hidden="false">
        <f>ROUND(AE896*AF896,2)</f>
        <v>298500</v>
      </c>
      <c r="AJ896" s="19" t="n" hidden="false">
        <v/>
      </c>
      <c r="AK896" s="19" t="n" hidden="false">
        <f>AI896+AJ896</f>
        <v>298500</v>
      </c>
      <c r="AL896" s="21" t="n" hidden="false">
        <f>AK896/N896-1</f>
        <v>1.8571428571428572</v>
      </c>
      <c r="AM896" s="8" t="n">
        <v>0</v>
      </c>
      <c r="AN896" s="19" t="n" hidden="false">
        <v>0</v>
      </c>
      <c r="AO896" s="19" t="n" hidden="false">
        <v/>
      </c>
      <c r="AP896" s="19" t="n" hidden="false">
        <f>AN896+AO896</f>
        <v>0</v>
      </c>
      <c r="AQ896" s="19" t="n" hidden="false">
        <f>ROUND(AM896*AN896,2)</f>
        <v>0</v>
      </c>
      <c r="AR896" s="19" t="n" hidden="false">
        <v/>
      </c>
      <c r="AS896" s="19" t="n" hidden="false">
        <f>AQ896+AR896</f>
        <v>0</v>
      </c>
      <c r="AT896" s="21" t="n" hidden="false">
        <f>AS896/N896-1</f>
        <v>-1</v>
      </c>
    </row>
    <row r="897" customFormat="false" hidden="false" outlineLevel="0" collapsed="false">
      <c r="A897" s="18" t="inlineStr">
        <is>
          <t xml:space="preserve">1.1.1.2.1.1.3.15.4</t>
        </is>
      </c>
      <c r="B897" s="18" t="inlineStr">
        <is>
          <t xml:space="preserve"/>
        </is>
      </c>
      <c r="C897" s="22" t="inlineStr">
        <is>
          <t xml:space="preserve">Скоба металлическая однолапковая_ / 31-32мм</t>
        </is>
      </c>
      <c r="D897" s="7" t="inlineStr">
        <is>
          <t xml:space="preserve"/>
        </is>
      </c>
      <c r="E897" s="7" t="inlineStr">
        <is>
          <t xml:space="preserve"/>
        </is>
      </c>
      <c r="F897" s="7" t="inlineStr">
        <is>
          <t xml:space="preserve">ШТ</t>
        </is>
      </c>
      <c r="G897" s="7" t="inlineStr">
        <is>
          <t xml:space="preserve">1</t>
        </is>
      </c>
      <c r="H897" s="8" t="n">
        <v>270</v>
      </c>
      <c r="I897" s="20" t="n">
        <v>4.79</v>
      </c>
      <c r="J897" s="19" t="n">
        <v/>
      </c>
      <c r="K897" s="19" t="n">
        <f>ROUND(I897,2)+J897</f>
        <v>4.79</v>
      </c>
      <c r="L897" s="19" t="n">
        <f>ROUND(H897*ROUND(I897,2),2)</f>
        <v>1293.3</v>
      </c>
      <c r="M897" s="19" t="n">
        <v/>
      </c>
      <c r="N897" s="19" t="n">
        <f>L897+M897</f>
        <v>1293.3</v>
      </c>
      <c r="O897" s="8" t="n">
        <v>270</v>
      </c>
      <c r="P897" s="20" t="n" hidden="false">
        <v>31.48</v>
      </c>
      <c r="Q897" s="19" t="n" hidden="false">
        <v/>
      </c>
      <c r="R897" s="19" t="n" hidden="false">
        <f>P897+Q897</f>
        <v>31.48</v>
      </c>
      <c r="S897" s="19" t="n" hidden="false">
        <f>ROUND(O897*P897,2)</f>
        <v>8499.6</v>
      </c>
      <c r="T897" s="19" t="n" hidden="false">
        <v/>
      </c>
      <c r="U897" s="19" t="n" hidden="false">
        <f>S897+T897</f>
        <v>8499.6</v>
      </c>
      <c r="V897" s="21" t="n" hidden="false">
        <f>U897/N897-1</f>
        <v>5.572025052192068</v>
      </c>
      <c r="W897" s="8" t="n">
        <v>270</v>
      </c>
      <c r="X897" s="20" t="n" hidden="false">
        <v>10</v>
      </c>
      <c r="Y897" s="19" t="n" hidden="false">
        <v/>
      </c>
      <c r="Z897" s="19" t="n" hidden="false">
        <f>X897+Y897</f>
        <v>10</v>
      </c>
      <c r="AA897" s="19" t="n" hidden="false">
        <f>ROUND(W897*X897,2)</f>
        <v>2700</v>
      </c>
      <c r="AB897" s="19" t="n" hidden="false">
        <v/>
      </c>
      <c r="AC897" s="19" t="n" hidden="false">
        <f>AA897+AB897</f>
        <v>2700</v>
      </c>
      <c r="AD897" s="21" t="n" hidden="false">
        <f>AC897/N897-1</f>
        <v>1.0876826722338206</v>
      </c>
      <c r="AE897" s="8" t="n">
        <v>270</v>
      </c>
      <c r="AF897" s="20" t="n" hidden="false">
        <v>30</v>
      </c>
      <c r="AG897" s="19" t="n" hidden="false">
        <v/>
      </c>
      <c r="AH897" s="19" t="n" hidden="false">
        <f>AF897+AG897</f>
        <v>30</v>
      </c>
      <c r="AI897" s="19" t="n" hidden="false">
        <f>ROUND(AE897*AF897,2)</f>
        <v>8100</v>
      </c>
      <c r="AJ897" s="19" t="n" hidden="false">
        <v/>
      </c>
      <c r="AK897" s="19" t="n" hidden="false">
        <f>AI897+AJ897</f>
        <v>8100</v>
      </c>
      <c r="AL897" s="21" t="n" hidden="false">
        <f>AK897/N897-1</f>
        <v>5.263048016701462</v>
      </c>
      <c r="AM897" s="8" t="n">
        <v>0</v>
      </c>
      <c r="AN897" s="19" t="n" hidden="false">
        <v>0</v>
      </c>
      <c r="AO897" s="19" t="n" hidden="false">
        <v/>
      </c>
      <c r="AP897" s="19" t="n" hidden="false">
        <f>AN897+AO897</f>
        <v>0</v>
      </c>
      <c r="AQ897" s="19" t="n" hidden="false">
        <f>ROUND(AM897*AN897,2)</f>
        <v>0</v>
      </c>
      <c r="AR897" s="19" t="n" hidden="false">
        <v/>
      </c>
      <c r="AS897" s="19" t="n" hidden="false">
        <f>AQ897+AR897</f>
        <v>0</v>
      </c>
      <c r="AT897" s="21" t="n" hidden="false">
        <f>AS897/N897-1</f>
        <v>-1</v>
      </c>
    </row>
    <row r="898" customFormat="false" hidden="false" outlineLevel="0" collapsed="false">
      <c r="A898" s="18" t="inlineStr">
        <is>
          <t xml:space="preserve">1.1.1.2.1.1.3.15.5</t>
        </is>
      </c>
      <c r="B898" s="18" t="inlineStr">
        <is>
          <t xml:space="preserve"/>
        </is>
      </c>
      <c r="C898" s="22" t="inlineStr">
        <is>
          <t xml:space="preserve">Скоба металлическая двухлапковая_ / 48-50мм</t>
        </is>
      </c>
      <c r="D898" s="7" t="inlineStr">
        <is>
          <t xml:space="preserve">Держатель с защёлкой и дюбелем для труб гофрированных,
диаметром 63</t>
        </is>
      </c>
      <c r="E898" s="7" t="inlineStr">
        <is>
          <t xml:space="preserve"/>
        </is>
      </c>
      <c r="F898" s="7" t="inlineStr">
        <is>
          <t xml:space="preserve">ШТ</t>
        </is>
      </c>
      <c r="G898" s="7" t="inlineStr">
        <is>
          <t xml:space="preserve">1</t>
        </is>
      </c>
      <c r="H898" s="8" t="n">
        <v>3430</v>
      </c>
      <c r="I898" s="20" t="n">
        <v>4.79</v>
      </c>
      <c r="J898" s="19" t="n">
        <v/>
      </c>
      <c r="K898" s="19" t="n">
        <f>ROUND(I898,2)+J898</f>
        <v>4.79</v>
      </c>
      <c r="L898" s="19" t="n">
        <f>ROUND(H898*ROUND(I898,2),2)</f>
        <v>16429.7</v>
      </c>
      <c r="M898" s="19" t="n">
        <v/>
      </c>
      <c r="N898" s="19" t="n">
        <f>L898+M898</f>
        <v>16429.7</v>
      </c>
      <c r="O898" s="8" t="n">
        <v>3430</v>
      </c>
      <c r="P898" s="20" t="n" hidden="false">
        <v>77</v>
      </c>
      <c r="Q898" s="19" t="n" hidden="false">
        <v/>
      </c>
      <c r="R898" s="19" t="n" hidden="false">
        <f>P898+Q898</f>
        <v>77</v>
      </c>
      <c r="S898" s="19" t="n" hidden="false">
        <f>ROUND(O898*P898,2)</f>
        <v>264110</v>
      </c>
      <c r="T898" s="19" t="n" hidden="false">
        <v/>
      </c>
      <c r="U898" s="19" t="n" hidden="false">
        <f>S898+T898</f>
        <v>264110</v>
      </c>
      <c r="V898" s="21" t="n" hidden="false">
        <f>U898/N898-1</f>
        <v>15.075156576200417</v>
      </c>
      <c r="W898" s="8" t="n">
        <v>3430</v>
      </c>
      <c r="X898" s="20" t="n" hidden="false">
        <v>10</v>
      </c>
      <c r="Y898" s="19" t="n" hidden="false">
        <v/>
      </c>
      <c r="Z898" s="19" t="n" hidden="false">
        <f>X898+Y898</f>
        <v>10</v>
      </c>
      <c r="AA898" s="19" t="n" hidden="false">
        <f>ROUND(W898*X898,2)</f>
        <v>34300</v>
      </c>
      <c r="AB898" s="19" t="n" hidden="false">
        <v/>
      </c>
      <c r="AC898" s="19" t="n" hidden="false">
        <f>AA898+AB898</f>
        <v>34300</v>
      </c>
      <c r="AD898" s="21" t="n" hidden="false">
        <f>AC898/N898-1</f>
        <v>1.0876826722338202</v>
      </c>
      <c r="AE898" s="8" t="n">
        <v>3430</v>
      </c>
      <c r="AF898" s="20" t="n" hidden="false">
        <v>40</v>
      </c>
      <c r="AG898" s="19" t="n" hidden="false">
        <v/>
      </c>
      <c r="AH898" s="19" t="n" hidden="false">
        <f>AF898+AG898</f>
        <v>40</v>
      </c>
      <c r="AI898" s="19" t="n" hidden="false">
        <f>ROUND(AE898*AF898,2)</f>
        <v>137200</v>
      </c>
      <c r="AJ898" s="19" t="n" hidden="false">
        <v/>
      </c>
      <c r="AK898" s="19" t="n" hidden="false">
        <f>AI898+AJ898</f>
        <v>137200</v>
      </c>
      <c r="AL898" s="21" t="n" hidden="false">
        <f>AK898/N898-1</f>
        <v>7.350730688935281</v>
      </c>
      <c r="AM898" s="8" t="n">
        <v>0</v>
      </c>
      <c r="AN898" s="19" t="n" hidden="false">
        <v>0</v>
      </c>
      <c r="AO898" s="19" t="n" hidden="false">
        <v/>
      </c>
      <c r="AP898" s="19" t="n" hidden="false">
        <f>AN898+AO898</f>
        <v>0</v>
      </c>
      <c r="AQ898" s="19" t="n" hidden="false">
        <f>ROUND(AM898*AN898,2)</f>
        <v>0</v>
      </c>
      <c r="AR898" s="19" t="n" hidden="false">
        <v/>
      </c>
      <c r="AS898" s="19" t="n" hidden="false">
        <f>AQ898+AR898</f>
        <v>0</v>
      </c>
      <c r="AT898" s="21" t="n" hidden="false">
        <f>AS898/N898-1</f>
        <v>-1</v>
      </c>
    </row>
    <row r="899" customFormat="false" hidden="false" outlineLevel="0" collapsed="false">
      <c r="A899" s="18" t="inlineStr">
        <is>
          <t xml:space="preserve">1.1.1.2.1.1.3.16</t>
        </is>
      </c>
      <c r="B899" s="18" t="inlineStr">
        <is>
          <t xml:space="preserve"/>
        </is>
      </c>
      <c r="C899" s="18" t="inlineStr">
        <is>
          <t xml:space="preserve">Монтаж трубы ПВХ, ПНД для кабеля / расходные материалы</t>
        </is>
      </c>
      <c r="D899" s="7" t="inlineStr">
        <is>
          <t xml:space="preserve">ЭМ ОКЛ</t>
        </is>
      </c>
      <c r="E899" s="7" t="inlineStr">
        <is>
          <t xml:space="preserve"/>
        </is>
      </c>
      <c r="F899" s="7" t="inlineStr">
        <is>
          <t xml:space="preserve">ПОГ М</t>
        </is>
      </c>
      <c r="G899" s="7" t="inlineStr">
        <is>
          <t xml:space="preserve">1</t>
        </is>
      </c>
      <c r="H899" s="8" t="n">
        <v>6675</v>
      </c>
      <c r="I899" s="19" t="n">
        <f>ROUND((L900+L901)/H899,2)</f>
        <v>9.58</v>
      </c>
      <c r="J899" s="20" t="n">
        <v>0</v>
      </c>
      <c r="K899" s="19" t="n">
        <f>I899+ROUND(J899,2)</f>
        <v>9.58</v>
      </c>
      <c r="L899" s="19" t="n">
        <f>ROUND(H899*I899,2)</f>
        <v>63946.5</v>
      </c>
      <c r="M899" s="19" t="n">
        <f>ROUND(H899*ROUND(J899,2),2)</f>
        <v>0</v>
      </c>
      <c r="N899" s="19" t="n">
        <f>L899+M899</f>
        <v>63946.5</v>
      </c>
      <c r="O899" s="8" t="n">
        <v>6675</v>
      </c>
      <c r="P899" s="19" t="n" hidden="false">
        <f>ROUND((S900+S901)/O899,2)</f>
        <v>100.94</v>
      </c>
      <c r="Q899" s="20" t="n" hidden="false">
        <v>1</v>
      </c>
      <c r="R899" s="19" t="n" hidden="false">
        <f>P899+Q899</f>
        <v>101.94</v>
      </c>
      <c r="S899" s="19" t="n" hidden="false">
        <f>ROUND(O899*P899,2)</f>
        <v>673774.5</v>
      </c>
      <c r="T899" s="19" t="n" hidden="false">
        <f>ROUND(O899*Q899,2)</f>
        <v>6675</v>
      </c>
      <c r="U899" s="19" t="n" hidden="false">
        <f>S899+T899</f>
        <v>680449.5</v>
      </c>
      <c r="V899" s="21" t="n" hidden="false">
        <f>U899/N899-1</f>
        <v>9.640918580375782</v>
      </c>
      <c r="W899" s="8" t="n">
        <v>6675</v>
      </c>
      <c r="X899" s="19" t="n" hidden="false">
        <f>ROUND((AA900+AA901)/W899,2)</f>
        <v>20</v>
      </c>
      <c r="Y899" s="19" t="n" hidden="false">
        <v>0</v>
      </c>
      <c r="Z899" s="19" t="n" hidden="false">
        <f>X899+Y899</f>
        <v>20</v>
      </c>
      <c r="AA899" s="19" t="n" hidden="false">
        <f>ROUND(W899*X899,2)</f>
        <v>133500</v>
      </c>
      <c r="AB899" s="19" t="n" hidden="false">
        <f>ROUND(W899*Y899,2)</f>
        <v>0</v>
      </c>
      <c r="AC899" s="19" t="n" hidden="false">
        <f>AA899+AB899</f>
        <v>133500</v>
      </c>
      <c r="AD899" s="21" t="n" hidden="false">
        <f>AC899/N899-1</f>
        <v>1.0876826722338206</v>
      </c>
      <c r="AE899" s="8" t="n">
        <v>6675</v>
      </c>
      <c r="AF899" s="19" t="n" hidden="false">
        <f>ROUND((AI900+AI901)/AE899,2)</f>
        <v>68.34</v>
      </c>
      <c r="AG899" s="19" t="n" hidden="false">
        <v>0</v>
      </c>
      <c r="AH899" s="19" t="n" hidden="false">
        <f>AF899+AG899</f>
        <v>68.34</v>
      </c>
      <c r="AI899" s="19" t="n" hidden="false">
        <f>ROUND(AE899*AF899,2)</f>
        <v>456169.5</v>
      </c>
      <c r="AJ899" s="19" t="n" hidden="false">
        <f>ROUND(AE899*AG899,2)</f>
        <v>0</v>
      </c>
      <c r="AK899" s="19" t="n" hidden="false">
        <f>AI899+AJ899</f>
        <v>456169.5</v>
      </c>
      <c r="AL899" s="21" t="n" hidden="false">
        <f>AK899/N899-1</f>
        <v>6.133611691022964</v>
      </c>
      <c r="AM899" s="8" t="n">
        <v>0</v>
      </c>
      <c r="AN899" s="19" t="n" hidden="false">
        <f>ROUND((AQ900+AQ901)/AM899,2)</f>
        <v>0</v>
      </c>
      <c r="AO899" s="19" t="n" hidden="false">
        <v>0</v>
      </c>
      <c r="AP899" s="19" t="n" hidden="false">
        <f>AN899+AO899</f>
        <v>0</v>
      </c>
      <c r="AQ899" s="19" t="n" hidden="false">
        <f>ROUND(AM899*AN899,2)</f>
        <v>0</v>
      </c>
      <c r="AR899" s="19" t="n" hidden="false">
        <f>ROUND(AM899*AO899,2)</f>
        <v>0</v>
      </c>
      <c r="AS899" s="19" t="n" hidden="false">
        <f>AQ899+AR899</f>
        <v>0</v>
      </c>
      <c r="AT899" s="21" t="n" hidden="false">
        <f>AS899/N899-1</f>
        <v>-1</v>
      </c>
    </row>
    <row r="900" customFormat="false" hidden="false" outlineLevel="0" collapsed="false">
      <c r="A900" s="18" t="inlineStr">
        <is>
          <t xml:space="preserve">1.1.1.2.1.1.3.16.1</t>
        </is>
      </c>
      <c r="B900" s="18" t="inlineStr">
        <is>
          <t xml:space="preserve"/>
        </is>
      </c>
      <c r="C900" s="22" t="inlineStr">
        <is>
          <t xml:space="preserve">Скоба металлическая двухлапковая_ / 48-50мм</t>
        </is>
      </c>
      <c r="D900" s="7" t="inlineStr">
        <is>
          <t xml:space="preserve"/>
        </is>
      </c>
      <c r="E900" s="7" t="inlineStr">
        <is>
          <t xml:space="preserve"/>
        </is>
      </c>
      <c r="F900" s="7" t="inlineStr">
        <is>
          <t xml:space="preserve">ШТ</t>
        </is>
      </c>
      <c r="G900" s="7" t="inlineStr">
        <is>
          <t xml:space="preserve">1</t>
        </is>
      </c>
      <c r="H900" s="8" t="n">
        <v>5570</v>
      </c>
      <c r="I900" s="20" t="n">
        <v>4.79</v>
      </c>
      <c r="J900" s="19" t="n">
        <v/>
      </c>
      <c r="K900" s="19" t="n">
        <f>ROUND(I900,2)+J900</f>
        <v>4.79</v>
      </c>
      <c r="L900" s="19" t="n">
        <f>ROUND(H900*ROUND(I900,2),2)</f>
        <v>26680.3</v>
      </c>
      <c r="M900" s="19" t="n">
        <v/>
      </c>
      <c r="N900" s="19" t="n">
        <f>L900+M900</f>
        <v>26680.3</v>
      </c>
      <c r="O900" s="8" t="n">
        <v>5570</v>
      </c>
      <c r="P900" s="20" t="n" hidden="false">
        <v>77</v>
      </c>
      <c r="Q900" s="19" t="n" hidden="false">
        <v/>
      </c>
      <c r="R900" s="19" t="n" hidden="false">
        <f>P900+Q900</f>
        <v>77</v>
      </c>
      <c r="S900" s="19" t="n" hidden="false">
        <f>ROUND(O900*P900,2)</f>
        <v>428890</v>
      </c>
      <c r="T900" s="19" t="n" hidden="false">
        <v/>
      </c>
      <c r="U900" s="19" t="n" hidden="false">
        <f>S900+T900</f>
        <v>428890</v>
      </c>
      <c r="V900" s="21" t="n" hidden="false">
        <f>U900/N900-1</f>
        <v>15.075156576200417</v>
      </c>
      <c r="W900" s="8" t="n">
        <v>5570</v>
      </c>
      <c r="X900" s="20" t="n" hidden="false">
        <v>10</v>
      </c>
      <c r="Y900" s="19" t="n" hidden="false">
        <v/>
      </c>
      <c r="Z900" s="19" t="n" hidden="false">
        <f>X900+Y900</f>
        <v>10</v>
      </c>
      <c r="AA900" s="19" t="n" hidden="false">
        <f>ROUND(W900*X900,2)</f>
        <v>55700</v>
      </c>
      <c r="AB900" s="19" t="n" hidden="false">
        <v/>
      </c>
      <c r="AC900" s="19" t="n" hidden="false">
        <f>AA900+AB900</f>
        <v>55700</v>
      </c>
      <c r="AD900" s="21" t="n" hidden="false">
        <f>AC900/N900-1</f>
        <v>1.0876826722338206</v>
      </c>
      <c r="AE900" s="8" t="n">
        <v>5570</v>
      </c>
      <c r="AF900" s="20" t="n" hidden="false">
        <v>40</v>
      </c>
      <c r="AG900" s="19" t="n" hidden="false">
        <v/>
      </c>
      <c r="AH900" s="19" t="n" hidden="false">
        <f>AF900+AG900</f>
        <v>40</v>
      </c>
      <c r="AI900" s="19" t="n" hidden="false">
        <f>ROUND(AE900*AF900,2)</f>
        <v>222800</v>
      </c>
      <c r="AJ900" s="19" t="n" hidden="false">
        <v/>
      </c>
      <c r="AK900" s="19" t="n" hidden="false">
        <f>AI900+AJ900</f>
        <v>222800</v>
      </c>
      <c r="AL900" s="21" t="n" hidden="false">
        <f>AK900/N900-1</f>
        <v>7.350730688935283</v>
      </c>
      <c r="AM900" s="8" t="n">
        <v>0</v>
      </c>
      <c r="AN900" s="19" t="n" hidden="false">
        <v>0</v>
      </c>
      <c r="AO900" s="19" t="n" hidden="false">
        <v/>
      </c>
      <c r="AP900" s="19" t="n" hidden="false">
        <f>AN900+AO900</f>
        <v>0</v>
      </c>
      <c r="AQ900" s="19" t="n" hidden="false">
        <f>ROUND(AM900*AN900,2)</f>
        <v>0</v>
      </c>
      <c r="AR900" s="19" t="n" hidden="false">
        <v/>
      </c>
      <c r="AS900" s="19" t="n" hidden="false">
        <f>AQ900+AR900</f>
        <v>0</v>
      </c>
      <c r="AT900" s="21" t="n" hidden="false">
        <f>AS900/N900-1</f>
        <v>-1</v>
      </c>
    </row>
    <row r="901" customFormat="false" hidden="false" outlineLevel="0" collapsed="false">
      <c r="A901" s="18" t="inlineStr">
        <is>
          <t xml:space="preserve">1.1.1.2.1.1.3.16.2</t>
        </is>
      </c>
      <c r="B901" s="18" t="inlineStr">
        <is>
          <t xml:space="preserve"/>
        </is>
      </c>
      <c r="C901" s="22" t="inlineStr">
        <is>
          <t xml:space="preserve">Скоба металлическая однолапковая_ / 31-32мм</t>
        </is>
      </c>
      <c r="D901" s="7" t="inlineStr">
        <is>
          <t xml:space="preserve">Ф40 двухлапковая</t>
        </is>
      </c>
      <c r="E901" s="7" t="inlineStr">
        <is>
          <t xml:space="preserve"/>
        </is>
      </c>
      <c r="F901" s="7" t="inlineStr">
        <is>
          <t xml:space="preserve">ШТ</t>
        </is>
      </c>
      <c r="G901" s="7" t="inlineStr">
        <is>
          <t xml:space="preserve">1</t>
        </is>
      </c>
      <c r="H901" s="8" t="n">
        <v>7780</v>
      </c>
      <c r="I901" s="20" t="n">
        <v>4.79</v>
      </c>
      <c r="J901" s="19" t="n">
        <v/>
      </c>
      <c r="K901" s="19" t="n">
        <f>ROUND(I901,2)+J901</f>
        <v>4.79</v>
      </c>
      <c r="L901" s="19" t="n">
        <f>ROUND(H901*ROUND(I901,2),2)</f>
        <v>37266.2</v>
      </c>
      <c r="M901" s="19" t="n">
        <v/>
      </c>
      <c r="N901" s="19" t="n">
        <f>L901+M901</f>
        <v>37266.2</v>
      </c>
      <c r="O901" s="8" t="n">
        <v>7780</v>
      </c>
      <c r="P901" s="20" t="n" hidden="false">
        <v>31.48</v>
      </c>
      <c r="Q901" s="19" t="n" hidden="false">
        <v/>
      </c>
      <c r="R901" s="19" t="n" hidden="false">
        <f>P901+Q901</f>
        <v>31.48</v>
      </c>
      <c r="S901" s="19" t="n" hidden="false">
        <f>ROUND(O901*P901,2)</f>
        <v>244914.4</v>
      </c>
      <c r="T901" s="19" t="n" hidden="false">
        <v/>
      </c>
      <c r="U901" s="19" t="n" hidden="false">
        <f>S901+T901</f>
        <v>244914.4</v>
      </c>
      <c r="V901" s="21" t="n" hidden="false">
        <f>U901/N901-1</f>
        <v>5.572025052192068</v>
      </c>
      <c r="W901" s="8" t="n">
        <v>7780</v>
      </c>
      <c r="X901" s="20" t="n" hidden="false">
        <v>10</v>
      </c>
      <c r="Y901" s="19" t="n" hidden="false">
        <v/>
      </c>
      <c r="Z901" s="19" t="n" hidden="false">
        <f>X901+Y901</f>
        <v>10</v>
      </c>
      <c r="AA901" s="19" t="n" hidden="false">
        <f>ROUND(W901*X901,2)</f>
        <v>77800</v>
      </c>
      <c r="AB901" s="19" t="n" hidden="false">
        <v/>
      </c>
      <c r="AC901" s="19" t="n" hidden="false">
        <f>AA901+AB901</f>
        <v>77800</v>
      </c>
      <c r="AD901" s="21" t="n" hidden="false">
        <f>AC901/N901-1</f>
        <v>1.0876826722338206</v>
      </c>
      <c r="AE901" s="8" t="n">
        <v>7780</v>
      </c>
      <c r="AF901" s="20" t="n" hidden="false">
        <v>30</v>
      </c>
      <c r="AG901" s="19" t="n" hidden="false">
        <v/>
      </c>
      <c r="AH901" s="19" t="n" hidden="false">
        <f>AF901+AG901</f>
        <v>30</v>
      </c>
      <c r="AI901" s="19" t="n" hidden="false">
        <f>ROUND(AE901*AF901,2)</f>
        <v>233400</v>
      </c>
      <c r="AJ901" s="19" t="n" hidden="false">
        <v/>
      </c>
      <c r="AK901" s="19" t="n" hidden="false">
        <f>AI901+AJ901</f>
        <v>233400</v>
      </c>
      <c r="AL901" s="21" t="n" hidden="false">
        <f>AK901/N901-1</f>
        <v>5.263048016701462</v>
      </c>
      <c r="AM901" s="8" t="n">
        <v>0</v>
      </c>
      <c r="AN901" s="19" t="n" hidden="false">
        <v>0</v>
      </c>
      <c r="AO901" s="19" t="n" hidden="false">
        <v/>
      </c>
      <c r="AP901" s="19" t="n" hidden="false">
        <f>AN901+AO901</f>
        <v>0</v>
      </c>
      <c r="AQ901" s="19" t="n" hidden="false">
        <f>ROUND(AM901*AN901,2)</f>
        <v>0</v>
      </c>
      <c r="AR901" s="19" t="n" hidden="false">
        <v/>
      </c>
      <c r="AS901" s="19" t="n" hidden="false">
        <f>AQ901+AR901</f>
        <v>0</v>
      </c>
      <c r="AT901" s="21" t="n" hidden="false">
        <f>AS901/N901-1</f>
        <v>-1</v>
      </c>
    </row>
    <row r="902" customFormat="false" hidden="false" outlineLevel="0" collapsed="false">
      <c r="A902" s="18" t="inlineStr">
        <is>
          <t xml:space="preserve">1.1.1.2.1.1.3.17</t>
        </is>
      </c>
      <c r="B902" s="18" t="inlineStr">
        <is>
          <t xml:space="preserve"/>
        </is>
      </c>
      <c r="C902" s="18" t="inlineStr">
        <is>
          <t xml:space="preserve">Монтаж лотка электротехнического / перфорированного, неперфорированного</t>
        </is>
      </c>
      <c r="D902" s="7" t="inlineStr">
        <is>
          <t xml:space="preserve">С учетом дополнительных комплектующих.СМР предусматривает дополнительные комплектующие</t>
        </is>
      </c>
      <c r="E902" s="7" t="inlineStr">
        <is>
          <t xml:space="preserve"/>
        </is>
      </c>
      <c r="F902" s="7" t="inlineStr">
        <is>
          <t xml:space="preserve">ПОГ М</t>
        </is>
      </c>
      <c r="G902" s="7" t="inlineStr">
        <is>
          <t xml:space="preserve">1</t>
        </is>
      </c>
      <c r="H902" s="8" t="n">
        <v>1000</v>
      </c>
      <c r="I902" s="19" t="n">
        <f>ROUND((L903+L904)/H902,2)</f>
        <v>1087.1</v>
      </c>
      <c r="J902" s="20" t="n">
        <v>1066</v>
      </c>
      <c r="K902" s="19" t="n">
        <f>I902+ROUND(J902,2)</f>
        <v>2153.1</v>
      </c>
      <c r="L902" s="19" t="n">
        <f>ROUND(H902*I902,2)</f>
        <v>1087100</v>
      </c>
      <c r="M902" s="19" t="n">
        <f>ROUND(H902*ROUND(J902,2),2)</f>
        <v>1066000</v>
      </c>
      <c r="N902" s="19" t="n">
        <f>L902+M902</f>
        <v>2153100</v>
      </c>
      <c r="O902" s="8" t="n">
        <v>1000</v>
      </c>
      <c r="P902" s="19" t="n" hidden="false">
        <f>ROUND((S903+S904)/O902,2)</f>
        <v>1087.1</v>
      </c>
      <c r="Q902" s="20" t="n" hidden="false">
        <v>1605.6</v>
      </c>
      <c r="R902" s="19" t="n" hidden="false">
        <f>P902+Q902</f>
        <v>2692.7</v>
      </c>
      <c r="S902" s="19" t="n" hidden="false">
        <f>ROUND(O902*P902,2)</f>
        <v>1087100</v>
      </c>
      <c r="T902" s="19" t="n" hidden="false">
        <f>ROUND(O902*Q902,2)</f>
        <v>1605600</v>
      </c>
      <c r="U902" s="19" t="n" hidden="false">
        <f>S902+T902</f>
        <v>2692700</v>
      </c>
      <c r="V902" s="21" t="n" hidden="false">
        <f>U902/N902-1</f>
        <v>0.250615391760717</v>
      </c>
      <c r="W902" s="8" t="n">
        <v>1000</v>
      </c>
      <c r="X902" s="19" t="n" hidden="false">
        <f>ROUND((AA903+AA904)/W902,2)</f>
        <v>1087.1</v>
      </c>
      <c r="Y902" s="20" t="n" hidden="false">
        <v>2800</v>
      </c>
      <c r="Z902" s="19" t="n" hidden="false">
        <f>X902+Y902</f>
        <v>3887.1</v>
      </c>
      <c r="AA902" s="19" t="n" hidden="false">
        <f>ROUND(W902*X902,2)</f>
        <v>1087100</v>
      </c>
      <c r="AB902" s="19" t="n" hidden="false">
        <f>ROUND(W902*Y902,2)</f>
        <v>2800000</v>
      </c>
      <c r="AC902" s="19" t="n" hidden="false">
        <f>AA902+AB902</f>
        <v>3887100</v>
      </c>
      <c r="AD902" s="21" t="n" hidden="false">
        <f>AC902/N902-1</f>
        <v>0.8053504249686498</v>
      </c>
      <c r="AE902" s="8" t="n">
        <v>1000</v>
      </c>
      <c r="AF902" s="19" t="n" hidden="false">
        <f>ROUND((AI903+AI904)/AE902,2)</f>
        <v>1087.1</v>
      </c>
      <c r="AG902" s="20" t="n" hidden="false">
        <v>2200</v>
      </c>
      <c r="AH902" s="19" t="n" hidden="false">
        <f>AF902+AG902</f>
        <v>3287.1</v>
      </c>
      <c r="AI902" s="19" t="n" hidden="false">
        <f>ROUND(AE902*AF902,2)</f>
        <v>1087100</v>
      </c>
      <c r="AJ902" s="19" t="n" hidden="false">
        <f>ROUND(AE902*AG902,2)</f>
        <v>2200000</v>
      </c>
      <c r="AK902" s="19" t="n" hidden="false">
        <f>AI902+AJ902</f>
        <v>3287100</v>
      </c>
      <c r="AL902" s="21" t="n" hidden="false">
        <f>AK902/N902-1</f>
        <v>0.5266824578514699</v>
      </c>
      <c r="AM902" s="8" t="n">
        <v>0</v>
      </c>
      <c r="AN902" s="19" t="n" hidden="false">
        <f>ROUND((AQ903+AQ904)/AM902,2)</f>
        <v>0</v>
      </c>
      <c r="AO902" s="19" t="n" hidden="false">
        <v>0</v>
      </c>
      <c r="AP902" s="19" t="n" hidden="false">
        <f>AN902+AO902</f>
        <v>0</v>
      </c>
      <c r="AQ902" s="19" t="n" hidden="false">
        <f>ROUND(AM902*AN902,2)</f>
        <v>0</v>
      </c>
      <c r="AR902" s="19" t="n" hidden="false">
        <f>ROUND(AM902*AO902,2)</f>
        <v>0</v>
      </c>
      <c r="AS902" s="19" t="n" hidden="false">
        <f>AQ902+AR902</f>
        <v>0</v>
      </c>
      <c r="AT902" s="21" t="n" hidden="false">
        <f>AS902/N902-1</f>
        <v>-1</v>
      </c>
    </row>
    <row r="903" customFormat="false" hidden="false" outlineLevel="0" collapsed="false">
      <c r="A903" s="18" t="inlineStr">
        <is>
          <t xml:space="preserve">1.1.1.2.1.1.3.17.1</t>
        </is>
      </c>
      <c r="B903" s="18" t="inlineStr">
        <is>
          <t xml:space="preserve"/>
        </is>
      </c>
      <c r="C903" s="22" t="inlineStr">
        <is>
          <t xml:space="preserve">Лоток электротехнический перфорированный осн.400мм H=80мм</t>
        </is>
      </c>
      <c r="D903" s="7" t="inlineStr">
        <is>
          <t xml:space="preserve">Без учета дополнительных комплектующих
ДКС,Ostec</t>
        </is>
      </c>
      <c r="E903" s="7" t="inlineStr">
        <is>
          <t xml:space="preserve"/>
        </is>
      </c>
      <c r="F903" s="7" t="inlineStr">
        <is>
          <t xml:space="preserve">М</t>
        </is>
      </c>
      <c r="G903" s="7" t="inlineStr">
        <is>
          <t xml:space="preserve">1</t>
        </is>
      </c>
      <c r="H903" s="8" t="n">
        <v>1000</v>
      </c>
      <c r="I903" s="23" t="n">
        <v>831.78</v>
      </c>
      <c r="J903" s="19" t="n">
        <v/>
      </c>
      <c r="K903" s="19" t="n">
        <f>ROUND(I903,2)+J903</f>
        <v>831.78</v>
      </c>
      <c r="L903" s="19" t="n">
        <f>ROUND(H903*ROUND(I903,2),2)</f>
        <v>831780</v>
      </c>
      <c r="M903" s="19" t="n">
        <v/>
      </c>
      <c r="N903" s="19" t="n">
        <f>L903+M903</f>
        <v>831780</v>
      </c>
      <c r="O903" s="8" t="n">
        <v>1000</v>
      </c>
      <c r="P903" s="23" t="n" hidden="false">
        <v>831.78</v>
      </c>
      <c r="Q903" s="19" t="n" hidden="false">
        <v/>
      </c>
      <c r="R903" s="19" t="n" hidden="false">
        <f>P903+Q903</f>
        <v>831.78</v>
      </c>
      <c r="S903" s="19" t="n" hidden="false">
        <f>ROUND(O903*P903,2)</f>
        <v>831780</v>
      </c>
      <c r="T903" s="19" t="n" hidden="false">
        <v/>
      </c>
      <c r="U903" s="19" t="n" hidden="false">
        <f>S903+T903</f>
        <v>831780</v>
      </c>
      <c r="V903" s="21" t="n" hidden="false">
        <f>U903/N903-1</f>
        <v>0</v>
      </c>
      <c r="W903" s="8" t="n">
        <v>1000</v>
      </c>
      <c r="X903" s="23" t="n" hidden="false">
        <v>831.78</v>
      </c>
      <c r="Y903" s="19" t="n" hidden="false">
        <v/>
      </c>
      <c r="Z903" s="19" t="n" hidden="false">
        <f>X903+Y903</f>
        <v>831.78</v>
      </c>
      <c r="AA903" s="19" t="n" hidden="false">
        <f>ROUND(W903*X903,2)</f>
        <v>831780</v>
      </c>
      <c r="AB903" s="19" t="n" hidden="false">
        <v/>
      </c>
      <c r="AC903" s="19" t="n" hidden="false">
        <f>AA903+AB903</f>
        <v>831780</v>
      </c>
      <c r="AD903" s="21" t="n" hidden="false">
        <f>AC903/N903-1</f>
        <v>0</v>
      </c>
      <c r="AE903" s="8" t="n">
        <v>1000</v>
      </c>
      <c r="AF903" s="23" t="n" hidden="false">
        <v>831.78</v>
      </c>
      <c r="AG903" s="19" t="n" hidden="false">
        <v/>
      </c>
      <c r="AH903" s="19" t="n" hidden="false">
        <f>AF903+AG903</f>
        <v>831.78</v>
      </c>
      <c r="AI903" s="19" t="n" hidden="false">
        <f>ROUND(AE903*AF903,2)</f>
        <v>831780</v>
      </c>
      <c r="AJ903" s="19" t="n" hidden="false">
        <v/>
      </c>
      <c r="AK903" s="19" t="n" hidden="false">
        <f>AI903+AJ903</f>
        <v>831780</v>
      </c>
      <c r="AL903" s="21" t="n" hidden="false">
        <f>AK903/N903-1</f>
        <v>0</v>
      </c>
      <c r="AM903" s="8" t="n">
        <v>0</v>
      </c>
      <c r="AN903" s="23" t="n" hidden="false">
        <v>0</v>
      </c>
      <c r="AO903" s="19" t="n" hidden="false">
        <v/>
      </c>
      <c r="AP903" s="19" t="n" hidden="false">
        <f>AN903+AO903</f>
        <v>0</v>
      </c>
      <c r="AQ903" s="19" t="n" hidden="false">
        <f>ROUND(AM903*AN903,2)</f>
        <v>0</v>
      </c>
      <c r="AR903" s="19" t="n" hidden="false">
        <v/>
      </c>
      <c r="AS903" s="19" t="n" hidden="false">
        <f>AQ903+AR903</f>
        <v>0</v>
      </c>
      <c r="AT903" s="21" t="n" hidden="false">
        <f>AS903/N903-1</f>
        <v>-1</v>
      </c>
    </row>
    <row r="904" customFormat="false" hidden="false" outlineLevel="0" collapsed="false">
      <c r="A904" s="18" t="inlineStr">
        <is>
          <t xml:space="preserve">1.1.1.2.1.1.3.17.2</t>
        </is>
      </c>
      <c r="B904" s="18" t="inlineStr">
        <is>
          <t xml:space="preserve"/>
        </is>
      </c>
      <c r="C904" s="22" t="inlineStr">
        <is>
          <t xml:space="preserve">Крышка на лоток осн.400мм</t>
        </is>
      </c>
      <c r="D904" s="7" t="inlineStr">
        <is>
          <t xml:space="preserve">Без учета дополнительных комплектующих
ДКС,Ostec</t>
        </is>
      </c>
      <c r="E904" s="7" t="inlineStr">
        <is>
          <t xml:space="preserve"/>
        </is>
      </c>
      <c r="F904" s="7" t="inlineStr">
        <is>
          <t xml:space="preserve">М</t>
        </is>
      </c>
      <c r="G904" s="7" t="inlineStr">
        <is>
          <t xml:space="preserve">1</t>
        </is>
      </c>
      <c r="H904" s="8" t="n">
        <v>1000</v>
      </c>
      <c r="I904" s="23" t="n">
        <v>255.32</v>
      </c>
      <c r="J904" s="19" t="n">
        <v/>
      </c>
      <c r="K904" s="19" t="n">
        <f>ROUND(I904,2)+J904</f>
        <v>255.32</v>
      </c>
      <c r="L904" s="19" t="n">
        <f>ROUND(H904*ROUND(I904,2),2)</f>
        <v>255320</v>
      </c>
      <c r="M904" s="19" t="n">
        <v/>
      </c>
      <c r="N904" s="19" t="n">
        <f>L904+M904</f>
        <v>255320</v>
      </c>
      <c r="O904" s="8" t="n">
        <v>1000</v>
      </c>
      <c r="P904" s="23" t="n" hidden="false">
        <v>255.32</v>
      </c>
      <c r="Q904" s="19" t="n" hidden="false">
        <v/>
      </c>
      <c r="R904" s="19" t="n" hidden="false">
        <f>P904+Q904</f>
        <v>255.32</v>
      </c>
      <c r="S904" s="19" t="n" hidden="false">
        <f>ROUND(O904*P904,2)</f>
        <v>255320</v>
      </c>
      <c r="T904" s="19" t="n" hidden="false">
        <v/>
      </c>
      <c r="U904" s="19" t="n" hidden="false">
        <f>S904+T904</f>
        <v>255320</v>
      </c>
      <c r="V904" s="21" t="n" hidden="false">
        <f>U904/N904-1</f>
        <v>0</v>
      </c>
      <c r="W904" s="8" t="n">
        <v>1000</v>
      </c>
      <c r="X904" s="23" t="n" hidden="false">
        <v>255.32</v>
      </c>
      <c r="Y904" s="19" t="n" hidden="false">
        <v/>
      </c>
      <c r="Z904" s="19" t="n" hidden="false">
        <f>X904+Y904</f>
        <v>255.32</v>
      </c>
      <c r="AA904" s="19" t="n" hidden="false">
        <f>ROUND(W904*X904,2)</f>
        <v>255320</v>
      </c>
      <c r="AB904" s="19" t="n" hidden="false">
        <v/>
      </c>
      <c r="AC904" s="19" t="n" hidden="false">
        <f>AA904+AB904</f>
        <v>255320</v>
      </c>
      <c r="AD904" s="21" t="n" hidden="false">
        <f>AC904/N904-1</f>
        <v>0</v>
      </c>
      <c r="AE904" s="8" t="n">
        <v>1000</v>
      </c>
      <c r="AF904" s="23" t="n" hidden="false">
        <v>255.32</v>
      </c>
      <c r="AG904" s="19" t="n" hidden="false">
        <v/>
      </c>
      <c r="AH904" s="19" t="n" hidden="false">
        <f>AF904+AG904</f>
        <v>255.32</v>
      </c>
      <c r="AI904" s="19" t="n" hidden="false">
        <f>ROUND(AE904*AF904,2)</f>
        <v>255320</v>
      </c>
      <c r="AJ904" s="19" t="n" hidden="false">
        <v/>
      </c>
      <c r="AK904" s="19" t="n" hidden="false">
        <f>AI904+AJ904</f>
        <v>255320</v>
      </c>
      <c r="AL904" s="21" t="n" hidden="false">
        <f>AK904/N904-1</f>
        <v>0</v>
      </c>
      <c r="AM904" s="8" t="n">
        <v>0</v>
      </c>
      <c r="AN904" s="23" t="n" hidden="false">
        <v>0</v>
      </c>
      <c r="AO904" s="19" t="n" hidden="false">
        <v/>
      </c>
      <c r="AP904" s="19" t="n" hidden="false">
        <f>AN904+AO904</f>
        <v>0</v>
      </c>
      <c r="AQ904" s="19" t="n" hidden="false">
        <f>ROUND(AM904*AN904,2)</f>
        <v>0</v>
      </c>
      <c r="AR904" s="19" t="n" hidden="false">
        <v/>
      </c>
      <c r="AS904" s="19" t="n" hidden="false">
        <f>AQ904+AR904</f>
        <v>0</v>
      </c>
      <c r="AT904" s="21" t="n" hidden="false">
        <f>AS904/N904-1</f>
        <v>-1</v>
      </c>
    </row>
    <row r="905" customFormat="false" hidden="false" outlineLevel="0" collapsed="false">
      <c r="A905" s="18" t="inlineStr">
        <is>
          <t xml:space="preserve">1.1.1.2.1.1.3.18</t>
        </is>
      </c>
      <c r="B905" s="18" t="inlineStr">
        <is>
          <t xml:space="preserve"/>
        </is>
      </c>
      <c r="C905" s="18" t="inlineStr">
        <is>
          <t xml:space="preserve">Монтаж лотка электротехнического / лестничного</t>
        </is>
      </c>
      <c r="D905" s="7" t="inlineStr">
        <is>
          <t xml:space="preserve">С учетом дополнительных комплектующих.СМР предусматривает дополнительные комплектующие</t>
        </is>
      </c>
      <c r="E905" s="7" t="inlineStr">
        <is>
          <t xml:space="preserve"/>
        </is>
      </c>
      <c r="F905" s="7" t="inlineStr">
        <is>
          <t xml:space="preserve">ПОГ М</t>
        </is>
      </c>
      <c r="G905" s="7" t="inlineStr">
        <is>
          <t xml:space="preserve">1</t>
        </is>
      </c>
      <c r="H905" s="8" t="n">
        <v>150</v>
      </c>
      <c r="I905" s="19" t="n">
        <f>ROUND((L906)/H905,2)</f>
        <v>821</v>
      </c>
      <c r="J905" s="20" t="n">
        <v>1066</v>
      </c>
      <c r="K905" s="19" t="n">
        <f>I905+ROUND(J905,2)</f>
        <v>1887</v>
      </c>
      <c r="L905" s="19" t="n">
        <f>ROUND(H905*I905,2)</f>
        <v>123150</v>
      </c>
      <c r="M905" s="19" t="n">
        <f>ROUND(H905*ROUND(J905,2),2)</f>
        <v>159900</v>
      </c>
      <c r="N905" s="19" t="n">
        <f>L905+M905</f>
        <v>283050</v>
      </c>
      <c r="O905" s="8" t="n">
        <v>150</v>
      </c>
      <c r="P905" s="19" t="n" hidden="false">
        <f>ROUND((S906)/O905,2)</f>
        <v>821</v>
      </c>
      <c r="Q905" s="20" t="n" hidden="false">
        <v>1605.6</v>
      </c>
      <c r="R905" s="19" t="n" hidden="false">
        <f>P905+Q905</f>
        <v>2426.6</v>
      </c>
      <c r="S905" s="19" t="n" hidden="false">
        <f>ROUND(O905*P905,2)</f>
        <v>123150</v>
      </c>
      <c r="T905" s="19" t="n" hidden="false">
        <f>ROUND(O905*Q905,2)</f>
        <v>240840</v>
      </c>
      <c r="U905" s="19" t="n" hidden="false">
        <f>S905+T905</f>
        <v>363990</v>
      </c>
      <c r="V905" s="21" t="n" hidden="false">
        <f>U905/N905-1</f>
        <v>0.28595654478007426</v>
      </c>
      <c r="W905" s="8" t="n">
        <v>150</v>
      </c>
      <c r="X905" s="19" t="n" hidden="false">
        <f>ROUND((AA906)/W905,2)</f>
        <v>821</v>
      </c>
      <c r="Y905" s="20" t="n" hidden="false">
        <v>2800</v>
      </c>
      <c r="Z905" s="19" t="n" hidden="false">
        <f>X905+Y905</f>
        <v>3621</v>
      </c>
      <c r="AA905" s="19" t="n" hidden="false">
        <f>ROUND(W905*X905,2)</f>
        <v>123150</v>
      </c>
      <c r="AB905" s="19" t="n" hidden="false">
        <f>ROUND(W905*Y905,2)</f>
        <v>420000</v>
      </c>
      <c r="AC905" s="19" t="n" hidden="false">
        <f>AA905+AB905</f>
        <v>543150</v>
      </c>
      <c r="AD905" s="21" t="n" hidden="false">
        <f>AC905/N905-1</f>
        <v>0.9189189189189189</v>
      </c>
      <c r="AE905" s="8" t="n">
        <v>150</v>
      </c>
      <c r="AF905" s="19" t="n" hidden="false">
        <f>ROUND((AI906)/AE905,2)</f>
        <v>821</v>
      </c>
      <c r="AG905" s="20" t="n" hidden="false">
        <v>2200</v>
      </c>
      <c r="AH905" s="19" t="n" hidden="false">
        <f>AF905+AG905</f>
        <v>3021</v>
      </c>
      <c r="AI905" s="19" t="n" hidden="false">
        <f>ROUND(AE905*AF905,2)</f>
        <v>123150</v>
      </c>
      <c r="AJ905" s="19" t="n" hidden="false">
        <f>ROUND(AE905*AG905,2)</f>
        <v>330000</v>
      </c>
      <c r="AK905" s="19" t="n" hidden="false">
        <f>AI905+AJ905</f>
        <v>453150</v>
      </c>
      <c r="AL905" s="21" t="n" hidden="false">
        <f>AK905/N905-1</f>
        <v>0.6009538950715421</v>
      </c>
      <c r="AM905" s="8" t="n">
        <v>0</v>
      </c>
      <c r="AN905" s="19" t="n" hidden="false">
        <f>ROUND((AQ906)/AM905,2)</f>
        <v>0</v>
      </c>
      <c r="AO905" s="19" t="n" hidden="false">
        <v>0</v>
      </c>
      <c r="AP905" s="19" t="n" hidden="false">
        <f>AN905+AO905</f>
        <v>0</v>
      </c>
      <c r="AQ905" s="19" t="n" hidden="false">
        <f>ROUND(AM905*AN905,2)</f>
        <v>0</v>
      </c>
      <c r="AR905" s="19" t="n" hidden="false">
        <f>ROUND(AM905*AO905,2)</f>
        <v>0</v>
      </c>
      <c r="AS905" s="19" t="n" hidden="false">
        <f>AQ905+AR905</f>
        <v>0</v>
      </c>
      <c r="AT905" s="21" t="n" hidden="false">
        <f>AS905/N905-1</f>
        <v>-1</v>
      </c>
    </row>
    <row r="906" customFormat="false" hidden="false" outlineLevel="0" collapsed="false">
      <c r="A906" s="18" t="inlineStr">
        <is>
          <t xml:space="preserve">1.1.1.2.1.1.3.18.1</t>
        </is>
      </c>
      <c r="B906" s="18" t="inlineStr">
        <is>
          <t xml:space="preserve"/>
        </is>
      </c>
      <c r="C906" s="22" t="inlineStr">
        <is>
          <t xml:space="preserve">Лоток электротехнический лестничный осн.400мм H=80мм</t>
        </is>
      </c>
      <c r="D906" s="7" t="inlineStr">
        <is>
          <t xml:space="preserve">Без учета дополнительных комплектующих
ДКС,Ostec</t>
        </is>
      </c>
      <c r="E906" s="7" t="inlineStr">
        <is>
          <t xml:space="preserve"/>
        </is>
      </c>
      <c r="F906" s="7" t="inlineStr">
        <is>
          <t xml:space="preserve">М</t>
        </is>
      </c>
      <c r="G906" s="7" t="inlineStr">
        <is>
          <t xml:space="preserve">1</t>
        </is>
      </c>
      <c r="H906" s="8" t="n">
        <v>150</v>
      </c>
      <c r="I906" s="23" t="n">
        <v>821</v>
      </c>
      <c r="J906" s="19" t="n">
        <v/>
      </c>
      <c r="K906" s="19" t="n">
        <f>ROUND(I906,2)+J906</f>
        <v>821</v>
      </c>
      <c r="L906" s="19" t="n">
        <f>ROUND(H906*ROUND(I906,2),2)</f>
        <v>123150</v>
      </c>
      <c r="M906" s="19" t="n">
        <v/>
      </c>
      <c r="N906" s="19" t="n">
        <f>L906+M906</f>
        <v>123150</v>
      </c>
      <c r="O906" s="8" t="n">
        <v>150</v>
      </c>
      <c r="P906" s="23" t="n" hidden="false">
        <v>821</v>
      </c>
      <c r="Q906" s="19" t="n" hidden="false">
        <v/>
      </c>
      <c r="R906" s="19" t="n" hidden="false">
        <f>P906+Q906</f>
        <v>821</v>
      </c>
      <c r="S906" s="19" t="n" hidden="false">
        <f>ROUND(O906*P906,2)</f>
        <v>123150</v>
      </c>
      <c r="T906" s="19" t="n" hidden="false">
        <v/>
      </c>
      <c r="U906" s="19" t="n" hidden="false">
        <f>S906+T906</f>
        <v>123150</v>
      </c>
      <c r="V906" s="21" t="n" hidden="false">
        <f>U906/N906-1</f>
        <v>0</v>
      </c>
      <c r="W906" s="8" t="n">
        <v>150</v>
      </c>
      <c r="X906" s="23" t="n" hidden="false">
        <v>821</v>
      </c>
      <c r="Y906" s="19" t="n" hidden="false">
        <v/>
      </c>
      <c r="Z906" s="19" t="n" hidden="false">
        <f>X906+Y906</f>
        <v>821</v>
      </c>
      <c r="AA906" s="19" t="n" hidden="false">
        <f>ROUND(W906*X906,2)</f>
        <v>123150</v>
      </c>
      <c r="AB906" s="19" t="n" hidden="false">
        <v/>
      </c>
      <c r="AC906" s="19" t="n" hidden="false">
        <f>AA906+AB906</f>
        <v>123150</v>
      </c>
      <c r="AD906" s="21" t="n" hidden="false">
        <f>AC906/N906-1</f>
        <v>0</v>
      </c>
      <c r="AE906" s="8" t="n">
        <v>150</v>
      </c>
      <c r="AF906" s="23" t="n" hidden="false">
        <v>821</v>
      </c>
      <c r="AG906" s="19" t="n" hidden="false">
        <v/>
      </c>
      <c r="AH906" s="19" t="n" hidden="false">
        <f>AF906+AG906</f>
        <v>821</v>
      </c>
      <c r="AI906" s="19" t="n" hidden="false">
        <f>ROUND(AE906*AF906,2)</f>
        <v>123150</v>
      </c>
      <c r="AJ906" s="19" t="n" hidden="false">
        <v/>
      </c>
      <c r="AK906" s="19" t="n" hidden="false">
        <f>AI906+AJ906</f>
        <v>123150</v>
      </c>
      <c r="AL906" s="21" t="n" hidden="false">
        <f>AK906/N906-1</f>
        <v>0</v>
      </c>
      <c r="AM906" s="8" t="n">
        <v>0</v>
      </c>
      <c r="AN906" s="23" t="n" hidden="false">
        <v>0</v>
      </c>
      <c r="AO906" s="19" t="n" hidden="false">
        <v/>
      </c>
      <c r="AP906" s="19" t="n" hidden="false">
        <f>AN906+AO906</f>
        <v>0</v>
      </c>
      <c r="AQ906" s="19" t="n" hidden="false">
        <f>ROUND(AM906*AN906,2)</f>
        <v>0</v>
      </c>
      <c r="AR906" s="19" t="n" hidden="false">
        <v/>
      </c>
      <c r="AS906" s="19" t="n" hidden="false">
        <f>AQ906+AR906</f>
        <v>0</v>
      </c>
      <c r="AT906" s="21" t="n" hidden="false">
        <f>AS906/N906-1</f>
        <v>-1</v>
      </c>
    </row>
    <row r="907" customFormat="false" hidden="false" outlineLevel="0" collapsed="false">
      <c r="A907" s="14" t="inlineStr">
        <is>
          <t xml:space="preserve">1.1.1.2.1.1.4</t>
        </is>
      </c>
      <c r="B907" s="14" t="inlineStr">
        <is>
          <t xml:space="preserve"/>
        </is>
      </c>
      <c r="C907" s="14" t="inlineStr">
        <is>
          <t xml:space="preserve">Монтаж электроустановочных изделий</t>
        </is>
      </c>
      <c r="D907" s="6" t="inlineStr">
        <is>
          <t xml:space="preserve"/>
        </is>
      </c>
      <c r="E907" s="6" t="inlineStr">
        <is>
          <t xml:space="preserve"/>
        </is>
      </c>
      <c r="F907" s="6" t="inlineStr">
        <is>
          <t xml:space="preserve"/>
        </is>
      </c>
      <c r="G907" s="6" t="inlineStr">
        <is>
          <t xml:space="preserve"/>
        </is>
      </c>
      <c r="H907" s="15" t="n">
        <v/>
      </c>
      <c r="I907" s="16" t="n">
        <v/>
      </c>
      <c r="J907" s="16" t="n">
        <v/>
      </c>
      <c r="K907" s="16" t="n">
        <v/>
      </c>
      <c r="L907" s="16" t="n">
        <f>L908+L916+L921+L923+L925</f>
        <v>33673.67</v>
      </c>
      <c r="M907" s="16" t="n">
        <f>M908+M916+M921+M923+M925</f>
        <v>201132</v>
      </c>
      <c r="N907" s="16" t="n">
        <f>N908+N916+N921+N923+N925</f>
        <v>234805.67</v>
      </c>
      <c r="O907" s="15" t="n">
        <v/>
      </c>
      <c r="P907" s="16" t="n" hidden="false">
        <v/>
      </c>
      <c r="Q907" s="16" t="n" hidden="false">
        <v/>
      </c>
      <c r="R907" s="16" t="n" hidden="false">
        <v/>
      </c>
      <c r="S907" s="16" t="n" hidden="false">
        <f>S908+S916+S921+S923+S925</f>
        <v>90129.72</v>
      </c>
      <c r="T907" s="16" t="n" hidden="false">
        <f>T908+T916+T921+T923+T925</f>
        <v>341731.2</v>
      </c>
      <c r="U907" s="16" t="n" hidden="false">
        <f>U908+U916+U921+U923+U925</f>
        <v>431860.92</v>
      </c>
      <c r="V907" s="17" t="n" hidden="false">
        <f>U907/N907-1</f>
        <v>0.8392269658564888</v>
      </c>
      <c r="W907" s="15" t="n">
        <v/>
      </c>
      <c r="X907" s="16" t="n" hidden="false">
        <v/>
      </c>
      <c r="Y907" s="16" t="n" hidden="false">
        <v/>
      </c>
      <c r="Z907" s="16" t="n" hidden="false">
        <v/>
      </c>
      <c r="AA907" s="16" t="n" hidden="false">
        <f>AA908+AA916+AA921+AA923+AA925</f>
        <v>140912.34</v>
      </c>
      <c r="AB907" s="16" t="n" hidden="false">
        <f>AB908+AB916+AB921+AB923+AB925</f>
        <v>409920</v>
      </c>
      <c r="AC907" s="16" t="n" hidden="false">
        <f>AC908+AC916+AC921+AC923+AC925</f>
        <v>550832.34</v>
      </c>
      <c r="AD907" s="17" t="n" hidden="false">
        <f>AC907/N907-1</f>
        <v>1.3459073198700864</v>
      </c>
      <c r="AE907" s="15" t="n">
        <v/>
      </c>
      <c r="AF907" s="16" t="n" hidden="false">
        <v/>
      </c>
      <c r="AG907" s="16" t="n" hidden="false">
        <v/>
      </c>
      <c r="AH907" s="16" t="n" hidden="false">
        <v/>
      </c>
      <c r="AI907" s="16" t="n" hidden="false">
        <f>AI908+AI916+AI921+AI923+AI925</f>
        <v>82911.38</v>
      </c>
      <c r="AJ907" s="16" t="n" hidden="false">
        <f>AJ908+AJ916+AJ921+AJ923+AJ925</f>
        <v>498000</v>
      </c>
      <c r="AK907" s="16" t="n" hidden="false">
        <f>AK908+AK916+AK921+AK923+AK925</f>
        <v>580911.38</v>
      </c>
      <c r="AL907" s="17" t="n" hidden="false">
        <f>AK907/N907-1</f>
        <v>1.4740091668144126</v>
      </c>
      <c r="AM907" s="15" t="n">
        <v/>
      </c>
      <c r="AN907" s="16" t="n" hidden="false">
        <v/>
      </c>
      <c r="AO907" s="16" t="n" hidden="false">
        <v/>
      </c>
      <c r="AP907" s="16" t="n" hidden="false">
        <v/>
      </c>
      <c r="AQ907" s="16" t="n" hidden="false">
        <f>AQ908+AQ916+AQ921+AQ923+AQ925</f>
        <v>0</v>
      </c>
      <c r="AR907" s="16" t="n" hidden="false">
        <f>AR908+AR916+AR921+AR923+AR925</f>
        <v>0</v>
      </c>
      <c r="AS907" s="16" t="n" hidden="false">
        <f>AS908+AS916+AS921+AS923+AS925</f>
        <v>0</v>
      </c>
      <c r="AT907" s="17" t="n" hidden="false">
        <f>AS907/N907-1</f>
        <v>-1</v>
      </c>
    </row>
    <row r="908" customFormat="false" hidden="false" outlineLevel="0" collapsed="false">
      <c r="A908" s="18" t="inlineStr">
        <is>
          <t xml:space="preserve">1.1.1.2.1.1.4.1</t>
        </is>
      </c>
      <c r="B908" s="18" t="inlineStr">
        <is>
          <t xml:space="preserve"/>
        </is>
      </c>
      <c r="C908" s="18" t="inlineStr">
        <is>
          <t xml:space="preserve">Монтаж электрических оконечных устройств / выключатель, переключатель</t>
        </is>
      </c>
      <c r="D908" s="7" t="inlineStr">
        <is>
          <t xml:space="preserve"/>
        </is>
      </c>
      <c r="E908" s="7" t="inlineStr">
        <is>
          <t xml:space="preserve">Выгружается из БО по объектам BIM-КЦ</t>
        </is>
      </c>
      <c r="F908" s="7" t="inlineStr">
        <is>
          <t xml:space="preserve">ШТ</t>
        </is>
      </c>
      <c r="G908" s="7" t="inlineStr">
        <is>
          <t xml:space="preserve">1</t>
        </is>
      </c>
      <c r="H908" s="8" t="n">
        <v>95</v>
      </c>
      <c r="I908" s="19" t="n">
        <f>ROUND((L909+L910+L911+L912+L913+L914+L915)/H908,2)</f>
        <v>174.5</v>
      </c>
      <c r="J908" s="20" t="n">
        <v>478</v>
      </c>
      <c r="K908" s="19" t="n">
        <f>I908+ROUND(J908,2)</f>
        <v>652.5</v>
      </c>
      <c r="L908" s="19" t="n">
        <f>ROUND(H908*I908,2)</f>
        <v>16577.5</v>
      </c>
      <c r="M908" s="19" t="n">
        <f>ROUND(H908*ROUND(J908,2),2)</f>
        <v>45410</v>
      </c>
      <c r="N908" s="19" t="n">
        <f>L908+M908</f>
        <v>61987.5</v>
      </c>
      <c r="O908" s="8" t="n">
        <v>95</v>
      </c>
      <c r="P908" s="19" t="n" hidden="false">
        <f>ROUND((S909+S910+S911+S912+S913+S914+S915)/O908,2)</f>
        <v>210.63</v>
      </c>
      <c r="Q908" s="20" t="n" hidden="false">
        <v>764.8</v>
      </c>
      <c r="R908" s="19" t="n" hidden="false">
        <f>P908+Q908</f>
        <v>975.43</v>
      </c>
      <c r="S908" s="19" t="n" hidden="false">
        <f>ROUND(O908*P908,2)</f>
        <v>20009.85</v>
      </c>
      <c r="T908" s="19" t="n" hidden="false">
        <f>ROUND(O908*Q908,2)</f>
        <v>72656</v>
      </c>
      <c r="U908" s="19" t="n" hidden="false">
        <f>S908+T908</f>
        <v>92665.85</v>
      </c>
      <c r="V908" s="21" t="n" hidden="false">
        <f>U908/N908-1</f>
        <v>0.49491187739463616</v>
      </c>
      <c r="W908" s="8" t="n">
        <v>95</v>
      </c>
      <c r="X908" s="19" t="n" hidden="false">
        <f>ROUND((AA909+AA910+AA911+AA912+AA913+AA914+AA915)/W908,2)</f>
        <v>265.75</v>
      </c>
      <c r="Y908" s="20" t="n" hidden="false">
        <v>950</v>
      </c>
      <c r="Z908" s="19" t="n" hidden="false">
        <f>X908+Y908</f>
        <v>1215.75</v>
      </c>
      <c r="AA908" s="19" t="n" hidden="false">
        <f>ROUND(W908*X908,2)</f>
        <v>25246.25</v>
      </c>
      <c r="AB908" s="19" t="n" hidden="false">
        <f>ROUND(W908*Y908,2)</f>
        <v>90250</v>
      </c>
      <c r="AC908" s="19" t="n" hidden="false">
        <f>AA908+AB908</f>
        <v>115496.25</v>
      </c>
      <c r="AD908" s="21" t="n" hidden="false">
        <f>AC908/N908-1</f>
        <v>0.8632183908045976</v>
      </c>
      <c r="AE908" s="8" t="n">
        <v>95</v>
      </c>
      <c r="AF908" s="19" t="n" hidden="false">
        <f>ROUND((AI909+AI910+AI911+AI912+AI913+AI914+AI915)/AE908,2)</f>
        <v>264.1</v>
      </c>
      <c r="AG908" s="20" t="n" hidden="false">
        <v>1000</v>
      </c>
      <c r="AH908" s="19" t="n" hidden="false">
        <f>AF908+AG908</f>
        <v>1264.1</v>
      </c>
      <c r="AI908" s="19" t="n" hidden="false">
        <f>ROUND(AE908*AF908,2)</f>
        <v>25089.5</v>
      </c>
      <c r="AJ908" s="19" t="n" hidden="false">
        <f>ROUND(AE908*AG908,2)</f>
        <v>95000</v>
      </c>
      <c r="AK908" s="19" t="n" hidden="false">
        <f>AI908+AJ908</f>
        <v>120089.5</v>
      </c>
      <c r="AL908" s="21" t="n" hidden="false">
        <f>AK908/N908-1</f>
        <v>0.9373180076628354</v>
      </c>
      <c r="AM908" s="8" t="n">
        <v>0</v>
      </c>
      <c r="AN908" s="19" t="n" hidden="false">
        <f>ROUND((AQ909+AQ910+AQ911+AQ912+AQ913+AQ914+AQ915)/AM908,2)</f>
        <v>0</v>
      </c>
      <c r="AO908" s="19" t="n" hidden="false">
        <v>0</v>
      </c>
      <c r="AP908" s="19" t="n" hidden="false">
        <f>AN908+AO908</f>
        <v>0</v>
      </c>
      <c r="AQ908" s="19" t="n" hidden="false">
        <f>ROUND(AM908*AN908,2)</f>
        <v>0</v>
      </c>
      <c r="AR908" s="19" t="n" hidden="false">
        <f>ROUND(AM908*AO908,2)</f>
        <v>0</v>
      </c>
      <c r="AS908" s="19" t="n" hidden="false">
        <f>AQ908+AR908</f>
        <v>0</v>
      </c>
      <c r="AT908" s="21" t="n" hidden="false">
        <f>AS908/N908-1</f>
        <v>-1</v>
      </c>
    </row>
    <row r="909" customFormat="false" hidden="false" outlineLevel="0" collapsed="false">
      <c r="A909" s="18" t="inlineStr">
        <is>
          <t xml:space="preserve">1.1.1.2.1.1.4.1.1</t>
        </is>
      </c>
      <c r="B909" s="18" t="inlineStr">
        <is>
          <t xml:space="preserve"/>
        </is>
      </c>
      <c r="C909" s="22" t="inlineStr">
        <is>
          <t xml:space="preserve">Рамка Schneider Electric Glossa_ / белый / 1 пост / GSL000101</t>
        </is>
      </c>
      <c r="D909" s="7" t="inlineStr">
        <is>
          <t xml:space="preserve"/>
        </is>
      </c>
      <c r="E909" s="7" t="inlineStr">
        <is>
          <t xml:space="preserve"/>
        </is>
      </c>
      <c r="F909" s="7" t="inlineStr">
        <is>
          <t xml:space="preserve">ШТ</t>
        </is>
      </c>
      <c r="G909" s="7" t="inlineStr">
        <is>
          <t xml:space="preserve">1</t>
        </is>
      </c>
      <c r="H909" s="8" t="n">
        <v>48</v>
      </c>
      <c r="I909" s="23" t="n">
        <v>10.66</v>
      </c>
      <c r="J909" s="19" t="n">
        <v/>
      </c>
      <c r="K909" s="19" t="n">
        <f>ROUND(I909,2)+J909</f>
        <v>10.66</v>
      </c>
      <c r="L909" s="19" t="n">
        <f>ROUND(H909*ROUND(I909,2),2)</f>
        <v>511.68</v>
      </c>
      <c r="M909" s="19" t="n">
        <v/>
      </c>
      <c r="N909" s="19" t="n">
        <f>L909+M909</f>
        <v>511.68</v>
      </c>
      <c r="O909" s="8" t="n">
        <v>48</v>
      </c>
      <c r="P909" s="23" t="n" hidden="false">
        <v>10.66</v>
      </c>
      <c r="Q909" s="19" t="n" hidden="false">
        <v/>
      </c>
      <c r="R909" s="19" t="n" hidden="false">
        <f>P909+Q909</f>
        <v>10.66</v>
      </c>
      <c r="S909" s="19" t="n" hidden="false">
        <f>ROUND(O909*P909,2)</f>
        <v>511.68</v>
      </c>
      <c r="T909" s="19" t="n" hidden="false">
        <v/>
      </c>
      <c r="U909" s="19" t="n" hidden="false">
        <f>S909+T909</f>
        <v>511.68</v>
      </c>
      <c r="V909" s="21" t="n" hidden="false">
        <f>U909/N909-1</f>
        <v>0</v>
      </c>
      <c r="W909" s="8" t="n">
        <v>48</v>
      </c>
      <c r="X909" s="23" t="n" hidden="false">
        <v>10.66</v>
      </c>
      <c r="Y909" s="19" t="n" hidden="false">
        <v/>
      </c>
      <c r="Z909" s="19" t="n" hidden="false">
        <f>X909+Y909</f>
        <v>10.66</v>
      </c>
      <c r="AA909" s="19" t="n" hidden="false">
        <f>ROUND(W909*X909,2)</f>
        <v>511.68</v>
      </c>
      <c r="AB909" s="19" t="n" hidden="false">
        <v/>
      </c>
      <c r="AC909" s="19" t="n" hidden="false">
        <f>AA909+AB909</f>
        <v>511.68</v>
      </c>
      <c r="AD909" s="21" t="n" hidden="false">
        <f>AC909/N909-1</f>
        <v>0</v>
      </c>
      <c r="AE909" s="8" t="n">
        <v>48</v>
      </c>
      <c r="AF909" s="23" t="n" hidden="false">
        <v>10.66</v>
      </c>
      <c r="AG909" s="19" t="n" hidden="false">
        <v/>
      </c>
      <c r="AH909" s="19" t="n" hidden="false">
        <f>AF909+AG909</f>
        <v>10.66</v>
      </c>
      <c r="AI909" s="19" t="n" hidden="false">
        <f>ROUND(AE909*AF909,2)</f>
        <v>511.68</v>
      </c>
      <c r="AJ909" s="19" t="n" hidden="false">
        <v/>
      </c>
      <c r="AK909" s="19" t="n" hidden="false">
        <f>AI909+AJ909</f>
        <v>511.68</v>
      </c>
      <c r="AL909" s="21" t="n" hidden="false">
        <f>AK909/N909-1</f>
        <v>0</v>
      </c>
      <c r="AM909" s="8" t="n">
        <v>0</v>
      </c>
      <c r="AN909" s="23" t="n" hidden="false">
        <v>0</v>
      </c>
      <c r="AO909" s="19" t="n" hidden="false">
        <v/>
      </c>
      <c r="AP909" s="19" t="n" hidden="false">
        <f>AN909+AO909</f>
        <v>0</v>
      </c>
      <c r="AQ909" s="19" t="n" hidden="false">
        <f>ROUND(AM909*AN909,2)</f>
        <v>0</v>
      </c>
      <c r="AR909" s="19" t="n" hidden="false">
        <v/>
      </c>
      <c r="AS909" s="19" t="n" hidden="false">
        <f>AQ909+AR909</f>
        <v>0</v>
      </c>
      <c r="AT909" s="21" t="n" hidden="false">
        <f>AS909/N909-1</f>
        <v>-1</v>
      </c>
    </row>
    <row r="910" customFormat="false" hidden="false" outlineLevel="0" collapsed="false">
      <c r="A910" s="18" t="inlineStr">
        <is>
          <t xml:space="preserve">1.1.1.2.1.1.4.1.2</t>
        </is>
      </c>
      <c r="B910" s="18" t="inlineStr">
        <is>
          <t xml:space="preserve"/>
        </is>
      </c>
      <c r="C910" s="22" t="inlineStr">
        <is>
          <t xml:space="preserve">Переключатель_ / на два направления / открытой установки / 10А, 250В, IP44</t>
        </is>
      </c>
      <c r="D910" s="7" t="inlineStr">
        <is>
          <t xml:space="preserve">Переключатель проходной двухклавишный скрытой установки, 10А, 250В,
IP44 белый</t>
        </is>
      </c>
      <c r="E910" s="7" t="inlineStr">
        <is>
          <t xml:space="preserve"/>
        </is>
      </c>
      <c r="F910" s="7" t="inlineStr">
        <is>
          <t xml:space="preserve">ШТ</t>
        </is>
      </c>
      <c r="G910" s="7" t="inlineStr">
        <is>
          <t xml:space="preserve">1</t>
        </is>
      </c>
      <c r="H910" s="8" t="n">
        <v>2</v>
      </c>
      <c r="I910" s="20" t="n">
        <v>596.87</v>
      </c>
      <c r="J910" s="19" t="n">
        <v/>
      </c>
      <c r="K910" s="19" t="n">
        <f>ROUND(I910,2)+J910</f>
        <v>596.87</v>
      </c>
      <c r="L910" s="19" t="n">
        <f>ROUND(H910*ROUND(I910,2),2)</f>
        <v>1193.74</v>
      </c>
      <c r="M910" s="19" t="n">
        <v/>
      </c>
      <c r="N910" s="19" t="n">
        <f>L910+M910</f>
        <v>1193.74</v>
      </c>
      <c r="O910" s="8" t="n">
        <v>2</v>
      </c>
      <c r="P910" s="20" t="n" hidden="false">
        <v>350</v>
      </c>
      <c r="Q910" s="19" t="n" hidden="false">
        <v/>
      </c>
      <c r="R910" s="19" t="n" hidden="false">
        <f>P910+Q910</f>
        <v>350</v>
      </c>
      <c r="S910" s="19" t="n" hidden="false">
        <f>ROUND(O910*P910,2)</f>
        <v>700</v>
      </c>
      <c r="T910" s="19" t="n" hidden="false">
        <v/>
      </c>
      <c r="U910" s="19" t="n" hidden="false">
        <f>S910+T910</f>
        <v>700</v>
      </c>
      <c r="V910" s="21" t="n" hidden="false">
        <f>U910/N910-1</f>
        <v>-0.41360765325782833</v>
      </c>
      <c r="W910" s="8" t="n">
        <v>2</v>
      </c>
      <c r="X910" s="20" t="n" hidden="false">
        <v>415</v>
      </c>
      <c r="Y910" s="19" t="n" hidden="false">
        <v/>
      </c>
      <c r="Z910" s="19" t="n" hidden="false">
        <f>X910+Y910</f>
        <v>415</v>
      </c>
      <c r="AA910" s="19" t="n" hidden="false">
        <f>ROUND(W910*X910,2)</f>
        <v>830</v>
      </c>
      <c r="AB910" s="19" t="n" hidden="false">
        <v/>
      </c>
      <c r="AC910" s="19" t="n" hidden="false">
        <f>AA910+AB910</f>
        <v>830</v>
      </c>
      <c r="AD910" s="21" t="n" hidden="false">
        <f>AC910/N910-1</f>
        <v>-0.30470621743428217</v>
      </c>
      <c r="AE910" s="8" t="n">
        <v>2</v>
      </c>
      <c r="AF910" s="20" t="n" hidden="false">
        <v>350</v>
      </c>
      <c r="AG910" s="19" t="n" hidden="false">
        <v/>
      </c>
      <c r="AH910" s="19" t="n" hidden="false">
        <f>AF910+AG910</f>
        <v>350</v>
      </c>
      <c r="AI910" s="19" t="n" hidden="false">
        <f>ROUND(AE910*AF910,2)</f>
        <v>700</v>
      </c>
      <c r="AJ910" s="19" t="n" hidden="false">
        <v/>
      </c>
      <c r="AK910" s="19" t="n" hidden="false">
        <f>AI910+AJ910</f>
        <v>700</v>
      </c>
      <c r="AL910" s="21" t="n" hidden="false">
        <f>AK910/N910-1</f>
        <v>-0.41360765325782833</v>
      </c>
      <c r="AM910" s="8" t="n">
        <v>0</v>
      </c>
      <c r="AN910" s="19" t="n" hidden="false">
        <v>0</v>
      </c>
      <c r="AO910" s="19" t="n" hidden="false">
        <v/>
      </c>
      <c r="AP910" s="19" t="n" hidden="false">
        <f>AN910+AO910</f>
        <v>0</v>
      </c>
      <c r="AQ910" s="19" t="n" hidden="false">
        <f>ROUND(AM910*AN910,2)</f>
        <v>0</v>
      </c>
      <c r="AR910" s="19" t="n" hidden="false">
        <v/>
      </c>
      <c r="AS910" s="19" t="n" hidden="false">
        <f>AQ910+AR910</f>
        <v>0</v>
      </c>
      <c r="AT910" s="21" t="n" hidden="false">
        <f>AS910/N910-1</f>
        <v>-1</v>
      </c>
    </row>
    <row r="911" customFormat="false" hidden="false" outlineLevel="0" collapsed="false">
      <c r="A911" s="18" t="inlineStr">
        <is>
          <t xml:space="preserve">1.1.1.2.1.1.4.1.3</t>
        </is>
      </c>
      <c r="B911" s="18" t="inlineStr">
        <is>
          <t xml:space="preserve"/>
        </is>
      </c>
      <c r="C911" s="22" t="inlineStr">
        <is>
          <t xml:space="preserve">Переключатель_ / проходной/одноклавишный/открытой установки / 10А, 220В, IP20</t>
        </is>
      </c>
      <c r="D911" s="7" t="inlineStr">
        <is>
          <t xml:space="preserve">Переключатель проходной одноклавишный скрытой установки, 10А, 250В,
IP20 белый</t>
        </is>
      </c>
      <c r="E911" s="7" t="inlineStr">
        <is>
          <t xml:space="preserve"/>
        </is>
      </c>
      <c r="F911" s="7" t="inlineStr">
        <is>
          <t xml:space="preserve">ШТ</t>
        </is>
      </c>
      <c r="G911" s="7" t="inlineStr">
        <is>
          <t xml:space="preserve">1</t>
        </is>
      </c>
      <c r="H911" s="8" t="n">
        <v>6</v>
      </c>
      <c r="I911" s="20" t="n">
        <v>86.78</v>
      </c>
      <c r="J911" s="19" t="n">
        <v/>
      </c>
      <c r="K911" s="19" t="n">
        <f>ROUND(I911,2)+J911</f>
        <v>86.78</v>
      </c>
      <c r="L911" s="19" t="n">
        <f>ROUND(H911*ROUND(I911,2),2)</f>
        <v>520.68</v>
      </c>
      <c r="M911" s="19" t="n">
        <v/>
      </c>
      <c r="N911" s="19" t="n">
        <f>L911+M911</f>
        <v>520.68</v>
      </c>
      <c r="O911" s="8" t="n">
        <v>6</v>
      </c>
      <c r="P911" s="20" t="n" hidden="false">
        <v>300</v>
      </c>
      <c r="Q911" s="19" t="n" hidden="false">
        <v/>
      </c>
      <c r="R911" s="19" t="n" hidden="false">
        <f>P911+Q911</f>
        <v>300</v>
      </c>
      <c r="S911" s="19" t="n" hidden="false">
        <f>ROUND(O911*P911,2)</f>
        <v>1800</v>
      </c>
      <c r="T911" s="19" t="n" hidden="false">
        <v/>
      </c>
      <c r="U911" s="19" t="n" hidden="false">
        <f>S911+T911</f>
        <v>1800</v>
      </c>
      <c r="V911" s="21" t="n" hidden="false">
        <f>U911/N911-1</f>
        <v>2.45701774602443</v>
      </c>
      <c r="W911" s="8" t="n">
        <v>6</v>
      </c>
      <c r="X911" s="20" t="n" hidden="false">
        <v>415</v>
      </c>
      <c r="Y911" s="19" t="n" hidden="false">
        <v/>
      </c>
      <c r="Z911" s="19" t="n" hidden="false">
        <f>X911+Y911</f>
        <v>415</v>
      </c>
      <c r="AA911" s="19" t="n" hidden="false">
        <f>ROUND(W911*X911,2)</f>
        <v>2490</v>
      </c>
      <c r="AB911" s="19" t="n" hidden="false">
        <v/>
      </c>
      <c r="AC911" s="19" t="n" hidden="false">
        <f>AA911+AB911</f>
        <v>2490</v>
      </c>
      <c r="AD911" s="21" t="n" hidden="false">
        <f>AC911/N911-1</f>
        <v>3.7822078820004617</v>
      </c>
      <c r="AE911" s="8" t="n">
        <v>6</v>
      </c>
      <c r="AF911" s="20" t="n" hidden="false">
        <v>400</v>
      </c>
      <c r="AG911" s="19" t="n" hidden="false">
        <v/>
      </c>
      <c r="AH911" s="19" t="n" hidden="false">
        <f>AF911+AG911</f>
        <v>400</v>
      </c>
      <c r="AI911" s="19" t="n" hidden="false">
        <f>ROUND(AE911*AF911,2)</f>
        <v>2400</v>
      </c>
      <c r="AJ911" s="19" t="n" hidden="false">
        <v/>
      </c>
      <c r="AK911" s="19" t="n" hidden="false">
        <f>AI911+AJ911</f>
        <v>2400</v>
      </c>
      <c r="AL911" s="21" t="n" hidden="false">
        <f>AK911/N911-1</f>
        <v>3.6093569946992403</v>
      </c>
      <c r="AM911" s="8" t="n">
        <v>0</v>
      </c>
      <c r="AN911" s="19" t="n" hidden="false">
        <v>0</v>
      </c>
      <c r="AO911" s="19" t="n" hidden="false">
        <v/>
      </c>
      <c r="AP911" s="19" t="n" hidden="false">
        <f>AN911+AO911</f>
        <v>0</v>
      </c>
      <c r="AQ911" s="19" t="n" hidden="false">
        <f>ROUND(AM911*AN911,2)</f>
        <v>0</v>
      </c>
      <c r="AR911" s="19" t="n" hidden="false">
        <v/>
      </c>
      <c r="AS911" s="19" t="n" hidden="false">
        <f>AQ911+AR911</f>
        <v>0</v>
      </c>
      <c r="AT911" s="21" t="n" hidden="false">
        <f>AS911/N911-1</f>
        <v>-1</v>
      </c>
    </row>
    <row r="912" customFormat="false" hidden="false" outlineLevel="0" collapsed="false">
      <c r="A912" s="18" t="inlineStr">
        <is>
          <t xml:space="preserve">1.1.1.2.1.1.4.1.4</t>
        </is>
      </c>
      <c r="B912" s="18" t="inlineStr">
        <is>
          <t xml:space="preserve"/>
        </is>
      </c>
      <c r="C912" s="22" t="inlineStr">
        <is>
          <t xml:space="preserve">Переключатель_ / проходной/одноклавишный/открытой установки / 10А, 250В, IP44 влагозащищенный</t>
        </is>
      </c>
      <c r="D912" s="7" t="inlineStr">
        <is>
          <t xml:space="preserve">Переключатель проходной одноклавишный скрытой установки, 10А, 250В,
IP44 белый</t>
        </is>
      </c>
      <c r="E912" s="7" t="inlineStr">
        <is>
          <t xml:space="preserve"/>
        </is>
      </c>
      <c r="F912" s="7" t="inlineStr">
        <is>
          <t xml:space="preserve">ШТ</t>
        </is>
      </c>
      <c r="G912" s="7" t="inlineStr">
        <is>
          <t xml:space="preserve">1</t>
        </is>
      </c>
      <c r="H912" s="8" t="n">
        <v>35</v>
      </c>
      <c r="I912" s="20" t="n">
        <v>250</v>
      </c>
      <c r="J912" s="19" t="n">
        <v/>
      </c>
      <c r="K912" s="19" t="n">
        <f>ROUND(I912,2)+J912</f>
        <v>250</v>
      </c>
      <c r="L912" s="19" t="n">
        <f>ROUND(H912*ROUND(I912,2),2)</f>
        <v>8750</v>
      </c>
      <c r="M912" s="19" t="n">
        <v/>
      </c>
      <c r="N912" s="19" t="n">
        <f>L912+M912</f>
        <v>8750</v>
      </c>
      <c r="O912" s="8" t="n">
        <v>35</v>
      </c>
      <c r="P912" s="20" t="n" hidden="false">
        <v>300</v>
      </c>
      <c r="Q912" s="19" t="n" hidden="false">
        <v/>
      </c>
      <c r="R912" s="19" t="n" hidden="false">
        <f>P912+Q912</f>
        <v>300</v>
      </c>
      <c r="S912" s="19" t="n" hidden="false">
        <f>ROUND(O912*P912,2)</f>
        <v>10500</v>
      </c>
      <c r="T912" s="19" t="n" hidden="false">
        <v/>
      </c>
      <c r="U912" s="19" t="n" hidden="false">
        <f>S912+T912</f>
        <v>10500</v>
      </c>
      <c r="V912" s="21" t="n" hidden="false">
        <f>U912/N912-1</f>
        <v>0.19999999999999996</v>
      </c>
      <c r="W912" s="8" t="n">
        <v>35</v>
      </c>
      <c r="X912" s="20" t="n" hidden="false">
        <v>415</v>
      </c>
      <c r="Y912" s="19" t="n" hidden="false">
        <v/>
      </c>
      <c r="Z912" s="19" t="n" hidden="false">
        <f>X912+Y912</f>
        <v>415</v>
      </c>
      <c r="AA912" s="19" t="n" hidden="false">
        <f>ROUND(W912*X912,2)</f>
        <v>14525</v>
      </c>
      <c r="AB912" s="19" t="n" hidden="false">
        <v/>
      </c>
      <c r="AC912" s="19" t="n" hidden="false">
        <f>AA912+AB912</f>
        <v>14525</v>
      </c>
      <c r="AD912" s="21" t="n" hidden="false">
        <f>AC912/N912-1</f>
        <v>0.6599999999999999</v>
      </c>
      <c r="AE912" s="8" t="n">
        <v>35</v>
      </c>
      <c r="AF912" s="20" t="n" hidden="false">
        <v>400</v>
      </c>
      <c r="AG912" s="19" t="n" hidden="false">
        <v/>
      </c>
      <c r="AH912" s="19" t="n" hidden="false">
        <f>AF912+AG912</f>
        <v>400</v>
      </c>
      <c r="AI912" s="19" t="n" hidden="false">
        <f>ROUND(AE912*AF912,2)</f>
        <v>14000</v>
      </c>
      <c r="AJ912" s="19" t="n" hidden="false">
        <v/>
      </c>
      <c r="AK912" s="19" t="n" hidden="false">
        <f>AI912+AJ912</f>
        <v>14000</v>
      </c>
      <c r="AL912" s="21" t="n" hidden="false">
        <f>AK912/N912-1</f>
        <v>0.6000000000000001</v>
      </c>
      <c r="AM912" s="8" t="n">
        <v>0</v>
      </c>
      <c r="AN912" s="19" t="n" hidden="false">
        <v>0</v>
      </c>
      <c r="AO912" s="19" t="n" hidden="false">
        <v/>
      </c>
      <c r="AP912" s="19" t="n" hidden="false">
        <f>AN912+AO912</f>
        <v>0</v>
      </c>
      <c r="AQ912" s="19" t="n" hidden="false">
        <f>ROUND(AM912*AN912,2)</f>
        <v>0</v>
      </c>
      <c r="AR912" s="19" t="n" hidden="false">
        <v/>
      </c>
      <c r="AS912" s="19" t="n" hidden="false">
        <f>AQ912+AR912</f>
        <v>0</v>
      </c>
      <c r="AT912" s="21" t="n" hidden="false">
        <f>AS912/N912-1</f>
        <v>-1</v>
      </c>
    </row>
    <row r="913" customFormat="false" hidden="false" outlineLevel="0" collapsed="false">
      <c r="A913" s="18" t="inlineStr">
        <is>
          <t xml:space="preserve">1.1.1.2.1.1.4.1.5</t>
        </is>
      </c>
      <c r="B913" s="18" t="inlineStr">
        <is>
          <t xml:space="preserve"/>
        </is>
      </c>
      <c r="C913" s="22" t="inlineStr">
        <is>
          <t xml:space="preserve">Выключатель Одноклавишный Открытый 16А 220...250В IP44 Белый</t>
        </is>
      </c>
      <c r="D913" s="7" t="inlineStr">
        <is>
          <t xml:space="preserve">Выключатель одноклавишный, одинарный, 250В, 16А, IP44, скрытый монтаж</t>
        </is>
      </c>
      <c r="E913" s="7" t="inlineStr">
        <is>
          <t xml:space="preserve"/>
        </is>
      </c>
      <c r="F913" s="7" t="inlineStr">
        <is>
          <t xml:space="preserve">ШТ</t>
        </is>
      </c>
      <c r="G913" s="7" t="inlineStr">
        <is>
          <t xml:space="preserve">1</t>
        </is>
      </c>
      <c r="H913" s="8" t="n">
        <v>26</v>
      </c>
      <c r="I913" s="23" t="n">
        <v>133.56</v>
      </c>
      <c r="J913" s="19" t="n">
        <v/>
      </c>
      <c r="K913" s="19" t="n">
        <f>ROUND(I913,2)+J913</f>
        <v>133.56</v>
      </c>
      <c r="L913" s="19" t="n">
        <f>ROUND(H913*ROUND(I913,2),2)</f>
        <v>3472.56</v>
      </c>
      <c r="M913" s="19" t="n">
        <v/>
      </c>
      <c r="N913" s="19" t="n">
        <f>L913+M913</f>
        <v>3472.56</v>
      </c>
      <c r="O913" s="8" t="n">
        <v>26</v>
      </c>
      <c r="P913" s="23" t="n" hidden="false">
        <v>133.56</v>
      </c>
      <c r="Q913" s="19" t="n" hidden="false">
        <v/>
      </c>
      <c r="R913" s="19" t="n" hidden="false">
        <f>P913+Q913</f>
        <v>133.56</v>
      </c>
      <c r="S913" s="19" t="n" hidden="false">
        <f>ROUND(O913*P913,2)</f>
        <v>3472.56</v>
      </c>
      <c r="T913" s="19" t="n" hidden="false">
        <v/>
      </c>
      <c r="U913" s="19" t="n" hidden="false">
        <f>S913+T913</f>
        <v>3472.56</v>
      </c>
      <c r="V913" s="21" t="n" hidden="false">
        <f>U913/N913-1</f>
        <v>0</v>
      </c>
      <c r="W913" s="8" t="n">
        <v>26</v>
      </c>
      <c r="X913" s="23" t="n" hidden="false">
        <v>133.56</v>
      </c>
      <c r="Y913" s="19" t="n" hidden="false">
        <v/>
      </c>
      <c r="Z913" s="19" t="n" hidden="false">
        <f>X913+Y913</f>
        <v>133.56</v>
      </c>
      <c r="AA913" s="19" t="n" hidden="false">
        <f>ROUND(W913*X913,2)</f>
        <v>3472.56</v>
      </c>
      <c r="AB913" s="19" t="n" hidden="false">
        <v/>
      </c>
      <c r="AC913" s="19" t="n" hidden="false">
        <f>AA913+AB913</f>
        <v>3472.56</v>
      </c>
      <c r="AD913" s="21" t="n" hidden="false">
        <f>AC913/N913-1</f>
        <v>0</v>
      </c>
      <c r="AE913" s="8" t="n">
        <v>26</v>
      </c>
      <c r="AF913" s="23" t="n" hidden="false">
        <v>133.56</v>
      </c>
      <c r="AG913" s="19" t="n" hidden="false">
        <v/>
      </c>
      <c r="AH913" s="19" t="n" hidden="false">
        <f>AF913+AG913</f>
        <v>133.56</v>
      </c>
      <c r="AI913" s="19" t="n" hidden="false">
        <f>ROUND(AE913*AF913,2)</f>
        <v>3472.56</v>
      </c>
      <c r="AJ913" s="19" t="n" hidden="false">
        <v/>
      </c>
      <c r="AK913" s="19" t="n" hidden="false">
        <f>AI913+AJ913</f>
        <v>3472.56</v>
      </c>
      <c r="AL913" s="21" t="n" hidden="false">
        <f>AK913/N913-1</f>
        <v>0</v>
      </c>
      <c r="AM913" s="8" t="n">
        <v>0</v>
      </c>
      <c r="AN913" s="23" t="n" hidden="false">
        <v>0</v>
      </c>
      <c r="AO913" s="19" t="n" hidden="false">
        <v/>
      </c>
      <c r="AP913" s="19" t="n" hidden="false">
        <f>AN913+AO913</f>
        <v>0</v>
      </c>
      <c r="AQ913" s="19" t="n" hidden="false">
        <f>ROUND(AM913*AN913,2)</f>
        <v>0</v>
      </c>
      <c r="AR913" s="19" t="n" hidden="false">
        <v/>
      </c>
      <c r="AS913" s="19" t="n" hidden="false">
        <f>AQ913+AR913</f>
        <v>0</v>
      </c>
      <c r="AT913" s="21" t="n" hidden="false">
        <f>AS913/N913-1</f>
        <v>-1</v>
      </c>
    </row>
    <row r="914" customFormat="false" hidden="false" outlineLevel="0" collapsed="false">
      <c r="A914" s="18" t="inlineStr">
        <is>
          <t xml:space="preserve">1.1.1.2.1.1.4.1.6</t>
        </is>
      </c>
      <c r="B914" s="18" t="inlineStr">
        <is>
          <t xml:space="preserve"/>
        </is>
      </c>
      <c r="C914" s="22" t="inlineStr">
        <is>
          <t xml:space="preserve">Выключатель Одноклавишный Скрытый 10А 220...250В IP20 Белый</t>
        </is>
      </c>
      <c r="D914" s="7" t="inlineStr">
        <is>
          <t xml:space="preserve"/>
        </is>
      </c>
      <c r="E914" s="7" t="inlineStr">
        <is>
          <t xml:space="preserve"/>
        </is>
      </c>
      <c r="F914" s="7" t="inlineStr">
        <is>
          <t xml:space="preserve">ШТ</t>
        </is>
      </c>
      <c r="G914" s="7" t="inlineStr">
        <is>
          <t xml:space="preserve">1</t>
        </is>
      </c>
      <c r="H914" s="8" t="n">
        <v>19</v>
      </c>
      <c r="I914" s="23" t="n">
        <v>81.86</v>
      </c>
      <c r="J914" s="19" t="n">
        <v/>
      </c>
      <c r="K914" s="19" t="n">
        <f>ROUND(I914,2)+J914</f>
        <v>81.86</v>
      </c>
      <c r="L914" s="19" t="n">
        <f>ROUND(H914*ROUND(I914,2),2)</f>
        <v>1555.34</v>
      </c>
      <c r="M914" s="19" t="n">
        <v/>
      </c>
      <c r="N914" s="19" t="n">
        <f>L914+M914</f>
        <v>1555.34</v>
      </c>
      <c r="O914" s="8" t="n">
        <v>19</v>
      </c>
      <c r="P914" s="23" t="n" hidden="false">
        <v>81.86</v>
      </c>
      <c r="Q914" s="19" t="n" hidden="false">
        <v/>
      </c>
      <c r="R914" s="19" t="n" hidden="false">
        <f>P914+Q914</f>
        <v>81.86</v>
      </c>
      <c r="S914" s="19" t="n" hidden="false">
        <f>ROUND(O914*P914,2)</f>
        <v>1555.34</v>
      </c>
      <c r="T914" s="19" t="n" hidden="false">
        <v/>
      </c>
      <c r="U914" s="19" t="n" hidden="false">
        <f>S914+T914</f>
        <v>1555.34</v>
      </c>
      <c r="V914" s="21" t="n" hidden="false">
        <f>U914/N914-1</f>
        <v>0</v>
      </c>
      <c r="W914" s="8" t="n">
        <v>19</v>
      </c>
      <c r="X914" s="23" t="n" hidden="false">
        <v>81.86</v>
      </c>
      <c r="Y914" s="19" t="n" hidden="false">
        <v/>
      </c>
      <c r="Z914" s="19" t="n" hidden="false">
        <f>X914+Y914</f>
        <v>81.86</v>
      </c>
      <c r="AA914" s="19" t="n" hidden="false">
        <f>ROUND(W914*X914,2)</f>
        <v>1555.34</v>
      </c>
      <c r="AB914" s="19" t="n" hidden="false">
        <v/>
      </c>
      <c r="AC914" s="19" t="n" hidden="false">
        <f>AA914+AB914</f>
        <v>1555.34</v>
      </c>
      <c r="AD914" s="21" t="n" hidden="false">
        <f>AC914/N914-1</f>
        <v>0</v>
      </c>
      <c r="AE914" s="8" t="n">
        <v>19</v>
      </c>
      <c r="AF914" s="23" t="n" hidden="false">
        <v>81.86</v>
      </c>
      <c r="AG914" s="19" t="n" hidden="false">
        <v/>
      </c>
      <c r="AH914" s="19" t="n" hidden="false">
        <f>AF914+AG914</f>
        <v>81.86</v>
      </c>
      <c r="AI914" s="19" t="n" hidden="false">
        <f>ROUND(AE914*AF914,2)</f>
        <v>1555.34</v>
      </c>
      <c r="AJ914" s="19" t="n" hidden="false">
        <v/>
      </c>
      <c r="AK914" s="19" t="n" hidden="false">
        <f>AI914+AJ914</f>
        <v>1555.34</v>
      </c>
      <c r="AL914" s="21" t="n" hidden="false">
        <f>AK914/N914-1</f>
        <v>0</v>
      </c>
      <c r="AM914" s="8" t="n">
        <v>0</v>
      </c>
      <c r="AN914" s="23" t="n" hidden="false">
        <v>0</v>
      </c>
      <c r="AO914" s="19" t="n" hidden="false">
        <v/>
      </c>
      <c r="AP914" s="19" t="n" hidden="false">
        <f>AN914+AO914</f>
        <v>0</v>
      </c>
      <c r="AQ914" s="19" t="n" hidden="false">
        <f>ROUND(AM914*AN914,2)</f>
        <v>0</v>
      </c>
      <c r="AR914" s="19" t="n" hidden="false">
        <v/>
      </c>
      <c r="AS914" s="19" t="n" hidden="false">
        <f>AQ914+AR914</f>
        <v>0</v>
      </c>
      <c r="AT914" s="21" t="n" hidden="false">
        <f>AS914/N914-1</f>
        <v>-1</v>
      </c>
    </row>
    <row r="915" customFormat="false" hidden="false" outlineLevel="0" collapsed="false">
      <c r="A915" s="18" t="inlineStr">
        <is>
          <t xml:space="preserve">1.1.1.2.1.1.4.1.7</t>
        </is>
      </c>
      <c r="B915" s="18" t="inlineStr">
        <is>
          <t xml:space="preserve"/>
        </is>
      </c>
      <c r="C915" s="22" t="inlineStr">
        <is>
          <t xml:space="preserve">Выключатель Двухклавишный Скрытый 10А 220...250В IP20 Белый</t>
        </is>
      </c>
      <c r="D915" s="7" t="inlineStr">
        <is>
          <t xml:space="preserve"/>
        </is>
      </c>
      <c r="E915" s="7" t="inlineStr">
        <is>
          <t xml:space="preserve"/>
        </is>
      </c>
      <c r="F915" s="7" t="inlineStr">
        <is>
          <t xml:space="preserve">ШТ</t>
        </is>
      </c>
      <c r="G915" s="7" t="inlineStr">
        <is>
          <t xml:space="preserve">1</t>
        </is>
      </c>
      <c r="H915" s="8" t="n">
        <v>7</v>
      </c>
      <c r="I915" s="20" t="n">
        <v>81.87</v>
      </c>
      <c r="J915" s="19" t="n">
        <v/>
      </c>
      <c r="K915" s="19" t="n">
        <f>ROUND(I915,2)+J915</f>
        <v>81.87</v>
      </c>
      <c r="L915" s="19" t="n">
        <f>ROUND(H915*ROUND(I915,2),2)</f>
        <v>573.09</v>
      </c>
      <c r="M915" s="19" t="n">
        <v/>
      </c>
      <c r="N915" s="19" t="n">
        <f>L915+M915</f>
        <v>573.09</v>
      </c>
      <c r="O915" s="8" t="n">
        <v>7</v>
      </c>
      <c r="P915" s="20" t="n" hidden="false">
        <v>210</v>
      </c>
      <c r="Q915" s="19" t="n" hidden="false">
        <v/>
      </c>
      <c r="R915" s="19" t="n" hidden="false">
        <f>P915+Q915</f>
        <v>210</v>
      </c>
      <c r="S915" s="19" t="n" hidden="false">
        <f>ROUND(O915*P915,2)</f>
        <v>1470</v>
      </c>
      <c r="T915" s="19" t="n" hidden="false">
        <v/>
      </c>
      <c r="U915" s="19" t="n" hidden="false">
        <f>S915+T915</f>
        <v>1470</v>
      </c>
      <c r="V915" s="21" t="n" hidden="false">
        <f>U915/N915-1</f>
        <v>1.5650421399780137</v>
      </c>
      <c r="W915" s="8" t="n">
        <v>7</v>
      </c>
      <c r="X915" s="20" t="n" hidden="false">
        <v>266</v>
      </c>
      <c r="Y915" s="19" t="n" hidden="false">
        <v/>
      </c>
      <c r="Z915" s="19" t="n" hidden="false">
        <f>X915+Y915</f>
        <v>266</v>
      </c>
      <c r="AA915" s="19" t="n" hidden="false">
        <f>ROUND(W915*X915,2)</f>
        <v>1862</v>
      </c>
      <c r="AB915" s="19" t="n" hidden="false">
        <v/>
      </c>
      <c r="AC915" s="19" t="n" hidden="false">
        <f>AA915+AB915</f>
        <v>1862</v>
      </c>
      <c r="AD915" s="21" t="n" hidden="false">
        <f>AC915/N915-1</f>
        <v>2.249053377305484</v>
      </c>
      <c r="AE915" s="8" t="n">
        <v>7</v>
      </c>
      <c r="AF915" s="20" t="n" hidden="false">
        <v>350</v>
      </c>
      <c r="AG915" s="19" t="n" hidden="false">
        <v/>
      </c>
      <c r="AH915" s="19" t="n" hidden="false">
        <f>AF915+AG915</f>
        <v>350</v>
      </c>
      <c r="AI915" s="19" t="n" hidden="false">
        <f>ROUND(AE915*AF915,2)</f>
        <v>2450</v>
      </c>
      <c r="AJ915" s="19" t="n" hidden="false">
        <v/>
      </c>
      <c r="AK915" s="19" t="n" hidden="false">
        <f>AI915+AJ915</f>
        <v>2450</v>
      </c>
      <c r="AL915" s="21" t="n" hidden="false">
        <f>AK915/N915-1</f>
        <v>3.27507023329669</v>
      </c>
      <c r="AM915" s="8" t="n">
        <v>0</v>
      </c>
      <c r="AN915" s="19" t="n" hidden="false">
        <v>0</v>
      </c>
      <c r="AO915" s="19" t="n" hidden="false">
        <v/>
      </c>
      <c r="AP915" s="19" t="n" hidden="false">
        <f>AN915+AO915</f>
        <v>0</v>
      </c>
      <c r="AQ915" s="19" t="n" hidden="false">
        <f>ROUND(AM915*AN915,2)</f>
        <v>0</v>
      </c>
      <c r="AR915" s="19" t="n" hidden="false">
        <v/>
      </c>
      <c r="AS915" s="19" t="n" hidden="false">
        <f>AQ915+AR915</f>
        <v>0</v>
      </c>
      <c r="AT915" s="21" t="n" hidden="false">
        <f>AS915/N915-1</f>
        <v>-1</v>
      </c>
    </row>
    <row r="916" customFormat="false" hidden="false" outlineLevel="0" collapsed="false">
      <c r="A916" s="18" t="inlineStr">
        <is>
          <t xml:space="preserve">1.1.1.2.1.1.4.2</t>
        </is>
      </c>
      <c r="B916" s="18" t="inlineStr">
        <is>
          <t xml:space="preserve"/>
        </is>
      </c>
      <c r="C916" s="18" t="inlineStr">
        <is>
          <t xml:space="preserve">Монтаж электрических оконечных устройств / розетка</t>
        </is>
      </c>
      <c r="D916" s="7" t="inlineStr">
        <is>
          <t xml:space="preserve"/>
        </is>
      </c>
      <c r="E916" s="7" t="inlineStr">
        <is>
          <t xml:space="preserve">Выгружается из БО по объектам BIM-КЦ</t>
        </is>
      </c>
      <c r="F916" s="7" t="inlineStr">
        <is>
          <t xml:space="preserve">ШТ</t>
        </is>
      </c>
      <c r="G916" s="7" t="inlineStr">
        <is>
          <t xml:space="preserve">1</t>
        </is>
      </c>
      <c r="H916" s="8" t="n">
        <v>151</v>
      </c>
      <c r="I916" s="19" t="n">
        <f>ROUND((L917+L918+L919+L920)/H916,2)</f>
        <v>1.07</v>
      </c>
      <c r="J916" s="20" t="n">
        <v>478</v>
      </c>
      <c r="K916" s="19" t="n">
        <f>I916+ROUND(J916,2)</f>
        <v>479.07</v>
      </c>
      <c r="L916" s="19" t="n">
        <f>ROUND(H916*I916,2)</f>
        <v>161.57</v>
      </c>
      <c r="M916" s="19" t="n">
        <f>ROUND(H916*ROUND(J916,2),2)</f>
        <v>72178</v>
      </c>
      <c r="N916" s="19" t="n">
        <f>L916+M916</f>
        <v>72339.57</v>
      </c>
      <c r="O916" s="8" t="n">
        <v>151</v>
      </c>
      <c r="P916" s="19" t="n" hidden="false">
        <f>ROUND((S917+S918+S919+S920)/O916,2)</f>
        <v>161.07</v>
      </c>
      <c r="Q916" s="20" t="n" hidden="false">
        <v>764.8</v>
      </c>
      <c r="R916" s="19" t="n" hidden="false">
        <f>P916+Q916</f>
        <v>925.87</v>
      </c>
      <c r="S916" s="19" t="n" hidden="false">
        <f>ROUND(O916*P916,2)</f>
        <v>24321.57</v>
      </c>
      <c r="T916" s="19" t="n" hidden="false">
        <f>ROUND(O916*Q916,2)</f>
        <v>115484.8</v>
      </c>
      <c r="U916" s="19" t="n" hidden="false">
        <f>S916+T916</f>
        <v>139806.37</v>
      </c>
      <c r="V916" s="21" t="n" hidden="false">
        <f>U916/N916-1</f>
        <v>0.9326403239610075</v>
      </c>
      <c r="W916" s="8" t="n">
        <v>151</v>
      </c>
      <c r="X916" s="19" t="n" hidden="false">
        <f>ROUND((AA917+AA918+AA919+AA920)/W916,2)</f>
        <v>362.07</v>
      </c>
      <c r="Y916" s="20" t="n" hidden="false">
        <v>950</v>
      </c>
      <c r="Z916" s="19" t="n" hidden="false">
        <f>X916+Y916</f>
        <v>1312.07</v>
      </c>
      <c r="AA916" s="19" t="n" hidden="false">
        <f>ROUND(W916*X916,2)</f>
        <v>54672.57</v>
      </c>
      <c r="AB916" s="19" t="n" hidden="false">
        <f>ROUND(W916*Y916,2)</f>
        <v>143450</v>
      </c>
      <c r="AC916" s="19" t="n" hidden="false">
        <f>AA916+AB916</f>
        <v>198122.57</v>
      </c>
      <c r="AD916" s="21" t="n" hidden="false">
        <f>AC916/N916-1</f>
        <v>1.7387855636963283</v>
      </c>
      <c r="AE916" s="8" t="n">
        <v>151</v>
      </c>
      <c r="AF916" s="19" t="n" hidden="false">
        <f>ROUND((AI917+AI918+AI919+AI920)/AE916,2)</f>
        <v>329.88</v>
      </c>
      <c r="AG916" s="20" t="n" hidden="false">
        <v>1000</v>
      </c>
      <c r="AH916" s="19" t="n" hidden="false">
        <f>AF916+AG916</f>
        <v>1329.88</v>
      </c>
      <c r="AI916" s="19" t="n" hidden="false">
        <f>ROUND(AE916*AF916,2)</f>
        <v>49811.88</v>
      </c>
      <c r="AJ916" s="19" t="n" hidden="false">
        <f>ROUND(AE916*AG916,2)</f>
        <v>151000</v>
      </c>
      <c r="AK916" s="19" t="n" hidden="false">
        <f>AI916+AJ916</f>
        <v>200811.88</v>
      </c>
      <c r="AL916" s="21" t="n" hidden="false">
        <f>AK916/N916-1</f>
        <v>1.7759617592418642</v>
      </c>
      <c r="AM916" s="8" t="n">
        <v>0</v>
      </c>
      <c r="AN916" s="19" t="n" hidden="false">
        <f>ROUND((AQ917+AQ918+AQ919+AQ920)/AM916,2)</f>
        <v>0</v>
      </c>
      <c r="AO916" s="19" t="n" hidden="false">
        <v>0</v>
      </c>
      <c r="AP916" s="19" t="n" hidden="false">
        <f>AN916+AO916</f>
        <v>0</v>
      </c>
      <c r="AQ916" s="19" t="n" hidden="false">
        <f>ROUND(AM916*AN916,2)</f>
        <v>0</v>
      </c>
      <c r="AR916" s="19" t="n" hidden="false">
        <f>ROUND(AM916*AO916,2)</f>
        <v>0</v>
      </c>
      <c r="AS916" s="19" t="n" hidden="false">
        <f>AQ916+AR916</f>
        <v>0</v>
      </c>
      <c r="AT916" s="21" t="n" hidden="false">
        <f>AS916/N916-1</f>
        <v>-1</v>
      </c>
    </row>
    <row r="917" customFormat="false" hidden="false" outlineLevel="0" collapsed="false">
      <c r="A917" s="18" t="inlineStr">
        <is>
          <t xml:space="preserve">1.1.1.2.1.1.4.2.1</t>
        </is>
      </c>
      <c r="B917" s="18" t="inlineStr">
        <is>
          <t xml:space="preserve"/>
        </is>
      </c>
      <c r="C917" s="22" t="inlineStr">
        <is>
          <t xml:space="preserve">Розетка Открытая 2P+E 220...250В 16А IP44, с крышкой, с/ш, с з/к, постов-1, Черный</t>
        </is>
      </c>
      <c r="D917" s="7" t="inlineStr">
        <is>
          <t xml:space="preserve">Розетка Открытая 1п 2P+E 16А IP44 220...250В з/к з/ш с/к
Белый EQR16-029-30-54-T</t>
        </is>
      </c>
      <c r="E917" s="7" t="inlineStr">
        <is>
          <t xml:space="preserve"/>
        </is>
      </c>
      <c r="F917" s="7" t="inlineStr">
        <is>
          <t xml:space="preserve">ШТ</t>
        </is>
      </c>
      <c r="G917" s="7" t="inlineStr">
        <is>
          <t xml:space="preserve">1</t>
        </is>
      </c>
      <c r="H917" s="8" t="n">
        <v>135</v>
      </c>
      <c r="I917" s="20" t="n">
        <v>0</v>
      </c>
      <c r="J917" s="19" t="n">
        <v/>
      </c>
      <c r="K917" s="19" t="n">
        <f>ROUND(I917,2)+J917</f>
        <v>0</v>
      </c>
      <c r="L917" s="19" t="n">
        <f>ROUND(H917*ROUND(I917,2),2)</f>
        <v>0</v>
      </c>
      <c r="M917" s="19" t="n">
        <v/>
      </c>
      <c r="N917" s="19" t="n">
        <f>L917+M917</f>
        <v>0</v>
      </c>
      <c r="O917" s="8" t="n">
        <v>135</v>
      </c>
      <c r="P917" s="20" t="n" hidden="false">
        <v>160</v>
      </c>
      <c r="Q917" s="19" t="n" hidden="false">
        <v/>
      </c>
      <c r="R917" s="19" t="n" hidden="false">
        <f>P917+Q917</f>
        <v>160</v>
      </c>
      <c r="S917" s="19" t="n" hidden="false">
        <f>ROUND(O917*P917,2)</f>
        <v>21600</v>
      </c>
      <c r="T917" s="19" t="n" hidden="false">
        <v/>
      </c>
      <c r="U917" s="19" t="n" hidden="false">
        <f>S917+T917</f>
        <v>21600</v>
      </c>
      <c r="V917" s="21" t="n" hidden="false">
        <f>U917/N917-1</f>
        <v>Infinity</v>
      </c>
      <c r="W917" s="8" t="n">
        <v>135</v>
      </c>
      <c r="X917" s="20" t="n" hidden="false">
        <v>361</v>
      </c>
      <c r="Y917" s="19" t="n" hidden="false">
        <v/>
      </c>
      <c r="Z917" s="19" t="n" hidden="false">
        <f>X917+Y917</f>
        <v>361</v>
      </c>
      <c r="AA917" s="19" t="n" hidden="false">
        <f>ROUND(W917*X917,2)</f>
        <v>48735</v>
      </c>
      <c r="AB917" s="19" t="n" hidden="false">
        <v/>
      </c>
      <c r="AC917" s="19" t="n" hidden="false">
        <f>AA917+AB917</f>
        <v>48735</v>
      </c>
      <c r="AD917" s="21" t="n" hidden="false">
        <f>AC917/N917-1</f>
        <v>Infinity</v>
      </c>
      <c r="AE917" s="8" t="n">
        <v>135</v>
      </c>
      <c r="AF917" s="20" t="n" hidden="false">
        <v>350</v>
      </c>
      <c r="AG917" s="19" t="n" hidden="false">
        <v/>
      </c>
      <c r="AH917" s="19" t="n" hidden="false">
        <f>AF917+AG917</f>
        <v>350</v>
      </c>
      <c r="AI917" s="19" t="n" hidden="false">
        <f>ROUND(AE917*AF917,2)</f>
        <v>47250</v>
      </c>
      <c r="AJ917" s="19" t="n" hidden="false">
        <v/>
      </c>
      <c r="AK917" s="19" t="n" hidden="false">
        <f>AI917+AJ917</f>
        <v>47250</v>
      </c>
      <c r="AL917" s="21" t="n" hidden="false">
        <f>AK917/N917-1</f>
        <v>Infinity</v>
      </c>
      <c r="AM917" s="8" t="n">
        <v>0</v>
      </c>
      <c r="AN917" s="19" t="n" hidden="false">
        <v>0</v>
      </c>
      <c r="AO917" s="19" t="n" hidden="false">
        <v/>
      </c>
      <c r="AP917" s="19" t="n" hidden="false">
        <f>AN917+AO917</f>
        <v>0</v>
      </c>
      <c r="AQ917" s="19" t="n" hidden="false">
        <f>ROUND(AM917*AN917,2)</f>
        <v>0</v>
      </c>
      <c r="AR917" s="19" t="n" hidden="false">
        <v/>
      </c>
      <c r="AS917" s="19" t="n" hidden="false">
        <f>AQ917+AR917</f>
        <v>0</v>
      </c>
      <c r="AT917" s="21" t="n" hidden="false">
        <f>AS917/N917-1</f>
        <v>NaN</v>
      </c>
    </row>
    <row r="918" customFormat="false" hidden="false" outlineLevel="0" collapsed="false">
      <c r="A918" s="18" t="inlineStr">
        <is>
          <t xml:space="preserve">1.1.1.2.1.1.4.2.2</t>
        </is>
      </c>
      <c r="B918" s="18" t="inlineStr">
        <is>
          <t xml:space="preserve"/>
        </is>
      </c>
      <c r="C918" s="22" t="inlineStr">
        <is>
          <t xml:space="preserve">Розетка Открытая 1п 2P+PE 16А IP20 220...250В з/к з/ш Белый</t>
        </is>
      </c>
      <c r="D918" s="7" t="inlineStr">
        <is>
          <t xml:space="preserve">EWR16-028-90</t>
        </is>
      </c>
      <c r="E918" s="7" t="inlineStr">
        <is>
          <t xml:space="preserve"/>
        </is>
      </c>
      <c r="F918" s="7" t="inlineStr">
        <is>
          <t xml:space="preserve">ШТ</t>
        </is>
      </c>
      <c r="G918" s="7" t="inlineStr">
        <is>
          <t xml:space="preserve">1</t>
        </is>
      </c>
      <c r="H918" s="8" t="n">
        <v>16</v>
      </c>
      <c r="I918" s="20" t="n">
        <v>0</v>
      </c>
      <c r="J918" s="19" t="n">
        <v/>
      </c>
      <c r="K918" s="19" t="n">
        <f>ROUND(I918,2)+J918</f>
        <v>0</v>
      </c>
      <c r="L918" s="19" t="n">
        <f>ROUND(H918*ROUND(I918,2),2)</f>
        <v>0</v>
      </c>
      <c r="M918" s="19" t="n">
        <v/>
      </c>
      <c r="N918" s="19" t="n">
        <f>L918+M918</f>
        <v>0</v>
      </c>
      <c r="O918" s="8" t="n">
        <v>16</v>
      </c>
      <c r="P918" s="20" t="n" hidden="false">
        <v>160</v>
      </c>
      <c r="Q918" s="19" t="n" hidden="false">
        <v/>
      </c>
      <c r="R918" s="19" t="n" hidden="false">
        <f>P918+Q918</f>
        <v>160</v>
      </c>
      <c r="S918" s="19" t="n" hidden="false">
        <f>ROUND(O918*P918,2)</f>
        <v>2560</v>
      </c>
      <c r="T918" s="19" t="n" hidden="false">
        <v/>
      </c>
      <c r="U918" s="19" t="n" hidden="false">
        <f>S918+T918</f>
        <v>2560</v>
      </c>
      <c r="V918" s="21" t="n" hidden="false">
        <f>U918/N918-1</f>
        <v>Infinity</v>
      </c>
      <c r="W918" s="8" t="n">
        <v>16</v>
      </c>
      <c r="X918" s="20" t="n" hidden="false">
        <v>361</v>
      </c>
      <c r="Y918" s="19" t="n" hidden="false">
        <v/>
      </c>
      <c r="Z918" s="19" t="n" hidden="false">
        <f>X918+Y918</f>
        <v>361</v>
      </c>
      <c r="AA918" s="19" t="n" hidden="false">
        <f>ROUND(W918*X918,2)</f>
        <v>5776</v>
      </c>
      <c r="AB918" s="19" t="n" hidden="false">
        <v/>
      </c>
      <c r="AC918" s="19" t="n" hidden="false">
        <f>AA918+AB918</f>
        <v>5776</v>
      </c>
      <c r="AD918" s="21" t="n" hidden="false">
        <f>AC918/N918-1</f>
        <v>Infinity</v>
      </c>
      <c r="AE918" s="8" t="n">
        <v>16</v>
      </c>
      <c r="AF918" s="20" t="n" hidden="false">
        <v>150</v>
      </c>
      <c r="AG918" s="19" t="n" hidden="false">
        <v/>
      </c>
      <c r="AH918" s="19" t="n" hidden="false">
        <f>AF918+AG918</f>
        <v>150</v>
      </c>
      <c r="AI918" s="19" t="n" hidden="false">
        <f>ROUND(AE918*AF918,2)</f>
        <v>2400</v>
      </c>
      <c r="AJ918" s="19" t="n" hidden="false">
        <v/>
      </c>
      <c r="AK918" s="19" t="n" hidden="false">
        <f>AI918+AJ918</f>
        <v>2400</v>
      </c>
      <c r="AL918" s="21" t="n" hidden="false">
        <f>AK918/N918-1</f>
        <v>Infinity</v>
      </c>
      <c r="AM918" s="8" t="n">
        <v>0</v>
      </c>
      <c r="AN918" s="19" t="n" hidden="false">
        <v>0</v>
      </c>
      <c r="AO918" s="19" t="n" hidden="false">
        <v/>
      </c>
      <c r="AP918" s="19" t="n" hidden="false">
        <f>AN918+AO918</f>
        <v>0</v>
      </c>
      <c r="AQ918" s="19" t="n" hidden="false">
        <f>ROUND(AM918*AN918,2)</f>
        <v>0</v>
      </c>
      <c r="AR918" s="19" t="n" hidden="false">
        <v/>
      </c>
      <c r="AS918" s="19" t="n" hidden="false">
        <f>AQ918+AR918</f>
        <v>0</v>
      </c>
      <c r="AT918" s="21" t="n" hidden="false">
        <f>AS918/N918-1</f>
        <v>NaN</v>
      </c>
    </row>
    <row r="919" customFormat="false" hidden="false" outlineLevel="0" collapsed="false">
      <c r="A919" s="18" t="inlineStr">
        <is>
          <t xml:space="preserve">1.1.1.2.1.1.4.2.3</t>
        </is>
      </c>
      <c r="B919" s="18" t="inlineStr">
        <is>
          <t xml:space="preserve"/>
        </is>
      </c>
      <c r="C919" s="22" t="inlineStr">
        <is>
          <t xml:space="preserve">Рамка Schneider Electric Glossa_ / белый / 2 поста / GSL000102</t>
        </is>
      </c>
      <c r="D919" s="7" t="inlineStr">
        <is>
          <t xml:space="preserve">EWM-G-302-10</t>
        </is>
      </c>
      <c r="E919" s="7" t="inlineStr">
        <is>
          <t xml:space="preserve"/>
        </is>
      </c>
      <c r="F919" s="7" t="inlineStr">
        <is>
          <t xml:space="preserve">ШТ</t>
        </is>
      </c>
      <c r="G919" s="7" t="inlineStr">
        <is>
          <t xml:space="preserve">1</t>
        </is>
      </c>
      <c r="H919" s="8" t="n">
        <v>2</v>
      </c>
      <c r="I919" s="23" t="n">
        <v>16.93</v>
      </c>
      <c r="J919" s="19" t="n">
        <v/>
      </c>
      <c r="K919" s="19" t="n">
        <f>ROUND(I919,2)+J919</f>
        <v>16.93</v>
      </c>
      <c r="L919" s="19" t="n">
        <f>ROUND(H919*ROUND(I919,2),2)</f>
        <v>33.86</v>
      </c>
      <c r="M919" s="19" t="n">
        <v/>
      </c>
      <c r="N919" s="19" t="n">
        <f>L919+M919</f>
        <v>33.86</v>
      </c>
      <c r="O919" s="8" t="n">
        <v>2</v>
      </c>
      <c r="P919" s="23" t="n" hidden="false">
        <v>16.93</v>
      </c>
      <c r="Q919" s="19" t="n" hidden="false">
        <v/>
      </c>
      <c r="R919" s="19" t="n" hidden="false">
        <f>P919+Q919</f>
        <v>16.93</v>
      </c>
      <c r="S919" s="19" t="n" hidden="false">
        <f>ROUND(O919*P919,2)</f>
        <v>33.86</v>
      </c>
      <c r="T919" s="19" t="n" hidden="false">
        <v/>
      </c>
      <c r="U919" s="19" t="n" hidden="false">
        <f>S919+T919</f>
        <v>33.86</v>
      </c>
      <c r="V919" s="21" t="n" hidden="false">
        <f>U919/N919-1</f>
        <v>0</v>
      </c>
      <c r="W919" s="8" t="n">
        <v>2</v>
      </c>
      <c r="X919" s="23" t="n" hidden="false">
        <v>16.93</v>
      </c>
      <c r="Y919" s="19" t="n" hidden="false">
        <v/>
      </c>
      <c r="Z919" s="19" t="n" hidden="false">
        <f>X919+Y919</f>
        <v>16.93</v>
      </c>
      <c r="AA919" s="19" t="n" hidden="false">
        <f>ROUND(W919*X919,2)</f>
        <v>33.86</v>
      </c>
      <c r="AB919" s="19" t="n" hidden="false">
        <v/>
      </c>
      <c r="AC919" s="19" t="n" hidden="false">
        <f>AA919+AB919</f>
        <v>33.86</v>
      </c>
      <c r="AD919" s="21" t="n" hidden="false">
        <f>AC919/N919-1</f>
        <v>0</v>
      </c>
      <c r="AE919" s="8" t="n">
        <v>2</v>
      </c>
      <c r="AF919" s="23" t="n" hidden="false">
        <v>16.93</v>
      </c>
      <c r="AG919" s="19" t="n" hidden="false">
        <v/>
      </c>
      <c r="AH919" s="19" t="n" hidden="false">
        <f>AF919+AG919</f>
        <v>16.93</v>
      </c>
      <c r="AI919" s="19" t="n" hidden="false">
        <f>ROUND(AE919*AF919,2)</f>
        <v>33.86</v>
      </c>
      <c r="AJ919" s="19" t="n" hidden="false">
        <v/>
      </c>
      <c r="AK919" s="19" t="n" hidden="false">
        <f>AI919+AJ919</f>
        <v>33.86</v>
      </c>
      <c r="AL919" s="21" t="n" hidden="false">
        <f>AK919/N919-1</f>
        <v>0</v>
      </c>
      <c r="AM919" s="8" t="n">
        <v>0</v>
      </c>
      <c r="AN919" s="23" t="n" hidden="false">
        <v>0</v>
      </c>
      <c r="AO919" s="19" t="n" hidden="false">
        <v/>
      </c>
      <c r="AP919" s="19" t="n" hidden="false">
        <f>AN919+AO919</f>
        <v>0</v>
      </c>
      <c r="AQ919" s="19" t="n" hidden="false">
        <f>ROUND(AM919*AN919,2)</f>
        <v>0</v>
      </c>
      <c r="AR919" s="19" t="n" hidden="false">
        <v/>
      </c>
      <c r="AS919" s="19" t="n" hidden="false">
        <f>AQ919+AR919</f>
        <v>0</v>
      </c>
      <c r="AT919" s="21" t="n" hidden="false">
        <f>AS919/N919-1</f>
        <v>-1</v>
      </c>
    </row>
    <row r="920" customFormat="false" hidden="false" outlineLevel="0" collapsed="false">
      <c r="A920" s="18" t="inlineStr">
        <is>
          <t xml:space="preserve">1.1.1.2.1.1.4.2.4</t>
        </is>
      </c>
      <c r="B920" s="18" t="inlineStr">
        <is>
          <t xml:space="preserve"/>
        </is>
      </c>
      <c r="C920" s="22" t="inlineStr">
        <is>
          <t xml:space="preserve">Рамка Schneider Electric Glossa_ / белый / 1 пост / GSL000101</t>
        </is>
      </c>
      <c r="D920" s="7" t="inlineStr">
        <is>
          <t xml:space="preserve">EWM-G-301-10</t>
        </is>
      </c>
      <c r="E920" s="7" t="inlineStr">
        <is>
          <t xml:space="preserve"/>
        </is>
      </c>
      <c r="F920" s="7" t="inlineStr">
        <is>
          <t xml:space="preserve">ШТ</t>
        </is>
      </c>
      <c r="G920" s="7" t="inlineStr">
        <is>
          <t xml:space="preserve">1</t>
        </is>
      </c>
      <c r="H920" s="8" t="n">
        <v>12</v>
      </c>
      <c r="I920" s="23" t="n">
        <v>10.66</v>
      </c>
      <c r="J920" s="19" t="n">
        <v/>
      </c>
      <c r="K920" s="19" t="n">
        <f>ROUND(I920,2)+J920</f>
        <v>10.66</v>
      </c>
      <c r="L920" s="19" t="n">
        <f>ROUND(H920*ROUND(I920,2),2)</f>
        <v>127.92</v>
      </c>
      <c r="M920" s="19" t="n">
        <v/>
      </c>
      <c r="N920" s="19" t="n">
        <f>L920+M920</f>
        <v>127.92</v>
      </c>
      <c r="O920" s="8" t="n">
        <v>12</v>
      </c>
      <c r="P920" s="23" t="n" hidden="false">
        <v>10.66</v>
      </c>
      <c r="Q920" s="19" t="n" hidden="false">
        <v/>
      </c>
      <c r="R920" s="19" t="n" hidden="false">
        <f>P920+Q920</f>
        <v>10.66</v>
      </c>
      <c r="S920" s="19" t="n" hidden="false">
        <f>ROUND(O920*P920,2)</f>
        <v>127.92</v>
      </c>
      <c r="T920" s="19" t="n" hidden="false">
        <v/>
      </c>
      <c r="U920" s="19" t="n" hidden="false">
        <f>S920+T920</f>
        <v>127.92</v>
      </c>
      <c r="V920" s="21" t="n" hidden="false">
        <f>U920/N920-1</f>
        <v>0</v>
      </c>
      <c r="W920" s="8" t="n">
        <v>12</v>
      </c>
      <c r="X920" s="23" t="n" hidden="false">
        <v>10.66</v>
      </c>
      <c r="Y920" s="19" t="n" hidden="false">
        <v/>
      </c>
      <c r="Z920" s="19" t="n" hidden="false">
        <f>X920+Y920</f>
        <v>10.66</v>
      </c>
      <c r="AA920" s="19" t="n" hidden="false">
        <f>ROUND(W920*X920,2)</f>
        <v>127.92</v>
      </c>
      <c r="AB920" s="19" t="n" hidden="false">
        <v/>
      </c>
      <c r="AC920" s="19" t="n" hidden="false">
        <f>AA920+AB920</f>
        <v>127.92</v>
      </c>
      <c r="AD920" s="21" t="n" hidden="false">
        <f>AC920/N920-1</f>
        <v>0</v>
      </c>
      <c r="AE920" s="8" t="n">
        <v>12</v>
      </c>
      <c r="AF920" s="23" t="n" hidden="false">
        <v>10.66</v>
      </c>
      <c r="AG920" s="19" t="n" hidden="false">
        <v/>
      </c>
      <c r="AH920" s="19" t="n" hidden="false">
        <f>AF920+AG920</f>
        <v>10.66</v>
      </c>
      <c r="AI920" s="19" t="n" hidden="false">
        <f>ROUND(AE920*AF920,2)</f>
        <v>127.92</v>
      </c>
      <c r="AJ920" s="19" t="n" hidden="false">
        <v/>
      </c>
      <c r="AK920" s="19" t="n" hidden="false">
        <f>AI920+AJ920</f>
        <v>127.92</v>
      </c>
      <c r="AL920" s="21" t="n" hidden="false">
        <f>AK920/N920-1</f>
        <v>0</v>
      </c>
      <c r="AM920" s="8" t="n">
        <v>0</v>
      </c>
      <c r="AN920" s="23" t="n" hidden="false">
        <v>0</v>
      </c>
      <c r="AO920" s="19" t="n" hidden="false">
        <v/>
      </c>
      <c r="AP920" s="19" t="n" hidden="false">
        <f>AN920+AO920</f>
        <v>0</v>
      </c>
      <c r="AQ920" s="19" t="n" hidden="false">
        <f>ROUND(AM920*AN920,2)</f>
        <v>0</v>
      </c>
      <c r="AR920" s="19" t="n" hidden="false">
        <v/>
      </c>
      <c r="AS920" s="19" t="n" hidden="false">
        <f>AQ920+AR920</f>
        <v>0</v>
      </c>
      <c r="AT920" s="21" t="n" hidden="false">
        <f>AS920/N920-1</f>
        <v>-1</v>
      </c>
    </row>
    <row r="921" customFormat="false" hidden="false" outlineLevel="0" collapsed="false">
      <c r="A921" s="18" t="inlineStr">
        <is>
          <t xml:space="preserve">1.1.1.2.1.1.4.3</t>
        </is>
      </c>
      <c r="B921" s="18" t="inlineStr">
        <is>
          <t xml:space="preserve"/>
        </is>
      </c>
      <c r="C921" s="18" t="inlineStr">
        <is>
          <t xml:space="preserve">Монтаж электрических оконечных устройств / башенка напольная</t>
        </is>
      </c>
      <c r="D921" s="7" t="inlineStr">
        <is>
          <t xml:space="preserve">88064 LG Legrand</t>
        </is>
      </c>
      <c r="E921" s="7" t="inlineStr">
        <is>
          <t xml:space="preserve">Выгружается из БО по объектам BIM-КЦ</t>
        </is>
      </c>
      <c r="F921" s="7" t="inlineStr">
        <is>
          <t xml:space="preserve">ШТ</t>
        </is>
      </c>
      <c r="G921" s="7" t="inlineStr">
        <is>
          <t xml:space="preserve">1</t>
        </is>
      </c>
      <c r="H921" s="8" t="n">
        <v>8</v>
      </c>
      <c r="I921" s="19" t="n">
        <f>ROUND((L922)/H921,2)</f>
        <v>1600</v>
      </c>
      <c r="J921" s="20" t="n">
        <v>1286</v>
      </c>
      <c r="K921" s="19" t="n">
        <f>I921+ROUND(J921,2)</f>
        <v>2886</v>
      </c>
      <c r="L921" s="19" t="n">
        <f>ROUND(H921*I921,2)</f>
        <v>12800</v>
      </c>
      <c r="M921" s="19" t="n">
        <f>ROUND(H921*ROUND(J921,2),2)</f>
        <v>10288</v>
      </c>
      <c r="N921" s="19" t="n">
        <f>L921+M921</f>
        <v>23088</v>
      </c>
      <c r="O921" s="8" t="n">
        <v>8</v>
      </c>
      <c r="P921" s="19" t="n" hidden="false">
        <f>ROUND((S922)/O921,2)</f>
        <v>4751.85</v>
      </c>
      <c r="Q921" s="20" t="n" hidden="false">
        <v>2057.6</v>
      </c>
      <c r="R921" s="19" t="n" hidden="false">
        <f>P921+Q921</f>
        <v>6809.45</v>
      </c>
      <c r="S921" s="19" t="n" hidden="false">
        <f>ROUND(O921*P921,2)</f>
        <v>38014.8</v>
      </c>
      <c r="T921" s="19" t="n" hidden="false">
        <f>ROUND(O921*Q921,2)</f>
        <v>16460.8</v>
      </c>
      <c r="U921" s="19" t="n" hidden="false">
        <f>S921+T921</f>
        <v>54475.6</v>
      </c>
      <c r="V921" s="21" t="n" hidden="false">
        <f>U921/N921-1</f>
        <v>1.3594767844767843</v>
      </c>
      <c r="W921" s="8" t="n">
        <v>8</v>
      </c>
      <c r="X921" s="19" t="n" hidden="false">
        <f>ROUND((AA922)/W921,2)</f>
        <v>6800</v>
      </c>
      <c r="Y921" s="20" t="n" hidden="false">
        <v>950</v>
      </c>
      <c r="Z921" s="19" t="n" hidden="false">
        <f>X921+Y921</f>
        <v>7750</v>
      </c>
      <c r="AA921" s="19" t="n" hidden="false">
        <f>ROUND(W921*X921,2)</f>
        <v>54400</v>
      </c>
      <c r="AB921" s="19" t="n" hidden="false">
        <f>ROUND(W921*Y921,2)</f>
        <v>7600</v>
      </c>
      <c r="AC921" s="19" t="n" hidden="false">
        <f>AA921+AB921</f>
        <v>62000</v>
      </c>
      <c r="AD921" s="21" t="n" hidden="false">
        <f>AC921/N921-1</f>
        <v>1.6853776853776852</v>
      </c>
      <c r="AE921" s="8" t="n">
        <v>8</v>
      </c>
      <c r="AF921" s="19" t="n" hidden="false">
        <f>ROUND((AI922)/AE921,2)</f>
        <v>15</v>
      </c>
      <c r="AG921" s="20" t="n" hidden="false">
        <v>1000</v>
      </c>
      <c r="AH921" s="19" t="n" hidden="false">
        <f>AF921+AG921</f>
        <v>1015</v>
      </c>
      <c r="AI921" s="19" t="n" hidden="false">
        <f>ROUND(AE921*AF921,2)</f>
        <v>120</v>
      </c>
      <c r="AJ921" s="19" t="n" hidden="false">
        <f>ROUND(AE921*AG921,2)</f>
        <v>8000</v>
      </c>
      <c r="AK921" s="19" t="n" hidden="false">
        <f>AI921+AJ921</f>
        <v>8120</v>
      </c>
      <c r="AL921" s="21" t="n" hidden="false">
        <f>AK921/N921-1</f>
        <v>-0.6483021483021483</v>
      </c>
      <c r="AM921" s="8" t="n">
        <v>0</v>
      </c>
      <c r="AN921" s="19" t="n" hidden="false">
        <f>ROUND((AQ922)/AM921,2)</f>
        <v>0</v>
      </c>
      <c r="AO921" s="19" t="n" hidden="false">
        <v>0</v>
      </c>
      <c r="AP921" s="19" t="n" hidden="false">
        <f>AN921+AO921</f>
        <v>0</v>
      </c>
      <c r="AQ921" s="19" t="n" hidden="false">
        <f>ROUND(AM921*AN921,2)</f>
        <v>0</v>
      </c>
      <c r="AR921" s="19" t="n" hidden="false">
        <f>ROUND(AM921*AO921,2)</f>
        <v>0</v>
      </c>
      <c r="AS921" s="19" t="n" hidden="false">
        <f>AQ921+AR921</f>
        <v>0</v>
      </c>
      <c r="AT921" s="21" t="n" hidden="false">
        <f>AS921/N921-1</f>
        <v>-1</v>
      </c>
    </row>
    <row r="922" customFormat="false" hidden="false" outlineLevel="0" collapsed="false">
      <c r="A922" s="18" t="inlineStr">
        <is>
          <t xml:space="preserve">1.1.1.2.1.1.4.3.1</t>
        </is>
      </c>
      <c r="B922" s="18" t="inlineStr">
        <is>
          <t xml:space="preserve"/>
        </is>
      </c>
      <c r="C922" s="22" t="inlineStr">
        <is>
          <t xml:space="preserve">Напольная башенка_ / BUS, 12 модулей</t>
        </is>
      </c>
      <c r="D922" s="7" t="inlineStr">
        <is>
          <t xml:space="preserve"/>
        </is>
      </c>
      <c r="E922" s="7" t="inlineStr">
        <is>
          <t xml:space="preserve"/>
        </is>
      </c>
      <c r="F922" s="7" t="inlineStr">
        <is>
          <t xml:space="preserve">ШТ</t>
        </is>
      </c>
      <c r="G922" s="7" t="inlineStr">
        <is>
          <t xml:space="preserve">1</t>
        </is>
      </c>
      <c r="H922" s="8" t="n">
        <v>8</v>
      </c>
      <c r="I922" s="20" t="n">
        <v>1600</v>
      </c>
      <c r="J922" s="19" t="n">
        <v/>
      </c>
      <c r="K922" s="19" t="n">
        <f>ROUND(I922,2)+J922</f>
        <v>1600</v>
      </c>
      <c r="L922" s="19" t="n">
        <f>ROUND(H922*ROUND(I922,2),2)</f>
        <v>12800</v>
      </c>
      <c r="M922" s="19" t="n">
        <v/>
      </c>
      <c r="N922" s="19" t="n">
        <f>L922+M922</f>
        <v>12800</v>
      </c>
      <c r="O922" s="8" t="n">
        <v>8</v>
      </c>
      <c r="P922" s="20" t="n" hidden="false">
        <v>4751.85</v>
      </c>
      <c r="Q922" s="19" t="n" hidden="false">
        <v/>
      </c>
      <c r="R922" s="19" t="n" hidden="false">
        <f>P922+Q922</f>
        <v>4751.85</v>
      </c>
      <c r="S922" s="19" t="n" hidden="false">
        <f>ROUND(O922*P922,2)</f>
        <v>38014.8</v>
      </c>
      <c r="T922" s="19" t="n" hidden="false">
        <v/>
      </c>
      <c r="U922" s="19" t="n" hidden="false">
        <f>S922+T922</f>
        <v>38014.8</v>
      </c>
      <c r="V922" s="21" t="n" hidden="false">
        <f>U922/N922-1</f>
        <v>1.9699062500000002</v>
      </c>
      <c r="W922" s="8" t="n">
        <v>8</v>
      </c>
      <c r="X922" s="20" t="n" hidden="false">
        <v>6800</v>
      </c>
      <c r="Y922" s="19" t="n" hidden="false">
        <v/>
      </c>
      <c r="Z922" s="19" t="n" hidden="false">
        <f>X922+Y922</f>
        <v>6800</v>
      </c>
      <c r="AA922" s="19" t="n" hidden="false">
        <f>ROUND(W922*X922,2)</f>
        <v>54400</v>
      </c>
      <c r="AB922" s="19" t="n" hidden="false">
        <v/>
      </c>
      <c r="AC922" s="19" t="n" hidden="false">
        <f>AA922+AB922</f>
        <v>54400</v>
      </c>
      <c r="AD922" s="21" t="n" hidden="false">
        <f>AC922/N922-1</f>
        <v>3.25</v>
      </c>
      <c r="AE922" s="8" t="n">
        <v>8</v>
      </c>
      <c r="AF922" s="20" t="n" hidden="false">
        <v>15</v>
      </c>
      <c r="AG922" s="19" t="n" hidden="false">
        <v/>
      </c>
      <c r="AH922" s="19" t="n" hidden="false">
        <f>AF922+AG922</f>
        <v>15</v>
      </c>
      <c r="AI922" s="19" t="n" hidden="false">
        <f>ROUND(AE922*AF922,2)</f>
        <v>120</v>
      </c>
      <c r="AJ922" s="19" t="n" hidden="false">
        <v/>
      </c>
      <c r="AK922" s="19" t="n" hidden="false">
        <f>AI922+AJ922</f>
        <v>120</v>
      </c>
      <c r="AL922" s="21" t="n" hidden="false">
        <f>AK922/N922-1</f>
        <v>-0.990625</v>
      </c>
      <c r="AM922" s="8" t="n">
        <v>0</v>
      </c>
      <c r="AN922" s="19" t="n" hidden="false">
        <v>0</v>
      </c>
      <c r="AO922" s="19" t="n" hidden="false">
        <v/>
      </c>
      <c r="AP922" s="19" t="n" hidden="false">
        <f>AN922+AO922</f>
        <v>0</v>
      </c>
      <c r="AQ922" s="19" t="n" hidden="false">
        <f>ROUND(AM922*AN922,2)</f>
        <v>0</v>
      </c>
      <c r="AR922" s="19" t="n" hidden="false">
        <v/>
      </c>
      <c r="AS922" s="19" t="n" hidden="false">
        <f>AQ922+AR922</f>
        <v>0</v>
      </c>
      <c r="AT922" s="21" t="n" hidden="false">
        <f>AS922/N922-1</f>
        <v>-1</v>
      </c>
    </row>
    <row r="923" customFormat="false" hidden="false" outlineLevel="0" collapsed="false">
      <c r="A923" s="18" t="inlineStr">
        <is>
          <t xml:space="preserve">1.1.1.2.1.1.4.4</t>
        </is>
      </c>
      <c r="B923" s="18" t="inlineStr">
        <is>
          <t xml:space="preserve"/>
        </is>
      </c>
      <c r="C923" s="18" t="inlineStr">
        <is>
          <t xml:space="preserve">Монтаж коробки распределительной, распаячной</t>
        </is>
      </c>
      <c r="D923" s="7" t="inlineStr">
        <is>
          <t xml:space="preserve"/>
        </is>
      </c>
      <c r="E923" s="7" t="inlineStr">
        <is>
          <t xml:space="preserve">Выгружается из БО по объектам BIM-КЦ</t>
        </is>
      </c>
      <c r="F923" s="7" t="inlineStr">
        <is>
          <t xml:space="preserve">ШТ</t>
        </is>
      </c>
      <c r="G923" s="7" t="inlineStr">
        <is>
          <t xml:space="preserve">1</t>
        </is>
      </c>
      <c r="H923" s="8" t="n">
        <v>150</v>
      </c>
      <c r="I923" s="19" t="n">
        <f>ROUND((L924)/H923,2)</f>
        <v>27</v>
      </c>
      <c r="J923" s="20" t="n">
        <v>395</v>
      </c>
      <c r="K923" s="19" t="n">
        <f>I923+ROUND(J923,2)</f>
        <v>422</v>
      </c>
      <c r="L923" s="19" t="n">
        <f>ROUND(H923*I923,2)</f>
        <v>4050</v>
      </c>
      <c r="M923" s="19" t="n">
        <f>ROUND(H923*ROUND(J923,2),2)</f>
        <v>59250</v>
      </c>
      <c r="N923" s="19" t="n">
        <f>L923+M923</f>
        <v>63300</v>
      </c>
      <c r="O923" s="8" t="n">
        <v>150</v>
      </c>
      <c r="P923" s="19" t="n" hidden="false">
        <f>ROUND((S924)/O923,2)</f>
        <v>11</v>
      </c>
      <c r="Q923" s="20" t="n" hidden="false">
        <v>764.8</v>
      </c>
      <c r="R923" s="19" t="n" hidden="false">
        <f>P923+Q923</f>
        <v>775.8</v>
      </c>
      <c r="S923" s="19" t="n" hidden="false">
        <f>ROUND(O923*P923,2)</f>
        <v>1650</v>
      </c>
      <c r="T923" s="19" t="n" hidden="false">
        <f>ROUND(O923*Q923,2)</f>
        <v>114720</v>
      </c>
      <c r="U923" s="19" t="n" hidden="false">
        <f>S923+T923</f>
        <v>116370</v>
      </c>
      <c r="V923" s="21" t="n" hidden="false">
        <f>U923/N923-1</f>
        <v>0.8383886255924171</v>
      </c>
      <c r="W923" s="8" t="n">
        <v>150</v>
      </c>
      <c r="X923" s="19" t="n" hidden="false">
        <f>ROUND((AA924)/W923,2)</f>
        <v>32</v>
      </c>
      <c r="Y923" s="20" t="n" hidden="false">
        <v>980</v>
      </c>
      <c r="Z923" s="19" t="n" hidden="false">
        <f>X923+Y923</f>
        <v>1012</v>
      </c>
      <c r="AA923" s="19" t="n" hidden="false">
        <f>ROUND(W923*X923,2)</f>
        <v>4800</v>
      </c>
      <c r="AB923" s="19" t="n" hidden="false">
        <f>ROUND(W923*Y923,2)</f>
        <v>147000</v>
      </c>
      <c r="AC923" s="19" t="n" hidden="false">
        <f>AA923+AB923</f>
        <v>151800</v>
      </c>
      <c r="AD923" s="21" t="n" hidden="false">
        <f>AC923/N923-1</f>
        <v>1.3981042654028437</v>
      </c>
      <c r="AE923" s="8" t="n">
        <v>150</v>
      </c>
      <c r="AF923" s="19" t="n" hidden="false">
        <f>ROUND((AI924)/AE923,2)</f>
        <v>15</v>
      </c>
      <c r="AG923" s="20" t="n" hidden="false">
        <v>1000</v>
      </c>
      <c r="AH923" s="19" t="n" hidden="false">
        <f>AF923+AG923</f>
        <v>1015</v>
      </c>
      <c r="AI923" s="19" t="n" hidden="false">
        <f>ROUND(AE923*AF923,2)</f>
        <v>2250</v>
      </c>
      <c r="AJ923" s="19" t="n" hidden="false">
        <f>ROUND(AE923*AG923,2)</f>
        <v>150000</v>
      </c>
      <c r="AK923" s="19" t="n" hidden="false">
        <f>AI923+AJ923</f>
        <v>152250</v>
      </c>
      <c r="AL923" s="21" t="n" hidden="false">
        <f>AK923/N923-1</f>
        <v>1.40521327014218</v>
      </c>
      <c r="AM923" s="8" t="n">
        <v>0</v>
      </c>
      <c r="AN923" s="19" t="n" hidden="false">
        <f>ROUND((AQ924)/AM923,2)</f>
        <v>0</v>
      </c>
      <c r="AO923" s="19" t="n" hidden="false">
        <v>0</v>
      </c>
      <c r="AP923" s="19" t="n" hidden="false">
        <f>AN923+AO923</f>
        <v>0</v>
      </c>
      <c r="AQ923" s="19" t="n" hidden="false">
        <f>ROUND(AM923*AN923,2)</f>
        <v>0</v>
      </c>
      <c r="AR923" s="19" t="n" hidden="false">
        <f>ROUND(AM923*AO923,2)</f>
        <v>0</v>
      </c>
      <c r="AS923" s="19" t="n" hidden="false">
        <f>AQ923+AR923</f>
        <v>0</v>
      </c>
      <c r="AT923" s="21" t="n" hidden="false">
        <f>AS923/N923-1</f>
        <v>-1</v>
      </c>
    </row>
    <row r="924" customFormat="false" hidden="false" outlineLevel="0" collapsed="false">
      <c r="A924" s="18" t="inlineStr">
        <is>
          <t xml:space="preserve">1.1.1.2.1.1.4.4.1</t>
        </is>
      </c>
      <c r="B924" s="18" t="inlineStr">
        <is>
          <t xml:space="preserve"/>
        </is>
      </c>
      <c r="C924" s="22" t="inlineStr">
        <is>
          <t xml:space="preserve">Коробка распаячная_ / Круглая / 80х40 / КМ41004 (UKT01-080-040-000)</t>
        </is>
      </c>
      <c r="D924" s="7" t="inlineStr">
        <is>
          <t xml:space="preserve">КМ40002 UKT10-065-040-000</t>
        </is>
      </c>
      <c r="E924" s="7" t="inlineStr">
        <is>
          <t xml:space="preserve"/>
        </is>
      </c>
      <c r="F924" s="7" t="inlineStr">
        <is>
          <t xml:space="preserve">ШТ</t>
        </is>
      </c>
      <c r="G924" s="7" t="inlineStr">
        <is>
          <t xml:space="preserve">1</t>
        </is>
      </c>
      <c r="H924" s="8" t="n">
        <v>150</v>
      </c>
      <c r="I924" s="20" t="n">
        <v>27</v>
      </c>
      <c r="J924" s="19" t="n">
        <v/>
      </c>
      <c r="K924" s="19" t="n">
        <f>ROUND(I924,2)+J924</f>
        <v>27</v>
      </c>
      <c r="L924" s="19" t="n">
        <f>ROUND(H924*ROUND(I924,2),2)</f>
        <v>4050</v>
      </c>
      <c r="M924" s="19" t="n">
        <v/>
      </c>
      <c r="N924" s="19" t="n">
        <f>L924+M924</f>
        <v>4050</v>
      </c>
      <c r="O924" s="8" t="n">
        <v>150</v>
      </c>
      <c r="P924" s="20" t="n" hidden="false">
        <v>11</v>
      </c>
      <c r="Q924" s="19" t="n" hidden="false">
        <v/>
      </c>
      <c r="R924" s="19" t="n" hidden="false">
        <f>P924+Q924</f>
        <v>11</v>
      </c>
      <c r="S924" s="19" t="n" hidden="false">
        <f>ROUND(O924*P924,2)</f>
        <v>1650</v>
      </c>
      <c r="T924" s="19" t="n" hidden="false">
        <v/>
      </c>
      <c r="U924" s="19" t="n" hidden="false">
        <f>S924+T924</f>
        <v>1650</v>
      </c>
      <c r="V924" s="21" t="n" hidden="false">
        <f>U924/N924-1</f>
        <v>-0.5925925925925926</v>
      </c>
      <c r="W924" s="8" t="n">
        <v>150</v>
      </c>
      <c r="X924" s="20" t="n" hidden="false">
        <v>32</v>
      </c>
      <c r="Y924" s="19" t="n" hidden="false">
        <v/>
      </c>
      <c r="Z924" s="19" t="n" hidden="false">
        <f>X924+Y924</f>
        <v>32</v>
      </c>
      <c r="AA924" s="19" t="n" hidden="false">
        <f>ROUND(W924*X924,2)</f>
        <v>4800</v>
      </c>
      <c r="AB924" s="19" t="n" hidden="false">
        <v/>
      </c>
      <c r="AC924" s="19" t="n" hidden="false">
        <f>AA924+AB924</f>
        <v>4800</v>
      </c>
      <c r="AD924" s="21" t="n" hidden="false">
        <f>AC924/N924-1</f>
        <v>0.18518518518518512</v>
      </c>
      <c r="AE924" s="8" t="n">
        <v>150</v>
      </c>
      <c r="AF924" s="20" t="n" hidden="false">
        <v>15</v>
      </c>
      <c r="AG924" s="19" t="n" hidden="false">
        <v/>
      </c>
      <c r="AH924" s="19" t="n" hidden="false">
        <f>AF924+AG924</f>
        <v>15</v>
      </c>
      <c r="AI924" s="19" t="n" hidden="false">
        <f>ROUND(AE924*AF924,2)</f>
        <v>2250</v>
      </c>
      <c r="AJ924" s="19" t="n" hidden="false">
        <v/>
      </c>
      <c r="AK924" s="19" t="n" hidden="false">
        <f>AI924+AJ924</f>
        <v>2250</v>
      </c>
      <c r="AL924" s="21" t="n" hidden="false">
        <f>AK924/N924-1</f>
        <v>-0.4444444444444444</v>
      </c>
      <c r="AM924" s="8" t="n">
        <v>0</v>
      </c>
      <c r="AN924" s="19" t="n" hidden="false">
        <v>0</v>
      </c>
      <c r="AO924" s="19" t="n" hidden="false">
        <v/>
      </c>
      <c r="AP924" s="19" t="n" hidden="false">
        <f>AN924+AO924</f>
        <v>0</v>
      </c>
      <c r="AQ924" s="19" t="n" hidden="false">
        <f>ROUND(AM924*AN924,2)</f>
        <v>0</v>
      </c>
      <c r="AR924" s="19" t="n" hidden="false">
        <v/>
      </c>
      <c r="AS924" s="19" t="n" hidden="false">
        <f>AQ924+AR924</f>
        <v>0</v>
      </c>
      <c r="AT924" s="21" t="n" hidden="false">
        <f>AS924/N924-1</f>
        <v>-1</v>
      </c>
    </row>
    <row r="925" customFormat="false" hidden="false" outlineLevel="0" collapsed="false">
      <c r="A925" s="18" t="inlineStr">
        <is>
          <t xml:space="preserve">1.1.1.2.1.1.4.5</t>
        </is>
      </c>
      <c r="B925" s="18" t="inlineStr">
        <is>
          <t xml:space="preserve"/>
        </is>
      </c>
      <c r="C925" s="18" t="inlineStr">
        <is>
          <t xml:space="preserve">Монтаж подрозетников, установочных, монтажных коробок в подготовленные отверстия / в ЖБИ, ПГП, газобетон, акотек</t>
        </is>
      </c>
      <c r="D925" s="7" t="inlineStr">
        <is>
          <t xml:space="preserve"/>
        </is>
      </c>
      <c r="E925" s="7" t="inlineStr">
        <is>
          <t xml:space="preserve">Выгружается из БО по объектам BIM-КЦ</t>
        </is>
      </c>
      <c r="F925" s="7" t="inlineStr">
        <is>
          <t xml:space="preserve">ШТ</t>
        </is>
      </c>
      <c r="G925" s="7" t="inlineStr">
        <is>
          <t xml:space="preserve">1</t>
        </is>
      </c>
      <c r="H925" s="8" t="n">
        <v>94</v>
      </c>
      <c r="I925" s="19" t="n">
        <f>ROUND((L926+L927)/H925,2)</f>
        <v>0.9</v>
      </c>
      <c r="J925" s="20" t="n">
        <v>149</v>
      </c>
      <c r="K925" s="19" t="n">
        <f>I925+ROUND(J925,2)</f>
        <v>149.9</v>
      </c>
      <c r="L925" s="19" t="n">
        <f>ROUND(H925*I925,2)</f>
        <v>84.6</v>
      </c>
      <c r="M925" s="19" t="n">
        <f>ROUND(H925*ROUND(J925,2),2)</f>
        <v>14006</v>
      </c>
      <c r="N925" s="19" t="n">
        <f>L925+M925</f>
        <v>14090.6</v>
      </c>
      <c r="O925" s="8" t="n">
        <v>94</v>
      </c>
      <c r="P925" s="19" t="n" hidden="false">
        <f>ROUND((S926+S927)/O925,2)</f>
        <v>65.25</v>
      </c>
      <c r="Q925" s="20" t="n" hidden="false">
        <v>238.4</v>
      </c>
      <c r="R925" s="19" t="n" hidden="false">
        <f>P925+Q925</f>
        <v>303.65</v>
      </c>
      <c r="S925" s="19" t="n" hidden="false">
        <f>ROUND(O925*P925,2)</f>
        <v>6133.5</v>
      </c>
      <c r="T925" s="19" t="n" hidden="false">
        <f>ROUND(O925*Q925,2)</f>
        <v>22409.6</v>
      </c>
      <c r="U925" s="19" t="n" hidden="false">
        <f>S925+T925</f>
        <v>28543.1</v>
      </c>
      <c r="V925" s="21" t="n" hidden="false">
        <f>U925/N925-1</f>
        <v>1.025683789192795</v>
      </c>
      <c r="W925" s="8" t="n">
        <v>94</v>
      </c>
      <c r="X925" s="19" t="n" hidden="false">
        <f>ROUND((AA926+AA927)/W925,2)</f>
        <v>19.08</v>
      </c>
      <c r="Y925" s="20" t="n" hidden="false">
        <v>230</v>
      </c>
      <c r="Z925" s="19" t="n" hidden="false">
        <f>X925+Y925</f>
        <v>249.08</v>
      </c>
      <c r="AA925" s="19" t="n" hidden="false">
        <f>ROUND(W925*X925,2)</f>
        <v>1793.52</v>
      </c>
      <c r="AB925" s="19" t="n" hidden="false">
        <f>ROUND(W925*Y925,2)</f>
        <v>21620</v>
      </c>
      <c r="AC925" s="19" t="n" hidden="false">
        <f>AA925+AB925</f>
        <v>23413.52</v>
      </c>
      <c r="AD925" s="21" t="n" hidden="false">
        <f>AC925/N925-1</f>
        <v>0.6616410940627084</v>
      </c>
      <c r="AE925" s="8" t="n">
        <v>94</v>
      </c>
      <c r="AF925" s="19" t="n" hidden="false">
        <f>ROUND((AI926+AI927)/AE925,2)</f>
        <v>60</v>
      </c>
      <c r="AG925" s="20" t="n" hidden="false">
        <v>1000</v>
      </c>
      <c r="AH925" s="19" t="n" hidden="false">
        <f>AF925+AG925</f>
        <v>1060</v>
      </c>
      <c r="AI925" s="19" t="n" hidden="false">
        <f>ROUND(AE925*AF925,2)</f>
        <v>5640</v>
      </c>
      <c r="AJ925" s="19" t="n" hidden="false">
        <f>ROUND(AE925*AG925,2)</f>
        <v>94000</v>
      </c>
      <c r="AK925" s="19" t="n" hidden="false">
        <f>AI925+AJ925</f>
        <v>99640</v>
      </c>
      <c r="AL925" s="21" t="n" hidden="false">
        <f>AK925/N925-1</f>
        <v>6.071380920613742</v>
      </c>
      <c r="AM925" s="8" t="n">
        <v>0</v>
      </c>
      <c r="AN925" s="19" t="n" hidden="false">
        <f>ROUND((AQ926+AQ927)/AM925,2)</f>
        <v>0</v>
      </c>
      <c r="AO925" s="19" t="n" hidden="false">
        <v>0</v>
      </c>
      <c r="AP925" s="19" t="n" hidden="false">
        <f>AN925+AO925</f>
        <v>0</v>
      </c>
      <c r="AQ925" s="19" t="n" hidden="false">
        <f>ROUND(AM925*AN925,2)</f>
        <v>0</v>
      </c>
      <c r="AR925" s="19" t="n" hidden="false">
        <f>ROUND(AM925*AO925,2)</f>
        <v>0</v>
      </c>
      <c r="AS925" s="19" t="n" hidden="false">
        <f>AQ925+AR925</f>
        <v>0</v>
      </c>
      <c r="AT925" s="21" t="n" hidden="false">
        <f>AS925/N925-1</f>
        <v>-1</v>
      </c>
    </row>
    <row r="926" customFormat="false" hidden="false" outlineLevel="0" collapsed="false">
      <c r="A926" s="18" t="inlineStr">
        <is>
          <t xml:space="preserve">1.1.1.2.1.1.4.5.1</t>
        </is>
      </c>
      <c r="B926" s="18" t="inlineStr">
        <is>
          <t xml:space="preserve"/>
        </is>
      </c>
      <c r="C926" s="22" t="inlineStr">
        <is>
          <t xml:space="preserve">Смесь штукатурная гипсовая_</t>
        </is>
      </c>
      <c r="D926" s="7" t="inlineStr">
        <is>
          <t xml:space="preserve"/>
        </is>
      </c>
      <c r="E926" s="7" t="inlineStr">
        <is>
          <t xml:space="preserve"/>
        </is>
      </c>
      <c r="F926" s="7" t="inlineStr">
        <is>
          <t xml:space="preserve">КГ</t>
        </is>
      </c>
      <c r="G926" s="7" t="inlineStr">
        <is>
          <t xml:space="preserve">0.3</t>
        </is>
      </c>
      <c r="H926" s="8" t="n">
        <v>8.46</v>
      </c>
      <c r="I926" s="20" t="n">
        <v>10</v>
      </c>
      <c r="J926" s="19" t="n">
        <v/>
      </c>
      <c r="K926" s="19" t="n">
        <f>ROUND(I926,2)+J926</f>
        <v>10</v>
      </c>
      <c r="L926" s="19" t="n">
        <f>ROUND(H926*ROUND(I926,2),2)</f>
        <v>84.6</v>
      </c>
      <c r="M926" s="19" t="n">
        <v/>
      </c>
      <c r="N926" s="19" t="n">
        <f>L926+M926</f>
        <v>84.6</v>
      </c>
      <c r="O926" s="8" t="n">
        <v>8.46</v>
      </c>
      <c r="P926" s="20" t="n" hidden="false">
        <v>565</v>
      </c>
      <c r="Q926" s="19" t="n" hidden="false">
        <v/>
      </c>
      <c r="R926" s="19" t="n" hidden="false">
        <f>P926+Q926</f>
        <v>565</v>
      </c>
      <c r="S926" s="19" t="n" hidden="false">
        <f>ROUND(O926*P926,2)</f>
        <v>4779.9</v>
      </c>
      <c r="T926" s="19" t="n" hidden="false">
        <v/>
      </c>
      <c r="U926" s="19" t="n" hidden="false">
        <f>S926+T926</f>
        <v>4779.9</v>
      </c>
      <c r="V926" s="21" t="n" hidden="false">
        <f>U926/N926-1</f>
        <v>55.5</v>
      </c>
      <c r="W926" s="8" t="n">
        <v>8.46</v>
      </c>
      <c r="X926" s="20" t="n" hidden="false">
        <v>12</v>
      </c>
      <c r="Y926" s="19" t="n" hidden="false">
        <v/>
      </c>
      <c r="Z926" s="19" t="n" hidden="false">
        <f>X926+Y926</f>
        <v>12</v>
      </c>
      <c r="AA926" s="19" t="n" hidden="false">
        <f>ROUND(W926*X926,2)</f>
        <v>101.52</v>
      </c>
      <c r="AB926" s="19" t="n" hidden="false">
        <v/>
      </c>
      <c r="AC926" s="19" t="n" hidden="false">
        <f>AA926+AB926</f>
        <v>101.52</v>
      </c>
      <c r="AD926" s="21" t="n" hidden="false">
        <f>AC926/N926-1</f>
        <v>0.19999999999999996</v>
      </c>
      <c r="AE926" s="8" t="n">
        <v>8.46</v>
      </c>
      <c r="AF926" s="20" t="n" hidden="false">
        <v>500</v>
      </c>
      <c r="AG926" s="19" t="n" hidden="false">
        <v/>
      </c>
      <c r="AH926" s="19" t="n" hidden="false">
        <f>AF926+AG926</f>
        <v>500</v>
      </c>
      <c r="AI926" s="19" t="n" hidden="false">
        <f>ROUND(AE926*AF926,2)</f>
        <v>4230</v>
      </c>
      <c r="AJ926" s="19" t="n" hidden="false">
        <v/>
      </c>
      <c r="AK926" s="19" t="n" hidden="false">
        <f>AI926+AJ926</f>
        <v>4230</v>
      </c>
      <c r="AL926" s="21" t="n" hidden="false">
        <f>AK926/N926-1</f>
        <v>49</v>
      </c>
      <c r="AM926" s="8" t="n">
        <v>0</v>
      </c>
      <c r="AN926" s="19" t="n" hidden="false">
        <v>0</v>
      </c>
      <c r="AO926" s="19" t="n" hidden="false">
        <v/>
      </c>
      <c r="AP926" s="19" t="n" hidden="false">
        <f>AN926+AO926</f>
        <v>0</v>
      </c>
      <c r="AQ926" s="19" t="n" hidden="false">
        <f>ROUND(AM926*AN926,2)</f>
        <v>0</v>
      </c>
      <c r="AR926" s="19" t="n" hidden="false">
        <v/>
      </c>
      <c r="AS926" s="19" t="n" hidden="false">
        <f>AQ926+AR926</f>
        <v>0</v>
      </c>
      <c r="AT926" s="21" t="n" hidden="false">
        <f>AS926/N926-1</f>
        <v>-1</v>
      </c>
    </row>
    <row r="927" customFormat="false" hidden="false" outlineLevel="0" collapsed="false">
      <c r="A927" s="18" t="inlineStr">
        <is>
          <t xml:space="preserve">1.1.1.2.1.1.4.5.2</t>
        </is>
      </c>
      <c r="B927" s="18" t="inlineStr">
        <is>
          <t xml:space="preserve"/>
        </is>
      </c>
      <c r="C927" s="22" t="inlineStr">
        <is>
          <t xml:space="preserve">Коробка установочная круглая D=68мм h=40мм IP20 пластик тип установки скрытый для твердых стен б/крышки б/вводов</t>
        </is>
      </c>
      <c r="D927" s="7" t="inlineStr">
        <is>
          <t xml:space="preserve"/>
        </is>
      </c>
      <c r="E927" s="7" t="inlineStr">
        <is>
          <t xml:space="preserve"/>
        </is>
      </c>
      <c r="F927" s="7" t="inlineStr">
        <is>
          <t xml:space="preserve">ШТ</t>
        </is>
      </c>
      <c r="G927" s="7" t="inlineStr">
        <is>
          <t xml:space="preserve">1</t>
        </is>
      </c>
      <c r="H927" s="8" t="n">
        <v>94</v>
      </c>
      <c r="I927" s="20" t="n">
        <v>0</v>
      </c>
      <c r="J927" s="19" t="n">
        <v/>
      </c>
      <c r="K927" s="19" t="n">
        <f>ROUND(I927,2)+J927</f>
        <v>0</v>
      </c>
      <c r="L927" s="19" t="n">
        <f>ROUND(H927*ROUND(I927,2),2)</f>
        <v>0</v>
      </c>
      <c r="M927" s="19" t="n">
        <v/>
      </c>
      <c r="N927" s="19" t="n">
        <f>L927+M927</f>
        <v>0</v>
      </c>
      <c r="O927" s="8" t="n">
        <v>94</v>
      </c>
      <c r="P927" s="20" t="n" hidden="false">
        <v>14.4</v>
      </c>
      <c r="Q927" s="19" t="n" hidden="false">
        <v/>
      </c>
      <c r="R927" s="19" t="n" hidden="false">
        <f>P927+Q927</f>
        <v>14.4</v>
      </c>
      <c r="S927" s="19" t="n" hidden="false">
        <f>ROUND(O927*P927,2)</f>
        <v>1353.6</v>
      </c>
      <c r="T927" s="19" t="n" hidden="false">
        <v/>
      </c>
      <c r="U927" s="19" t="n" hidden="false">
        <f>S927+T927</f>
        <v>1353.6</v>
      </c>
      <c r="V927" s="21" t="n" hidden="false">
        <f>U927/N927-1</f>
        <v>Infinity</v>
      </c>
      <c r="W927" s="8" t="n">
        <v>94</v>
      </c>
      <c r="X927" s="20" t="n" hidden="false">
        <v>18</v>
      </c>
      <c r="Y927" s="19" t="n" hidden="false">
        <v/>
      </c>
      <c r="Z927" s="19" t="n" hidden="false">
        <f>X927+Y927</f>
        <v>18</v>
      </c>
      <c r="AA927" s="19" t="n" hidden="false">
        <f>ROUND(W927*X927,2)</f>
        <v>1692</v>
      </c>
      <c r="AB927" s="19" t="n" hidden="false">
        <v/>
      </c>
      <c r="AC927" s="19" t="n" hidden="false">
        <f>AA927+AB927</f>
        <v>1692</v>
      </c>
      <c r="AD927" s="21" t="n" hidden="false">
        <f>AC927/N927-1</f>
        <v>Infinity</v>
      </c>
      <c r="AE927" s="8" t="n">
        <v>94</v>
      </c>
      <c r="AF927" s="20" t="n" hidden="false">
        <v>15</v>
      </c>
      <c r="AG927" s="19" t="n" hidden="false">
        <v/>
      </c>
      <c r="AH927" s="19" t="n" hidden="false">
        <f>AF927+AG927</f>
        <v>15</v>
      </c>
      <c r="AI927" s="19" t="n" hidden="false">
        <f>ROUND(AE927*AF927,2)</f>
        <v>1410</v>
      </c>
      <c r="AJ927" s="19" t="n" hidden="false">
        <v/>
      </c>
      <c r="AK927" s="19" t="n" hidden="false">
        <f>AI927+AJ927</f>
        <v>1410</v>
      </c>
      <c r="AL927" s="21" t="n" hidden="false">
        <f>AK927/N927-1</f>
        <v>Infinity</v>
      </c>
      <c r="AM927" s="8" t="n">
        <v>0</v>
      </c>
      <c r="AN927" s="19" t="n" hidden="false">
        <v>0</v>
      </c>
      <c r="AO927" s="19" t="n" hidden="false">
        <v/>
      </c>
      <c r="AP927" s="19" t="n" hidden="false">
        <f>AN927+AO927</f>
        <v>0</v>
      </c>
      <c r="AQ927" s="19" t="n" hidden="false">
        <f>ROUND(AM927*AN927,2)</f>
        <v>0</v>
      </c>
      <c r="AR927" s="19" t="n" hidden="false">
        <v/>
      </c>
      <c r="AS927" s="19" t="n" hidden="false">
        <f>AQ927+AR927</f>
        <v>0</v>
      </c>
      <c r="AT927" s="21" t="n" hidden="false">
        <f>AS927/N927-1</f>
        <v>NaN</v>
      </c>
    </row>
    <row r="928" customFormat="false" hidden="false" outlineLevel="0" collapsed="false">
      <c r="A928" s="14" t="inlineStr">
        <is>
          <t xml:space="preserve">1.1.1.2.1.1.5</t>
        </is>
      </c>
      <c r="B928" s="14" t="inlineStr">
        <is>
          <t xml:space="preserve"/>
        </is>
      </c>
      <c r="C928" s="14" t="inlineStr">
        <is>
          <t xml:space="preserve">Монтаж светотехнического оборудования</t>
        </is>
      </c>
      <c r="D928" s="6" t="inlineStr">
        <is>
          <t xml:space="preserve"/>
        </is>
      </c>
      <c r="E928" s="6" t="inlineStr">
        <is>
          <t xml:space="preserve"/>
        </is>
      </c>
      <c r="F928" s="6" t="inlineStr">
        <is>
          <t xml:space="preserve"/>
        </is>
      </c>
      <c r="G928" s="6" t="inlineStr">
        <is>
          <t xml:space="preserve"/>
        </is>
      </c>
      <c r="H928" s="15" t="n">
        <v/>
      </c>
      <c r="I928" s="16" t="n">
        <v/>
      </c>
      <c r="J928" s="16" t="n">
        <v/>
      </c>
      <c r="K928" s="16" t="n">
        <v/>
      </c>
      <c r="L928" s="16" t="n">
        <f>L929+L939</f>
        <v>3580.72</v>
      </c>
      <c r="M928" s="16" t="n">
        <f>M929+M939</f>
        <v>406828</v>
      </c>
      <c r="N928" s="16" t="n">
        <f>N929+N939</f>
        <v>410408.72</v>
      </c>
      <c r="O928" s="15" t="n">
        <v/>
      </c>
      <c r="P928" s="16" t="n" hidden="false">
        <v/>
      </c>
      <c r="Q928" s="16" t="n" hidden="false">
        <v/>
      </c>
      <c r="R928" s="16" t="n" hidden="false">
        <v/>
      </c>
      <c r="S928" s="16" t="n" hidden="false">
        <f>S929+S939</f>
        <v>4098948.99</v>
      </c>
      <c r="T928" s="16" t="n" hidden="false">
        <f>T929+T939</f>
        <v>993316.8</v>
      </c>
      <c r="U928" s="16" t="n" hidden="false">
        <f>U929+U939</f>
        <v>5092265.79</v>
      </c>
      <c r="V928" s="17" t="n" hidden="false">
        <f>U928/N928-1</f>
        <v>11.407791408525629</v>
      </c>
      <c r="W928" s="15" t="n">
        <v/>
      </c>
      <c r="X928" s="16" t="n" hidden="false">
        <v/>
      </c>
      <c r="Y928" s="16" t="n" hidden="false">
        <v/>
      </c>
      <c r="Z928" s="16" t="n" hidden="false">
        <v/>
      </c>
      <c r="AA928" s="16" t="n" hidden="false">
        <f>AA929+AA939</f>
        <v>2879288.19</v>
      </c>
      <c r="AB928" s="16" t="n" hidden="false">
        <f>AB929+AB939</f>
        <v>1486300</v>
      </c>
      <c r="AC928" s="16" t="n" hidden="false">
        <f>AC929+AC939</f>
        <v>4365588.19</v>
      </c>
      <c r="AD928" s="17" t="n" hidden="false">
        <f>AC928/N928-1</f>
        <v>9.637172109793381</v>
      </c>
      <c r="AE928" s="15" t="n">
        <v/>
      </c>
      <c r="AF928" s="16" t="n" hidden="false">
        <v/>
      </c>
      <c r="AG928" s="16" t="n" hidden="false">
        <v/>
      </c>
      <c r="AH928" s="16" t="n" hidden="false">
        <v/>
      </c>
      <c r="AI928" s="16" t="n" hidden="false">
        <f>AI929+AI939</f>
        <v>4994882.64</v>
      </c>
      <c r="AJ928" s="16" t="n" hidden="false">
        <f>AJ929+AJ939</f>
        <v>943500</v>
      </c>
      <c r="AK928" s="16" t="n" hidden="false">
        <f>AK929+AK939</f>
        <v>5938382.64</v>
      </c>
      <c r="AL928" s="17" t="n" hidden="false">
        <f>AK928/N928-1</f>
        <v>13.469435834599226</v>
      </c>
      <c r="AM928" s="15" t="n">
        <v/>
      </c>
      <c r="AN928" s="16" t="n" hidden="false">
        <v/>
      </c>
      <c r="AO928" s="16" t="n" hidden="false">
        <v/>
      </c>
      <c r="AP928" s="16" t="n" hidden="false">
        <v/>
      </c>
      <c r="AQ928" s="16" t="n" hidden="false">
        <f>AQ929+AQ939</f>
        <v>0</v>
      </c>
      <c r="AR928" s="16" t="n" hidden="false">
        <f>AR929+AR939</f>
        <v>0</v>
      </c>
      <c r="AS928" s="16" t="n" hidden="false">
        <f>AS929+AS939</f>
        <v>0</v>
      </c>
      <c r="AT928" s="17" t="n" hidden="false">
        <f>AS928/N928-1</f>
        <v>-1</v>
      </c>
    </row>
    <row r="929" customFormat="false" hidden="false" outlineLevel="0" collapsed="false">
      <c r="A929" s="18" t="inlineStr">
        <is>
          <t xml:space="preserve">1.1.1.2.1.1.5.1</t>
        </is>
      </c>
      <c r="B929" s="18" t="inlineStr">
        <is>
          <t xml:space="preserve"/>
        </is>
      </c>
      <c r="C929" s="18" t="inlineStr">
        <is>
          <t xml:space="preserve">Монтаж светильника / накладной</t>
        </is>
      </c>
      <c r="D929" s="7" t="inlineStr">
        <is>
          <t xml:space="preserve"/>
        </is>
      </c>
      <c r="E929" s="7" t="inlineStr">
        <is>
          <t xml:space="preserve">Выгружается из БО по объектам BIM-КЦ</t>
        </is>
      </c>
      <c r="F929" s="7" t="inlineStr">
        <is>
          <t xml:space="preserve">ШТ</t>
        </is>
      </c>
      <c r="G929" s="7" t="inlineStr">
        <is>
          <t xml:space="preserve">1</t>
        </is>
      </c>
      <c r="H929" s="8" t="n">
        <v>585</v>
      </c>
      <c r="I929" s="19" t="n">
        <f>ROUND((L930+L931+L932+L933+L934+L935+L936+L937+L938)/H929,2)</f>
        <v>0</v>
      </c>
      <c r="J929" s="20" t="n">
        <v>640</v>
      </c>
      <c r="K929" s="19" t="n">
        <f>I929+ROUND(J929,2)</f>
        <v>640</v>
      </c>
      <c r="L929" s="19" t="n">
        <f>ROUND(H929*I929,2)</f>
        <v>0</v>
      </c>
      <c r="M929" s="19" t="n">
        <f>ROUND(H929*ROUND(J929,2),2)</f>
        <v>374400</v>
      </c>
      <c r="N929" s="19" t="n">
        <f>L929+M929</f>
        <v>374400</v>
      </c>
      <c r="O929" s="8" t="n">
        <v>585</v>
      </c>
      <c r="P929" s="19" t="n" hidden="false">
        <f>ROUND((S930+S931+S932+S933+S934+S935+S936+S937+S938)/O929,2)</f>
        <v>6337.19</v>
      </c>
      <c r="Q929" s="20" t="n" hidden="false">
        <v>1579.2</v>
      </c>
      <c r="R929" s="19" t="n" hidden="false">
        <f>P929+Q929</f>
        <v>7916.39</v>
      </c>
      <c r="S929" s="19" t="n" hidden="false">
        <f>ROUND(O929*P929,2)</f>
        <v>3707256.15</v>
      </c>
      <c r="T929" s="19" t="n" hidden="false">
        <f>ROUND(O929*Q929,2)</f>
        <v>923832</v>
      </c>
      <c r="U929" s="19" t="n" hidden="false">
        <f>S929+T929</f>
        <v>4631088.15</v>
      </c>
      <c r="V929" s="21" t="n" hidden="false">
        <f>U929/N929-1</f>
        <v>11.369359375</v>
      </c>
      <c r="W929" s="8" t="n">
        <v>585</v>
      </c>
      <c r="X929" s="19" t="n" hidden="false">
        <f>ROUND((AA930+AA931+AA932+AA933+AA934+AA935+AA936+AA937+AA938)/W929,2)</f>
        <v>4229.51</v>
      </c>
      <c r="Y929" s="20" t="n" hidden="false">
        <v>2300</v>
      </c>
      <c r="Z929" s="19" t="n" hidden="false">
        <f>X929+Y929</f>
        <v>6529.51</v>
      </c>
      <c r="AA929" s="19" t="n" hidden="false">
        <f>ROUND(W929*X929,2)</f>
        <v>2474263.35</v>
      </c>
      <c r="AB929" s="19" t="n" hidden="false">
        <f>ROUND(W929*Y929,2)</f>
        <v>1345500</v>
      </c>
      <c r="AC929" s="19" t="n" hidden="false">
        <f>AA929+AB929</f>
        <v>3819763.35</v>
      </c>
      <c r="AD929" s="21" t="n" hidden="false">
        <f>AC929/N929-1</f>
        <v>9.202359375</v>
      </c>
      <c r="AE929" s="8" t="n">
        <v>585</v>
      </c>
      <c r="AF929" s="19" t="n" hidden="false">
        <f>ROUND((AI930+AI931+AI932+AI933+AI934+AI935+AI936+AI937+AI938)/AE929,2)</f>
        <v>7801.2</v>
      </c>
      <c r="AG929" s="20" t="n" hidden="false">
        <v>1500</v>
      </c>
      <c r="AH929" s="19" t="n" hidden="false">
        <f>AF929+AG929</f>
        <v>9301.2</v>
      </c>
      <c r="AI929" s="19" t="n" hidden="false">
        <f>ROUND(AE929*AF929,2)</f>
        <v>4563702</v>
      </c>
      <c r="AJ929" s="19" t="n" hidden="false">
        <f>ROUND(AE929*AG929,2)</f>
        <v>877500</v>
      </c>
      <c r="AK929" s="19" t="n" hidden="false">
        <f>AI929+AJ929</f>
        <v>5441202</v>
      </c>
      <c r="AL929" s="21" t="n" hidden="false">
        <f>AK929/N929-1</f>
        <v>13.533125</v>
      </c>
      <c r="AM929" s="8" t="n">
        <v>0</v>
      </c>
      <c r="AN929" s="19" t="n" hidden="false">
        <f>ROUND((AQ930+AQ931+AQ932+AQ933+AQ934+AQ935+AQ936+AQ937+AQ938)/AM929,2)</f>
        <v>0</v>
      </c>
      <c r="AO929" s="19" t="n" hidden="false">
        <v>0</v>
      </c>
      <c r="AP929" s="19" t="n" hidden="false">
        <f>AN929+AO929</f>
        <v>0</v>
      </c>
      <c r="AQ929" s="19" t="n" hidden="false">
        <f>ROUND(AM929*AN929,2)</f>
        <v>0</v>
      </c>
      <c r="AR929" s="19" t="n" hidden="false">
        <f>ROUND(AM929*AO929,2)</f>
        <v>0</v>
      </c>
      <c r="AS929" s="19" t="n" hidden="false">
        <f>AQ929+AR929</f>
        <v>0</v>
      </c>
      <c r="AT929" s="21" t="n" hidden="false">
        <f>AS929/N929-1</f>
        <v>-1</v>
      </c>
    </row>
    <row r="930" customFormat="false" hidden="false" outlineLevel="0" collapsed="false">
      <c r="A930" s="18" t="inlineStr">
        <is>
          <t xml:space="preserve">1.1.1.2.1.1.5.1.1</t>
        </is>
      </c>
      <c r="B930" s="18" t="inlineStr">
        <is>
          <t xml:space="preserve"/>
        </is>
      </c>
      <c r="C930" s="22" t="inlineStr">
        <is>
          <t xml:space="preserve">Светильник_ / марку и артикул указать в примечании</t>
        </is>
      </c>
      <c r="D930" s="7" t="inlineStr">
        <is>
          <t xml:space="preserve">Светильник светодиодный универсальный HIGHTECH-64, 1195х295х40,
4000K, 72 Вт,световой поток 7100Лм, IP40</t>
        </is>
      </c>
      <c r="E930" s="7" t="inlineStr">
        <is>
          <t xml:space="preserve"/>
        </is>
      </c>
      <c r="F930" s="7" t="inlineStr">
        <is>
          <t xml:space="preserve">ШТ</t>
        </is>
      </c>
      <c r="G930" s="7" t="inlineStr">
        <is>
          <t xml:space="preserve">1</t>
        </is>
      </c>
      <c r="H930" s="8" t="n">
        <v>146</v>
      </c>
      <c r="I930" s="20" t="n">
        <v>0</v>
      </c>
      <c r="J930" s="19" t="n">
        <v/>
      </c>
      <c r="K930" s="19" t="n">
        <f>ROUND(I930,2)+J930</f>
        <v>0</v>
      </c>
      <c r="L930" s="19" t="n">
        <f>ROUND(H930*ROUND(I930,2),2)</f>
        <v>0</v>
      </c>
      <c r="M930" s="19" t="n">
        <v/>
      </c>
      <c r="N930" s="19" t="n">
        <f>L930+M930</f>
        <v>0</v>
      </c>
      <c r="O930" s="8" t="n">
        <v>146</v>
      </c>
      <c r="P930" s="20" t="n" hidden="false">
        <v>7300</v>
      </c>
      <c r="Q930" s="19" t="n" hidden="false">
        <v/>
      </c>
      <c r="R930" s="19" t="n" hidden="false">
        <f>P930+Q930</f>
        <v>7300</v>
      </c>
      <c r="S930" s="19" t="n" hidden="false">
        <f>ROUND(O930*P930,2)</f>
        <v>1065800</v>
      </c>
      <c r="T930" s="19" t="n" hidden="false">
        <v/>
      </c>
      <c r="U930" s="19" t="n" hidden="false">
        <f>S930+T930</f>
        <v>1065800</v>
      </c>
      <c r="V930" s="21" t="n" hidden="false">
        <f>U930/N930-1</f>
        <v>Infinity</v>
      </c>
      <c r="W930" s="8" t="n">
        <v>146</v>
      </c>
      <c r="X930" s="20" t="n" hidden="false">
        <v>4870</v>
      </c>
      <c r="Y930" s="19" t="n" hidden="false">
        <v/>
      </c>
      <c r="Z930" s="19" t="n" hidden="false">
        <f>X930+Y930</f>
        <v>4870</v>
      </c>
      <c r="AA930" s="19" t="n" hidden="false">
        <f>ROUND(W930*X930,2)</f>
        <v>711020</v>
      </c>
      <c r="AB930" s="19" t="n" hidden="false">
        <v/>
      </c>
      <c r="AC930" s="19" t="n" hidden="false">
        <f>AA930+AB930</f>
        <v>711020</v>
      </c>
      <c r="AD930" s="21" t="n" hidden="false">
        <f>AC930/N930-1</f>
        <v>Infinity</v>
      </c>
      <c r="AE930" s="8" t="n">
        <v>146</v>
      </c>
      <c r="AF930" s="20" t="n" hidden="false">
        <v>5500</v>
      </c>
      <c r="AG930" s="19" t="n" hidden="false">
        <v/>
      </c>
      <c r="AH930" s="19" t="n" hidden="false">
        <f>AF930+AG930</f>
        <v>5500</v>
      </c>
      <c r="AI930" s="19" t="n" hidden="false">
        <f>ROUND(AE930*AF930,2)</f>
        <v>803000</v>
      </c>
      <c r="AJ930" s="19" t="n" hidden="false">
        <v/>
      </c>
      <c r="AK930" s="19" t="n" hidden="false">
        <f>AI930+AJ930</f>
        <v>803000</v>
      </c>
      <c r="AL930" s="21" t="n" hidden="false">
        <f>AK930/N930-1</f>
        <v>Infinity</v>
      </c>
      <c r="AM930" s="8" t="n">
        <v>0</v>
      </c>
      <c r="AN930" s="19" t="n" hidden="false">
        <v>0</v>
      </c>
      <c r="AO930" s="19" t="n" hidden="false">
        <v/>
      </c>
      <c r="AP930" s="19" t="n" hidden="false">
        <f>AN930+AO930</f>
        <v>0</v>
      </c>
      <c r="AQ930" s="19" t="n" hidden="false">
        <f>ROUND(AM930*AN930,2)</f>
        <v>0</v>
      </c>
      <c r="AR930" s="19" t="n" hidden="false">
        <v/>
      </c>
      <c r="AS930" s="19" t="n" hidden="false">
        <f>AQ930+AR930</f>
        <v>0</v>
      </c>
      <c r="AT930" s="21" t="n" hidden="false">
        <f>AS930/N930-1</f>
        <v>NaN</v>
      </c>
    </row>
    <row r="931" customFormat="false" hidden="false" outlineLevel="0" collapsed="false">
      <c r="A931" s="18" t="inlineStr">
        <is>
          <t xml:space="preserve">1.1.1.2.1.1.5.1.2</t>
        </is>
      </c>
      <c r="B931" s="18" t="inlineStr">
        <is>
          <t xml:space="preserve"/>
        </is>
      </c>
      <c r="C931" s="22" t="inlineStr">
        <is>
          <t xml:space="preserve">Светильник_ / марку и артикул указать в примечании</t>
        </is>
      </c>
      <c r="D931" s="7" t="inlineStr">
        <is>
          <t xml:space="preserve">Светильник линейный накладной светодиодный Dust 1200 P L 65 4000 W GR 1200х124, 4000K, 36 Вт, световой поток 4320 Лм, IP65</t>
        </is>
      </c>
      <c r="E931" s="7" t="inlineStr">
        <is>
          <t xml:space="preserve"/>
        </is>
      </c>
      <c r="F931" s="7" t="inlineStr">
        <is>
          <t xml:space="preserve">ШТ</t>
        </is>
      </c>
      <c r="G931" s="7" t="inlineStr">
        <is>
          <t xml:space="preserve">1</t>
        </is>
      </c>
      <c r="H931" s="8" t="n">
        <v>140</v>
      </c>
      <c r="I931" s="20" t="n">
        <v>0</v>
      </c>
      <c r="J931" s="19" t="n">
        <v/>
      </c>
      <c r="K931" s="19" t="n">
        <f>ROUND(I931,2)+J931</f>
        <v>0</v>
      </c>
      <c r="L931" s="19" t="n">
        <f>ROUND(H931*ROUND(I931,2),2)</f>
        <v>0</v>
      </c>
      <c r="M931" s="19" t="n">
        <v/>
      </c>
      <c r="N931" s="19" t="n">
        <f>L931+M931</f>
        <v>0</v>
      </c>
      <c r="O931" s="8" t="n">
        <v>140</v>
      </c>
      <c r="P931" s="20" t="n" hidden="false">
        <v>8800</v>
      </c>
      <c r="Q931" s="19" t="n" hidden="false">
        <v/>
      </c>
      <c r="R931" s="19" t="n" hidden="false">
        <f>P931+Q931</f>
        <v>8800</v>
      </c>
      <c r="S931" s="19" t="n" hidden="false">
        <f>ROUND(O931*P931,2)</f>
        <v>1232000</v>
      </c>
      <c r="T931" s="19" t="n" hidden="false">
        <v/>
      </c>
      <c r="U931" s="19" t="n" hidden="false">
        <f>S931+T931</f>
        <v>1232000</v>
      </c>
      <c r="V931" s="21" t="n" hidden="false">
        <f>U931/N931-1</f>
        <v>Infinity</v>
      </c>
      <c r="W931" s="8" t="n">
        <v>140</v>
      </c>
      <c r="X931" s="20" t="n" hidden="false">
        <v>4565</v>
      </c>
      <c r="Y931" s="19" t="n" hidden="false">
        <v/>
      </c>
      <c r="Z931" s="19" t="n" hidden="false">
        <f>X931+Y931</f>
        <v>4565</v>
      </c>
      <c r="AA931" s="19" t="n" hidden="false">
        <f>ROUND(W931*X931,2)</f>
        <v>639100</v>
      </c>
      <c r="AB931" s="19" t="n" hidden="false">
        <v/>
      </c>
      <c r="AC931" s="19" t="n" hidden="false">
        <f>AA931+AB931</f>
        <v>639100</v>
      </c>
      <c r="AD931" s="21" t="n" hidden="false">
        <f>AC931/N931-1</f>
        <v>Infinity</v>
      </c>
      <c r="AE931" s="8" t="n">
        <v>140</v>
      </c>
      <c r="AF931" s="20" t="n" hidden="false">
        <v>9500</v>
      </c>
      <c r="AG931" s="19" t="n" hidden="false">
        <v/>
      </c>
      <c r="AH931" s="19" t="n" hidden="false">
        <f>AF931+AG931</f>
        <v>9500</v>
      </c>
      <c r="AI931" s="19" t="n" hidden="false">
        <f>ROUND(AE931*AF931,2)</f>
        <v>1330000</v>
      </c>
      <c r="AJ931" s="19" t="n" hidden="false">
        <v/>
      </c>
      <c r="AK931" s="19" t="n" hidden="false">
        <f>AI931+AJ931</f>
        <v>1330000</v>
      </c>
      <c r="AL931" s="21" t="n" hidden="false">
        <f>AK931/N931-1</f>
        <v>Infinity</v>
      </c>
      <c r="AM931" s="8" t="n">
        <v>0</v>
      </c>
      <c r="AN931" s="19" t="n" hidden="false">
        <v>0</v>
      </c>
      <c r="AO931" s="19" t="n" hidden="false">
        <v/>
      </c>
      <c r="AP931" s="19" t="n" hidden="false">
        <f>AN931+AO931</f>
        <v>0</v>
      </c>
      <c r="AQ931" s="19" t="n" hidden="false">
        <f>ROUND(AM931*AN931,2)</f>
        <v>0</v>
      </c>
      <c r="AR931" s="19" t="n" hidden="false">
        <v/>
      </c>
      <c r="AS931" s="19" t="n" hidden="false">
        <f>AQ931+AR931</f>
        <v>0</v>
      </c>
      <c r="AT931" s="21" t="n" hidden="false">
        <f>AS931/N931-1</f>
        <v>NaN</v>
      </c>
    </row>
    <row r="932" customFormat="false" hidden="false" outlineLevel="0" collapsed="false">
      <c r="A932" s="18" t="inlineStr">
        <is>
          <t xml:space="preserve">1.1.1.2.1.1.5.1.3</t>
        </is>
      </c>
      <c r="B932" s="18" t="inlineStr">
        <is>
          <t xml:space="preserve"/>
        </is>
      </c>
      <c r="C932" s="22" t="inlineStr">
        <is>
          <t xml:space="preserve">Светильник_ / марку и артикул указать в примечании</t>
        </is>
      </c>
      <c r="D932" s="7" t="inlineStr">
        <is>
          <t xml:space="preserve">Светильник светодиодный ES 96-028-20 EXSER ,1170х270, 4000K, 37 Вт,
световой поток 3470 Лм, IP54, с темперированным стеклом</t>
        </is>
      </c>
      <c r="E932" s="7" t="inlineStr">
        <is>
          <t xml:space="preserve"/>
        </is>
      </c>
      <c r="F932" s="7" t="inlineStr">
        <is>
          <t xml:space="preserve">ШТ</t>
        </is>
      </c>
      <c r="G932" s="7" t="inlineStr">
        <is>
          <t xml:space="preserve">1</t>
        </is>
      </c>
      <c r="H932" s="8" t="n">
        <v>117</v>
      </c>
      <c r="I932" s="20" t="n">
        <v>0</v>
      </c>
      <c r="J932" s="19" t="n">
        <v/>
      </c>
      <c r="K932" s="19" t="n">
        <f>ROUND(I932,2)+J932</f>
        <v>0</v>
      </c>
      <c r="L932" s="19" t="n">
        <f>ROUND(H932*ROUND(I932,2),2)</f>
        <v>0</v>
      </c>
      <c r="M932" s="19" t="n">
        <v/>
      </c>
      <c r="N932" s="19" t="n">
        <f>L932+M932</f>
        <v>0</v>
      </c>
      <c r="O932" s="8" t="n">
        <v>117</v>
      </c>
      <c r="P932" s="20" t="n" hidden="false">
        <v>3570</v>
      </c>
      <c r="Q932" s="19" t="n" hidden="false">
        <v/>
      </c>
      <c r="R932" s="19" t="n" hidden="false">
        <f>P932+Q932</f>
        <v>3570</v>
      </c>
      <c r="S932" s="19" t="n" hidden="false">
        <f>ROUND(O932*P932,2)</f>
        <v>417690</v>
      </c>
      <c r="T932" s="19" t="n" hidden="false">
        <v/>
      </c>
      <c r="U932" s="19" t="n" hidden="false">
        <f>S932+T932</f>
        <v>417690</v>
      </c>
      <c r="V932" s="21" t="n" hidden="false">
        <f>U932/N932-1</f>
        <v>Infinity</v>
      </c>
      <c r="W932" s="8" t="n">
        <v>117</v>
      </c>
      <c r="X932" s="20" t="n" hidden="false">
        <v>3380</v>
      </c>
      <c r="Y932" s="19" t="n" hidden="false">
        <v/>
      </c>
      <c r="Z932" s="19" t="n" hidden="false">
        <f>X932+Y932</f>
        <v>3380</v>
      </c>
      <c r="AA932" s="19" t="n" hidden="false">
        <f>ROUND(W932*X932,2)</f>
        <v>395460</v>
      </c>
      <c r="AB932" s="19" t="n" hidden="false">
        <v/>
      </c>
      <c r="AC932" s="19" t="n" hidden="false">
        <f>AA932+AB932</f>
        <v>395460</v>
      </c>
      <c r="AD932" s="21" t="n" hidden="false">
        <f>AC932/N932-1</f>
        <v>Infinity</v>
      </c>
      <c r="AE932" s="8" t="n">
        <v>117</v>
      </c>
      <c r="AF932" s="20" t="n" hidden="false">
        <v>8000</v>
      </c>
      <c r="AG932" s="19" t="n" hidden="false">
        <v/>
      </c>
      <c r="AH932" s="19" t="n" hidden="false">
        <f>AF932+AG932</f>
        <v>8000</v>
      </c>
      <c r="AI932" s="19" t="n" hidden="false">
        <f>ROUND(AE932*AF932,2)</f>
        <v>936000</v>
      </c>
      <c r="AJ932" s="19" t="n" hidden="false">
        <v/>
      </c>
      <c r="AK932" s="19" t="n" hidden="false">
        <f>AI932+AJ932</f>
        <v>936000</v>
      </c>
      <c r="AL932" s="21" t="n" hidden="false">
        <f>AK932/N932-1</f>
        <v>Infinity</v>
      </c>
      <c r="AM932" s="8" t="n">
        <v>0</v>
      </c>
      <c r="AN932" s="19" t="n" hidden="false">
        <v>0</v>
      </c>
      <c r="AO932" s="19" t="n" hidden="false">
        <v/>
      </c>
      <c r="AP932" s="19" t="n" hidden="false">
        <f>AN932+AO932</f>
        <v>0</v>
      </c>
      <c r="AQ932" s="19" t="n" hidden="false">
        <f>ROUND(AM932*AN932,2)</f>
        <v>0</v>
      </c>
      <c r="AR932" s="19" t="n" hidden="false">
        <v/>
      </c>
      <c r="AS932" s="19" t="n" hidden="false">
        <f>AQ932+AR932</f>
        <v>0</v>
      </c>
      <c r="AT932" s="21" t="n" hidden="false">
        <f>AS932/N932-1</f>
        <v>NaN</v>
      </c>
    </row>
    <row r="933" customFormat="false" hidden="false" outlineLevel="0" collapsed="false">
      <c r="A933" s="18" t="inlineStr">
        <is>
          <t xml:space="preserve">1.1.1.2.1.1.5.1.4</t>
        </is>
      </c>
      <c r="B933" s="18" t="inlineStr">
        <is>
          <t xml:space="preserve"/>
        </is>
      </c>
      <c r="C933" s="22" t="inlineStr">
        <is>
          <t xml:space="preserve">Светильник_ / марку и артикул указать в примечании</t>
        </is>
      </c>
      <c r="D933" s="7" t="inlineStr">
        <is>
          <t xml:space="preserve">Светильник круглый ES 96-066-20 EXSER, d150, 4000К, 22Вт, световой поток
1760 Лм, IP54</t>
        </is>
      </c>
      <c r="E933" s="7" t="inlineStr">
        <is>
          <t xml:space="preserve"/>
        </is>
      </c>
      <c r="F933" s="7" t="inlineStr">
        <is>
          <t xml:space="preserve">ШТ</t>
        </is>
      </c>
      <c r="G933" s="7" t="inlineStr">
        <is>
          <t xml:space="preserve">1</t>
        </is>
      </c>
      <c r="H933" s="8" t="n">
        <v>7</v>
      </c>
      <c r="I933" s="20" t="n">
        <v>0</v>
      </c>
      <c r="J933" s="19" t="n">
        <v/>
      </c>
      <c r="K933" s="19" t="n">
        <f>ROUND(I933,2)+J933</f>
        <v>0</v>
      </c>
      <c r="L933" s="19" t="n">
        <f>ROUND(H933*ROUND(I933,2),2)</f>
        <v>0</v>
      </c>
      <c r="M933" s="19" t="n">
        <v/>
      </c>
      <c r="N933" s="19" t="n">
        <f>L933+M933</f>
        <v>0</v>
      </c>
      <c r="O933" s="8" t="n">
        <v>7</v>
      </c>
      <c r="P933" s="20" t="n" hidden="false">
        <v>3570</v>
      </c>
      <c r="Q933" s="19" t="n" hidden="false">
        <v/>
      </c>
      <c r="R933" s="19" t="n" hidden="false">
        <f>P933+Q933</f>
        <v>3570</v>
      </c>
      <c r="S933" s="19" t="n" hidden="false">
        <f>ROUND(O933*P933,2)</f>
        <v>24990</v>
      </c>
      <c r="T933" s="19" t="n" hidden="false">
        <v/>
      </c>
      <c r="U933" s="19" t="n" hidden="false">
        <f>S933+T933</f>
        <v>24990</v>
      </c>
      <c r="V933" s="21" t="n" hidden="false">
        <f>U933/N933-1</f>
        <v>Infinity</v>
      </c>
      <c r="W933" s="8" t="n">
        <v>7</v>
      </c>
      <c r="X933" s="20" t="n" hidden="false">
        <v>4300</v>
      </c>
      <c r="Y933" s="19" t="n" hidden="false">
        <v/>
      </c>
      <c r="Z933" s="19" t="n" hidden="false">
        <f>X933+Y933</f>
        <v>4300</v>
      </c>
      <c r="AA933" s="19" t="n" hidden="false">
        <f>ROUND(W933*X933,2)</f>
        <v>30100</v>
      </c>
      <c r="AB933" s="19" t="n" hidden="false">
        <v/>
      </c>
      <c r="AC933" s="19" t="n" hidden="false">
        <f>AA933+AB933</f>
        <v>30100</v>
      </c>
      <c r="AD933" s="21" t="n" hidden="false">
        <f>AC933/N933-1</f>
        <v>Infinity</v>
      </c>
      <c r="AE933" s="8" t="n">
        <v>7</v>
      </c>
      <c r="AF933" s="20" t="n" hidden="false">
        <v>8000</v>
      </c>
      <c r="AG933" s="19" t="n" hidden="false">
        <v/>
      </c>
      <c r="AH933" s="19" t="n" hidden="false">
        <f>AF933+AG933</f>
        <v>8000</v>
      </c>
      <c r="AI933" s="19" t="n" hidden="false">
        <f>ROUND(AE933*AF933,2)</f>
        <v>56000</v>
      </c>
      <c r="AJ933" s="19" t="n" hidden="false">
        <v/>
      </c>
      <c r="AK933" s="19" t="n" hidden="false">
        <f>AI933+AJ933</f>
        <v>56000</v>
      </c>
      <c r="AL933" s="21" t="n" hidden="false">
        <f>AK933/N933-1</f>
        <v>Infinity</v>
      </c>
      <c r="AM933" s="8" t="n">
        <v>0</v>
      </c>
      <c r="AN933" s="19" t="n" hidden="false">
        <v>0</v>
      </c>
      <c r="AO933" s="19" t="n" hidden="false">
        <v/>
      </c>
      <c r="AP933" s="19" t="n" hidden="false">
        <f>AN933+AO933</f>
        <v>0</v>
      </c>
      <c r="AQ933" s="19" t="n" hidden="false">
        <f>ROUND(AM933*AN933,2)</f>
        <v>0</v>
      </c>
      <c r="AR933" s="19" t="n" hidden="false">
        <v/>
      </c>
      <c r="AS933" s="19" t="n" hidden="false">
        <f>AQ933+AR933</f>
        <v>0</v>
      </c>
      <c r="AT933" s="21" t="n" hidden="false">
        <f>AS933/N933-1</f>
        <v>NaN</v>
      </c>
    </row>
    <row r="934" customFormat="false" hidden="false" outlineLevel="0" collapsed="false">
      <c r="A934" s="18" t="inlineStr">
        <is>
          <t xml:space="preserve">1.1.1.2.1.1.5.1.5</t>
        </is>
      </c>
      <c r="B934" s="18" t="inlineStr">
        <is>
          <t xml:space="preserve"/>
        </is>
      </c>
      <c r="C934" s="22" t="inlineStr">
        <is>
          <t xml:space="preserve">Светильник_ / марку и артикул указать в примечании</t>
        </is>
      </c>
      <c r="D934" s="7" t="inlineStr">
        <is>
          <t xml:space="preserve">Светильник потолочный/накладной светодиодный ES 96-062-20 EXSER
2000х80, 4000K, 49 Вт, световой поток 3690 Лм, IP20</t>
        </is>
      </c>
      <c r="E934" s="7" t="inlineStr">
        <is>
          <t xml:space="preserve"/>
        </is>
      </c>
      <c r="F934" s="7" t="inlineStr">
        <is>
          <t xml:space="preserve">ШТ</t>
        </is>
      </c>
      <c r="G934" s="7" t="inlineStr">
        <is>
          <t xml:space="preserve">1</t>
        </is>
      </c>
      <c r="H934" s="8" t="n">
        <v>97</v>
      </c>
      <c r="I934" s="20" t="n">
        <v>0</v>
      </c>
      <c r="J934" s="19" t="n">
        <v/>
      </c>
      <c r="K934" s="19" t="n">
        <f>ROUND(I934,2)+J934</f>
        <v>0</v>
      </c>
      <c r="L934" s="19" t="n">
        <f>ROUND(H934*ROUND(I934,2),2)</f>
        <v>0</v>
      </c>
      <c r="M934" s="19" t="n">
        <v/>
      </c>
      <c r="N934" s="19" t="n">
        <f>L934+M934</f>
        <v>0</v>
      </c>
      <c r="O934" s="8" t="n">
        <v>97</v>
      </c>
      <c r="P934" s="20" t="n" hidden="false">
        <v>5700</v>
      </c>
      <c r="Q934" s="19" t="n" hidden="false">
        <v/>
      </c>
      <c r="R934" s="19" t="n" hidden="false">
        <f>P934+Q934</f>
        <v>5700</v>
      </c>
      <c r="S934" s="19" t="n" hidden="false">
        <f>ROUND(O934*P934,2)</f>
        <v>552900</v>
      </c>
      <c r="T934" s="19" t="n" hidden="false">
        <v/>
      </c>
      <c r="U934" s="19" t="n" hidden="false">
        <f>S934+T934</f>
        <v>552900</v>
      </c>
      <c r="V934" s="21" t="n" hidden="false">
        <f>U934/N934-1</f>
        <v>Infinity</v>
      </c>
      <c r="W934" s="8" t="n">
        <v>97</v>
      </c>
      <c r="X934" s="20" t="n" hidden="false">
        <v>3300</v>
      </c>
      <c r="Y934" s="19" t="n" hidden="false">
        <v/>
      </c>
      <c r="Z934" s="19" t="n" hidden="false">
        <f>X934+Y934</f>
        <v>3300</v>
      </c>
      <c r="AA934" s="19" t="n" hidden="false">
        <f>ROUND(W934*X934,2)</f>
        <v>320100</v>
      </c>
      <c r="AB934" s="19" t="n" hidden="false">
        <v/>
      </c>
      <c r="AC934" s="19" t="n" hidden="false">
        <f>AA934+AB934</f>
        <v>320100</v>
      </c>
      <c r="AD934" s="21" t="n" hidden="false">
        <f>AC934/N934-1</f>
        <v>Infinity</v>
      </c>
      <c r="AE934" s="8" t="n">
        <v>97</v>
      </c>
      <c r="AF934" s="20" t="n" hidden="false">
        <v>8000</v>
      </c>
      <c r="AG934" s="19" t="n" hidden="false">
        <v/>
      </c>
      <c r="AH934" s="19" t="n" hidden="false">
        <f>AF934+AG934</f>
        <v>8000</v>
      </c>
      <c r="AI934" s="19" t="n" hidden="false">
        <f>ROUND(AE934*AF934,2)</f>
        <v>776000</v>
      </c>
      <c r="AJ934" s="19" t="n" hidden="false">
        <v/>
      </c>
      <c r="AK934" s="19" t="n" hidden="false">
        <f>AI934+AJ934</f>
        <v>776000</v>
      </c>
      <c r="AL934" s="21" t="n" hidden="false">
        <f>AK934/N934-1</f>
        <v>Infinity</v>
      </c>
      <c r="AM934" s="8" t="n">
        <v>0</v>
      </c>
      <c r="AN934" s="19" t="n" hidden="false">
        <v>0</v>
      </c>
      <c r="AO934" s="19" t="n" hidden="false">
        <v/>
      </c>
      <c r="AP934" s="19" t="n" hidden="false">
        <f>AN934+AO934</f>
        <v>0</v>
      </c>
      <c r="AQ934" s="19" t="n" hidden="false">
        <f>ROUND(AM934*AN934,2)</f>
        <v>0</v>
      </c>
      <c r="AR934" s="19" t="n" hidden="false">
        <v/>
      </c>
      <c r="AS934" s="19" t="n" hidden="false">
        <f>AQ934+AR934</f>
        <v>0</v>
      </c>
      <c r="AT934" s="21" t="n" hidden="false">
        <f>AS934/N934-1</f>
        <v>NaN</v>
      </c>
    </row>
    <row r="935" customFormat="false" hidden="false" outlineLevel="0" collapsed="false">
      <c r="A935" s="18" t="inlineStr">
        <is>
          <t xml:space="preserve">1.1.1.2.1.1.5.1.6</t>
        </is>
      </c>
      <c r="B935" s="18" t="inlineStr">
        <is>
          <t xml:space="preserve"/>
        </is>
      </c>
      <c r="C935" s="22" t="inlineStr">
        <is>
          <t xml:space="preserve">Светильник_ / марку и артикул указать в примечании</t>
        </is>
      </c>
      <c r="D935" s="7" t="inlineStr">
        <is>
          <t xml:space="preserve">Светильник светодиодный HIGHTECH-32, 1195х160, 4000K, 34 Вт, световой
поток 3700 Лм, IP54</t>
        </is>
      </c>
      <c r="E935" s="7" t="inlineStr">
        <is>
          <t xml:space="preserve"/>
        </is>
      </c>
      <c r="F935" s="7" t="inlineStr">
        <is>
          <t xml:space="preserve">ШТ</t>
        </is>
      </c>
      <c r="G935" s="7" t="inlineStr">
        <is>
          <t xml:space="preserve">1</t>
        </is>
      </c>
      <c r="H935" s="8" t="n">
        <v>4</v>
      </c>
      <c r="I935" s="20" t="n">
        <v>0</v>
      </c>
      <c r="J935" s="19" t="n">
        <v/>
      </c>
      <c r="K935" s="19" t="n">
        <f>ROUND(I935,2)+J935</f>
        <v>0</v>
      </c>
      <c r="L935" s="19" t="n">
        <f>ROUND(H935*ROUND(I935,2),2)</f>
        <v>0</v>
      </c>
      <c r="M935" s="19" t="n">
        <v/>
      </c>
      <c r="N935" s="19" t="n">
        <f>L935+M935</f>
        <v>0</v>
      </c>
      <c r="O935" s="8" t="n">
        <v>4</v>
      </c>
      <c r="P935" s="20" t="n" hidden="false">
        <v>4000</v>
      </c>
      <c r="Q935" s="19" t="n" hidden="false">
        <v/>
      </c>
      <c r="R935" s="19" t="n" hidden="false">
        <f>P935+Q935</f>
        <v>4000</v>
      </c>
      <c r="S935" s="19" t="n" hidden="false">
        <f>ROUND(O935*P935,2)</f>
        <v>16000</v>
      </c>
      <c r="T935" s="19" t="n" hidden="false">
        <v/>
      </c>
      <c r="U935" s="19" t="n" hidden="false">
        <f>S935+T935</f>
        <v>16000</v>
      </c>
      <c r="V935" s="21" t="n" hidden="false">
        <f>U935/N935-1</f>
        <v>Infinity</v>
      </c>
      <c r="W935" s="8" t="n">
        <v>4</v>
      </c>
      <c r="X935" s="20" t="n" hidden="false">
        <v>7102</v>
      </c>
      <c r="Y935" s="19" t="n" hidden="false">
        <v/>
      </c>
      <c r="Z935" s="19" t="n" hidden="false">
        <f>X935+Y935</f>
        <v>7102</v>
      </c>
      <c r="AA935" s="19" t="n" hidden="false">
        <f>ROUND(W935*X935,2)</f>
        <v>28408</v>
      </c>
      <c r="AB935" s="19" t="n" hidden="false">
        <v/>
      </c>
      <c r="AC935" s="19" t="n" hidden="false">
        <f>AA935+AB935</f>
        <v>28408</v>
      </c>
      <c r="AD935" s="21" t="n" hidden="false">
        <f>AC935/N935-1</f>
        <v>Infinity</v>
      </c>
      <c r="AE935" s="8" t="n">
        <v>4</v>
      </c>
      <c r="AF935" s="20" t="n" hidden="false">
        <v>5500</v>
      </c>
      <c r="AG935" s="19" t="n" hidden="false">
        <v/>
      </c>
      <c r="AH935" s="19" t="n" hidden="false">
        <f>AF935+AG935</f>
        <v>5500</v>
      </c>
      <c r="AI935" s="19" t="n" hidden="false">
        <f>ROUND(AE935*AF935,2)</f>
        <v>22000</v>
      </c>
      <c r="AJ935" s="19" t="n" hidden="false">
        <v/>
      </c>
      <c r="AK935" s="19" t="n" hidden="false">
        <f>AI935+AJ935</f>
        <v>22000</v>
      </c>
      <c r="AL935" s="21" t="n" hidden="false">
        <f>AK935/N935-1</f>
        <v>Infinity</v>
      </c>
      <c r="AM935" s="8" t="n">
        <v>0</v>
      </c>
      <c r="AN935" s="19" t="n" hidden="false">
        <v>0</v>
      </c>
      <c r="AO935" s="19" t="n" hidden="false">
        <v/>
      </c>
      <c r="AP935" s="19" t="n" hidden="false">
        <f>AN935+AO935</f>
        <v>0</v>
      </c>
      <c r="AQ935" s="19" t="n" hidden="false">
        <f>ROUND(AM935*AN935,2)</f>
        <v>0</v>
      </c>
      <c r="AR935" s="19" t="n" hidden="false">
        <v/>
      </c>
      <c r="AS935" s="19" t="n" hidden="false">
        <f>AQ935+AR935</f>
        <v>0</v>
      </c>
      <c r="AT935" s="21" t="n" hidden="false">
        <f>AS935/N935-1</f>
        <v>NaN</v>
      </c>
    </row>
    <row r="936" customFormat="false" hidden="false" outlineLevel="0" collapsed="false">
      <c r="A936" s="18" t="inlineStr">
        <is>
          <t xml:space="preserve">1.1.1.2.1.1.5.1.7</t>
        </is>
      </c>
      <c r="B936" s="18" t="inlineStr">
        <is>
          <t xml:space="preserve"/>
        </is>
      </c>
      <c r="C936" s="22" t="inlineStr">
        <is>
          <t xml:space="preserve">Светильник_ / марку и артикул указать в примечании</t>
        </is>
      </c>
      <c r="D936" s="7" t="inlineStr">
        <is>
          <t xml:space="preserve">Светильник светодиодный ES 96-056-20 EXSER ,1123х60, 4000K, 32 Вт,
световой поток 3050 Лм, IP20</t>
        </is>
      </c>
      <c r="E936" s="7" t="inlineStr">
        <is>
          <t xml:space="preserve"/>
        </is>
      </c>
      <c r="F936" s="7" t="inlineStr">
        <is>
          <t xml:space="preserve">ШТ</t>
        </is>
      </c>
      <c r="G936" s="7" t="inlineStr">
        <is>
          <t xml:space="preserve">1</t>
        </is>
      </c>
      <c r="H936" s="8" t="n">
        <v>36</v>
      </c>
      <c r="I936" s="20" t="n">
        <v>0</v>
      </c>
      <c r="J936" s="19" t="n">
        <v/>
      </c>
      <c r="K936" s="19" t="n">
        <f>ROUND(I936,2)+J936</f>
        <v>0</v>
      </c>
      <c r="L936" s="19" t="n">
        <f>ROUND(H936*ROUND(I936,2),2)</f>
        <v>0</v>
      </c>
      <c r="M936" s="19" t="n">
        <v/>
      </c>
      <c r="N936" s="19" t="n">
        <f>L936+M936</f>
        <v>0</v>
      </c>
      <c r="O936" s="8" t="n">
        <v>36</v>
      </c>
      <c r="P936" s="20" t="n" hidden="false">
        <v>3570</v>
      </c>
      <c r="Q936" s="19" t="n" hidden="false">
        <v/>
      </c>
      <c r="R936" s="19" t="n" hidden="false">
        <f>P936+Q936</f>
        <v>3570</v>
      </c>
      <c r="S936" s="19" t="n" hidden="false">
        <f>ROUND(O936*P936,2)</f>
        <v>128520</v>
      </c>
      <c r="T936" s="19" t="n" hidden="false">
        <v/>
      </c>
      <c r="U936" s="19" t="n" hidden="false">
        <f>S936+T936</f>
        <v>128520</v>
      </c>
      <c r="V936" s="21" t="n" hidden="false">
        <f>U936/N936-1</f>
        <v>Infinity</v>
      </c>
      <c r="W936" s="8" t="n">
        <v>36</v>
      </c>
      <c r="X936" s="20" t="n" hidden="false">
        <v>4300</v>
      </c>
      <c r="Y936" s="19" t="n" hidden="false">
        <v/>
      </c>
      <c r="Z936" s="19" t="n" hidden="false">
        <f>X936+Y936</f>
        <v>4300</v>
      </c>
      <c r="AA936" s="19" t="n" hidden="false">
        <f>ROUND(W936*X936,2)</f>
        <v>154800</v>
      </c>
      <c r="AB936" s="19" t="n" hidden="false">
        <v/>
      </c>
      <c r="AC936" s="19" t="n" hidden="false">
        <f>AA936+AB936</f>
        <v>154800</v>
      </c>
      <c r="AD936" s="21" t="n" hidden="false">
        <f>AC936/N936-1</f>
        <v>Infinity</v>
      </c>
      <c r="AE936" s="8" t="n">
        <v>36</v>
      </c>
      <c r="AF936" s="20" t="n" hidden="false">
        <v>8200</v>
      </c>
      <c r="AG936" s="19" t="n" hidden="false">
        <v/>
      </c>
      <c r="AH936" s="19" t="n" hidden="false">
        <f>AF936+AG936</f>
        <v>8200</v>
      </c>
      <c r="AI936" s="19" t="n" hidden="false">
        <f>ROUND(AE936*AF936,2)</f>
        <v>295200</v>
      </c>
      <c r="AJ936" s="19" t="n" hidden="false">
        <v/>
      </c>
      <c r="AK936" s="19" t="n" hidden="false">
        <f>AI936+AJ936</f>
        <v>295200</v>
      </c>
      <c r="AL936" s="21" t="n" hidden="false">
        <f>AK936/N936-1</f>
        <v>Infinity</v>
      </c>
      <c r="AM936" s="8" t="n">
        <v>0</v>
      </c>
      <c r="AN936" s="19" t="n" hidden="false">
        <v>0</v>
      </c>
      <c r="AO936" s="19" t="n" hidden="false">
        <v/>
      </c>
      <c r="AP936" s="19" t="n" hidden="false">
        <f>AN936+AO936</f>
        <v>0</v>
      </c>
      <c r="AQ936" s="19" t="n" hidden="false">
        <f>ROUND(AM936*AN936,2)</f>
        <v>0</v>
      </c>
      <c r="AR936" s="19" t="n" hidden="false">
        <v/>
      </c>
      <c r="AS936" s="19" t="n" hidden="false">
        <f>AQ936+AR936</f>
        <v>0</v>
      </c>
      <c r="AT936" s="21" t="n" hidden="false">
        <f>AS936/N936-1</f>
        <v>NaN</v>
      </c>
    </row>
    <row r="937" customFormat="false" hidden="false" outlineLevel="0" collapsed="false">
      <c r="A937" s="18" t="inlineStr">
        <is>
          <t xml:space="preserve">1.1.1.2.1.1.5.1.8</t>
        </is>
      </c>
      <c r="B937" s="18" t="inlineStr">
        <is>
          <t xml:space="preserve"/>
        </is>
      </c>
      <c r="C937" s="22" t="inlineStr">
        <is>
          <t xml:space="preserve">Светильник_ / марку и артикул указать в примечании</t>
        </is>
      </c>
      <c r="D937" s="7" t="inlineStr">
        <is>
          <t xml:space="preserve">Светильник светодиодный, настенный, DOMO LED 11W 840 SL, 11 Вт, 4000К,
световой поток 1450 Лм, IP65</t>
        </is>
      </c>
      <c r="E937" s="7" t="inlineStr">
        <is>
          <t xml:space="preserve"/>
        </is>
      </c>
      <c r="F937" s="7" t="inlineStr">
        <is>
          <t xml:space="preserve">ШТ</t>
        </is>
      </c>
      <c r="G937" s="7" t="inlineStr">
        <is>
          <t xml:space="preserve">1</t>
        </is>
      </c>
      <c r="H937" s="8" t="n">
        <v>9</v>
      </c>
      <c r="I937" s="20" t="n">
        <v>0</v>
      </c>
      <c r="J937" s="19" t="n">
        <v/>
      </c>
      <c r="K937" s="19" t="n">
        <f>ROUND(I937,2)+J937</f>
        <v>0</v>
      </c>
      <c r="L937" s="19" t="n">
        <f>ROUND(H937*ROUND(I937,2),2)</f>
        <v>0</v>
      </c>
      <c r="M937" s="19" t="n">
        <v/>
      </c>
      <c r="N937" s="19" t="n">
        <f>L937+M937</f>
        <v>0</v>
      </c>
      <c r="O937" s="8" t="n">
        <v>9</v>
      </c>
      <c r="P937" s="20" t="n" hidden="false">
        <v>11562</v>
      </c>
      <c r="Q937" s="19" t="n" hidden="false">
        <v/>
      </c>
      <c r="R937" s="19" t="n" hidden="false">
        <f>P937+Q937</f>
        <v>11562</v>
      </c>
      <c r="S937" s="19" t="n" hidden="false">
        <f>ROUND(O937*P937,2)</f>
        <v>104058</v>
      </c>
      <c r="T937" s="19" t="n" hidden="false">
        <v/>
      </c>
      <c r="U937" s="19" t="n" hidden="false">
        <f>S937+T937</f>
        <v>104058</v>
      </c>
      <c r="V937" s="21" t="n" hidden="false">
        <f>U937/N937-1</f>
        <v>Infinity</v>
      </c>
      <c r="W937" s="8" t="n">
        <v>9</v>
      </c>
      <c r="X937" s="20" t="n" hidden="false">
        <v>10806</v>
      </c>
      <c r="Y937" s="19" t="n" hidden="false">
        <v/>
      </c>
      <c r="Z937" s="19" t="n" hidden="false">
        <f>X937+Y937</f>
        <v>10806</v>
      </c>
      <c r="AA937" s="19" t="n" hidden="false">
        <f>ROUND(W937*X937,2)</f>
        <v>97254</v>
      </c>
      <c r="AB937" s="19" t="n" hidden="false">
        <v/>
      </c>
      <c r="AC937" s="19" t="n" hidden="false">
        <f>AA937+AB937</f>
        <v>97254</v>
      </c>
      <c r="AD937" s="21" t="n" hidden="false">
        <f>AC937/N937-1</f>
        <v>Infinity</v>
      </c>
      <c r="AE937" s="8" t="n">
        <v>9</v>
      </c>
      <c r="AF937" s="20" t="n" hidden="false">
        <v>11000</v>
      </c>
      <c r="AG937" s="19" t="n" hidden="false">
        <v/>
      </c>
      <c r="AH937" s="19" t="n" hidden="false">
        <f>AF937+AG937</f>
        <v>11000</v>
      </c>
      <c r="AI937" s="19" t="n" hidden="false">
        <f>ROUND(AE937*AF937,2)</f>
        <v>99000</v>
      </c>
      <c r="AJ937" s="19" t="n" hidden="false">
        <v/>
      </c>
      <c r="AK937" s="19" t="n" hidden="false">
        <f>AI937+AJ937</f>
        <v>99000</v>
      </c>
      <c r="AL937" s="21" t="n" hidden="false">
        <f>AK937/N937-1</f>
        <v>Infinity</v>
      </c>
      <c r="AM937" s="8" t="n">
        <v>0</v>
      </c>
      <c r="AN937" s="19" t="n" hidden="false">
        <v>0</v>
      </c>
      <c r="AO937" s="19" t="n" hidden="false">
        <v/>
      </c>
      <c r="AP937" s="19" t="n" hidden="false">
        <f>AN937+AO937</f>
        <v>0</v>
      </c>
      <c r="AQ937" s="19" t="n" hidden="false">
        <f>ROUND(AM937*AN937,2)</f>
        <v>0</v>
      </c>
      <c r="AR937" s="19" t="n" hidden="false">
        <v/>
      </c>
      <c r="AS937" s="19" t="n" hidden="false">
        <f>AQ937+AR937</f>
        <v>0</v>
      </c>
      <c r="AT937" s="21" t="n" hidden="false">
        <f>AS937/N937-1</f>
        <v>NaN</v>
      </c>
    </row>
    <row r="938" customFormat="false" hidden="false" outlineLevel="0" collapsed="false">
      <c r="A938" s="18" t="inlineStr">
        <is>
          <t xml:space="preserve">1.1.1.2.1.1.5.1.9</t>
        </is>
      </c>
      <c r="B938" s="18" t="inlineStr">
        <is>
          <t xml:space="preserve"/>
        </is>
      </c>
      <c r="C938" s="22" t="inlineStr">
        <is>
          <t xml:space="preserve">Светильник_ / марку и артикул указать в примечании</t>
        </is>
      </c>
      <c r="D938" s="7" t="inlineStr">
        <is>
          <t xml:space="preserve">Светильник потолочный/накладной светодиодный ES 96-058-20 EXSER
1250х60, 4000K, 28 Вт, световой поток 3250 Лм, IP20</t>
        </is>
      </c>
      <c r="E938" s="7" t="inlineStr">
        <is>
          <t xml:space="preserve"/>
        </is>
      </c>
      <c r="F938" s="7" t="inlineStr">
        <is>
          <t xml:space="preserve">ШТ</t>
        </is>
      </c>
      <c r="G938" s="7" t="inlineStr">
        <is>
          <t xml:space="preserve">1</t>
        </is>
      </c>
      <c r="H938" s="8" t="n">
        <v>29</v>
      </c>
      <c r="I938" s="20" t="n">
        <v>0</v>
      </c>
      <c r="J938" s="19" t="n">
        <v/>
      </c>
      <c r="K938" s="19" t="n">
        <f>ROUND(I938,2)+J938</f>
        <v>0</v>
      </c>
      <c r="L938" s="19" t="n">
        <f>ROUND(H938*ROUND(I938,2),2)</f>
        <v>0</v>
      </c>
      <c r="M938" s="19" t="n">
        <v/>
      </c>
      <c r="N938" s="19" t="n">
        <f>L938+M938</f>
        <v>0</v>
      </c>
      <c r="O938" s="8" t="n">
        <v>29</v>
      </c>
      <c r="P938" s="20" t="n" hidden="false">
        <v>5700</v>
      </c>
      <c r="Q938" s="19" t="n" hidden="false">
        <v/>
      </c>
      <c r="R938" s="19" t="n" hidden="false">
        <f>P938+Q938</f>
        <v>5700</v>
      </c>
      <c r="S938" s="19" t="n" hidden="false">
        <f>ROUND(O938*P938,2)</f>
        <v>165300</v>
      </c>
      <c r="T938" s="19" t="n" hidden="false">
        <v/>
      </c>
      <c r="U938" s="19" t="n" hidden="false">
        <f>S938+T938</f>
        <v>165300</v>
      </c>
      <c r="V938" s="21" t="n" hidden="false">
        <f>U938/N938-1</f>
        <v>Infinity</v>
      </c>
      <c r="W938" s="8" t="n">
        <v>29</v>
      </c>
      <c r="X938" s="20" t="n" hidden="false">
        <v>3380</v>
      </c>
      <c r="Y938" s="19" t="n" hidden="false">
        <v/>
      </c>
      <c r="Z938" s="19" t="n" hidden="false">
        <f>X938+Y938</f>
        <v>3380</v>
      </c>
      <c r="AA938" s="19" t="n" hidden="false">
        <f>ROUND(W938*X938,2)</f>
        <v>98020</v>
      </c>
      <c r="AB938" s="19" t="n" hidden="false">
        <v/>
      </c>
      <c r="AC938" s="19" t="n" hidden="false">
        <f>AA938+AB938</f>
        <v>98020</v>
      </c>
      <c r="AD938" s="21" t="n" hidden="false">
        <f>AC938/N938-1</f>
        <v>Infinity</v>
      </c>
      <c r="AE938" s="8" t="n">
        <v>29</v>
      </c>
      <c r="AF938" s="20" t="n" hidden="false">
        <v>8500</v>
      </c>
      <c r="AG938" s="19" t="n" hidden="false">
        <v/>
      </c>
      <c r="AH938" s="19" t="n" hidden="false">
        <f>AF938+AG938</f>
        <v>8500</v>
      </c>
      <c r="AI938" s="19" t="n" hidden="false">
        <f>ROUND(AE938*AF938,2)</f>
        <v>246500</v>
      </c>
      <c r="AJ938" s="19" t="n" hidden="false">
        <v/>
      </c>
      <c r="AK938" s="19" t="n" hidden="false">
        <f>AI938+AJ938</f>
        <v>246500</v>
      </c>
      <c r="AL938" s="21" t="n" hidden="false">
        <f>AK938/N938-1</f>
        <v>Infinity</v>
      </c>
      <c r="AM938" s="8" t="n">
        <v>0</v>
      </c>
      <c r="AN938" s="19" t="n" hidden="false">
        <v>0</v>
      </c>
      <c r="AO938" s="19" t="n" hidden="false">
        <v/>
      </c>
      <c r="AP938" s="19" t="n" hidden="false">
        <f>AN938+AO938</f>
        <v>0</v>
      </c>
      <c r="AQ938" s="19" t="n" hidden="false">
        <f>ROUND(AM938*AN938,2)</f>
        <v>0</v>
      </c>
      <c r="AR938" s="19" t="n" hidden="false">
        <v/>
      </c>
      <c r="AS938" s="19" t="n" hidden="false">
        <f>AQ938+AR938</f>
        <v>0</v>
      </c>
      <c r="AT938" s="21" t="n" hidden="false">
        <f>AS938/N938-1</f>
        <v>NaN</v>
      </c>
    </row>
    <row r="939" customFormat="false" hidden="false" outlineLevel="0" collapsed="false">
      <c r="A939" s="18" t="inlineStr">
        <is>
          <t xml:space="preserve">1.1.1.2.1.1.5.2</t>
        </is>
      </c>
      <c r="B939" s="18" t="inlineStr">
        <is>
          <t xml:space="preserve"/>
        </is>
      </c>
      <c r="C939" s="18" t="inlineStr">
        <is>
          <t xml:space="preserve">Монтаж светильника / встраиваемый в Армстронг, Грильято</t>
        </is>
      </c>
      <c r="D939" s="7" t="inlineStr">
        <is>
          <t xml:space="preserve"/>
        </is>
      </c>
      <c r="E939" s="7" t="inlineStr">
        <is>
          <t xml:space="preserve">Выгружается из БО по объектам BIM-КЦ</t>
        </is>
      </c>
      <c r="F939" s="7" t="inlineStr">
        <is>
          <t xml:space="preserve">ШТ</t>
        </is>
      </c>
      <c r="G939" s="7" t="inlineStr">
        <is>
          <t xml:space="preserve">1</t>
        </is>
      </c>
      <c r="H939" s="8" t="n">
        <v>44</v>
      </c>
      <c r="I939" s="19" t="n">
        <f>ROUND((L940+L941+L942)/H939,2)</f>
        <v>81.38</v>
      </c>
      <c r="J939" s="20" t="n">
        <v>737</v>
      </c>
      <c r="K939" s="19" t="n">
        <f>I939+ROUND(J939,2)</f>
        <v>818.38</v>
      </c>
      <c r="L939" s="19" t="n">
        <f>ROUND(H939*I939,2)</f>
        <v>3580.72</v>
      </c>
      <c r="M939" s="19" t="n">
        <f>ROUND(H939*ROUND(J939,2),2)</f>
        <v>32428</v>
      </c>
      <c r="N939" s="19" t="n">
        <f>L939+M939</f>
        <v>36008.72</v>
      </c>
      <c r="O939" s="8" t="n">
        <v>44</v>
      </c>
      <c r="P939" s="19" t="n" hidden="false">
        <f>ROUND((S940+S941+S942)/O939,2)</f>
        <v>8902.11</v>
      </c>
      <c r="Q939" s="20" t="n" hidden="false">
        <v>1579.2</v>
      </c>
      <c r="R939" s="19" t="n" hidden="false">
        <f>P939+Q939</f>
        <v>10481.31</v>
      </c>
      <c r="S939" s="19" t="n" hidden="false">
        <f>ROUND(O939*P939,2)</f>
        <v>391692.84</v>
      </c>
      <c r="T939" s="19" t="n" hidden="false">
        <f>ROUND(O939*Q939,2)</f>
        <v>69484.8</v>
      </c>
      <c r="U939" s="19" t="n" hidden="false">
        <f>S939+T939</f>
        <v>461177.64</v>
      </c>
      <c r="V939" s="21" t="n" hidden="false">
        <f>U939/N939-1</f>
        <v>11.80738776607444</v>
      </c>
      <c r="W939" s="8" t="n">
        <v>44</v>
      </c>
      <c r="X939" s="19" t="n" hidden="false">
        <f>ROUND((AA940+AA941+AA942)/W939,2)</f>
        <v>9205.11</v>
      </c>
      <c r="Y939" s="20" t="n" hidden="false">
        <v>3200</v>
      </c>
      <c r="Z939" s="19" t="n" hidden="false">
        <f>X939+Y939</f>
        <v>12405.11</v>
      </c>
      <c r="AA939" s="19" t="n" hidden="false">
        <f>ROUND(W939*X939,2)</f>
        <v>405024.84</v>
      </c>
      <c r="AB939" s="19" t="n" hidden="false">
        <f>ROUND(W939*Y939,2)</f>
        <v>140800</v>
      </c>
      <c r="AC939" s="19" t="n" hidden="false">
        <f>AA939+AB939</f>
        <v>545824.84</v>
      </c>
      <c r="AD939" s="21" t="n" hidden="false">
        <f>AC939/N939-1</f>
        <v>14.15812947530487</v>
      </c>
      <c r="AE939" s="8" t="n">
        <v>44</v>
      </c>
      <c r="AF939" s="19" t="n" hidden="false">
        <f>ROUND((AI940+AI941+AI942)/AE939,2)</f>
        <v>9799.56</v>
      </c>
      <c r="AG939" s="20" t="n" hidden="false">
        <v>1500</v>
      </c>
      <c r="AH939" s="19" t="n" hidden="false">
        <f>AF939+AG939</f>
        <v>11299.56</v>
      </c>
      <c r="AI939" s="19" t="n" hidden="false">
        <f>ROUND(AE939*AF939,2)</f>
        <v>431180.64</v>
      </c>
      <c r="AJ939" s="19" t="n" hidden="false">
        <f>ROUND(AE939*AG939,2)</f>
        <v>66000</v>
      </c>
      <c r="AK939" s="19" t="n" hidden="false">
        <f>AI939+AJ939</f>
        <v>497180.64</v>
      </c>
      <c r="AL939" s="21" t="n" hidden="false">
        <f>AK939/N939-1</f>
        <v>12.80722891566265</v>
      </c>
      <c r="AM939" s="8" t="n">
        <v>0</v>
      </c>
      <c r="AN939" s="19" t="n" hidden="false">
        <f>ROUND((AQ940+AQ941+AQ942)/AM939,2)</f>
        <v>0</v>
      </c>
      <c r="AO939" s="19" t="n" hidden="false">
        <v>0</v>
      </c>
      <c r="AP939" s="19" t="n" hidden="false">
        <f>AN939+AO939</f>
        <v>0</v>
      </c>
      <c r="AQ939" s="19" t="n" hidden="false">
        <f>ROUND(AM939*AN939,2)</f>
        <v>0</v>
      </c>
      <c r="AR939" s="19" t="n" hidden="false">
        <f>ROUND(AM939*AO939,2)</f>
        <v>0</v>
      </c>
      <c r="AS939" s="19" t="n" hidden="false">
        <f>AQ939+AR939</f>
        <v>0</v>
      </c>
      <c r="AT939" s="21" t="n" hidden="false">
        <f>AS939/N939-1</f>
        <v>-1</v>
      </c>
    </row>
    <row r="940" customFormat="false" hidden="false" outlineLevel="0" collapsed="false">
      <c r="A940" s="18" t="inlineStr">
        <is>
          <t xml:space="preserve">1.1.1.2.1.1.5.2.1</t>
        </is>
      </c>
      <c r="B940" s="18" t="inlineStr">
        <is>
          <t xml:space="preserve"/>
        </is>
      </c>
      <c r="C940" s="22" t="inlineStr">
        <is>
          <t xml:space="preserve">Светильник_ / марку и артикул указать в примечании</t>
        </is>
      </c>
      <c r="D940" s="7" t="inlineStr">
        <is>
          <t xml:space="preserve">Светильник светодиодный CSVT AVRORA, 595х595, 4000K, 32 Вт, световой поток 3700 Лм, IP20</t>
        </is>
      </c>
      <c r="E940" s="7" t="inlineStr">
        <is>
          <t xml:space="preserve"/>
        </is>
      </c>
      <c r="F940" s="7" t="inlineStr">
        <is>
          <t xml:space="preserve">ШТ</t>
        </is>
      </c>
      <c r="G940" s="7" t="inlineStr">
        <is>
          <t xml:space="preserve">1</t>
        </is>
      </c>
      <c r="H940" s="8" t="n">
        <v>8</v>
      </c>
      <c r="I940" s="20" t="n">
        <v>0</v>
      </c>
      <c r="J940" s="19" t="n">
        <v/>
      </c>
      <c r="K940" s="19" t="n">
        <f>ROUND(I940,2)+J940</f>
        <v>0</v>
      </c>
      <c r="L940" s="19" t="n">
        <f>ROUND(H940*ROUND(I940,2),2)</f>
        <v>0</v>
      </c>
      <c r="M940" s="19" t="n">
        <v/>
      </c>
      <c r="N940" s="19" t="n">
        <f>L940+M940</f>
        <v>0</v>
      </c>
      <c r="O940" s="8" t="n">
        <v>8</v>
      </c>
      <c r="P940" s="20" t="n" hidden="false">
        <v>2650</v>
      </c>
      <c r="Q940" s="19" t="n" hidden="false">
        <v/>
      </c>
      <c r="R940" s="19" t="n" hidden="false">
        <f>P940+Q940</f>
        <v>2650</v>
      </c>
      <c r="S940" s="19" t="n" hidden="false">
        <f>ROUND(O940*P940,2)</f>
        <v>21200</v>
      </c>
      <c r="T940" s="19" t="n" hidden="false">
        <v/>
      </c>
      <c r="U940" s="19" t="n" hidden="false">
        <f>S940+T940</f>
        <v>21200</v>
      </c>
      <c r="V940" s="21" t="n" hidden="false">
        <f>U940/N940-1</f>
        <v>Infinity</v>
      </c>
      <c r="W940" s="8" t="n">
        <v>8</v>
      </c>
      <c r="X940" s="20" t="n" hidden="false">
        <v>2467</v>
      </c>
      <c r="Y940" s="19" t="n" hidden="false">
        <v/>
      </c>
      <c r="Z940" s="19" t="n" hidden="false">
        <f>X940+Y940</f>
        <v>2467</v>
      </c>
      <c r="AA940" s="19" t="n" hidden="false">
        <f>ROUND(W940*X940,2)</f>
        <v>19736</v>
      </c>
      <c r="AB940" s="19" t="n" hidden="false">
        <v/>
      </c>
      <c r="AC940" s="19" t="n" hidden="false">
        <f>AA940+AB940</f>
        <v>19736</v>
      </c>
      <c r="AD940" s="21" t="n" hidden="false">
        <f>AC940/N940-1</f>
        <v>Infinity</v>
      </c>
      <c r="AE940" s="8" t="n">
        <v>8</v>
      </c>
      <c r="AF940" s="20" t="n" hidden="false">
        <v>1700</v>
      </c>
      <c r="AG940" s="19" t="n" hidden="false">
        <v/>
      </c>
      <c r="AH940" s="19" t="n" hidden="false">
        <f>AF940+AG940</f>
        <v>1700</v>
      </c>
      <c r="AI940" s="19" t="n" hidden="false">
        <f>ROUND(AE940*AF940,2)</f>
        <v>13600</v>
      </c>
      <c r="AJ940" s="19" t="n" hidden="false">
        <v/>
      </c>
      <c r="AK940" s="19" t="n" hidden="false">
        <f>AI940+AJ940</f>
        <v>13600</v>
      </c>
      <c r="AL940" s="21" t="n" hidden="false">
        <f>AK940/N940-1</f>
        <v>Infinity</v>
      </c>
      <c r="AM940" s="8" t="n">
        <v>0</v>
      </c>
      <c r="AN940" s="19" t="n" hidden="false">
        <v>0</v>
      </c>
      <c r="AO940" s="19" t="n" hidden="false">
        <v/>
      </c>
      <c r="AP940" s="19" t="n" hidden="false">
        <f>AN940+AO940</f>
        <v>0</v>
      </c>
      <c r="AQ940" s="19" t="n" hidden="false">
        <f>ROUND(AM940*AN940,2)</f>
        <v>0</v>
      </c>
      <c r="AR940" s="19" t="n" hidden="false">
        <v/>
      </c>
      <c r="AS940" s="19" t="n" hidden="false">
        <f>AQ940+AR940</f>
        <v>0</v>
      </c>
      <c r="AT940" s="21" t="n" hidden="false">
        <f>AS940/N940-1</f>
        <v>NaN</v>
      </c>
    </row>
    <row r="941" customFormat="false" hidden="false" outlineLevel="0" collapsed="false">
      <c r="A941" s="18" t="inlineStr">
        <is>
          <t xml:space="preserve">1.1.1.2.1.1.5.2.2</t>
        </is>
      </c>
      <c r="B941" s="18" t="inlineStr">
        <is>
          <t xml:space="preserve"/>
        </is>
      </c>
      <c r="C941" s="22" t="inlineStr">
        <is>
          <t xml:space="preserve">Светильник_ / марку и артикул указать в примечании</t>
        </is>
      </c>
      <c r="D941" s="7" t="inlineStr">
        <is>
          <t xml:space="preserve">Светильник встраиваемый/накладной светодиодный OPTIMA.OPL ECO LED
1200х600, 4000K, 76 Вт, световой поток 6000 Лм, IP20</t>
        </is>
      </c>
      <c r="E941" s="7" t="inlineStr">
        <is>
          <t xml:space="preserve"/>
        </is>
      </c>
      <c r="F941" s="7" t="inlineStr">
        <is>
          <t xml:space="preserve">ШТ</t>
        </is>
      </c>
      <c r="G941" s="7" t="inlineStr">
        <is>
          <t xml:space="preserve">1</t>
        </is>
      </c>
      <c r="H941" s="8" t="n">
        <v>36</v>
      </c>
      <c r="I941" s="20" t="n">
        <v>0</v>
      </c>
      <c r="J941" s="19" t="n">
        <v/>
      </c>
      <c r="K941" s="19" t="n">
        <f>ROUND(I941,2)+J941</f>
        <v>0</v>
      </c>
      <c r="L941" s="19" t="n">
        <f>ROUND(H941*ROUND(I941,2),2)</f>
        <v>0</v>
      </c>
      <c r="M941" s="19" t="n">
        <v/>
      </c>
      <c r="N941" s="19" t="n">
        <f>L941+M941</f>
        <v>0</v>
      </c>
      <c r="O941" s="8" t="n">
        <v>36</v>
      </c>
      <c r="P941" s="20" t="n" hidden="false">
        <v>10192</v>
      </c>
      <c r="Q941" s="19" t="n" hidden="false">
        <v/>
      </c>
      <c r="R941" s="19" t="n" hidden="false">
        <f>P941+Q941</f>
        <v>10192</v>
      </c>
      <c r="S941" s="19" t="n" hidden="false">
        <f>ROUND(O941*P941,2)</f>
        <v>366912</v>
      </c>
      <c r="T941" s="19" t="n" hidden="false">
        <v/>
      </c>
      <c r="U941" s="19" t="n" hidden="false">
        <f>S941+T941</f>
        <v>366912</v>
      </c>
      <c r="V941" s="21" t="n" hidden="false">
        <f>U941/N941-1</f>
        <v>Infinity</v>
      </c>
      <c r="W941" s="8" t="n">
        <v>36</v>
      </c>
      <c r="X941" s="20" t="n" hidden="false">
        <v>10603</v>
      </c>
      <c r="Y941" s="19" t="n" hidden="false">
        <v/>
      </c>
      <c r="Z941" s="19" t="n" hidden="false">
        <f>X941+Y941</f>
        <v>10603</v>
      </c>
      <c r="AA941" s="19" t="n" hidden="false">
        <f>ROUND(W941*X941,2)</f>
        <v>381708</v>
      </c>
      <c r="AB941" s="19" t="n" hidden="false">
        <v/>
      </c>
      <c r="AC941" s="19" t="n" hidden="false">
        <f>AA941+AB941</f>
        <v>381708</v>
      </c>
      <c r="AD941" s="21" t="n" hidden="false">
        <f>AC941/N941-1</f>
        <v>Infinity</v>
      </c>
      <c r="AE941" s="8" t="n">
        <v>36</v>
      </c>
      <c r="AF941" s="20" t="n" hidden="false">
        <v>11500</v>
      </c>
      <c r="AG941" s="19" t="n" hidden="false">
        <v/>
      </c>
      <c r="AH941" s="19" t="n" hidden="false">
        <f>AF941+AG941</f>
        <v>11500</v>
      </c>
      <c r="AI941" s="19" t="n" hidden="false">
        <f>ROUND(AE941*AF941,2)</f>
        <v>414000</v>
      </c>
      <c r="AJ941" s="19" t="n" hidden="false">
        <v/>
      </c>
      <c r="AK941" s="19" t="n" hidden="false">
        <f>AI941+AJ941</f>
        <v>414000</v>
      </c>
      <c r="AL941" s="21" t="n" hidden="false">
        <f>AK941/N941-1</f>
        <v>Infinity</v>
      </c>
      <c r="AM941" s="8" t="n">
        <v>0</v>
      </c>
      <c r="AN941" s="19" t="n" hidden="false">
        <v>0</v>
      </c>
      <c r="AO941" s="19" t="n" hidden="false">
        <v/>
      </c>
      <c r="AP941" s="19" t="n" hidden="false">
        <f>AN941+AO941</f>
        <v>0</v>
      </c>
      <c r="AQ941" s="19" t="n" hidden="false">
        <f>ROUND(AM941*AN941,2)</f>
        <v>0</v>
      </c>
      <c r="AR941" s="19" t="n" hidden="false">
        <v/>
      </c>
      <c r="AS941" s="19" t="n" hidden="false">
        <f>AQ941+AR941</f>
        <v>0</v>
      </c>
      <c r="AT941" s="21" t="n" hidden="false">
        <f>AS941/N941-1</f>
        <v>NaN</v>
      </c>
    </row>
    <row r="942" customFormat="false" hidden="false" outlineLevel="0" collapsed="false">
      <c r="A942" s="18" t="inlineStr">
        <is>
          <t xml:space="preserve">1.1.1.2.1.1.5.2.3</t>
        </is>
      </c>
      <c r="B942" s="18" t="inlineStr">
        <is>
          <t xml:space="preserve"/>
        </is>
      </c>
      <c r="C942" s="22" t="inlineStr">
        <is>
          <t xml:space="preserve">Драйвер на 6 светильников Грильято</t>
        </is>
      </c>
      <c r="D942" s="7" t="inlineStr">
        <is>
          <t xml:space="preserve"/>
        </is>
      </c>
      <c r="E942" s="7" t="inlineStr">
        <is>
          <t xml:space="preserve"/>
        </is>
      </c>
      <c r="F942" s="7" t="inlineStr">
        <is>
          <t xml:space="preserve">ШТ</t>
        </is>
      </c>
      <c r="G942" s="7" t="inlineStr">
        <is>
          <t xml:space="preserve">1</t>
        </is>
      </c>
      <c r="H942" s="8" t="n">
        <v>8</v>
      </c>
      <c r="I942" s="23" t="n">
        <v>447.6</v>
      </c>
      <c r="J942" s="19" t="n">
        <v/>
      </c>
      <c r="K942" s="19" t="n">
        <f>ROUND(I942,2)+J942</f>
        <v>447.6</v>
      </c>
      <c r="L942" s="19" t="n">
        <f>ROUND(H942*ROUND(I942,2),2)</f>
        <v>3580.8</v>
      </c>
      <c r="M942" s="19" t="n">
        <v/>
      </c>
      <c r="N942" s="19" t="n">
        <f>L942+M942</f>
        <v>3580.8</v>
      </c>
      <c r="O942" s="8" t="n">
        <v>8</v>
      </c>
      <c r="P942" s="23" t="n" hidden="false">
        <v>447.6</v>
      </c>
      <c r="Q942" s="19" t="n" hidden="false">
        <v/>
      </c>
      <c r="R942" s="19" t="n" hidden="false">
        <f>P942+Q942</f>
        <v>447.6</v>
      </c>
      <c r="S942" s="19" t="n" hidden="false">
        <f>ROUND(O942*P942,2)</f>
        <v>3580.8</v>
      </c>
      <c r="T942" s="19" t="n" hidden="false">
        <v/>
      </c>
      <c r="U942" s="19" t="n" hidden="false">
        <f>S942+T942</f>
        <v>3580.8</v>
      </c>
      <c r="V942" s="21" t="n" hidden="false">
        <f>U942/N942-1</f>
        <v>0</v>
      </c>
      <c r="W942" s="8" t="n">
        <v>8</v>
      </c>
      <c r="X942" s="23" t="n" hidden="false">
        <v>447.6</v>
      </c>
      <c r="Y942" s="19" t="n" hidden="false">
        <v/>
      </c>
      <c r="Z942" s="19" t="n" hidden="false">
        <f>X942+Y942</f>
        <v>447.6</v>
      </c>
      <c r="AA942" s="19" t="n" hidden="false">
        <f>ROUND(W942*X942,2)</f>
        <v>3580.8</v>
      </c>
      <c r="AB942" s="19" t="n" hidden="false">
        <v/>
      </c>
      <c r="AC942" s="19" t="n" hidden="false">
        <f>AA942+AB942</f>
        <v>3580.8</v>
      </c>
      <c r="AD942" s="21" t="n" hidden="false">
        <f>AC942/N942-1</f>
        <v>0</v>
      </c>
      <c r="AE942" s="8" t="n">
        <v>8</v>
      </c>
      <c r="AF942" s="23" t="n" hidden="false">
        <v>447.6</v>
      </c>
      <c r="AG942" s="19" t="n" hidden="false">
        <v/>
      </c>
      <c r="AH942" s="19" t="n" hidden="false">
        <f>AF942+AG942</f>
        <v>447.6</v>
      </c>
      <c r="AI942" s="19" t="n" hidden="false">
        <f>ROUND(AE942*AF942,2)</f>
        <v>3580.8</v>
      </c>
      <c r="AJ942" s="19" t="n" hidden="false">
        <v/>
      </c>
      <c r="AK942" s="19" t="n" hidden="false">
        <f>AI942+AJ942</f>
        <v>3580.8</v>
      </c>
      <c r="AL942" s="21" t="n" hidden="false">
        <f>AK942/N942-1</f>
        <v>0</v>
      </c>
      <c r="AM942" s="8" t="n">
        <v>0</v>
      </c>
      <c r="AN942" s="23" t="n" hidden="false">
        <v>0</v>
      </c>
      <c r="AO942" s="19" t="n" hidden="false">
        <v/>
      </c>
      <c r="AP942" s="19" t="n" hidden="false">
        <f>AN942+AO942</f>
        <v>0</v>
      </c>
      <c r="AQ942" s="19" t="n" hidden="false">
        <f>ROUND(AM942*AN942,2)</f>
        <v>0</v>
      </c>
      <c r="AR942" s="19" t="n" hidden="false">
        <v/>
      </c>
      <c r="AS942" s="19" t="n" hidden="false">
        <f>AQ942+AR942</f>
        <v>0</v>
      </c>
      <c r="AT942" s="21" t="n" hidden="false">
        <f>AS942/N942-1</f>
        <v>-1</v>
      </c>
    </row>
    <row r="943" customFormat="false" hidden="false" outlineLevel="0" collapsed="false">
      <c r="A943" s="14" t="inlineStr">
        <is>
          <t xml:space="preserve">1.1.1.2.1.1.6</t>
        </is>
      </c>
      <c r="B943" s="14" t="inlineStr">
        <is>
          <t xml:space="preserve"/>
        </is>
      </c>
      <c r="C943" s="14" t="inlineStr">
        <is>
          <t xml:space="preserve">Штробление и бурение</t>
        </is>
      </c>
      <c r="D943" s="6" t="inlineStr">
        <is>
          <t xml:space="preserve"/>
        </is>
      </c>
      <c r="E943" s="6" t="inlineStr">
        <is>
          <t xml:space="preserve"/>
        </is>
      </c>
      <c r="F943" s="6" t="inlineStr">
        <is>
          <t xml:space="preserve"/>
        </is>
      </c>
      <c r="G943" s="6" t="inlineStr">
        <is>
          <t xml:space="preserve"/>
        </is>
      </c>
      <c r="H943" s="15" t="n">
        <v/>
      </c>
      <c r="I943" s="16" t="n">
        <v/>
      </c>
      <c r="J943" s="16" t="n">
        <v/>
      </c>
      <c r="K943" s="16" t="n">
        <v/>
      </c>
      <c r="L943" s="16" t="n">
        <f>L944+L945+L946</f>
        <v>0</v>
      </c>
      <c r="M943" s="16" t="n">
        <f>M944+M945+M946</f>
        <v>110354</v>
      </c>
      <c r="N943" s="16" t="n">
        <f>N944+N945+N946</f>
        <v>110354</v>
      </c>
      <c r="O943" s="15" t="n">
        <v/>
      </c>
      <c r="P943" s="16" t="n" hidden="false">
        <v/>
      </c>
      <c r="Q943" s="16" t="n" hidden="false">
        <v/>
      </c>
      <c r="R943" s="16" t="n" hidden="false">
        <v/>
      </c>
      <c r="S943" s="16" t="n" hidden="false">
        <f>S944+S945+S946</f>
        <v>0</v>
      </c>
      <c r="T943" s="16" t="n" hidden="false">
        <f>T944+T945+T946</f>
        <v>143462</v>
      </c>
      <c r="U943" s="16" t="n" hidden="false">
        <f>U944+U945+U946</f>
        <v>143462</v>
      </c>
      <c r="V943" s="17" t="n" hidden="false">
        <f>U943/N943-1</f>
        <v>0.30001631114413607</v>
      </c>
      <c r="W943" s="15" t="n">
        <v/>
      </c>
      <c r="X943" s="16" t="n" hidden="false">
        <v/>
      </c>
      <c r="Y943" s="16" t="n" hidden="false">
        <v/>
      </c>
      <c r="Z943" s="16" t="n" hidden="false">
        <v/>
      </c>
      <c r="AA943" s="16" t="n" hidden="false">
        <f>AA944+AA945+AA946</f>
        <v>0</v>
      </c>
      <c r="AB943" s="16" t="n" hidden="false">
        <f>AB944+AB945+AB946</f>
        <v>191390</v>
      </c>
      <c r="AC943" s="16" t="n" hidden="false">
        <f>AC944+AC945+AC946</f>
        <v>191390</v>
      </c>
      <c r="AD943" s="17" t="n" hidden="false">
        <f>AC943/N943-1</f>
        <v>0.7343277090091886</v>
      </c>
      <c r="AE943" s="15" t="n">
        <v/>
      </c>
      <c r="AF943" s="16" t="n" hidden="false">
        <v/>
      </c>
      <c r="AG943" s="16" t="n" hidden="false">
        <v/>
      </c>
      <c r="AH943" s="16" t="n" hidden="false">
        <v/>
      </c>
      <c r="AI943" s="16" t="n" hidden="false">
        <f>AI944+AI945+AI946</f>
        <v>0</v>
      </c>
      <c r="AJ943" s="16" t="n" hidden="false">
        <f>AJ944+AJ945+AJ946</f>
        <v>197000</v>
      </c>
      <c r="AK943" s="16" t="n" hidden="false">
        <f>AK944+AK945+AK946</f>
        <v>197000</v>
      </c>
      <c r="AL943" s="17" t="n" hidden="false">
        <f>AK943/N943-1</f>
        <v>0.785164108233503</v>
      </c>
      <c r="AM943" s="15" t="n">
        <v/>
      </c>
      <c r="AN943" s="16" t="n" hidden="false">
        <v/>
      </c>
      <c r="AO943" s="16" t="n" hidden="false">
        <v/>
      </c>
      <c r="AP943" s="16" t="n" hidden="false">
        <v/>
      </c>
      <c r="AQ943" s="16" t="n" hidden="false">
        <f>AQ944+AQ945+AQ946</f>
        <v>0</v>
      </c>
      <c r="AR943" s="16" t="n" hidden="false">
        <f>AR944+AR945+AR946</f>
        <v>0</v>
      </c>
      <c r="AS943" s="16" t="n" hidden="false">
        <f>AS944+AS945+AS946</f>
        <v>0</v>
      </c>
      <c r="AT943" s="17" t="n" hidden="false">
        <f>AS943/N943-1</f>
        <v>-1</v>
      </c>
    </row>
    <row r="944" customFormat="false" hidden="false" outlineLevel="0" collapsed="false">
      <c r="A944" s="18" t="inlineStr">
        <is>
          <t xml:space="preserve">1.1.1.2.1.1.6.1</t>
        </is>
      </c>
      <c r="B944" s="18" t="inlineStr">
        <is>
          <t xml:space="preserve"/>
        </is>
      </c>
      <c r="C944" s="18" t="inlineStr">
        <is>
          <t xml:space="preserve">Устройство глухих отверстий в стенах / ЖБИ / диаметром от 51 мм до 100 мм</t>
        </is>
      </c>
      <c r="D944" s="7" t="inlineStr">
        <is>
          <t xml:space="preserve">Коронение подрозетников</t>
        </is>
      </c>
      <c r="E944" s="7" t="inlineStr">
        <is>
          <t xml:space="preserve"/>
        </is>
      </c>
      <c r="F944" s="7" t="inlineStr">
        <is>
          <t xml:space="preserve">ШТ</t>
        </is>
      </c>
      <c r="G944" s="7" t="inlineStr">
        <is>
          <t xml:space="preserve">1</t>
        </is>
      </c>
      <c r="H944" s="8" t="n">
        <v>94</v>
      </c>
      <c r="I944" s="19" t="n">
        <v/>
      </c>
      <c r="J944" s="20" t="n">
        <v>441</v>
      </c>
      <c r="K944" s="19" t="n">
        <f>I944+ROUND(J944,2)</f>
        <v>441</v>
      </c>
      <c r="L944" s="19" t="n">
        <v/>
      </c>
      <c r="M944" s="19" t="n">
        <f>ROUND(H944*ROUND(J944,2),2)</f>
        <v>41454</v>
      </c>
      <c r="N944" s="19" t="n">
        <f>L944+M944</f>
        <v>41454</v>
      </c>
      <c r="O944" s="8" t="n">
        <v>94</v>
      </c>
      <c r="P944" s="19" t="n" hidden="false">
        <v/>
      </c>
      <c r="Q944" s="20" t="n" hidden="false">
        <v>573</v>
      </c>
      <c r="R944" s="19" t="n" hidden="false">
        <f>P944+Q944</f>
        <v>573</v>
      </c>
      <c r="S944" s="19" t="n" hidden="false">
        <v/>
      </c>
      <c r="T944" s="19" t="n" hidden="false">
        <f>ROUND(O944*Q944,2)</f>
        <v>53862</v>
      </c>
      <c r="U944" s="19" t="n" hidden="false">
        <f>S944+T944</f>
        <v>53862</v>
      </c>
      <c r="V944" s="21" t="n" hidden="false">
        <f>U944/N944-1</f>
        <v>0.2993197278911566</v>
      </c>
      <c r="W944" s="8" t="n">
        <v>94</v>
      </c>
      <c r="X944" s="19" t="n" hidden="false">
        <v/>
      </c>
      <c r="Y944" s="20" t="n" hidden="false">
        <v>435</v>
      </c>
      <c r="Z944" s="19" t="n" hidden="false">
        <f>X944+Y944</f>
        <v>435</v>
      </c>
      <c r="AA944" s="19" t="n" hidden="false">
        <v/>
      </c>
      <c r="AB944" s="19" t="n" hidden="false">
        <f>ROUND(W944*Y944,2)</f>
        <v>40890</v>
      </c>
      <c r="AC944" s="19" t="n" hidden="false">
        <f>AA944+AB944</f>
        <v>40890</v>
      </c>
      <c r="AD944" s="21" t="n" hidden="false">
        <f>AC944/N944-1</f>
        <v>-0.013605442176870763</v>
      </c>
      <c r="AE944" s="8" t="n">
        <v>94</v>
      </c>
      <c r="AF944" s="19" t="n" hidden="false">
        <v/>
      </c>
      <c r="AG944" s="20" t="n" hidden="false">
        <v>500</v>
      </c>
      <c r="AH944" s="19" t="n" hidden="false">
        <f>AF944+AG944</f>
        <v>500</v>
      </c>
      <c r="AI944" s="19" t="n" hidden="false">
        <v/>
      </c>
      <c r="AJ944" s="19" t="n" hidden="false">
        <f>ROUND(AE944*AG944,2)</f>
        <v>47000</v>
      </c>
      <c r="AK944" s="19" t="n" hidden="false">
        <f>AI944+AJ944</f>
        <v>47000</v>
      </c>
      <c r="AL944" s="21" t="n" hidden="false">
        <f>AK944/N944-1</f>
        <v>0.13378684807256236</v>
      </c>
      <c r="AM944" s="8" t="n">
        <v>0</v>
      </c>
      <c r="AN944" s="19" t="n" hidden="false">
        <v/>
      </c>
      <c r="AO944" s="19" t="n" hidden="false">
        <v>0</v>
      </c>
      <c r="AP944" s="19" t="n" hidden="false">
        <f>AN944+AO944</f>
        <v>0</v>
      </c>
      <c r="AQ944" s="19" t="n" hidden="false">
        <v/>
      </c>
      <c r="AR944" s="19" t="n" hidden="false">
        <f>ROUND(AM944*AO944,2)</f>
        <v>0</v>
      </c>
      <c r="AS944" s="19" t="n" hidden="false">
        <f>AQ944+AR944</f>
        <v>0</v>
      </c>
      <c r="AT944" s="21" t="n" hidden="false">
        <f>AS944/N944-1</f>
        <v>-1</v>
      </c>
    </row>
    <row r="945" customFormat="false" hidden="false" outlineLevel="0" collapsed="false">
      <c r="A945" s="18" t="inlineStr">
        <is>
          <t xml:space="preserve">1.1.1.2.1.1.6.2</t>
        </is>
      </c>
      <c r="B945" s="18" t="inlineStr">
        <is>
          <t xml:space="preserve"/>
        </is>
      </c>
      <c r="C945" s="18" t="inlineStr">
        <is>
          <t xml:space="preserve">Устройство штроб для монтажа кабеля, труб / ЖБИ</t>
        </is>
      </c>
      <c r="D945" s="7" t="inlineStr">
        <is>
          <t xml:space="preserve"/>
        </is>
      </c>
      <c r="E945" s="7" t="inlineStr">
        <is>
          <t xml:space="preserve"/>
        </is>
      </c>
      <c r="F945" s="7" t="inlineStr">
        <is>
          <t xml:space="preserve">ПОГ М</t>
        </is>
      </c>
      <c r="G945" s="7" t="inlineStr">
        <is>
          <t xml:space="preserve">1</t>
        </is>
      </c>
      <c r="H945" s="8" t="n">
        <v>100</v>
      </c>
      <c r="I945" s="19" t="n">
        <v/>
      </c>
      <c r="J945" s="20" t="n">
        <v>428</v>
      </c>
      <c r="K945" s="19" t="n">
        <f>I945+ROUND(J945,2)</f>
        <v>428</v>
      </c>
      <c r="L945" s="19" t="n">
        <v/>
      </c>
      <c r="M945" s="19" t="n">
        <f>ROUND(H945*ROUND(J945,2),2)</f>
        <v>42800</v>
      </c>
      <c r="N945" s="19" t="n">
        <f>L945+M945</f>
        <v>42800</v>
      </c>
      <c r="O945" s="8" t="n">
        <v>100</v>
      </c>
      <c r="P945" s="19" t="n" hidden="false">
        <v/>
      </c>
      <c r="Q945" s="20" t="n" hidden="false">
        <v>557</v>
      </c>
      <c r="R945" s="19" t="n" hidden="false">
        <f>P945+Q945</f>
        <v>557</v>
      </c>
      <c r="S945" s="19" t="n" hidden="false">
        <v/>
      </c>
      <c r="T945" s="19" t="n" hidden="false">
        <f>ROUND(O945*Q945,2)</f>
        <v>55700</v>
      </c>
      <c r="U945" s="19" t="n" hidden="false">
        <f>S945+T945</f>
        <v>55700</v>
      </c>
      <c r="V945" s="21" t="n" hidden="false">
        <f>U945/N945-1</f>
        <v>0.30140186915887845</v>
      </c>
      <c r="W945" s="8" t="n">
        <v>100</v>
      </c>
      <c r="X945" s="19" t="n" hidden="false">
        <v/>
      </c>
      <c r="Y945" s="20" t="n" hidden="false">
        <v>915</v>
      </c>
      <c r="Z945" s="19" t="n" hidden="false">
        <f>X945+Y945</f>
        <v>915</v>
      </c>
      <c r="AA945" s="19" t="n" hidden="false">
        <v/>
      </c>
      <c r="AB945" s="19" t="n" hidden="false">
        <f>ROUND(W945*Y945,2)</f>
        <v>91500</v>
      </c>
      <c r="AC945" s="19" t="n" hidden="false">
        <f>AA945+AB945</f>
        <v>91500</v>
      </c>
      <c r="AD945" s="21" t="n" hidden="false">
        <f>AC945/N945-1</f>
        <v>1.1378504672897196</v>
      </c>
      <c r="AE945" s="8" t="n">
        <v>100</v>
      </c>
      <c r="AF945" s="19" t="n" hidden="false">
        <v/>
      </c>
      <c r="AG945" s="20" t="n" hidden="false">
        <v>1000</v>
      </c>
      <c r="AH945" s="19" t="n" hidden="false">
        <f>AF945+AG945</f>
        <v>1000</v>
      </c>
      <c r="AI945" s="19" t="n" hidden="false">
        <v/>
      </c>
      <c r="AJ945" s="19" t="n" hidden="false">
        <f>ROUND(AE945*AG945,2)</f>
        <v>100000</v>
      </c>
      <c r="AK945" s="19" t="n" hidden="false">
        <f>AI945+AJ945</f>
        <v>100000</v>
      </c>
      <c r="AL945" s="21" t="n" hidden="false">
        <f>AK945/N945-1</f>
        <v>1.3364485981308412</v>
      </c>
      <c r="AM945" s="8" t="n">
        <v>0</v>
      </c>
      <c r="AN945" s="19" t="n" hidden="false">
        <v/>
      </c>
      <c r="AO945" s="19" t="n" hidden="false">
        <v>0</v>
      </c>
      <c r="AP945" s="19" t="n" hidden="false">
        <f>AN945+AO945</f>
        <v>0</v>
      </c>
      <c r="AQ945" s="19" t="n" hidden="false">
        <v/>
      </c>
      <c r="AR945" s="19" t="n" hidden="false">
        <f>ROUND(AM945*AO945,2)</f>
        <v>0</v>
      </c>
      <c r="AS945" s="19" t="n" hidden="false">
        <f>AQ945+AR945</f>
        <v>0</v>
      </c>
      <c r="AT945" s="21" t="n" hidden="false">
        <f>AS945/N945-1</f>
        <v>-1</v>
      </c>
    </row>
    <row r="946" customFormat="false" hidden="false" outlineLevel="0" collapsed="false">
      <c r="A946" s="18" t="inlineStr">
        <is>
          <t xml:space="preserve">1.1.1.2.1.1.6.3</t>
        </is>
      </c>
      <c r="B946" s="18" t="inlineStr">
        <is>
          <t xml:space="preserve"/>
        </is>
      </c>
      <c r="C946" s="18" t="inlineStr">
        <is>
          <t xml:space="preserve">Устройство штроб для монтажа кабеля, труб / ПГП, газобетон, акотек</t>
        </is>
      </c>
      <c r="D946" s="7" t="inlineStr">
        <is>
          <t xml:space="preserve"/>
        </is>
      </c>
      <c r="E946" s="7" t="inlineStr">
        <is>
          <t xml:space="preserve"/>
        </is>
      </c>
      <c r="F946" s="7" t="inlineStr">
        <is>
          <t xml:space="preserve">ПОГ М</t>
        </is>
      </c>
      <c r="G946" s="7" t="inlineStr">
        <is>
          <t xml:space="preserve">1</t>
        </is>
      </c>
      <c r="H946" s="8" t="n">
        <v>100</v>
      </c>
      <c r="I946" s="19" t="n">
        <v/>
      </c>
      <c r="J946" s="20" t="n">
        <v>261</v>
      </c>
      <c r="K946" s="19" t="n">
        <f>I946+ROUND(J946,2)</f>
        <v>261</v>
      </c>
      <c r="L946" s="19" t="n">
        <v/>
      </c>
      <c r="M946" s="19" t="n">
        <f>ROUND(H946*ROUND(J946,2),2)</f>
        <v>26100</v>
      </c>
      <c r="N946" s="19" t="n">
        <f>L946+M946</f>
        <v>26100</v>
      </c>
      <c r="O946" s="8" t="n">
        <v>100</v>
      </c>
      <c r="P946" s="19" t="n" hidden="false">
        <v/>
      </c>
      <c r="Q946" s="20" t="n" hidden="false">
        <v>339</v>
      </c>
      <c r="R946" s="19" t="n" hidden="false">
        <f>P946+Q946</f>
        <v>339</v>
      </c>
      <c r="S946" s="19" t="n" hidden="false">
        <v/>
      </c>
      <c r="T946" s="19" t="n" hidden="false">
        <f>ROUND(O946*Q946,2)</f>
        <v>33900</v>
      </c>
      <c r="U946" s="19" t="n" hidden="false">
        <f>S946+T946</f>
        <v>33900</v>
      </c>
      <c r="V946" s="21" t="n" hidden="false">
        <f>U946/N946-1</f>
        <v>0.29885057471264376</v>
      </c>
      <c r="W946" s="8" t="n">
        <v>100</v>
      </c>
      <c r="X946" s="19" t="n" hidden="false">
        <v/>
      </c>
      <c r="Y946" s="20" t="n" hidden="false">
        <v>590</v>
      </c>
      <c r="Z946" s="19" t="n" hidden="false">
        <f>X946+Y946</f>
        <v>590</v>
      </c>
      <c r="AA946" s="19" t="n" hidden="false">
        <v/>
      </c>
      <c r="AB946" s="19" t="n" hidden="false">
        <f>ROUND(W946*Y946,2)</f>
        <v>59000</v>
      </c>
      <c r="AC946" s="19" t="n" hidden="false">
        <f>AA946+AB946</f>
        <v>59000</v>
      </c>
      <c r="AD946" s="21" t="n" hidden="false">
        <f>AC946/N946-1</f>
        <v>1.260536398467433</v>
      </c>
      <c r="AE946" s="8" t="n">
        <v>100</v>
      </c>
      <c r="AF946" s="19" t="n" hidden="false">
        <v/>
      </c>
      <c r="AG946" s="20" t="n" hidden="false">
        <v>500</v>
      </c>
      <c r="AH946" s="19" t="n" hidden="false">
        <f>AF946+AG946</f>
        <v>500</v>
      </c>
      <c r="AI946" s="19" t="n" hidden="false">
        <v/>
      </c>
      <c r="AJ946" s="19" t="n" hidden="false">
        <f>ROUND(AE946*AG946,2)</f>
        <v>50000</v>
      </c>
      <c r="AK946" s="19" t="n" hidden="false">
        <f>AI946+AJ946</f>
        <v>50000</v>
      </c>
      <c r="AL946" s="21" t="n" hidden="false">
        <f>AK946/N946-1</f>
        <v>0.9157088122605364</v>
      </c>
      <c r="AM946" s="8" t="n">
        <v>0</v>
      </c>
      <c r="AN946" s="19" t="n" hidden="false">
        <v/>
      </c>
      <c r="AO946" s="19" t="n" hidden="false">
        <v>0</v>
      </c>
      <c r="AP946" s="19" t="n" hidden="false">
        <f>AN946+AO946</f>
        <v>0</v>
      </c>
      <c r="AQ946" s="19" t="n" hidden="false">
        <v/>
      </c>
      <c r="AR946" s="19" t="n" hidden="false">
        <f>ROUND(AM946*AO946,2)</f>
        <v>0</v>
      </c>
      <c r="AS946" s="19" t="n" hidden="false">
        <f>AQ946+AR946</f>
        <v>0</v>
      </c>
      <c r="AT946" s="21" t="n" hidden="false">
        <f>AS946/N946-1</f>
        <v>-1</v>
      </c>
    </row>
    <row r="947" customFormat="false" hidden="false" outlineLevel="0" collapsed="false">
      <c r="A947" s="14" t="inlineStr">
        <is>
          <t xml:space="preserve">1.1.1.2.1.2</t>
        </is>
      </c>
      <c r="B947" s="14" t="inlineStr">
        <is>
          <t xml:space="preserve"/>
        </is>
      </c>
      <c r="C947" s="14" t="inlineStr">
        <is>
          <t xml:space="preserve">Пуско-наладочные работы</t>
        </is>
      </c>
      <c r="D947" s="6" t="inlineStr">
        <is>
          <t xml:space="preserve"/>
        </is>
      </c>
      <c r="E947" s="6" t="inlineStr">
        <is>
          <t xml:space="preserve"/>
        </is>
      </c>
      <c r="F947" s="6" t="inlineStr">
        <is>
          <t xml:space="preserve"/>
        </is>
      </c>
      <c r="G947" s="6" t="inlineStr">
        <is>
          <t xml:space="preserve"/>
        </is>
      </c>
      <c r="H947" s="15" t="n">
        <v/>
      </c>
      <c r="I947" s="16" t="n">
        <v/>
      </c>
      <c r="J947" s="16" t="n">
        <v/>
      </c>
      <c r="K947" s="16" t="n">
        <v/>
      </c>
      <c r="L947" s="16" t="n">
        <f>L948+L949</f>
        <v>0</v>
      </c>
      <c r="M947" s="16" t="n">
        <f>M948+M949</f>
        <v>0</v>
      </c>
      <c r="N947" s="16" t="n">
        <f>N948+N949</f>
        <v>0</v>
      </c>
      <c r="O947" s="15" t="n">
        <v/>
      </c>
      <c r="P947" s="16" t="n" hidden="false">
        <v/>
      </c>
      <c r="Q947" s="16" t="n" hidden="false">
        <v/>
      </c>
      <c r="R947" s="16" t="n" hidden="false">
        <v/>
      </c>
      <c r="S947" s="16" t="n" hidden="false">
        <f>S948+S949</f>
        <v>0</v>
      </c>
      <c r="T947" s="16" t="n" hidden="false">
        <f>T948+T949</f>
        <v>1800804</v>
      </c>
      <c r="U947" s="16" t="n" hidden="false">
        <f>U948+U949</f>
        <v>1800804</v>
      </c>
      <c r="V947" s="17" t="n" hidden="false">
        <f>U947/N947-1</f>
        <v>Infinity</v>
      </c>
      <c r="W947" s="15" t="n">
        <v/>
      </c>
      <c r="X947" s="16" t="n" hidden="false">
        <v/>
      </c>
      <c r="Y947" s="16" t="n" hidden="false">
        <v/>
      </c>
      <c r="Z947" s="16" t="n" hidden="false">
        <v/>
      </c>
      <c r="AA947" s="16" t="n" hidden="false">
        <f>AA948+AA949</f>
        <v>0</v>
      </c>
      <c r="AB947" s="16" t="n" hidden="false">
        <f>AB948+AB949</f>
        <v>213250.04</v>
      </c>
      <c r="AC947" s="16" t="n" hidden="false">
        <f>AC948+AC949</f>
        <v>213250.04</v>
      </c>
      <c r="AD947" s="17" t="n" hidden="false">
        <f>AC947/N947-1</f>
        <v>Infinity</v>
      </c>
      <c r="AE947" s="15" t="n">
        <v/>
      </c>
      <c r="AF947" s="16" t="n" hidden="false">
        <v/>
      </c>
      <c r="AG947" s="16" t="n" hidden="false">
        <v/>
      </c>
      <c r="AH947" s="16" t="n" hidden="false">
        <v/>
      </c>
      <c r="AI947" s="16" t="n" hidden="false">
        <f>AI948+AI949</f>
        <v>0</v>
      </c>
      <c r="AJ947" s="16" t="n" hidden="false">
        <f>AJ948+AJ949</f>
        <v>2664124.5</v>
      </c>
      <c r="AK947" s="16" t="n" hidden="false">
        <f>AK948+AK949</f>
        <v>2664124.5</v>
      </c>
      <c r="AL947" s="17" t="n" hidden="false">
        <f>AK947/N947-1</f>
        <v>Infinity</v>
      </c>
      <c r="AM947" s="15" t="n">
        <v/>
      </c>
      <c r="AN947" s="16" t="n" hidden="false">
        <v/>
      </c>
      <c r="AO947" s="16" t="n" hidden="false">
        <v/>
      </c>
      <c r="AP947" s="16" t="n" hidden="false">
        <v/>
      </c>
      <c r="AQ947" s="16" t="n" hidden="false">
        <f>AQ948+AQ949</f>
        <v>0</v>
      </c>
      <c r="AR947" s="16" t="n" hidden="false">
        <f>AR948+AR949</f>
        <v>0</v>
      </c>
      <c r="AS947" s="16" t="n" hidden="false">
        <f>AS948+AS949</f>
        <v>0</v>
      </c>
      <c r="AT947" s="17" t="n" hidden="false">
        <f>AS947/N947-1</f>
        <v>NaN</v>
      </c>
    </row>
    <row r="948" customFormat="false" hidden="false" outlineLevel="0" collapsed="false">
      <c r="A948" s="18" t="inlineStr">
        <is>
          <t xml:space="preserve">1.1.1.2.1.2.1</t>
        </is>
      </c>
      <c r="B948" s="18" t="inlineStr">
        <is>
          <t xml:space="preserve"/>
        </is>
      </c>
      <c r="C948" s="18" t="inlineStr">
        <is>
          <t xml:space="preserve">Пуско-наладочные работы СКБ (СОШ, ДОУ) ЭОМ (от полного СМР, кроме раздела ВРУ)</t>
        </is>
      </c>
      <c r="D948" s="7" t="inlineStr">
        <is>
          <t xml:space="preserve"/>
        </is>
      </c>
      <c r="E948" s="7" t="inlineStr">
        <is>
          <t xml:space="preserve">Относится к школам, детским садам 5%.
База для расчета ПНР без раздела ВРУ.</t>
        </is>
      </c>
      <c r="F948" s="7" t="inlineStr">
        <is>
          <t xml:space="preserve">комплекс</t>
        </is>
      </c>
      <c r="G948" s="7" t="inlineStr">
        <is>
          <t xml:space="preserve">1</t>
        </is>
      </c>
      <c r="H948" s="8" t="n">
        <v>1</v>
      </c>
      <c r="I948" s="19" t="n">
        <v/>
      </c>
      <c r="J948" s="20" t="n">
        <v>0</v>
      </c>
      <c r="K948" s="19" t="n">
        <f>I948+ROUND(J948,2)</f>
        <v>0</v>
      </c>
      <c r="L948" s="19" t="n">
        <v/>
      </c>
      <c r="M948" s="19" t="n">
        <f>ROUND(H948*ROUND(J948,2),2)</f>
        <v>0</v>
      </c>
      <c r="N948" s="19" t="n">
        <f>L948+M948</f>
        <v>0</v>
      </c>
      <c r="O948" s="8" t="n">
        <v>1</v>
      </c>
      <c r="P948" s="19" t="n" hidden="false">
        <v/>
      </c>
      <c r="Q948" s="20" t="n" hidden="false">
        <v>564372</v>
      </c>
      <c r="R948" s="19" t="n" hidden="false">
        <f>P948+Q948</f>
        <v>564372</v>
      </c>
      <c r="S948" s="19" t="n" hidden="false">
        <v/>
      </c>
      <c r="T948" s="19" t="n" hidden="false">
        <f>ROUND(O948*Q948,2)</f>
        <v>564372</v>
      </c>
      <c r="U948" s="19" t="n" hidden="false">
        <f>S948+T948</f>
        <v>564372</v>
      </c>
      <c r="V948" s="21" t="n" hidden="false">
        <f>U948/N948-1</f>
        <v>Infinity</v>
      </c>
      <c r="W948" s="8" t="n">
        <v>1</v>
      </c>
      <c r="X948" s="19" t="n" hidden="false">
        <v/>
      </c>
      <c r="Y948" s="20" t="n" hidden="false">
        <v>106625.02</v>
      </c>
      <c r="Z948" s="19" t="n" hidden="false">
        <f>X948+Y948</f>
        <v>106625.02</v>
      </c>
      <c r="AA948" s="19" t="n" hidden="false">
        <v/>
      </c>
      <c r="AB948" s="19" t="n" hidden="false">
        <f>ROUND(W948*Y948,2)</f>
        <v>106625.02</v>
      </c>
      <c r="AC948" s="19" t="n" hidden="false">
        <f>AA948+AB948</f>
        <v>106625.02</v>
      </c>
      <c r="AD948" s="21" t="n" hidden="false">
        <f>AC948/N948-1</f>
        <v>Infinity</v>
      </c>
      <c r="AE948" s="8" t="n">
        <v>1</v>
      </c>
      <c r="AF948" s="19" t="n" hidden="false">
        <v/>
      </c>
      <c r="AG948" s="20" t="n" hidden="false">
        <v>888041.5</v>
      </c>
      <c r="AH948" s="19" t="n" hidden="false">
        <f>AF948+AG948</f>
        <v>888041.5</v>
      </c>
      <c r="AI948" s="19" t="n" hidden="false">
        <v/>
      </c>
      <c r="AJ948" s="19" t="n" hidden="false">
        <f>ROUND(AE948*AG948,2)</f>
        <v>888041.5</v>
      </c>
      <c r="AK948" s="19" t="n" hidden="false">
        <f>AI948+AJ948</f>
        <v>888041.5</v>
      </c>
      <c r="AL948" s="21" t="n" hidden="false">
        <f>AK948/N948-1</f>
        <v>Infinity</v>
      </c>
      <c r="AM948" s="8" t="n">
        <v>0</v>
      </c>
      <c r="AN948" s="19" t="n" hidden="false">
        <v/>
      </c>
      <c r="AO948" s="19" t="n" hidden="false">
        <v>0</v>
      </c>
      <c r="AP948" s="19" t="n" hidden="false">
        <f>AN948+AO948</f>
        <v>0</v>
      </c>
      <c r="AQ948" s="19" t="n" hidden="false">
        <v/>
      </c>
      <c r="AR948" s="19" t="n" hidden="false">
        <f>ROUND(AM948*AO948,2)</f>
        <v>0</v>
      </c>
      <c r="AS948" s="19" t="n" hidden="false">
        <f>AQ948+AR948</f>
        <v>0</v>
      </c>
      <c r="AT948" s="21" t="n" hidden="false">
        <f>AS948/N948-1</f>
        <v>NaN</v>
      </c>
    </row>
    <row r="949" customFormat="false" hidden="false" outlineLevel="0" collapsed="false">
      <c r="A949" s="18" t="inlineStr">
        <is>
          <t xml:space="preserve">1.1.1.2.1.2.2</t>
        </is>
      </c>
      <c r="B949" s="18" t="inlineStr">
        <is>
          <t xml:space="preserve"/>
        </is>
      </c>
      <c r="C949" s="18" t="inlineStr">
        <is>
          <t xml:space="preserve">Сдача систем в эксплуатирующую организацию СКБ (СОШ, ДОУ)</t>
        </is>
      </c>
      <c r="D949" s="7" t="inlineStr">
        <is>
          <t xml:space="preserve"/>
        </is>
      </c>
      <c r="E949"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949" s="7" t="inlineStr">
        <is>
          <t xml:space="preserve">комплекс</t>
        </is>
      </c>
      <c r="G949" s="7" t="inlineStr">
        <is>
          <t xml:space="preserve">1</t>
        </is>
      </c>
      <c r="H949" s="8" t="n">
        <v>1</v>
      </c>
      <c r="I949" s="19" t="n">
        <v/>
      </c>
      <c r="J949" s="20" t="n">
        <v>0</v>
      </c>
      <c r="K949" s="19" t="n">
        <f>I949+ROUND(J949,2)</f>
        <v>0</v>
      </c>
      <c r="L949" s="19" t="n">
        <v/>
      </c>
      <c r="M949" s="19" t="n">
        <f>ROUND(H949*ROUND(J949,2),2)</f>
        <v>0</v>
      </c>
      <c r="N949" s="19" t="n">
        <f>L949+M949</f>
        <v>0</v>
      </c>
      <c r="O949" s="8" t="n">
        <v>1</v>
      </c>
      <c r="P949" s="19" t="n" hidden="false">
        <v/>
      </c>
      <c r="Q949" s="20" t="n" hidden="false">
        <v>1236432</v>
      </c>
      <c r="R949" s="19" t="n" hidden="false">
        <f>P949+Q949</f>
        <v>1236432</v>
      </c>
      <c r="S949" s="19" t="n" hidden="false">
        <v/>
      </c>
      <c r="T949" s="19" t="n" hidden="false">
        <f>ROUND(O949*Q949,2)</f>
        <v>1236432</v>
      </c>
      <c r="U949" s="19" t="n" hidden="false">
        <f>S949+T949</f>
        <v>1236432</v>
      </c>
      <c r="V949" s="21" t="n" hidden="false">
        <f>U949/N949-1</f>
        <v>Infinity</v>
      </c>
      <c r="W949" s="8" t="n">
        <v>1</v>
      </c>
      <c r="X949" s="19" t="n" hidden="false">
        <v/>
      </c>
      <c r="Y949" s="20" t="n" hidden="false">
        <v>106625.02</v>
      </c>
      <c r="Z949" s="19" t="n" hidden="false">
        <f>X949+Y949</f>
        <v>106625.02</v>
      </c>
      <c r="AA949" s="19" t="n" hidden="false">
        <v/>
      </c>
      <c r="AB949" s="19" t="n" hidden="false">
        <f>ROUND(W949*Y949,2)</f>
        <v>106625.02</v>
      </c>
      <c r="AC949" s="19" t="n" hidden="false">
        <f>AA949+AB949</f>
        <v>106625.02</v>
      </c>
      <c r="AD949" s="21" t="n" hidden="false">
        <f>AC949/N949-1</f>
        <v>Infinity</v>
      </c>
      <c r="AE949" s="8" t="n">
        <v>1</v>
      </c>
      <c r="AF949" s="19" t="n" hidden="false">
        <v/>
      </c>
      <c r="AG949" s="20" t="n" hidden="false">
        <v>1776083</v>
      </c>
      <c r="AH949" s="19" t="n" hidden="false">
        <f>AF949+AG949</f>
        <v>1776083</v>
      </c>
      <c r="AI949" s="19" t="n" hidden="false">
        <v/>
      </c>
      <c r="AJ949" s="19" t="n" hidden="false">
        <f>ROUND(AE949*AG949,2)</f>
        <v>1776083</v>
      </c>
      <c r="AK949" s="19" t="n" hidden="false">
        <f>AI949+AJ949</f>
        <v>1776083</v>
      </c>
      <c r="AL949" s="21" t="n" hidden="false">
        <f>AK949/N949-1</f>
        <v>Infinity</v>
      </c>
      <c r="AM949" s="8" t="n">
        <v>0</v>
      </c>
      <c r="AN949" s="19" t="n" hidden="false">
        <v/>
      </c>
      <c r="AO949" s="19" t="n" hidden="false">
        <v>0</v>
      </c>
      <c r="AP949" s="19" t="n" hidden="false">
        <f>AN949+AO949</f>
        <v>0</v>
      </c>
      <c r="AQ949" s="19" t="n" hidden="false">
        <v/>
      </c>
      <c r="AR949" s="19" t="n" hidden="false">
        <f>ROUND(AM949*AO949,2)</f>
        <v>0</v>
      </c>
      <c r="AS949" s="19" t="n" hidden="false">
        <f>AQ949+AR949</f>
        <v>0</v>
      </c>
      <c r="AT949" s="21" t="n" hidden="false">
        <f>AS949/N949-1</f>
        <v>NaN</v>
      </c>
    </row>
    <row r="950" customFormat="false" hidden="false" outlineLevel="0" collapsed="false">
      <c r="A950" s="24" t="inlineStr">
        <is>
          <t xml:space="preserve"/>
        </is>
      </c>
      <c r="B950" s="24" t="inlineStr">
        <is>
          <t xml:space="preserve"/>
        </is>
      </c>
      <c r="C950" s="24" t="inlineStr">
        <is>
          <t xml:space="preserve">ВСЕГО затрат на выполнение полного комплекса работ</t>
        </is>
      </c>
      <c r="D950" s="25" t="inlineStr">
        <is>
          <t xml:space="preserve"/>
        </is>
      </c>
      <c r="E950" s="25" t="inlineStr">
        <is>
          <t xml:space="preserve"/>
        </is>
      </c>
      <c r="F950" s="25" t="inlineStr">
        <is>
          <t xml:space="preserve"/>
        </is>
      </c>
      <c r="G950" s="25" t="inlineStr">
        <is>
          <t xml:space="preserve"/>
        </is>
      </c>
      <c r="H950" s="26" t="n">
        <v/>
      </c>
      <c r="I950" s="27" t="n">
        <v/>
      </c>
      <c r="J950" s="27" t="n">
        <v/>
      </c>
      <c r="K950" s="27" t="n">
        <v/>
      </c>
      <c r="L950" s="27" t="n">
        <f>L778</f>
        <v>9349700.93</v>
      </c>
      <c r="M950" s="27" t="n">
        <f>M778</f>
        <v>8678631</v>
      </c>
      <c r="N950" s="27" t="n">
        <f>N778</f>
        <v>18028331.93</v>
      </c>
      <c r="O950" s="26" t="n">
        <v/>
      </c>
      <c r="P950" s="27" t="n" hidden="false">
        <v/>
      </c>
      <c r="Q950" s="27" t="n" hidden="false">
        <v/>
      </c>
      <c r="R950" s="27" t="n" hidden="false">
        <v/>
      </c>
      <c r="S950" s="27" t="n" hidden="false">
        <f>S778</f>
        <v>16203449.69</v>
      </c>
      <c r="T950" s="27" t="n" hidden="false">
        <f>T778</f>
        <v>14470012</v>
      </c>
      <c r="U950" s="28" t="n" hidden="false">
        <f>U778</f>
        <v>30673461.69</v>
      </c>
      <c r="V950" s="29" t="n" hidden="false">
        <f>U950/N950-1</f>
        <v>0.7014032029750854</v>
      </c>
      <c r="W950" s="26" t="n">
        <v/>
      </c>
      <c r="X950" s="27" t="n" hidden="false">
        <v/>
      </c>
      <c r="Y950" s="27" t="n" hidden="false">
        <v/>
      </c>
      <c r="Z950" s="27" t="n" hidden="false">
        <v/>
      </c>
      <c r="AA950" s="27" t="n" hidden="false">
        <f>AA778</f>
        <v>13017805.43</v>
      </c>
      <c r="AB950" s="27" t="n" hidden="false">
        <f>AB778</f>
        <v>21750915.04</v>
      </c>
      <c r="AC950" s="30" t="n" hidden="false">
        <f>AC778</f>
        <v>34768720.47</v>
      </c>
      <c r="AD950" s="31" t="n" hidden="false">
        <f>AC950/N950-1</f>
        <v>0.9285600356704771</v>
      </c>
      <c r="AE950" s="26" t="n">
        <v/>
      </c>
      <c r="AF950" s="27" t="n" hidden="false">
        <v/>
      </c>
      <c r="AG950" s="27" t="n" hidden="false">
        <v/>
      </c>
      <c r="AH950" s="27" t="n" hidden="false">
        <v/>
      </c>
      <c r="AI950" s="27" t="n" hidden="false">
        <f>AI778</f>
        <v>19855142.82</v>
      </c>
      <c r="AJ950" s="27" t="n" hidden="false">
        <f>AJ778</f>
        <v>20424954.5</v>
      </c>
      <c r="AK950" s="32" t="n" hidden="false">
        <f>AK778</f>
        <v>40280097.32</v>
      </c>
      <c r="AL950" s="33" t="n" hidden="false">
        <f>AK950/N950-1</f>
        <v>1.2342664577287934</v>
      </c>
      <c r="AM950" s="26" t="n">
        <v/>
      </c>
      <c r="AN950" s="27" t="n" hidden="false">
        <v/>
      </c>
      <c r="AO950" s="27" t="n" hidden="false">
        <v/>
      </c>
      <c r="AP950" s="27" t="n" hidden="false">
        <v/>
      </c>
      <c r="AQ950" s="27" t="n" hidden="false">
        <f>AQ778</f>
        <v>17544222.71</v>
      </c>
      <c r="AR950" s="27" t="n" hidden="false">
        <f>AR778</f>
        <v>30524862.88</v>
      </c>
      <c r="AS950" s="27" t="n" hidden="false">
        <f>AS778</f>
        <v>48069085.59</v>
      </c>
      <c r="AT950" s="34" t="n" hidden="false">
        <f>AS950/N950-1</f>
        <v>1.666307996582355</v>
      </c>
    </row>
    <row r="951" customFormat="false" hidden="false" customHeight="1" outlineLevel="0" collapsed="false" ht="26" height="26">
      <c r="A951" s="4" t="inlineStr">
        <is>
          <t xml:space="preserve">ЭГ</t>
        </is>
      </c>
    </row>
    <row r="952" customFormat="false" hidden="false" customHeight="1" outlineLevel="0" collapsed="false" ht="54" height="54">
      <c r="A952" s="5" t="inlineStr">
        <is>
          <t xml:space="preserve">по адресу: ул. Люблинская, корпус 34</t>
        </is>
      </c>
    </row>
    <row r="953" customFormat="false" hidden="false" outlineLevel="0" collapsed="false">
      <c r="A953" s="9" t="inlineStr">
        <is>
          <t xml:space="preserve">1</t>
        </is>
      </c>
      <c r="B953" s="9" t="inlineStr">
        <is>
          <t xml:space="preserve"/>
        </is>
      </c>
      <c r="C953" s="9" t="inlineStr">
        <is>
          <t xml:space="preserve">Объект ИДП без распределения на секции</t>
        </is>
      </c>
      <c r="D953" s="10" t="inlineStr">
        <is>
          <t xml:space="preserve"/>
        </is>
      </c>
      <c r="E953" s="10" t="inlineStr">
        <is>
          <t xml:space="preserve"/>
        </is>
      </c>
      <c r="F953" s="10" t="inlineStr">
        <is>
          <t xml:space="preserve"/>
        </is>
      </c>
      <c r="G953" s="10" t="inlineStr">
        <is>
          <t xml:space="preserve"/>
        </is>
      </c>
      <c r="H953" s="11" t="n">
        <v/>
      </c>
      <c r="I953" s="12" t="n">
        <v/>
      </c>
      <c r="J953" s="12" t="n">
        <v/>
      </c>
      <c r="K953" s="12" t="n">
        <v/>
      </c>
      <c r="L953" s="12" t="n">
        <f>L954</f>
        <v>1362068.52</v>
      </c>
      <c r="M953" s="12" t="n">
        <f>M954</f>
        <v>2760922</v>
      </c>
      <c r="N953" s="12" t="n">
        <f>N954</f>
        <v>4122990.52</v>
      </c>
      <c r="O953" s="11" t="n">
        <v/>
      </c>
      <c r="P953" s="12" t="n" hidden="false">
        <v/>
      </c>
      <c r="Q953" s="12" t="n" hidden="false">
        <v/>
      </c>
      <c r="R953" s="12" t="n" hidden="false">
        <v/>
      </c>
      <c r="S953" s="12" t="n" hidden="false">
        <f>S954</f>
        <v>2507304.2</v>
      </c>
      <c r="T953" s="12" t="n" hidden="false">
        <f>T954</f>
        <v>4140202.2</v>
      </c>
      <c r="U953" s="12" t="n" hidden="false">
        <f>U954</f>
        <v>6647506.4</v>
      </c>
      <c r="V953" s="13" t="n" hidden="false">
        <f>U953/N953-1</f>
        <v>0.6123021306389034</v>
      </c>
      <c r="W953" s="11" t="n">
        <v/>
      </c>
      <c r="X953" s="12" t="n" hidden="false">
        <v/>
      </c>
      <c r="Y953" s="12" t="n" hidden="false">
        <v/>
      </c>
      <c r="Z953" s="12" t="n" hidden="false">
        <v/>
      </c>
      <c r="AA953" s="12" t="n" hidden="false">
        <f>AA954</f>
        <v>2526642.22</v>
      </c>
      <c r="AB953" s="12" t="n" hidden="false">
        <f>AB954</f>
        <v>4684151.56</v>
      </c>
      <c r="AC953" s="12" t="n" hidden="false">
        <f>AC954</f>
        <v>7210793.78</v>
      </c>
      <c r="AD953" s="13" t="n" hidden="false">
        <f>AC953/N953-1</f>
        <v>0.748923201501807</v>
      </c>
      <c r="AE953" s="11" t="n">
        <v/>
      </c>
      <c r="AF953" s="12" t="n" hidden="false">
        <v/>
      </c>
      <c r="AG953" s="12" t="n" hidden="false">
        <v/>
      </c>
      <c r="AH953" s="12" t="n" hidden="false">
        <v/>
      </c>
      <c r="AI953" s="12" t="n" hidden="false">
        <f>AI954</f>
        <v>2080682.42</v>
      </c>
      <c r="AJ953" s="12" t="n" hidden="false">
        <f>AJ954</f>
        <v>6024850</v>
      </c>
      <c r="AK953" s="12" t="n" hidden="false">
        <f>AK954</f>
        <v>8105532.42</v>
      </c>
      <c r="AL953" s="13" t="n" hidden="false">
        <f>AK953/N953-1</f>
        <v>0.9659352551700748</v>
      </c>
      <c r="AM953" s="11" t="n">
        <v/>
      </c>
      <c r="AN953" s="12" t="n" hidden="false">
        <v/>
      </c>
      <c r="AO953" s="12" t="n" hidden="false">
        <v/>
      </c>
      <c r="AP953" s="12" t="n" hidden="false">
        <v/>
      </c>
      <c r="AQ953" s="12" t="n" hidden="false">
        <f>AQ954</f>
        <v>2890471.3</v>
      </c>
      <c r="AR953" s="12" t="n" hidden="false">
        <f>AR954</f>
        <v>6092500</v>
      </c>
      <c r="AS953" s="12" t="n" hidden="false">
        <f>AS954</f>
        <v>8982971.3</v>
      </c>
      <c r="AT953" s="13" t="n" hidden="false">
        <f>AS953/N953-1</f>
        <v>1.178751383595226</v>
      </c>
    </row>
    <row r="954" customFormat="false" hidden="false" outlineLevel="0" collapsed="false">
      <c r="A954" s="14" t="inlineStr">
        <is>
          <t xml:space="preserve">1.1</t>
        </is>
      </c>
      <c r="B954" s="14" t="inlineStr">
        <is>
          <t xml:space="preserve">6</t>
        </is>
      </c>
      <c r="C954" s="14" t="inlineStr">
        <is>
          <t xml:space="preserve">Затраты на строительство</t>
        </is>
      </c>
      <c r="D954" s="6" t="inlineStr">
        <is>
          <t xml:space="preserve"/>
        </is>
      </c>
      <c r="E954" s="6" t="inlineStr">
        <is>
          <t xml:space="preserve"/>
        </is>
      </c>
      <c r="F954" s="6" t="inlineStr">
        <is>
          <t xml:space="preserve"/>
        </is>
      </c>
      <c r="G954" s="6" t="inlineStr">
        <is>
          <t xml:space="preserve"/>
        </is>
      </c>
      <c r="H954" s="15" t="n">
        <v/>
      </c>
      <c r="I954" s="16" t="n">
        <v/>
      </c>
      <c r="J954" s="16" t="n">
        <v/>
      </c>
      <c r="K954" s="16" t="n">
        <v/>
      </c>
      <c r="L954" s="16" t="n">
        <f>L955</f>
        <v>1362068.52</v>
      </c>
      <c r="M954" s="16" t="n">
        <f>M955</f>
        <v>2760922</v>
      </c>
      <c r="N954" s="16" t="n">
        <f>N955</f>
        <v>4122990.52</v>
      </c>
      <c r="O954" s="15" t="n">
        <v/>
      </c>
      <c r="P954" s="16" t="n" hidden="false">
        <v/>
      </c>
      <c r="Q954" s="16" t="n" hidden="false">
        <v/>
      </c>
      <c r="R954" s="16" t="n" hidden="false">
        <v/>
      </c>
      <c r="S954" s="16" t="n" hidden="false">
        <f>S955</f>
        <v>2507304.2</v>
      </c>
      <c r="T954" s="16" t="n" hidden="false">
        <f>T955</f>
        <v>4140202.2</v>
      </c>
      <c r="U954" s="16" t="n" hidden="false">
        <f>U955</f>
        <v>6647506.4</v>
      </c>
      <c r="V954" s="17" t="n" hidden="false">
        <f>U954/N954-1</f>
        <v>0.6123021306389034</v>
      </c>
      <c r="W954" s="15" t="n">
        <v/>
      </c>
      <c r="X954" s="16" t="n" hidden="false">
        <v/>
      </c>
      <c r="Y954" s="16" t="n" hidden="false">
        <v/>
      </c>
      <c r="Z954" s="16" t="n" hidden="false">
        <v/>
      </c>
      <c r="AA954" s="16" t="n" hidden="false">
        <f>AA955</f>
        <v>2526642.22</v>
      </c>
      <c r="AB954" s="16" t="n" hidden="false">
        <f>AB955</f>
        <v>4684151.56</v>
      </c>
      <c r="AC954" s="16" t="n" hidden="false">
        <f>AC955</f>
        <v>7210793.78</v>
      </c>
      <c r="AD954" s="17" t="n" hidden="false">
        <f>AC954/N954-1</f>
        <v>0.748923201501807</v>
      </c>
      <c r="AE954" s="15" t="n">
        <v/>
      </c>
      <c r="AF954" s="16" t="n" hidden="false">
        <v/>
      </c>
      <c r="AG954" s="16" t="n" hidden="false">
        <v/>
      </c>
      <c r="AH954" s="16" t="n" hidden="false">
        <v/>
      </c>
      <c r="AI954" s="16" t="n" hidden="false">
        <f>AI955</f>
        <v>2080682.42</v>
      </c>
      <c r="AJ954" s="16" t="n" hidden="false">
        <f>AJ955</f>
        <v>6024850</v>
      </c>
      <c r="AK954" s="16" t="n" hidden="false">
        <f>AK955</f>
        <v>8105532.42</v>
      </c>
      <c r="AL954" s="17" t="n" hidden="false">
        <f>AK954/N954-1</f>
        <v>0.9659352551700748</v>
      </c>
      <c r="AM954" s="15" t="n">
        <v/>
      </c>
      <c r="AN954" s="16" t="n" hidden="false">
        <v/>
      </c>
      <c r="AO954" s="16" t="n" hidden="false">
        <v/>
      </c>
      <c r="AP954" s="16" t="n" hidden="false">
        <v/>
      </c>
      <c r="AQ954" s="16" t="n" hidden="false">
        <f>AQ955</f>
        <v>2890471.3</v>
      </c>
      <c r="AR954" s="16" t="n" hidden="false">
        <f>AR955</f>
        <v>6092500</v>
      </c>
      <c r="AS954" s="16" t="n" hidden="false">
        <f>AS955</f>
        <v>8982971.3</v>
      </c>
      <c r="AT954" s="17" t="n" hidden="false">
        <f>AS954/N954-1</f>
        <v>1.178751383595226</v>
      </c>
    </row>
    <row r="955" customFormat="false" hidden="false" outlineLevel="0" collapsed="false">
      <c r="A955" s="14" t="inlineStr">
        <is>
          <t xml:space="preserve">1.1.1</t>
        </is>
      </c>
      <c r="B955" s="14" t="inlineStr">
        <is>
          <t xml:space="preserve"/>
        </is>
      </c>
      <c r="C955" s="14" t="inlineStr">
        <is>
          <t xml:space="preserve">СМР корпуса без отделки</t>
        </is>
      </c>
      <c r="D955" s="6" t="inlineStr">
        <is>
          <t xml:space="preserve"/>
        </is>
      </c>
      <c r="E955" s="6" t="inlineStr">
        <is>
          <t xml:space="preserve"/>
        </is>
      </c>
      <c r="F955" s="6" t="inlineStr">
        <is>
          <t xml:space="preserve"/>
        </is>
      </c>
      <c r="G955" s="6" t="inlineStr">
        <is>
          <t xml:space="preserve"/>
        </is>
      </c>
      <c r="H955" s="15" t="n">
        <v/>
      </c>
      <c r="I955" s="16" t="n">
        <v/>
      </c>
      <c r="J955" s="16" t="n">
        <v/>
      </c>
      <c r="K955" s="16" t="n">
        <v/>
      </c>
      <c r="L955" s="16" t="n">
        <f>L956</f>
        <v>1362068.52</v>
      </c>
      <c r="M955" s="16" t="n">
        <f>M956</f>
        <v>2760922</v>
      </c>
      <c r="N955" s="16" t="n">
        <f>N956</f>
        <v>4122990.52</v>
      </c>
      <c r="O955" s="15" t="n">
        <v/>
      </c>
      <c r="P955" s="16" t="n" hidden="false">
        <v/>
      </c>
      <c r="Q955" s="16" t="n" hidden="false">
        <v/>
      </c>
      <c r="R955" s="16" t="n" hidden="false">
        <v/>
      </c>
      <c r="S955" s="16" t="n" hidden="false">
        <f>S956</f>
        <v>2507304.2</v>
      </c>
      <c r="T955" s="16" t="n" hidden="false">
        <f>T956</f>
        <v>4140202.2</v>
      </c>
      <c r="U955" s="16" t="n" hidden="false">
        <f>U956</f>
        <v>6647506.4</v>
      </c>
      <c r="V955" s="17" t="n" hidden="false">
        <f>U955/N955-1</f>
        <v>0.6123021306389034</v>
      </c>
      <c r="W955" s="15" t="n">
        <v/>
      </c>
      <c r="X955" s="16" t="n" hidden="false">
        <v/>
      </c>
      <c r="Y955" s="16" t="n" hidden="false">
        <v/>
      </c>
      <c r="Z955" s="16" t="n" hidden="false">
        <v/>
      </c>
      <c r="AA955" s="16" t="n" hidden="false">
        <f>AA956</f>
        <v>2526642.22</v>
      </c>
      <c r="AB955" s="16" t="n" hidden="false">
        <f>AB956</f>
        <v>4684151.56</v>
      </c>
      <c r="AC955" s="16" t="n" hidden="false">
        <f>AC956</f>
        <v>7210793.78</v>
      </c>
      <c r="AD955" s="17" t="n" hidden="false">
        <f>AC955/N955-1</f>
        <v>0.748923201501807</v>
      </c>
      <c r="AE955" s="15" t="n">
        <v/>
      </c>
      <c r="AF955" s="16" t="n" hidden="false">
        <v/>
      </c>
      <c r="AG955" s="16" t="n" hidden="false">
        <v/>
      </c>
      <c r="AH955" s="16" t="n" hidden="false">
        <v/>
      </c>
      <c r="AI955" s="16" t="n" hidden="false">
        <f>AI956</f>
        <v>2080682.42</v>
      </c>
      <c r="AJ955" s="16" t="n" hidden="false">
        <f>AJ956</f>
        <v>6024850</v>
      </c>
      <c r="AK955" s="16" t="n" hidden="false">
        <f>AK956</f>
        <v>8105532.42</v>
      </c>
      <c r="AL955" s="17" t="n" hidden="false">
        <f>AK955/N955-1</f>
        <v>0.9659352551700748</v>
      </c>
      <c r="AM955" s="15" t="n">
        <v/>
      </c>
      <c r="AN955" s="16" t="n" hidden="false">
        <v/>
      </c>
      <c r="AO955" s="16" t="n" hidden="false">
        <v/>
      </c>
      <c r="AP955" s="16" t="n" hidden="false">
        <v/>
      </c>
      <c r="AQ955" s="16" t="n" hidden="false">
        <f>AQ956</f>
        <v>2890471.3</v>
      </c>
      <c r="AR955" s="16" t="n" hidden="false">
        <f>AR956</f>
        <v>6092500</v>
      </c>
      <c r="AS955" s="16" t="n" hidden="false">
        <f>AS956</f>
        <v>8982971.3</v>
      </c>
      <c r="AT955" s="17" t="n" hidden="false">
        <f>AS955/N955-1</f>
        <v>1.178751383595226</v>
      </c>
    </row>
    <row r="956" customFormat="false" hidden="false" outlineLevel="0" collapsed="false">
      <c r="A956" s="14" t="inlineStr">
        <is>
          <t xml:space="preserve">1.1.1.1</t>
        </is>
      </c>
      <c r="B956" s="14" t="inlineStr">
        <is>
          <t xml:space="preserve"/>
        </is>
      </c>
      <c r="C956" s="14" t="inlineStr">
        <is>
          <t xml:space="preserve">Инженерные системы</t>
        </is>
      </c>
      <c r="D956" s="6" t="inlineStr">
        <is>
          <t xml:space="preserve"/>
        </is>
      </c>
      <c r="E956" s="6" t="inlineStr">
        <is>
          <t xml:space="preserve"/>
        </is>
      </c>
      <c r="F956" s="6" t="inlineStr">
        <is>
          <t xml:space="preserve"/>
        </is>
      </c>
      <c r="G956" s="6" t="inlineStr">
        <is>
          <t xml:space="preserve"/>
        </is>
      </c>
      <c r="H956" s="15" t="n">
        <v/>
      </c>
      <c r="I956" s="16" t="n">
        <v/>
      </c>
      <c r="J956" s="16" t="n">
        <v/>
      </c>
      <c r="K956" s="16" t="n">
        <v/>
      </c>
      <c r="L956" s="16" t="n">
        <f>L957</f>
        <v>1362068.52</v>
      </c>
      <c r="M956" s="16" t="n">
        <f>M957</f>
        <v>2760922</v>
      </c>
      <c r="N956" s="16" t="n">
        <f>N957</f>
        <v>4122990.52</v>
      </c>
      <c r="O956" s="15" t="n">
        <v/>
      </c>
      <c r="P956" s="16" t="n" hidden="false">
        <v/>
      </c>
      <c r="Q956" s="16" t="n" hidden="false">
        <v/>
      </c>
      <c r="R956" s="16" t="n" hidden="false">
        <v/>
      </c>
      <c r="S956" s="16" t="n" hidden="false">
        <f>S957</f>
        <v>2507304.2</v>
      </c>
      <c r="T956" s="16" t="n" hidden="false">
        <f>T957</f>
        <v>4140202.2</v>
      </c>
      <c r="U956" s="16" t="n" hidden="false">
        <f>U957</f>
        <v>6647506.4</v>
      </c>
      <c r="V956" s="17" t="n" hidden="false">
        <f>U956/N956-1</f>
        <v>0.6123021306389034</v>
      </c>
      <c r="W956" s="15" t="n">
        <v/>
      </c>
      <c r="X956" s="16" t="n" hidden="false">
        <v/>
      </c>
      <c r="Y956" s="16" t="n" hidden="false">
        <v/>
      </c>
      <c r="Z956" s="16" t="n" hidden="false">
        <v/>
      </c>
      <c r="AA956" s="16" t="n" hidden="false">
        <f>AA957</f>
        <v>2526642.22</v>
      </c>
      <c r="AB956" s="16" t="n" hidden="false">
        <f>AB957</f>
        <v>4684151.56</v>
      </c>
      <c r="AC956" s="16" t="n" hidden="false">
        <f>AC957</f>
        <v>7210793.78</v>
      </c>
      <c r="AD956" s="17" t="n" hidden="false">
        <f>AC956/N956-1</f>
        <v>0.748923201501807</v>
      </c>
      <c r="AE956" s="15" t="n">
        <v/>
      </c>
      <c r="AF956" s="16" t="n" hidden="false">
        <v/>
      </c>
      <c r="AG956" s="16" t="n" hidden="false">
        <v/>
      </c>
      <c r="AH956" s="16" t="n" hidden="false">
        <v/>
      </c>
      <c r="AI956" s="16" t="n" hidden="false">
        <f>AI957</f>
        <v>2080682.42</v>
      </c>
      <c r="AJ956" s="16" t="n" hidden="false">
        <f>AJ957</f>
        <v>6024850</v>
      </c>
      <c r="AK956" s="16" t="n" hidden="false">
        <f>AK957</f>
        <v>8105532.42</v>
      </c>
      <c r="AL956" s="17" t="n" hidden="false">
        <f>AK956/N956-1</f>
        <v>0.9659352551700748</v>
      </c>
      <c r="AM956" s="15" t="n">
        <v/>
      </c>
      <c r="AN956" s="16" t="n" hidden="false">
        <v/>
      </c>
      <c r="AO956" s="16" t="n" hidden="false">
        <v/>
      </c>
      <c r="AP956" s="16" t="n" hidden="false">
        <v/>
      </c>
      <c r="AQ956" s="16" t="n" hidden="false">
        <f>AQ957</f>
        <v>2890471.3</v>
      </c>
      <c r="AR956" s="16" t="n" hidden="false">
        <f>AR957</f>
        <v>6092500</v>
      </c>
      <c r="AS956" s="16" t="n" hidden="false">
        <f>AS957</f>
        <v>8982971.3</v>
      </c>
      <c r="AT956" s="17" t="n" hidden="false">
        <f>AS956/N956-1</f>
        <v>1.178751383595226</v>
      </c>
    </row>
    <row r="957" customFormat="false" hidden="false" outlineLevel="0" collapsed="false">
      <c r="A957" s="14" t="inlineStr">
        <is>
          <t xml:space="preserve">1.1.1.1.1</t>
        </is>
      </c>
      <c r="B957" s="14" t="inlineStr">
        <is>
          <t xml:space="preserve"/>
        </is>
      </c>
      <c r="C957" s="14" t="inlineStr">
        <is>
          <t xml:space="preserve">Электроснабжение</t>
        </is>
      </c>
      <c r="D957" s="6" t="inlineStr">
        <is>
          <t xml:space="preserve"/>
        </is>
      </c>
      <c r="E957" s="6" t="inlineStr">
        <is>
          <t xml:space="preserve"/>
        </is>
      </c>
      <c r="F957" s="6" t="inlineStr">
        <is>
          <t xml:space="preserve"/>
        </is>
      </c>
      <c r="G957" s="6" t="inlineStr">
        <is>
          <t xml:space="preserve"/>
        </is>
      </c>
      <c r="H957" s="15" t="n">
        <v/>
      </c>
      <c r="I957" s="16" t="n">
        <v/>
      </c>
      <c r="J957" s="16" t="n">
        <v/>
      </c>
      <c r="K957" s="16" t="n">
        <v/>
      </c>
      <c r="L957" s="16" t="n">
        <f>L958+L974</f>
        <v>1362068.52</v>
      </c>
      <c r="M957" s="16" t="n">
        <f>M958+M974</f>
        <v>2760922</v>
      </c>
      <c r="N957" s="16" t="n">
        <f>N958+N974</f>
        <v>4122990.52</v>
      </c>
      <c r="O957" s="15" t="n">
        <v/>
      </c>
      <c r="P957" s="16" t="n" hidden="false">
        <v/>
      </c>
      <c r="Q957" s="16" t="n" hidden="false">
        <v/>
      </c>
      <c r="R957" s="16" t="n" hidden="false">
        <v/>
      </c>
      <c r="S957" s="16" t="n" hidden="false">
        <f>S958+S974</f>
        <v>2507304.2</v>
      </c>
      <c r="T957" s="16" t="n" hidden="false">
        <f>T958+T974</f>
        <v>4140202.2</v>
      </c>
      <c r="U957" s="16" t="n" hidden="false">
        <f>U958+U974</f>
        <v>6647506.4</v>
      </c>
      <c r="V957" s="17" t="n" hidden="false">
        <f>U957/N957-1</f>
        <v>0.6123021306389034</v>
      </c>
      <c r="W957" s="15" t="n">
        <v/>
      </c>
      <c r="X957" s="16" t="n" hidden="false">
        <v/>
      </c>
      <c r="Y957" s="16" t="n" hidden="false">
        <v/>
      </c>
      <c r="Z957" s="16" t="n" hidden="false">
        <v/>
      </c>
      <c r="AA957" s="16" t="n" hidden="false">
        <f>AA958+AA974</f>
        <v>2526642.22</v>
      </c>
      <c r="AB957" s="16" t="n" hidden="false">
        <f>AB958+AB974</f>
        <v>4684151.56</v>
      </c>
      <c r="AC957" s="16" t="n" hidden="false">
        <f>AC958+AC974</f>
        <v>7210793.78</v>
      </c>
      <c r="AD957" s="17" t="n" hidden="false">
        <f>AC957/N957-1</f>
        <v>0.748923201501807</v>
      </c>
      <c r="AE957" s="15" t="n">
        <v/>
      </c>
      <c r="AF957" s="16" t="n" hidden="false">
        <v/>
      </c>
      <c r="AG957" s="16" t="n" hidden="false">
        <v/>
      </c>
      <c r="AH957" s="16" t="n" hidden="false">
        <v/>
      </c>
      <c r="AI957" s="16" t="n" hidden="false">
        <f>AI958+AI974</f>
        <v>2080682.42</v>
      </c>
      <c r="AJ957" s="16" t="n" hidden="false">
        <f>AJ958+AJ974</f>
        <v>6024850</v>
      </c>
      <c r="AK957" s="16" t="n" hidden="false">
        <f>AK958+AK974</f>
        <v>8105532.42</v>
      </c>
      <c r="AL957" s="17" t="n" hidden="false">
        <f>AK957/N957-1</f>
        <v>0.9659352551700748</v>
      </c>
      <c r="AM957" s="15" t="n">
        <v/>
      </c>
      <c r="AN957" s="16" t="n" hidden="false">
        <v/>
      </c>
      <c r="AO957" s="16" t="n" hidden="false">
        <v/>
      </c>
      <c r="AP957" s="16" t="n" hidden="false">
        <v/>
      </c>
      <c r="AQ957" s="16" t="n" hidden="false">
        <f>AQ958+AQ974</f>
        <v>2890471.3</v>
      </c>
      <c r="AR957" s="16" t="n" hidden="false">
        <f>AR958+AR974</f>
        <v>6092500</v>
      </c>
      <c r="AS957" s="16" t="n" hidden="false">
        <f>AS958+AS974</f>
        <v>8982971.3</v>
      </c>
      <c r="AT957" s="17" t="n" hidden="false">
        <f>AS957/N957-1</f>
        <v>1.178751383595226</v>
      </c>
    </row>
    <row r="958" customFormat="false" hidden="false" outlineLevel="0" collapsed="false">
      <c r="A958" s="14" t="inlineStr">
        <is>
          <t xml:space="preserve">1.1.1.1.1.1</t>
        </is>
      </c>
      <c r="B958" s="14" t="inlineStr">
        <is>
          <t xml:space="preserve"/>
        </is>
      </c>
      <c r="C958" s="14" t="inlineStr">
        <is>
          <t xml:space="preserve">Электромонтажные работы в нежилой части</t>
        </is>
      </c>
      <c r="D958" s="6" t="inlineStr">
        <is>
          <t xml:space="preserve"/>
        </is>
      </c>
      <c r="E958" s="6" t="inlineStr">
        <is>
          <t xml:space="preserve"/>
        </is>
      </c>
      <c r="F958" s="6" t="inlineStr">
        <is>
          <t xml:space="preserve"/>
        </is>
      </c>
      <c r="G958" s="6" t="inlineStr">
        <is>
          <t xml:space="preserve"/>
        </is>
      </c>
      <c r="H958" s="15" t="n">
        <v/>
      </c>
      <c r="I958" s="16" t="n">
        <v/>
      </c>
      <c r="J958" s="16" t="n">
        <v/>
      </c>
      <c r="K958" s="16" t="n">
        <v/>
      </c>
      <c r="L958" s="16" t="n">
        <f>L959+L965</f>
        <v>1362068.52</v>
      </c>
      <c r="M958" s="16" t="n">
        <f>M959+M965</f>
        <v>2760922</v>
      </c>
      <c r="N958" s="16" t="n">
        <f>N959+N965</f>
        <v>4122990.52</v>
      </c>
      <c r="O958" s="15" t="n">
        <v/>
      </c>
      <c r="P958" s="16" t="n" hidden="false">
        <v/>
      </c>
      <c r="Q958" s="16" t="n" hidden="false">
        <v/>
      </c>
      <c r="R958" s="16" t="n" hidden="false">
        <v/>
      </c>
      <c r="S958" s="16" t="n" hidden="false">
        <f>S959+S965</f>
        <v>2507304.2</v>
      </c>
      <c r="T958" s="16" t="n" hidden="false">
        <f>T959+T965</f>
        <v>3831115.2</v>
      </c>
      <c r="U958" s="16" t="n" hidden="false">
        <f>U959+U965</f>
        <v>6338419.4</v>
      </c>
      <c r="V958" s="17" t="n" hidden="false">
        <f>U958/N958-1</f>
        <v>0.5373354290419277</v>
      </c>
      <c r="W958" s="15" t="n">
        <v/>
      </c>
      <c r="X958" s="16" t="n" hidden="false">
        <v/>
      </c>
      <c r="Y958" s="16" t="n" hidden="false">
        <v/>
      </c>
      <c r="Z958" s="16" t="n" hidden="false">
        <v/>
      </c>
      <c r="AA958" s="16" t="n" hidden="false">
        <f>AA959+AA965</f>
        <v>2526642.22</v>
      </c>
      <c r="AB958" s="16" t="n" hidden="false">
        <f>AB959+AB965</f>
        <v>4649480</v>
      </c>
      <c r="AC958" s="16" t="n" hidden="false">
        <f>AC959+AC965</f>
        <v>7176122.22</v>
      </c>
      <c r="AD958" s="17" t="n" hidden="false">
        <f>AC958/N958-1</f>
        <v>0.7405138782613547</v>
      </c>
      <c r="AE958" s="15" t="n">
        <v/>
      </c>
      <c r="AF958" s="16" t="n" hidden="false">
        <v/>
      </c>
      <c r="AG958" s="16" t="n" hidden="false">
        <v/>
      </c>
      <c r="AH958" s="16" t="n" hidden="false">
        <v/>
      </c>
      <c r="AI958" s="16" t="n" hidden="false">
        <f>AI959+AI965</f>
        <v>2080682.42</v>
      </c>
      <c r="AJ958" s="16" t="n" hidden="false">
        <f>AJ959+AJ965</f>
        <v>5239000</v>
      </c>
      <c r="AK958" s="16" t="n" hidden="false">
        <f>AK959+AK965</f>
        <v>7319682.42</v>
      </c>
      <c r="AL958" s="17" t="n" hidden="false">
        <f>AK958/N958-1</f>
        <v>0.7753333131602738</v>
      </c>
      <c r="AM958" s="15" t="n">
        <v/>
      </c>
      <c r="AN958" s="16" t="n" hidden="false">
        <v/>
      </c>
      <c r="AO958" s="16" t="n" hidden="false">
        <v/>
      </c>
      <c r="AP958" s="16" t="n" hidden="false">
        <v/>
      </c>
      <c r="AQ958" s="16" t="n" hidden="false">
        <f>AQ959+AQ965</f>
        <v>2890471.3</v>
      </c>
      <c r="AR958" s="16" t="n" hidden="false">
        <f>AR959+AR965</f>
        <v>5792500</v>
      </c>
      <c r="AS958" s="16" t="n" hidden="false">
        <f>AS959+AS965</f>
        <v>8682971.3</v>
      </c>
      <c r="AT958" s="17" t="n" hidden="false">
        <f>AS958/N958-1</f>
        <v>1.1059886647520112</v>
      </c>
    </row>
    <row r="959" customFormat="false" hidden="false" outlineLevel="0" collapsed="false">
      <c r="A959" s="14" t="inlineStr">
        <is>
          <t xml:space="preserve">1.1.1.1.1.1.1</t>
        </is>
      </c>
      <c r="B959" s="14" t="inlineStr">
        <is>
          <t xml:space="preserve"/>
        </is>
      </c>
      <c r="C959" s="14" t="inlineStr">
        <is>
          <t xml:space="preserve">Прокладка кабеля</t>
        </is>
      </c>
      <c r="D959" s="6" t="inlineStr">
        <is>
          <t xml:space="preserve"/>
        </is>
      </c>
      <c r="E959" s="6" t="inlineStr">
        <is>
          <t xml:space="preserve"/>
        </is>
      </c>
      <c r="F959" s="6" t="inlineStr">
        <is>
          <t xml:space="preserve"/>
        </is>
      </c>
      <c r="G959" s="6" t="inlineStr">
        <is>
          <t xml:space="preserve"/>
        </is>
      </c>
      <c r="H959" s="15" t="n">
        <v/>
      </c>
      <c r="I959" s="16" t="n">
        <v/>
      </c>
      <c r="J959" s="16" t="n">
        <v/>
      </c>
      <c r="K959" s="16" t="n">
        <v/>
      </c>
      <c r="L959" s="16" t="n">
        <f>L960+L963</f>
        <v>544216</v>
      </c>
      <c r="M959" s="16" t="n">
        <f>M960+M963</f>
        <v>641700</v>
      </c>
      <c r="N959" s="16" t="n">
        <f>N960+N963</f>
        <v>1185916</v>
      </c>
      <c r="O959" s="15" t="n">
        <v/>
      </c>
      <c r="P959" s="16" t="n" hidden="false">
        <v/>
      </c>
      <c r="Q959" s="16" t="n" hidden="false">
        <v/>
      </c>
      <c r="R959" s="16" t="n" hidden="false">
        <v/>
      </c>
      <c r="S959" s="16" t="n" hidden="false">
        <f>S960+S963</f>
        <v>544216</v>
      </c>
      <c r="T959" s="16" t="n" hidden="false">
        <f>T960+T963</f>
        <v>935120</v>
      </c>
      <c r="U959" s="16" t="n" hidden="false">
        <f>U960+U963</f>
        <v>1479336</v>
      </c>
      <c r="V959" s="17" t="n" hidden="false">
        <f>U959/N959-1</f>
        <v>0.24742055929762308</v>
      </c>
      <c r="W959" s="15" t="n">
        <v/>
      </c>
      <c r="X959" s="16" t="n" hidden="false">
        <v/>
      </c>
      <c r="Y959" s="16" t="n" hidden="false">
        <v/>
      </c>
      <c r="Z959" s="16" t="n" hidden="false">
        <v/>
      </c>
      <c r="AA959" s="16" t="n" hidden="false">
        <f>AA960+AA963</f>
        <v>544216</v>
      </c>
      <c r="AB959" s="16" t="n" hidden="false">
        <f>AB960+AB963</f>
        <v>1016000</v>
      </c>
      <c r="AC959" s="16" t="n" hidden="false">
        <f>AC960+AC963</f>
        <v>1560216</v>
      </c>
      <c r="AD959" s="17" t="n" hidden="false">
        <f>AC959/N959-1</f>
        <v>0.31562100519767</v>
      </c>
      <c r="AE959" s="15" t="n">
        <v/>
      </c>
      <c r="AF959" s="16" t="n" hidden="false">
        <v/>
      </c>
      <c r="AG959" s="16" t="n" hidden="false">
        <v/>
      </c>
      <c r="AH959" s="16" t="n" hidden="false">
        <v/>
      </c>
      <c r="AI959" s="16" t="n" hidden="false">
        <f>AI960+AI963</f>
        <v>544216</v>
      </c>
      <c r="AJ959" s="16" t="n" hidden="false">
        <f>AJ960+AJ963</f>
        <v>1116000</v>
      </c>
      <c r="AK959" s="16" t="n" hidden="false">
        <f>AK960+AK963</f>
        <v>1660216</v>
      </c>
      <c r="AL959" s="17" t="n" hidden="false">
        <f>AK959/N959-1</f>
        <v>0.39994400952512654</v>
      </c>
      <c r="AM959" s="15" t="n">
        <v/>
      </c>
      <c r="AN959" s="16" t="n" hidden="false">
        <v/>
      </c>
      <c r="AO959" s="16" t="n" hidden="false">
        <v/>
      </c>
      <c r="AP959" s="16" t="n" hidden="false">
        <v/>
      </c>
      <c r="AQ959" s="16" t="n" hidden="false">
        <f>AQ960+AQ963</f>
        <v>544216</v>
      </c>
      <c r="AR959" s="16" t="n" hidden="false">
        <f>AR960+AR963</f>
        <v>1331800</v>
      </c>
      <c r="AS959" s="16" t="n" hidden="false">
        <f>AS960+AS963</f>
        <v>1876016</v>
      </c>
      <c r="AT959" s="17" t="n" hidden="false">
        <f>AS959/N959-1</f>
        <v>0.5819130528637779</v>
      </c>
    </row>
    <row r="960" customFormat="false" hidden="false" outlineLevel="0" collapsed="false">
      <c r="A960" s="18" t="inlineStr">
        <is>
          <t xml:space="preserve">1.1.1.1.1.1.1.1</t>
        </is>
      </c>
      <c r="B960" s="18" t="inlineStr">
        <is>
          <t xml:space="preserve"/>
        </is>
      </c>
      <c r="C960" s="18" t="inlineStr">
        <is>
          <t xml:space="preserve">Прокладка кабеля, провода открыто / 1,5-6 мм</t>
        </is>
      </c>
      <c r="D960" s="7" t="inlineStr">
        <is>
          <t xml:space="preserve"/>
        </is>
      </c>
      <c r="E960" s="7" t="inlineStr">
        <is>
          <t xml:space="preserve">Выгружается из БО по объектам BIM-КЦ</t>
        </is>
      </c>
      <c r="F960" s="7" t="inlineStr">
        <is>
          <t xml:space="preserve">М</t>
        </is>
      </c>
      <c r="G960" s="7" t="inlineStr">
        <is>
          <t xml:space="preserve">1</t>
        </is>
      </c>
      <c r="H960" s="8" t="n">
        <v>1580</v>
      </c>
      <c r="I960" s="19" t="n">
        <f>ROUND((L961+L962)/H960,2)</f>
        <v>52.2</v>
      </c>
      <c r="J960" s="20" t="n">
        <v>115</v>
      </c>
      <c r="K960" s="19" t="n">
        <f>I960+ROUND(J960,2)</f>
        <v>167.2</v>
      </c>
      <c r="L960" s="19" t="n">
        <f>ROUND(H960*I960,2)</f>
        <v>82476</v>
      </c>
      <c r="M960" s="19" t="n">
        <f>ROUND(H960*ROUND(J960,2),2)</f>
        <v>181700</v>
      </c>
      <c r="N960" s="19" t="n">
        <f>L960+M960</f>
        <v>264176</v>
      </c>
      <c r="O960" s="8" t="n">
        <v>1580</v>
      </c>
      <c r="P960" s="19" t="n" hidden="false">
        <f>ROUND((S961+S962)/O960,2)</f>
        <v>52.2</v>
      </c>
      <c r="Q960" s="20" t="n" hidden="false">
        <v>164</v>
      </c>
      <c r="R960" s="19" t="n" hidden="false">
        <f>P960+Q960</f>
        <v>216.2</v>
      </c>
      <c r="S960" s="19" t="n" hidden="false">
        <f>ROUND(O960*P960,2)</f>
        <v>82476</v>
      </c>
      <c r="T960" s="19" t="n" hidden="false">
        <f>ROUND(O960*Q960,2)</f>
        <v>259120</v>
      </c>
      <c r="U960" s="19" t="n" hidden="false">
        <f>S960+T960</f>
        <v>341596</v>
      </c>
      <c r="V960" s="21" t="n" hidden="false">
        <f>U960/N960-1</f>
        <v>0.2930622009569377</v>
      </c>
      <c r="W960" s="8" t="n">
        <v>1580</v>
      </c>
      <c r="X960" s="19" t="n" hidden="false">
        <f>ROUND((AA961+AA962)/W960,2)</f>
        <v>52.2</v>
      </c>
      <c r="Y960" s="20" t="n" hidden="false">
        <v>200</v>
      </c>
      <c r="Z960" s="19" t="n" hidden="false">
        <f>X960+Y960</f>
        <v>252.2</v>
      </c>
      <c r="AA960" s="19" t="n" hidden="false">
        <f>ROUND(W960*X960,2)</f>
        <v>82476</v>
      </c>
      <c r="AB960" s="19" t="n" hidden="false">
        <f>ROUND(W960*Y960,2)</f>
        <v>316000</v>
      </c>
      <c r="AC960" s="19" t="n" hidden="false">
        <f>AA960+AB960</f>
        <v>398476</v>
      </c>
      <c r="AD960" s="21" t="n" hidden="false">
        <f>AC960/N960-1</f>
        <v>0.5083732057416268</v>
      </c>
      <c r="AE960" s="8" t="n">
        <v>1580</v>
      </c>
      <c r="AF960" s="19" t="n" hidden="false">
        <f>ROUND((AI961+AI962)/AE960,2)</f>
        <v>52.2</v>
      </c>
      <c r="AG960" s="20" t="n" hidden="false">
        <v>200</v>
      </c>
      <c r="AH960" s="19" t="n" hidden="false">
        <f>AF960+AG960</f>
        <v>252.2</v>
      </c>
      <c r="AI960" s="19" t="n" hidden="false">
        <f>ROUND(AE960*AF960,2)</f>
        <v>82476</v>
      </c>
      <c r="AJ960" s="19" t="n" hidden="false">
        <f>ROUND(AE960*AG960,2)</f>
        <v>316000</v>
      </c>
      <c r="AK960" s="19" t="n" hidden="false">
        <f>AI960+AJ960</f>
        <v>398476</v>
      </c>
      <c r="AL960" s="21" t="n" hidden="false">
        <f>AK960/N960-1</f>
        <v>0.5083732057416268</v>
      </c>
      <c r="AM960" s="8" t="n">
        <v>1580</v>
      </c>
      <c r="AN960" s="19" t="n" hidden="false">
        <f>ROUND((AQ961+AQ962)/AM960,2)</f>
        <v>52.2</v>
      </c>
      <c r="AO960" s="20" t="n" hidden="false">
        <v>210</v>
      </c>
      <c r="AP960" s="19" t="n" hidden="false">
        <f>AN960+AO960</f>
        <v>262.2</v>
      </c>
      <c r="AQ960" s="19" t="n" hidden="false">
        <f>ROUND(AM960*AN960,2)</f>
        <v>82476</v>
      </c>
      <c r="AR960" s="19" t="n" hidden="false">
        <f>ROUND(AM960*AO960,2)</f>
        <v>331800</v>
      </c>
      <c r="AS960" s="19" t="n" hidden="false">
        <f>AQ960+AR960</f>
        <v>414276</v>
      </c>
      <c r="AT960" s="21" t="n" hidden="false">
        <f>AS960/N960-1</f>
        <v>0.5681818181818181</v>
      </c>
    </row>
    <row r="961" customFormat="false" hidden="false" outlineLevel="0" collapsed="false">
      <c r="A961" s="18" t="inlineStr">
        <is>
          <t xml:space="preserve">1.1.1.1.1.1.1.1.1</t>
        </is>
      </c>
      <c r="B961" s="18" t="inlineStr">
        <is>
          <t xml:space="preserve"/>
        </is>
      </c>
      <c r="C961" s="22" t="inlineStr">
        <is>
          <t xml:space="preserve">Кабель силовой ВВГнг(A)-LS 1х6мм2, цвет зелено-желтый, 660В</t>
        </is>
      </c>
      <c r="D961" s="7" t="inlineStr">
        <is>
          <t xml:space="preserve"/>
        </is>
      </c>
      <c r="E961" s="7" t="inlineStr">
        <is>
          <t xml:space="preserve"/>
        </is>
      </c>
      <c r="F961" s="7" t="inlineStr">
        <is>
          <t xml:space="preserve">М</t>
        </is>
      </c>
      <c r="G961" s="7" t="inlineStr">
        <is>
          <t xml:space="preserve">1</t>
        </is>
      </c>
      <c r="H961" s="8" t="n">
        <v>500</v>
      </c>
      <c r="I961" s="23" t="n">
        <v>62.72</v>
      </c>
      <c r="J961" s="19" t="n">
        <v/>
      </c>
      <c r="K961" s="19" t="n">
        <f>ROUND(I961,2)+J961</f>
        <v>62.72</v>
      </c>
      <c r="L961" s="19" t="n">
        <f>ROUND(H961*ROUND(I961,2),2)</f>
        <v>31360</v>
      </c>
      <c r="M961" s="19" t="n">
        <v/>
      </c>
      <c r="N961" s="19" t="n">
        <f>L961+M961</f>
        <v>31360</v>
      </c>
      <c r="O961" s="8" t="n">
        <v>500</v>
      </c>
      <c r="P961" s="23" t="n" hidden="false">
        <v>62.72</v>
      </c>
      <c r="Q961" s="19" t="n" hidden="false">
        <v/>
      </c>
      <c r="R961" s="19" t="n" hidden="false">
        <f>P961+Q961</f>
        <v>62.72</v>
      </c>
      <c r="S961" s="19" t="n" hidden="false">
        <f>ROUND(O961*P961,2)</f>
        <v>31360</v>
      </c>
      <c r="T961" s="19" t="n" hidden="false">
        <v/>
      </c>
      <c r="U961" s="19" t="n" hidden="false">
        <f>S961+T961</f>
        <v>31360</v>
      </c>
      <c r="V961" s="21" t="n" hidden="false">
        <f>U961/N961-1</f>
        <v>0</v>
      </c>
      <c r="W961" s="8" t="n">
        <v>500</v>
      </c>
      <c r="X961" s="23" t="n" hidden="false">
        <v>62.72</v>
      </c>
      <c r="Y961" s="19" t="n" hidden="false">
        <v/>
      </c>
      <c r="Z961" s="19" t="n" hidden="false">
        <f>X961+Y961</f>
        <v>62.72</v>
      </c>
      <c r="AA961" s="19" t="n" hidden="false">
        <f>ROUND(W961*X961,2)</f>
        <v>31360</v>
      </c>
      <c r="AB961" s="19" t="n" hidden="false">
        <v/>
      </c>
      <c r="AC961" s="19" t="n" hidden="false">
        <f>AA961+AB961</f>
        <v>31360</v>
      </c>
      <c r="AD961" s="21" t="n" hidden="false">
        <f>AC961/N961-1</f>
        <v>0</v>
      </c>
      <c r="AE961" s="8" t="n">
        <v>500</v>
      </c>
      <c r="AF961" s="23" t="n" hidden="false">
        <v>62.72</v>
      </c>
      <c r="AG961" s="19" t="n" hidden="false">
        <v/>
      </c>
      <c r="AH961" s="19" t="n" hidden="false">
        <f>AF961+AG961</f>
        <v>62.72</v>
      </c>
      <c r="AI961" s="19" t="n" hidden="false">
        <f>ROUND(AE961*AF961,2)</f>
        <v>31360</v>
      </c>
      <c r="AJ961" s="19" t="n" hidden="false">
        <v/>
      </c>
      <c r="AK961" s="19" t="n" hidden="false">
        <f>AI961+AJ961</f>
        <v>31360</v>
      </c>
      <c r="AL961" s="21" t="n" hidden="false">
        <f>AK961/N961-1</f>
        <v>0</v>
      </c>
      <c r="AM961" s="8" t="n">
        <v>500</v>
      </c>
      <c r="AN961" s="23" t="n" hidden="false">
        <v>62.72</v>
      </c>
      <c r="AO961" s="19" t="n" hidden="false">
        <v/>
      </c>
      <c r="AP961" s="19" t="n" hidden="false">
        <f>AN961+AO961</f>
        <v>62.72</v>
      </c>
      <c r="AQ961" s="19" t="n" hidden="false">
        <f>ROUND(AM961*AN961,2)</f>
        <v>31360</v>
      </c>
      <c r="AR961" s="19" t="n" hidden="false">
        <v/>
      </c>
      <c r="AS961" s="19" t="n" hidden="false">
        <f>AQ961+AR961</f>
        <v>31360</v>
      </c>
      <c r="AT961" s="21" t="n" hidden="false">
        <f>AS961/N961-1</f>
        <v>0</v>
      </c>
    </row>
    <row r="962" customFormat="false" hidden="false" outlineLevel="0" collapsed="false">
      <c r="A962" s="18" t="inlineStr">
        <is>
          <t xml:space="preserve">1.1.1.1.1.1.1.1.2</t>
        </is>
      </c>
      <c r="B962" s="18" t="inlineStr">
        <is>
          <t xml:space="preserve"/>
        </is>
      </c>
      <c r="C962" s="22" t="inlineStr">
        <is>
          <t xml:space="preserve">Кабель силовой ВВГнг(A)-LS 1х4мм2, цвет зелено-желтый, 660В</t>
        </is>
      </c>
      <c r="D962" s="7" t="inlineStr">
        <is>
          <t xml:space="preserve"/>
        </is>
      </c>
      <c r="E962" s="7" t="inlineStr">
        <is>
          <t xml:space="preserve"/>
        </is>
      </c>
      <c r="F962" s="7" t="inlineStr">
        <is>
          <t xml:space="preserve">М</t>
        </is>
      </c>
      <c r="G962" s="7" t="inlineStr">
        <is>
          <t xml:space="preserve">1</t>
        </is>
      </c>
      <c r="H962" s="8" t="n">
        <v>1080</v>
      </c>
      <c r="I962" s="23" t="n">
        <v>47.33</v>
      </c>
      <c r="J962" s="19" t="n">
        <v/>
      </c>
      <c r="K962" s="19" t="n">
        <f>ROUND(I962,2)+J962</f>
        <v>47.33</v>
      </c>
      <c r="L962" s="19" t="n">
        <f>ROUND(H962*ROUND(I962,2),2)</f>
        <v>51116.4</v>
      </c>
      <c r="M962" s="19" t="n">
        <v/>
      </c>
      <c r="N962" s="19" t="n">
        <f>L962+M962</f>
        <v>51116.4</v>
      </c>
      <c r="O962" s="8" t="n">
        <v>1080</v>
      </c>
      <c r="P962" s="23" t="n" hidden="false">
        <v>47.33</v>
      </c>
      <c r="Q962" s="19" t="n" hidden="false">
        <v/>
      </c>
      <c r="R962" s="19" t="n" hidden="false">
        <f>P962+Q962</f>
        <v>47.33</v>
      </c>
      <c r="S962" s="19" t="n" hidden="false">
        <f>ROUND(O962*P962,2)</f>
        <v>51116.4</v>
      </c>
      <c r="T962" s="19" t="n" hidden="false">
        <v/>
      </c>
      <c r="U962" s="19" t="n" hidden="false">
        <f>S962+T962</f>
        <v>51116.4</v>
      </c>
      <c r="V962" s="21" t="n" hidden="false">
        <f>U962/N962-1</f>
        <v>0</v>
      </c>
      <c r="W962" s="8" t="n">
        <v>1080</v>
      </c>
      <c r="X962" s="23" t="n" hidden="false">
        <v>47.33</v>
      </c>
      <c r="Y962" s="19" t="n" hidden="false">
        <v/>
      </c>
      <c r="Z962" s="19" t="n" hidden="false">
        <f>X962+Y962</f>
        <v>47.33</v>
      </c>
      <c r="AA962" s="19" t="n" hidden="false">
        <f>ROUND(W962*X962,2)</f>
        <v>51116.4</v>
      </c>
      <c r="AB962" s="19" t="n" hidden="false">
        <v/>
      </c>
      <c r="AC962" s="19" t="n" hidden="false">
        <f>AA962+AB962</f>
        <v>51116.4</v>
      </c>
      <c r="AD962" s="21" t="n" hidden="false">
        <f>AC962/N962-1</f>
        <v>0</v>
      </c>
      <c r="AE962" s="8" t="n">
        <v>1080</v>
      </c>
      <c r="AF962" s="23" t="n" hidden="false">
        <v>47.33</v>
      </c>
      <c r="AG962" s="19" t="n" hidden="false">
        <v/>
      </c>
      <c r="AH962" s="19" t="n" hidden="false">
        <f>AF962+AG962</f>
        <v>47.33</v>
      </c>
      <c r="AI962" s="19" t="n" hidden="false">
        <f>ROUND(AE962*AF962,2)</f>
        <v>51116.4</v>
      </c>
      <c r="AJ962" s="19" t="n" hidden="false">
        <v/>
      </c>
      <c r="AK962" s="19" t="n" hidden="false">
        <f>AI962+AJ962</f>
        <v>51116.4</v>
      </c>
      <c r="AL962" s="21" t="n" hidden="false">
        <f>AK962/N962-1</f>
        <v>0</v>
      </c>
      <c r="AM962" s="8" t="n">
        <v>1080</v>
      </c>
      <c r="AN962" s="23" t="n" hidden="false">
        <v>47.33</v>
      </c>
      <c r="AO962" s="19" t="n" hidden="false">
        <v/>
      </c>
      <c r="AP962" s="19" t="n" hidden="false">
        <f>AN962+AO962</f>
        <v>47.33</v>
      </c>
      <c r="AQ962" s="19" t="n" hidden="false">
        <f>ROUND(AM962*AN962,2)</f>
        <v>51116.4</v>
      </c>
      <c r="AR962" s="19" t="n" hidden="false">
        <v/>
      </c>
      <c r="AS962" s="19" t="n" hidden="false">
        <f>AQ962+AR962</f>
        <v>51116.4</v>
      </c>
      <c r="AT962" s="21" t="n" hidden="false">
        <f>AS962/N962-1</f>
        <v>0</v>
      </c>
    </row>
    <row r="963" customFormat="false" hidden="false" outlineLevel="0" collapsed="false">
      <c r="A963" s="18" t="inlineStr">
        <is>
          <t xml:space="preserve">1.1.1.1.1.1.1.2</t>
        </is>
      </c>
      <c r="B963" s="18" t="inlineStr">
        <is>
          <t xml:space="preserve"/>
        </is>
      </c>
      <c r="C963" s="18" t="inlineStr">
        <is>
          <t xml:space="preserve">Прокладка кабеля, провода открыто / 18-39 мм</t>
        </is>
      </c>
      <c r="D963" s="7" t="inlineStr">
        <is>
          <t xml:space="preserve"/>
        </is>
      </c>
      <c r="E963" s="7" t="inlineStr">
        <is>
          <t xml:space="preserve">Выгружается из БО по объектам BIM-КЦ</t>
        </is>
      </c>
      <c r="F963" s="7" t="inlineStr">
        <is>
          <t xml:space="preserve">М</t>
        </is>
      </c>
      <c r="G963" s="7" t="inlineStr">
        <is>
          <t xml:space="preserve">1</t>
        </is>
      </c>
      <c r="H963" s="8" t="n">
        <v>2000</v>
      </c>
      <c r="I963" s="19" t="n">
        <f>ROUND((L964)/H963,2)</f>
        <v>230.87</v>
      </c>
      <c r="J963" s="20" t="n">
        <v>230</v>
      </c>
      <c r="K963" s="19" t="n">
        <f>I963+ROUND(J963,2)</f>
        <v>460.87</v>
      </c>
      <c r="L963" s="19" t="n">
        <f>ROUND(H963*I963,2)</f>
        <v>461740</v>
      </c>
      <c r="M963" s="19" t="n">
        <f>ROUND(H963*ROUND(J963,2),2)</f>
        <v>460000</v>
      </c>
      <c r="N963" s="19" t="n">
        <f>L963+M963</f>
        <v>921740</v>
      </c>
      <c r="O963" s="8" t="n">
        <v>2000</v>
      </c>
      <c r="P963" s="19" t="n" hidden="false">
        <f>ROUND((S964)/O963,2)</f>
        <v>230.87</v>
      </c>
      <c r="Q963" s="20" t="n" hidden="false">
        <v>338</v>
      </c>
      <c r="R963" s="19" t="n" hidden="false">
        <f>P963+Q963</f>
        <v>568.87</v>
      </c>
      <c r="S963" s="19" t="n" hidden="false">
        <f>ROUND(O963*P963,2)</f>
        <v>461740</v>
      </c>
      <c r="T963" s="19" t="n" hidden="false">
        <f>ROUND(O963*Q963,2)</f>
        <v>676000</v>
      </c>
      <c r="U963" s="19" t="n" hidden="false">
        <f>S963+T963</f>
        <v>1137740</v>
      </c>
      <c r="V963" s="21" t="n" hidden="false">
        <f>U963/N963-1</f>
        <v>0.23433940156660227</v>
      </c>
      <c r="W963" s="8" t="n">
        <v>2000</v>
      </c>
      <c r="X963" s="19" t="n" hidden="false">
        <f>ROUND((AA964)/W963,2)</f>
        <v>230.87</v>
      </c>
      <c r="Y963" s="20" t="n" hidden="false">
        <v>350</v>
      </c>
      <c r="Z963" s="19" t="n" hidden="false">
        <f>X963+Y963</f>
        <v>580.87</v>
      </c>
      <c r="AA963" s="19" t="n" hidden="false">
        <f>ROUND(W963*X963,2)</f>
        <v>461740</v>
      </c>
      <c r="AB963" s="19" t="n" hidden="false">
        <f>ROUND(W963*Y963,2)</f>
        <v>700000</v>
      </c>
      <c r="AC963" s="19" t="n" hidden="false">
        <f>AA963+AB963</f>
        <v>1161740</v>
      </c>
      <c r="AD963" s="21" t="n" hidden="false">
        <f>AC963/N963-1</f>
        <v>0.2603771128517802</v>
      </c>
      <c r="AE963" s="8" t="n">
        <v>2000</v>
      </c>
      <c r="AF963" s="19" t="n" hidden="false">
        <f>ROUND((AI964)/AE963,2)</f>
        <v>230.87</v>
      </c>
      <c r="AG963" s="20" t="n" hidden="false">
        <v>400</v>
      </c>
      <c r="AH963" s="19" t="n" hidden="false">
        <f>AF963+AG963</f>
        <v>630.87</v>
      </c>
      <c r="AI963" s="19" t="n" hidden="false">
        <f>ROUND(AE963*AF963,2)</f>
        <v>461740</v>
      </c>
      <c r="AJ963" s="19" t="n" hidden="false">
        <f>ROUND(AE963*AG963,2)</f>
        <v>800000</v>
      </c>
      <c r="AK963" s="19" t="n" hidden="false">
        <f>AI963+AJ963</f>
        <v>1261740</v>
      </c>
      <c r="AL963" s="21" t="n" hidden="false">
        <f>AK963/N963-1</f>
        <v>0.3688675765400222</v>
      </c>
      <c r="AM963" s="8" t="n">
        <v>2000</v>
      </c>
      <c r="AN963" s="19" t="n" hidden="false">
        <f>ROUND((AQ964)/AM963,2)</f>
        <v>230.87</v>
      </c>
      <c r="AO963" s="20" t="n" hidden="false">
        <v>500</v>
      </c>
      <c r="AP963" s="19" t="n" hidden="false">
        <f>AN963+AO963</f>
        <v>730.87</v>
      </c>
      <c r="AQ963" s="19" t="n" hidden="false">
        <f>ROUND(AM963*AN963,2)</f>
        <v>461740</v>
      </c>
      <c r="AR963" s="19" t="n" hidden="false">
        <f>ROUND(AM963*AO963,2)</f>
        <v>1000000</v>
      </c>
      <c r="AS963" s="19" t="n" hidden="false">
        <f>AQ963+AR963</f>
        <v>1461740</v>
      </c>
      <c r="AT963" s="21" t="n" hidden="false">
        <f>AS963/N963-1</f>
        <v>0.5858485039165058</v>
      </c>
    </row>
    <row r="964" customFormat="false" hidden="false" outlineLevel="0" collapsed="false">
      <c r="A964" s="18" t="inlineStr">
        <is>
          <t xml:space="preserve">1.1.1.1.1.1.1.2.1</t>
        </is>
      </c>
      <c r="B964" s="18" t="inlineStr">
        <is>
          <t xml:space="preserve"/>
        </is>
      </c>
      <c r="C964" s="22" t="inlineStr">
        <is>
          <t xml:space="preserve">Кабель силовой ВВГнг(A)-LSLTx 1х25мм2, цвет зелено-желтый, 660В</t>
        </is>
      </c>
      <c r="D964" s="7" t="inlineStr">
        <is>
          <t xml:space="preserve"/>
        </is>
      </c>
      <c r="E964" s="7" t="inlineStr">
        <is>
          <t xml:space="preserve"/>
        </is>
      </c>
      <c r="F964" s="7" t="inlineStr">
        <is>
          <t xml:space="preserve">М</t>
        </is>
      </c>
      <c r="G964" s="7" t="inlineStr">
        <is>
          <t xml:space="preserve">1</t>
        </is>
      </c>
      <c r="H964" s="8" t="n">
        <v>2000</v>
      </c>
      <c r="I964" s="23" t="n">
        <v>230.87</v>
      </c>
      <c r="J964" s="19" t="n">
        <v/>
      </c>
      <c r="K964" s="19" t="n">
        <f>ROUND(I964,2)+J964</f>
        <v>230.87</v>
      </c>
      <c r="L964" s="19" t="n">
        <f>ROUND(H964*ROUND(I964,2),2)</f>
        <v>461740</v>
      </c>
      <c r="M964" s="19" t="n">
        <v/>
      </c>
      <c r="N964" s="19" t="n">
        <f>L964+M964</f>
        <v>461740</v>
      </c>
      <c r="O964" s="8" t="n">
        <v>2000</v>
      </c>
      <c r="P964" s="23" t="n" hidden="false">
        <v>230.87</v>
      </c>
      <c r="Q964" s="19" t="n" hidden="false">
        <v/>
      </c>
      <c r="R964" s="19" t="n" hidden="false">
        <f>P964+Q964</f>
        <v>230.87</v>
      </c>
      <c r="S964" s="19" t="n" hidden="false">
        <f>ROUND(O964*P964,2)</f>
        <v>461740</v>
      </c>
      <c r="T964" s="19" t="n" hidden="false">
        <v/>
      </c>
      <c r="U964" s="19" t="n" hidden="false">
        <f>S964+T964</f>
        <v>461740</v>
      </c>
      <c r="V964" s="21" t="n" hidden="false">
        <f>U964/N964-1</f>
        <v>0</v>
      </c>
      <c r="W964" s="8" t="n">
        <v>2000</v>
      </c>
      <c r="X964" s="23" t="n" hidden="false">
        <v>230.87</v>
      </c>
      <c r="Y964" s="19" t="n" hidden="false">
        <v/>
      </c>
      <c r="Z964" s="19" t="n" hidden="false">
        <f>X964+Y964</f>
        <v>230.87</v>
      </c>
      <c r="AA964" s="19" t="n" hidden="false">
        <f>ROUND(W964*X964,2)</f>
        <v>461740</v>
      </c>
      <c r="AB964" s="19" t="n" hidden="false">
        <v/>
      </c>
      <c r="AC964" s="19" t="n" hidden="false">
        <f>AA964+AB964</f>
        <v>461740</v>
      </c>
      <c r="AD964" s="21" t="n" hidden="false">
        <f>AC964/N964-1</f>
        <v>0</v>
      </c>
      <c r="AE964" s="8" t="n">
        <v>2000</v>
      </c>
      <c r="AF964" s="23" t="n" hidden="false">
        <v>230.87</v>
      </c>
      <c r="AG964" s="19" t="n" hidden="false">
        <v/>
      </c>
      <c r="AH964" s="19" t="n" hidden="false">
        <f>AF964+AG964</f>
        <v>230.87</v>
      </c>
      <c r="AI964" s="19" t="n" hidden="false">
        <f>ROUND(AE964*AF964,2)</f>
        <v>461740</v>
      </c>
      <c r="AJ964" s="19" t="n" hidden="false">
        <v/>
      </c>
      <c r="AK964" s="19" t="n" hidden="false">
        <f>AI964+AJ964</f>
        <v>461740</v>
      </c>
      <c r="AL964" s="21" t="n" hidden="false">
        <f>AK964/N964-1</f>
        <v>0</v>
      </c>
      <c r="AM964" s="8" t="n">
        <v>2000</v>
      </c>
      <c r="AN964" s="23" t="n" hidden="false">
        <v>230.87</v>
      </c>
      <c r="AO964" s="19" t="n" hidden="false">
        <v/>
      </c>
      <c r="AP964" s="19" t="n" hidden="false">
        <f>AN964+AO964</f>
        <v>230.87</v>
      </c>
      <c r="AQ964" s="19" t="n" hidden="false">
        <f>ROUND(AM964*AN964,2)</f>
        <v>461740</v>
      </c>
      <c r="AR964" s="19" t="n" hidden="false">
        <v/>
      </c>
      <c r="AS964" s="19" t="n" hidden="false">
        <f>AQ964+AR964</f>
        <v>461740</v>
      </c>
      <c r="AT964" s="21" t="n" hidden="false">
        <f>AS964/N964-1</f>
        <v>0</v>
      </c>
    </row>
    <row r="965" customFormat="false" hidden="false" outlineLevel="0" collapsed="false">
      <c r="A965" s="14" t="inlineStr">
        <is>
          <t xml:space="preserve">1.1.1.1.1.1.2</t>
        </is>
      </c>
      <c r="B965" s="14" t="inlineStr">
        <is>
          <t xml:space="preserve"/>
        </is>
      </c>
      <c r="C965" s="14" t="inlineStr">
        <is>
          <t xml:space="preserve">Уравнивание потенциалов, молниезащита, заземление</t>
        </is>
      </c>
      <c r="D965" s="6" t="inlineStr">
        <is>
          <t xml:space="preserve"/>
        </is>
      </c>
      <c r="E965" s="6" t="inlineStr">
        <is>
          <t xml:space="preserve"/>
        </is>
      </c>
      <c r="F965" s="6" t="inlineStr">
        <is>
          <t xml:space="preserve"/>
        </is>
      </c>
      <c r="G965" s="6" t="inlineStr">
        <is>
          <t xml:space="preserve"/>
        </is>
      </c>
      <c r="H965" s="15" t="n">
        <v/>
      </c>
      <c r="I965" s="16" t="n">
        <v/>
      </c>
      <c r="J965" s="16" t="n">
        <v/>
      </c>
      <c r="K965" s="16" t="n">
        <v/>
      </c>
      <c r="L965" s="16" t="n">
        <f>L966+L968</f>
        <v>817852.52</v>
      </c>
      <c r="M965" s="16" t="n">
        <f>M966+M968</f>
        <v>2119222</v>
      </c>
      <c r="N965" s="16" t="n">
        <f>N966+N968</f>
        <v>2937074.52</v>
      </c>
      <c r="O965" s="15" t="n">
        <v/>
      </c>
      <c r="P965" s="16" t="n" hidden="false">
        <v/>
      </c>
      <c r="Q965" s="16" t="n" hidden="false">
        <v/>
      </c>
      <c r="R965" s="16" t="n" hidden="false">
        <v/>
      </c>
      <c r="S965" s="16" t="n" hidden="false">
        <f>S966+S968</f>
        <v>1963088.2</v>
      </c>
      <c r="T965" s="16" t="n" hidden="false">
        <f>T966+T968</f>
        <v>2895995.2</v>
      </c>
      <c r="U965" s="16" t="n" hidden="false">
        <f>U966+U968</f>
        <v>4859083.4</v>
      </c>
      <c r="V965" s="17" t="n" hidden="false">
        <f>U965/N965-1</f>
        <v>0.6543956807742148</v>
      </c>
      <c r="W965" s="15" t="n">
        <v/>
      </c>
      <c r="X965" s="16" t="n" hidden="false">
        <v/>
      </c>
      <c r="Y965" s="16" t="n" hidden="false">
        <v/>
      </c>
      <c r="Z965" s="16" t="n" hidden="false">
        <v/>
      </c>
      <c r="AA965" s="16" t="n" hidden="false">
        <f>AA966+AA968</f>
        <v>1982426.22</v>
      </c>
      <c r="AB965" s="16" t="n" hidden="false">
        <f>AB966+AB968</f>
        <v>3633480</v>
      </c>
      <c r="AC965" s="16" t="n" hidden="false">
        <f>AC966+AC968</f>
        <v>5615906.22</v>
      </c>
      <c r="AD965" s="17" t="n" hidden="false">
        <f>AC965/N965-1</f>
        <v>0.9120748151803788</v>
      </c>
      <c r="AE965" s="15" t="n">
        <v/>
      </c>
      <c r="AF965" s="16" t="n" hidden="false">
        <v/>
      </c>
      <c r="AG965" s="16" t="n" hidden="false">
        <v/>
      </c>
      <c r="AH965" s="16" t="n" hidden="false">
        <v/>
      </c>
      <c r="AI965" s="16" t="n" hidden="false">
        <f>AI966+AI968</f>
        <v>1536466.42</v>
      </c>
      <c r="AJ965" s="16" t="n" hidden="false">
        <f>AJ966+AJ968</f>
        <v>4123000</v>
      </c>
      <c r="AK965" s="16" t="n" hidden="false">
        <f>AK966+AK968</f>
        <v>5659466.42</v>
      </c>
      <c r="AL965" s="17" t="n" hidden="false">
        <f>AK965/N965-1</f>
        <v>0.9269059676429319</v>
      </c>
      <c r="AM965" s="15" t="n">
        <v/>
      </c>
      <c r="AN965" s="16" t="n" hidden="false">
        <v/>
      </c>
      <c r="AO965" s="16" t="n" hidden="false">
        <v/>
      </c>
      <c r="AP965" s="16" t="n" hidden="false">
        <v/>
      </c>
      <c r="AQ965" s="16" t="n" hidden="false">
        <f>AQ966+AQ968</f>
        <v>2346255.3</v>
      </c>
      <c r="AR965" s="16" t="n" hidden="false">
        <f>AR966+AR968</f>
        <v>4460700</v>
      </c>
      <c r="AS965" s="16" t="n" hidden="false">
        <f>AS966+AS968</f>
        <v>6806955.3</v>
      </c>
      <c r="AT965" s="17" t="n" hidden="false">
        <f>AS965/N965-1</f>
        <v>1.3175970693450432</v>
      </c>
    </row>
    <row r="966" customFormat="false" hidden="false" outlineLevel="0" collapsed="false">
      <c r="A966" s="18" t="inlineStr">
        <is>
          <t xml:space="preserve">1.1.1.1.1.1.2.1</t>
        </is>
      </c>
      <c r="B966" s="18" t="inlineStr">
        <is>
          <t xml:space="preserve"/>
        </is>
      </c>
      <c r="C966" s="18" t="inlineStr">
        <is>
          <t xml:space="preserve">Устройство молниезащитной сетки, заземления</t>
        </is>
      </c>
      <c r="D966" s="7" t="inlineStr">
        <is>
          <t xml:space="preserve"/>
        </is>
      </c>
      <c r="E966" s="7" t="inlineStr">
        <is>
          <t xml:space="preserve"/>
        </is>
      </c>
      <c r="F966" s="7" t="inlineStr">
        <is>
          <t xml:space="preserve">ПОГ М</t>
        </is>
      </c>
      <c r="G966" s="7" t="inlineStr">
        <is>
          <t xml:space="preserve">1</t>
        </is>
      </c>
      <c r="H966" s="8" t="n">
        <v>5000</v>
      </c>
      <c r="I966" s="19" t="n">
        <f>ROUND((L967)/H966,2)</f>
        <v>104.74</v>
      </c>
      <c r="J966" s="20" t="n">
        <v>257</v>
      </c>
      <c r="K966" s="19" t="n">
        <f>I966+ROUND(J966,2)</f>
        <v>361.74</v>
      </c>
      <c r="L966" s="19" t="n">
        <f>ROUND(H966*I966,2)</f>
        <v>523700</v>
      </c>
      <c r="M966" s="19" t="n">
        <f>ROUND(H966*ROUND(J966,2),2)</f>
        <v>1285000</v>
      </c>
      <c r="N966" s="19" t="n">
        <f>L966+M966</f>
        <v>1808700</v>
      </c>
      <c r="O966" s="8" t="n">
        <v>5000</v>
      </c>
      <c r="P966" s="19" t="n" hidden="false">
        <f>ROUND((S967)/O966,2)</f>
        <v>200</v>
      </c>
      <c r="Q966" s="20" t="n" hidden="false">
        <v>351.2</v>
      </c>
      <c r="R966" s="19" t="n" hidden="false">
        <f>P966+Q966</f>
        <v>551.2</v>
      </c>
      <c r="S966" s="19" t="n" hidden="false">
        <f>ROUND(O966*P966,2)</f>
        <v>1000000</v>
      </c>
      <c r="T966" s="19" t="n" hidden="false">
        <f>ROUND(O966*Q966,2)</f>
        <v>1756000</v>
      </c>
      <c r="U966" s="19" t="n" hidden="false">
        <f>S966+T966</f>
        <v>2756000</v>
      </c>
      <c r="V966" s="21" t="n" hidden="false">
        <f>U966/N966-1</f>
        <v>0.523746337148228</v>
      </c>
      <c r="W966" s="8" t="n">
        <v>5000</v>
      </c>
      <c r="X966" s="19" t="n" hidden="false">
        <f>ROUND((AA967)/W966,2)</f>
        <v>165</v>
      </c>
      <c r="Y966" s="20" t="n" hidden="false">
        <v>480</v>
      </c>
      <c r="Z966" s="19" t="n" hidden="false">
        <f>X966+Y966</f>
        <v>645</v>
      </c>
      <c r="AA966" s="19" t="n" hidden="false">
        <f>ROUND(W966*X966,2)</f>
        <v>825000</v>
      </c>
      <c r="AB966" s="19" t="n" hidden="false">
        <f>ROUND(W966*Y966,2)</f>
        <v>2400000</v>
      </c>
      <c r="AC966" s="19" t="n" hidden="false">
        <f>AA966+AB966</f>
        <v>3225000</v>
      </c>
      <c r="AD966" s="21" t="n" hidden="false">
        <f>AC966/N966-1</f>
        <v>0.783048598440869</v>
      </c>
      <c r="AE966" s="8" t="n">
        <v>5000</v>
      </c>
      <c r="AF966" s="19" t="n" hidden="false">
        <f>ROUND((AI967)/AE966,2)</f>
        <v>200</v>
      </c>
      <c r="AG966" s="20" t="n" hidden="false">
        <v>500</v>
      </c>
      <c r="AH966" s="19" t="n" hidden="false">
        <f>AF966+AG966</f>
        <v>700</v>
      </c>
      <c r="AI966" s="19" t="n" hidden="false">
        <f>ROUND(AE966*AF966,2)</f>
        <v>1000000</v>
      </c>
      <c r="AJ966" s="19" t="n" hidden="false">
        <f>ROUND(AE966*AG966,2)</f>
        <v>2500000</v>
      </c>
      <c r="AK966" s="19" t="n" hidden="false">
        <f>AI966+AJ966</f>
        <v>3500000</v>
      </c>
      <c r="AL966" s="21" t="n" hidden="false">
        <f>AK966/N966-1</f>
        <v>0.935091502183889</v>
      </c>
      <c r="AM966" s="8" t="n">
        <v>5000</v>
      </c>
      <c r="AN966" s="19" t="n" hidden="false">
        <f>ROUND((AQ967)/AM966,2)</f>
        <v>180</v>
      </c>
      <c r="AO966" s="20" t="n" hidden="false">
        <v>600</v>
      </c>
      <c r="AP966" s="19" t="n" hidden="false">
        <f>AN966+AO966</f>
        <v>780</v>
      </c>
      <c r="AQ966" s="19" t="n" hidden="false">
        <f>ROUND(AM966*AN966,2)</f>
        <v>900000</v>
      </c>
      <c r="AR966" s="19" t="n" hidden="false">
        <f>ROUND(AM966*AO966,2)</f>
        <v>3000000</v>
      </c>
      <c r="AS966" s="19" t="n" hidden="false">
        <f>AQ966+AR966</f>
        <v>3900000</v>
      </c>
      <c r="AT966" s="21" t="n" hidden="false">
        <f>AS966/N966-1</f>
        <v>1.1562448167191905</v>
      </c>
    </row>
    <row r="967" customFormat="false" hidden="false" outlineLevel="0" collapsed="false">
      <c r="A967" s="18" t="inlineStr">
        <is>
          <t xml:space="preserve">1.1.1.1.1.1.2.1.1</t>
        </is>
      </c>
      <c r="B967" s="18" t="inlineStr">
        <is>
          <t xml:space="preserve"/>
        </is>
      </c>
      <c r="C967" s="22" t="inlineStr">
        <is>
          <t xml:space="preserve">Пруток-катанка горячеоцинкованный_ / d 10 мм</t>
        </is>
      </c>
      <c r="D967" s="7" t="inlineStr">
        <is>
          <t xml:space="preserve"/>
        </is>
      </c>
      <c r="E967" s="7" t="inlineStr">
        <is>
          <t xml:space="preserve"/>
        </is>
      </c>
      <c r="F967" s="7" t="inlineStr">
        <is>
          <t xml:space="preserve">ПОГ М</t>
        </is>
      </c>
      <c r="G967" s="7" t="inlineStr">
        <is>
          <t xml:space="preserve">1</t>
        </is>
      </c>
      <c r="H967" s="8" t="n">
        <v>5000</v>
      </c>
      <c r="I967" s="20" t="n">
        <v>104.74</v>
      </c>
      <c r="J967" s="19" t="n">
        <v/>
      </c>
      <c r="K967" s="19" t="n">
        <f>ROUND(I967,2)+J967</f>
        <v>104.74</v>
      </c>
      <c r="L967" s="19" t="n">
        <f>ROUND(H967*ROUND(I967,2),2)</f>
        <v>523700</v>
      </c>
      <c r="M967" s="19" t="n">
        <v/>
      </c>
      <c r="N967" s="19" t="n">
        <f>L967+M967</f>
        <v>523700</v>
      </c>
      <c r="O967" s="8" t="n">
        <v>5000</v>
      </c>
      <c r="P967" s="20" t="n" hidden="false">
        <v>200</v>
      </c>
      <c r="Q967" s="19" t="n" hidden="false">
        <v/>
      </c>
      <c r="R967" s="19" t="n" hidden="false">
        <f>P967+Q967</f>
        <v>200</v>
      </c>
      <c r="S967" s="19" t="n" hidden="false">
        <f>ROUND(O967*P967,2)</f>
        <v>1000000</v>
      </c>
      <c r="T967" s="19" t="n" hidden="false">
        <v/>
      </c>
      <c r="U967" s="19" t="n" hidden="false">
        <f>S967+T967</f>
        <v>1000000</v>
      </c>
      <c r="V967" s="21" t="n" hidden="false">
        <f>U967/N967-1</f>
        <v>0.9094901661256445</v>
      </c>
      <c r="W967" s="8" t="n">
        <v>5000</v>
      </c>
      <c r="X967" s="20" t="n" hidden="false">
        <v>165</v>
      </c>
      <c r="Y967" s="19" t="n" hidden="false">
        <v/>
      </c>
      <c r="Z967" s="19" t="n" hidden="false">
        <f>X967+Y967</f>
        <v>165</v>
      </c>
      <c r="AA967" s="19" t="n" hidden="false">
        <f>ROUND(W967*X967,2)</f>
        <v>825000</v>
      </c>
      <c r="AB967" s="19" t="n" hidden="false">
        <v/>
      </c>
      <c r="AC967" s="19" t="n" hidden="false">
        <f>AA967+AB967</f>
        <v>825000</v>
      </c>
      <c r="AD967" s="21" t="n" hidden="false">
        <f>AC967/N967-1</f>
        <v>0.5753293870536567</v>
      </c>
      <c r="AE967" s="8" t="n">
        <v>5000</v>
      </c>
      <c r="AF967" s="20" t="n" hidden="false">
        <v>200</v>
      </c>
      <c r="AG967" s="19" t="n" hidden="false">
        <v/>
      </c>
      <c r="AH967" s="19" t="n" hidden="false">
        <f>AF967+AG967</f>
        <v>200</v>
      </c>
      <c r="AI967" s="19" t="n" hidden="false">
        <f>ROUND(AE967*AF967,2)</f>
        <v>1000000</v>
      </c>
      <c r="AJ967" s="19" t="n" hidden="false">
        <v/>
      </c>
      <c r="AK967" s="19" t="n" hidden="false">
        <f>AI967+AJ967</f>
        <v>1000000</v>
      </c>
      <c r="AL967" s="21" t="n" hidden="false">
        <f>AK967/N967-1</f>
        <v>0.9094901661256445</v>
      </c>
      <c r="AM967" s="8" t="n">
        <v>5000</v>
      </c>
      <c r="AN967" s="20" t="n" hidden="false">
        <v>180</v>
      </c>
      <c r="AO967" s="19" t="n" hidden="false">
        <v/>
      </c>
      <c r="AP967" s="19" t="n" hidden="false">
        <f>AN967+AO967</f>
        <v>180</v>
      </c>
      <c r="AQ967" s="19" t="n" hidden="false">
        <f>ROUND(AM967*AN967,2)</f>
        <v>900000</v>
      </c>
      <c r="AR967" s="19" t="n" hidden="false">
        <v/>
      </c>
      <c r="AS967" s="19" t="n" hidden="false">
        <f>AQ967+AR967</f>
        <v>900000</v>
      </c>
      <c r="AT967" s="21" t="n" hidden="false">
        <f>AS967/N967-1</f>
        <v>0.71854114951308</v>
      </c>
    </row>
    <row r="968" customFormat="false" hidden="false" outlineLevel="0" collapsed="false">
      <c r="A968" s="18" t="inlineStr">
        <is>
          <t xml:space="preserve">1.1.1.1.1.1.2.2</t>
        </is>
      </c>
      <c r="B968" s="18" t="inlineStr">
        <is>
          <t xml:space="preserve"/>
        </is>
      </c>
      <c r="C968" s="18" t="inlineStr">
        <is>
          <t xml:space="preserve">Устройство молниезащитной сетки, заземления</t>
        </is>
      </c>
      <c r="D968" s="7" t="inlineStr">
        <is>
          <t xml:space="preserve"/>
        </is>
      </c>
      <c r="E968" s="7" t="inlineStr">
        <is>
          <t xml:space="preserve"/>
        </is>
      </c>
      <c r="F968" s="7" t="inlineStr">
        <is>
          <t xml:space="preserve">ПОГ М</t>
        </is>
      </c>
      <c r="G968" s="7" t="inlineStr">
        <is>
          <t xml:space="preserve">1</t>
        </is>
      </c>
      <c r="H968" s="8" t="n">
        <v>3246</v>
      </c>
      <c r="I968" s="19" t="n">
        <f>ROUND((L969+L970+L971+L972+L973)/H968,2)</f>
        <v>90.62</v>
      </c>
      <c r="J968" s="20" t="n">
        <v>257</v>
      </c>
      <c r="K968" s="19" t="n">
        <f>I968+ROUND(J968,2)</f>
        <v>347.62</v>
      </c>
      <c r="L968" s="19" t="n">
        <f>ROUND(H968*I968,2)</f>
        <v>294152.52</v>
      </c>
      <c r="M968" s="19" t="n">
        <f>ROUND(H968*ROUND(J968,2),2)</f>
        <v>834222</v>
      </c>
      <c r="N968" s="19" t="n">
        <f>L968+M968</f>
        <v>1128374.52</v>
      </c>
      <c r="O968" s="8" t="n">
        <v>3246</v>
      </c>
      <c r="P968" s="19" t="n" hidden="false">
        <f>ROUND((S969+S970+S971+S972+S973)/O968,2)</f>
        <v>296.7</v>
      </c>
      <c r="Q968" s="20" t="n" hidden="false">
        <v>351.2</v>
      </c>
      <c r="R968" s="19" t="n" hidden="false">
        <f>P968+Q968</f>
        <v>647.9</v>
      </c>
      <c r="S968" s="19" t="n" hidden="false">
        <f>ROUND(O968*P968,2)</f>
        <v>963088.2</v>
      </c>
      <c r="T968" s="19" t="n" hidden="false">
        <f>ROUND(O968*Q968,2)</f>
        <v>1139995.2</v>
      </c>
      <c r="U968" s="19" t="n" hidden="false">
        <f>S968+T968</f>
        <v>2103083.4</v>
      </c>
      <c r="V968" s="21" t="n" hidden="false">
        <f>U968/N968-1</f>
        <v>0.8638168114607905</v>
      </c>
      <c r="W968" s="8" t="n">
        <v>3246</v>
      </c>
      <c r="X968" s="19" t="n" hidden="false">
        <f>ROUND((AA969+AA970+AA971+AA972+AA973)/W968,2)</f>
        <v>356.57</v>
      </c>
      <c r="Y968" s="20" t="n" hidden="false">
        <v>380</v>
      </c>
      <c r="Z968" s="19" t="n" hidden="false">
        <f>X968+Y968</f>
        <v>736.57</v>
      </c>
      <c r="AA968" s="19" t="n" hidden="false">
        <f>ROUND(W968*X968,2)</f>
        <v>1157426.22</v>
      </c>
      <c r="AB968" s="19" t="n" hidden="false">
        <f>ROUND(W968*Y968,2)</f>
        <v>1233480</v>
      </c>
      <c r="AC968" s="19" t="n" hidden="false">
        <f>AA968+AB968</f>
        <v>2390906.22</v>
      </c>
      <c r="AD968" s="21" t="n" hidden="false">
        <f>AC968/N968-1</f>
        <v>1.1188941948104252</v>
      </c>
      <c r="AE968" s="8" t="n">
        <v>3246</v>
      </c>
      <c r="AF968" s="19" t="n" hidden="false">
        <f>ROUND((AI969+AI970+AI971+AI972+AI973)/AE968,2)</f>
        <v>165.27</v>
      </c>
      <c r="AG968" s="20" t="n" hidden="false">
        <v>500</v>
      </c>
      <c r="AH968" s="19" t="n" hidden="false">
        <f>AF968+AG968</f>
        <v>665.27</v>
      </c>
      <c r="AI968" s="19" t="n" hidden="false">
        <f>ROUND(AE968*AF968,2)</f>
        <v>536466.42</v>
      </c>
      <c r="AJ968" s="19" t="n" hidden="false">
        <f>ROUND(AE968*AG968,2)</f>
        <v>1623000</v>
      </c>
      <c r="AK968" s="19" t="n" hidden="false">
        <f>AI968+AJ968</f>
        <v>2159466.42</v>
      </c>
      <c r="AL968" s="21" t="n" hidden="false">
        <f>AK968/N968-1</f>
        <v>0.9137851677118691</v>
      </c>
      <c r="AM968" s="8" t="n">
        <v>3246</v>
      </c>
      <c r="AN968" s="19" t="n" hidden="false">
        <f>ROUND((AQ969+AQ970+AQ971+AQ972+AQ973)/AM968,2)</f>
        <v>445.55</v>
      </c>
      <c r="AO968" s="20" t="n" hidden="false">
        <v>450</v>
      </c>
      <c r="AP968" s="19" t="n" hidden="false">
        <f>AN968+AO968</f>
        <v>895.55</v>
      </c>
      <c r="AQ968" s="19" t="n" hidden="false">
        <f>ROUND(AM968*AN968,2)</f>
        <v>1446255.3</v>
      </c>
      <c r="AR968" s="19" t="n" hidden="false">
        <f>ROUND(AM968*AO968,2)</f>
        <v>1460700</v>
      </c>
      <c r="AS968" s="19" t="n" hidden="false">
        <f>AQ968+AR968</f>
        <v>2906955.3</v>
      </c>
      <c r="AT968" s="21" t="n" hidden="false">
        <f>AS968/N968-1</f>
        <v>1.5762326678557042</v>
      </c>
    </row>
    <row r="969" customFormat="false" hidden="false" outlineLevel="0" collapsed="false">
      <c r="A969" s="18" t="inlineStr">
        <is>
          <t xml:space="preserve">1.1.1.1.1.1.2.2.1</t>
        </is>
      </c>
      <c r="B969" s="18" t="inlineStr">
        <is>
          <t xml:space="preserve"/>
        </is>
      </c>
      <c r="C969" s="22" t="inlineStr">
        <is>
          <t xml:space="preserve">Полоса стальная_ / 40х4 мм</t>
        </is>
      </c>
      <c r="D969" s="7" t="inlineStr">
        <is>
          <t xml:space="preserve"/>
        </is>
      </c>
      <c r="E969" s="7" t="inlineStr">
        <is>
          <t xml:space="preserve"/>
        </is>
      </c>
      <c r="F969" s="7" t="inlineStr">
        <is>
          <t xml:space="preserve">ПОГ М</t>
        </is>
      </c>
      <c r="G969" s="7" t="inlineStr">
        <is>
          <t xml:space="preserve">1</t>
        </is>
      </c>
      <c r="H969" s="8" t="n">
        <v>1400</v>
      </c>
      <c r="I969" s="20" t="n">
        <v>80.92</v>
      </c>
      <c r="J969" s="19" t="n">
        <v/>
      </c>
      <c r="K969" s="19" t="n">
        <f>ROUND(I969,2)+J969</f>
        <v>80.92</v>
      </c>
      <c r="L969" s="19" t="n">
        <f>ROUND(H969*ROUND(I969,2),2)</f>
        <v>113288</v>
      </c>
      <c r="M969" s="19" t="n">
        <v/>
      </c>
      <c r="N969" s="19" t="n">
        <f>L969+M969</f>
        <v>113288</v>
      </c>
      <c r="O969" s="8" t="n">
        <v>1400</v>
      </c>
      <c r="P969" s="20" t="n" hidden="false">
        <v>205</v>
      </c>
      <c r="Q969" s="19" t="n" hidden="false">
        <v/>
      </c>
      <c r="R969" s="19" t="n" hidden="false">
        <f>P969+Q969</f>
        <v>205</v>
      </c>
      <c r="S969" s="19" t="n" hidden="false">
        <f>ROUND(O969*P969,2)</f>
        <v>287000</v>
      </c>
      <c r="T969" s="19" t="n" hidden="false">
        <v/>
      </c>
      <c r="U969" s="19" t="n" hidden="false">
        <f>S969+T969</f>
        <v>287000</v>
      </c>
      <c r="V969" s="21" t="n" hidden="false">
        <f>U969/N969-1</f>
        <v>1.533366287691547</v>
      </c>
      <c r="W969" s="8" t="n">
        <v>1400</v>
      </c>
      <c r="X969" s="20" t="n" hidden="false">
        <v>310</v>
      </c>
      <c r="Y969" s="19" t="n" hidden="false">
        <v/>
      </c>
      <c r="Z969" s="19" t="n" hidden="false">
        <f>X969+Y969</f>
        <v>310</v>
      </c>
      <c r="AA969" s="19" t="n" hidden="false">
        <f>ROUND(W969*X969,2)</f>
        <v>434000</v>
      </c>
      <c r="AB969" s="19" t="n" hidden="false">
        <v/>
      </c>
      <c r="AC969" s="19" t="n" hidden="false">
        <f>AA969+AB969</f>
        <v>434000</v>
      </c>
      <c r="AD969" s="21" t="n" hidden="false">
        <f>AC969/N969-1</f>
        <v>2.8309441423628274</v>
      </c>
      <c r="AE969" s="8" t="n">
        <v>1400</v>
      </c>
      <c r="AF969" s="20" t="n" hidden="false">
        <v>120</v>
      </c>
      <c r="AG969" s="19" t="n" hidden="false">
        <v/>
      </c>
      <c r="AH969" s="19" t="n" hidden="false">
        <f>AF969+AG969</f>
        <v>120</v>
      </c>
      <c r="AI969" s="19" t="n" hidden="false">
        <f>ROUND(AE969*AF969,2)</f>
        <v>168000</v>
      </c>
      <c r="AJ969" s="19" t="n" hidden="false">
        <v/>
      </c>
      <c r="AK969" s="19" t="n" hidden="false">
        <f>AI969+AJ969</f>
        <v>168000</v>
      </c>
      <c r="AL969" s="21" t="n" hidden="false">
        <f>AK969/N969-1</f>
        <v>0.4829461196243203</v>
      </c>
      <c r="AM969" s="8" t="n">
        <v>1400</v>
      </c>
      <c r="AN969" s="20" t="n" hidden="false">
        <v>345</v>
      </c>
      <c r="AO969" s="19" t="n" hidden="false">
        <v/>
      </c>
      <c r="AP969" s="19" t="n" hidden="false">
        <f>AN969+AO969</f>
        <v>345</v>
      </c>
      <c r="AQ969" s="19" t="n" hidden="false">
        <f>ROUND(AM969*AN969,2)</f>
        <v>483000</v>
      </c>
      <c r="AR969" s="19" t="n" hidden="false">
        <v/>
      </c>
      <c r="AS969" s="19" t="n" hidden="false">
        <f>AQ969+AR969</f>
        <v>483000</v>
      </c>
      <c r="AT969" s="21" t="n" hidden="false">
        <f>AS969/N969-1</f>
        <v>3.2634700939199206</v>
      </c>
    </row>
    <row r="970" customFormat="false" hidden="false" outlineLevel="0" collapsed="false">
      <c r="A970" s="18" t="inlineStr">
        <is>
          <t xml:space="preserve">1.1.1.1.1.1.2.2.2</t>
        </is>
      </c>
      <c r="B970" s="18" t="inlineStr">
        <is>
          <t xml:space="preserve"/>
        </is>
      </c>
      <c r="C970" s="22" t="inlineStr">
        <is>
          <t xml:space="preserve">Полоса стальная_ / 40х5 мм</t>
        </is>
      </c>
      <c r="D970" s="7" t="inlineStr">
        <is>
          <t xml:space="preserve"/>
        </is>
      </c>
      <c r="E970" s="7" t="inlineStr">
        <is>
          <t xml:space="preserve"/>
        </is>
      </c>
      <c r="F970" s="7" t="inlineStr">
        <is>
          <t xml:space="preserve">ПОГ М</t>
        </is>
      </c>
      <c r="G970" s="7" t="inlineStr">
        <is>
          <t xml:space="preserve">1</t>
        </is>
      </c>
      <c r="H970" s="8" t="n">
        <v>900</v>
      </c>
      <c r="I970" s="20" t="n">
        <v>104.32</v>
      </c>
      <c r="J970" s="19" t="n">
        <v/>
      </c>
      <c r="K970" s="19" t="n">
        <f>ROUND(I970,2)+J970</f>
        <v>104.32</v>
      </c>
      <c r="L970" s="19" t="n">
        <f>ROUND(H970*ROUND(I970,2),2)</f>
        <v>93888</v>
      </c>
      <c r="M970" s="19" t="n">
        <v/>
      </c>
      <c r="N970" s="19" t="n">
        <f>L970+M970</f>
        <v>93888</v>
      </c>
      <c r="O970" s="8" t="n">
        <v>900</v>
      </c>
      <c r="P970" s="20" t="n" hidden="false">
        <v>450</v>
      </c>
      <c r="Q970" s="19" t="n" hidden="false">
        <v/>
      </c>
      <c r="R970" s="19" t="n" hidden="false">
        <f>P970+Q970</f>
        <v>450</v>
      </c>
      <c r="S970" s="19" t="n" hidden="false">
        <f>ROUND(O970*P970,2)</f>
        <v>405000</v>
      </c>
      <c r="T970" s="19" t="n" hidden="false">
        <v/>
      </c>
      <c r="U970" s="19" t="n" hidden="false">
        <f>S970+T970</f>
        <v>405000</v>
      </c>
      <c r="V970" s="21" t="n" hidden="false">
        <f>U970/N970-1</f>
        <v>3.3136503067484666</v>
      </c>
      <c r="W970" s="8" t="n">
        <v>900</v>
      </c>
      <c r="X970" s="20" t="n" hidden="false">
        <v>375</v>
      </c>
      <c r="Y970" s="19" t="n" hidden="false">
        <v/>
      </c>
      <c r="Z970" s="19" t="n" hidden="false">
        <f>X970+Y970</f>
        <v>375</v>
      </c>
      <c r="AA970" s="19" t="n" hidden="false">
        <f>ROUND(W970*X970,2)</f>
        <v>337500</v>
      </c>
      <c r="AB970" s="19" t="n" hidden="false">
        <v/>
      </c>
      <c r="AC970" s="19" t="n" hidden="false">
        <f>AA970+AB970</f>
        <v>337500</v>
      </c>
      <c r="AD970" s="21" t="n" hidden="false">
        <f>AC970/N970-1</f>
        <v>2.5947085889570554</v>
      </c>
      <c r="AE970" s="8" t="n">
        <v>900</v>
      </c>
      <c r="AF970" s="20" t="n" hidden="false">
        <v>160</v>
      </c>
      <c r="AG970" s="19" t="n" hidden="false">
        <v/>
      </c>
      <c r="AH970" s="19" t="n" hidden="false">
        <f>AF970+AG970</f>
        <v>160</v>
      </c>
      <c r="AI970" s="19" t="n" hidden="false">
        <f>ROUND(AE970*AF970,2)</f>
        <v>144000</v>
      </c>
      <c r="AJ970" s="19" t="n" hidden="false">
        <v/>
      </c>
      <c r="AK970" s="19" t="n" hidden="false">
        <f>AI970+AJ970</f>
        <v>144000</v>
      </c>
      <c r="AL970" s="21" t="n" hidden="false">
        <f>AK970/N970-1</f>
        <v>0.5337423312883436</v>
      </c>
      <c r="AM970" s="8" t="n">
        <v>900</v>
      </c>
      <c r="AN970" s="20" t="n" hidden="false">
        <v>560</v>
      </c>
      <c r="AO970" s="19" t="n" hidden="false">
        <v/>
      </c>
      <c r="AP970" s="19" t="n" hidden="false">
        <f>AN970+AO970</f>
        <v>560</v>
      </c>
      <c r="AQ970" s="19" t="n" hidden="false">
        <f>ROUND(AM970*AN970,2)</f>
        <v>504000</v>
      </c>
      <c r="AR970" s="19" t="n" hidden="false">
        <v/>
      </c>
      <c r="AS970" s="19" t="n" hidden="false">
        <f>AQ970+AR970</f>
        <v>504000</v>
      </c>
      <c r="AT970" s="21" t="n" hidden="false">
        <f>AS970/N970-1</f>
        <v>4.368098159509202</v>
      </c>
    </row>
    <row r="971" customFormat="false" hidden="false" outlineLevel="0" collapsed="false">
      <c r="A971" s="18" t="inlineStr">
        <is>
          <t xml:space="preserve">1.1.1.1.1.1.2.2.3</t>
        </is>
      </c>
      <c r="B971" s="18" t="inlineStr">
        <is>
          <t xml:space="preserve"/>
        </is>
      </c>
      <c r="C971" s="22" t="inlineStr">
        <is>
          <t xml:space="preserve">Полоса стальная_ / 25х4 мм</t>
        </is>
      </c>
      <c r="D971" s="7" t="inlineStr">
        <is>
          <t xml:space="preserve"/>
        </is>
      </c>
      <c r="E971" s="7" t="inlineStr">
        <is>
          <t xml:space="preserve"/>
        </is>
      </c>
      <c r="F971" s="7" t="inlineStr">
        <is>
          <t xml:space="preserve">ПОГ М</t>
        </is>
      </c>
      <c r="G971" s="7" t="inlineStr">
        <is>
          <t xml:space="preserve">1</t>
        </is>
      </c>
      <c r="H971" s="8" t="n">
        <v>817</v>
      </c>
      <c r="I971" s="20" t="n">
        <v>50.27</v>
      </c>
      <c r="J971" s="19" t="n">
        <v/>
      </c>
      <c r="K971" s="19" t="n">
        <f>ROUND(I971,2)+J971</f>
        <v>50.27</v>
      </c>
      <c r="L971" s="19" t="n">
        <f>ROUND(H971*ROUND(I971,2),2)</f>
        <v>41070.59</v>
      </c>
      <c r="M971" s="19" t="n">
        <v/>
      </c>
      <c r="N971" s="19" t="n">
        <f>L971+M971</f>
        <v>41070.59</v>
      </c>
      <c r="O971" s="8" t="n">
        <v>817</v>
      </c>
      <c r="P971" s="20" t="n" hidden="false">
        <v>270</v>
      </c>
      <c r="Q971" s="19" t="n" hidden="false">
        <v/>
      </c>
      <c r="R971" s="19" t="n" hidden="false">
        <f>P971+Q971</f>
        <v>270</v>
      </c>
      <c r="S971" s="19" t="n" hidden="false">
        <f>ROUND(O971*P971,2)</f>
        <v>220590</v>
      </c>
      <c r="T971" s="19" t="n" hidden="false">
        <v/>
      </c>
      <c r="U971" s="19" t="n" hidden="false">
        <f>S971+T971</f>
        <v>220590</v>
      </c>
      <c r="V971" s="21" t="n" hidden="false">
        <f>U971/N971-1</f>
        <v>4.370996618261389</v>
      </c>
      <c r="W971" s="8" t="n">
        <v>817</v>
      </c>
      <c r="X971" s="20" t="n" hidden="false">
        <v>185</v>
      </c>
      <c r="Y971" s="19" t="n" hidden="false">
        <v/>
      </c>
      <c r="Z971" s="19" t="n" hidden="false">
        <f>X971+Y971</f>
        <v>185</v>
      </c>
      <c r="AA971" s="19" t="n" hidden="false">
        <f>ROUND(W971*X971,2)</f>
        <v>151145</v>
      </c>
      <c r="AB971" s="19" t="n" hidden="false">
        <v/>
      </c>
      <c r="AC971" s="19" t="n" hidden="false">
        <f>AA971+AB971</f>
        <v>151145</v>
      </c>
      <c r="AD971" s="21" t="n" hidden="false">
        <f>AC971/N971-1</f>
        <v>2.680127312512433</v>
      </c>
      <c r="AE971" s="8" t="n">
        <v>817</v>
      </c>
      <c r="AF971" s="20" t="n" hidden="false">
        <v>80</v>
      </c>
      <c r="AG971" s="19" t="n" hidden="false">
        <v/>
      </c>
      <c r="AH971" s="19" t="n" hidden="false">
        <f>AF971+AG971</f>
        <v>80</v>
      </c>
      <c r="AI971" s="19" t="n" hidden="false">
        <f>ROUND(AE971*AF971,2)</f>
        <v>65360</v>
      </c>
      <c r="AJ971" s="19" t="n" hidden="false">
        <v/>
      </c>
      <c r="AK971" s="19" t="n" hidden="false">
        <f>AI971+AJ971</f>
        <v>65360</v>
      </c>
      <c r="AL971" s="21" t="n" hidden="false">
        <f>AK971/N971-1</f>
        <v>0.5914064054107819</v>
      </c>
      <c r="AM971" s="8" t="n">
        <v>817</v>
      </c>
      <c r="AN971" s="20" t="n" hidden="false">
        <v>250</v>
      </c>
      <c r="AO971" s="19" t="n" hidden="false">
        <v/>
      </c>
      <c r="AP971" s="19" t="n" hidden="false">
        <f>AN971+AO971</f>
        <v>250</v>
      </c>
      <c r="AQ971" s="19" t="n" hidden="false">
        <f>ROUND(AM971*AN971,2)</f>
        <v>204250</v>
      </c>
      <c r="AR971" s="19" t="n" hidden="false">
        <v/>
      </c>
      <c r="AS971" s="19" t="n" hidden="false">
        <f>AQ971+AR971</f>
        <v>204250</v>
      </c>
      <c r="AT971" s="21" t="n" hidden="false">
        <f>AS971/N971-1</f>
        <v>3.9731450169086937</v>
      </c>
    </row>
    <row r="972" customFormat="false" hidden="false" outlineLevel="0" collapsed="false">
      <c r="A972" s="18" t="inlineStr">
        <is>
          <t xml:space="preserve">1.1.1.1.1.1.2.2.4</t>
        </is>
      </c>
      <c r="B972" s="18" t="inlineStr">
        <is>
          <t xml:space="preserve"/>
        </is>
      </c>
      <c r="C972" s="22" t="inlineStr">
        <is>
          <t xml:space="preserve">Уголок стальной_ / 50х5 мм</t>
        </is>
      </c>
      <c r="D972" s="7" t="inlineStr">
        <is>
          <t xml:space="preserve"/>
        </is>
      </c>
      <c r="E972" s="7" t="inlineStr">
        <is>
          <t xml:space="preserve"/>
        </is>
      </c>
      <c r="F972" s="7" t="inlineStr">
        <is>
          <t xml:space="preserve">ПОГ М</t>
        </is>
      </c>
      <c r="G972" s="7" t="inlineStr">
        <is>
          <t xml:space="preserve">1</t>
        </is>
      </c>
      <c r="H972" s="8" t="n">
        <v>129</v>
      </c>
      <c r="I972" s="20" t="n">
        <v>222.43</v>
      </c>
      <c r="J972" s="19" t="n">
        <v/>
      </c>
      <c r="K972" s="19" t="n">
        <f>ROUND(I972,2)+J972</f>
        <v>222.43</v>
      </c>
      <c r="L972" s="19" t="n">
        <f>ROUND(H972*ROUND(I972,2),2)</f>
        <v>28693.47</v>
      </c>
      <c r="M972" s="19" t="n">
        <v/>
      </c>
      <c r="N972" s="19" t="n">
        <f>L972+M972</f>
        <v>28693.47</v>
      </c>
      <c r="O972" s="8" t="n">
        <v>129</v>
      </c>
      <c r="P972" s="20" t="n" hidden="false">
        <v>298</v>
      </c>
      <c r="Q972" s="19" t="n" hidden="false">
        <v/>
      </c>
      <c r="R972" s="19" t="n" hidden="false">
        <f>P972+Q972</f>
        <v>298</v>
      </c>
      <c r="S972" s="19" t="n" hidden="false">
        <f>ROUND(O972*P972,2)</f>
        <v>38442</v>
      </c>
      <c r="T972" s="19" t="n" hidden="false">
        <v/>
      </c>
      <c r="U972" s="19" t="n" hidden="false">
        <f>S972+T972</f>
        <v>38442</v>
      </c>
      <c r="V972" s="21" t="n" hidden="false">
        <f>U972/N972-1</f>
        <v>0.33974733624061493</v>
      </c>
      <c r="W972" s="8" t="n">
        <v>129</v>
      </c>
      <c r="X972" s="20" t="n" hidden="false">
        <v>720</v>
      </c>
      <c r="Y972" s="19" t="n" hidden="false">
        <v/>
      </c>
      <c r="Z972" s="19" t="n" hidden="false">
        <f>X972+Y972</f>
        <v>720</v>
      </c>
      <c r="AA972" s="19" t="n" hidden="false">
        <f>ROUND(W972*X972,2)</f>
        <v>92880</v>
      </c>
      <c r="AB972" s="19" t="n" hidden="false">
        <v/>
      </c>
      <c r="AC972" s="19" t="n" hidden="false">
        <f>AA972+AB972</f>
        <v>92880</v>
      </c>
      <c r="AD972" s="21" t="n" hidden="false">
        <f>AC972/N972-1</f>
        <v>2.2369734298430966</v>
      </c>
      <c r="AE972" s="8" t="n">
        <v>129</v>
      </c>
      <c r="AF972" s="20" t="n" hidden="false">
        <v>300</v>
      </c>
      <c r="AG972" s="19" t="n" hidden="false">
        <v/>
      </c>
      <c r="AH972" s="19" t="n" hidden="false">
        <f>AF972+AG972</f>
        <v>300</v>
      </c>
      <c r="AI972" s="19" t="n" hidden="false">
        <f>ROUND(AE972*AF972,2)</f>
        <v>38700</v>
      </c>
      <c r="AJ972" s="19" t="n" hidden="false">
        <v/>
      </c>
      <c r="AK972" s="19" t="n" hidden="false">
        <f>AI972+AJ972</f>
        <v>38700</v>
      </c>
      <c r="AL972" s="21" t="n" hidden="false">
        <f>AK972/N972-1</f>
        <v>0.34873892910129034</v>
      </c>
      <c r="AM972" s="8" t="n">
        <v>129</v>
      </c>
      <c r="AN972" s="20" t="n" hidden="false">
        <v>910</v>
      </c>
      <c r="AO972" s="19" t="n" hidden="false">
        <v/>
      </c>
      <c r="AP972" s="19" t="n" hidden="false">
        <f>AN972+AO972</f>
        <v>910</v>
      </c>
      <c r="AQ972" s="19" t="n" hidden="false">
        <f>ROUND(AM972*AN972,2)</f>
        <v>117390</v>
      </c>
      <c r="AR972" s="19" t="n" hidden="false">
        <v/>
      </c>
      <c r="AS972" s="19" t="n" hidden="false">
        <f>AQ972+AR972</f>
        <v>117390</v>
      </c>
      <c r="AT972" s="21" t="n" hidden="false">
        <f>AS972/N972-1</f>
        <v>3.091174751607247</v>
      </c>
    </row>
    <row r="973" customFormat="false" hidden="false" outlineLevel="0" collapsed="false">
      <c r="A973" s="18" t="inlineStr">
        <is>
          <t xml:space="preserve">1.1.1.1.1.1.2.2.5</t>
        </is>
      </c>
      <c r="B973" s="18" t="inlineStr">
        <is>
          <t xml:space="preserve"/>
        </is>
      </c>
      <c r="C973" s="22" t="inlineStr">
        <is>
          <t xml:space="preserve">Лента бандажная_ / 27х7</t>
        </is>
      </c>
      <c r="D973" s="7" t="inlineStr">
        <is>
          <t xml:space="preserve">NA1001 43 шт= 43*20</t>
        </is>
      </c>
      <c r="E973" s="7" t="inlineStr">
        <is>
          <t xml:space="preserve"/>
        </is>
      </c>
      <c r="F973" s="7" t="inlineStr">
        <is>
          <t xml:space="preserve">ПОГ М</t>
        </is>
      </c>
      <c r="G973" s="7" t="inlineStr">
        <is>
          <t xml:space="preserve">1</t>
        </is>
      </c>
      <c r="H973" s="8" t="n">
        <v>860</v>
      </c>
      <c r="I973" s="20" t="n">
        <v>20</v>
      </c>
      <c r="J973" s="19" t="n">
        <v/>
      </c>
      <c r="K973" s="19" t="n">
        <f>ROUND(I973,2)+J973</f>
        <v>20</v>
      </c>
      <c r="L973" s="19" t="n">
        <f>ROUND(H973*ROUND(I973,2),2)</f>
        <v>17200</v>
      </c>
      <c r="M973" s="19" t="n">
        <v/>
      </c>
      <c r="N973" s="19" t="n">
        <f>L973+M973</f>
        <v>17200</v>
      </c>
      <c r="O973" s="8" t="n">
        <v>860</v>
      </c>
      <c r="P973" s="20" t="n" hidden="false">
        <v>14</v>
      </c>
      <c r="Q973" s="19" t="n" hidden="false">
        <v/>
      </c>
      <c r="R973" s="19" t="n" hidden="false">
        <f>P973+Q973</f>
        <v>14</v>
      </c>
      <c r="S973" s="19" t="n" hidden="false">
        <f>ROUND(O973*P973,2)</f>
        <v>12040</v>
      </c>
      <c r="T973" s="19" t="n" hidden="false">
        <v/>
      </c>
      <c r="U973" s="19" t="n" hidden="false">
        <f>S973+T973</f>
        <v>12040</v>
      </c>
      <c r="V973" s="21" t="n" hidden="false">
        <f>U973/N973-1</f>
        <v>-0.30000000000000004</v>
      </c>
      <c r="W973" s="8" t="n">
        <v>860</v>
      </c>
      <c r="X973" s="20" t="n" hidden="false">
        <v>165</v>
      </c>
      <c r="Y973" s="19" t="n" hidden="false">
        <v/>
      </c>
      <c r="Z973" s="19" t="n" hidden="false">
        <f>X973+Y973</f>
        <v>165</v>
      </c>
      <c r="AA973" s="19" t="n" hidden="false">
        <f>ROUND(W973*X973,2)</f>
        <v>141900</v>
      </c>
      <c r="AB973" s="19" t="n" hidden="false">
        <v/>
      </c>
      <c r="AC973" s="19" t="n" hidden="false">
        <f>AA973+AB973</f>
        <v>141900</v>
      </c>
      <c r="AD973" s="21" t="n" hidden="false">
        <f>AC973/N973-1</f>
        <v>7.25</v>
      </c>
      <c r="AE973" s="8" t="n">
        <v>860</v>
      </c>
      <c r="AF973" s="20" t="n" hidden="false">
        <v>140</v>
      </c>
      <c r="AG973" s="19" t="n" hidden="false">
        <v/>
      </c>
      <c r="AH973" s="19" t="n" hidden="false">
        <f>AF973+AG973</f>
        <v>140</v>
      </c>
      <c r="AI973" s="19" t="n" hidden="false">
        <f>ROUND(AE973*AF973,2)</f>
        <v>120400</v>
      </c>
      <c r="AJ973" s="19" t="n" hidden="false">
        <v/>
      </c>
      <c r="AK973" s="19" t="n" hidden="false">
        <f>AI973+AJ973</f>
        <v>120400</v>
      </c>
      <c r="AL973" s="21" t="n" hidden="false">
        <f>AK973/N973-1</f>
        <v>6</v>
      </c>
      <c r="AM973" s="8" t="n">
        <v>860</v>
      </c>
      <c r="AN973" s="20" t="n" hidden="false">
        <v>160</v>
      </c>
      <c r="AO973" s="19" t="n" hidden="false">
        <v/>
      </c>
      <c r="AP973" s="19" t="n" hidden="false">
        <f>AN973+AO973</f>
        <v>160</v>
      </c>
      <c r="AQ973" s="19" t="n" hidden="false">
        <f>ROUND(AM973*AN973,2)</f>
        <v>137600</v>
      </c>
      <c r="AR973" s="19" t="n" hidden="false">
        <v/>
      </c>
      <c r="AS973" s="19" t="n" hidden="false">
        <f>AQ973+AR973</f>
        <v>137600</v>
      </c>
      <c r="AT973" s="21" t="n" hidden="false">
        <f>AS973/N973-1</f>
        <v>7</v>
      </c>
    </row>
    <row r="974" customFormat="false" hidden="false" outlineLevel="0" collapsed="false">
      <c r="A974" s="14" t="inlineStr">
        <is>
          <t xml:space="preserve">1.1.1.1.1.2</t>
        </is>
      </c>
      <c r="B974" s="14" t="inlineStr">
        <is>
          <t xml:space="preserve"/>
        </is>
      </c>
      <c r="C974" s="14" t="inlineStr">
        <is>
          <t xml:space="preserve">Пуско-наладочные работы</t>
        </is>
      </c>
      <c r="D974" s="6" t="inlineStr">
        <is>
          <t xml:space="preserve"/>
        </is>
      </c>
      <c r="E974" s="6" t="inlineStr">
        <is>
          <t xml:space="preserve"/>
        </is>
      </c>
      <c r="F974" s="6" t="inlineStr">
        <is>
          <t xml:space="preserve"/>
        </is>
      </c>
      <c r="G974" s="6" t="inlineStr">
        <is>
          <t xml:space="preserve"/>
        </is>
      </c>
      <c r="H974" s="15" t="n">
        <v/>
      </c>
      <c r="I974" s="16" t="n">
        <v/>
      </c>
      <c r="J974" s="16" t="n">
        <v/>
      </c>
      <c r="K974" s="16" t="n">
        <v/>
      </c>
      <c r="L974" s="16" t="n">
        <f>L975+L976</f>
        <v>0</v>
      </c>
      <c r="M974" s="16" t="n">
        <f>M975+M976</f>
        <v>0</v>
      </c>
      <c r="N974" s="16" t="n">
        <f>N975+N976</f>
        <v>0</v>
      </c>
      <c r="O974" s="15" t="n">
        <v/>
      </c>
      <c r="P974" s="16" t="n" hidden="false">
        <v/>
      </c>
      <c r="Q974" s="16" t="n" hidden="false">
        <v/>
      </c>
      <c r="R974" s="16" t="n" hidden="false">
        <v/>
      </c>
      <c r="S974" s="16" t="n" hidden="false">
        <f>S975+S976</f>
        <v>0</v>
      </c>
      <c r="T974" s="16" t="n" hidden="false">
        <f>T975+T976</f>
        <v>309087</v>
      </c>
      <c r="U974" s="16" t="n" hidden="false">
        <f>U975+U976</f>
        <v>309087</v>
      </c>
      <c r="V974" s="17" t="n" hidden="false">
        <f>U974/N974-1</f>
        <v>Infinity</v>
      </c>
      <c r="W974" s="15" t="n">
        <v/>
      </c>
      <c r="X974" s="16" t="n" hidden="false">
        <v/>
      </c>
      <c r="Y974" s="16" t="n" hidden="false">
        <v/>
      </c>
      <c r="Z974" s="16" t="n" hidden="false">
        <v/>
      </c>
      <c r="AA974" s="16" t="n" hidden="false">
        <f>AA975+AA976</f>
        <v>0</v>
      </c>
      <c r="AB974" s="16" t="n" hidden="false">
        <f>AB975+AB976</f>
        <v>34671.56</v>
      </c>
      <c r="AC974" s="16" t="n" hidden="false">
        <f>AC975+AC976</f>
        <v>34671.56</v>
      </c>
      <c r="AD974" s="17" t="n" hidden="false">
        <f>AC974/N974-1</f>
        <v>Infinity</v>
      </c>
      <c r="AE974" s="15" t="n">
        <v/>
      </c>
      <c r="AF974" s="16" t="n" hidden="false">
        <v/>
      </c>
      <c r="AG974" s="16" t="n" hidden="false">
        <v/>
      </c>
      <c r="AH974" s="16" t="n" hidden="false">
        <v/>
      </c>
      <c r="AI974" s="16" t="n" hidden="false">
        <f>AI975+AI976</f>
        <v>0</v>
      </c>
      <c r="AJ974" s="16" t="n" hidden="false">
        <f>AJ975+AJ976</f>
        <v>785850</v>
      </c>
      <c r="AK974" s="16" t="n" hidden="false">
        <f>AK975+AK976</f>
        <v>785850</v>
      </c>
      <c r="AL974" s="17" t="n" hidden="false">
        <f>AK974/N974-1</f>
        <v>Infinity</v>
      </c>
      <c r="AM974" s="15" t="n">
        <v/>
      </c>
      <c r="AN974" s="16" t="n" hidden="false">
        <v/>
      </c>
      <c r="AO974" s="16" t="n" hidden="false">
        <v/>
      </c>
      <c r="AP974" s="16" t="n" hidden="false">
        <v/>
      </c>
      <c r="AQ974" s="16" t="n" hidden="false">
        <f>AQ975+AQ976</f>
        <v>0</v>
      </c>
      <c r="AR974" s="16" t="n" hidden="false">
        <f>AR975+AR976</f>
        <v>300000</v>
      </c>
      <c r="AS974" s="16" t="n" hidden="false">
        <f>AS975+AS976</f>
        <v>300000</v>
      </c>
      <c r="AT974" s="17" t="n" hidden="false">
        <f>AS974/N974-1</f>
        <v>Infinity</v>
      </c>
    </row>
    <row r="975" customFormat="false" hidden="false" outlineLevel="0" collapsed="false">
      <c r="A975" s="18" t="inlineStr">
        <is>
          <t xml:space="preserve">1.1.1.1.1.2.1</t>
        </is>
      </c>
      <c r="B975" s="18" t="inlineStr">
        <is>
          <t xml:space="preserve"/>
        </is>
      </c>
      <c r="C975" s="18" t="inlineStr">
        <is>
          <t xml:space="preserve">Пуско-наладочные работы СКБ (СОШ, ДОУ) ЭОМ (от полного СМР, кроме раздела ВРУ)</t>
        </is>
      </c>
      <c r="D975" s="7" t="inlineStr">
        <is>
          <t xml:space="preserve"/>
        </is>
      </c>
      <c r="E975" s="7" t="inlineStr">
        <is>
          <t xml:space="preserve">Относится к школам, детским садам 5%.
База для расчета ПНР без раздела ВРУ.</t>
        </is>
      </c>
      <c r="F975" s="7" t="inlineStr">
        <is>
          <t xml:space="preserve">комплекс</t>
        </is>
      </c>
      <c r="G975" s="7" t="inlineStr">
        <is>
          <t xml:space="preserve">1</t>
        </is>
      </c>
      <c r="H975" s="8" t="n">
        <v>1</v>
      </c>
      <c r="I975" s="19" t="n">
        <v/>
      </c>
      <c r="J975" s="20" t="n">
        <v>0</v>
      </c>
      <c r="K975" s="19" t="n">
        <f>I975+ROUND(J975,2)</f>
        <v>0</v>
      </c>
      <c r="L975" s="19" t="n">
        <v/>
      </c>
      <c r="M975" s="19" t="n">
        <f>ROUND(H975*ROUND(J975,2),2)</f>
        <v>0</v>
      </c>
      <c r="N975" s="19" t="n">
        <f>L975+M975</f>
        <v>0</v>
      </c>
      <c r="O975" s="8" t="n">
        <v>1</v>
      </c>
      <c r="P975" s="19" t="n" hidden="false">
        <v/>
      </c>
      <c r="Q975" s="20" t="n" hidden="false">
        <v>62544</v>
      </c>
      <c r="R975" s="19" t="n" hidden="false">
        <f>P975+Q975</f>
        <v>62544</v>
      </c>
      <c r="S975" s="19" t="n" hidden="false">
        <v/>
      </c>
      <c r="T975" s="19" t="n" hidden="false">
        <f>ROUND(O975*Q975,2)</f>
        <v>62544</v>
      </c>
      <c r="U975" s="19" t="n" hidden="false">
        <f>S975+T975</f>
        <v>62544</v>
      </c>
      <c r="V975" s="21" t="n" hidden="false">
        <f>U975/N975-1</f>
        <v>Infinity</v>
      </c>
      <c r="W975" s="8" t="n">
        <v>1</v>
      </c>
      <c r="X975" s="19" t="n" hidden="false">
        <v/>
      </c>
      <c r="Y975" s="20" t="n" hidden="false">
        <v>17335.78</v>
      </c>
      <c r="Z975" s="19" t="n" hidden="false">
        <f>X975+Y975</f>
        <v>17335.78</v>
      </c>
      <c r="AA975" s="19" t="n" hidden="false">
        <v/>
      </c>
      <c r="AB975" s="19" t="n" hidden="false">
        <f>ROUND(W975*Y975,2)</f>
        <v>17335.78</v>
      </c>
      <c r="AC975" s="19" t="n" hidden="false">
        <f>AA975+AB975</f>
        <v>17335.78</v>
      </c>
      <c r="AD975" s="21" t="n" hidden="false">
        <f>AC975/N975-1</f>
        <v>Infinity</v>
      </c>
      <c r="AE975" s="8" t="n">
        <v>1</v>
      </c>
      <c r="AF975" s="19" t="n" hidden="false">
        <v/>
      </c>
      <c r="AG975" s="20" t="n" hidden="false">
        <v>261950</v>
      </c>
      <c r="AH975" s="19" t="n" hidden="false">
        <f>AF975+AG975</f>
        <v>261950</v>
      </c>
      <c r="AI975" s="19" t="n" hidden="false">
        <v/>
      </c>
      <c r="AJ975" s="19" t="n" hidden="false">
        <f>ROUND(AE975*AG975,2)</f>
        <v>261950</v>
      </c>
      <c r="AK975" s="19" t="n" hidden="false">
        <f>AI975+AJ975</f>
        <v>261950</v>
      </c>
      <c r="AL975" s="21" t="n" hidden="false">
        <f>AK975/N975-1</f>
        <v>Infinity</v>
      </c>
      <c r="AM975" s="8" t="n">
        <v>1</v>
      </c>
      <c r="AN975" s="19" t="n" hidden="false">
        <v/>
      </c>
      <c r="AO975" s="20" t="n" hidden="false">
        <v>100000</v>
      </c>
      <c r="AP975" s="19" t="n" hidden="false">
        <f>AN975+AO975</f>
        <v>100000</v>
      </c>
      <c r="AQ975" s="19" t="n" hidden="false">
        <v/>
      </c>
      <c r="AR975" s="19" t="n" hidden="false">
        <f>ROUND(AM975*AO975,2)</f>
        <v>100000</v>
      </c>
      <c r="AS975" s="19" t="n" hidden="false">
        <f>AQ975+AR975</f>
        <v>100000</v>
      </c>
      <c r="AT975" s="21" t="n" hidden="false">
        <f>AS975/N975-1</f>
        <v>Infinity</v>
      </c>
    </row>
    <row r="976" customFormat="false" hidden="false" outlineLevel="0" collapsed="false">
      <c r="A976" s="18" t="inlineStr">
        <is>
          <t xml:space="preserve">1.1.1.1.1.2.2</t>
        </is>
      </c>
      <c r="B976" s="18" t="inlineStr">
        <is>
          <t xml:space="preserve"/>
        </is>
      </c>
      <c r="C976" s="18" t="inlineStr">
        <is>
          <t xml:space="preserve">Сдача систем в эксплуатирующую организацию СКБ (СОШ, ДОУ)</t>
        </is>
      </c>
      <c r="D976" s="7" t="inlineStr">
        <is>
          <t xml:space="preserve"/>
        </is>
      </c>
      <c r="E976"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976" s="7" t="inlineStr">
        <is>
          <t xml:space="preserve">комплекс</t>
        </is>
      </c>
      <c r="G976" s="7" t="inlineStr">
        <is>
          <t xml:space="preserve">1</t>
        </is>
      </c>
      <c r="H976" s="8" t="n">
        <v>1</v>
      </c>
      <c r="I976" s="19" t="n">
        <v/>
      </c>
      <c r="J976" s="20" t="n">
        <v>0</v>
      </c>
      <c r="K976" s="19" t="n">
        <f>I976+ROUND(J976,2)</f>
        <v>0</v>
      </c>
      <c r="L976" s="19" t="n">
        <v/>
      </c>
      <c r="M976" s="19" t="n">
        <f>ROUND(H976*ROUND(J976,2),2)</f>
        <v>0</v>
      </c>
      <c r="N976" s="19" t="n">
        <f>L976+M976</f>
        <v>0</v>
      </c>
      <c r="O976" s="8" t="n">
        <v>1</v>
      </c>
      <c r="P976" s="19" t="n" hidden="false">
        <v/>
      </c>
      <c r="Q976" s="20" t="n" hidden="false">
        <v>246543</v>
      </c>
      <c r="R976" s="19" t="n" hidden="false">
        <f>P976+Q976</f>
        <v>246543</v>
      </c>
      <c r="S976" s="19" t="n" hidden="false">
        <v/>
      </c>
      <c r="T976" s="19" t="n" hidden="false">
        <f>ROUND(O976*Q976,2)</f>
        <v>246543</v>
      </c>
      <c r="U976" s="19" t="n" hidden="false">
        <f>S976+T976</f>
        <v>246543</v>
      </c>
      <c r="V976" s="21" t="n" hidden="false">
        <f>U976/N976-1</f>
        <v>Infinity</v>
      </c>
      <c r="W976" s="8" t="n">
        <v>1</v>
      </c>
      <c r="X976" s="19" t="n" hidden="false">
        <v/>
      </c>
      <c r="Y976" s="20" t="n" hidden="false">
        <v>17335.78</v>
      </c>
      <c r="Z976" s="19" t="n" hidden="false">
        <f>X976+Y976</f>
        <v>17335.78</v>
      </c>
      <c r="AA976" s="19" t="n" hidden="false">
        <v/>
      </c>
      <c r="AB976" s="19" t="n" hidden="false">
        <f>ROUND(W976*Y976,2)</f>
        <v>17335.78</v>
      </c>
      <c r="AC976" s="19" t="n" hidden="false">
        <f>AA976+AB976</f>
        <v>17335.78</v>
      </c>
      <c r="AD976" s="21" t="n" hidden="false">
        <f>AC976/N976-1</f>
        <v>Infinity</v>
      </c>
      <c r="AE976" s="8" t="n">
        <v>1</v>
      </c>
      <c r="AF976" s="19" t="n" hidden="false">
        <v/>
      </c>
      <c r="AG976" s="20" t="n" hidden="false">
        <v>523900</v>
      </c>
      <c r="AH976" s="19" t="n" hidden="false">
        <f>AF976+AG976</f>
        <v>523900</v>
      </c>
      <c r="AI976" s="19" t="n" hidden="false">
        <v/>
      </c>
      <c r="AJ976" s="19" t="n" hidden="false">
        <f>ROUND(AE976*AG976,2)</f>
        <v>523900</v>
      </c>
      <c r="AK976" s="19" t="n" hidden="false">
        <f>AI976+AJ976</f>
        <v>523900</v>
      </c>
      <c r="AL976" s="21" t="n" hidden="false">
        <f>AK976/N976-1</f>
        <v>Infinity</v>
      </c>
      <c r="AM976" s="8" t="n">
        <v>1</v>
      </c>
      <c r="AN976" s="19" t="n" hidden="false">
        <v/>
      </c>
      <c r="AO976" s="20" t="n" hidden="false">
        <v>200000</v>
      </c>
      <c r="AP976" s="19" t="n" hidden="false">
        <f>AN976+AO976</f>
        <v>200000</v>
      </c>
      <c r="AQ976" s="19" t="n" hidden="false">
        <v/>
      </c>
      <c r="AR976" s="19" t="n" hidden="false">
        <f>ROUND(AM976*AO976,2)</f>
        <v>200000</v>
      </c>
      <c r="AS976" s="19" t="n" hidden="false">
        <f>AQ976+AR976</f>
        <v>200000</v>
      </c>
      <c r="AT976" s="21" t="n" hidden="false">
        <f>AS976/N976-1</f>
        <v>Infinity</v>
      </c>
    </row>
    <row r="977" customFormat="false" hidden="false" outlineLevel="0" collapsed="false">
      <c r="A977" s="24" t="inlineStr">
        <is>
          <t xml:space="preserve"/>
        </is>
      </c>
      <c r="B977" s="24" t="inlineStr">
        <is>
          <t xml:space="preserve"/>
        </is>
      </c>
      <c r="C977" s="24" t="inlineStr">
        <is>
          <t xml:space="preserve">ВСЕГО затрат на выполнение полного комплекса работ</t>
        </is>
      </c>
      <c r="D977" s="25" t="inlineStr">
        <is>
          <t xml:space="preserve"/>
        </is>
      </c>
      <c r="E977" s="25" t="inlineStr">
        <is>
          <t xml:space="preserve"/>
        </is>
      </c>
      <c r="F977" s="25" t="inlineStr">
        <is>
          <t xml:space="preserve"/>
        </is>
      </c>
      <c r="G977" s="25" t="inlineStr">
        <is>
          <t xml:space="preserve"/>
        </is>
      </c>
      <c r="H977" s="26" t="n">
        <v/>
      </c>
      <c r="I977" s="27" t="n">
        <v/>
      </c>
      <c r="J977" s="27" t="n">
        <v/>
      </c>
      <c r="K977" s="27" t="n">
        <v/>
      </c>
      <c r="L977" s="27" t="n">
        <f>L953</f>
        <v>1362068.52</v>
      </c>
      <c r="M977" s="27" t="n">
        <f>M953</f>
        <v>2760922</v>
      </c>
      <c r="N977" s="27" t="n">
        <f>N953</f>
        <v>4122990.52</v>
      </c>
      <c r="O977" s="26" t="n">
        <v/>
      </c>
      <c r="P977" s="27" t="n" hidden="false">
        <v/>
      </c>
      <c r="Q977" s="27" t="n" hidden="false">
        <v/>
      </c>
      <c r="R977" s="27" t="n" hidden="false">
        <v/>
      </c>
      <c r="S977" s="27" t="n" hidden="false">
        <f>S953</f>
        <v>2507304.2</v>
      </c>
      <c r="T977" s="27" t="n" hidden="false">
        <f>T953</f>
        <v>4140202.2</v>
      </c>
      <c r="U977" s="28" t="n" hidden="false">
        <f>U953</f>
        <v>6647506.4</v>
      </c>
      <c r="V977" s="29" t="n" hidden="false">
        <f>U977/N977-1</f>
        <v>0.6123021306389034</v>
      </c>
      <c r="W977" s="26" t="n">
        <v/>
      </c>
      <c r="X977" s="27" t="n" hidden="false">
        <v/>
      </c>
      <c r="Y977" s="27" t="n" hidden="false">
        <v/>
      </c>
      <c r="Z977" s="27" t="n" hidden="false">
        <v/>
      </c>
      <c r="AA977" s="27" t="n" hidden="false">
        <f>AA953</f>
        <v>2526642.22</v>
      </c>
      <c r="AB977" s="27" t="n" hidden="false">
        <f>AB953</f>
        <v>4684151.56</v>
      </c>
      <c r="AC977" s="30" t="n" hidden="false">
        <f>AC953</f>
        <v>7210793.78</v>
      </c>
      <c r="AD977" s="31" t="n" hidden="false">
        <f>AC977/N977-1</f>
        <v>0.748923201501807</v>
      </c>
      <c r="AE977" s="26" t="n">
        <v/>
      </c>
      <c r="AF977" s="27" t="n" hidden="false">
        <v/>
      </c>
      <c r="AG977" s="27" t="n" hidden="false">
        <v/>
      </c>
      <c r="AH977" s="27" t="n" hidden="false">
        <v/>
      </c>
      <c r="AI977" s="27" t="n" hidden="false">
        <f>AI953</f>
        <v>2080682.42</v>
      </c>
      <c r="AJ977" s="27" t="n" hidden="false">
        <f>AJ953</f>
        <v>6024850</v>
      </c>
      <c r="AK977" s="32" t="n" hidden="false">
        <f>AK953</f>
        <v>8105532.42</v>
      </c>
      <c r="AL977" s="33" t="n" hidden="false">
        <f>AK977/N977-1</f>
        <v>0.9659352551700748</v>
      </c>
      <c r="AM977" s="26" t="n">
        <v/>
      </c>
      <c r="AN977" s="27" t="n" hidden="false">
        <v/>
      </c>
      <c r="AO977" s="27" t="n" hidden="false">
        <v/>
      </c>
      <c r="AP977" s="27" t="n" hidden="false">
        <v/>
      </c>
      <c r="AQ977" s="27" t="n" hidden="false">
        <f>AQ953</f>
        <v>2890471.3</v>
      </c>
      <c r="AR977" s="27" t="n" hidden="false">
        <f>AR953</f>
        <v>6092500</v>
      </c>
      <c r="AS977" s="27" t="n" hidden="false">
        <f>AS953</f>
        <v>8982971.3</v>
      </c>
      <c r="AT977" s="34" t="n" hidden="false">
        <f>AS977/N977-1</f>
        <v>1.178751383595226</v>
      </c>
    </row>
    <row r="978" customFormat="false" hidden="false" customHeight="1" outlineLevel="0" collapsed="false" ht="22" height="22">
      <c r="A978" s="1"/>
      <c r="B978" s="35" t="inlineStr">
        <is>
          <t xml:space="preserve">Дополнительные параметры</t>
        </is>
      </c>
      <c r="C978" s="35" t="inlineStr">
        <is>
          <t xml:space="preserve"/>
        </is>
      </c>
      <c r="D978" s="35" t="inlineStr">
        <is>
          <t xml:space="preserve"/>
        </is>
      </c>
      <c r="E978" s="35" t="inlineStr">
        <is>
          <t xml:space="preserve"/>
        </is>
      </c>
      <c r="F978" s="35" t="inlineStr">
        <is>
          <t xml:space="preserve"/>
        </is>
      </c>
      <c r="G978" s="35" t="inlineStr">
        <is>
          <t xml:space="preserve"/>
        </is>
      </c>
      <c r="H978" s="35" t="inlineStr">
        <is>
          <t xml:space="preserve"/>
        </is>
      </c>
      <c r="I978" s="35" t="inlineStr">
        <is>
          <t xml:space="preserve"/>
        </is>
      </c>
      <c r="J978" s="35" t="inlineStr">
        <is>
          <t xml:space="preserve"/>
        </is>
      </c>
      <c r="K978" s="35" t="inlineStr">
        <is>
          <t xml:space="preserve"/>
        </is>
      </c>
    </row>
    <row r="979" customFormat="false" hidden="false" customHeight="1" outlineLevel="0" collapsed="false" ht="16" height="16">
      <c r="A979" s="36" t="n">
        <v>1</v>
      </c>
      <c r="B979" s="18" t="inlineStr">
        <is>
          <t xml:space="preserve">Наличие авансирования</t>
        </is>
      </c>
      <c r="C979" s="18"/>
      <c r="D979" s="18" t="inlineStr">
        <is>
          <t xml:space="preserve">да (%)/нет</t>
        </is>
      </c>
      <c r="E979" s="18" t="inlineStr">
        <is>
          <t xml:space="preserve"/>
        </is>
      </c>
      <c r="F979" s="18" t="inlineStr">
        <is>
          <t xml:space="preserve"/>
        </is>
      </c>
      <c r="G979" s="18" t="inlineStr">
        <is>
          <t xml:space="preserve"/>
        </is>
      </c>
      <c r="H979" s="18" t="inlineStr">
        <is>
          <t xml:space="preserve"/>
        </is>
      </c>
      <c r="I979" s="18" t="inlineStr">
        <is>
          <t xml:space="preserve"/>
        </is>
      </c>
      <c r="J979" s="18" t="inlineStr">
        <is>
          <t xml:space="preserve"/>
        </is>
      </c>
      <c r="K979" s="18" t="inlineStr">
        <is>
          <t xml:space="preserve"/>
        </is>
      </c>
      <c r="L979" s="18" t="inlineStr">
        <is>
          <t xml:space="preserve"/>
        </is>
      </c>
      <c r="M979" s="18" t="inlineStr">
        <is>
          <t xml:space="preserve"/>
        </is>
      </c>
      <c r="N979" s="18" t="inlineStr">
        <is>
          <t xml:space="preserve"/>
        </is>
      </c>
      <c r="O979" s="18" t="inlineStr">
        <is>
          <t xml:space="preserve">Да (20%)</t>
        </is>
      </c>
      <c r="P979" s="18" t="inlineStr">
        <is>
          <t xml:space="preserve"/>
        </is>
      </c>
      <c r="Q979" s="18" t="inlineStr">
        <is>
          <t xml:space="preserve"/>
        </is>
      </c>
      <c r="R979" s="18" t="inlineStr">
        <is>
          <t xml:space="preserve"/>
        </is>
      </c>
      <c r="S979" s="18" t="inlineStr">
        <is>
          <t xml:space="preserve"/>
        </is>
      </c>
      <c r="T979" s="18" t="inlineStr">
        <is>
          <t xml:space="preserve"/>
        </is>
      </c>
      <c r="U979" s="18" t="inlineStr">
        <is>
          <t xml:space="preserve"/>
        </is>
      </c>
      <c r="V979" s="18" t="inlineStr">
        <is>
          <t xml:space="preserve"/>
        </is>
      </c>
      <c r="W979" s="18" t="inlineStr">
        <is>
          <t xml:space="preserve">Да, под выполненные работы.</t>
        </is>
      </c>
      <c r="X979" s="18" t="inlineStr">
        <is>
          <t xml:space="preserve"/>
        </is>
      </c>
      <c r="Y979" s="18" t="inlineStr">
        <is>
          <t xml:space="preserve"/>
        </is>
      </c>
      <c r="Z979" s="18" t="inlineStr">
        <is>
          <t xml:space="preserve"/>
        </is>
      </c>
      <c r="AA979" s="18" t="inlineStr">
        <is>
          <t xml:space="preserve"/>
        </is>
      </c>
      <c r="AB979" s="18" t="inlineStr">
        <is>
          <t xml:space="preserve"/>
        </is>
      </c>
      <c r="AC979" s="18" t="inlineStr">
        <is>
          <t xml:space="preserve"/>
        </is>
      </c>
      <c r="AD979" s="18" t="inlineStr">
        <is>
          <t xml:space="preserve"/>
        </is>
      </c>
      <c r="AE979" s="18" t="inlineStr">
        <is>
          <t xml:space="preserve">да</t>
        </is>
      </c>
      <c r="AF979" s="18" t="inlineStr">
        <is>
          <t xml:space="preserve"/>
        </is>
      </c>
      <c r="AG979" s="18" t="inlineStr">
        <is>
          <t xml:space="preserve"/>
        </is>
      </c>
      <c r="AH979" s="18" t="inlineStr">
        <is>
          <t xml:space="preserve"/>
        </is>
      </c>
      <c r="AI979" s="18" t="inlineStr">
        <is>
          <t xml:space="preserve"/>
        </is>
      </c>
      <c r="AJ979" s="18" t="inlineStr">
        <is>
          <t xml:space="preserve"/>
        </is>
      </c>
      <c r="AK979" s="18" t="inlineStr">
        <is>
          <t xml:space="preserve"/>
        </is>
      </c>
      <c r="AL979" s="18" t="inlineStr">
        <is>
          <t xml:space="preserve"/>
        </is>
      </c>
      <c r="AM979" s="18" t="inlineStr">
        <is>
          <t xml:space="preserve">Да, под выполненные работы.</t>
        </is>
      </c>
      <c r="AN979" s="18" t="inlineStr">
        <is>
          <t xml:space="preserve"/>
        </is>
      </c>
      <c r="AO979" s="18" t="inlineStr">
        <is>
          <t xml:space="preserve"/>
        </is>
      </c>
      <c r="AP979" s="18" t="inlineStr">
        <is>
          <t xml:space="preserve"/>
        </is>
      </c>
      <c r="AQ979" s="18" t="inlineStr">
        <is>
          <t xml:space="preserve"/>
        </is>
      </c>
      <c r="AR979" s="18" t="inlineStr">
        <is>
          <t xml:space="preserve"/>
        </is>
      </c>
      <c r="AS979" s="18" t="inlineStr">
        <is>
          <t xml:space="preserve"/>
        </is>
      </c>
      <c r="AT979" s="18" t="inlineStr">
        <is>
          <t xml:space="preserve"/>
        </is>
      </c>
    </row>
    <row r="980" customFormat="false" hidden="false" customHeight="1" outlineLevel="0" collapsed="false" ht="16" height="16">
      <c r="A980" s="36" t="n">
        <v>2</v>
      </c>
      <c r="B980" s="18" t="inlineStr">
        <is>
          <t xml:space="preserve">Готовность приступить к работе по уведомлению</t>
        </is>
      </c>
      <c r="C980" s="18"/>
      <c r="D980" s="18" t="inlineStr">
        <is>
          <t xml:space="preserve">да /нет</t>
        </is>
      </c>
      <c r="E980" s="18" t="inlineStr">
        <is>
          <t xml:space="preserve"/>
        </is>
      </c>
      <c r="F980" s="18" t="inlineStr">
        <is>
          <t xml:space="preserve"/>
        </is>
      </c>
      <c r="G980" s="18" t="inlineStr">
        <is>
          <t xml:space="preserve"/>
        </is>
      </c>
      <c r="H980" s="18" t="inlineStr">
        <is>
          <t xml:space="preserve"/>
        </is>
      </c>
      <c r="I980" s="18" t="inlineStr">
        <is>
          <t xml:space="preserve"/>
        </is>
      </c>
      <c r="J980" s="18" t="inlineStr">
        <is>
          <t xml:space="preserve"/>
        </is>
      </c>
      <c r="K980" s="18" t="inlineStr">
        <is>
          <t xml:space="preserve"/>
        </is>
      </c>
      <c r="L980" s="18" t="inlineStr">
        <is>
          <t xml:space="preserve"/>
        </is>
      </c>
      <c r="M980" s="18" t="inlineStr">
        <is>
          <t xml:space="preserve"/>
        </is>
      </c>
      <c r="N980" s="18" t="inlineStr">
        <is>
          <t xml:space="preserve"/>
        </is>
      </c>
      <c r="O980" s="18" t="inlineStr">
        <is>
          <t xml:space="preserve">да</t>
        </is>
      </c>
      <c r="P980" s="18" t="inlineStr">
        <is>
          <t xml:space="preserve"/>
        </is>
      </c>
      <c r="Q980" s="18" t="inlineStr">
        <is>
          <t xml:space="preserve"/>
        </is>
      </c>
      <c r="R980" s="18" t="inlineStr">
        <is>
          <t xml:space="preserve"/>
        </is>
      </c>
      <c r="S980" s="18" t="inlineStr">
        <is>
          <t xml:space="preserve"/>
        </is>
      </c>
      <c r="T980" s="18" t="inlineStr">
        <is>
          <t xml:space="preserve"/>
        </is>
      </c>
      <c r="U980" s="18" t="inlineStr">
        <is>
          <t xml:space="preserve"/>
        </is>
      </c>
      <c r="V980" s="18" t="inlineStr">
        <is>
          <t xml:space="preserve"/>
        </is>
      </c>
      <c r="W980" s="18" t="inlineStr">
        <is>
          <t xml:space="preserve">Да</t>
        </is>
      </c>
      <c r="X980" s="18" t="inlineStr">
        <is>
          <t xml:space="preserve"/>
        </is>
      </c>
      <c r="Y980" s="18" t="inlineStr">
        <is>
          <t xml:space="preserve"/>
        </is>
      </c>
      <c r="Z980" s="18" t="inlineStr">
        <is>
          <t xml:space="preserve"/>
        </is>
      </c>
      <c r="AA980" s="18" t="inlineStr">
        <is>
          <t xml:space="preserve"/>
        </is>
      </c>
      <c r="AB980" s="18" t="inlineStr">
        <is>
          <t xml:space="preserve"/>
        </is>
      </c>
      <c r="AC980" s="18" t="inlineStr">
        <is>
          <t xml:space="preserve"/>
        </is>
      </c>
      <c r="AD980" s="18" t="inlineStr">
        <is>
          <t xml:space="preserve"/>
        </is>
      </c>
      <c r="AE980" s="18" t="inlineStr">
        <is>
          <t xml:space="preserve">да</t>
        </is>
      </c>
      <c r="AF980" s="18" t="inlineStr">
        <is>
          <t xml:space="preserve"/>
        </is>
      </c>
      <c r="AG980" s="18" t="inlineStr">
        <is>
          <t xml:space="preserve"/>
        </is>
      </c>
      <c r="AH980" s="18" t="inlineStr">
        <is>
          <t xml:space="preserve"/>
        </is>
      </c>
      <c r="AI980" s="18" t="inlineStr">
        <is>
          <t xml:space="preserve"/>
        </is>
      </c>
      <c r="AJ980" s="18" t="inlineStr">
        <is>
          <t xml:space="preserve"/>
        </is>
      </c>
      <c r="AK980" s="18" t="inlineStr">
        <is>
          <t xml:space="preserve"/>
        </is>
      </c>
      <c r="AL980" s="18" t="inlineStr">
        <is>
          <t xml:space="preserve"/>
        </is>
      </c>
      <c r="AM980" s="18" t="inlineStr">
        <is>
          <t xml:space="preserve">Да</t>
        </is>
      </c>
      <c r="AN980" s="18" t="inlineStr">
        <is>
          <t xml:space="preserve"/>
        </is>
      </c>
      <c r="AO980" s="18" t="inlineStr">
        <is>
          <t xml:space="preserve"/>
        </is>
      </c>
      <c r="AP980" s="18" t="inlineStr">
        <is>
          <t xml:space="preserve"/>
        </is>
      </c>
      <c r="AQ980" s="18" t="inlineStr">
        <is>
          <t xml:space="preserve"/>
        </is>
      </c>
      <c r="AR980" s="18" t="inlineStr">
        <is>
          <t xml:space="preserve"/>
        </is>
      </c>
      <c r="AS980" s="18" t="inlineStr">
        <is>
          <t xml:space="preserve"/>
        </is>
      </c>
      <c r="AT980" s="18" t="inlineStr">
        <is>
          <t xml:space="preserve"/>
        </is>
      </c>
    </row>
    <row r="981" customFormat="false" hidden="false" customHeight="1" outlineLevel="0" collapsed="false" ht="96" height="96">
      <c r="A981" s="36" t="n">
        <v>3</v>
      </c>
      <c r="B981" s="18" t="inlineStr">
        <is>
          <t xml:space="preserve">Срок исполнения предмета тендера</t>
        </is>
      </c>
      <c r="C981" s="18"/>
      <c r="D981" s="18" t="inlineStr">
        <is>
          <t xml:space="preserve">Указать полотово: Блок 1/Блок 2/Блок 3/Блок 4/Блок 5/ЭГ - месяцев</t>
        </is>
      </c>
      <c r="E981" s="18" t="inlineStr">
        <is>
          <t xml:space="preserve"/>
        </is>
      </c>
      <c r="F981" s="18" t="inlineStr">
        <is>
          <t xml:space="preserve"/>
        </is>
      </c>
      <c r="G981" s="18" t="inlineStr">
        <is>
          <t xml:space="preserve"/>
        </is>
      </c>
      <c r="H981" s="18" t="inlineStr">
        <is>
          <t xml:space="preserve"/>
        </is>
      </c>
      <c r="I981" s="18" t="inlineStr">
        <is>
          <t xml:space="preserve"/>
        </is>
      </c>
      <c r="J981" s="18" t="inlineStr">
        <is>
          <t xml:space="preserve"/>
        </is>
      </c>
      <c r="K981" s="18" t="inlineStr">
        <is>
          <t xml:space="preserve"/>
        </is>
      </c>
      <c r="L981" s="18" t="inlineStr">
        <is>
          <t xml:space="preserve"/>
        </is>
      </c>
      <c r="M981" s="18" t="inlineStr">
        <is>
          <t xml:space="preserve"/>
        </is>
      </c>
      <c r="N981" s="18" t="inlineStr">
        <is>
          <t xml:space="preserve"/>
        </is>
      </c>
      <c r="O981" s="18" t="inlineStr">
        <is>
          <t xml:space="preserve">11мес</t>
        </is>
      </c>
      <c r="P981" s="18" t="inlineStr">
        <is>
          <t xml:space="preserve"/>
        </is>
      </c>
      <c r="Q981" s="18" t="inlineStr">
        <is>
          <t xml:space="preserve"/>
        </is>
      </c>
      <c r="R981" s="18" t="inlineStr">
        <is>
          <t xml:space="preserve"/>
        </is>
      </c>
      <c r="S981" s="18" t="inlineStr">
        <is>
          <t xml:space="preserve"/>
        </is>
      </c>
      <c r="T981" s="18" t="inlineStr">
        <is>
          <t xml:space="preserve"/>
        </is>
      </c>
      <c r="U981" s="18" t="inlineStr">
        <is>
          <t xml:space="preserve"/>
        </is>
      </c>
      <c r="V981" s="18" t="inlineStr">
        <is>
          <t xml:space="preserve"/>
        </is>
      </c>
      <c r="W981" s="18" t="inlineStr">
        <is>
          <t xml:space="preserve">Блок №1 – 6 мес.
Блок №2 - 6 мес.
Блок №3 - 6 мес.
 Блок №4 - 8 мес.
Блок №5 - 8 мес.
ЭГ -  2 мес.</t>
        </is>
      </c>
      <c r="X981" s="18" t="inlineStr">
        <is>
          <t xml:space="preserve"/>
        </is>
      </c>
      <c r="Y981" s="18" t="inlineStr">
        <is>
          <t xml:space="preserve"/>
        </is>
      </c>
      <c r="Z981" s="18" t="inlineStr">
        <is>
          <t xml:space="preserve"/>
        </is>
      </c>
      <c r="AA981" s="18" t="inlineStr">
        <is>
          <t xml:space="preserve"/>
        </is>
      </c>
      <c r="AB981" s="18" t="inlineStr">
        <is>
          <t xml:space="preserve"/>
        </is>
      </c>
      <c r="AC981" s="18" t="inlineStr">
        <is>
          <t xml:space="preserve"/>
        </is>
      </c>
      <c r="AD981" s="18" t="inlineStr">
        <is>
          <t xml:space="preserve"/>
        </is>
      </c>
      <c r="AE981" s="18" t="inlineStr">
        <is>
          <t xml:space="preserve">9 месяцев</t>
        </is>
      </c>
      <c r="AF981" s="18" t="inlineStr">
        <is>
          <t xml:space="preserve"/>
        </is>
      </c>
      <c r="AG981" s="18" t="inlineStr">
        <is>
          <t xml:space="preserve"/>
        </is>
      </c>
      <c r="AH981" s="18" t="inlineStr">
        <is>
          <t xml:space="preserve"/>
        </is>
      </c>
      <c r="AI981" s="18" t="inlineStr">
        <is>
          <t xml:space="preserve"/>
        </is>
      </c>
      <c r="AJ981" s="18" t="inlineStr">
        <is>
          <t xml:space="preserve"/>
        </is>
      </c>
      <c r="AK981" s="18" t="inlineStr">
        <is>
          <t xml:space="preserve"/>
        </is>
      </c>
      <c r="AL981" s="18" t="inlineStr">
        <is>
          <t xml:space="preserve"/>
        </is>
      </c>
      <c r="AM981" s="18" t="inlineStr">
        <is>
          <t xml:space="preserve">Блок №1 – 9 мес.
Блок №2 - 9 мес.
Блок №3 - 9 мес.
 Блок №4 - 9 мес.
Блок №5 – 9 мес.
ЭГ -  3 мес</t>
        </is>
      </c>
      <c r="AN981" s="18" t="inlineStr">
        <is>
          <t xml:space="preserve"/>
        </is>
      </c>
      <c r="AO981" s="18" t="inlineStr">
        <is>
          <t xml:space="preserve"/>
        </is>
      </c>
      <c r="AP981" s="18" t="inlineStr">
        <is>
          <t xml:space="preserve"/>
        </is>
      </c>
      <c r="AQ981" s="18" t="inlineStr">
        <is>
          <t xml:space="preserve"/>
        </is>
      </c>
      <c r="AR981" s="18" t="inlineStr">
        <is>
          <t xml:space="preserve"/>
        </is>
      </c>
      <c r="AS981" s="18" t="inlineStr">
        <is>
          <t xml:space="preserve"/>
        </is>
      </c>
      <c r="AT981" s="18" t="inlineStr">
        <is>
          <t xml:space="preserve"/>
        </is>
      </c>
    </row>
    <row r="982" customFormat="false" hidden="false" customHeight="1" outlineLevel="0" collapsed="false" ht="16" height="16">
      <c r="A982" s="36" t="n">
        <v>4</v>
      </c>
      <c r="B982" s="18" t="inlineStr">
        <is>
          <t xml:space="preserve">Гарантийный срок 5 лет</t>
        </is>
      </c>
      <c r="C982" s="18"/>
      <c r="D982" s="18" t="inlineStr">
        <is>
          <t xml:space="preserve">да /нет</t>
        </is>
      </c>
      <c r="E982" s="18" t="inlineStr">
        <is>
          <t xml:space="preserve"/>
        </is>
      </c>
      <c r="F982" s="18" t="inlineStr">
        <is>
          <t xml:space="preserve"/>
        </is>
      </c>
      <c r="G982" s="18" t="inlineStr">
        <is>
          <t xml:space="preserve"/>
        </is>
      </c>
      <c r="H982" s="18" t="inlineStr">
        <is>
          <t xml:space="preserve"/>
        </is>
      </c>
      <c r="I982" s="18" t="inlineStr">
        <is>
          <t xml:space="preserve"/>
        </is>
      </c>
      <c r="J982" s="18" t="inlineStr">
        <is>
          <t xml:space="preserve"/>
        </is>
      </c>
      <c r="K982" s="18" t="inlineStr">
        <is>
          <t xml:space="preserve"/>
        </is>
      </c>
      <c r="L982" s="18" t="inlineStr">
        <is>
          <t xml:space="preserve"/>
        </is>
      </c>
      <c r="M982" s="18" t="inlineStr">
        <is>
          <t xml:space="preserve"/>
        </is>
      </c>
      <c r="N982" s="18" t="inlineStr">
        <is>
          <t xml:space="preserve"/>
        </is>
      </c>
      <c r="O982" s="18" t="inlineStr">
        <is>
          <t xml:space="preserve">да</t>
        </is>
      </c>
      <c r="P982" s="18" t="inlineStr">
        <is>
          <t xml:space="preserve"/>
        </is>
      </c>
      <c r="Q982" s="18" t="inlineStr">
        <is>
          <t xml:space="preserve"/>
        </is>
      </c>
      <c r="R982" s="18" t="inlineStr">
        <is>
          <t xml:space="preserve"/>
        </is>
      </c>
      <c r="S982" s="18" t="inlineStr">
        <is>
          <t xml:space="preserve"/>
        </is>
      </c>
      <c r="T982" s="18" t="inlineStr">
        <is>
          <t xml:space="preserve"/>
        </is>
      </c>
      <c r="U982" s="18" t="inlineStr">
        <is>
          <t xml:space="preserve"/>
        </is>
      </c>
      <c r="V982" s="18" t="inlineStr">
        <is>
          <t xml:space="preserve"/>
        </is>
      </c>
      <c r="W982" s="18" t="inlineStr">
        <is>
          <t xml:space="preserve">Да</t>
        </is>
      </c>
      <c r="X982" s="18" t="inlineStr">
        <is>
          <t xml:space="preserve"/>
        </is>
      </c>
      <c r="Y982" s="18" t="inlineStr">
        <is>
          <t xml:space="preserve"/>
        </is>
      </c>
      <c r="Z982" s="18" t="inlineStr">
        <is>
          <t xml:space="preserve"/>
        </is>
      </c>
      <c r="AA982" s="18" t="inlineStr">
        <is>
          <t xml:space="preserve"/>
        </is>
      </c>
      <c r="AB982" s="18" t="inlineStr">
        <is>
          <t xml:space="preserve"/>
        </is>
      </c>
      <c r="AC982" s="18" t="inlineStr">
        <is>
          <t xml:space="preserve"/>
        </is>
      </c>
      <c r="AD982" s="18" t="inlineStr">
        <is>
          <t xml:space="preserve"/>
        </is>
      </c>
      <c r="AE982" s="18" t="inlineStr">
        <is>
          <t xml:space="preserve">да</t>
        </is>
      </c>
      <c r="AF982" s="18" t="inlineStr">
        <is>
          <t xml:space="preserve"/>
        </is>
      </c>
      <c r="AG982" s="18" t="inlineStr">
        <is>
          <t xml:space="preserve"/>
        </is>
      </c>
      <c r="AH982" s="18" t="inlineStr">
        <is>
          <t xml:space="preserve"/>
        </is>
      </c>
      <c r="AI982" s="18" t="inlineStr">
        <is>
          <t xml:space="preserve"/>
        </is>
      </c>
      <c r="AJ982" s="18" t="inlineStr">
        <is>
          <t xml:space="preserve"/>
        </is>
      </c>
      <c r="AK982" s="18" t="inlineStr">
        <is>
          <t xml:space="preserve"/>
        </is>
      </c>
      <c r="AL982" s="18" t="inlineStr">
        <is>
          <t xml:space="preserve"/>
        </is>
      </c>
      <c r="AM982" s="18" t="inlineStr">
        <is>
          <t xml:space="preserve">да</t>
        </is>
      </c>
      <c r="AN982" s="18" t="inlineStr">
        <is>
          <t xml:space="preserve"/>
        </is>
      </c>
      <c r="AO982" s="18" t="inlineStr">
        <is>
          <t xml:space="preserve"/>
        </is>
      </c>
      <c r="AP982" s="18" t="inlineStr">
        <is>
          <t xml:space="preserve"/>
        </is>
      </c>
      <c r="AQ982" s="18" t="inlineStr">
        <is>
          <t xml:space="preserve"/>
        </is>
      </c>
      <c r="AR982" s="18" t="inlineStr">
        <is>
          <t xml:space="preserve"/>
        </is>
      </c>
      <c r="AS982" s="18" t="inlineStr">
        <is>
          <t xml:space="preserve"/>
        </is>
      </c>
      <c r="AT982" s="18" t="inlineStr">
        <is>
          <t xml:space="preserve"/>
        </is>
      </c>
    </row>
    <row r="983" customFormat="false" hidden="false" customHeight="1" outlineLevel="0" collapsed="false" ht="32" height="32">
      <c r="A983" s="36" t="n">
        <v>5</v>
      </c>
      <c r="B983" s="18" t="inlineStr">
        <is>
          <t xml:space="preserve">Информация о посещении объекта (были/не были); вопросы по результатам посещения (да/нет)</t>
        </is>
      </c>
      <c r="C983" s="18"/>
      <c r="D983" s="18" t="inlineStr">
        <is>
          <t xml:space="preserve">были/не были;
да/нет</t>
        </is>
      </c>
      <c r="E983" s="18" t="inlineStr">
        <is>
          <t xml:space="preserve"/>
        </is>
      </c>
      <c r="F983" s="18" t="inlineStr">
        <is>
          <t xml:space="preserve"/>
        </is>
      </c>
      <c r="G983" s="18" t="inlineStr">
        <is>
          <t xml:space="preserve"/>
        </is>
      </c>
      <c r="H983" s="18" t="inlineStr">
        <is>
          <t xml:space="preserve"/>
        </is>
      </c>
      <c r="I983" s="18" t="inlineStr">
        <is>
          <t xml:space="preserve"/>
        </is>
      </c>
      <c r="J983" s="18" t="inlineStr">
        <is>
          <t xml:space="preserve"/>
        </is>
      </c>
      <c r="K983" s="18" t="inlineStr">
        <is>
          <t xml:space="preserve"/>
        </is>
      </c>
      <c r="L983" s="18" t="inlineStr">
        <is>
          <t xml:space="preserve"/>
        </is>
      </c>
      <c r="M983" s="18" t="inlineStr">
        <is>
          <t xml:space="preserve"/>
        </is>
      </c>
      <c r="N983" s="18" t="inlineStr">
        <is>
          <t xml:space="preserve"/>
        </is>
      </c>
      <c r="O983" s="18" t="inlineStr">
        <is>
          <t xml:space="preserve">были
нет</t>
        </is>
      </c>
      <c r="P983" s="18" t="inlineStr">
        <is>
          <t xml:space="preserve"/>
        </is>
      </c>
      <c r="Q983" s="18" t="inlineStr">
        <is>
          <t xml:space="preserve"/>
        </is>
      </c>
      <c r="R983" s="18" t="inlineStr">
        <is>
          <t xml:space="preserve"/>
        </is>
      </c>
      <c r="S983" s="18" t="inlineStr">
        <is>
          <t xml:space="preserve"/>
        </is>
      </c>
      <c r="T983" s="18" t="inlineStr">
        <is>
          <t xml:space="preserve"/>
        </is>
      </c>
      <c r="U983" s="18" t="inlineStr">
        <is>
          <t xml:space="preserve"/>
        </is>
      </c>
      <c r="V983" s="18" t="inlineStr">
        <is>
          <t xml:space="preserve"/>
        </is>
      </c>
      <c r="W983" s="18" t="inlineStr">
        <is>
          <t xml:space="preserve">Были</t>
        </is>
      </c>
      <c r="X983" s="18" t="inlineStr">
        <is>
          <t xml:space="preserve"/>
        </is>
      </c>
      <c r="Y983" s="18" t="inlineStr">
        <is>
          <t xml:space="preserve"/>
        </is>
      </c>
      <c r="Z983" s="18" t="inlineStr">
        <is>
          <t xml:space="preserve"/>
        </is>
      </c>
      <c r="AA983" s="18" t="inlineStr">
        <is>
          <t xml:space="preserve"/>
        </is>
      </c>
      <c r="AB983" s="18" t="inlineStr">
        <is>
          <t xml:space="preserve"/>
        </is>
      </c>
      <c r="AC983" s="18" t="inlineStr">
        <is>
          <t xml:space="preserve"/>
        </is>
      </c>
      <c r="AD983" s="18" t="inlineStr">
        <is>
          <t xml:space="preserve"/>
        </is>
      </c>
      <c r="AE983" s="18" t="inlineStr">
        <is>
          <t xml:space="preserve">нет</t>
        </is>
      </c>
      <c r="AF983" s="18" t="inlineStr">
        <is>
          <t xml:space="preserve"/>
        </is>
      </c>
      <c r="AG983" s="18" t="inlineStr">
        <is>
          <t xml:space="preserve"/>
        </is>
      </c>
      <c r="AH983" s="18" t="inlineStr">
        <is>
          <t xml:space="preserve"/>
        </is>
      </c>
      <c r="AI983" s="18" t="inlineStr">
        <is>
          <t xml:space="preserve"/>
        </is>
      </c>
      <c r="AJ983" s="18" t="inlineStr">
        <is>
          <t xml:space="preserve"/>
        </is>
      </c>
      <c r="AK983" s="18" t="inlineStr">
        <is>
          <t xml:space="preserve"/>
        </is>
      </c>
      <c r="AL983" s="18" t="inlineStr">
        <is>
          <t xml:space="preserve"/>
        </is>
      </c>
      <c r="AM983" s="18" t="inlineStr">
        <is>
          <t xml:space="preserve">Не были</t>
        </is>
      </c>
      <c r="AN983" s="18" t="inlineStr">
        <is>
          <t xml:space="preserve"/>
        </is>
      </c>
      <c r="AO983" s="18" t="inlineStr">
        <is>
          <t xml:space="preserve"/>
        </is>
      </c>
      <c r="AP983" s="18" t="inlineStr">
        <is>
          <t xml:space="preserve"/>
        </is>
      </c>
      <c r="AQ983" s="18" t="inlineStr">
        <is>
          <t xml:space="preserve"/>
        </is>
      </c>
      <c r="AR983" s="18" t="inlineStr">
        <is>
          <t xml:space="preserve"/>
        </is>
      </c>
      <c r="AS983" s="18" t="inlineStr">
        <is>
          <t xml:space="preserve"/>
        </is>
      </c>
      <c r="AT983" s="18" t="inlineStr">
        <is>
          <t xml:space="preserve"/>
        </is>
      </c>
    </row>
    <row r="984" customFormat="false" hidden="false" customHeight="1" outlineLevel="0" collapsed="false" ht="16" height="16">
      <c r="A984" s="36" t="n">
        <v>6</v>
      </c>
      <c r="B984" s="18" t="inlineStr">
        <is>
          <t xml:space="preserve">Виды работ, планируемые к выполнению субподрядными организациями</t>
        </is>
      </c>
      <c r="C984" s="18"/>
      <c r="D984" s="18" t="inlineStr">
        <is>
          <t xml:space="preserve">вид работ-наименование</t>
        </is>
      </c>
      <c r="E984" s="18" t="inlineStr">
        <is>
          <t xml:space="preserve"/>
        </is>
      </c>
      <c r="F984" s="18" t="inlineStr">
        <is>
          <t xml:space="preserve"/>
        </is>
      </c>
      <c r="G984" s="18" t="inlineStr">
        <is>
          <t xml:space="preserve"/>
        </is>
      </c>
      <c r="H984" s="18" t="inlineStr">
        <is>
          <t xml:space="preserve"/>
        </is>
      </c>
      <c r="I984" s="18" t="inlineStr">
        <is>
          <t xml:space="preserve"/>
        </is>
      </c>
      <c r="J984" s="18" t="inlineStr">
        <is>
          <t xml:space="preserve"/>
        </is>
      </c>
      <c r="K984" s="18" t="inlineStr">
        <is>
          <t xml:space="preserve"/>
        </is>
      </c>
      <c r="L984" s="18" t="inlineStr">
        <is>
          <t xml:space="preserve"/>
        </is>
      </c>
      <c r="M984" s="18" t="inlineStr">
        <is>
          <t xml:space="preserve"/>
        </is>
      </c>
      <c r="N984" s="18" t="inlineStr">
        <is>
          <t xml:space="preserve"/>
        </is>
      </c>
      <c r="O984" s="18" t="inlineStr">
        <is>
          <t xml:space="preserve">ЭОМ,ЭГ</t>
        </is>
      </c>
      <c r="P984" s="18" t="inlineStr">
        <is>
          <t xml:space="preserve"/>
        </is>
      </c>
      <c r="Q984" s="18" t="inlineStr">
        <is>
          <t xml:space="preserve"/>
        </is>
      </c>
      <c r="R984" s="18" t="inlineStr">
        <is>
          <t xml:space="preserve"/>
        </is>
      </c>
      <c r="S984" s="18" t="inlineStr">
        <is>
          <t xml:space="preserve"/>
        </is>
      </c>
      <c r="T984" s="18" t="inlineStr">
        <is>
          <t xml:space="preserve"/>
        </is>
      </c>
      <c r="U984" s="18" t="inlineStr">
        <is>
          <t xml:space="preserve"/>
        </is>
      </c>
      <c r="V984" s="18" t="inlineStr">
        <is>
          <t xml:space="preserve"/>
        </is>
      </c>
      <c r="W984" s="18" t="inlineStr">
        <is>
          <t xml:space="preserve">-</t>
        </is>
      </c>
      <c r="X984" s="18" t="inlineStr">
        <is>
          <t xml:space="preserve"/>
        </is>
      </c>
      <c r="Y984" s="18" t="inlineStr">
        <is>
          <t xml:space="preserve"/>
        </is>
      </c>
      <c r="Z984" s="18" t="inlineStr">
        <is>
          <t xml:space="preserve"/>
        </is>
      </c>
      <c r="AA984" s="18" t="inlineStr">
        <is>
          <t xml:space="preserve"/>
        </is>
      </c>
      <c r="AB984" s="18" t="inlineStr">
        <is>
          <t xml:space="preserve"/>
        </is>
      </c>
      <c r="AC984" s="18" t="inlineStr">
        <is>
          <t xml:space="preserve"/>
        </is>
      </c>
      <c r="AD984" s="18" t="inlineStr">
        <is>
          <t xml:space="preserve"/>
        </is>
      </c>
      <c r="AE984" s="18" t="inlineStr">
        <is>
          <t xml:space="preserve">Собственные силы</t>
        </is>
      </c>
      <c r="AF984" s="18" t="inlineStr">
        <is>
          <t xml:space="preserve"/>
        </is>
      </c>
      <c r="AG984" s="18" t="inlineStr">
        <is>
          <t xml:space="preserve"/>
        </is>
      </c>
      <c r="AH984" s="18" t="inlineStr">
        <is>
          <t xml:space="preserve"/>
        </is>
      </c>
      <c r="AI984" s="18" t="inlineStr">
        <is>
          <t xml:space="preserve"/>
        </is>
      </c>
      <c r="AJ984" s="18" t="inlineStr">
        <is>
          <t xml:space="preserve"/>
        </is>
      </c>
      <c r="AK984" s="18" t="inlineStr">
        <is>
          <t xml:space="preserve"/>
        </is>
      </c>
      <c r="AL984" s="18" t="inlineStr">
        <is>
          <t xml:space="preserve"/>
        </is>
      </c>
      <c r="AM984" s="18" t="inlineStr">
        <is>
          <t xml:space="preserve">-</t>
        </is>
      </c>
      <c r="AN984" s="18" t="inlineStr">
        <is>
          <t xml:space="preserve"/>
        </is>
      </c>
      <c r="AO984" s="18" t="inlineStr">
        <is>
          <t xml:space="preserve"/>
        </is>
      </c>
      <c r="AP984" s="18" t="inlineStr">
        <is>
          <t xml:space="preserve"/>
        </is>
      </c>
      <c r="AQ984" s="18" t="inlineStr">
        <is>
          <t xml:space="preserve"/>
        </is>
      </c>
      <c r="AR984" s="18" t="inlineStr">
        <is>
          <t xml:space="preserve"/>
        </is>
      </c>
      <c r="AS984" s="18" t="inlineStr">
        <is>
          <t xml:space="preserve"/>
        </is>
      </c>
      <c r="AT984" s="18" t="inlineStr">
        <is>
          <t xml:space="preserve"/>
        </is>
      </c>
    </row>
    <row r="985" customFormat="false" hidden="false" customHeight="1" outlineLevel="0" collapsed="false" ht="16" height="16">
      <c r="A985" s="36" t="n">
        <v>7</v>
      </c>
      <c r="B985" s="18" t="inlineStr">
        <is>
          <t xml:space="preserve">Готовность подписать договор в редакции Заказчика</t>
        </is>
      </c>
      <c r="C985" s="18"/>
      <c r="D985" s="18" t="inlineStr">
        <is>
          <t xml:space="preserve">да/нет</t>
        </is>
      </c>
      <c r="E985" s="18" t="inlineStr">
        <is>
          <t xml:space="preserve"/>
        </is>
      </c>
      <c r="F985" s="18" t="inlineStr">
        <is>
          <t xml:space="preserve"/>
        </is>
      </c>
      <c r="G985" s="18" t="inlineStr">
        <is>
          <t xml:space="preserve"/>
        </is>
      </c>
      <c r="H985" s="18" t="inlineStr">
        <is>
          <t xml:space="preserve"/>
        </is>
      </c>
      <c r="I985" s="18" t="inlineStr">
        <is>
          <t xml:space="preserve"/>
        </is>
      </c>
      <c r="J985" s="18" t="inlineStr">
        <is>
          <t xml:space="preserve"/>
        </is>
      </c>
      <c r="K985" s="18" t="inlineStr">
        <is>
          <t xml:space="preserve"/>
        </is>
      </c>
      <c r="L985" s="18" t="inlineStr">
        <is>
          <t xml:space="preserve"/>
        </is>
      </c>
      <c r="M985" s="18" t="inlineStr">
        <is>
          <t xml:space="preserve"/>
        </is>
      </c>
      <c r="N985" s="18" t="inlineStr">
        <is>
          <t xml:space="preserve"/>
        </is>
      </c>
      <c r="O985" s="18" t="inlineStr">
        <is>
          <t xml:space="preserve">да</t>
        </is>
      </c>
      <c r="P985" s="18" t="inlineStr">
        <is>
          <t xml:space="preserve"/>
        </is>
      </c>
      <c r="Q985" s="18" t="inlineStr">
        <is>
          <t xml:space="preserve"/>
        </is>
      </c>
      <c r="R985" s="18" t="inlineStr">
        <is>
          <t xml:space="preserve"/>
        </is>
      </c>
      <c r="S985" s="18" t="inlineStr">
        <is>
          <t xml:space="preserve"/>
        </is>
      </c>
      <c r="T985" s="18" t="inlineStr">
        <is>
          <t xml:space="preserve"/>
        </is>
      </c>
      <c r="U985" s="18" t="inlineStr">
        <is>
          <t xml:space="preserve"/>
        </is>
      </c>
      <c r="V985" s="18" t="inlineStr">
        <is>
          <t xml:space="preserve"/>
        </is>
      </c>
      <c r="W985" s="18" t="inlineStr">
        <is>
          <t xml:space="preserve">Да</t>
        </is>
      </c>
      <c r="X985" s="18" t="inlineStr">
        <is>
          <t xml:space="preserve"/>
        </is>
      </c>
      <c r="Y985" s="18" t="inlineStr">
        <is>
          <t xml:space="preserve"/>
        </is>
      </c>
      <c r="Z985" s="18" t="inlineStr">
        <is>
          <t xml:space="preserve"/>
        </is>
      </c>
      <c r="AA985" s="18" t="inlineStr">
        <is>
          <t xml:space="preserve"/>
        </is>
      </c>
      <c r="AB985" s="18" t="inlineStr">
        <is>
          <t xml:space="preserve"/>
        </is>
      </c>
      <c r="AC985" s="18" t="inlineStr">
        <is>
          <t xml:space="preserve"/>
        </is>
      </c>
      <c r="AD985" s="18" t="inlineStr">
        <is>
          <t xml:space="preserve"/>
        </is>
      </c>
      <c r="AE985" s="18" t="inlineStr">
        <is>
          <t xml:space="preserve">да</t>
        </is>
      </c>
      <c r="AF985" s="18" t="inlineStr">
        <is>
          <t xml:space="preserve"/>
        </is>
      </c>
      <c r="AG985" s="18" t="inlineStr">
        <is>
          <t xml:space="preserve"/>
        </is>
      </c>
      <c r="AH985" s="18" t="inlineStr">
        <is>
          <t xml:space="preserve"/>
        </is>
      </c>
      <c r="AI985" s="18" t="inlineStr">
        <is>
          <t xml:space="preserve"/>
        </is>
      </c>
      <c r="AJ985" s="18" t="inlineStr">
        <is>
          <t xml:space="preserve"/>
        </is>
      </c>
      <c r="AK985" s="18" t="inlineStr">
        <is>
          <t xml:space="preserve"/>
        </is>
      </c>
      <c r="AL985" s="18" t="inlineStr">
        <is>
          <t xml:space="preserve"/>
        </is>
      </c>
      <c r="AM985" s="18" t="inlineStr">
        <is>
          <t xml:space="preserve">да</t>
        </is>
      </c>
      <c r="AN985" s="18" t="inlineStr">
        <is>
          <t xml:space="preserve"/>
        </is>
      </c>
      <c r="AO985" s="18" t="inlineStr">
        <is>
          <t xml:space="preserve"/>
        </is>
      </c>
      <c r="AP985" s="18" t="inlineStr">
        <is>
          <t xml:space="preserve"/>
        </is>
      </c>
      <c r="AQ985" s="18" t="inlineStr">
        <is>
          <t xml:space="preserve"/>
        </is>
      </c>
      <c r="AR985" s="18" t="inlineStr">
        <is>
          <t xml:space="preserve"/>
        </is>
      </c>
      <c r="AS985" s="18" t="inlineStr">
        <is>
          <t xml:space="preserve"/>
        </is>
      </c>
      <c r="AT985" s="18" t="inlineStr">
        <is>
          <t xml:space="preserve"/>
        </is>
      </c>
    </row>
    <row r="986" customFormat="false" hidden="false" customHeight="1" outlineLevel="0" collapsed="false" ht="16" height="16">
      <c r="A986" s="36" t="n">
        <v>8</v>
      </c>
      <c r="B986" s="18" t="inlineStr">
        <is>
          <t xml:space="preserve">Наличие СРО</t>
        </is>
      </c>
      <c r="C986" s="18"/>
      <c r="D986" s="18" t="inlineStr">
        <is>
          <t xml:space="preserve">да(сумма)/нет</t>
        </is>
      </c>
      <c r="E986" s="18" t="inlineStr">
        <is>
          <t xml:space="preserve"/>
        </is>
      </c>
      <c r="F986" s="18" t="inlineStr">
        <is>
          <t xml:space="preserve"/>
        </is>
      </c>
      <c r="G986" s="18" t="inlineStr">
        <is>
          <t xml:space="preserve"/>
        </is>
      </c>
      <c r="H986" s="18" t="inlineStr">
        <is>
          <t xml:space="preserve"/>
        </is>
      </c>
      <c r="I986" s="18" t="inlineStr">
        <is>
          <t xml:space="preserve"/>
        </is>
      </c>
      <c r="J986" s="18" t="inlineStr">
        <is>
          <t xml:space="preserve"/>
        </is>
      </c>
      <c r="K986" s="18" t="inlineStr">
        <is>
          <t xml:space="preserve"/>
        </is>
      </c>
      <c r="L986" s="18" t="inlineStr">
        <is>
          <t xml:space="preserve"/>
        </is>
      </c>
      <c r="M986" s="18" t="inlineStr">
        <is>
          <t xml:space="preserve"/>
        </is>
      </c>
      <c r="N986" s="18" t="inlineStr">
        <is>
          <t xml:space="preserve"/>
        </is>
      </c>
      <c r="O986" s="18" t="inlineStr">
        <is>
          <t xml:space="preserve">да (90млн)</t>
        </is>
      </c>
      <c r="P986" s="18" t="inlineStr">
        <is>
          <t xml:space="preserve"/>
        </is>
      </c>
      <c r="Q986" s="18" t="inlineStr">
        <is>
          <t xml:space="preserve"/>
        </is>
      </c>
      <c r="R986" s="18" t="inlineStr">
        <is>
          <t xml:space="preserve"/>
        </is>
      </c>
      <c r="S986" s="18" t="inlineStr">
        <is>
          <t xml:space="preserve"/>
        </is>
      </c>
      <c r="T986" s="18" t="inlineStr">
        <is>
          <t xml:space="preserve"/>
        </is>
      </c>
      <c r="U986" s="18" t="inlineStr">
        <is>
          <t xml:space="preserve"/>
        </is>
      </c>
      <c r="V986" s="18" t="inlineStr">
        <is>
          <t xml:space="preserve"/>
        </is>
      </c>
      <c r="W986" s="18" t="inlineStr">
        <is>
          <t xml:space="preserve">Да, 90 млн. В случае победы, готовы увеличить до 2 уровня, до 500 млн.</t>
        </is>
      </c>
      <c r="X986" s="18" t="inlineStr">
        <is>
          <t xml:space="preserve"/>
        </is>
      </c>
      <c r="Y986" s="18" t="inlineStr">
        <is>
          <t xml:space="preserve"/>
        </is>
      </c>
      <c r="Z986" s="18" t="inlineStr">
        <is>
          <t xml:space="preserve"/>
        </is>
      </c>
      <c r="AA986" s="18" t="inlineStr">
        <is>
          <t xml:space="preserve"/>
        </is>
      </c>
      <c r="AB986" s="18" t="inlineStr">
        <is>
          <t xml:space="preserve"/>
        </is>
      </c>
      <c r="AC986" s="18" t="inlineStr">
        <is>
          <t xml:space="preserve"/>
        </is>
      </c>
      <c r="AD986" s="18" t="inlineStr">
        <is>
          <t xml:space="preserve"/>
        </is>
      </c>
      <c r="AE986" s="18" t="inlineStr">
        <is>
          <t xml:space="preserve">да</t>
        </is>
      </c>
      <c r="AF986" s="18" t="inlineStr">
        <is>
          <t xml:space="preserve"/>
        </is>
      </c>
      <c r="AG986" s="18" t="inlineStr">
        <is>
          <t xml:space="preserve"/>
        </is>
      </c>
      <c r="AH986" s="18" t="inlineStr">
        <is>
          <t xml:space="preserve"/>
        </is>
      </c>
      <c r="AI986" s="18" t="inlineStr">
        <is>
          <t xml:space="preserve"/>
        </is>
      </c>
      <c r="AJ986" s="18" t="inlineStr">
        <is>
          <t xml:space="preserve"/>
        </is>
      </c>
      <c r="AK986" s="18" t="inlineStr">
        <is>
          <t xml:space="preserve"/>
        </is>
      </c>
      <c r="AL986" s="18" t="inlineStr">
        <is>
          <t xml:space="preserve"/>
        </is>
      </c>
      <c r="AM986" s="18" t="inlineStr">
        <is>
          <t xml:space="preserve">Да, 500 млн.</t>
        </is>
      </c>
      <c r="AN986" s="18" t="inlineStr">
        <is>
          <t xml:space="preserve"/>
        </is>
      </c>
      <c r="AO986" s="18" t="inlineStr">
        <is>
          <t xml:space="preserve"/>
        </is>
      </c>
      <c r="AP986" s="18" t="inlineStr">
        <is>
          <t xml:space="preserve"/>
        </is>
      </c>
      <c r="AQ986" s="18" t="inlineStr">
        <is>
          <t xml:space="preserve"/>
        </is>
      </c>
      <c r="AR986" s="18" t="inlineStr">
        <is>
          <t xml:space="preserve"/>
        </is>
      </c>
      <c r="AS986" s="18" t="inlineStr">
        <is>
          <t xml:space="preserve"/>
        </is>
      </c>
      <c r="AT986" s="18" t="inlineStr">
        <is>
          <t xml:space="preserve"/>
        </is>
      </c>
    </row>
    <row r="987" customFormat="false" hidden="false" customHeight="1" outlineLevel="0" collapsed="false" ht="304" height="304">
      <c r="A987" s="36" t="n">
        <v>9</v>
      </c>
      <c r="B987" s="18" t="inlineStr">
        <is>
          <t xml:space="preserve">Опыт работы с ГК ПИК (при наличии текущих проектов- указать % реализации)</t>
        </is>
      </c>
      <c r="C987" s="18"/>
      <c r="D987" s="18" t="inlineStr">
        <is>
          <t xml:space="preserve">объект/вид работ/% выполнения</t>
        </is>
      </c>
      <c r="E987" s="18" t="inlineStr">
        <is>
          <t xml:space="preserve"/>
        </is>
      </c>
      <c r="F987" s="18" t="inlineStr">
        <is>
          <t xml:space="preserve"/>
        </is>
      </c>
      <c r="G987" s="18" t="inlineStr">
        <is>
          <t xml:space="preserve"/>
        </is>
      </c>
      <c r="H987" s="18" t="inlineStr">
        <is>
          <t xml:space="preserve"/>
        </is>
      </c>
      <c r="I987" s="18" t="inlineStr">
        <is>
          <t xml:space="preserve"/>
        </is>
      </c>
      <c r="J987" s="18" t="inlineStr">
        <is>
          <t xml:space="preserve"/>
        </is>
      </c>
      <c r="K987" s="18" t="inlineStr">
        <is>
          <t xml:space="preserve"/>
        </is>
      </c>
      <c r="L987" s="18" t="inlineStr">
        <is>
          <t xml:space="preserve"/>
        </is>
      </c>
      <c r="M987" s="18" t="inlineStr">
        <is>
          <t xml:space="preserve"/>
        </is>
      </c>
      <c r="N987" s="18" t="inlineStr">
        <is>
          <t xml:space="preserve"/>
        </is>
      </c>
      <c r="O987" s="18" t="inlineStr">
        <is>
          <t xml:space="preserve">Проект: Green park. Вид работ: ЭОМ.
Адрес: г. Москва, ВДНХ, ул. Сельскохозяйственная, вл. 35, оч. 3, БНК на 270 мест с СОШ на 825 мест
34%
Проект: Green park. Вид работ: ОВиК
Адрес: г. Москва, ВДНХ, ул. Сельскохозяйственная, вл. 35, оч. 3, БНК на 270 мест с СОШ на 825 мест
55%
Проект: Green park. Вид работ: ОВиК и Вк.
Адрес: г. Москва, ВДНХ, ул. Сельскохозяйственная, вл. 35, оч. 3, ДОУ 3 (200 мест)
78%
Проект: Green park. Вид работ: ЭОМ и СС.
Адрес: г. Москва, ВДНХ, ул. Сельскохозяйственная, вл. 35, оч. 3, ДОУ 3 (200 мест)
75%
Проект: Кольская 8. Вид работ: ЭОМ и СС.
Адрес: г. Москва, ул. Кольская вл. 8, ДОО на 225 мест
23%
Проект: Люблинский парк
Адрес:
г. Москва, ул. Люблинская, вл. 72, корп. 34, Школа на 2200 мест
10%</t>
        </is>
      </c>
      <c r="P987" s="18" t="inlineStr">
        <is>
          <t xml:space="preserve"/>
        </is>
      </c>
      <c r="Q987" s="18" t="inlineStr">
        <is>
          <t xml:space="preserve"/>
        </is>
      </c>
      <c r="R987" s="18" t="inlineStr">
        <is>
          <t xml:space="preserve"/>
        </is>
      </c>
      <c r="S987" s="18" t="inlineStr">
        <is>
          <t xml:space="preserve"/>
        </is>
      </c>
      <c r="T987" s="18" t="inlineStr">
        <is>
          <t xml:space="preserve"/>
        </is>
      </c>
      <c r="U987" s="18" t="inlineStr">
        <is>
          <t xml:space="preserve"/>
        </is>
      </c>
      <c r="V987" s="18" t="inlineStr">
        <is>
          <t xml:space="preserve"/>
        </is>
      </c>
      <c r="W987" s="18" t="inlineStr">
        <is>
          <t xml:space="preserve">Восточное бутово корп. 42 – 80 %
Митинский лес корп. 2.1, паркинг – 90 %
Мичуринский парк ЭОМ и СС корп. 4.4 – 15 %
Юнино корп. 2 – 40 %
ТЦ Lakes – 85 %</t>
        </is>
      </c>
      <c r="X987" s="18" t="inlineStr">
        <is>
          <t xml:space="preserve"/>
        </is>
      </c>
      <c r="Y987" s="18" t="inlineStr">
        <is>
          <t xml:space="preserve"/>
        </is>
      </c>
      <c r="Z987" s="18" t="inlineStr">
        <is>
          <t xml:space="preserve"/>
        </is>
      </c>
      <c r="AA987" s="18" t="inlineStr">
        <is>
          <t xml:space="preserve"/>
        </is>
      </c>
      <c r="AB987" s="18" t="inlineStr">
        <is>
          <t xml:space="preserve"/>
        </is>
      </c>
      <c r="AC987" s="18" t="inlineStr">
        <is>
          <t xml:space="preserve"/>
        </is>
      </c>
      <c r="AD987" s="18" t="inlineStr">
        <is>
          <t xml:space="preserve"/>
        </is>
      </c>
      <c r="AE987" s="18" t="inlineStr">
        <is>
          <t xml:space="preserve">ЖК Дмитровский парк СКБ (Электромонтажные работы, алмазное бурение), ЖК Holland park Жилье (Электромонтажные работы, алмазное бурение), ЖК Кронштадтский 14 СКБ (Электромонтажные работы, алмазное бурение), ЖК Сигнальный 16 СКБ (Электромонтажные работы, алмазное бурение)</t>
        </is>
      </c>
      <c r="AF987" s="18" t="inlineStr">
        <is>
          <t xml:space="preserve"/>
        </is>
      </c>
      <c r="AG987" s="18" t="inlineStr">
        <is>
          <t xml:space="preserve"/>
        </is>
      </c>
      <c r="AH987" s="18" t="inlineStr">
        <is>
          <t xml:space="preserve"/>
        </is>
      </c>
      <c r="AI987" s="18" t="inlineStr">
        <is>
          <t xml:space="preserve"/>
        </is>
      </c>
      <c r="AJ987" s="18" t="inlineStr">
        <is>
          <t xml:space="preserve"/>
        </is>
      </c>
      <c r="AK987" s="18" t="inlineStr">
        <is>
          <t xml:space="preserve"/>
        </is>
      </c>
      <c r="AL987" s="18" t="inlineStr">
        <is>
          <t xml:space="preserve"/>
        </is>
      </c>
      <c r="AM987" s="18" t="inlineStr">
        <is>
          <t xml:space="preserve">Озерная корп. 2.3, 2.6 – 95 %</t>
        </is>
      </c>
      <c r="AN987" s="18" t="inlineStr">
        <is>
          <t xml:space="preserve"/>
        </is>
      </c>
      <c r="AO987" s="18" t="inlineStr">
        <is>
          <t xml:space="preserve"/>
        </is>
      </c>
      <c r="AP987" s="18" t="inlineStr">
        <is>
          <t xml:space="preserve"/>
        </is>
      </c>
      <c r="AQ987" s="18" t="inlineStr">
        <is>
          <t xml:space="preserve"/>
        </is>
      </c>
      <c r="AR987" s="18" t="inlineStr">
        <is>
          <t xml:space="preserve"/>
        </is>
      </c>
      <c r="AS987" s="18" t="inlineStr">
        <is>
          <t xml:space="preserve"/>
        </is>
      </c>
      <c r="AT987" s="18" t="inlineStr">
        <is>
          <t xml:space="preserve"/>
        </is>
      </c>
    </row>
    <row r="988" customFormat="false" hidden="false" customHeight="1" outlineLevel="0" collapsed="false" ht="256" height="256">
      <c r="A988" s="36" t="n">
        <v>10</v>
      </c>
      <c r="B988" s="18" t="inlineStr">
        <is>
          <t xml:space="preserve">Опыт реализации подобных видов работ за последние 2-3 года (указать не более 5 ключевых объектов и их заказчиков)</t>
        </is>
      </c>
      <c r="C988" s="18"/>
      <c r="D988" s="18" t="inlineStr">
        <is>
          <t xml:space="preserve">объект/заказчик/год</t>
        </is>
      </c>
      <c r="E988" s="18" t="inlineStr">
        <is>
          <t xml:space="preserve"/>
        </is>
      </c>
      <c r="F988" s="18" t="inlineStr">
        <is>
          <t xml:space="preserve"/>
        </is>
      </c>
      <c r="G988" s="18" t="inlineStr">
        <is>
          <t xml:space="preserve"/>
        </is>
      </c>
      <c r="H988" s="18" t="inlineStr">
        <is>
          <t xml:space="preserve"/>
        </is>
      </c>
      <c r="I988" s="18" t="inlineStr">
        <is>
          <t xml:space="preserve"/>
        </is>
      </c>
      <c r="J988" s="18" t="inlineStr">
        <is>
          <t xml:space="preserve"/>
        </is>
      </c>
      <c r="K988" s="18" t="inlineStr">
        <is>
          <t xml:space="preserve"/>
        </is>
      </c>
      <c r="L988" s="18" t="inlineStr">
        <is>
          <t xml:space="preserve"/>
        </is>
      </c>
      <c r="M988" s="18" t="inlineStr">
        <is>
          <t xml:space="preserve"/>
        </is>
      </c>
      <c r="N988" s="18" t="inlineStr">
        <is>
          <t xml:space="preserve"/>
        </is>
      </c>
      <c r="O988" s="18" t="inlineStr">
        <is>
          <t xml:space="preserve">ООО "Мосстройдевелопмент"
Авторский дом Roza Rossa.
Отделочные работы, устройство внутреннего и наружнего освещения, общестроительные работы.
03.2023-12.2024.
ООО "Мосстройдевелопмент"
Технопарк Pererva.
Отделочные работы, слаботочные системы, общестроительные работы.
03.2023-10.2024.
ООО "Мосстройдевелопмент"
ДМ Тауэр.
Фасадное освещение, слаботочные системы.
2022-2023.
ООО "АЛЬФА-ГРУПП"
Городская поликлиника № 107.
Электромонтажные работы и слаботочные системы.
2022-2023г.</t>
        </is>
      </c>
      <c r="P988" s="18" t="inlineStr">
        <is>
          <t xml:space="preserve"/>
        </is>
      </c>
      <c r="Q988" s="18" t="inlineStr">
        <is>
          <t xml:space="preserve"/>
        </is>
      </c>
      <c r="R988" s="18" t="inlineStr">
        <is>
          <t xml:space="preserve"/>
        </is>
      </c>
      <c r="S988" s="18" t="inlineStr">
        <is>
          <t xml:space="preserve"/>
        </is>
      </c>
      <c r="T988" s="18" t="inlineStr">
        <is>
          <t xml:space="preserve"/>
        </is>
      </c>
      <c r="U988" s="18" t="inlineStr">
        <is>
          <t xml:space="preserve"/>
        </is>
      </c>
      <c r="V988" s="18" t="inlineStr">
        <is>
          <t xml:space="preserve"/>
        </is>
      </c>
      <c r="W988" s="18" t="inlineStr">
        <is>
          <t xml:space="preserve">Второй нагатинский ДОО 200 мест.
Одинцово корп. 2.6 ДОО к корп. 1.17.
ЖК Одинбург Школа 1000 мест.
Саларьево парк ДОО 220 мест.</t>
        </is>
      </c>
      <c r="X988" s="18" t="inlineStr">
        <is>
          <t xml:space="preserve"/>
        </is>
      </c>
      <c r="Y988" s="18" t="inlineStr">
        <is>
          <t xml:space="preserve"/>
        </is>
      </c>
      <c r="Z988" s="18" t="inlineStr">
        <is>
          <t xml:space="preserve"/>
        </is>
      </c>
      <c r="AA988" s="18" t="inlineStr">
        <is>
          <t xml:space="preserve"/>
        </is>
      </c>
      <c r="AB988" s="18" t="inlineStr">
        <is>
          <t xml:space="preserve"/>
        </is>
      </c>
      <c r="AC988" s="18" t="inlineStr">
        <is>
          <t xml:space="preserve"/>
        </is>
      </c>
      <c r="AD988" s="18" t="inlineStr">
        <is>
          <t xml:space="preserve"/>
        </is>
      </c>
      <c r="AE988" s="18" t="inlineStr">
        <is>
          <t xml:space="preserve">ЖК Дмитровский парк СКБ (Электромонтажные работы, алмазное бурение), ЖК Holland park Жилье (Электромонтажные работы, алмазное бурение), ЖК Кронштадтский 14 СКБ (Электромонтажные работы, алмазное бурение), ЖК Сигнальный 16 СКБ (Электромонтажные работы, алмазное бурение), ЖК Микинено, ЖК Ильинские луга</t>
        </is>
      </c>
      <c r="AF988" s="18" t="inlineStr">
        <is>
          <t xml:space="preserve"/>
        </is>
      </c>
      <c r="AG988" s="18" t="inlineStr">
        <is>
          <t xml:space="preserve"/>
        </is>
      </c>
      <c r="AH988" s="18" t="inlineStr">
        <is>
          <t xml:space="preserve"/>
        </is>
      </c>
      <c r="AI988" s="18" t="inlineStr">
        <is>
          <t xml:space="preserve"/>
        </is>
      </c>
      <c r="AJ988" s="18" t="inlineStr">
        <is>
          <t xml:space="preserve"/>
        </is>
      </c>
      <c r="AK988" s="18" t="inlineStr">
        <is>
          <t xml:space="preserve"/>
        </is>
      </c>
      <c r="AL988" s="18" t="inlineStr">
        <is>
          <t xml:space="preserve"/>
        </is>
      </c>
      <c r="AM988" s="18" t="inlineStr">
        <is>
          <t xml:space="preserve">-</t>
        </is>
      </c>
      <c r="AN988" s="18" t="inlineStr">
        <is>
          <t xml:space="preserve"/>
        </is>
      </c>
      <c r="AO988" s="18" t="inlineStr">
        <is>
          <t xml:space="preserve"/>
        </is>
      </c>
      <c r="AP988" s="18" t="inlineStr">
        <is>
          <t xml:space="preserve"/>
        </is>
      </c>
      <c r="AQ988" s="18" t="inlineStr">
        <is>
          <t xml:space="preserve"/>
        </is>
      </c>
      <c r="AR988" s="18" t="inlineStr">
        <is>
          <t xml:space="preserve"/>
        </is>
      </c>
      <c r="AS988" s="18" t="inlineStr">
        <is>
          <t xml:space="preserve"/>
        </is>
      </c>
      <c r="AT988" s="18" t="inlineStr">
        <is>
          <t xml:space="preserve"/>
        </is>
      </c>
    </row>
    <row r="989" customFormat="false" hidden="false" customHeight="1" outlineLevel="0" collapsed="false" ht="32" height="32">
      <c r="A989" s="36" t="n">
        <v>11</v>
      </c>
      <c r="B989" s="18" t="inlineStr">
        <is>
          <t xml:space="preserve">Численность работающих всего(кол-во); Численность, планируемая для выполнения предмета тендера(кол-во)</t>
        </is>
      </c>
      <c r="C989" s="18"/>
      <c r="D989" s="18" t="inlineStr">
        <is>
          <t xml:space="preserve">кол-во;
кол-во</t>
        </is>
      </c>
      <c r="E989" s="18" t="inlineStr">
        <is>
          <t xml:space="preserve"/>
        </is>
      </c>
      <c r="F989" s="18" t="inlineStr">
        <is>
          <t xml:space="preserve"/>
        </is>
      </c>
      <c r="G989" s="18" t="inlineStr">
        <is>
          <t xml:space="preserve"/>
        </is>
      </c>
      <c r="H989" s="18" t="inlineStr">
        <is>
          <t xml:space="preserve"/>
        </is>
      </c>
      <c r="I989" s="18" t="inlineStr">
        <is>
          <t xml:space="preserve"/>
        </is>
      </c>
      <c r="J989" s="18" t="inlineStr">
        <is>
          <t xml:space="preserve"/>
        </is>
      </c>
      <c r="K989" s="18" t="inlineStr">
        <is>
          <t xml:space="preserve"/>
        </is>
      </c>
      <c r="L989" s="18" t="inlineStr">
        <is>
          <t xml:space="preserve"/>
        </is>
      </c>
      <c r="M989" s="18" t="inlineStr">
        <is>
          <t xml:space="preserve"/>
        </is>
      </c>
      <c r="N989" s="18" t="inlineStr">
        <is>
          <t xml:space="preserve"/>
        </is>
      </c>
      <c r="O989" s="18" t="inlineStr">
        <is>
          <t xml:space="preserve">50
30</t>
        </is>
      </c>
      <c r="P989" s="18" t="inlineStr">
        <is>
          <t xml:space="preserve"/>
        </is>
      </c>
      <c r="Q989" s="18" t="inlineStr">
        <is>
          <t xml:space="preserve"/>
        </is>
      </c>
      <c r="R989" s="18" t="inlineStr">
        <is>
          <t xml:space="preserve"/>
        </is>
      </c>
      <c r="S989" s="18" t="inlineStr">
        <is>
          <t xml:space="preserve"/>
        </is>
      </c>
      <c r="T989" s="18" t="inlineStr">
        <is>
          <t xml:space="preserve"/>
        </is>
      </c>
      <c r="U989" s="18" t="inlineStr">
        <is>
          <t xml:space="preserve"/>
        </is>
      </c>
      <c r="V989" s="18" t="inlineStr">
        <is>
          <t xml:space="preserve"/>
        </is>
      </c>
      <c r="W989" s="18" t="inlineStr">
        <is>
          <t xml:space="preserve">Всего численность работающих – 120.
Планируемая численность для выполнения тендера – 64.</t>
        </is>
      </c>
      <c r="X989" s="18" t="inlineStr">
        <is>
          <t xml:space="preserve"/>
        </is>
      </c>
      <c r="Y989" s="18" t="inlineStr">
        <is>
          <t xml:space="preserve"/>
        </is>
      </c>
      <c r="Z989" s="18" t="inlineStr">
        <is>
          <t xml:space="preserve"/>
        </is>
      </c>
      <c r="AA989" s="18" t="inlineStr">
        <is>
          <t xml:space="preserve"/>
        </is>
      </c>
      <c r="AB989" s="18" t="inlineStr">
        <is>
          <t xml:space="preserve"/>
        </is>
      </c>
      <c r="AC989" s="18" t="inlineStr">
        <is>
          <t xml:space="preserve"/>
        </is>
      </c>
      <c r="AD989" s="18" t="inlineStr">
        <is>
          <t xml:space="preserve"/>
        </is>
      </c>
      <c r="AE989" s="18" t="inlineStr">
        <is>
          <t xml:space="preserve">100; планируется 250</t>
        </is>
      </c>
      <c r="AF989" s="18" t="inlineStr">
        <is>
          <t xml:space="preserve"/>
        </is>
      </c>
      <c r="AG989" s="18" t="inlineStr">
        <is>
          <t xml:space="preserve"/>
        </is>
      </c>
      <c r="AH989" s="18" t="inlineStr">
        <is>
          <t xml:space="preserve"/>
        </is>
      </c>
      <c r="AI989" s="18" t="inlineStr">
        <is>
          <t xml:space="preserve"/>
        </is>
      </c>
      <c r="AJ989" s="18" t="inlineStr">
        <is>
          <t xml:space="preserve"/>
        </is>
      </c>
      <c r="AK989" s="18" t="inlineStr">
        <is>
          <t xml:space="preserve"/>
        </is>
      </c>
      <c r="AL989" s="18" t="inlineStr">
        <is>
          <t xml:space="preserve"/>
        </is>
      </c>
      <c r="AM989" s="18" t="inlineStr">
        <is>
          <t xml:space="preserve">Всего численность работающих – 131.
Планируемая численность для выполнения тендера – 50.</t>
        </is>
      </c>
      <c r="AN989" s="18" t="inlineStr">
        <is>
          <t xml:space="preserve"/>
        </is>
      </c>
      <c r="AO989" s="18" t="inlineStr">
        <is>
          <t xml:space="preserve"/>
        </is>
      </c>
      <c r="AP989" s="18" t="inlineStr">
        <is>
          <t xml:space="preserve"/>
        </is>
      </c>
      <c r="AQ989" s="18" t="inlineStr">
        <is>
          <t xml:space="preserve"/>
        </is>
      </c>
      <c r="AR989" s="18" t="inlineStr">
        <is>
          <t xml:space="preserve"/>
        </is>
      </c>
      <c r="AS989" s="18" t="inlineStr">
        <is>
          <t xml:space="preserve"/>
        </is>
      </c>
      <c r="AT989" s="18" t="inlineStr">
        <is>
          <t xml:space="preserve"/>
        </is>
      </c>
    </row>
    <row r="990" customFormat="false" hidden="false" customHeight="1" outlineLevel="0" collapsed="false" ht="16" height="16">
      <c r="A990" s="36" t="n">
        <v>12</v>
      </c>
      <c r="B990" s="18" t="inlineStr">
        <is>
          <t xml:space="preserve">Дата регистрации компании</t>
        </is>
      </c>
      <c r="C990" s="18"/>
      <c r="D990" s="18" t="inlineStr">
        <is>
          <t xml:space="preserve">дд/мм/гггг</t>
        </is>
      </c>
      <c r="E990" s="18" t="inlineStr">
        <is>
          <t xml:space="preserve"/>
        </is>
      </c>
      <c r="F990" s="18" t="inlineStr">
        <is>
          <t xml:space="preserve"/>
        </is>
      </c>
      <c r="G990" s="18" t="inlineStr">
        <is>
          <t xml:space="preserve"/>
        </is>
      </c>
      <c r="H990" s="18" t="inlineStr">
        <is>
          <t xml:space="preserve"/>
        </is>
      </c>
      <c r="I990" s="18" t="inlineStr">
        <is>
          <t xml:space="preserve"/>
        </is>
      </c>
      <c r="J990" s="18" t="inlineStr">
        <is>
          <t xml:space="preserve"/>
        </is>
      </c>
      <c r="K990" s="18" t="inlineStr">
        <is>
          <t xml:space="preserve"/>
        </is>
      </c>
      <c r="L990" s="18" t="inlineStr">
        <is>
          <t xml:space="preserve"/>
        </is>
      </c>
      <c r="M990" s="18" t="inlineStr">
        <is>
          <t xml:space="preserve"/>
        </is>
      </c>
      <c r="N990" s="18" t="inlineStr">
        <is>
          <t xml:space="preserve"/>
        </is>
      </c>
      <c r="O990" s="18" t="inlineStr">
        <is>
          <t xml:space="preserve">03.02.2010</t>
        </is>
      </c>
      <c r="P990" s="18" t="inlineStr">
        <is>
          <t xml:space="preserve"/>
        </is>
      </c>
      <c r="Q990" s="18" t="inlineStr">
        <is>
          <t xml:space="preserve"/>
        </is>
      </c>
      <c r="R990" s="18" t="inlineStr">
        <is>
          <t xml:space="preserve"/>
        </is>
      </c>
      <c r="S990" s="18" t="inlineStr">
        <is>
          <t xml:space="preserve"/>
        </is>
      </c>
      <c r="T990" s="18" t="inlineStr">
        <is>
          <t xml:space="preserve"/>
        </is>
      </c>
      <c r="U990" s="18" t="inlineStr">
        <is>
          <t xml:space="preserve"/>
        </is>
      </c>
      <c r="V990" s="18" t="inlineStr">
        <is>
          <t xml:space="preserve"/>
        </is>
      </c>
      <c r="W990" s="18" t="inlineStr">
        <is>
          <t xml:space="preserve">05.04.2023 г.</t>
        </is>
      </c>
      <c r="X990" s="18" t="inlineStr">
        <is>
          <t xml:space="preserve"/>
        </is>
      </c>
      <c r="Y990" s="18" t="inlineStr">
        <is>
          <t xml:space="preserve"/>
        </is>
      </c>
      <c r="Z990" s="18" t="inlineStr">
        <is>
          <t xml:space="preserve"/>
        </is>
      </c>
      <c r="AA990" s="18" t="inlineStr">
        <is>
          <t xml:space="preserve"/>
        </is>
      </c>
      <c r="AB990" s="18" t="inlineStr">
        <is>
          <t xml:space="preserve"/>
        </is>
      </c>
      <c r="AC990" s="18" t="inlineStr">
        <is>
          <t xml:space="preserve"/>
        </is>
      </c>
      <c r="AD990" s="18" t="inlineStr">
        <is>
          <t xml:space="preserve"/>
        </is>
      </c>
      <c r="AE990" s="18" t="inlineStr">
        <is>
          <t xml:space="preserve">20.05.2016г.</t>
        </is>
      </c>
      <c r="AF990" s="18" t="inlineStr">
        <is>
          <t xml:space="preserve"/>
        </is>
      </c>
      <c r="AG990" s="18" t="inlineStr">
        <is>
          <t xml:space="preserve"/>
        </is>
      </c>
      <c r="AH990" s="18" t="inlineStr">
        <is>
          <t xml:space="preserve"/>
        </is>
      </c>
      <c r="AI990" s="18" t="inlineStr">
        <is>
          <t xml:space="preserve"/>
        </is>
      </c>
      <c r="AJ990" s="18" t="inlineStr">
        <is>
          <t xml:space="preserve"/>
        </is>
      </c>
      <c r="AK990" s="18" t="inlineStr">
        <is>
          <t xml:space="preserve"/>
        </is>
      </c>
      <c r="AL990" s="18" t="inlineStr">
        <is>
          <t xml:space="preserve"/>
        </is>
      </c>
      <c r="AM990" s="18" t="inlineStr">
        <is>
          <t xml:space="preserve">17.02.2022 г.</t>
        </is>
      </c>
      <c r="AN990" s="18" t="inlineStr">
        <is>
          <t xml:space="preserve"/>
        </is>
      </c>
      <c r="AO990" s="18" t="inlineStr">
        <is>
          <t xml:space="preserve"/>
        </is>
      </c>
      <c r="AP990" s="18" t="inlineStr">
        <is>
          <t xml:space="preserve"/>
        </is>
      </c>
      <c r="AQ990" s="18" t="inlineStr">
        <is>
          <t xml:space="preserve"/>
        </is>
      </c>
      <c r="AR990" s="18" t="inlineStr">
        <is>
          <t xml:space="preserve"/>
        </is>
      </c>
      <c r="AS990" s="18" t="inlineStr">
        <is>
          <t xml:space="preserve"/>
        </is>
      </c>
      <c r="AT990" s="18" t="inlineStr">
        <is>
          <t xml:space="preserve"/>
        </is>
      </c>
    </row>
    <row r="991" customFormat="false" hidden="false" customHeight="1" outlineLevel="0" collapsed="false" ht="48" height="48">
      <c r="A991" s="36" t="n">
        <v>13</v>
      </c>
      <c r="B991" s="18" t="inlineStr">
        <is>
          <t xml:space="preserve">Оборот за последние 3 года (указать оборот (выручку) по данным бухгалтерской отчетности за 2022/2023/2024 год)</t>
        </is>
      </c>
      <c r="C991" s="18"/>
      <c r="D991" s="18" t="inlineStr">
        <is>
          <t xml:space="preserve">год-сумма/год-сумма/год-сумма (руб.без НДС)</t>
        </is>
      </c>
      <c r="E991" s="18" t="inlineStr">
        <is>
          <t xml:space="preserve"/>
        </is>
      </c>
      <c r="F991" s="18" t="inlineStr">
        <is>
          <t xml:space="preserve"/>
        </is>
      </c>
      <c r="G991" s="18" t="inlineStr">
        <is>
          <t xml:space="preserve"/>
        </is>
      </c>
      <c r="H991" s="18" t="inlineStr">
        <is>
          <t xml:space="preserve"/>
        </is>
      </c>
      <c r="I991" s="18" t="inlineStr">
        <is>
          <t xml:space="preserve"/>
        </is>
      </c>
      <c r="J991" s="18" t="inlineStr">
        <is>
          <t xml:space="preserve"/>
        </is>
      </c>
      <c r="K991" s="18" t="inlineStr">
        <is>
          <t xml:space="preserve"/>
        </is>
      </c>
      <c r="L991" s="18" t="inlineStr">
        <is>
          <t xml:space="preserve"/>
        </is>
      </c>
      <c r="M991" s="18" t="inlineStr">
        <is>
          <t xml:space="preserve"/>
        </is>
      </c>
      <c r="N991" s="18" t="inlineStr">
        <is>
          <t xml:space="preserve"/>
        </is>
      </c>
      <c r="O991" s="18" t="inlineStr">
        <is>
          <t xml:space="preserve">2022-90559673,19
2023-47279871,94
2024-188075251,89</t>
        </is>
      </c>
      <c r="P991" s="18" t="inlineStr">
        <is>
          <t xml:space="preserve"/>
        </is>
      </c>
      <c r="Q991" s="18" t="inlineStr">
        <is>
          <t xml:space="preserve"/>
        </is>
      </c>
      <c r="R991" s="18" t="inlineStr">
        <is>
          <t xml:space="preserve"/>
        </is>
      </c>
      <c r="S991" s="18" t="inlineStr">
        <is>
          <t xml:space="preserve"/>
        </is>
      </c>
      <c r="T991" s="18" t="inlineStr">
        <is>
          <t xml:space="preserve"/>
        </is>
      </c>
      <c r="U991" s="18" t="inlineStr">
        <is>
          <t xml:space="preserve"/>
        </is>
      </c>
      <c r="V991" s="18" t="inlineStr">
        <is>
          <t xml:space="preserve"/>
        </is>
      </c>
      <c r="W991" s="18" t="inlineStr">
        <is>
          <t xml:space="preserve">2022 г. - 0
2023 г. – 11 млн.
2024 г. – 248 млн.</t>
        </is>
      </c>
      <c r="X991" s="18" t="inlineStr">
        <is>
          <t xml:space="preserve"/>
        </is>
      </c>
      <c r="Y991" s="18" t="inlineStr">
        <is>
          <t xml:space="preserve"/>
        </is>
      </c>
      <c r="Z991" s="18" t="inlineStr">
        <is>
          <t xml:space="preserve"/>
        </is>
      </c>
      <c r="AA991" s="18" t="inlineStr">
        <is>
          <t xml:space="preserve"/>
        </is>
      </c>
      <c r="AB991" s="18" t="inlineStr">
        <is>
          <t xml:space="preserve"/>
        </is>
      </c>
      <c r="AC991" s="18" t="inlineStr">
        <is>
          <t xml:space="preserve"/>
        </is>
      </c>
      <c r="AD991" s="18" t="inlineStr">
        <is>
          <t xml:space="preserve"/>
        </is>
      </c>
      <c r="AE991" s="18" t="inlineStr">
        <is>
          <t xml:space="preserve">2022-1,6 млн/ 2023-5 млн./ 2024- 20 млн</t>
        </is>
      </c>
      <c r="AF991" s="18" t="inlineStr">
        <is>
          <t xml:space="preserve"/>
        </is>
      </c>
      <c r="AG991" s="18" t="inlineStr">
        <is>
          <t xml:space="preserve"/>
        </is>
      </c>
      <c r="AH991" s="18" t="inlineStr">
        <is>
          <t xml:space="preserve"/>
        </is>
      </c>
      <c r="AI991" s="18" t="inlineStr">
        <is>
          <t xml:space="preserve"/>
        </is>
      </c>
      <c r="AJ991" s="18" t="inlineStr">
        <is>
          <t xml:space="preserve"/>
        </is>
      </c>
      <c r="AK991" s="18" t="inlineStr">
        <is>
          <t xml:space="preserve"/>
        </is>
      </c>
      <c r="AL991" s="18" t="inlineStr">
        <is>
          <t xml:space="preserve"/>
        </is>
      </c>
      <c r="AM991" s="18" t="inlineStr">
        <is>
          <t xml:space="preserve">2022 г. - 68 млн.
2023 г. – 358 млн.
2024 г. – 500 млн.</t>
        </is>
      </c>
      <c r="AN991" s="18" t="inlineStr">
        <is>
          <t xml:space="preserve"/>
        </is>
      </c>
      <c r="AO991" s="18" t="inlineStr">
        <is>
          <t xml:space="preserve"/>
        </is>
      </c>
      <c r="AP991" s="18" t="inlineStr">
        <is>
          <t xml:space="preserve"/>
        </is>
      </c>
      <c r="AQ991" s="18" t="inlineStr">
        <is>
          <t xml:space="preserve"/>
        </is>
      </c>
      <c r="AR991" s="18" t="inlineStr">
        <is>
          <t xml:space="preserve"/>
        </is>
      </c>
      <c r="AS991" s="18" t="inlineStr">
        <is>
          <t xml:space="preserve"/>
        </is>
      </c>
      <c r="AT991" s="18" t="inlineStr">
        <is>
          <t xml:space="preserve"/>
        </is>
      </c>
    </row>
    <row r="992" customFormat="false" hidden="false" customHeight="1" outlineLevel="0" collapsed="false" ht="16" height="16">
      <c r="A992" s="36" t="n">
        <v>14</v>
      </c>
      <c r="B992" s="18" t="inlineStr">
        <is>
          <t xml:space="preserve">Сайт компании</t>
        </is>
      </c>
      <c r="C992" s="18"/>
      <c r="D992" s="18" t="inlineStr">
        <is>
          <t xml:space="preserve">ссылка</t>
        </is>
      </c>
      <c r="E992" s="18" t="inlineStr">
        <is>
          <t xml:space="preserve"/>
        </is>
      </c>
      <c r="F992" s="18" t="inlineStr">
        <is>
          <t xml:space="preserve"/>
        </is>
      </c>
      <c r="G992" s="18" t="inlineStr">
        <is>
          <t xml:space="preserve"/>
        </is>
      </c>
      <c r="H992" s="18" t="inlineStr">
        <is>
          <t xml:space="preserve"/>
        </is>
      </c>
      <c r="I992" s="18" t="inlineStr">
        <is>
          <t xml:space="preserve"/>
        </is>
      </c>
      <c r="J992" s="18" t="inlineStr">
        <is>
          <t xml:space="preserve"/>
        </is>
      </c>
      <c r="K992" s="18" t="inlineStr">
        <is>
          <t xml:space="preserve"/>
        </is>
      </c>
      <c r="L992" s="18" t="inlineStr">
        <is>
          <t xml:space="preserve"/>
        </is>
      </c>
      <c r="M992" s="18" t="inlineStr">
        <is>
          <t xml:space="preserve"/>
        </is>
      </c>
      <c r="N992" s="18" t="inlineStr">
        <is>
          <t xml:space="preserve"/>
        </is>
      </c>
      <c r="O992" s="18" t="inlineStr">
        <is>
          <t xml:space="preserve">https://www.omprogress.ru/</t>
        </is>
      </c>
      <c r="P992" s="18" t="inlineStr">
        <is>
          <t xml:space="preserve"/>
        </is>
      </c>
      <c r="Q992" s="18" t="inlineStr">
        <is>
          <t xml:space="preserve"/>
        </is>
      </c>
      <c r="R992" s="18" t="inlineStr">
        <is>
          <t xml:space="preserve"/>
        </is>
      </c>
      <c r="S992" s="18" t="inlineStr">
        <is>
          <t xml:space="preserve"/>
        </is>
      </c>
      <c r="T992" s="18" t="inlineStr">
        <is>
          <t xml:space="preserve"/>
        </is>
      </c>
      <c r="U992" s="18" t="inlineStr">
        <is>
          <t xml:space="preserve"/>
        </is>
      </c>
      <c r="V992" s="18" t="inlineStr">
        <is>
          <t xml:space="preserve"/>
        </is>
      </c>
      <c r="W992" s="18" t="inlineStr">
        <is>
          <t xml:space="preserve">-</t>
        </is>
      </c>
      <c r="X992" s="18" t="inlineStr">
        <is>
          <t xml:space="preserve"/>
        </is>
      </c>
      <c r="Y992" s="18" t="inlineStr">
        <is>
          <t xml:space="preserve"/>
        </is>
      </c>
      <c r="Z992" s="18" t="inlineStr">
        <is>
          <t xml:space="preserve"/>
        </is>
      </c>
      <c r="AA992" s="18" t="inlineStr">
        <is>
          <t xml:space="preserve"/>
        </is>
      </c>
      <c r="AB992" s="18" t="inlineStr">
        <is>
          <t xml:space="preserve"/>
        </is>
      </c>
      <c r="AC992" s="18" t="inlineStr">
        <is>
          <t xml:space="preserve"/>
        </is>
      </c>
      <c r="AD992" s="18" t="inlineStr">
        <is>
          <t xml:space="preserve"/>
        </is>
      </c>
      <c r="AE992" s="18" t="inlineStr">
        <is>
          <t xml:space="preserve">нет</t>
        </is>
      </c>
      <c r="AF992" s="18" t="inlineStr">
        <is>
          <t xml:space="preserve"/>
        </is>
      </c>
      <c r="AG992" s="18" t="inlineStr">
        <is>
          <t xml:space="preserve"/>
        </is>
      </c>
      <c r="AH992" s="18" t="inlineStr">
        <is>
          <t xml:space="preserve"/>
        </is>
      </c>
      <c r="AI992" s="18" t="inlineStr">
        <is>
          <t xml:space="preserve"/>
        </is>
      </c>
      <c r="AJ992" s="18" t="inlineStr">
        <is>
          <t xml:space="preserve"/>
        </is>
      </c>
      <c r="AK992" s="18" t="inlineStr">
        <is>
          <t xml:space="preserve"/>
        </is>
      </c>
      <c r="AL992" s="18" t="inlineStr">
        <is>
          <t xml:space="preserve"/>
        </is>
      </c>
      <c r="AM992" s="18" t="inlineStr">
        <is>
          <t xml:space="preserve">-</t>
        </is>
      </c>
      <c r="AN992" s="18" t="inlineStr">
        <is>
          <t xml:space="preserve"/>
        </is>
      </c>
      <c r="AO992" s="18" t="inlineStr">
        <is>
          <t xml:space="preserve"/>
        </is>
      </c>
      <c r="AP992" s="18" t="inlineStr">
        <is>
          <t xml:space="preserve"/>
        </is>
      </c>
      <c r="AQ992" s="18" t="inlineStr">
        <is>
          <t xml:space="preserve"/>
        </is>
      </c>
      <c r="AR992" s="18" t="inlineStr">
        <is>
          <t xml:space="preserve"/>
        </is>
      </c>
      <c r="AS992" s="18" t="inlineStr">
        <is>
          <t xml:space="preserve"/>
        </is>
      </c>
      <c r="AT992" s="18" t="inlineStr">
        <is>
          <t xml:space="preserve"/>
        </is>
      </c>
    </row>
    <row r="993" customFormat="false" hidden="false" customHeight="1" outlineLevel="0" collapsed="false" ht="64" height="64">
      <c r="A993" s="36" t="n">
        <v>15</v>
      </c>
      <c r="B993" s="18" t="inlineStr">
        <is>
          <t xml:space="preserve">Генеральный директор</t>
        </is>
      </c>
      <c r="C993" s="18"/>
      <c r="D993" s="18" t="inlineStr">
        <is>
          <t xml:space="preserve">Ф.И.О. полностью;
Телефон для связи; 
e-mail</t>
        </is>
      </c>
      <c r="E993" s="18" t="inlineStr">
        <is>
          <t xml:space="preserve"/>
        </is>
      </c>
      <c r="F993" s="18" t="inlineStr">
        <is>
          <t xml:space="preserve"/>
        </is>
      </c>
      <c r="G993" s="18" t="inlineStr">
        <is>
          <t xml:space="preserve"/>
        </is>
      </c>
      <c r="H993" s="18" t="inlineStr">
        <is>
          <t xml:space="preserve"/>
        </is>
      </c>
      <c r="I993" s="18" t="inlineStr">
        <is>
          <t xml:space="preserve"/>
        </is>
      </c>
      <c r="J993" s="18" t="inlineStr">
        <is>
          <t xml:space="preserve"/>
        </is>
      </c>
      <c r="K993" s="18" t="inlineStr">
        <is>
          <t xml:space="preserve"/>
        </is>
      </c>
      <c r="L993" s="18" t="inlineStr">
        <is>
          <t xml:space="preserve"/>
        </is>
      </c>
      <c r="M993" s="18" t="inlineStr">
        <is>
          <t xml:space="preserve"/>
        </is>
      </c>
      <c r="N993" s="18" t="inlineStr">
        <is>
          <t xml:space="preserve"/>
        </is>
      </c>
      <c r="O993" s="18" t="inlineStr">
        <is>
          <t xml:space="preserve">Соколова Светлана Александровна
+7 910 372-65-45
sa@omprogress.ru</t>
        </is>
      </c>
      <c r="P993" s="18" t="inlineStr">
        <is>
          <t xml:space="preserve"/>
        </is>
      </c>
      <c r="Q993" s="18" t="inlineStr">
        <is>
          <t xml:space="preserve"/>
        </is>
      </c>
      <c r="R993" s="18" t="inlineStr">
        <is>
          <t xml:space="preserve"/>
        </is>
      </c>
      <c r="S993" s="18" t="inlineStr">
        <is>
          <t xml:space="preserve"/>
        </is>
      </c>
      <c r="T993" s="18" t="inlineStr">
        <is>
          <t xml:space="preserve"/>
        </is>
      </c>
      <c r="U993" s="18" t="inlineStr">
        <is>
          <t xml:space="preserve"/>
        </is>
      </c>
      <c r="V993" s="18" t="inlineStr">
        <is>
          <t xml:space="preserve"/>
        </is>
      </c>
      <c r="W993" s="18" t="inlineStr">
        <is>
          <t xml:space="preserve">Генеральный директор 
Хатеенка Андрей Владимирович
8 925 609 09 46
sk.stroygrad.23@gmail.com</t>
        </is>
      </c>
      <c r="X993" s="18" t="inlineStr">
        <is>
          <t xml:space="preserve"/>
        </is>
      </c>
      <c r="Y993" s="18" t="inlineStr">
        <is>
          <t xml:space="preserve"/>
        </is>
      </c>
      <c r="Z993" s="18" t="inlineStr">
        <is>
          <t xml:space="preserve"/>
        </is>
      </c>
      <c r="AA993" s="18" t="inlineStr">
        <is>
          <t xml:space="preserve"/>
        </is>
      </c>
      <c r="AB993" s="18" t="inlineStr">
        <is>
          <t xml:space="preserve"/>
        </is>
      </c>
      <c r="AC993" s="18" t="inlineStr">
        <is>
          <t xml:space="preserve"/>
        </is>
      </c>
      <c r="AD993" s="18" t="inlineStr">
        <is>
          <t xml:space="preserve"/>
        </is>
      </c>
      <c r="AE993" s="18" t="inlineStr">
        <is>
          <t xml:space="preserve">Горошко Владимир Эдуардович
+79851414667
texkorsk@yandex.ru</t>
        </is>
      </c>
      <c r="AF993" s="18" t="inlineStr">
        <is>
          <t xml:space="preserve"/>
        </is>
      </c>
      <c r="AG993" s="18" t="inlineStr">
        <is>
          <t xml:space="preserve"/>
        </is>
      </c>
      <c r="AH993" s="18" t="inlineStr">
        <is>
          <t xml:space="preserve"/>
        </is>
      </c>
      <c r="AI993" s="18" t="inlineStr">
        <is>
          <t xml:space="preserve"/>
        </is>
      </c>
      <c r="AJ993" s="18" t="inlineStr">
        <is>
          <t xml:space="preserve"/>
        </is>
      </c>
      <c r="AK993" s="18" t="inlineStr">
        <is>
          <t xml:space="preserve"/>
        </is>
      </c>
      <c r="AL993" s="18" t="inlineStr">
        <is>
          <t xml:space="preserve"/>
        </is>
      </c>
      <c r="AM993" s="18" t="inlineStr">
        <is>
          <t xml:space="preserve">Генеральный директор 
Каменев Павел Раульевич, 
+7 952 56 28 716
brigstroysk@gmail.com</t>
        </is>
      </c>
      <c r="AN993" s="18" t="inlineStr">
        <is>
          <t xml:space="preserve"/>
        </is>
      </c>
      <c r="AO993" s="18" t="inlineStr">
        <is>
          <t xml:space="preserve"/>
        </is>
      </c>
      <c r="AP993" s="18" t="inlineStr">
        <is>
          <t xml:space="preserve"/>
        </is>
      </c>
      <c r="AQ993" s="18" t="inlineStr">
        <is>
          <t xml:space="preserve"/>
        </is>
      </c>
      <c r="AR993" s="18" t="inlineStr">
        <is>
          <t xml:space="preserve"/>
        </is>
      </c>
      <c r="AS993" s="18" t="inlineStr">
        <is>
          <t xml:space="preserve"/>
        </is>
      </c>
      <c r="AT993" s="18" t="inlineStr">
        <is>
          <t xml:space="preserve"/>
        </is>
      </c>
    </row>
    <row r="994" customFormat="false" hidden="false" customHeight="1" outlineLevel="0" collapsed="false" ht="64" height="64">
      <c r="A994" s="36" t="n">
        <v>16</v>
      </c>
      <c r="B994" s="18" t="inlineStr">
        <is>
          <t xml:space="preserve">Контактное лицо</t>
        </is>
      </c>
      <c r="C994" s="18"/>
      <c r="D994" s="18" t="inlineStr">
        <is>
          <t xml:space="preserve">Ф.И.О. полностью;
Телефон для связи;
e-mail</t>
        </is>
      </c>
      <c r="E994" s="18" t="inlineStr">
        <is>
          <t xml:space="preserve"/>
        </is>
      </c>
      <c r="F994" s="18" t="inlineStr">
        <is>
          <t xml:space="preserve"/>
        </is>
      </c>
      <c r="G994" s="18" t="inlineStr">
        <is>
          <t xml:space="preserve"/>
        </is>
      </c>
      <c r="H994" s="18" t="inlineStr">
        <is>
          <t xml:space="preserve"/>
        </is>
      </c>
      <c r="I994" s="18" t="inlineStr">
        <is>
          <t xml:space="preserve"/>
        </is>
      </c>
      <c r="J994" s="18" t="inlineStr">
        <is>
          <t xml:space="preserve"/>
        </is>
      </c>
      <c r="K994" s="18" t="inlineStr">
        <is>
          <t xml:space="preserve"/>
        </is>
      </c>
      <c r="L994" s="18" t="inlineStr">
        <is>
          <t xml:space="preserve"/>
        </is>
      </c>
      <c r="M994" s="18" t="inlineStr">
        <is>
          <t xml:space="preserve"/>
        </is>
      </c>
      <c r="N994" s="18" t="inlineStr">
        <is>
          <t xml:space="preserve"/>
        </is>
      </c>
      <c r="O994" s="18" t="inlineStr">
        <is>
          <t xml:space="preserve">Ряховский Илья Борисович
+7 995 922-50-40
info@omprogress.ru</t>
        </is>
      </c>
      <c r="P994" s="18" t="inlineStr">
        <is>
          <t xml:space="preserve"/>
        </is>
      </c>
      <c r="Q994" s="18" t="inlineStr">
        <is>
          <t xml:space="preserve"/>
        </is>
      </c>
      <c r="R994" s="18" t="inlineStr">
        <is>
          <t xml:space="preserve"/>
        </is>
      </c>
      <c r="S994" s="18" t="inlineStr">
        <is>
          <t xml:space="preserve"/>
        </is>
      </c>
      <c r="T994" s="18" t="inlineStr">
        <is>
          <t xml:space="preserve"/>
        </is>
      </c>
      <c r="U994" s="18" t="inlineStr">
        <is>
          <t xml:space="preserve"/>
        </is>
      </c>
      <c r="V994" s="18" t="inlineStr">
        <is>
          <t xml:space="preserve"/>
        </is>
      </c>
      <c r="W994" s="18" t="inlineStr">
        <is>
          <t xml:space="preserve">Коммерческий директор Кузнецов Михаил Александрович 
89627515507 kuznetsov.m1k.eom@yandex.ru
Главный инженер Кирий Игорь Сергеевич
89850894459 igorkirii@yandex.ru</t>
        </is>
      </c>
      <c r="X994" s="18" t="inlineStr">
        <is>
          <t xml:space="preserve"/>
        </is>
      </c>
      <c r="Y994" s="18" t="inlineStr">
        <is>
          <t xml:space="preserve"/>
        </is>
      </c>
      <c r="Z994" s="18" t="inlineStr">
        <is>
          <t xml:space="preserve"/>
        </is>
      </c>
      <c r="AA994" s="18" t="inlineStr">
        <is>
          <t xml:space="preserve"/>
        </is>
      </c>
      <c r="AB994" s="18" t="inlineStr">
        <is>
          <t xml:space="preserve"/>
        </is>
      </c>
      <c r="AC994" s="18" t="inlineStr">
        <is>
          <t xml:space="preserve"/>
        </is>
      </c>
      <c r="AD994" s="18" t="inlineStr">
        <is>
          <t xml:space="preserve"/>
        </is>
      </c>
      <c r="AE994" s="18" t="inlineStr">
        <is>
          <t xml:space="preserve">Фомченков Александр Михайлович
+79169460164
foma6069836@yandex.rul</t>
        </is>
      </c>
      <c r="AF994" s="18" t="inlineStr">
        <is>
          <t xml:space="preserve"/>
        </is>
      </c>
      <c r="AG994" s="18" t="inlineStr">
        <is>
          <t xml:space="preserve"/>
        </is>
      </c>
      <c r="AH994" s="18" t="inlineStr">
        <is>
          <t xml:space="preserve"/>
        </is>
      </c>
      <c r="AI994" s="18" t="inlineStr">
        <is>
          <t xml:space="preserve"/>
        </is>
      </c>
      <c r="AJ994" s="18" t="inlineStr">
        <is>
          <t xml:space="preserve"/>
        </is>
      </c>
      <c r="AK994" s="18" t="inlineStr">
        <is>
          <t xml:space="preserve"/>
        </is>
      </c>
      <c r="AL994" s="18" t="inlineStr">
        <is>
          <t xml:space="preserve"/>
        </is>
      </c>
      <c r="AM994" s="18" t="inlineStr">
        <is>
          <t xml:space="preserve">Шевченко Тарас Григорьевич, начальник СДО, 
+7 952 220-07-64, sdo@brigstroysk.ru
Руководитель направления ЭОМ Карпов Сергей Николавеич
89038015103</t>
        </is>
      </c>
      <c r="AN994" s="18" t="inlineStr">
        <is>
          <t xml:space="preserve"/>
        </is>
      </c>
      <c r="AO994" s="18" t="inlineStr">
        <is>
          <t xml:space="preserve"/>
        </is>
      </c>
      <c r="AP994" s="18" t="inlineStr">
        <is>
          <t xml:space="preserve"/>
        </is>
      </c>
      <c r="AQ994" s="18" t="inlineStr">
        <is>
          <t xml:space="preserve"/>
        </is>
      </c>
      <c r="AR994" s="18" t="inlineStr">
        <is>
          <t xml:space="preserve"/>
        </is>
      </c>
      <c r="AS994" s="18" t="inlineStr">
        <is>
          <t xml:space="preserve"/>
        </is>
      </c>
      <c r="AT994" s="18" t="inlineStr">
        <is>
          <t xml:space="preserve"/>
        </is>
      </c>
    </row>
    <row r="995" customFormat="false" hidden="false" customHeight="1" outlineLevel="0" collapsed="false" ht="176" height="176">
      <c r="A995" s="36" t="n">
        <v>17</v>
      </c>
      <c r="B995" s="18" t="inlineStr">
        <is>
          <t xml:space="preserve">Примечание к ТКП претендента</t>
        </is>
      </c>
      <c r="C995" s="18"/>
      <c r="D995" s="18" t="inlineStr">
        <is>
          <t xml:space="preserve"/>
        </is>
      </c>
      <c r="E995" s="18" t="inlineStr">
        <is>
          <t xml:space="preserve"/>
        </is>
      </c>
      <c r="F995" s="18" t="inlineStr">
        <is>
          <t xml:space="preserve"/>
        </is>
      </c>
      <c r="G995" s="18" t="inlineStr">
        <is>
          <t xml:space="preserve"/>
        </is>
      </c>
      <c r="H995" s="18" t="inlineStr">
        <is>
          <t xml:space="preserve"/>
        </is>
      </c>
      <c r="I995" s="18" t="inlineStr">
        <is>
          <t xml:space="preserve"/>
        </is>
      </c>
      <c r="J995" s="18" t="inlineStr">
        <is>
          <t xml:space="preserve"/>
        </is>
      </c>
      <c r="K995" s="18" t="inlineStr">
        <is>
          <t xml:space="preserve"/>
        </is>
      </c>
      <c r="L995" s="18" t="inlineStr">
        <is>
          <t xml:space="preserve"/>
        </is>
      </c>
      <c r="M995" s="18" t="inlineStr">
        <is>
          <t xml:space="preserve"/>
        </is>
      </c>
      <c r="N995" s="18" t="inlineStr">
        <is>
          <t xml:space="preserve"/>
        </is>
      </c>
      <c r="O995" s="18" t="inlineStr">
        <is>
          <t xml:space="preserve">Так как РД с стадии разработки и уточнении, в ТКП не учтен полный перечень работ, материалов и оборудования.
Отсутствуют крепежные элементы для лотковых трасс.</t>
        </is>
      </c>
      <c r="P995" s="18" t="inlineStr">
        <is>
          <t xml:space="preserve"/>
        </is>
      </c>
      <c r="Q995" s="18" t="inlineStr">
        <is>
          <t xml:space="preserve"/>
        </is>
      </c>
      <c r="R995" s="18" t="inlineStr">
        <is>
          <t xml:space="preserve"/>
        </is>
      </c>
      <c r="S995" s="18" t="inlineStr">
        <is>
          <t xml:space="preserve"/>
        </is>
      </c>
      <c r="T995" s="18" t="inlineStr">
        <is>
          <t xml:space="preserve"/>
        </is>
      </c>
      <c r="U995" s="18" t="inlineStr">
        <is>
          <t xml:space="preserve"/>
        </is>
      </c>
      <c r="V995" s="18" t="inlineStr">
        <is>
          <t xml:space="preserve"/>
        </is>
      </c>
      <c r="W995" s="18" t="inlineStr">
        <is>
          <t xml:space="preserve">В ТКП отсутствует: 
1. Штробление ЖБИ и ПГП.
2. Сверление глухих отверстий ПГП, ЖБИ.
3. Сверление сквозных отверстий в ПГП и ЖБИ.
4. Установка проходных гильз, межэтажных и одиночных из стальной трубы.
5. Заделка межэтажных и одиночных гильз.
6. Провод для видимого заземления металлических частей.
7. Видимое заземление вент. Установок на крыше.
8. Материал для крепления лотков.
9. Материал для расключения кабеля в коробках.  
Пункты 1-3 в дальнейшем будут выполнены на основании запроса КП, не по КЦ.</t>
        </is>
      </c>
      <c r="X995" s="18" t="inlineStr">
        <is>
          <t xml:space="preserve"/>
        </is>
      </c>
      <c r="Y995" s="18" t="inlineStr">
        <is>
          <t xml:space="preserve"/>
        </is>
      </c>
      <c r="Z995" s="18" t="inlineStr">
        <is>
          <t xml:space="preserve"/>
        </is>
      </c>
      <c r="AA995" s="18" t="inlineStr">
        <is>
          <t xml:space="preserve"/>
        </is>
      </c>
      <c r="AB995" s="18" t="inlineStr">
        <is>
          <t xml:space="preserve"/>
        </is>
      </c>
      <c r="AC995" s="18" t="inlineStr">
        <is>
          <t xml:space="preserve"/>
        </is>
      </c>
      <c r="AD995" s="18" t="inlineStr">
        <is>
          <t xml:space="preserve"/>
        </is>
      </c>
      <c r="AE995" s="18" t="inlineStr">
        <is>
          <t xml:space="preserve">нет</t>
        </is>
      </c>
      <c r="AF995" s="18" t="inlineStr">
        <is>
          <t xml:space="preserve"/>
        </is>
      </c>
      <c r="AG995" s="18" t="inlineStr">
        <is>
          <t xml:space="preserve"/>
        </is>
      </c>
      <c r="AH995" s="18" t="inlineStr">
        <is>
          <t xml:space="preserve"/>
        </is>
      </c>
      <c r="AI995" s="18" t="inlineStr">
        <is>
          <t xml:space="preserve"/>
        </is>
      </c>
      <c r="AJ995" s="18" t="inlineStr">
        <is>
          <t xml:space="preserve"/>
        </is>
      </c>
      <c r="AK995" s="18" t="inlineStr">
        <is>
          <t xml:space="preserve"/>
        </is>
      </c>
      <c r="AL995" s="18" t="inlineStr">
        <is>
          <t xml:space="preserve"/>
        </is>
      </c>
      <c r="AM995" s="18" t="inlineStr">
        <is>
          <t xml:space="preserve">-</t>
        </is>
      </c>
      <c r="AN995" s="18" t="inlineStr">
        <is>
          <t xml:space="preserve"/>
        </is>
      </c>
      <c r="AO995" s="18" t="inlineStr">
        <is>
          <t xml:space="preserve"/>
        </is>
      </c>
      <c r="AP995" s="18" t="inlineStr">
        <is>
          <t xml:space="preserve"/>
        </is>
      </c>
      <c r="AQ995" s="18" t="inlineStr">
        <is>
          <t xml:space="preserve"/>
        </is>
      </c>
      <c r="AR995" s="18" t="inlineStr">
        <is>
          <t xml:space="preserve"/>
        </is>
      </c>
      <c r="AS995" s="18" t="inlineStr">
        <is>
          <t xml:space="preserve"/>
        </is>
      </c>
      <c r="AT995" s="18" t="inlineStr">
        <is>
          <t xml:space="preserve"/>
        </is>
      </c>
    </row>
    <row r="996" customFormat="false" hidden="false" customHeight="1" outlineLevel="0" collapsed="false" ht="16" height="16">
      <c r="A996" s="36" t="n">
        <v>18</v>
      </c>
      <c r="B996" s="18" t="inlineStr">
        <is>
          <t xml:space="preserve">Готовность подписать в случае победы соглашение об ЭДО (Электронный документооброт)</t>
        </is>
      </c>
      <c r="C996" s="18"/>
      <c r="D996" s="18" t="inlineStr">
        <is>
          <t xml:space="preserve">да/нет</t>
        </is>
      </c>
      <c r="E996" s="18" t="inlineStr">
        <is>
          <t xml:space="preserve"/>
        </is>
      </c>
      <c r="F996" s="18" t="inlineStr">
        <is>
          <t xml:space="preserve"/>
        </is>
      </c>
      <c r="G996" s="18" t="inlineStr">
        <is>
          <t xml:space="preserve"/>
        </is>
      </c>
      <c r="H996" s="18" t="inlineStr">
        <is>
          <t xml:space="preserve"/>
        </is>
      </c>
      <c r="I996" s="18" t="inlineStr">
        <is>
          <t xml:space="preserve"/>
        </is>
      </c>
      <c r="J996" s="18" t="inlineStr">
        <is>
          <t xml:space="preserve"/>
        </is>
      </c>
      <c r="K996" s="18" t="inlineStr">
        <is>
          <t xml:space="preserve"/>
        </is>
      </c>
      <c r="L996" s="18" t="inlineStr">
        <is>
          <t xml:space="preserve"/>
        </is>
      </c>
      <c r="M996" s="18" t="inlineStr">
        <is>
          <t xml:space="preserve"/>
        </is>
      </c>
      <c r="N996" s="18" t="inlineStr">
        <is>
          <t xml:space="preserve"/>
        </is>
      </c>
      <c r="O996" s="18" t="inlineStr">
        <is>
          <t xml:space="preserve">да</t>
        </is>
      </c>
      <c r="P996" s="18" t="inlineStr">
        <is>
          <t xml:space="preserve"/>
        </is>
      </c>
      <c r="Q996" s="18" t="inlineStr">
        <is>
          <t xml:space="preserve"/>
        </is>
      </c>
      <c r="R996" s="18" t="inlineStr">
        <is>
          <t xml:space="preserve"/>
        </is>
      </c>
      <c r="S996" s="18" t="inlineStr">
        <is>
          <t xml:space="preserve"/>
        </is>
      </c>
      <c r="T996" s="18" t="inlineStr">
        <is>
          <t xml:space="preserve"/>
        </is>
      </c>
      <c r="U996" s="18" t="inlineStr">
        <is>
          <t xml:space="preserve"/>
        </is>
      </c>
      <c r="V996" s="18" t="inlineStr">
        <is>
          <t xml:space="preserve"/>
        </is>
      </c>
      <c r="W996" s="18" t="inlineStr">
        <is>
          <t xml:space="preserve">Да</t>
        </is>
      </c>
      <c r="X996" s="18" t="inlineStr">
        <is>
          <t xml:space="preserve"/>
        </is>
      </c>
      <c r="Y996" s="18" t="inlineStr">
        <is>
          <t xml:space="preserve"/>
        </is>
      </c>
      <c r="Z996" s="18" t="inlineStr">
        <is>
          <t xml:space="preserve"/>
        </is>
      </c>
      <c r="AA996" s="18" t="inlineStr">
        <is>
          <t xml:space="preserve"/>
        </is>
      </c>
      <c r="AB996" s="18" t="inlineStr">
        <is>
          <t xml:space="preserve"/>
        </is>
      </c>
      <c r="AC996" s="18" t="inlineStr">
        <is>
          <t xml:space="preserve"/>
        </is>
      </c>
      <c r="AD996" s="18" t="inlineStr">
        <is>
          <t xml:space="preserve"/>
        </is>
      </c>
      <c r="AE996" s="18" t="inlineStr">
        <is>
          <t xml:space="preserve">да</t>
        </is>
      </c>
      <c r="AF996" s="18" t="inlineStr">
        <is>
          <t xml:space="preserve"/>
        </is>
      </c>
      <c r="AG996" s="18" t="inlineStr">
        <is>
          <t xml:space="preserve"/>
        </is>
      </c>
      <c r="AH996" s="18" t="inlineStr">
        <is>
          <t xml:space="preserve"/>
        </is>
      </c>
      <c r="AI996" s="18" t="inlineStr">
        <is>
          <t xml:space="preserve"/>
        </is>
      </c>
      <c r="AJ996" s="18" t="inlineStr">
        <is>
          <t xml:space="preserve"/>
        </is>
      </c>
      <c r="AK996" s="18" t="inlineStr">
        <is>
          <t xml:space="preserve"/>
        </is>
      </c>
      <c r="AL996" s="18" t="inlineStr">
        <is>
          <t xml:space="preserve"/>
        </is>
      </c>
      <c r="AM996" s="18" t="inlineStr">
        <is>
          <t xml:space="preserve">да</t>
        </is>
      </c>
      <c r="AN996" s="18" t="inlineStr">
        <is>
          <t xml:space="preserve"/>
        </is>
      </c>
      <c r="AO996" s="18" t="inlineStr">
        <is>
          <t xml:space="preserve"/>
        </is>
      </c>
      <c r="AP996" s="18" t="inlineStr">
        <is>
          <t xml:space="preserve"/>
        </is>
      </c>
      <c r="AQ996" s="18" t="inlineStr">
        <is>
          <t xml:space="preserve"/>
        </is>
      </c>
      <c r="AR996" s="18" t="inlineStr">
        <is>
          <t xml:space="preserve"/>
        </is>
      </c>
      <c r="AS996" s="18" t="inlineStr">
        <is>
          <t xml:space="preserve"/>
        </is>
      </c>
      <c r="AT996" s="18" t="inlineStr">
        <is>
          <t xml:space="preserve"/>
        </is>
      </c>
    </row>
    <row r="997" customFormat="false" hidden="false" customHeight="1" outlineLevel="0" collapsed="false" ht="16" height="16">
      <c r="A997" s="36" t="n">
        <v>19</v>
      </c>
      <c r="B997" s="18" t="inlineStr">
        <is>
          <t xml:space="preserve">Подрядчик в случае необходимости до заключения договора согласует разбивку цен попозиционно со сметно-договорным отделом ПАО «ПИК СЗ»</t>
        </is>
      </c>
      <c r="C997" s="18"/>
      <c r="D997" s="18" t="inlineStr">
        <is>
          <t xml:space="preserve">да/нет</t>
        </is>
      </c>
      <c r="E997" s="18" t="inlineStr">
        <is>
          <t xml:space="preserve"/>
        </is>
      </c>
      <c r="F997" s="18" t="inlineStr">
        <is>
          <t xml:space="preserve"/>
        </is>
      </c>
      <c r="G997" s="18" t="inlineStr">
        <is>
          <t xml:space="preserve"/>
        </is>
      </c>
      <c r="H997" s="18" t="inlineStr">
        <is>
          <t xml:space="preserve"/>
        </is>
      </c>
      <c r="I997" s="18" t="inlineStr">
        <is>
          <t xml:space="preserve"/>
        </is>
      </c>
      <c r="J997" s="18" t="inlineStr">
        <is>
          <t xml:space="preserve"/>
        </is>
      </c>
      <c r="K997" s="18" t="inlineStr">
        <is>
          <t xml:space="preserve"/>
        </is>
      </c>
      <c r="L997" s="18" t="inlineStr">
        <is>
          <t xml:space="preserve"/>
        </is>
      </c>
      <c r="M997" s="18" t="inlineStr">
        <is>
          <t xml:space="preserve"/>
        </is>
      </c>
      <c r="N997" s="18" t="inlineStr">
        <is>
          <t xml:space="preserve"/>
        </is>
      </c>
      <c r="O997" s="18" t="inlineStr">
        <is>
          <t xml:space="preserve">да</t>
        </is>
      </c>
      <c r="P997" s="18" t="inlineStr">
        <is>
          <t xml:space="preserve"/>
        </is>
      </c>
      <c r="Q997" s="18" t="inlineStr">
        <is>
          <t xml:space="preserve"/>
        </is>
      </c>
      <c r="R997" s="18" t="inlineStr">
        <is>
          <t xml:space="preserve"/>
        </is>
      </c>
      <c r="S997" s="18" t="inlineStr">
        <is>
          <t xml:space="preserve"/>
        </is>
      </c>
      <c r="T997" s="18" t="inlineStr">
        <is>
          <t xml:space="preserve"/>
        </is>
      </c>
      <c r="U997" s="18" t="inlineStr">
        <is>
          <t xml:space="preserve"/>
        </is>
      </c>
      <c r="V997" s="18" t="inlineStr">
        <is>
          <t xml:space="preserve"/>
        </is>
      </c>
      <c r="W997" s="18" t="inlineStr">
        <is>
          <t xml:space="preserve">Нет</t>
        </is>
      </c>
      <c r="X997" s="18" t="inlineStr">
        <is>
          <t xml:space="preserve"/>
        </is>
      </c>
      <c r="Y997" s="18" t="inlineStr">
        <is>
          <t xml:space="preserve"/>
        </is>
      </c>
      <c r="Z997" s="18" t="inlineStr">
        <is>
          <t xml:space="preserve"/>
        </is>
      </c>
      <c r="AA997" s="18" t="inlineStr">
        <is>
          <t xml:space="preserve"/>
        </is>
      </c>
      <c r="AB997" s="18" t="inlineStr">
        <is>
          <t xml:space="preserve"/>
        </is>
      </c>
      <c r="AC997" s="18" t="inlineStr">
        <is>
          <t xml:space="preserve"/>
        </is>
      </c>
      <c r="AD997" s="18" t="inlineStr">
        <is>
          <t xml:space="preserve"/>
        </is>
      </c>
      <c r="AE997" s="18" t="inlineStr">
        <is>
          <t xml:space="preserve">да</t>
        </is>
      </c>
      <c r="AF997" s="18" t="inlineStr">
        <is>
          <t xml:space="preserve"/>
        </is>
      </c>
      <c r="AG997" s="18" t="inlineStr">
        <is>
          <t xml:space="preserve"/>
        </is>
      </c>
      <c r="AH997" s="18" t="inlineStr">
        <is>
          <t xml:space="preserve"/>
        </is>
      </c>
      <c r="AI997" s="18" t="inlineStr">
        <is>
          <t xml:space="preserve"/>
        </is>
      </c>
      <c r="AJ997" s="18" t="inlineStr">
        <is>
          <t xml:space="preserve"/>
        </is>
      </c>
      <c r="AK997" s="18" t="inlineStr">
        <is>
          <t xml:space="preserve"/>
        </is>
      </c>
      <c r="AL997" s="18" t="inlineStr">
        <is>
          <t xml:space="preserve"/>
        </is>
      </c>
      <c r="AM997" s="18" t="inlineStr">
        <is>
          <t xml:space="preserve">нет</t>
        </is>
      </c>
      <c r="AN997" s="18" t="inlineStr">
        <is>
          <t xml:space="preserve"/>
        </is>
      </c>
      <c r="AO997" s="18" t="inlineStr">
        <is>
          <t xml:space="preserve"/>
        </is>
      </c>
      <c r="AP997" s="18" t="inlineStr">
        <is>
          <t xml:space="preserve"/>
        </is>
      </c>
      <c r="AQ997" s="18" t="inlineStr">
        <is>
          <t xml:space="preserve"/>
        </is>
      </c>
      <c r="AR997" s="18" t="inlineStr">
        <is>
          <t xml:space="preserve"/>
        </is>
      </c>
      <c r="AS997" s="18" t="inlineStr">
        <is>
          <t xml:space="preserve"/>
        </is>
      </c>
      <c r="AT997" s="18" t="inlineStr">
        <is>
          <t xml:space="preserve"/>
        </is>
      </c>
    </row>
    <row r="998" customFormat="false" hidden="false" customHeight="1" outlineLevel="0" collapsed="false" ht="16" height="16">
      <c r="A998" s="36" t="n">
        <v>20</v>
      </c>
      <c r="B998" s="18" t="inlineStr">
        <is>
          <t xml:space="preserve">ЗП рабочего за месяц</t>
        </is>
      </c>
      <c r="C998" s="18"/>
      <c r="D998" s="18" t="inlineStr">
        <is>
          <t xml:space="preserve">руб.</t>
        </is>
      </c>
      <c r="E998" s="18" t="inlineStr">
        <is>
          <t xml:space="preserve"/>
        </is>
      </c>
      <c r="F998" s="18" t="inlineStr">
        <is>
          <t xml:space="preserve"/>
        </is>
      </c>
      <c r="G998" s="18" t="inlineStr">
        <is>
          <t xml:space="preserve"/>
        </is>
      </c>
      <c r="H998" s="18" t="inlineStr">
        <is>
          <t xml:space="preserve"/>
        </is>
      </c>
      <c r="I998" s="18" t="inlineStr">
        <is>
          <t xml:space="preserve"/>
        </is>
      </c>
      <c r="J998" s="18" t="inlineStr">
        <is>
          <t xml:space="preserve"/>
        </is>
      </c>
      <c r="K998" s="18" t="inlineStr">
        <is>
          <t xml:space="preserve"/>
        </is>
      </c>
      <c r="L998" s="18" t="inlineStr">
        <is>
          <t xml:space="preserve"/>
        </is>
      </c>
      <c r="M998" s="18" t="inlineStr">
        <is>
          <t xml:space="preserve"/>
        </is>
      </c>
      <c r="N998" s="18" t="inlineStr">
        <is>
          <t xml:space="preserve"/>
        </is>
      </c>
      <c r="O998" s="18" t="inlineStr">
        <is>
          <t xml:space="preserve">100000</t>
        </is>
      </c>
      <c r="P998" s="18" t="inlineStr">
        <is>
          <t xml:space="preserve"/>
        </is>
      </c>
      <c r="Q998" s="18" t="inlineStr">
        <is>
          <t xml:space="preserve"/>
        </is>
      </c>
      <c r="R998" s="18" t="inlineStr">
        <is>
          <t xml:space="preserve"/>
        </is>
      </c>
      <c r="S998" s="18" t="inlineStr">
        <is>
          <t xml:space="preserve"/>
        </is>
      </c>
      <c r="T998" s="18" t="inlineStr">
        <is>
          <t xml:space="preserve"/>
        </is>
      </c>
      <c r="U998" s="18" t="inlineStr">
        <is>
          <t xml:space="preserve"/>
        </is>
      </c>
      <c r="V998" s="18" t="inlineStr">
        <is>
          <t xml:space="preserve"/>
        </is>
      </c>
      <c r="W998" s="18" t="inlineStr">
        <is>
          <t xml:space="preserve">140-180 тыс. руб.</t>
        </is>
      </c>
      <c r="X998" s="18" t="inlineStr">
        <is>
          <t xml:space="preserve"/>
        </is>
      </c>
      <c r="Y998" s="18" t="inlineStr">
        <is>
          <t xml:space="preserve"/>
        </is>
      </c>
      <c r="Z998" s="18" t="inlineStr">
        <is>
          <t xml:space="preserve"/>
        </is>
      </c>
      <c r="AA998" s="18" t="inlineStr">
        <is>
          <t xml:space="preserve"/>
        </is>
      </c>
      <c r="AB998" s="18" t="inlineStr">
        <is>
          <t xml:space="preserve"/>
        </is>
      </c>
      <c r="AC998" s="18" t="inlineStr">
        <is>
          <t xml:space="preserve"/>
        </is>
      </c>
      <c r="AD998" s="18" t="inlineStr">
        <is>
          <t xml:space="preserve"/>
        </is>
      </c>
      <c r="AE998" s="18" t="inlineStr">
        <is>
          <t xml:space="preserve">120000</t>
        </is>
      </c>
      <c r="AF998" s="18" t="inlineStr">
        <is>
          <t xml:space="preserve"/>
        </is>
      </c>
      <c r="AG998" s="18" t="inlineStr">
        <is>
          <t xml:space="preserve"/>
        </is>
      </c>
      <c r="AH998" s="18" t="inlineStr">
        <is>
          <t xml:space="preserve"/>
        </is>
      </c>
      <c r="AI998" s="18" t="inlineStr">
        <is>
          <t xml:space="preserve"/>
        </is>
      </c>
      <c r="AJ998" s="18" t="inlineStr">
        <is>
          <t xml:space="preserve"/>
        </is>
      </c>
      <c r="AK998" s="18" t="inlineStr">
        <is>
          <t xml:space="preserve"/>
        </is>
      </c>
      <c r="AL998" s="18" t="inlineStr">
        <is>
          <t xml:space="preserve"/>
        </is>
      </c>
      <c r="AM998" s="18" t="inlineStr">
        <is>
          <t xml:space="preserve">150-200 тыс. руб</t>
        </is>
      </c>
      <c r="AN998" s="18" t="inlineStr">
        <is>
          <t xml:space="preserve"/>
        </is>
      </c>
      <c r="AO998" s="18" t="inlineStr">
        <is>
          <t xml:space="preserve"/>
        </is>
      </c>
      <c r="AP998" s="18" t="inlineStr">
        <is>
          <t xml:space="preserve"/>
        </is>
      </c>
      <c r="AQ998" s="18" t="inlineStr">
        <is>
          <t xml:space="preserve"/>
        </is>
      </c>
      <c r="AR998" s="18" t="inlineStr">
        <is>
          <t xml:space="preserve"/>
        </is>
      </c>
      <c r="AS998" s="18" t="inlineStr">
        <is>
          <t xml:space="preserve"/>
        </is>
      </c>
      <c r="AT998" s="18" t="inlineStr">
        <is>
          <t xml:space="preserve"/>
        </is>
      </c>
    </row>
    <row r="999" customFormat="false" hidden="false" customHeight="1" outlineLevel="0" collapsed="false" ht="16" height="16">
      <c r="A999" s="36" t="n">
        <v>21</v>
      </c>
      <c r="B999" s="18" t="inlineStr">
        <is>
          <t xml:space="preserve">Компания работает с НДС/без НДС</t>
        </is>
      </c>
      <c r="C999" s="18"/>
      <c r="D999" s="18" t="inlineStr">
        <is>
          <t xml:space="preserve">с НДС/без НДС</t>
        </is>
      </c>
      <c r="E999" s="18" t="inlineStr">
        <is>
          <t xml:space="preserve"/>
        </is>
      </c>
      <c r="F999" s="18" t="inlineStr">
        <is>
          <t xml:space="preserve"/>
        </is>
      </c>
      <c r="G999" s="18" t="inlineStr">
        <is>
          <t xml:space="preserve"/>
        </is>
      </c>
      <c r="H999" s="18" t="inlineStr">
        <is>
          <t xml:space="preserve"/>
        </is>
      </c>
      <c r="I999" s="18" t="inlineStr">
        <is>
          <t xml:space="preserve"/>
        </is>
      </c>
      <c r="J999" s="18" t="inlineStr">
        <is>
          <t xml:space="preserve"/>
        </is>
      </c>
      <c r="K999" s="18" t="inlineStr">
        <is>
          <t xml:space="preserve"/>
        </is>
      </c>
      <c r="L999" s="18" t="inlineStr">
        <is>
          <t xml:space="preserve"/>
        </is>
      </c>
      <c r="M999" s="18" t="inlineStr">
        <is>
          <t xml:space="preserve"/>
        </is>
      </c>
      <c r="N999" s="18" t="inlineStr">
        <is>
          <t xml:space="preserve"/>
        </is>
      </c>
      <c r="O999" s="18" t="inlineStr">
        <is>
          <t xml:space="preserve">с ндс</t>
        </is>
      </c>
      <c r="P999" s="18" t="inlineStr">
        <is>
          <t xml:space="preserve"/>
        </is>
      </c>
      <c r="Q999" s="18" t="inlineStr">
        <is>
          <t xml:space="preserve"/>
        </is>
      </c>
      <c r="R999" s="18" t="inlineStr">
        <is>
          <t xml:space="preserve"/>
        </is>
      </c>
      <c r="S999" s="18" t="inlineStr">
        <is>
          <t xml:space="preserve"/>
        </is>
      </c>
      <c r="T999" s="18" t="inlineStr">
        <is>
          <t xml:space="preserve"/>
        </is>
      </c>
      <c r="U999" s="18" t="inlineStr">
        <is>
          <t xml:space="preserve"/>
        </is>
      </c>
      <c r="V999" s="18" t="inlineStr">
        <is>
          <t xml:space="preserve"/>
        </is>
      </c>
      <c r="W999" s="18" t="inlineStr">
        <is>
          <t xml:space="preserve">С НДС</t>
        </is>
      </c>
      <c r="X999" s="18" t="inlineStr">
        <is>
          <t xml:space="preserve"/>
        </is>
      </c>
      <c r="Y999" s="18" t="inlineStr">
        <is>
          <t xml:space="preserve"/>
        </is>
      </c>
      <c r="Z999" s="18" t="inlineStr">
        <is>
          <t xml:space="preserve"/>
        </is>
      </c>
      <c r="AA999" s="18" t="inlineStr">
        <is>
          <t xml:space="preserve"/>
        </is>
      </c>
      <c r="AB999" s="18" t="inlineStr">
        <is>
          <t xml:space="preserve"/>
        </is>
      </c>
      <c r="AC999" s="18" t="inlineStr">
        <is>
          <t xml:space="preserve"/>
        </is>
      </c>
      <c r="AD999" s="18" t="inlineStr">
        <is>
          <t xml:space="preserve"/>
        </is>
      </c>
      <c r="AE999" s="18" t="inlineStr">
        <is>
          <t xml:space="preserve">с НДС</t>
        </is>
      </c>
      <c r="AF999" s="18" t="inlineStr">
        <is>
          <t xml:space="preserve"/>
        </is>
      </c>
      <c r="AG999" s="18" t="inlineStr">
        <is>
          <t xml:space="preserve"/>
        </is>
      </c>
      <c r="AH999" s="18" t="inlineStr">
        <is>
          <t xml:space="preserve"/>
        </is>
      </c>
      <c r="AI999" s="18" t="inlineStr">
        <is>
          <t xml:space="preserve"/>
        </is>
      </c>
      <c r="AJ999" s="18" t="inlineStr">
        <is>
          <t xml:space="preserve"/>
        </is>
      </c>
      <c r="AK999" s="18" t="inlineStr">
        <is>
          <t xml:space="preserve"/>
        </is>
      </c>
      <c r="AL999" s="18" t="inlineStr">
        <is>
          <t xml:space="preserve"/>
        </is>
      </c>
      <c r="AM999" s="18" t="inlineStr">
        <is>
          <t xml:space="preserve">с ндс</t>
        </is>
      </c>
      <c r="AN999" s="18" t="inlineStr">
        <is>
          <t xml:space="preserve"/>
        </is>
      </c>
      <c r="AO999" s="18" t="inlineStr">
        <is>
          <t xml:space="preserve"/>
        </is>
      </c>
      <c r="AP999" s="18" t="inlineStr">
        <is>
          <t xml:space="preserve"/>
        </is>
      </c>
      <c r="AQ999" s="18" t="inlineStr">
        <is>
          <t xml:space="preserve"/>
        </is>
      </c>
      <c r="AR999" s="18" t="inlineStr">
        <is>
          <t xml:space="preserve"/>
        </is>
      </c>
      <c r="AS999" s="18" t="inlineStr">
        <is>
          <t xml:space="preserve"/>
        </is>
      </c>
      <c r="AT999" s="18" t="inlineStr">
        <is>
          <t xml:space="preserve"/>
        </is>
      </c>
    </row>
    <row r="1000" customFormat="false" hidden="false" customHeight="1" outlineLevel="0" collapsed="false" ht="64" height="64">
      <c r="A1000" s="36" t="n">
        <v>22</v>
      </c>
      <c r="B1000" s="18" t="inlineStr">
        <is>
          <t xml:space="preserve">Опыт сдачи объектов СКБ (садики, школы, поликлиники) Если да, то указать какие объекты</t>
        </is>
      </c>
      <c r="C1000" s="18"/>
      <c r="D1000" s="18" t="inlineStr">
        <is>
          <t xml:space="preserve">да(указать объекты)/нет</t>
        </is>
      </c>
      <c r="E1000" s="18" t="inlineStr">
        <is>
          <t xml:space="preserve"/>
        </is>
      </c>
      <c r="F1000" s="18" t="inlineStr">
        <is>
          <t xml:space="preserve"/>
        </is>
      </c>
      <c r="G1000" s="18" t="inlineStr">
        <is>
          <t xml:space="preserve"/>
        </is>
      </c>
      <c r="H1000" s="18" t="inlineStr">
        <is>
          <t xml:space="preserve"/>
        </is>
      </c>
      <c r="I1000" s="18" t="inlineStr">
        <is>
          <t xml:space="preserve"/>
        </is>
      </c>
      <c r="J1000" s="18" t="inlineStr">
        <is>
          <t xml:space="preserve"/>
        </is>
      </c>
      <c r="K1000" s="18" t="inlineStr">
        <is>
          <t xml:space="preserve"/>
        </is>
      </c>
      <c r="L1000" s="18" t="inlineStr">
        <is>
          <t xml:space="preserve"/>
        </is>
      </c>
      <c r="M1000" s="18" t="inlineStr">
        <is>
          <t xml:space="preserve"/>
        </is>
      </c>
      <c r="N1000" s="18" t="inlineStr">
        <is>
          <t xml:space="preserve"/>
        </is>
      </c>
      <c r="O1000" s="18" t="inlineStr">
        <is>
          <t xml:space="preserve">Городская поликлиника № 107.
Электромонтажные работы и слаботочные системы.
2022-2023г.</t>
        </is>
      </c>
      <c r="P1000" s="18" t="inlineStr">
        <is>
          <t xml:space="preserve"/>
        </is>
      </c>
      <c r="Q1000" s="18" t="inlineStr">
        <is>
          <t xml:space="preserve"/>
        </is>
      </c>
      <c r="R1000" s="18" t="inlineStr">
        <is>
          <t xml:space="preserve"/>
        </is>
      </c>
      <c r="S1000" s="18" t="inlineStr">
        <is>
          <t xml:space="preserve"/>
        </is>
      </c>
      <c r="T1000" s="18" t="inlineStr">
        <is>
          <t xml:space="preserve"/>
        </is>
      </c>
      <c r="U1000" s="18" t="inlineStr">
        <is>
          <t xml:space="preserve"/>
        </is>
      </c>
      <c r="V1000" s="18" t="inlineStr">
        <is>
          <t xml:space="preserve"/>
        </is>
      </c>
      <c r="W1000" s="18" t="inlineStr">
        <is>
          <t xml:space="preserve">Второй нагатинский ДОО 200 мест.
Одинцово корп. 2.6 ДОО к корп. 1.17.
ЖК Одинбург Школа 1000 мест.
Саларьево парк ДОО 220 мест.</t>
        </is>
      </c>
      <c r="X1000" s="18" t="inlineStr">
        <is>
          <t xml:space="preserve"/>
        </is>
      </c>
      <c r="Y1000" s="18" t="inlineStr">
        <is>
          <t xml:space="preserve"/>
        </is>
      </c>
      <c r="Z1000" s="18" t="inlineStr">
        <is>
          <t xml:space="preserve"/>
        </is>
      </c>
      <c r="AA1000" s="18" t="inlineStr">
        <is>
          <t xml:space="preserve"/>
        </is>
      </c>
      <c r="AB1000" s="18" t="inlineStr">
        <is>
          <t xml:space="preserve"/>
        </is>
      </c>
      <c r="AC1000" s="18" t="inlineStr">
        <is>
          <t xml:space="preserve"/>
        </is>
      </c>
      <c r="AD1000" s="18" t="inlineStr">
        <is>
          <t xml:space="preserve"/>
        </is>
      </c>
      <c r="AE1000" s="18" t="inlineStr">
        <is>
          <t xml:space="preserve">да ЖК Дмитровский парк; ЖК Матвеевский парк</t>
        </is>
      </c>
      <c r="AF1000" s="18" t="inlineStr">
        <is>
          <t xml:space="preserve"/>
        </is>
      </c>
      <c r="AG1000" s="18" t="inlineStr">
        <is>
          <t xml:space="preserve"/>
        </is>
      </c>
      <c r="AH1000" s="18" t="inlineStr">
        <is>
          <t xml:space="preserve"/>
        </is>
      </c>
      <c r="AI1000" s="18" t="inlineStr">
        <is>
          <t xml:space="preserve"/>
        </is>
      </c>
      <c r="AJ1000" s="18" t="inlineStr">
        <is>
          <t xml:space="preserve"/>
        </is>
      </c>
      <c r="AK1000" s="18" t="inlineStr">
        <is>
          <t xml:space="preserve"/>
        </is>
      </c>
      <c r="AL1000" s="18" t="inlineStr">
        <is>
          <t xml:space="preserve"/>
        </is>
      </c>
      <c r="AM1000" s="18" t="inlineStr">
        <is>
          <t xml:space="preserve">-</t>
        </is>
      </c>
      <c r="AN1000" s="18" t="inlineStr">
        <is>
          <t xml:space="preserve"/>
        </is>
      </c>
      <c r="AO1000" s="18" t="inlineStr">
        <is>
          <t xml:space="preserve"/>
        </is>
      </c>
      <c r="AP1000" s="18" t="inlineStr">
        <is>
          <t xml:space="preserve"/>
        </is>
      </c>
      <c r="AQ1000" s="18" t="inlineStr">
        <is>
          <t xml:space="preserve"/>
        </is>
      </c>
      <c r="AR1000" s="18" t="inlineStr">
        <is>
          <t xml:space="preserve"/>
        </is>
      </c>
      <c r="AS1000" s="18" t="inlineStr">
        <is>
          <t xml:space="preserve"/>
        </is>
      </c>
      <c r="AT1000" s="18" t="inlineStr">
        <is>
          <t xml:space="preserve"/>
        </is>
      </c>
    </row>
    <row r="1001" customFormat="false" hidden="false" customHeight="1" outlineLevel="0" collapsed="false" ht="16" height="16">
      <c r="A1001" s="36" t="n">
        <v>23</v>
      </c>
      <c r="B1001" s="18" t="inlineStr">
        <is>
          <t xml:space="preserve">Согласие на финальную переторжку на ЕСТП</t>
        </is>
      </c>
      <c r="C1001" s="18"/>
      <c r="D1001" s="18" t="inlineStr">
        <is>
          <t xml:space="preserve">да/нет</t>
        </is>
      </c>
      <c r="E1001" s="18" t="inlineStr">
        <is>
          <t xml:space="preserve"/>
        </is>
      </c>
      <c r="F1001" s="18" t="inlineStr">
        <is>
          <t xml:space="preserve"/>
        </is>
      </c>
      <c r="G1001" s="18" t="inlineStr">
        <is>
          <t xml:space="preserve"/>
        </is>
      </c>
      <c r="H1001" s="18" t="inlineStr">
        <is>
          <t xml:space="preserve"/>
        </is>
      </c>
      <c r="I1001" s="18" t="inlineStr">
        <is>
          <t xml:space="preserve"/>
        </is>
      </c>
      <c r="J1001" s="18" t="inlineStr">
        <is>
          <t xml:space="preserve"/>
        </is>
      </c>
      <c r="K1001" s="18" t="inlineStr">
        <is>
          <t xml:space="preserve"/>
        </is>
      </c>
      <c r="L1001" s="18" t="inlineStr">
        <is>
          <t xml:space="preserve"/>
        </is>
      </c>
      <c r="M1001" s="18" t="inlineStr">
        <is>
          <t xml:space="preserve"/>
        </is>
      </c>
      <c r="N1001" s="18" t="inlineStr">
        <is>
          <t xml:space="preserve"/>
        </is>
      </c>
      <c r="O1001" s="18" t="inlineStr">
        <is>
          <t xml:space="preserve">да</t>
        </is>
      </c>
      <c r="P1001" s="18" t="inlineStr">
        <is>
          <t xml:space="preserve"/>
        </is>
      </c>
      <c r="Q1001" s="18" t="inlineStr">
        <is>
          <t xml:space="preserve"/>
        </is>
      </c>
      <c r="R1001" s="18" t="inlineStr">
        <is>
          <t xml:space="preserve"/>
        </is>
      </c>
      <c r="S1001" s="18" t="inlineStr">
        <is>
          <t xml:space="preserve"/>
        </is>
      </c>
      <c r="T1001" s="18" t="inlineStr">
        <is>
          <t xml:space="preserve"/>
        </is>
      </c>
      <c r="U1001" s="18" t="inlineStr">
        <is>
          <t xml:space="preserve"/>
        </is>
      </c>
      <c r="V1001" s="18" t="inlineStr">
        <is>
          <t xml:space="preserve"/>
        </is>
      </c>
      <c r="W1001" s="18" t="inlineStr">
        <is>
          <t xml:space="preserve">Нет</t>
        </is>
      </c>
      <c r="X1001" s="18" t="inlineStr">
        <is>
          <t xml:space="preserve"/>
        </is>
      </c>
      <c r="Y1001" s="18" t="inlineStr">
        <is>
          <t xml:space="preserve"/>
        </is>
      </c>
      <c r="Z1001" s="18" t="inlineStr">
        <is>
          <t xml:space="preserve"/>
        </is>
      </c>
      <c r="AA1001" s="18" t="inlineStr">
        <is>
          <t xml:space="preserve"/>
        </is>
      </c>
      <c r="AB1001" s="18" t="inlineStr">
        <is>
          <t xml:space="preserve"/>
        </is>
      </c>
      <c r="AC1001" s="18" t="inlineStr">
        <is>
          <t xml:space="preserve"/>
        </is>
      </c>
      <c r="AD1001" s="18" t="inlineStr">
        <is>
          <t xml:space="preserve"/>
        </is>
      </c>
      <c r="AE1001" s="18" t="inlineStr">
        <is>
          <t xml:space="preserve">да</t>
        </is>
      </c>
      <c r="AF1001" s="18" t="inlineStr">
        <is>
          <t xml:space="preserve"/>
        </is>
      </c>
      <c r="AG1001" s="18" t="inlineStr">
        <is>
          <t xml:space="preserve"/>
        </is>
      </c>
      <c r="AH1001" s="18" t="inlineStr">
        <is>
          <t xml:space="preserve"/>
        </is>
      </c>
      <c r="AI1001" s="18" t="inlineStr">
        <is>
          <t xml:space="preserve"/>
        </is>
      </c>
      <c r="AJ1001" s="18" t="inlineStr">
        <is>
          <t xml:space="preserve"/>
        </is>
      </c>
      <c r="AK1001" s="18" t="inlineStr">
        <is>
          <t xml:space="preserve"/>
        </is>
      </c>
      <c r="AL1001" s="18" t="inlineStr">
        <is>
          <t xml:space="preserve"/>
        </is>
      </c>
      <c r="AM1001" s="18" t="inlineStr">
        <is>
          <t xml:space="preserve">нет</t>
        </is>
      </c>
      <c r="AN1001" s="18" t="inlineStr">
        <is>
          <t xml:space="preserve"/>
        </is>
      </c>
      <c r="AO1001" s="18" t="inlineStr">
        <is>
          <t xml:space="preserve"/>
        </is>
      </c>
      <c r="AP1001" s="18" t="inlineStr">
        <is>
          <t xml:space="preserve"/>
        </is>
      </c>
      <c r="AQ1001" s="18" t="inlineStr">
        <is>
          <t xml:space="preserve"/>
        </is>
      </c>
      <c r="AR1001" s="18" t="inlineStr">
        <is>
          <t xml:space="preserve"/>
        </is>
      </c>
      <c r="AS1001" s="18" t="inlineStr">
        <is>
          <t xml:space="preserve"/>
        </is>
      </c>
      <c r="AT1001" s="18" t="inlineStr">
        <is>
          <t xml:space="preserve"/>
        </is>
      </c>
    </row>
  </sheetData>
  <mergeCells count="197">
    <mergeCell ref="C2:B2"/>
    <mergeCell ref="C3:B3"/>
    <mergeCell ref="L6:A6"/>
    <mergeCell ref="L7:A7"/>
    <mergeCell ref="L8:A8"/>
    <mergeCell ref="A9:A15"/>
    <mergeCell ref="B9:B15"/>
    <mergeCell ref="C9:C15"/>
    <mergeCell ref="D9:D15"/>
    <mergeCell ref="E9:E15"/>
    <mergeCell ref="F9:F15"/>
    <mergeCell ref="G9:G15"/>
    <mergeCell ref="H9:H15"/>
    <mergeCell ref="I9:N13"/>
    <mergeCell ref="O9:V9"/>
    <mergeCell ref="W9:AD9"/>
    <mergeCell ref="AE9:AL9"/>
    <mergeCell ref="AM9:AT9"/>
    <mergeCell ref="O10:V10"/>
    <mergeCell ref="W10:AD10"/>
    <mergeCell ref="AE10:AL10"/>
    <mergeCell ref="AM10:AT10"/>
    <mergeCell ref="O11:V11"/>
    <mergeCell ref="W11:AD11"/>
    <mergeCell ref="AE11:AL11"/>
    <mergeCell ref="AM11:AT11"/>
    <mergeCell ref="O12:V12"/>
    <mergeCell ref="W12:AD12"/>
    <mergeCell ref="AE12:AL12"/>
    <mergeCell ref="AM12:AT12"/>
    <mergeCell ref="O13:V13"/>
    <mergeCell ref="W13:AD13"/>
    <mergeCell ref="AE13:AL13"/>
    <mergeCell ref="AM13:AT13"/>
    <mergeCell ref="I14:K14"/>
    <mergeCell ref="L14:N14"/>
    <mergeCell ref="O14:O15"/>
    <mergeCell ref="P14:R14"/>
    <mergeCell ref="S14:U14"/>
    <mergeCell ref="W14:W15"/>
    <mergeCell ref="X14:Z14"/>
    <mergeCell ref="AA14:AC14"/>
    <mergeCell ref="AE14:AE15"/>
    <mergeCell ref="AF14:AH14"/>
    <mergeCell ref="AI14:AK14"/>
    <mergeCell ref="AM14:AM15"/>
    <mergeCell ref="AN14:AP14"/>
    <mergeCell ref="AQ14:AS14"/>
    <mergeCell ref="L178:A178"/>
    <mergeCell ref="L179:A179"/>
    <mergeCell ref="L359:A359"/>
    <mergeCell ref="L360:A360"/>
    <mergeCell ref="L510:A510"/>
    <mergeCell ref="L511:A511"/>
    <mergeCell ref="L776:A776"/>
    <mergeCell ref="L777:A777"/>
    <mergeCell ref="L951:A951"/>
    <mergeCell ref="L952:A952"/>
    <mergeCell ref="K978:B978"/>
    <mergeCell ref="C979:B979"/>
    <mergeCell ref="N979:D979"/>
    <mergeCell ref="V979:O979"/>
    <mergeCell ref="AD979:W979"/>
    <mergeCell ref="AL979:AE979"/>
    <mergeCell ref="AT979:AM979"/>
    <mergeCell ref="C980:B980"/>
    <mergeCell ref="N980:D980"/>
    <mergeCell ref="V980:O980"/>
    <mergeCell ref="AD980:W980"/>
    <mergeCell ref="AL980:AE980"/>
    <mergeCell ref="AT980:AM980"/>
    <mergeCell ref="C981:B981"/>
    <mergeCell ref="N981:D981"/>
    <mergeCell ref="V981:O981"/>
    <mergeCell ref="AD981:W981"/>
    <mergeCell ref="AL981:AE981"/>
    <mergeCell ref="AT981:AM981"/>
    <mergeCell ref="C982:B982"/>
    <mergeCell ref="N982:D982"/>
    <mergeCell ref="V982:O982"/>
    <mergeCell ref="AD982:W982"/>
    <mergeCell ref="AL982:AE982"/>
    <mergeCell ref="AT982:AM982"/>
    <mergeCell ref="C983:B983"/>
    <mergeCell ref="N983:D983"/>
    <mergeCell ref="V983:O983"/>
    <mergeCell ref="AD983:W983"/>
    <mergeCell ref="AL983:AE983"/>
    <mergeCell ref="AT983:AM983"/>
    <mergeCell ref="C984:B984"/>
    <mergeCell ref="N984:D984"/>
    <mergeCell ref="V984:O984"/>
    <mergeCell ref="AD984:W984"/>
    <mergeCell ref="AL984:AE984"/>
    <mergeCell ref="AT984:AM984"/>
    <mergeCell ref="C985:B985"/>
    <mergeCell ref="N985:D985"/>
    <mergeCell ref="V985:O985"/>
    <mergeCell ref="AD985:W985"/>
    <mergeCell ref="AL985:AE985"/>
    <mergeCell ref="AT985:AM985"/>
    <mergeCell ref="C986:B986"/>
    <mergeCell ref="N986:D986"/>
    <mergeCell ref="V986:O986"/>
    <mergeCell ref="AD986:W986"/>
    <mergeCell ref="AL986:AE986"/>
    <mergeCell ref="AT986:AM986"/>
    <mergeCell ref="C987:B987"/>
    <mergeCell ref="N987:D987"/>
    <mergeCell ref="V987:O987"/>
    <mergeCell ref="AD987:W987"/>
    <mergeCell ref="AL987:AE987"/>
    <mergeCell ref="AT987:AM987"/>
    <mergeCell ref="C988:B988"/>
    <mergeCell ref="N988:D988"/>
    <mergeCell ref="V988:O988"/>
    <mergeCell ref="AD988:W988"/>
    <mergeCell ref="AL988:AE988"/>
    <mergeCell ref="AT988:AM988"/>
    <mergeCell ref="C989:B989"/>
    <mergeCell ref="N989:D989"/>
    <mergeCell ref="V989:O989"/>
    <mergeCell ref="AD989:W989"/>
    <mergeCell ref="AL989:AE989"/>
    <mergeCell ref="AT989:AM989"/>
    <mergeCell ref="C990:B990"/>
    <mergeCell ref="N990:D990"/>
    <mergeCell ref="V990:O990"/>
    <mergeCell ref="AD990:W990"/>
    <mergeCell ref="AL990:AE990"/>
    <mergeCell ref="AT990:AM990"/>
    <mergeCell ref="C991:B991"/>
    <mergeCell ref="N991:D991"/>
    <mergeCell ref="V991:O991"/>
    <mergeCell ref="AD991:W991"/>
    <mergeCell ref="AL991:AE991"/>
    <mergeCell ref="AT991:AM991"/>
    <mergeCell ref="C992:B992"/>
    <mergeCell ref="N992:D992"/>
    <mergeCell ref="V992:O992"/>
    <mergeCell ref="AD992:W992"/>
    <mergeCell ref="AL992:AE992"/>
    <mergeCell ref="AT992:AM992"/>
    <mergeCell ref="C993:B993"/>
    <mergeCell ref="N993:D993"/>
    <mergeCell ref="V993:O993"/>
    <mergeCell ref="AD993:W993"/>
    <mergeCell ref="AL993:AE993"/>
    <mergeCell ref="AT993:AM993"/>
    <mergeCell ref="C994:B994"/>
    <mergeCell ref="N994:D994"/>
    <mergeCell ref="V994:O994"/>
    <mergeCell ref="AD994:W994"/>
    <mergeCell ref="AL994:AE994"/>
    <mergeCell ref="AT994:AM994"/>
    <mergeCell ref="C995:B995"/>
    <mergeCell ref="N995:D995"/>
    <mergeCell ref="V995:O995"/>
    <mergeCell ref="AD995:W995"/>
    <mergeCell ref="AL995:AE995"/>
    <mergeCell ref="AT995:AM995"/>
    <mergeCell ref="C996:B996"/>
    <mergeCell ref="N996:D996"/>
    <mergeCell ref="V996:O996"/>
    <mergeCell ref="AD996:W996"/>
    <mergeCell ref="AL996:AE996"/>
    <mergeCell ref="AT996:AM996"/>
    <mergeCell ref="C997:B997"/>
    <mergeCell ref="N997:D997"/>
    <mergeCell ref="V997:O997"/>
    <mergeCell ref="AD997:W997"/>
    <mergeCell ref="AL997:AE997"/>
    <mergeCell ref="AT997:AM997"/>
    <mergeCell ref="C998:B998"/>
    <mergeCell ref="N998:D998"/>
    <mergeCell ref="V998:O998"/>
    <mergeCell ref="AD998:W998"/>
    <mergeCell ref="AL998:AE998"/>
    <mergeCell ref="AT998:AM998"/>
    <mergeCell ref="C999:B999"/>
    <mergeCell ref="N999:D999"/>
    <mergeCell ref="V999:O999"/>
    <mergeCell ref="AD999:W999"/>
    <mergeCell ref="AL999:AE999"/>
    <mergeCell ref="AT999:AM999"/>
    <mergeCell ref="C1000:B1000"/>
    <mergeCell ref="N1000:D1000"/>
    <mergeCell ref="V1000:O1000"/>
    <mergeCell ref="AD1000:W1000"/>
    <mergeCell ref="AL1000:AE1000"/>
    <mergeCell ref="AT1000:AM1000"/>
    <mergeCell ref="C1001:B1001"/>
    <mergeCell ref="N1001:D1001"/>
    <mergeCell ref="V1001:O1001"/>
    <mergeCell ref="AD1001:W1001"/>
    <mergeCell ref="AL1001:AE1001"/>
    <mergeCell ref="AT1001:AM1001"/>
  </mergeCells>
  <printOptions headings="false" gridLines="false" gridLinesSet="true" horizontalCentered="false" verticalCentered="false"/>
  <pageMargins left="0.39375" right="0.39375" top="0.7875" bottom="0.7875" header="0.511805555555555" footer="0.511805555555555"/>
  <pageSetup paperSize="9" scale="100" firstPageNumber="1" fitToWidth="1" fitToHeight="1" pageOrder="downThenOver" orientation="landscape" blackAndWhite="false" draft="false" cellComments="none" useFirstPageNumber="true" horizontalDpi="300" verticalDpi="300" copies="1"/>
</worksheet>
</file>

<file path=xl/worksheets/sheet2.xml><?xml version="1.0" encoding="utf-8"?>
<worksheet xmlns="http://schemas.openxmlformats.org/spreadsheetml/2006/main" xmlns:r="http://schemas.openxmlformats.org/officeDocument/2006/relationships">
  <sheetPr filterMode="false">
    <pageSetUpPr fitToPage="false"/>
  </sheetPr>
  <dimension ref="A1:AT1001"/>
  <sheetViews>
    <sheetView showFormulas="false" showGridLines="true" showRowColHeaders="true" showZeros="true" rightToLeft="false" tabSelected="false" showOutlineSymbols="true" defaultGridColor="true" view="normal" topLeftCell="A1" colorId="64" zoomScale="65" zoomScaleNormal="65" zoomScalePageLayoutView="65" workbookViewId="0">
      <selection pane="topLeft" activeCell="A1" activeCellId="0" sqref="A1"/>
    </sheetView>
  </sheetViews>
  <sheetFormatPr defaultColWidth="11.58984375" defaultRowHeight="14" zeroHeight="false" outlineLevelRow="0" outlineLevelCol="0"/>
  <cols>
    <col min="1" max="1" width="15" style="1" customWidth="1"/>
    <col min="2" max="2" width="15" style="1" customWidth="1"/>
    <col min="3" max="3" width="75" style="1" customWidth="1"/>
    <col min="4" max="4" width="25" style="1" customWidth="1"/>
    <col min="5" max="5" width="30" style="1" customWidth="1"/>
    <col min="6" max="6" width="10" style="1" customWidth="1"/>
    <col min="7" max="7" width="10" style="1" customWidth="1"/>
    <col min="8" max="8" width="10" style="1" customWidth="1"/>
    <col min="9" max="9" width="17.08203125" style="1" customWidth="1"/>
    <col min="10" max="10" width="17.08203125" style="1" customWidth="1"/>
    <col min="11" max="11" width="17.08203125" style="1" customWidth="1"/>
    <col min="12" max="12" width="17.08203125" style="1" customWidth="1"/>
    <col min="13" max="13" width="17.08203125" style="1" customWidth="1"/>
    <col min="14" max="14" width="17.08203125" style="1" customWidth="1"/>
    <col min="15" max="15" width="10" style="1" customWidth="1"/>
    <col min="16" max="16" width="17.08203125" style="1" customWidth="1"/>
    <col min="17" max="17" width="17.08203125" style="1" customWidth="1"/>
    <col min="18" max="18" width="17.08203125" style="1" customWidth="1"/>
    <col min="19" max="19" width="17.08203125" style="1" customWidth="1"/>
    <col min="20" max="20" width="17.08203125" style="1" customWidth="1"/>
    <col min="21" max="21" width="17.08203125" style="1" customWidth="1"/>
    <col min="22" max="22" width="17.08203125" style="1" customWidth="1"/>
    <col min="23" max="23" width="10" style="1" customWidth="1"/>
    <col min="24" max="24" width="17.08203125" style="1" customWidth="1"/>
    <col min="25" max="25" width="17.08203125" style="1" customWidth="1"/>
    <col min="26" max="26" width="17.08203125" style="1" customWidth="1"/>
    <col min="27" max="27" width="17.08203125" style="1" customWidth="1"/>
    <col min="28" max="28" width="17.08203125" style="1" customWidth="1"/>
    <col min="29" max="29" width="17.08203125" style="1" customWidth="1"/>
    <col min="30" max="30" width="17.08203125" style="1" customWidth="1"/>
    <col min="31" max="31" width="10" style="1" customWidth="1"/>
    <col min="32" max="32" width="17.08203125" style="1" customWidth="1"/>
    <col min="33" max="33" width="17.08203125" style="1" customWidth="1"/>
    <col min="34" max="34" width="17.08203125" style="1" customWidth="1"/>
    <col min="35" max="35" width="17.08203125" style="1" customWidth="1"/>
    <col min="36" max="36" width="17.08203125" style="1" customWidth="1"/>
    <col min="37" max="37" width="17.08203125" style="1" customWidth="1"/>
    <col min="38" max="38" width="17.08203125" style="1" customWidth="1"/>
    <col min="39" max="39" width="10" style="1" customWidth="1"/>
    <col min="40" max="40" width="17.08203125" style="1" customWidth="1"/>
    <col min="41" max="41" width="17.08203125" style="1" customWidth="1"/>
    <col min="42" max="42" width="17.08203125" style="1" customWidth="1"/>
    <col min="43" max="43" width="17.08203125" style="1" customWidth="1"/>
    <col min="44" max="44" width="17.08203125" style="1" customWidth="1"/>
    <col min="45" max="45" width="17.08203125" style="1" customWidth="1"/>
    <col min="46" max="46" width="17.08203125" style="1" customWidth="1"/>
    <col min="47" max="1024" width="15" style="1" customWidth="1"/>
  </cols>
  <sheetData>
    <row r="1" customFormat="false" hidden="false" outlineLevel="0" collapsed="false"/>
    <row r="2" customFormat="false" hidden="false" outlineLevel="0" collapsed="false">
      <c r="A2" s="1"/>
      <c r="B2" s="2" t="inlineStr">
        <is>
          <t xml:space="preserve"/>
        </is>
      </c>
    </row>
    <row r="3" customFormat="false" hidden="false" outlineLevel="0" collapsed="false">
      <c r="A3" s="1"/>
      <c r="B3" s="2" t="inlineStr">
        <is>
          <t xml:space="preserve"/>
        </is>
      </c>
    </row>
    <row r="4" customFormat="false" hidden="false" outlineLevel="0" collapsed="false"/>
    <row r="5" customFormat="false" hidden="false" outlineLevel="0" collapsed="false"/>
    <row r="6" customFormat="false" hidden="false" customHeight="1" outlineLevel="0" collapsed="false" ht="23" height="23">
      <c r="A6" s="3" t="inlineStr">
        <is>
          <t xml:space="preserve">ИТОГОВАЯ ВЕДОМОСТЬ</t>
        </is>
      </c>
    </row>
    <row r="7" customFormat="false" hidden="false" customHeight="1" outlineLevel="0" collapsed="false" ht="26" height="26">
      <c r="A7" s="4" t="inlineStr">
        <is>
          <t xml:space="preserve">Блок 1</t>
        </is>
      </c>
    </row>
    <row r="8" customFormat="false" hidden="false" customHeight="1" outlineLevel="0" collapsed="false" ht="54" height="54">
      <c r="A8" s="5" t="inlineStr">
        <is>
          <t xml:space="preserve">по адресу: ул. Люблинская, корпус 34</t>
        </is>
      </c>
    </row>
    <row r="9" customFormat="false" hidden="false" customHeight="1" outlineLevel="0" collapsed="false" ht="30" height="30">
      <c r="A9" s="6" t="inlineStr">
        <is>
          <t xml:space="preserve">№ п/п</t>
        </is>
      </c>
      <c r="B9" s="6" t="inlineStr">
        <is>
          <t xml:space="preserve">Код узла ИСР</t>
        </is>
      </c>
      <c r="C9" s="6" t="inlineStr">
        <is>
          <t xml:space="preserve">Наименование</t>
        </is>
      </c>
      <c r="D9" s="6" t="inlineStr">
        <is>
          <t xml:space="preserve">Комментарий для подрядчика</t>
        </is>
      </c>
      <c r="E9" s="6" t="inlineStr">
        <is>
          <t xml:space="preserve">Комментарий по ИСР</t>
        </is>
      </c>
      <c r="F9" s="6" t="inlineStr">
        <is>
          <t xml:space="preserve">Ед. изм.</t>
        </is>
      </c>
      <c r="G9" s="6" t="inlineStr">
        <is>
          <t xml:space="preserve">Коэф. расхода</t>
        </is>
      </c>
      <c r="H9" s="6" t="inlineStr">
        <is>
          <t xml:space="preserve">Кол-во</t>
        </is>
      </c>
      <c r="I9" s="6" t="inlineStr">
        <is>
          <t xml:space="preserve">Предельная стоимость производства работ</t>
        </is>
      </c>
      <c r="J9" s="6" t="inlineStr">
        <is>
          <t xml:space="preserve"/>
        </is>
      </c>
      <c r="K9" s="6" t="inlineStr">
        <is>
          <t xml:space="preserve"/>
        </is>
      </c>
      <c r="L9" s="6" t="inlineStr">
        <is>
          <t xml:space="preserve"/>
        </is>
      </c>
      <c r="M9" s="6" t="inlineStr">
        <is>
          <t xml:space="preserve"/>
        </is>
      </c>
      <c r="N9" s="6" t="inlineStr">
        <is>
          <t xml:space="preserve"/>
        </is>
      </c>
      <c r="O9" s="6" t="inlineStr">
        <is>
          <t xml:space="preserve">Общество с ограниченной ответственностью «ОМ-ПРОГРЕСС»
(ООО "ОМ-ПРОГРЕСС")</t>
        </is>
      </c>
      <c r="P9" s="6" t="inlineStr">
        <is>
          <t xml:space="preserve"/>
        </is>
      </c>
      <c r="Q9" s="6" t="inlineStr">
        <is>
          <t xml:space="preserve"/>
        </is>
      </c>
      <c r="R9" s="6" t="inlineStr">
        <is>
          <t xml:space="preserve"/>
        </is>
      </c>
      <c r="S9" s="6" t="inlineStr">
        <is>
          <t xml:space="preserve"/>
        </is>
      </c>
      <c r="T9" s="6" t="inlineStr">
        <is>
          <t xml:space="preserve"/>
        </is>
      </c>
      <c r="U9" s="6" t="inlineStr">
        <is>
          <t xml:space="preserve"/>
        </is>
      </c>
      <c r="V9" s="6" t="inlineStr">
        <is>
          <t xml:space="preserve"/>
        </is>
      </c>
      <c r="W9" s="6" t="inlineStr">
        <is>
          <t xml:space="preserve">Общество с ограниченной ответственностью «СТРОИТЕЛЬНАЯ КОМПАНИЯ СТРОЙГРАД»
(ООО СК "СТРОЙГРАД")</t>
        </is>
      </c>
      <c r="X9" s="6" t="inlineStr">
        <is>
          <t xml:space="preserve"/>
        </is>
      </c>
      <c r="Y9" s="6" t="inlineStr">
        <is>
          <t xml:space="preserve"/>
        </is>
      </c>
      <c r="Z9" s="6" t="inlineStr">
        <is>
          <t xml:space="preserve"/>
        </is>
      </c>
      <c r="AA9" s="6" t="inlineStr">
        <is>
          <t xml:space="preserve"/>
        </is>
      </c>
      <c r="AB9" s="6" t="inlineStr">
        <is>
          <t xml:space="preserve"/>
        </is>
      </c>
      <c r="AC9" s="6" t="inlineStr">
        <is>
          <t xml:space="preserve"/>
        </is>
      </c>
      <c r="AD9" s="6" t="inlineStr">
        <is>
          <t xml:space="preserve"/>
        </is>
      </c>
      <c r="AE9" s="6" t="inlineStr">
        <is>
          <t xml:space="preserve">Общество с ограниченной ответственностью «ТЕХКОР»
(ООО "ТЕХКОР")</t>
        </is>
      </c>
      <c r="AF9" s="6" t="inlineStr">
        <is>
          <t xml:space="preserve"/>
        </is>
      </c>
      <c r="AG9" s="6" t="inlineStr">
        <is>
          <t xml:space="preserve"/>
        </is>
      </c>
      <c r="AH9" s="6" t="inlineStr">
        <is>
          <t xml:space="preserve"/>
        </is>
      </c>
      <c r="AI9" s="6" t="inlineStr">
        <is>
          <t xml:space="preserve"/>
        </is>
      </c>
      <c r="AJ9" s="6" t="inlineStr">
        <is>
          <t xml:space="preserve"/>
        </is>
      </c>
      <c r="AK9" s="6" t="inlineStr">
        <is>
          <t xml:space="preserve"/>
        </is>
      </c>
      <c r="AL9" s="6" t="inlineStr">
        <is>
          <t xml:space="preserve"/>
        </is>
      </c>
      <c r="AM9" s="6" t="inlineStr">
        <is>
          <t xml:space="preserve">Общество с ограниченной ответственностью «БРИГСТРОЙ»
(ООО "БРИГСТРОЙ")</t>
        </is>
      </c>
      <c r="AN9" s="6" t="inlineStr">
        <is>
          <t xml:space="preserve"/>
        </is>
      </c>
      <c r="AO9" s="6" t="inlineStr">
        <is>
          <t xml:space="preserve"/>
        </is>
      </c>
      <c r="AP9" s="6" t="inlineStr">
        <is>
          <t xml:space="preserve"/>
        </is>
      </c>
      <c r="AQ9" s="6" t="inlineStr">
        <is>
          <t xml:space="preserve"/>
        </is>
      </c>
      <c r="AR9" s="6" t="inlineStr">
        <is>
          <t xml:space="preserve"/>
        </is>
      </c>
      <c r="AS9" s="6" t="inlineStr">
        <is>
          <t xml:space="preserve"/>
        </is>
      </c>
      <c r="AT9" s="6" t="inlineStr">
        <is>
          <t xml:space="preserve"/>
        </is>
      </c>
    </row>
    <row r="10" customFormat="false" hidden="false" customHeight="1" outlineLevel="0" collapsed="false" ht="40" height="40">
      <c r="A10" s="6" t="inlineStr">
        <is>
          <t xml:space="preserve"/>
        </is>
      </c>
      <c r="B10" s="6" t="inlineStr">
        <is>
          <t xml:space="preserve"/>
        </is>
      </c>
      <c r="C10" s="6" t="inlineStr">
        <is>
          <t xml:space="preserve"/>
        </is>
      </c>
      <c r="D10" s="6" t="inlineStr">
        <is>
          <t xml:space="preserve"/>
        </is>
      </c>
      <c r="E10" s="6" t="inlineStr">
        <is>
          <t xml:space="preserve"/>
        </is>
      </c>
      <c r="F10" s="6" t="inlineStr">
        <is>
          <t xml:space="preserve"/>
        </is>
      </c>
      <c r="G10" s="6" t="inlineStr">
        <is>
          <t xml:space="preserve"/>
        </is>
      </c>
      <c r="H10" s="6" t="inlineStr">
        <is>
          <t xml:space="preserve"/>
        </is>
      </c>
      <c r="I10" s="6" t="inlineStr">
        <is>
          <t xml:space="preserve"/>
        </is>
      </c>
      <c r="J10" s="6" t="inlineStr">
        <is>
          <t xml:space="preserve"/>
        </is>
      </c>
      <c r="K10" s="6" t="inlineStr">
        <is>
          <t xml:space="preserve"/>
        </is>
      </c>
      <c r="L10" s="6" t="inlineStr">
        <is>
          <t xml:space="preserve"/>
        </is>
      </c>
      <c r="M10" s="6" t="inlineStr">
        <is>
          <t xml:space="preserve"/>
        </is>
      </c>
      <c r="N10" s="6" t="inlineStr">
        <is>
          <t xml:space="preserve"/>
        </is>
      </c>
      <c r="O10" s="6" t="inlineStr">
        <is>
          <t xml:space="preserve">7702724303</t>
        </is>
      </c>
      <c r="P10" s="6" t="inlineStr">
        <is>
          <t xml:space="preserve"/>
        </is>
      </c>
      <c r="Q10" s="6" t="inlineStr">
        <is>
          <t xml:space="preserve"/>
        </is>
      </c>
      <c r="R10" s="6" t="inlineStr">
        <is>
          <t xml:space="preserve"/>
        </is>
      </c>
      <c r="S10" s="6" t="inlineStr">
        <is>
          <t xml:space="preserve"/>
        </is>
      </c>
      <c r="T10" s="6" t="inlineStr">
        <is>
          <t xml:space="preserve"/>
        </is>
      </c>
      <c r="U10" s="6" t="inlineStr">
        <is>
          <t xml:space="preserve"/>
        </is>
      </c>
      <c r="V10" s="6" t="inlineStr">
        <is>
          <t xml:space="preserve"/>
        </is>
      </c>
      <c r="W10" s="6" t="inlineStr">
        <is>
          <t xml:space="preserve">9726041959</t>
        </is>
      </c>
      <c r="X10" s="6" t="inlineStr">
        <is>
          <t xml:space="preserve"/>
        </is>
      </c>
      <c r="Y10" s="6" t="inlineStr">
        <is>
          <t xml:space="preserve"/>
        </is>
      </c>
      <c r="Z10" s="6" t="inlineStr">
        <is>
          <t xml:space="preserve"/>
        </is>
      </c>
      <c r="AA10" s="6" t="inlineStr">
        <is>
          <t xml:space="preserve"/>
        </is>
      </c>
      <c r="AB10" s="6" t="inlineStr">
        <is>
          <t xml:space="preserve"/>
        </is>
      </c>
      <c r="AC10" s="6" t="inlineStr">
        <is>
          <t xml:space="preserve"/>
        </is>
      </c>
      <c r="AD10" s="6" t="inlineStr">
        <is>
          <t xml:space="preserve"/>
        </is>
      </c>
      <c r="AE10" s="6" t="inlineStr">
        <is>
          <t xml:space="preserve">7725317640</t>
        </is>
      </c>
      <c r="AF10" s="6" t="inlineStr">
        <is>
          <t xml:space="preserve"/>
        </is>
      </c>
      <c r="AG10" s="6" t="inlineStr">
        <is>
          <t xml:space="preserve"/>
        </is>
      </c>
      <c r="AH10" s="6" t="inlineStr">
        <is>
          <t xml:space="preserve"/>
        </is>
      </c>
      <c r="AI10" s="6" t="inlineStr">
        <is>
          <t xml:space="preserve"/>
        </is>
      </c>
      <c r="AJ10" s="6" t="inlineStr">
        <is>
          <t xml:space="preserve"/>
        </is>
      </c>
      <c r="AK10" s="6" t="inlineStr">
        <is>
          <t xml:space="preserve"/>
        </is>
      </c>
      <c r="AL10" s="6" t="inlineStr">
        <is>
          <t xml:space="preserve"/>
        </is>
      </c>
      <c r="AM10" s="6" t="inlineStr">
        <is>
          <t xml:space="preserve">5003149304</t>
        </is>
      </c>
      <c r="AN10" s="6" t="inlineStr">
        <is>
          <t xml:space="preserve"/>
        </is>
      </c>
      <c r="AO10" s="6" t="inlineStr">
        <is>
          <t xml:space="preserve"/>
        </is>
      </c>
      <c r="AP10" s="6" t="inlineStr">
        <is>
          <t xml:space="preserve"/>
        </is>
      </c>
      <c r="AQ10" s="6" t="inlineStr">
        <is>
          <t xml:space="preserve"/>
        </is>
      </c>
      <c r="AR10" s="6" t="inlineStr">
        <is>
          <t xml:space="preserve"/>
        </is>
      </c>
      <c r="AS10" s="6" t="inlineStr">
        <is>
          <t xml:space="preserve"/>
        </is>
      </c>
      <c r="AT10" s="6" t="inlineStr">
        <is>
          <t xml:space="preserve"/>
        </is>
      </c>
    </row>
    <row r="11" customFormat="false" hidden="false" outlineLevel="0" collapsed="false">
      <c r="A11" s="6" t="inlineStr">
        <is>
          <t xml:space="preserve"/>
        </is>
      </c>
      <c r="B11" s="6" t="inlineStr">
        <is>
          <t xml:space="preserve"/>
        </is>
      </c>
      <c r="C11" s="6" t="inlineStr">
        <is>
          <t xml:space="preserve"/>
        </is>
      </c>
      <c r="D11" s="6" t="inlineStr">
        <is>
          <t xml:space="preserve"/>
        </is>
      </c>
      <c r="E11" s="6" t="inlineStr">
        <is>
          <t xml:space="preserve"/>
        </is>
      </c>
      <c r="F11" s="6" t="inlineStr">
        <is>
          <t xml:space="preserve"/>
        </is>
      </c>
      <c r="G11" s="6" t="inlineStr">
        <is>
          <t xml:space="preserve"/>
        </is>
      </c>
      <c r="H11" s="6" t="inlineStr">
        <is>
          <t xml:space="preserve"/>
        </is>
      </c>
      <c r="I11" s="6" t="inlineStr">
        <is>
          <t xml:space="preserve"/>
        </is>
      </c>
      <c r="J11" s="6" t="inlineStr">
        <is>
          <t xml:space="preserve"/>
        </is>
      </c>
      <c r="K11" s="6" t="inlineStr">
        <is>
          <t xml:space="preserve"/>
        </is>
      </c>
      <c r="L11" s="6" t="inlineStr">
        <is>
          <t xml:space="preserve"/>
        </is>
      </c>
      <c r="M11" s="6" t="inlineStr">
        <is>
          <t xml:space="preserve"/>
        </is>
      </c>
      <c r="N11" s="6" t="inlineStr">
        <is>
          <t xml:space="preserve"/>
        </is>
      </c>
      <c r="O11" s="6" t="inlineStr">
        <is>
          <t xml:space="preserve">Заявка № 919771</t>
        </is>
      </c>
      <c r="P11" s="6" t="inlineStr">
        <is>
          <t xml:space="preserve"/>
        </is>
      </c>
      <c r="Q11" s="6" t="inlineStr">
        <is>
          <t xml:space="preserve"/>
        </is>
      </c>
      <c r="R11" s="6" t="inlineStr">
        <is>
          <t xml:space="preserve"/>
        </is>
      </c>
      <c r="S11" s="6" t="inlineStr">
        <is>
          <t xml:space="preserve"/>
        </is>
      </c>
      <c r="T11" s="6" t="inlineStr">
        <is>
          <t xml:space="preserve"/>
        </is>
      </c>
      <c r="U11" s="6" t="inlineStr">
        <is>
          <t xml:space="preserve"/>
        </is>
      </c>
      <c r="V11" s="6" t="inlineStr">
        <is>
          <t xml:space="preserve"/>
        </is>
      </c>
      <c r="W11" s="6" t="inlineStr">
        <is>
          <t xml:space="preserve">Заявка № 919955</t>
        </is>
      </c>
      <c r="X11" s="6" t="inlineStr">
        <is>
          <t xml:space="preserve"/>
        </is>
      </c>
      <c r="Y11" s="6" t="inlineStr">
        <is>
          <t xml:space="preserve"/>
        </is>
      </c>
      <c r="Z11" s="6" t="inlineStr">
        <is>
          <t xml:space="preserve"/>
        </is>
      </c>
      <c r="AA11" s="6" t="inlineStr">
        <is>
          <t xml:space="preserve"/>
        </is>
      </c>
      <c r="AB11" s="6" t="inlineStr">
        <is>
          <t xml:space="preserve"/>
        </is>
      </c>
      <c r="AC11" s="6" t="inlineStr">
        <is>
          <t xml:space="preserve"/>
        </is>
      </c>
      <c r="AD11" s="6" t="inlineStr">
        <is>
          <t xml:space="preserve"/>
        </is>
      </c>
      <c r="AE11" s="6" t="inlineStr">
        <is>
          <t xml:space="preserve">Заявка № 919983</t>
        </is>
      </c>
      <c r="AF11" s="6" t="inlineStr">
        <is>
          <t xml:space="preserve"/>
        </is>
      </c>
      <c r="AG11" s="6" t="inlineStr">
        <is>
          <t xml:space="preserve"/>
        </is>
      </c>
      <c r="AH11" s="6" t="inlineStr">
        <is>
          <t xml:space="preserve"/>
        </is>
      </c>
      <c r="AI11" s="6" t="inlineStr">
        <is>
          <t xml:space="preserve"/>
        </is>
      </c>
      <c r="AJ11" s="6" t="inlineStr">
        <is>
          <t xml:space="preserve"/>
        </is>
      </c>
      <c r="AK11" s="6" t="inlineStr">
        <is>
          <t xml:space="preserve"/>
        </is>
      </c>
      <c r="AL11" s="6" t="inlineStr">
        <is>
          <t xml:space="preserve"/>
        </is>
      </c>
      <c r="AM11" s="6" t="inlineStr">
        <is>
          <t xml:space="preserve">Заявка № 920075</t>
        </is>
      </c>
      <c r="AN11" s="6" t="inlineStr">
        <is>
          <t xml:space="preserve"/>
        </is>
      </c>
      <c r="AO11" s="6" t="inlineStr">
        <is>
          <t xml:space="preserve"/>
        </is>
      </c>
      <c r="AP11" s="6" t="inlineStr">
        <is>
          <t xml:space="preserve"/>
        </is>
      </c>
      <c r="AQ11" s="6" t="inlineStr">
        <is>
          <t xml:space="preserve"/>
        </is>
      </c>
      <c r="AR11" s="6" t="inlineStr">
        <is>
          <t xml:space="preserve"/>
        </is>
      </c>
      <c r="AS11" s="6" t="inlineStr">
        <is>
          <t xml:space="preserve"/>
        </is>
      </c>
      <c r="AT11" s="6" t="inlineStr">
        <is>
          <t xml:space="preserve"/>
        </is>
      </c>
    </row>
    <row r="12" customFormat="false" hidden="false" customHeight="1" outlineLevel="0" collapsed="false" ht="40" height="40">
      <c r="A12" s="6" t="inlineStr">
        <is>
          <t xml:space="preserve"/>
        </is>
      </c>
      <c r="B12" s="6" t="inlineStr">
        <is>
          <t xml:space="preserve"/>
        </is>
      </c>
      <c r="C12" s="6" t="inlineStr">
        <is>
          <t xml:space="preserve"/>
        </is>
      </c>
      <c r="D12" s="6" t="inlineStr">
        <is>
          <t xml:space="preserve"/>
        </is>
      </c>
      <c r="E12" s="6" t="inlineStr">
        <is>
          <t xml:space="preserve"/>
        </is>
      </c>
      <c r="F12" s="6" t="inlineStr">
        <is>
          <t xml:space="preserve"/>
        </is>
      </c>
      <c r="G12" s="6" t="inlineStr">
        <is>
          <t xml:space="preserve"/>
        </is>
      </c>
      <c r="H12" s="6" t="inlineStr">
        <is>
          <t xml:space="preserve"/>
        </is>
      </c>
      <c r="I12" s="6" t="inlineStr">
        <is>
          <t xml:space="preserve"/>
        </is>
      </c>
      <c r="J12" s="6" t="inlineStr">
        <is>
          <t xml:space="preserve"/>
        </is>
      </c>
      <c r="K12" s="6" t="inlineStr">
        <is>
          <t xml:space="preserve"/>
        </is>
      </c>
      <c r="L12" s="6" t="inlineStr">
        <is>
          <t xml:space="preserve"/>
        </is>
      </c>
      <c r="M12" s="6" t="inlineStr">
        <is>
          <t xml:space="preserve"/>
        </is>
      </c>
      <c r="N12" s="6" t="inlineStr">
        <is>
          <t xml:space="preserve"/>
        </is>
      </c>
      <c r="O12" s="7" t="inlineStr">
        <is>
          <t xml:space="preserve">ГЕНЕРАЛЬНЫЙ ДИРЕКТОР
Соколова Светлана Александровна</t>
        </is>
      </c>
      <c r="P12" s="7" t="inlineStr">
        <is>
          <t xml:space="preserve"/>
        </is>
      </c>
      <c r="Q12" s="7" t="inlineStr">
        <is>
          <t xml:space="preserve"/>
        </is>
      </c>
      <c r="R12" s="7" t="inlineStr">
        <is>
          <t xml:space="preserve"/>
        </is>
      </c>
      <c r="S12" s="7" t="inlineStr">
        <is>
          <t xml:space="preserve"/>
        </is>
      </c>
      <c r="T12" s="7" t="inlineStr">
        <is>
          <t xml:space="preserve"/>
        </is>
      </c>
      <c r="U12" s="7" t="inlineStr">
        <is>
          <t xml:space="preserve"/>
        </is>
      </c>
      <c r="V12" s="7" t="inlineStr">
        <is>
          <t xml:space="preserve"/>
        </is>
      </c>
      <c r="W12" s="7" t="inlineStr">
        <is>
          <t xml:space="preserve">ГЕНЕРАЛЬНЫЙ ДИРЕКТОР
Хатеенка Андрей Владимирович</t>
        </is>
      </c>
      <c r="X12" s="7" t="inlineStr">
        <is>
          <t xml:space="preserve"/>
        </is>
      </c>
      <c r="Y12" s="7" t="inlineStr">
        <is>
          <t xml:space="preserve"/>
        </is>
      </c>
      <c r="Z12" s="7" t="inlineStr">
        <is>
          <t xml:space="preserve"/>
        </is>
      </c>
      <c r="AA12" s="7" t="inlineStr">
        <is>
          <t xml:space="preserve"/>
        </is>
      </c>
      <c r="AB12" s="7" t="inlineStr">
        <is>
          <t xml:space="preserve"/>
        </is>
      </c>
      <c r="AC12" s="7" t="inlineStr">
        <is>
          <t xml:space="preserve"/>
        </is>
      </c>
      <c r="AD12" s="7" t="inlineStr">
        <is>
          <t xml:space="preserve"/>
        </is>
      </c>
      <c r="AE12" s="7" t="inlineStr">
        <is>
          <t xml:space="preserve">ГЕНЕРАЛЬНЫЙ ДИРЕКТОР
Горошко Владимир Эдуардович</t>
        </is>
      </c>
      <c r="AF12" s="7" t="inlineStr">
        <is>
          <t xml:space="preserve"/>
        </is>
      </c>
      <c r="AG12" s="7" t="inlineStr">
        <is>
          <t xml:space="preserve"/>
        </is>
      </c>
      <c r="AH12" s="7" t="inlineStr">
        <is>
          <t xml:space="preserve"/>
        </is>
      </c>
      <c r="AI12" s="7" t="inlineStr">
        <is>
          <t xml:space="preserve"/>
        </is>
      </c>
      <c r="AJ12" s="7" t="inlineStr">
        <is>
          <t xml:space="preserve"/>
        </is>
      </c>
      <c r="AK12" s="7" t="inlineStr">
        <is>
          <t xml:space="preserve"/>
        </is>
      </c>
      <c r="AL12" s="7" t="inlineStr">
        <is>
          <t xml:space="preserve"/>
        </is>
      </c>
      <c r="AM12" s="7" t="inlineStr">
        <is>
          <t xml:space="preserve">ГЕНЕРАЛЬНЫЙ ДИРЕКТОР
Каменев Павел Раульевич</t>
        </is>
      </c>
      <c r="AN12" s="7" t="inlineStr">
        <is>
          <t xml:space="preserve"/>
        </is>
      </c>
      <c r="AO12" s="7" t="inlineStr">
        <is>
          <t xml:space="preserve"/>
        </is>
      </c>
      <c r="AP12" s="7" t="inlineStr">
        <is>
          <t xml:space="preserve"/>
        </is>
      </c>
      <c r="AQ12" s="7" t="inlineStr">
        <is>
          <t xml:space="preserve"/>
        </is>
      </c>
      <c r="AR12" s="7" t="inlineStr">
        <is>
          <t xml:space="preserve"/>
        </is>
      </c>
      <c r="AS12" s="7" t="inlineStr">
        <is>
          <t xml:space="preserve"/>
        </is>
      </c>
      <c r="AT12" s="7" t="inlineStr">
        <is>
          <t xml:space="preserve"/>
        </is>
      </c>
    </row>
    <row r="13" customFormat="false" hidden="false" outlineLevel="0" collapsed="false">
      <c r="A13" s="6" t="inlineStr">
        <is>
          <t xml:space="preserve"/>
        </is>
      </c>
      <c r="B13" s="6" t="inlineStr">
        <is>
          <t xml:space="preserve"/>
        </is>
      </c>
      <c r="C13" s="6" t="inlineStr">
        <is>
          <t xml:space="preserve"/>
        </is>
      </c>
      <c r="D13" s="6" t="inlineStr">
        <is>
          <t xml:space="preserve"/>
        </is>
      </c>
      <c r="E13" s="6" t="inlineStr">
        <is>
          <t xml:space="preserve"/>
        </is>
      </c>
      <c r="F13" s="6" t="inlineStr">
        <is>
          <t xml:space="preserve"/>
        </is>
      </c>
      <c r="G13" s="6" t="inlineStr">
        <is>
          <t xml:space="preserve"/>
        </is>
      </c>
      <c r="H13" s="6" t="inlineStr">
        <is>
          <t xml:space="preserve"/>
        </is>
      </c>
      <c r="I13" s="6" t="inlineStr">
        <is>
          <t xml:space="preserve"/>
        </is>
      </c>
      <c r="J13" s="6" t="inlineStr">
        <is>
          <t xml:space="preserve"/>
        </is>
      </c>
      <c r="K13" s="6" t="inlineStr">
        <is>
          <t xml:space="preserve"/>
        </is>
      </c>
      <c r="L13" s="6" t="inlineStr">
        <is>
          <t xml:space="preserve"/>
        </is>
      </c>
      <c r="M13" s="6" t="inlineStr">
        <is>
          <t xml:space="preserve"/>
        </is>
      </c>
      <c r="N13" s="6" t="inlineStr">
        <is>
          <t xml:space="preserve"/>
        </is>
      </c>
      <c r="O13" s="7" t="inlineStr">
        <is>
          <t xml:space="preserve"/>
        </is>
      </c>
      <c r="P13" s="7" t="inlineStr">
        <is>
          <t xml:space="preserve"/>
        </is>
      </c>
      <c r="Q13" s="7" t="inlineStr">
        <is>
          <t xml:space="preserve"/>
        </is>
      </c>
      <c r="R13" s="7" t="inlineStr">
        <is>
          <t xml:space="preserve"/>
        </is>
      </c>
      <c r="S13" s="7" t="inlineStr">
        <is>
          <t xml:space="preserve"/>
        </is>
      </c>
      <c r="T13" s="7" t="inlineStr">
        <is>
          <t xml:space="preserve"/>
        </is>
      </c>
      <c r="U13" s="7" t="inlineStr">
        <is>
          <t xml:space="preserve"/>
        </is>
      </c>
      <c r="V13" s="7" t="inlineStr">
        <is>
          <t xml:space="preserve"/>
        </is>
      </c>
      <c r="W13" s="7" t="inlineStr">
        <is>
          <t xml:space="preserve"/>
        </is>
      </c>
      <c r="X13" s="7" t="inlineStr">
        <is>
          <t xml:space="preserve"/>
        </is>
      </c>
      <c r="Y13" s="7" t="inlineStr">
        <is>
          <t xml:space="preserve"/>
        </is>
      </c>
      <c r="Z13" s="7" t="inlineStr">
        <is>
          <t xml:space="preserve"/>
        </is>
      </c>
      <c r="AA13" s="7" t="inlineStr">
        <is>
          <t xml:space="preserve"/>
        </is>
      </c>
      <c r="AB13" s="7" t="inlineStr">
        <is>
          <t xml:space="preserve"/>
        </is>
      </c>
      <c r="AC13" s="7" t="inlineStr">
        <is>
          <t xml:space="preserve"/>
        </is>
      </c>
      <c r="AD13" s="7" t="inlineStr">
        <is>
          <t xml:space="preserve"/>
        </is>
      </c>
      <c r="AE13" s="7" t="inlineStr">
        <is>
          <t xml:space="preserve"/>
        </is>
      </c>
      <c r="AF13" s="7" t="inlineStr">
        <is>
          <t xml:space="preserve"/>
        </is>
      </c>
      <c r="AG13" s="7" t="inlineStr">
        <is>
          <t xml:space="preserve"/>
        </is>
      </c>
      <c r="AH13" s="7" t="inlineStr">
        <is>
          <t xml:space="preserve"/>
        </is>
      </c>
      <c r="AI13" s="7" t="inlineStr">
        <is>
          <t xml:space="preserve"/>
        </is>
      </c>
      <c r="AJ13" s="7" t="inlineStr">
        <is>
          <t xml:space="preserve"/>
        </is>
      </c>
      <c r="AK13" s="7" t="inlineStr">
        <is>
          <t xml:space="preserve"/>
        </is>
      </c>
      <c r="AL13" s="7" t="inlineStr">
        <is>
          <t xml:space="preserve"/>
        </is>
      </c>
      <c r="AM13" s="7" t="inlineStr">
        <is>
          <t xml:space="preserve"/>
        </is>
      </c>
      <c r="AN13" s="7" t="inlineStr">
        <is>
          <t xml:space="preserve"/>
        </is>
      </c>
      <c r="AO13" s="7" t="inlineStr">
        <is>
          <t xml:space="preserve"/>
        </is>
      </c>
      <c r="AP13" s="7" t="inlineStr">
        <is>
          <t xml:space="preserve"/>
        </is>
      </c>
      <c r="AQ13" s="7" t="inlineStr">
        <is>
          <t xml:space="preserve"/>
        </is>
      </c>
      <c r="AR13" s="7" t="inlineStr">
        <is>
          <t xml:space="preserve"/>
        </is>
      </c>
      <c r="AS13" s="7" t="inlineStr">
        <is>
          <t xml:space="preserve"/>
        </is>
      </c>
      <c r="AT13" s="7" t="inlineStr">
        <is>
          <t xml:space="preserve"/>
        </is>
      </c>
    </row>
    <row r="14" customFormat="false" hidden="false" outlineLevel="0" collapsed="false">
      <c r="A14" s="6" t="inlineStr">
        <is>
          <t xml:space="preserve"/>
        </is>
      </c>
      <c r="B14" s="6" t="inlineStr">
        <is>
          <t xml:space="preserve"/>
        </is>
      </c>
      <c r="C14" s="6" t="inlineStr">
        <is>
          <t xml:space="preserve"/>
        </is>
      </c>
      <c r="D14" s="6" t="inlineStr">
        <is>
          <t xml:space="preserve"/>
        </is>
      </c>
      <c r="E14" s="6" t="inlineStr">
        <is>
          <t xml:space="preserve"/>
        </is>
      </c>
      <c r="F14" s="6" t="inlineStr">
        <is>
          <t xml:space="preserve"/>
        </is>
      </c>
      <c r="G14" s="6" t="inlineStr">
        <is>
          <t xml:space="preserve"/>
        </is>
      </c>
      <c r="H14" s="6" t="inlineStr">
        <is>
          <t xml:space="preserve"/>
        </is>
      </c>
      <c r="I14" s="6" t="inlineStr">
        <is>
          <t xml:space="preserve">Цена за единицу, руб. (в т.ч. НДС 20%)</t>
        </is>
      </c>
      <c r="J14" s="6"/>
      <c r="K14" s="6"/>
      <c r="L14" s="6" t="inlineStr">
        <is>
          <t xml:space="preserve">Общая стоимость, руб. (в т.ч. НДС 20%)</t>
        </is>
      </c>
      <c r="M14" s="6"/>
      <c r="N14" s="6"/>
      <c r="O14" s="6" t="inlineStr">
        <is>
          <t xml:space="preserve">Кол-во</t>
        </is>
      </c>
      <c r="P14" s="6" t="inlineStr">
        <is>
          <t xml:space="preserve">Цена за единицу, руб. (в т.ч. НДС 20%)</t>
        </is>
      </c>
      <c r="Q14" s="6"/>
      <c r="R14" s="6"/>
      <c r="S14" s="6" t="inlineStr">
        <is>
          <t xml:space="preserve">Общая стоимость, руб. (в т.ч. НДС 20%)</t>
        </is>
      </c>
      <c r="T14" s="6"/>
      <c r="U14" s="6"/>
      <c r="V14" s="6"/>
      <c r="W14" s="6" t="inlineStr">
        <is>
          <t xml:space="preserve">Кол-во</t>
        </is>
      </c>
      <c r="X14" s="6" t="inlineStr">
        <is>
          <t xml:space="preserve">Цена за единицу, руб. (в т.ч. НДС 20%)</t>
        </is>
      </c>
      <c r="Y14" s="6"/>
      <c r="Z14" s="6"/>
      <c r="AA14" s="6" t="inlineStr">
        <is>
          <t xml:space="preserve">Общая стоимость, руб. (в т.ч. НДС 20%)</t>
        </is>
      </c>
      <c r="AB14" s="6"/>
      <c r="AC14" s="6"/>
      <c r="AD14" s="6"/>
      <c r="AE14" s="6" t="inlineStr">
        <is>
          <t xml:space="preserve">Кол-во</t>
        </is>
      </c>
      <c r="AF14" s="6" t="inlineStr">
        <is>
          <t xml:space="preserve">Цена за единицу, руб. (в т.ч. НДС 20%)</t>
        </is>
      </c>
      <c r="AG14" s="6"/>
      <c r="AH14" s="6"/>
      <c r="AI14" s="6" t="inlineStr">
        <is>
          <t xml:space="preserve">Общая стоимость, руб. (в т.ч. НДС 20%)</t>
        </is>
      </c>
      <c r="AJ14" s="6"/>
      <c r="AK14" s="6"/>
      <c r="AL14" s="6"/>
      <c r="AM14" s="6" t="inlineStr">
        <is>
          <t xml:space="preserve">Кол-во</t>
        </is>
      </c>
      <c r="AN14" s="6" t="inlineStr">
        <is>
          <t xml:space="preserve">Цена за единицу, руб. (в т.ч. НДС 20%)</t>
        </is>
      </c>
      <c r="AO14" s="6"/>
      <c r="AP14" s="6"/>
      <c r="AQ14" s="6" t="inlineStr">
        <is>
          <t xml:space="preserve">Общая стоимость, руб. (в т.ч. НДС 20%)</t>
        </is>
      </c>
      <c r="AR14" s="6"/>
      <c r="AS14" s="6"/>
      <c r="AT14" s="6"/>
    </row>
    <row r="15" customFormat="false" hidden="false" outlineLevel="0" collapsed="false">
      <c r="A15" s="6" t="inlineStr">
        <is>
          <t xml:space="preserve"/>
        </is>
      </c>
      <c r="B15" s="6" t="inlineStr">
        <is>
          <t xml:space="preserve"/>
        </is>
      </c>
      <c r="C15" s="6" t="inlineStr">
        <is>
          <t xml:space="preserve"/>
        </is>
      </c>
      <c r="D15" s="6" t="inlineStr">
        <is>
          <t xml:space="preserve"/>
        </is>
      </c>
      <c r="E15" s="6" t="inlineStr">
        <is>
          <t xml:space="preserve"/>
        </is>
      </c>
      <c r="F15" s="6" t="inlineStr">
        <is>
          <t xml:space="preserve"/>
        </is>
      </c>
      <c r="G15" s="6" t="inlineStr">
        <is>
          <t xml:space="preserve"/>
        </is>
      </c>
      <c r="H15" s="6" t="inlineStr">
        <is>
          <t xml:space="preserve"/>
        </is>
      </c>
      <c r="I15" s="7" t="inlineStr">
        <is>
          <t xml:space="preserve">Материалы</t>
        </is>
      </c>
      <c r="J15" s="7" t="inlineStr">
        <is>
          <t xml:space="preserve">СМР</t>
        </is>
      </c>
      <c r="K15" s="7" t="inlineStr">
        <is>
          <t xml:space="preserve">Итого</t>
        </is>
      </c>
      <c r="L15" s="7" t="inlineStr">
        <is>
          <t xml:space="preserve">Материалы</t>
        </is>
      </c>
      <c r="M15" s="7" t="inlineStr">
        <is>
          <t xml:space="preserve">СМР</t>
        </is>
      </c>
      <c r="N15" s="7" t="inlineStr">
        <is>
          <t xml:space="preserve">Итого</t>
        </is>
      </c>
      <c r="O15" s="7"/>
      <c r="P15" s="7" t="inlineStr">
        <is>
          <t xml:space="preserve">Материалы</t>
        </is>
      </c>
      <c r="Q15" s="7" t="inlineStr">
        <is>
          <t xml:space="preserve">СМР</t>
        </is>
      </c>
      <c r="R15" s="7" t="inlineStr">
        <is>
          <t xml:space="preserve">Итого</t>
        </is>
      </c>
      <c r="S15" s="7" t="inlineStr">
        <is>
          <t xml:space="preserve">Материалы</t>
        </is>
      </c>
      <c r="T15" s="7" t="inlineStr">
        <is>
          <t xml:space="preserve">СМР</t>
        </is>
      </c>
      <c r="U15" s="7" t="inlineStr">
        <is>
          <t xml:space="preserve">Итого</t>
        </is>
      </c>
      <c r="V15" s="7" t="inlineStr">
        <is>
          <t xml:space="preserve">Разница между итого участника и предельной стоимостью работ</t>
        </is>
      </c>
      <c r="W15" s="7"/>
      <c r="X15" s="7" t="inlineStr">
        <is>
          <t xml:space="preserve">Материалы</t>
        </is>
      </c>
      <c r="Y15" s="7" t="inlineStr">
        <is>
          <t xml:space="preserve">СМР</t>
        </is>
      </c>
      <c r="Z15" s="7" t="inlineStr">
        <is>
          <t xml:space="preserve">Итого</t>
        </is>
      </c>
      <c r="AA15" s="7" t="inlineStr">
        <is>
          <t xml:space="preserve">Материалы</t>
        </is>
      </c>
      <c r="AB15" s="7" t="inlineStr">
        <is>
          <t xml:space="preserve">СМР</t>
        </is>
      </c>
      <c r="AC15" s="7" t="inlineStr">
        <is>
          <t xml:space="preserve">Итого</t>
        </is>
      </c>
      <c r="AD15" s="7" t="inlineStr">
        <is>
          <t xml:space="preserve">Разница между итого участника и предельной стоимостью работ</t>
        </is>
      </c>
      <c r="AE15" s="7"/>
      <c r="AF15" s="7" t="inlineStr">
        <is>
          <t xml:space="preserve">Материалы</t>
        </is>
      </c>
      <c r="AG15" s="7" t="inlineStr">
        <is>
          <t xml:space="preserve">СМР</t>
        </is>
      </c>
      <c r="AH15" s="7" t="inlineStr">
        <is>
          <t xml:space="preserve">Итого</t>
        </is>
      </c>
      <c r="AI15" s="7" t="inlineStr">
        <is>
          <t xml:space="preserve">Материалы</t>
        </is>
      </c>
      <c r="AJ15" s="7" t="inlineStr">
        <is>
          <t xml:space="preserve">СМР</t>
        </is>
      </c>
      <c r="AK15" s="7" t="inlineStr">
        <is>
          <t xml:space="preserve">Итого</t>
        </is>
      </c>
      <c r="AL15" s="7" t="inlineStr">
        <is>
          <t xml:space="preserve">Разница между итого участника и предельной стоимостью работ</t>
        </is>
      </c>
      <c r="AM15" s="7"/>
      <c r="AN15" s="7" t="inlineStr">
        <is>
          <t xml:space="preserve">Материалы</t>
        </is>
      </c>
      <c r="AO15" s="7" t="inlineStr">
        <is>
          <t xml:space="preserve">СМР</t>
        </is>
      </c>
      <c r="AP15" s="7" t="inlineStr">
        <is>
          <t xml:space="preserve">Итого</t>
        </is>
      </c>
      <c r="AQ15" s="7" t="inlineStr">
        <is>
          <t xml:space="preserve">Материалы</t>
        </is>
      </c>
      <c r="AR15" s="7" t="inlineStr">
        <is>
          <t xml:space="preserve">СМР</t>
        </is>
      </c>
      <c r="AS15" s="7" t="inlineStr">
        <is>
          <t xml:space="preserve">Итого</t>
        </is>
      </c>
      <c r="AT15" s="7" t="inlineStr">
        <is>
          <t xml:space="preserve">Разница между итого участника и предельной стоимостью работ</t>
        </is>
      </c>
    </row>
    <row r="16" customFormat="false" hidden="false" outlineLevel="0" collapsed="false">
      <c r="A16" s="8" t="n">
        <v>1</v>
      </c>
      <c r="B16" s="8" t="n">
        <v>2</v>
      </c>
      <c r="C16" s="8" t="n">
        <v>3</v>
      </c>
      <c r="D16" s="8" t="n">
        <v>4</v>
      </c>
      <c r="E16" s="8" t="n">
        <v>5</v>
      </c>
      <c r="F16" s="8" t="n">
        <v>6</v>
      </c>
      <c r="G16" s="8" t="n">
        <v>7</v>
      </c>
      <c r="H16" s="8" t="n">
        <v>8</v>
      </c>
      <c r="I16" s="8" t="n">
        <v>9</v>
      </c>
      <c r="J16" s="8" t="n">
        <v>10</v>
      </c>
      <c r="K16" s="8" t="n">
        <v>11</v>
      </c>
      <c r="L16" s="8" t="n">
        <v>12</v>
      </c>
      <c r="M16" s="8" t="n">
        <v>13</v>
      </c>
      <c r="N16" s="8" t="n">
        <v>14</v>
      </c>
      <c r="O16" s="8" t="n">
        <v>15</v>
      </c>
      <c r="P16" s="8" t="n">
        <v>16</v>
      </c>
      <c r="Q16" s="8" t="n">
        <v>17</v>
      </c>
      <c r="R16" s="8" t="n">
        <v>18</v>
      </c>
      <c r="S16" s="8" t="n">
        <v>19</v>
      </c>
      <c r="T16" s="8" t="n">
        <v>20</v>
      </c>
      <c r="U16" s="8" t="n">
        <v>21</v>
      </c>
      <c r="V16" s="8" t="n">
        <v>22</v>
      </c>
      <c r="W16" s="8" t="n">
        <v>23</v>
      </c>
      <c r="X16" s="8" t="n">
        <v>24</v>
      </c>
      <c r="Y16" s="8" t="n">
        <v>25</v>
      </c>
      <c r="Z16" s="8" t="n">
        <v>26</v>
      </c>
      <c r="AA16" s="8" t="n">
        <v>27</v>
      </c>
      <c r="AB16" s="8" t="n">
        <v>28</v>
      </c>
      <c r="AC16" s="8" t="n">
        <v>29</v>
      </c>
      <c r="AD16" s="8" t="n">
        <v>30</v>
      </c>
      <c r="AE16" s="8" t="n">
        <v>31</v>
      </c>
      <c r="AF16" s="8" t="n">
        <v>32</v>
      </c>
      <c r="AG16" s="8" t="n">
        <v>33</v>
      </c>
      <c r="AH16" s="8" t="n">
        <v>34</v>
      </c>
      <c r="AI16" s="8" t="n">
        <v>35</v>
      </c>
      <c r="AJ16" s="8" t="n">
        <v>36</v>
      </c>
      <c r="AK16" s="8" t="n">
        <v>37</v>
      </c>
      <c r="AL16" s="8" t="n">
        <v>38</v>
      </c>
      <c r="AM16" s="8" t="n">
        <v>39</v>
      </c>
      <c r="AN16" s="8" t="n">
        <v>40</v>
      </c>
      <c r="AO16" s="8" t="n">
        <v>41</v>
      </c>
      <c r="AP16" s="8" t="n">
        <v>42</v>
      </c>
      <c r="AQ16" s="8" t="n">
        <v>43</v>
      </c>
      <c r="AR16" s="8" t="n">
        <v>44</v>
      </c>
      <c r="AS16" s="8" t="n">
        <v>45</v>
      </c>
      <c r="AT16" s="8" t="n">
        <v>46</v>
      </c>
    </row>
    <row r="17" customFormat="false" hidden="false" outlineLevel="0" collapsed="false">
      <c r="A17" s="9" t="inlineStr">
        <is>
          <t xml:space="preserve">1</t>
        </is>
      </c>
      <c r="B17" s="9" t="inlineStr">
        <is>
          <t xml:space="preserve"/>
        </is>
      </c>
      <c r="C17" s="9" t="inlineStr">
        <is>
          <t xml:space="preserve">Объект ИДП без распределения на секции</t>
        </is>
      </c>
      <c r="D17" s="10" t="inlineStr">
        <is>
          <t xml:space="preserve"/>
        </is>
      </c>
      <c r="E17" s="10" t="inlineStr">
        <is>
          <t xml:space="preserve"/>
        </is>
      </c>
      <c r="F17" s="10" t="inlineStr">
        <is>
          <t xml:space="preserve"/>
        </is>
      </c>
      <c r="G17" s="10" t="inlineStr">
        <is>
          <t xml:space="preserve"/>
        </is>
      </c>
      <c r="H17" s="11" t="n">
        <v/>
      </c>
      <c r="I17" s="12" t="n">
        <v/>
      </c>
      <c r="J17" s="12" t="n">
        <v/>
      </c>
      <c r="K17" s="12" t="n">
        <v/>
      </c>
      <c r="L17" s="12" t="n">
        <f>L18</f>
        <v>2573461.75</v>
      </c>
      <c r="M17" s="12" t="n">
        <f>M18</f>
        <v>5134049</v>
      </c>
      <c r="N17" s="12" t="n">
        <f>N18</f>
        <v>7707510.75</v>
      </c>
      <c r="O17" s="11" t="n">
        <v/>
      </c>
      <c r="P17" s="12" t="n" hidden="false">
        <v/>
      </c>
      <c r="Q17" s="12" t="n" hidden="false">
        <v/>
      </c>
      <c r="R17" s="12" t="n" hidden="false">
        <v/>
      </c>
      <c r="S17" s="12" t="n" hidden="false">
        <f>S18</f>
        <v>8656004.86</v>
      </c>
      <c r="T17" s="12" t="n" hidden="false">
        <f>T18</f>
        <v>8893478.4</v>
      </c>
      <c r="U17" s="12" t="n" hidden="false">
        <f>U18</f>
        <v>17549483.26</v>
      </c>
      <c r="V17" s="13" t="n" hidden="false">
        <f>U17/N17-1</f>
        <v>1.2769326997046355</v>
      </c>
      <c r="W17" s="11" t="n">
        <v/>
      </c>
      <c r="X17" s="12" t="n" hidden="false">
        <v/>
      </c>
      <c r="Y17" s="12" t="n" hidden="false">
        <v/>
      </c>
      <c r="Z17" s="12" t="n" hidden="false">
        <v/>
      </c>
      <c r="AA17" s="12" t="n" hidden="false">
        <f>AA18</f>
        <v>9099121.24</v>
      </c>
      <c r="AB17" s="12" t="n" hidden="false">
        <f>AB18</f>
        <v>12745184.18</v>
      </c>
      <c r="AC17" s="12" t="n" hidden="false">
        <f>AC18</f>
        <v>21844305.42</v>
      </c>
      <c r="AD17" s="13" t="n" hidden="false">
        <f>AC17/N17-1</f>
        <v>1.834158281258317</v>
      </c>
      <c r="AE17" s="11" t="n">
        <v/>
      </c>
      <c r="AF17" s="12" t="n" hidden="false">
        <v/>
      </c>
      <c r="AG17" s="12" t="n" hidden="false">
        <v/>
      </c>
      <c r="AH17" s="12" t="n" hidden="false">
        <v/>
      </c>
      <c r="AI17" s="12" t="n" hidden="false">
        <f>AI18</f>
        <v>10138405.26</v>
      </c>
      <c r="AJ17" s="12" t="n" hidden="false">
        <f>AJ18</f>
        <v>12978474.5</v>
      </c>
      <c r="AK17" s="12" t="n" hidden="false">
        <f>AK18</f>
        <v>23116879.76</v>
      </c>
      <c r="AL17" s="13" t="n" hidden="false">
        <f>AK17/N17-1</f>
        <v>1.9992666257390561</v>
      </c>
      <c r="AM17" s="11" t="n">
        <v/>
      </c>
      <c r="AN17" s="12" t="n" hidden="false">
        <v/>
      </c>
      <c r="AO17" s="12" t="n" hidden="false">
        <v/>
      </c>
      <c r="AP17" s="12" t="n" hidden="false">
        <v/>
      </c>
      <c r="AQ17" s="12" t="n" hidden="false">
        <f>AQ18</f>
        <v>0</v>
      </c>
      <c r="AR17" s="12" t="n" hidden="false">
        <f>AR18</f>
        <v>0</v>
      </c>
      <c r="AS17" s="12" t="n" hidden="false">
        <f>AS18</f>
        <v>0</v>
      </c>
      <c r="AT17" s="13" t="n" hidden="false">
        <f>AS17/N17-1</f>
        <v>-1</v>
      </c>
    </row>
    <row r="18" customFormat="false" hidden="false" outlineLevel="0" collapsed="false">
      <c r="A18" s="14" t="inlineStr">
        <is>
          <t xml:space="preserve">1.1</t>
        </is>
      </c>
      <c r="B18" s="14" t="inlineStr">
        <is>
          <t xml:space="preserve">6</t>
        </is>
      </c>
      <c r="C18" s="14" t="inlineStr">
        <is>
          <t xml:space="preserve">Затраты на строительство</t>
        </is>
      </c>
      <c r="D18" s="6" t="inlineStr">
        <is>
          <t xml:space="preserve"/>
        </is>
      </c>
      <c r="E18" s="6" t="inlineStr">
        <is>
          <t xml:space="preserve"/>
        </is>
      </c>
      <c r="F18" s="6" t="inlineStr">
        <is>
          <t xml:space="preserve"/>
        </is>
      </c>
      <c r="G18" s="6" t="inlineStr">
        <is>
          <t xml:space="preserve"/>
        </is>
      </c>
      <c r="H18" s="15" t="n">
        <v/>
      </c>
      <c r="I18" s="16" t="n">
        <v/>
      </c>
      <c r="J18" s="16" t="n">
        <v/>
      </c>
      <c r="K18" s="16" t="n">
        <v/>
      </c>
      <c r="L18" s="16" t="n">
        <f>L19</f>
        <v>2573461.75</v>
      </c>
      <c r="M18" s="16" t="n">
        <f>M19</f>
        <v>5134049</v>
      </c>
      <c r="N18" s="16" t="n">
        <f>N19</f>
        <v>7707510.75</v>
      </c>
      <c r="O18" s="15" t="n">
        <v/>
      </c>
      <c r="P18" s="16" t="n" hidden="false">
        <v/>
      </c>
      <c r="Q18" s="16" t="n" hidden="false">
        <v/>
      </c>
      <c r="R18" s="16" t="n" hidden="false">
        <v/>
      </c>
      <c r="S18" s="16" t="n" hidden="false">
        <f>S19</f>
        <v>8656004.86</v>
      </c>
      <c r="T18" s="16" t="n" hidden="false">
        <f>T19</f>
        <v>8893478.4</v>
      </c>
      <c r="U18" s="16" t="n" hidden="false">
        <f>U19</f>
        <v>17549483.26</v>
      </c>
      <c r="V18" s="17" t="n" hidden="false">
        <f>U18/N18-1</f>
        <v>1.2769326997046355</v>
      </c>
      <c r="W18" s="15" t="n">
        <v/>
      </c>
      <c r="X18" s="16" t="n" hidden="false">
        <v/>
      </c>
      <c r="Y18" s="16" t="n" hidden="false">
        <v/>
      </c>
      <c r="Z18" s="16" t="n" hidden="false">
        <v/>
      </c>
      <c r="AA18" s="16" t="n" hidden="false">
        <f>AA19</f>
        <v>9099121.24</v>
      </c>
      <c r="AB18" s="16" t="n" hidden="false">
        <f>AB19</f>
        <v>12745184.18</v>
      </c>
      <c r="AC18" s="16" t="n" hidden="false">
        <f>AC19</f>
        <v>21844305.42</v>
      </c>
      <c r="AD18" s="17" t="n" hidden="false">
        <f>AC18/N18-1</f>
        <v>1.834158281258317</v>
      </c>
      <c r="AE18" s="15" t="n">
        <v/>
      </c>
      <c r="AF18" s="16" t="n" hidden="false">
        <v/>
      </c>
      <c r="AG18" s="16" t="n" hidden="false">
        <v/>
      </c>
      <c r="AH18" s="16" t="n" hidden="false">
        <v/>
      </c>
      <c r="AI18" s="16" t="n" hidden="false">
        <f>AI19</f>
        <v>10138405.26</v>
      </c>
      <c r="AJ18" s="16" t="n" hidden="false">
        <f>AJ19</f>
        <v>12978474.5</v>
      </c>
      <c r="AK18" s="16" t="n" hidden="false">
        <f>AK19</f>
        <v>23116879.76</v>
      </c>
      <c r="AL18" s="17" t="n" hidden="false">
        <f>AK18/N18-1</f>
        <v>1.9992666257390561</v>
      </c>
      <c r="AM18" s="15" t="n">
        <v/>
      </c>
      <c r="AN18" s="16" t="n" hidden="false">
        <v/>
      </c>
      <c r="AO18" s="16" t="n" hidden="false">
        <v/>
      </c>
      <c r="AP18" s="16" t="n" hidden="false">
        <v/>
      </c>
      <c r="AQ18" s="16" t="n" hidden="false">
        <f>AQ19</f>
        <v>0</v>
      </c>
      <c r="AR18" s="16" t="n" hidden="false">
        <f>AR19</f>
        <v>0</v>
      </c>
      <c r="AS18" s="16" t="n" hidden="false">
        <f>AS19</f>
        <v>0</v>
      </c>
      <c r="AT18" s="17" t="n" hidden="false">
        <f>AS18/N18-1</f>
        <v>-1</v>
      </c>
    </row>
    <row r="19" customFormat="false" hidden="false" outlineLevel="0" collapsed="false">
      <c r="A19" s="14" t="inlineStr">
        <is>
          <t xml:space="preserve">1.1.1</t>
        </is>
      </c>
      <c r="B19" s="14" t="inlineStr">
        <is>
          <t xml:space="preserve"/>
        </is>
      </c>
      <c r="C19" s="14" t="inlineStr">
        <is>
          <t xml:space="preserve">СМР корпуса без отделки</t>
        </is>
      </c>
      <c r="D19" s="6" t="inlineStr">
        <is>
          <t xml:space="preserve"/>
        </is>
      </c>
      <c r="E19" s="6" t="inlineStr">
        <is>
          <t xml:space="preserve"/>
        </is>
      </c>
      <c r="F19" s="6" t="inlineStr">
        <is>
          <t xml:space="preserve"/>
        </is>
      </c>
      <c r="G19" s="6" t="inlineStr">
        <is>
          <t xml:space="preserve"/>
        </is>
      </c>
      <c r="H19" s="15" t="n">
        <v/>
      </c>
      <c r="I19" s="16" t="n">
        <v/>
      </c>
      <c r="J19" s="16" t="n">
        <v/>
      </c>
      <c r="K19" s="16" t="n">
        <v/>
      </c>
      <c r="L19" s="16" t="n">
        <f>L20</f>
        <v>2573461.75</v>
      </c>
      <c r="M19" s="16" t="n">
        <f>M20</f>
        <v>5134049</v>
      </c>
      <c r="N19" s="16" t="n">
        <f>N20</f>
        <v>7707510.75</v>
      </c>
      <c r="O19" s="15" t="n">
        <v/>
      </c>
      <c r="P19" s="16" t="n" hidden="false">
        <v/>
      </c>
      <c r="Q19" s="16" t="n" hidden="false">
        <v/>
      </c>
      <c r="R19" s="16" t="n" hidden="false">
        <v/>
      </c>
      <c r="S19" s="16" t="n" hidden="false">
        <f>S20</f>
        <v>8656004.86</v>
      </c>
      <c r="T19" s="16" t="n" hidden="false">
        <f>T20</f>
        <v>8893478.4</v>
      </c>
      <c r="U19" s="16" t="n" hidden="false">
        <f>U20</f>
        <v>17549483.26</v>
      </c>
      <c r="V19" s="17" t="n" hidden="false">
        <f>U19/N19-1</f>
        <v>1.2769326997046355</v>
      </c>
      <c r="W19" s="15" t="n">
        <v/>
      </c>
      <c r="X19" s="16" t="n" hidden="false">
        <v/>
      </c>
      <c r="Y19" s="16" t="n" hidden="false">
        <v/>
      </c>
      <c r="Z19" s="16" t="n" hidden="false">
        <v/>
      </c>
      <c r="AA19" s="16" t="n" hidden="false">
        <f>AA20</f>
        <v>9099121.24</v>
      </c>
      <c r="AB19" s="16" t="n" hidden="false">
        <f>AB20</f>
        <v>12745184.18</v>
      </c>
      <c r="AC19" s="16" t="n" hidden="false">
        <f>AC20</f>
        <v>21844305.42</v>
      </c>
      <c r="AD19" s="17" t="n" hidden="false">
        <f>AC19/N19-1</f>
        <v>1.834158281258317</v>
      </c>
      <c r="AE19" s="15" t="n">
        <v/>
      </c>
      <c r="AF19" s="16" t="n" hidden="false">
        <v/>
      </c>
      <c r="AG19" s="16" t="n" hidden="false">
        <v/>
      </c>
      <c r="AH19" s="16" t="n" hidden="false">
        <v/>
      </c>
      <c r="AI19" s="16" t="n" hidden="false">
        <f>AI20</f>
        <v>10138405.26</v>
      </c>
      <c r="AJ19" s="16" t="n" hidden="false">
        <f>AJ20</f>
        <v>12978474.5</v>
      </c>
      <c r="AK19" s="16" t="n" hidden="false">
        <f>AK20</f>
        <v>23116879.76</v>
      </c>
      <c r="AL19" s="17" t="n" hidden="false">
        <f>AK19/N19-1</f>
        <v>1.9992666257390561</v>
      </c>
      <c r="AM19" s="15" t="n">
        <v/>
      </c>
      <c r="AN19" s="16" t="n" hidden="false">
        <v/>
      </c>
      <c r="AO19" s="16" t="n" hidden="false">
        <v/>
      </c>
      <c r="AP19" s="16" t="n" hidden="false">
        <v/>
      </c>
      <c r="AQ19" s="16" t="n" hidden="false">
        <f>AQ20</f>
        <v>0</v>
      </c>
      <c r="AR19" s="16" t="n" hidden="false">
        <f>AR20</f>
        <v>0</v>
      </c>
      <c r="AS19" s="16" t="n" hidden="false">
        <f>AS20</f>
        <v>0</v>
      </c>
      <c r="AT19" s="17" t="n" hidden="false">
        <f>AS19/N19-1</f>
        <v>-1</v>
      </c>
    </row>
    <row r="20" customFormat="false" hidden="false" outlineLevel="0" collapsed="false">
      <c r="A20" s="14" t="inlineStr">
        <is>
          <t xml:space="preserve">1.1.1.1</t>
        </is>
      </c>
      <c r="B20" s="14" t="inlineStr">
        <is>
          <t xml:space="preserve"/>
        </is>
      </c>
      <c r="C20" s="14" t="inlineStr">
        <is>
          <t xml:space="preserve">Инженерные системы</t>
        </is>
      </c>
      <c r="D20" s="6" t="inlineStr">
        <is>
          <t xml:space="preserve"/>
        </is>
      </c>
      <c r="E20" s="6" t="inlineStr">
        <is>
          <t xml:space="preserve"/>
        </is>
      </c>
      <c r="F20" s="6" t="inlineStr">
        <is>
          <t xml:space="preserve"/>
        </is>
      </c>
      <c r="G20" s="6" t="inlineStr">
        <is>
          <t xml:space="preserve"/>
        </is>
      </c>
      <c r="H20" s="15" t="n">
        <v/>
      </c>
      <c r="I20" s="16" t="n">
        <v/>
      </c>
      <c r="J20" s="16" t="n">
        <v/>
      </c>
      <c r="K20" s="16" t="n">
        <v/>
      </c>
      <c r="L20" s="16" t="n">
        <f>L21</f>
        <v>2573461.75</v>
      </c>
      <c r="M20" s="16" t="n">
        <f>M21</f>
        <v>5134049</v>
      </c>
      <c r="N20" s="16" t="n">
        <f>N21</f>
        <v>7707510.75</v>
      </c>
      <c r="O20" s="15" t="n">
        <v/>
      </c>
      <c r="P20" s="16" t="n" hidden="false">
        <v/>
      </c>
      <c r="Q20" s="16" t="n" hidden="false">
        <v/>
      </c>
      <c r="R20" s="16" t="n" hidden="false">
        <v/>
      </c>
      <c r="S20" s="16" t="n" hidden="false">
        <f>S21</f>
        <v>8656004.86</v>
      </c>
      <c r="T20" s="16" t="n" hidden="false">
        <f>T21</f>
        <v>8893478.4</v>
      </c>
      <c r="U20" s="16" t="n" hidden="false">
        <f>U21</f>
        <v>17549483.26</v>
      </c>
      <c r="V20" s="17" t="n" hidden="false">
        <f>U20/N20-1</f>
        <v>1.2769326997046355</v>
      </c>
      <c r="W20" s="15" t="n">
        <v/>
      </c>
      <c r="X20" s="16" t="n" hidden="false">
        <v/>
      </c>
      <c r="Y20" s="16" t="n" hidden="false">
        <v/>
      </c>
      <c r="Z20" s="16" t="n" hidden="false">
        <v/>
      </c>
      <c r="AA20" s="16" t="n" hidden="false">
        <f>AA21</f>
        <v>9099121.24</v>
      </c>
      <c r="AB20" s="16" t="n" hidden="false">
        <f>AB21</f>
        <v>12745184.18</v>
      </c>
      <c r="AC20" s="16" t="n" hidden="false">
        <f>AC21</f>
        <v>21844305.42</v>
      </c>
      <c r="AD20" s="17" t="n" hidden="false">
        <f>AC20/N20-1</f>
        <v>1.834158281258317</v>
      </c>
      <c r="AE20" s="15" t="n">
        <v/>
      </c>
      <c r="AF20" s="16" t="n" hidden="false">
        <v/>
      </c>
      <c r="AG20" s="16" t="n" hidden="false">
        <v/>
      </c>
      <c r="AH20" s="16" t="n" hidden="false">
        <v/>
      </c>
      <c r="AI20" s="16" t="n" hidden="false">
        <f>AI21</f>
        <v>10138405.26</v>
      </c>
      <c r="AJ20" s="16" t="n" hidden="false">
        <f>AJ21</f>
        <v>12978474.5</v>
      </c>
      <c r="AK20" s="16" t="n" hidden="false">
        <f>AK21</f>
        <v>23116879.76</v>
      </c>
      <c r="AL20" s="17" t="n" hidden="false">
        <f>AK20/N20-1</f>
        <v>1.9992666257390561</v>
      </c>
      <c r="AM20" s="15" t="n">
        <v/>
      </c>
      <c r="AN20" s="16" t="n" hidden="false">
        <v/>
      </c>
      <c r="AO20" s="16" t="n" hidden="false">
        <v/>
      </c>
      <c r="AP20" s="16" t="n" hidden="false">
        <v/>
      </c>
      <c r="AQ20" s="16" t="n" hidden="false">
        <f>AQ21</f>
        <v>0</v>
      </c>
      <c r="AR20" s="16" t="n" hidden="false">
        <f>AR21</f>
        <v>0</v>
      </c>
      <c r="AS20" s="16" t="n" hidden="false">
        <f>AS21</f>
        <v>0</v>
      </c>
      <c r="AT20" s="17" t="n" hidden="false">
        <f>AS20/N20-1</f>
        <v>-1</v>
      </c>
    </row>
    <row r="21" customFormat="false" hidden="false" outlineLevel="0" collapsed="false">
      <c r="A21" s="14" t="inlineStr">
        <is>
          <t xml:space="preserve">1.1.1.1.1</t>
        </is>
      </c>
      <c r="B21" s="14" t="inlineStr">
        <is>
          <t xml:space="preserve"/>
        </is>
      </c>
      <c r="C21" s="14" t="inlineStr">
        <is>
          <t xml:space="preserve">Электроснабжение</t>
        </is>
      </c>
      <c r="D21" s="6" t="inlineStr">
        <is>
          <t xml:space="preserve"/>
        </is>
      </c>
      <c r="E21" s="6" t="inlineStr">
        <is>
          <t xml:space="preserve"/>
        </is>
      </c>
      <c r="F21" s="6" t="inlineStr">
        <is>
          <t xml:space="preserve"/>
        </is>
      </c>
      <c r="G21" s="6" t="inlineStr">
        <is>
          <t xml:space="preserve"/>
        </is>
      </c>
      <c r="H21" s="15" t="n">
        <v/>
      </c>
      <c r="I21" s="16" t="n">
        <v/>
      </c>
      <c r="J21" s="16" t="n">
        <v/>
      </c>
      <c r="K21" s="16" t="n">
        <v/>
      </c>
      <c r="L21" s="16" t="n">
        <f>L22+L174</f>
        <v>2573461.75</v>
      </c>
      <c r="M21" s="16" t="n">
        <f>M22+M174</f>
        <v>5134049</v>
      </c>
      <c r="N21" s="16" t="n">
        <f>N22+N174</f>
        <v>7707510.75</v>
      </c>
      <c r="O21" s="15" t="n">
        <v/>
      </c>
      <c r="P21" s="16" t="n" hidden="false">
        <v/>
      </c>
      <c r="Q21" s="16" t="n" hidden="false">
        <v/>
      </c>
      <c r="R21" s="16" t="n" hidden="false">
        <v/>
      </c>
      <c r="S21" s="16" t="n" hidden="false">
        <f>S22+S174</f>
        <v>8656004.86</v>
      </c>
      <c r="T21" s="16" t="n" hidden="false">
        <f>T22+T174</f>
        <v>8893478.4</v>
      </c>
      <c r="U21" s="16" t="n" hidden="false">
        <f>U22+U174</f>
        <v>17549483.26</v>
      </c>
      <c r="V21" s="17" t="n" hidden="false">
        <f>U21/N21-1</f>
        <v>1.2769326997046355</v>
      </c>
      <c r="W21" s="15" t="n">
        <v/>
      </c>
      <c r="X21" s="16" t="n" hidden="false">
        <v/>
      </c>
      <c r="Y21" s="16" t="n" hidden="false">
        <v/>
      </c>
      <c r="Z21" s="16" t="n" hidden="false">
        <v/>
      </c>
      <c r="AA21" s="16" t="n" hidden="false">
        <f>AA22+AA174</f>
        <v>9099121.24</v>
      </c>
      <c r="AB21" s="16" t="n" hidden="false">
        <f>AB22+AB174</f>
        <v>12745184.18</v>
      </c>
      <c r="AC21" s="16" t="n" hidden="false">
        <f>AC22+AC174</f>
        <v>21844305.42</v>
      </c>
      <c r="AD21" s="17" t="n" hidden="false">
        <f>AC21/N21-1</f>
        <v>1.834158281258317</v>
      </c>
      <c r="AE21" s="15" t="n">
        <v/>
      </c>
      <c r="AF21" s="16" t="n" hidden="false">
        <v/>
      </c>
      <c r="AG21" s="16" t="n" hidden="false">
        <v/>
      </c>
      <c r="AH21" s="16" t="n" hidden="false">
        <v/>
      </c>
      <c r="AI21" s="16" t="n" hidden="false">
        <f>AI22+AI174</f>
        <v>10138405.26</v>
      </c>
      <c r="AJ21" s="16" t="n" hidden="false">
        <f>AJ22+AJ174</f>
        <v>12978474.5</v>
      </c>
      <c r="AK21" s="16" t="n" hidden="false">
        <f>AK22+AK174</f>
        <v>23116879.76</v>
      </c>
      <c r="AL21" s="17" t="n" hidden="false">
        <f>AK21/N21-1</f>
        <v>1.9992666257390561</v>
      </c>
      <c r="AM21" s="15" t="n">
        <v/>
      </c>
      <c r="AN21" s="16" t="n" hidden="false">
        <v/>
      </c>
      <c r="AO21" s="16" t="n" hidden="false">
        <v/>
      </c>
      <c r="AP21" s="16" t="n" hidden="false">
        <v/>
      </c>
      <c r="AQ21" s="16" t="n" hidden="false">
        <f>AQ22+AQ174</f>
        <v>0</v>
      </c>
      <c r="AR21" s="16" t="n" hidden="false">
        <f>AR22+AR174</f>
        <v>0</v>
      </c>
      <c r="AS21" s="16" t="n" hidden="false">
        <f>AS22+AS174</f>
        <v>0</v>
      </c>
      <c r="AT21" s="17" t="n" hidden="false">
        <f>AS21/N21-1</f>
        <v>-1</v>
      </c>
    </row>
    <row r="22" customFormat="false" hidden="false" outlineLevel="0" collapsed="false">
      <c r="A22" s="14" t="inlineStr">
        <is>
          <t xml:space="preserve">1.1.1.1.1.1</t>
        </is>
      </c>
      <c r="B22" s="14" t="inlineStr">
        <is>
          <t xml:space="preserve"/>
        </is>
      </c>
      <c r="C22" s="14" t="inlineStr">
        <is>
          <t xml:space="preserve">Электромонтажные работы в нежилой части</t>
        </is>
      </c>
      <c r="D22" s="6" t="inlineStr">
        <is>
          <t xml:space="preserve"/>
        </is>
      </c>
      <c r="E22" s="6" t="inlineStr">
        <is>
          <t xml:space="preserve"/>
        </is>
      </c>
      <c r="F22" s="6" t="inlineStr">
        <is>
          <t xml:space="preserve"/>
        </is>
      </c>
      <c r="G22" s="6" t="inlineStr">
        <is>
          <t xml:space="preserve"/>
        </is>
      </c>
      <c r="H22" s="15" t="n">
        <v/>
      </c>
      <c r="I22" s="16" t="n">
        <v/>
      </c>
      <c r="J22" s="16" t="n">
        <v/>
      </c>
      <c r="K22" s="16" t="n">
        <v/>
      </c>
      <c r="L22" s="16" t="n">
        <f>L23+L43+L64+L129+L146+L170</f>
        <v>2573461.75</v>
      </c>
      <c r="M22" s="16" t="n">
        <f>M23+M43+M64+M129+M146+M170</f>
        <v>5134049</v>
      </c>
      <c r="N22" s="16" t="n">
        <f>N23+N43+N64+N129+N146+N170</f>
        <v>7707510.75</v>
      </c>
      <c r="O22" s="15" t="n">
        <v/>
      </c>
      <c r="P22" s="16" t="n" hidden="false">
        <v/>
      </c>
      <c r="Q22" s="16" t="n" hidden="false">
        <v/>
      </c>
      <c r="R22" s="16" t="n" hidden="false">
        <v/>
      </c>
      <c r="S22" s="16" t="n" hidden="false">
        <f>S23+S43+S64+S129+S146+S170</f>
        <v>8656004.86</v>
      </c>
      <c r="T22" s="16" t="n" hidden="false">
        <f>T23+T43+T64+T129+T146+T170</f>
        <v>7722362.4</v>
      </c>
      <c r="U22" s="16" t="n" hidden="false">
        <f>U23+U43+U64+U129+U146+U170</f>
        <v>16378367.26</v>
      </c>
      <c r="V22" s="17" t="n" hidden="false">
        <f>U22/N22-1</f>
        <v>1.124987922981489</v>
      </c>
      <c r="W22" s="15" t="n">
        <v/>
      </c>
      <c r="X22" s="16" t="n" hidden="false">
        <v/>
      </c>
      <c r="Y22" s="16" t="n" hidden="false">
        <v/>
      </c>
      <c r="Z22" s="16" t="n" hidden="false">
        <v/>
      </c>
      <c r="AA22" s="16" t="n" hidden="false">
        <f>AA23+AA43+AA64+AA129+AA146+AA170</f>
        <v>9099121.24</v>
      </c>
      <c r="AB22" s="16" t="n" hidden="false">
        <f>AB23+AB43+AB64+AB129+AB146+AB170</f>
        <v>12499450</v>
      </c>
      <c r="AC22" s="16" t="n" hidden="false">
        <f>AC23+AC43+AC64+AC129+AC146+AC170</f>
        <v>21598571.24</v>
      </c>
      <c r="AD22" s="17" t="n" hidden="false">
        <f>AC22/N22-1</f>
        <v>1.8022758502153238</v>
      </c>
      <c r="AE22" s="15" t="n">
        <v/>
      </c>
      <c r="AF22" s="16" t="n" hidden="false">
        <v/>
      </c>
      <c r="AG22" s="16" t="n" hidden="false">
        <v/>
      </c>
      <c r="AH22" s="16" t="n" hidden="false">
        <v/>
      </c>
      <c r="AI22" s="16" t="n" hidden="false">
        <f>AI23+AI43+AI64+AI129+AI146+AI170</f>
        <v>10138405.26</v>
      </c>
      <c r="AJ22" s="16" t="n" hidden="false">
        <f>AJ23+AJ43+AJ64+AJ129+AJ146+AJ170</f>
        <v>11285630</v>
      </c>
      <c r="AK22" s="16" t="n" hidden="false">
        <f>AK23+AK43+AK64+AK129+AK146+AK170</f>
        <v>21424035.26</v>
      </c>
      <c r="AL22" s="17" t="n" hidden="false">
        <f>AK22/N22-1</f>
        <v>1.7796309281826175</v>
      </c>
      <c r="AM22" s="15" t="n">
        <v/>
      </c>
      <c r="AN22" s="16" t="n" hidden="false">
        <v/>
      </c>
      <c r="AO22" s="16" t="n" hidden="false">
        <v/>
      </c>
      <c r="AP22" s="16" t="n" hidden="false">
        <v/>
      </c>
      <c r="AQ22" s="16" t="n" hidden="false">
        <f>AQ23+AQ43+AQ64+AQ129+AQ146+AQ170</f>
        <v>0</v>
      </c>
      <c r="AR22" s="16" t="n" hidden="false">
        <f>AR23+AR43+AR64+AR129+AR146+AR170</f>
        <v>0</v>
      </c>
      <c r="AS22" s="16" t="n" hidden="false">
        <f>AS23+AS43+AS64+AS129+AS146+AS170</f>
        <v>0</v>
      </c>
      <c r="AT22" s="17" t="n" hidden="false">
        <f>AS22/N22-1</f>
        <v>-1</v>
      </c>
    </row>
    <row r="23" customFormat="false" hidden="false" outlineLevel="0" collapsed="false">
      <c r="A23" s="14" t="inlineStr">
        <is>
          <t xml:space="preserve">1.1.1.1.1.1.1</t>
        </is>
      </c>
      <c r="B23" s="14" t="inlineStr">
        <is>
          <t xml:space="preserve"/>
        </is>
      </c>
      <c r="C23" s="14" t="inlineStr">
        <is>
          <t xml:space="preserve">Монтаж ВРУ</t>
        </is>
      </c>
      <c r="D23" s="6" t="inlineStr">
        <is>
          <t xml:space="preserve"/>
        </is>
      </c>
      <c r="E23" s="6" t="inlineStr">
        <is>
          <t xml:space="preserve"/>
        </is>
      </c>
      <c r="F23" s="6" t="inlineStr">
        <is>
          <t xml:space="preserve"/>
        </is>
      </c>
      <c r="G23" s="6" t="inlineStr">
        <is>
          <t xml:space="preserve"/>
        </is>
      </c>
      <c r="H23" s="15" t="n">
        <v/>
      </c>
      <c r="I23" s="16" t="n">
        <v/>
      </c>
      <c r="J23" s="16" t="n">
        <v/>
      </c>
      <c r="K23" s="16" t="n">
        <v/>
      </c>
      <c r="L23" s="16" t="n">
        <f>L24+L27+L29+L42</f>
        <v>8069.8</v>
      </c>
      <c r="M23" s="16" t="n">
        <f>M24+M27+M29+M42</f>
        <v>530926</v>
      </c>
      <c r="N23" s="16" t="n">
        <f>N24+N27+N29+N42</f>
        <v>538995.8</v>
      </c>
      <c r="O23" s="15" t="n">
        <v/>
      </c>
      <c r="P23" s="16" t="n" hidden="false">
        <v/>
      </c>
      <c r="Q23" s="16" t="n" hidden="false">
        <v/>
      </c>
      <c r="R23" s="16" t="n" hidden="false">
        <v/>
      </c>
      <c r="S23" s="16" t="n" hidden="false">
        <f>S24+S27+S29+S42</f>
        <v>52177.08</v>
      </c>
      <c r="T23" s="16" t="n" hidden="false">
        <f>T24+T27+T29+T42</f>
        <v>697393</v>
      </c>
      <c r="U23" s="16" t="n" hidden="false">
        <f>U24+U27+U29+U42</f>
        <v>749570.08</v>
      </c>
      <c r="V23" s="17" t="n" hidden="false">
        <f>U23/N23-1</f>
        <v>0.39067888840692255</v>
      </c>
      <c r="W23" s="15" t="n">
        <v/>
      </c>
      <c r="X23" s="16" t="n" hidden="false">
        <v/>
      </c>
      <c r="Y23" s="16" t="n" hidden="false">
        <v/>
      </c>
      <c r="Z23" s="16" t="n" hidden="false">
        <v/>
      </c>
      <c r="AA23" s="16" t="n" hidden="false">
        <f>AA24+AA27+AA29+AA42</f>
        <v>76195.96</v>
      </c>
      <c r="AB23" s="16" t="n" hidden="false">
        <f>AB24+AB27+AB29+AB42</f>
        <v>680500</v>
      </c>
      <c r="AC23" s="16" t="n" hidden="false">
        <f>AC24+AC27+AC29+AC42</f>
        <v>756695.96</v>
      </c>
      <c r="AD23" s="17" t="n" hidden="false">
        <f>AC23/N23-1</f>
        <v>0.4038995480113201</v>
      </c>
      <c r="AE23" s="15" t="n">
        <v/>
      </c>
      <c r="AF23" s="16" t="n" hidden="false">
        <v/>
      </c>
      <c r="AG23" s="16" t="n" hidden="false">
        <v/>
      </c>
      <c r="AH23" s="16" t="n" hidden="false">
        <v/>
      </c>
      <c r="AI23" s="16" t="n" hidden="false">
        <f>AI24+AI27+AI29+AI42</f>
        <v>75761.96</v>
      </c>
      <c r="AJ23" s="16" t="n" hidden="false">
        <f>AJ24+AJ27+AJ29+AJ42</f>
        <v>1139500</v>
      </c>
      <c r="AK23" s="16" t="n" hidden="false">
        <f>AK24+AK27+AK29+AK42</f>
        <v>1215261.96</v>
      </c>
      <c r="AL23" s="17" t="n" hidden="false">
        <f>AK23/N23-1</f>
        <v>1.254677977082567</v>
      </c>
      <c r="AM23" s="15" t="n">
        <v/>
      </c>
      <c r="AN23" s="16" t="n" hidden="false">
        <v/>
      </c>
      <c r="AO23" s="16" t="n" hidden="false">
        <v/>
      </c>
      <c r="AP23" s="16" t="n" hidden="false">
        <v/>
      </c>
      <c r="AQ23" s="16" t="n" hidden="false">
        <f>AQ24+AQ27+AQ29+AQ42</f>
        <v>0</v>
      </c>
      <c r="AR23" s="16" t="n" hidden="false">
        <f>AR24+AR27+AR29+AR42</f>
        <v>0</v>
      </c>
      <c r="AS23" s="16" t="n" hidden="false">
        <f>AS24+AS27+AS29+AS42</f>
        <v>0</v>
      </c>
      <c r="AT23" s="17" t="n" hidden="false">
        <f>AS23/N23-1</f>
        <v>-1</v>
      </c>
    </row>
    <row r="24" customFormat="false" hidden="false" outlineLevel="0" collapsed="false">
      <c r="A24" s="18" t="inlineStr">
        <is>
          <t xml:space="preserve">1.1.1.1.1.1.1.1</t>
        </is>
      </c>
      <c r="B24" s="18" t="inlineStr">
        <is>
          <t xml:space="preserve"/>
        </is>
      </c>
      <c r="C24" s="18" t="inlineStr">
        <is>
          <t xml:space="preserve">Установка и коммутация щитов ВРУ / 7 панелей</t>
        </is>
      </c>
      <c r="D24" s="7" t="inlineStr">
        <is>
          <t xml:space="preserve"/>
        </is>
      </c>
      <c r="E24" s="7" t="inlineStr">
        <is>
          <t xml:space="preserve">Выгружается из БО по объектам BIM-КЦ</t>
        </is>
      </c>
      <c r="F24" s="7" t="inlineStr">
        <is>
          <t xml:space="preserve">ШТ</t>
        </is>
      </c>
      <c r="G24" s="7" t="inlineStr">
        <is>
          <t xml:space="preserve">1</t>
        </is>
      </c>
      <c r="H24" s="8" t="n">
        <v>1</v>
      </c>
      <c r="I24" s="19" t="n">
        <f>ROUND((L25+L26)/H24,2)</f>
        <v>1</v>
      </c>
      <c r="J24" s="20" t="n">
        <v>275280</v>
      </c>
      <c r="K24" s="19" t="n">
        <f>I24+ROUND(J24,2)</f>
        <v>275281</v>
      </c>
      <c r="L24" s="19" t="n">
        <f>ROUND(H24*I24,2)</f>
        <v>1</v>
      </c>
      <c r="M24" s="19" t="n">
        <f>ROUND(H24*ROUND(J24,2),2)</f>
        <v>275280</v>
      </c>
      <c r="N24" s="19" t="n">
        <f>L24+M24</f>
        <v>275281</v>
      </c>
      <c r="O24" s="8" t="n">
        <v>1</v>
      </c>
      <c r="P24" s="19" t="n" hidden="false">
        <f>ROUND((S25+S26)/O24,2)</f>
        <v>2361</v>
      </c>
      <c r="Q24" s="20" t="n" hidden="false">
        <v>440448</v>
      </c>
      <c r="R24" s="19" t="n" hidden="false">
        <f>P24+Q24</f>
        <v>442809</v>
      </c>
      <c r="S24" s="19" t="n" hidden="false">
        <f>ROUND(O24*P24,2)</f>
        <v>2361</v>
      </c>
      <c r="T24" s="19" t="n" hidden="false">
        <f>ROUND(O24*Q24,2)</f>
        <v>440448</v>
      </c>
      <c r="U24" s="19" t="n" hidden="false">
        <f>S24+T24</f>
        <v>442809</v>
      </c>
      <c r="V24" s="21" t="n" hidden="false">
        <f>U24/N24-1</f>
        <v>0.608570878484167</v>
      </c>
      <c r="W24" s="8" t="n">
        <v>1</v>
      </c>
      <c r="X24" s="19" t="n" hidden="false">
        <f>ROUND((AA25+AA26)/W24,2)</f>
        <v>21001</v>
      </c>
      <c r="Y24" s="20" t="n" hidden="false">
        <v>550000</v>
      </c>
      <c r="Z24" s="19" t="n" hidden="false">
        <f>X24+Y24</f>
        <v>571001</v>
      </c>
      <c r="AA24" s="19" t="n" hidden="false">
        <f>ROUND(W24*X24,2)</f>
        <v>21001</v>
      </c>
      <c r="AB24" s="19" t="n" hidden="false">
        <f>ROUND(W24*Y24,2)</f>
        <v>550000</v>
      </c>
      <c r="AC24" s="19" t="n" hidden="false">
        <f>AA24+AB24</f>
        <v>571001</v>
      </c>
      <c r="AD24" s="21" t="n" hidden="false">
        <f>AC24/N24-1</f>
        <v>1.0742477686436769</v>
      </c>
      <c r="AE24" s="8" t="n">
        <v>1</v>
      </c>
      <c r="AF24" s="19" t="n" hidden="false">
        <f>ROUND((AI25+AI26)/AE24,2)</f>
        <v>20001</v>
      </c>
      <c r="AG24" s="20" t="n" hidden="false">
        <v>600000</v>
      </c>
      <c r="AH24" s="19" t="n" hidden="false">
        <f>AF24+AG24</f>
        <v>620001</v>
      </c>
      <c r="AI24" s="19" t="n" hidden="false">
        <f>ROUND(AE24*AF24,2)</f>
        <v>20001</v>
      </c>
      <c r="AJ24" s="19" t="n" hidden="false">
        <f>ROUND(AE24*AG24,2)</f>
        <v>600000</v>
      </c>
      <c r="AK24" s="19" t="n" hidden="false">
        <f>AI24+AJ24</f>
        <v>620001</v>
      </c>
      <c r="AL24" s="21" t="n" hidden="false">
        <f>AK24/N24-1</f>
        <v>1.2522477032559456</v>
      </c>
      <c r="AM24" s="8" t="n">
        <v>0</v>
      </c>
      <c r="AN24" s="19" t="n" hidden="false">
        <f>ROUND((AQ25+AQ26)/AM24,2)</f>
        <v>0</v>
      </c>
      <c r="AO24" s="19" t="n" hidden="false">
        <v>0</v>
      </c>
      <c r="AP24" s="19" t="n" hidden="false">
        <f>AN24+AO24</f>
        <v>0</v>
      </c>
      <c r="AQ24" s="19" t="n" hidden="false">
        <f>ROUND(AM24*AN24,2)</f>
        <v>0</v>
      </c>
      <c r="AR24" s="19" t="n" hidden="false">
        <f>ROUND(AM24*AO24,2)</f>
        <v>0</v>
      </c>
      <c r="AS24" s="19" t="n" hidden="false">
        <f>AQ24+AR24</f>
        <v>0</v>
      </c>
      <c r="AT24" s="21" t="n" hidden="false">
        <f>AS24/N24-1</f>
        <v>-1</v>
      </c>
    </row>
    <row r="25" customFormat="false" hidden="false" outlineLevel="0" collapsed="false">
      <c r="A25" s="18" t="inlineStr">
        <is>
          <t xml:space="preserve">1.1.1.1.1.1.1.1.1</t>
        </is>
      </c>
      <c r="B25" s="18" t="inlineStr">
        <is>
          <t xml:space="preserve"/>
        </is>
      </c>
      <c r="C25" s="22" t="inlineStr">
        <is>
          <t xml:space="preserve">Комплект наконечников и бирок для монтажа ВРУ_ / 7 панелей</t>
        </is>
      </c>
      <c r="D25" s="7" t="inlineStr">
        <is>
          <t xml:space="preserve"/>
        </is>
      </c>
      <c r="E25" s="7" t="inlineStr">
        <is>
          <t xml:space="preserve"/>
        </is>
      </c>
      <c r="F25" s="7" t="inlineStr">
        <is>
          <t xml:space="preserve">КОМПЛ</t>
        </is>
      </c>
      <c r="G25" s="7" t="inlineStr">
        <is>
          <t xml:space="preserve">1</t>
        </is>
      </c>
      <c r="H25" s="8" t="n">
        <v>1</v>
      </c>
      <c r="I25" s="20" t="n">
        <v>0</v>
      </c>
      <c r="J25" s="19" t="n">
        <v/>
      </c>
      <c r="K25" s="19" t="n">
        <f>ROUND(I25,2)+J25</f>
        <v>0</v>
      </c>
      <c r="L25" s="19" t="n">
        <f>ROUND(H25*ROUND(I25,2),2)</f>
        <v>0</v>
      </c>
      <c r="M25" s="19" t="n">
        <v/>
      </c>
      <c r="N25" s="19" t="n">
        <f>L25+M25</f>
        <v>0</v>
      </c>
      <c r="O25" s="8" t="n">
        <v>1</v>
      </c>
      <c r="P25" s="20" t="n" hidden="false">
        <v>2360</v>
      </c>
      <c r="Q25" s="19" t="n" hidden="false">
        <v/>
      </c>
      <c r="R25" s="19" t="n" hidden="false">
        <f>P25+Q25</f>
        <v>2360</v>
      </c>
      <c r="S25" s="19" t="n" hidden="false">
        <f>ROUND(O25*P25,2)</f>
        <v>2360</v>
      </c>
      <c r="T25" s="19" t="n" hidden="false">
        <v/>
      </c>
      <c r="U25" s="19" t="n" hidden="false">
        <f>S25+T25</f>
        <v>2360</v>
      </c>
      <c r="V25" s="21" t="n" hidden="false">
        <f>U25/N25-1</f>
        <v>Infinity</v>
      </c>
      <c r="W25" s="8" t="n">
        <v>1</v>
      </c>
      <c r="X25" s="20" t="n" hidden="false">
        <v>21000</v>
      </c>
      <c r="Y25" s="19" t="n" hidden="false">
        <v/>
      </c>
      <c r="Z25" s="19" t="n" hidden="false">
        <f>X25+Y25</f>
        <v>21000</v>
      </c>
      <c r="AA25" s="19" t="n" hidden="false">
        <f>ROUND(W25*X25,2)</f>
        <v>21000</v>
      </c>
      <c r="AB25" s="19" t="n" hidden="false">
        <v/>
      </c>
      <c r="AC25" s="19" t="n" hidden="false">
        <f>AA25+AB25</f>
        <v>21000</v>
      </c>
      <c r="AD25" s="21" t="n" hidden="false">
        <f>AC25/N25-1</f>
        <v>Infinity</v>
      </c>
      <c r="AE25" s="8" t="n">
        <v>1</v>
      </c>
      <c r="AF25" s="20" t="n" hidden="false">
        <v>20000</v>
      </c>
      <c r="AG25" s="19" t="n" hidden="false">
        <v/>
      </c>
      <c r="AH25" s="19" t="n" hidden="false">
        <f>AF25+AG25</f>
        <v>20000</v>
      </c>
      <c r="AI25" s="19" t="n" hidden="false">
        <f>ROUND(AE25*AF25,2)</f>
        <v>20000</v>
      </c>
      <c r="AJ25" s="19" t="n" hidden="false">
        <v/>
      </c>
      <c r="AK25" s="19" t="n" hidden="false">
        <f>AI25+AJ25</f>
        <v>20000</v>
      </c>
      <c r="AL25" s="21" t="n" hidden="false">
        <f>AK25/N25-1</f>
        <v>Infinity</v>
      </c>
      <c r="AM25" s="8" t="n">
        <v>0</v>
      </c>
      <c r="AN25" s="19" t="n" hidden="false">
        <v>0</v>
      </c>
      <c r="AO25" s="19" t="n" hidden="false">
        <v/>
      </c>
      <c r="AP25" s="19" t="n" hidden="false">
        <f>AN25+AO25</f>
        <v>0</v>
      </c>
      <c r="AQ25" s="19" t="n" hidden="false">
        <f>ROUND(AM25*AN25,2)</f>
        <v>0</v>
      </c>
      <c r="AR25" s="19" t="n" hidden="false">
        <v/>
      </c>
      <c r="AS25" s="19" t="n" hidden="false">
        <f>AQ25+AR25</f>
        <v>0</v>
      </c>
      <c r="AT25" s="21" t="n" hidden="false">
        <f>AS25/N25-1</f>
        <v>NaN</v>
      </c>
    </row>
    <row r="26" customFormat="false" hidden="false" outlineLevel="0" collapsed="false">
      <c r="A26" s="18" t="inlineStr">
        <is>
          <t xml:space="preserve">1.1.1.1.1.1.1.1.2</t>
        </is>
      </c>
      <c r="B26" s="18" t="inlineStr">
        <is>
          <t xml:space="preserve"/>
        </is>
      </c>
      <c r="C26" s="22" t="inlineStr">
        <is>
          <t xml:space="preserve">ВРУ (в соответствии со схемой) / МЭЛ_ / 7-панельный (к-т)</t>
        </is>
      </c>
      <c r="D26" s="7" t="inlineStr">
        <is>
          <t xml:space="preserve"/>
        </is>
      </c>
      <c r="E26" s="7" t="inlineStr">
        <is>
          <t xml:space="preserve"/>
        </is>
      </c>
      <c r="F26" s="7" t="inlineStr">
        <is>
          <t xml:space="preserve">ШТ</t>
        </is>
      </c>
      <c r="G26" s="7" t="inlineStr">
        <is>
          <t xml:space="preserve">1</t>
        </is>
      </c>
      <c r="H26" s="8" t="n">
        <v>1</v>
      </c>
      <c r="I26" s="23" t="n">
        <v>1</v>
      </c>
      <c r="J26" s="19" t="n">
        <v/>
      </c>
      <c r="K26" s="19" t="n">
        <f>ROUND(I26,2)+J26</f>
        <v>1</v>
      </c>
      <c r="L26" s="19" t="n">
        <f>ROUND(H26*ROUND(I26,2),2)</f>
        <v>1</v>
      </c>
      <c r="M26" s="19" t="n">
        <v/>
      </c>
      <c r="N26" s="19" t="n">
        <f>L26+M26</f>
        <v>1</v>
      </c>
      <c r="O26" s="8" t="n">
        <v>1</v>
      </c>
      <c r="P26" s="23" t="n" hidden="false">
        <v>1</v>
      </c>
      <c r="Q26" s="19" t="n" hidden="false">
        <v/>
      </c>
      <c r="R26" s="19" t="n" hidden="false">
        <f>P26+Q26</f>
        <v>1</v>
      </c>
      <c r="S26" s="19" t="n" hidden="false">
        <f>ROUND(O26*P26,2)</f>
        <v>1</v>
      </c>
      <c r="T26" s="19" t="n" hidden="false">
        <v/>
      </c>
      <c r="U26" s="19" t="n" hidden="false">
        <f>S26+T26</f>
        <v>1</v>
      </c>
      <c r="V26" s="21" t="n" hidden="false">
        <f>U26/N26-1</f>
        <v>0</v>
      </c>
      <c r="W26" s="8" t="n">
        <v>1</v>
      </c>
      <c r="X26" s="23" t="n" hidden="false">
        <v>1</v>
      </c>
      <c r="Y26" s="19" t="n" hidden="false">
        <v/>
      </c>
      <c r="Z26" s="19" t="n" hidden="false">
        <f>X26+Y26</f>
        <v>1</v>
      </c>
      <c r="AA26" s="19" t="n" hidden="false">
        <f>ROUND(W26*X26,2)</f>
        <v>1</v>
      </c>
      <c r="AB26" s="19" t="n" hidden="false">
        <v/>
      </c>
      <c r="AC26" s="19" t="n" hidden="false">
        <f>AA26+AB26</f>
        <v>1</v>
      </c>
      <c r="AD26" s="21" t="n" hidden="false">
        <f>AC26/N26-1</f>
        <v>0</v>
      </c>
      <c r="AE26" s="8" t="n">
        <v>1</v>
      </c>
      <c r="AF26" s="23" t="n" hidden="false">
        <v>1</v>
      </c>
      <c r="AG26" s="19" t="n" hidden="false">
        <v/>
      </c>
      <c r="AH26" s="19" t="n" hidden="false">
        <f>AF26+AG26</f>
        <v>1</v>
      </c>
      <c r="AI26" s="19" t="n" hidden="false">
        <f>ROUND(AE26*AF26,2)</f>
        <v>1</v>
      </c>
      <c r="AJ26" s="19" t="n" hidden="false">
        <v/>
      </c>
      <c r="AK26" s="19" t="n" hidden="false">
        <f>AI26+AJ26</f>
        <v>1</v>
      </c>
      <c r="AL26" s="21" t="n" hidden="false">
        <f>AK26/N26-1</f>
        <v>0</v>
      </c>
      <c r="AM26" s="8" t="n">
        <v>0</v>
      </c>
      <c r="AN26" s="23" t="n" hidden="false">
        <v>0</v>
      </c>
      <c r="AO26" s="19" t="n" hidden="false">
        <v/>
      </c>
      <c r="AP26" s="19" t="n" hidden="false">
        <f>AN26+AO26</f>
        <v>0</v>
      </c>
      <c r="AQ26" s="19" t="n" hidden="false">
        <f>ROUND(AM26*AN26,2)</f>
        <v>0</v>
      </c>
      <c r="AR26" s="19" t="n" hidden="false">
        <v/>
      </c>
      <c r="AS26" s="19" t="n" hidden="false">
        <f>AQ26+AR26</f>
        <v>0</v>
      </c>
      <c r="AT26" s="21" t="n" hidden="false">
        <f>AS26/N26-1</f>
        <v>-1</v>
      </c>
    </row>
    <row r="27" customFormat="false" hidden="false" outlineLevel="0" collapsed="false">
      <c r="A27" s="18" t="inlineStr">
        <is>
          <t xml:space="preserve">1.1.1.1.1.1.1.2</t>
        </is>
      </c>
      <c r="B27" s="18" t="inlineStr">
        <is>
          <t xml:space="preserve"/>
        </is>
      </c>
      <c r="C27" s="18" t="inlineStr">
        <is>
          <t xml:space="preserve">Комплектация щитов ВРУ</t>
        </is>
      </c>
      <c r="D27" s="7" t="inlineStr">
        <is>
          <t xml:space="preserve"/>
        </is>
      </c>
      <c r="E27" s="7" t="inlineStr">
        <is>
          <t xml:space="preserve"/>
        </is>
      </c>
      <c r="F27" s="7" t="inlineStr">
        <is>
          <t xml:space="preserve">ШТ</t>
        </is>
      </c>
      <c r="G27" s="7" t="inlineStr">
        <is>
          <t xml:space="preserve">1</t>
        </is>
      </c>
      <c r="H27" s="8" t="n">
        <v>7</v>
      </c>
      <c r="I27" s="19" t="n">
        <f>ROUND((L28)/H27,2)</f>
        <v>0</v>
      </c>
      <c r="J27" s="20" t="n">
        <v>0</v>
      </c>
      <c r="K27" s="19" t="n">
        <f>I27+ROUND(J27,2)</f>
        <v>0</v>
      </c>
      <c r="L27" s="19" t="n">
        <f>ROUND(H27*I27,2)</f>
        <v>0</v>
      </c>
      <c r="M27" s="19" t="n">
        <f>ROUND(H27*ROUND(J27,2),2)</f>
        <v>0</v>
      </c>
      <c r="N27" s="19" t="n">
        <f>L27+M27</f>
        <v>0</v>
      </c>
      <c r="O27" s="8" t="n">
        <v>7</v>
      </c>
      <c r="P27" s="19" t="n" hidden="false">
        <f>ROUND((S28)/O27,2)</f>
        <v>2076</v>
      </c>
      <c r="Q27" s="20" t="n" hidden="false">
        <v>3200</v>
      </c>
      <c r="R27" s="19" t="n" hidden="false">
        <f>P27+Q27</f>
        <v>5276</v>
      </c>
      <c r="S27" s="19" t="n" hidden="false">
        <f>ROUND(O27*P27,2)</f>
        <v>14532</v>
      </c>
      <c r="T27" s="19" t="n" hidden="false">
        <f>ROUND(O27*Q27,2)</f>
        <v>22400</v>
      </c>
      <c r="U27" s="19" t="n" hidden="false">
        <f>S27+T27</f>
        <v>36932</v>
      </c>
      <c r="V27" s="21" t="n" hidden="false">
        <f>U27/N27-1</f>
        <v>Infinity</v>
      </c>
      <c r="W27" s="8" t="n">
        <v>7</v>
      </c>
      <c r="X27" s="19" t="n" hidden="false">
        <f>ROUND((AA28)/W27,2)</f>
        <v>2700</v>
      </c>
      <c r="Y27" s="20" t="n" hidden="false">
        <v>1500</v>
      </c>
      <c r="Z27" s="19" t="n" hidden="false">
        <f>X27+Y27</f>
        <v>4200</v>
      </c>
      <c r="AA27" s="19" t="n" hidden="false">
        <f>ROUND(W27*X27,2)</f>
        <v>18900</v>
      </c>
      <c r="AB27" s="19" t="n" hidden="false">
        <f>ROUND(W27*Y27,2)</f>
        <v>10500</v>
      </c>
      <c r="AC27" s="19" t="n" hidden="false">
        <f>AA27+AB27</f>
        <v>29400</v>
      </c>
      <c r="AD27" s="21" t="n" hidden="false">
        <f>AC27/N27-1</f>
        <v>Infinity</v>
      </c>
      <c r="AE27" s="8" t="n">
        <v>7</v>
      </c>
      <c r="AF27" s="19" t="n" hidden="false">
        <f>ROUND((AI28)/AE27,2)</f>
        <v>5000</v>
      </c>
      <c r="AG27" s="20" t="n" hidden="false">
        <v>500</v>
      </c>
      <c r="AH27" s="19" t="n" hidden="false">
        <f>AF27+AG27</f>
        <v>5500</v>
      </c>
      <c r="AI27" s="19" t="n" hidden="false">
        <f>ROUND(AE27*AF27,2)</f>
        <v>35000</v>
      </c>
      <c r="AJ27" s="19" t="n" hidden="false">
        <f>ROUND(AE27*AG27,2)</f>
        <v>3500</v>
      </c>
      <c r="AK27" s="19" t="n" hidden="false">
        <f>AI27+AJ27</f>
        <v>38500</v>
      </c>
      <c r="AL27" s="21" t="n" hidden="false">
        <f>AK27/N27-1</f>
        <v>Infinity</v>
      </c>
      <c r="AM27" s="8" t="n">
        <v>0</v>
      </c>
      <c r="AN27" s="19" t="n" hidden="false">
        <f>ROUND((AQ28)/AM27,2)</f>
        <v>0</v>
      </c>
      <c r="AO27" s="19" t="n" hidden="false">
        <v>0</v>
      </c>
      <c r="AP27" s="19" t="n" hidden="false">
        <f>AN27+AO27</f>
        <v>0</v>
      </c>
      <c r="AQ27" s="19" t="n" hidden="false">
        <f>ROUND(AM27*AN27,2)</f>
        <v>0</v>
      </c>
      <c r="AR27" s="19" t="n" hidden="false">
        <f>ROUND(AM27*AO27,2)</f>
        <v>0</v>
      </c>
      <c r="AS27" s="19" t="n" hidden="false">
        <f>AQ27+AR27</f>
        <v>0</v>
      </c>
      <c r="AT27" s="21" t="n" hidden="false">
        <f>AS27/N27-1</f>
        <v>NaN</v>
      </c>
    </row>
    <row r="28" customFormat="false" hidden="false" outlineLevel="0" collapsed="false">
      <c r="A28" s="18" t="inlineStr">
        <is>
          <t xml:space="preserve">1.1.1.1.1.1.1.2.1</t>
        </is>
      </c>
      <c r="B28" s="18" t="inlineStr">
        <is>
          <t xml:space="preserve"/>
        </is>
      </c>
      <c r="C28" s="22" t="inlineStr">
        <is>
          <t xml:space="preserve">Автоматическая установка пожаротушения_ / ОСП-2</t>
        </is>
      </c>
      <c r="D28" s="7" t="inlineStr">
        <is>
          <t xml:space="preserve"/>
        </is>
      </c>
      <c r="E28" s="7" t="inlineStr">
        <is>
          <t xml:space="preserve"/>
        </is>
      </c>
      <c r="F28" s="7" t="inlineStr">
        <is>
          <t xml:space="preserve">ШТ</t>
        </is>
      </c>
      <c r="G28" s="7" t="inlineStr">
        <is>
          <t xml:space="preserve">1</t>
        </is>
      </c>
      <c r="H28" s="8" t="n">
        <v>7</v>
      </c>
      <c r="I28" s="20" t="n">
        <v>0</v>
      </c>
      <c r="J28" s="19" t="n">
        <v/>
      </c>
      <c r="K28" s="19" t="n">
        <f>ROUND(I28,2)+J28</f>
        <v>0</v>
      </c>
      <c r="L28" s="19" t="n">
        <f>ROUND(H28*ROUND(I28,2),2)</f>
        <v>0</v>
      </c>
      <c r="M28" s="19" t="n">
        <v/>
      </c>
      <c r="N28" s="19" t="n">
        <f>L28+M28</f>
        <v>0</v>
      </c>
      <c r="O28" s="8" t="n">
        <v>7</v>
      </c>
      <c r="P28" s="20" t="n" hidden="false">
        <v>2076</v>
      </c>
      <c r="Q28" s="19" t="n" hidden="false">
        <v/>
      </c>
      <c r="R28" s="19" t="n" hidden="false">
        <f>P28+Q28</f>
        <v>2076</v>
      </c>
      <c r="S28" s="19" t="n" hidden="false">
        <f>ROUND(O28*P28,2)</f>
        <v>14532</v>
      </c>
      <c r="T28" s="19" t="n" hidden="false">
        <v/>
      </c>
      <c r="U28" s="19" t="n" hidden="false">
        <f>S28+T28</f>
        <v>14532</v>
      </c>
      <c r="V28" s="21" t="n" hidden="false">
        <f>U28/N28-1</f>
        <v>Infinity</v>
      </c>
      <c r="W28" s="8" t="n">
        <v>7</v>
      </c>
      <c r="X28" s="20" t="n" hidden="false">
        <v>2700</v>
      </c>
      <c r="Y28" s="19" t="n" hidden="false">
        <v/>
      </c>
      <c r="Z28" s="19" t="n" hidden="false">
        <f>X28+Y28</f>
        <v>2700</v>
      </c>
      <c r="AA28" s="19" t="n" hidden="false">
        <f>ROUND(W28*X28,2)</f>
        <v>18900</v>
      </c>
      <c r="AB28" s="19" t="n" hidden="false">
        <v/>
      </c>
      <c r="AC28" s="19" t="n" hidden="false">
        <f>AA28+AB28</f>
        <v>18900</v>
      </c>
      <c r="AD28" s="21" t="n" hidden="false">
        <f>AC28/N28-1</f>
        <v>Infinity</v>
      </c>
      <c r="AE28" s="8" t="n">
        <v>7</v>
      </c>
      <c r="AF28" s="20" t="n" hidden="false">
        <v>5000</v>
      </c>
      <c r="AG28" s="19" t="n" hidden="false">
        <v/>
      </c>
      <c r="AH28" s="19" t="n" hidden="false">
        <f>AF28+AG28</f>
        <v>5000</v>
      </c>
      <c r="AI28" s="19" t="n" hidden="false">
        <f>ROUND(AE28*AF28,2)</f>
        <v>35000</v>
      </c>
      <c r="AJ28" s="19" t="n" hidden="false">
        <v/>
      </c>
      <c r="AK28" s="19" t="n" hidden="false">
        <f>AI28+AJ28</f>
        <v>35000</v>
      </c>
      <c r="AL28" s="21" t="n" hidden="false">
        <f>AK28/N28-1</f>
        <v>Infinity</v>
      </c>
      <c r="AM28" s="8" t="n">
        <v>0</v>
      </c>
      <c r="AN28" s="19" t="n" hidden="false">
        <v>0</v>
      </c>
      <c r="AO28" s="19" t="n" hidden="false">
        <v/>
      </c>
      <c r="AP28" s="19" t="n" hidden="false">
        <f>AN28+AO28</f>
        <v>0</v>
      </c>
      <c r="AQ28" s="19" t="n" hidden="false">
        <f>ROUND(AM28*AN28,2)</f>
        <v>0</v>
      </c>
      <c r="AR28" s="19" t="n" hidden="false">
        <v/>
      </c>
      <c r="AS28" s="19" t="n" hidden="false">
        <f>AQ28+AR28</f>
        <v>0</v>
      </c>
      <c r="AT28" s="21" t="n" hidden="false">
        <f>AS28/N28-1</f>
        <v>NaN</v>
      </c>
    </row>
    <row r="29" customFormat="false" hidden="false" outlineLevel="0" collapsed="false">
      <c r="A29" s="18" t="inlineStr">
        <is>
          <t xml:space="preserve">1.1.1.1.1.1.1.3</t>
        </is>
      </c>
      <c r="B29" s="18" t="inlineStr">
        <is>
          <t xml:space="preserve"/>
        </is>
      </c>
      <c r="C29" s="18" t="inlineStr">
        <is>
          <t xml:space="preserve">Средства защиты</t>
        </is>
      </c>
      <c r="D29" s="7" t="inlineStr">
        <is>
          <t xml:space="preserve"/>
        </is>
      </c>
      <c r="E29" s="7" t="inlineStr">
        <is>
          <t xml:space="preserve"/>
        </is>
      </c>
      <c r="F29" s="7" t="inlineStr">
        <is>
          <t xml:space="preserve">ШТ</t>
        </is>
      </c>
      <c r="G29" s="7" t="inlineStr">
        <is>
          <t xml:space="preserve">1</t>
        </is>
      </c>
      <c r="H29" s="8" t="n">
        <v>24</v>
      </c>
      <c r="I29" s="19" t="n">
        <f>ROUND((L30+L31+L32+L33+L34+L35+L36+L37+L38+L39+L40+L41)/H29,2)</f>
        <v>336.2</v>
      </c>
      <c r="J29" s="20" t="n">
        <v>0</v>
      </c>
      <c r="K29" s="19" t="n">
        <f>I29+ROUND(J29,2)</f>
        <v>336.2</v>
      </c>
      <c r="L29" s="19" t="n">
        <f>ROUND(H29*I29,2)</f>
        <v>8068.8</v>
      </c>
      <c r="M29" s="19" t="n">
        <f>ROUND(H29*ROUND(J29,2),2)</f>
        <v>0</v>
      </c>
      <c r="N29" s="19" t="n">
        <f>L29+M29</f>
        <v>8068.8</v>
      </c>
      <c r="O29" s="8" t="n">
        <v>24</v>
      </c>
      <c r="P29" s="19" t="n" hidden="false">
        <f>ROUND((S30+S31+S32+S33+S34+S35+S36+S37+S38+S39+S40+S41)/O29,2)</f>
        <v>1470.17</v>
      </c>
      <c r="Q29" s="20" t="n" hidden="false">
        <v>1</v>
      </c>
      <c r="R29" s="19" t="n" hidden="false">
        <f>P29+Q29</f>
        <v>1471.17</v>
      </c>
      <c r="S29" s="19" t="n" hidden="false">
        <f>ROUND(O29*P29,2)</f>
        <v>35284.08</v>
      </c>
      <c r="T29" s="19" t="n" hidden="false">
        <f>ROUND(O29*Q29,2)</f>
        <v>24</v>
      </c>
      <c r="U29" s="19" t="n" hidden="false">
        <f>S29+T29</f>
        <v>35308.08</v>
      </c>
      <c r="V29" s="21" t="n" hidden="false">
        <f>U29/N29-1</f>
        <v>3.37587745389649</v>
      </c>
      <c r="W29" s="8" t="n">
        <v>24</v>
      </c>
      <c r="X29" s="19" t="n" hidden="false">
        <f>ROUND((AA30+AA31+AA32+AA33+AA34+AA35+AA36+AA37+AA38+AA39+AA40+AA41)/W29,2)</f>
        <v>1512.29</v>
      </c>
      <c r="Y29" s="19" t="n" hidden="false">
        <v>0</v>
      </c>
      <c r="Z29" s="19" t="n" hidden="false">
        <f>X29+Y29</f>
        <v>1512.29</v>
      </c>
      <c r="AA29" s="19" t="n" hidden="false">
        <f>ROUND(W29*X29,2)</f>
        <v>36294.96</v>
      </c>
      <c r="AB29" s="19" t="n" hidden="false">
        <f>ROUND(W29*Y29,2)</f>
        <v>0</v>
      </c>
      <c r="AC29" s="19" t="n" hidden="false">
        <f>AA29+AB29</f>
        <v>36294.96</v>
      </c>
      <c r="AD29" s="21" t="n" hidden="false">
        <f>AC29/N29-1</f>
        <v>3.498185603807257</v>
      </c>
      <c r="AE29" s="8" t="n">
        <v>24</v>
      </c>
      <c r="AF29" s="19" t="n" hidden="false">
        <f>ROUND((AI30+AI31+AI32+AI33+AI34+AI35+AI36+AI37+AI38+AI39+AI40+AI41)/AE29,2)</f>
        <v>865.04</v>
      </c>
      <c r="AG29" s="20" t="n" hidden="false">
        <v>1500</v>
      </c>
      <c r="AH29" s="19" t="n" hidden="false">
        <f>AF29+AG29</f>
        <v>2365.04</v>
      </c>
      <c r="AI29" s="19" t="n" hidden="false">
        <f>ROUND(AE29*AF29,2)</f>
        <v>20760.96</v>
      </c>
      <c r="AJ29" s="19" t="n" hidden="false">
        <f>ROUND(AE29*AG29,2)</f>
        <v>36000</v>
      </c>
      <c r="AK29" s="19" t="n" hidden="false">
        <f>AI29+AJ29</f>
        <v>56760.96</v>
      </c>
      <c r="AL29" s="21" t="n" hidden="false">
        <f>AK29/N29-1</f>
        <v>6.034622248661511</v>
      </c>
      <c r="AM29" s="8" t="n">
        <v>0</v>
      </c>
      <c r="AN29" s="19" t="n" hidden="false">
        <f>ROUND((AQ30+AQ31+AQ32+AQ33+AQ34+AQ35+AQ36+AQ37+AQ38+AQ39+AQ40+AQ41)/AM29,2)</f>
        <v>0</v>
      </c>
      <c r="AO29" s="19" t="n" hidden="false">
        <v>0</v>
      </c>
      <c r="AP29" s="19" t="n" hidden="false">
        <f>AN29+AO29</f>
        <v>0</v>
      </c>
      <c r="AQ29" s="19" t="n" hidden="false">
        <f>ROUND(AM29*AN29,2)</f>
        <v>0</v>
      </c>
      <c r="AR29" s="19" t="n" hidden="false">
        <f>ROUND(AM29*AO29,2)</f>
        <v>0</v>
      </c>
      <c r="AS29" s="19" t="n" hidden="false">
        <f>AQ29+AR29</f>
        <v>0</v>
      </c>
      <c r="AT29" s="21" t="n" hidden="false">
        <f>AS29/N29-1</f>
        <v>-1</v>
      </c>
    </row>
    <row r="30" customFormat="false" hidden="false" outlineLevel="0" collapsed="false">
      <c r="A30" s="18" t="inlineStr">
        <is>
          <t xml:space="preserve">1.1.1.1.1.1.1.3.1</t>
        </is>
      </c>
      <c r="B30" s="18" t="inlineStr">
        <is>
          <t xml:space="preserve"/>
        </is>
      </c>
      <c r="C30" s="22" t="inlineStr">
        <is>
          <t xml:space="preserve">Подставка под огнетушитель Сталь 200х400х200мм</t>
        </is>
      </c>
      <c r="D30" s="7" t="inlineStr">
        <is>
          <t xml:space="preserve"/>
        </is>
      </c>
      <c r="E30" s="7" t="inlineStr">
        <is>
          <t xml:space="preserve"/>
        </is>
      </c>
      <c r="F30" s="7" t="inlineStr">
        <is>
          <t xml:space="preserve">ШТ</t>
        </is>
      </c>
      <c r="G30" s="7" t="inlineStr">
        <is>
          <t xml:space="preserve">1</t>
        </is>
      </c>
      <c r="H30" s="8" t="n">
        <v>2</v>
      </c>
      <c r="I30" s="20" t="n">
        <v>259</v>
      </c>
      <c r="J30" s="19" t="n">
        <v/>
      </c>
      <c r="K30" s="19" t="n">
        <f>ROUND(I30,2)+J30</f>
        <v>259</v>
      </c>
      <c r="L30" s="19" t="n">
        <f>ROUND(H30*ROUND(I30,2),2)</f>
        <v>518</v>
      </c>
      <c r="M30" s="19" t="n">
        <v/>
      </c>
      <c r="N30" s="19" t="n">
        <f>L30+M30</f>
        <v>518</v>
      </c>
      <c r="O30" s="8" t="n">
        <v>2</v>
      </c>
      <c r="P30" s="20" t="n" hidden="false">
        <v>582</v>
      </c>
      <c r="Q30" s="19" t="n" hidden="false">
        <v/>
      </c>
      <c r="R30" s="19" t="n" hidden="false">
        <f>P30+Q30</f>
        <v>582</v>
      </c>
      <c r="S30" s="19" t="n" hidden="false">
        <f>ROUND(O30*P30,2)</f>
        <v>1164</v>
      </c>
      <c r="T30" s="19" t="n" hidden="false">
        <v/>
      </c>
      <c r="U30" s="19" t="n" hidden="false">
        <f>S30+T30</f>
        <v>1164</v>
      </c>
      <c r="V30" s="21" t="n" hidden="false">
        <f>U30/N30-1</f>
        <v>1.247104247104247</v>
      </c>
      <c r="W30" s="8" t="n">
        <v>2</v>
      </c>
      <c r="X30" s="20" t="n" hidden="false">
        <v>695</v>
      </c>
      <c r="Y30" s="19" t="n" hidden="false">
        <v/>
      </c>
      <c r="Z30" s="19" t="n" hidden="false">
        <f>X30+Y30</f>
        <v>695</v>
      </c>
      <c r="AA30" s="19" t="n" hidden="false">
        <f>ROUND(W30*X30,2)</f>
        <v>1390</v>
      </c>
      <c r="AB30" s="19" t="n" hidden="false">
        <v/>
      </c>
      <c r="AC30" s="19" t="n" hidden="false">
        <f>AA30+AB30</f>
        <v>1390</v>
      </c>
      <c r="AD30" s="21" t="n" hidden="false">
        <f>AC30/N30-1</f>
        <v>1.6833976833976836</v>
      </c>
      <c r="AE30" s="8" t="n">
        <v>2</v>
      </c>
      <c r="AF30" s="20" t="n" hidden="false">
        <v>1000</v>
      </c>
      <c r="AG30" s="19" t="n" hidden="false">
        <v/>
      </c>
      <c r="AH30" s="19" t="n" hidden="false">
        <f>AF30+AG30</f>
        <v>1000</v>
      </c>
      <c r="AI30" s="19" t="n" hidden="false">
        <f>ROUND(AE30*AF30,2)</f>
        <v>2000</v>
      </c>
      <c r="AJ30" s="19" t="n" hidden="false">
        <v/>
      </c>
      <c r="AK30" s="19" t="n" hidden="false">
        <f>AI30+AJ30</f>
        <v>2000</v>
      </c>
      <c r="AL30" s="21" t="n" hidden="false">
        <f>AK30/N30-1</f>
        <v>2.861003861003861</v>
      </c>
      <c r="AM30" s="8" t="n">
        <v>0</v>
      </c>
      <c r="AN30" s="19" t="n" hidden="false">
        <v>0</v>
      </c>
      <c r="AO30" s="19" t="n" hidden="false">
        <v/>
      </c>
      <c r="AP30" s="19" t="n" hidden="false">
        <f>AN30+AO30</f>
        <v>0</v>
      </c>
      <c r="AQ30" s="19" t="n" hidden="false">
        <f>ROUND(AM30*AN30,2)</f>
        <v>0</v>
      </c>
      <c r="AR30" s="19" t="n" hidden="false">
        <v/>
      </c>
      <c r="AS30" s="19" t="n" hidden="false">
        <f>AQ30+AR30</f>
        <v>0</v>
      </c>
      <c r="AT30" s="21" t="n" hidden="false">
        <f>AS30/N30-1</f>
        <v>-1</v>
      </c>
    </row>
    <row r="31" customFormat="false" hidden="false" outlineLevel="0" collapsed="false">
      <c r="A31" s="18" t="inlineStr">
        <is>
          <t xml:space="preserve">1.1.1.1.1.1.1.3.2</t>
        </is>
      </c>
      <c r="B31" s="18" t="inlineStr">
        <is>
          <t xml:space="preserve"/>
        </is>
      </c>
      <c r="C31" s="22" t="inlineStr">
        <is>
          <t xml:space="preserve">Заземления переносные_</t>
        </is>
      </c>
      <c r="D31" s="7" t="inlineStr">
        <is>
          <t xml:space="preserve">ПЗРУ-1</t>
        </is>
      </c>
      <c r="E31" s="7" t="inlineStr">
        <is>
          <t xml:space="preserve"/>
        </is>
      </c>
      <c r="F31" s="7" t="inlineStr">
        <is>
          <t xml:space="preserve">КОМПЛ</t>
        </is>
      </c>
      <c r="G31" s="7" t="inlineStr">
        <is>
          <t xml:space="preserve">1</t>
        </is>
      </c>
      <c r="H31" s="8" t="n">
        <v>1</v>
      </c>
      <c r="I31" s="20" t="n">
        <v>0</v>
      </c>
      <c r="J31" s="19" t="n">
        <v/>
      </c>
      <c r="K31" s="19" t="n">
        <f>ROUND(I31,2)+J31</f>
        <v>0</v>
      </c>
      <c r="L31" s="19" t="n">
        <f>ROUND(H31*ROUND(I31,2),2)</f>
        <v>0</v>
      </c>
      <c r="M31" s="19" t="n">
        <v/>
      </c>
      <c r="N31" s="19" t="n">
        <f>L31+M31</f>
        <v>0</v>
      </c>
      <c r="O31" s="8" t="n">
        <v>1</v>
      </c>
      <c r="P31" s="20" t="n" hidden="false">
        <v>5250</v>
      </c>
      <c r="Q31" s="19" t="n" hidden="false">
        <v/>
      </c>
      <c r="R31" s="19" t="n" hidden="false">
        <f>P31+Q31</f>
        <v>5250</v>
      </c>
      <c r="S31" s="19" t="n" hidden="false">
        <f>ROUND(O31*P31,2)</f>
        <v>5250</v>
      </c>
      <c r="T31" s="19" t="n" hidden="false">
        <v/>
      </c>
      <c r="U31" s="19" t="n" hidden="false">
        <f>S31+T31</f>
        <v>5250</v>
      </c>
      <c r="V31" s="21" t="n" hidden="false">
        <f>U31/N31-1</f>
        <v>Infinity</v>
      </c>
      <c r="W31" s="8" t="n">
        <v>1</v>
      </c>
      <c r="X31" s="20" t="n" hidden="false">
        <v>6650</v>
      </c>
      <c r="Y31" s="19" t="n" hidden="false">
        <v/>
      </c>
      <c r="Z31" s="19" t="n" hidden="false">
        <f>X31+Y31</f>
        <v>6650</v>
      </c>
      <c r="AA31" s="19" t="n" hidden="false">
        <f>ROUND(W31*X31,2)</f>
        <v>6650</v>
      </c>
      <c r="AB31" s="19" t="n" hidden="false">
        <v/>
      </c>
      <c r="AC31" s="19" t="n" hidden="false">
        <f>AA31+AB31</f>
        <v>6650</v>
      </c>
      <c r="AD31" s="21" t="n" hidden="false">
        <f>AC31/N31-1</f>
        <v>Infinity</v>
      </c>
      <c r="AE31" s="8" t="n">
        <v>1</v>
      </c>
      <c r="AF31" s="20" t="n" hidden="false">
        <v>1500</v>
      </c>
      <c r="AG31" s="19" t="n" hidden="false">
        <v/>
      </c>
      <c r="AH31" s="19" t="n" hidden="false">
        <f>AF31+AG31</f>
        <v>1500</v>
      </c>
      <c r="AI31" s="19" t="n" hidden="false">
        <f>ROUND(AE31*AF31,2)</f>
        <v>1500</v>
      </c>
      <c r="AJ31" s="19" t="n" hidden="false">
        <v/>
      </c>
      <c r="AK31" s="19" t="n" hidden="false">
        <f>AI31+AJ31</f>
        <v>1500</v>
      </c>
      <c r="AL31" s="21" t="n" hidden="false">
        <f>AK31/N31-1</f>
        <v>Infinity</v>
      </c>
      <c r="AM31" s="8" t="n">
        <v>0</v>
      </c>
      <c r="AN31" s="19" t="n" hidden="false">
        <v>0</v>
      </c>
      <c r="AO31" s="19" t="n" hidden="false">
        <v/>
      </c>
      <c r="AP31" s="19" t="n" hidden="false">
        <f>AN31+AO31</f>
        <v>0</v>
      </c>
      <c r="AQ31" s="19" t="n" hidden="false">
        <f>ROUND(AM31*AN31,2)</f>
        <v>0</v>
      </c>
      <c r="AR31" s="19" t="n" hidden="false">
        <v/>
      </c>
      <c r="AS31" s="19" t="n" hidden="false">
        <f>AQ31+AR31</f>
        <v>0</v>
      </c>
      <c r="AT31" s="21" t="n" hidden="false">
        <f>AS31/N31-1</f>
        <v>NaN</v>
      </c>
    </row>
    <row r="32" customFormat="false" hidden="false" outlineLevel="0" collapsed="false">
      <c r="A32" s="18" t="inlineStr">
        <is>
          <t xml:space="preserve">1.1.1.1.1.1.1.3.3</t>
        </is>
      </c>
      <c r="B32" s="18" t="inlineStr">
        <is>
          <t xml:space="preserve"/>
        </is>
      </c>
      <c r="C32" s="22" t="inlineStr">
        <is>
          <t xml:space="preserve">Аптечка_</t>
        </is>
      </c>
      <c r="D32" s="7" t="inlineStr">
        <is>
          <t xml:space="preserve"/>
        </is>
      </c>
      <c r="E32" s="7" t="inlineStr">
        <is>
          <t xml:space="preserve"/>
        </is>
      </c>
      <c r="F32" s="7" t="inlineStr">
        <is>
          <t xml:space="preserve">ШТ</t>
        </is>
      </c>
      <c r="G32" s="7" t="inlineStr">
        <is>
          <t xml:space="preserve">1</t>
        </is>
      </c>
      <c r="H32" s="8" t="n">
        <v>1</v>
      </c>
      <c r="I32" s="20" t="n">
        <v>2954.24</v>
      </c>
      <c r="J32" s="19" t="n">
        <v/>
      </c>
      <c r="K32" s="19" t="n">
        <f>ROUND(I32,2)+J32</f>
        <v>2954.24</v>
      </c>
      <c r="L32" s="19" t="n">
        <f>ROUND(H32*ROUND(I32,2),2)</f>
        <v>2954.24</v>
      </c>
      <c r="M32" s="19" t="n">
        <v/>
      </c>
      <c r="N32" s="19" t="n">
        <f>L32+M32</f>
        <v>2954.24</v>
      </c>
      <c r="O32" s="8" t="n">
        <v>1</v>
      </c>
      <c r="P32" s="20" t="n" hidden="false">
        <v>1550</v>
      </c>
      <c r="Q32" s="19" t="n" hidden="false">
        <v/>
      </c>
      <c r="R32" s="19" t="n" hidden="false">
        <f>P32+Q32</f>
        <v>1550</v>
      </c>
      <c r="S32" s="19" t="n" hidden="false">
        <f>ROUND(O32*P32,2)</f>
        <v>1550</v>
      </c>
      <c r="T32" s="19" t="n" hidden="false">
        <v/>
      </c>
      <c r="U32" s="19" t="n" hidden="false">
        <f>S32+T32</f>
        <v>1550</v>
      </c>
      <c r="V32" s="21" t="n" hidden="false">
        <f>U32/N32-1</f>
        <v>-0.4753303726169844</v>
      </c>
      <c r="W32" s="8" t="n">
        <v>1</v>
      </c>
      <c r="X32" s="20" t="n" hidden="false">
        <v>1680</v>
      </c>
      <c r="Y32" s="19" t="n" hidden="false">
        <v/>
      </c>
      <c r="Z32" s="19" t="n" hidden="false">
        <f>X32+Y32</f>
        <v>1680</v>
      </c>
      <c r="AA32" s="19" t="n" hidden="false">
        <f>ROUND(W32*X32,2)</f>
        <v>1680</v>
      </c>
      <c r="AB32" s="19" t="n" hidden="false">
        <v/>
      </c>
      <c r="AC32" s="19" t="n" hidden="false">
        <f>AA32+AB32</f>
        <v>1680</v>
      </c>
      <c r="AD32" s="21" t="n" hidden="false">
        <f>AC32/N32-1</f>
        <v>-0.43132582322357016</v>
      </c>
      <c r="AE32" s="8" t="n">
        <v>1</v>
      </c>
      <c r="AF32" s="20" t="n" hidden="false">
        <v>2000</v>
      </c>
      <c r="AG32" s="19" t="n" hidden="false">
        <v/>
      </c>
      <c r="AH32" s="19" t="n" hidden="false">
        <f>AF32+AG32</f>
        <v>2000</v>
      </c>
      <c r="AI32" s="19" t="n" hidden="false">
        <f>ROUND(AE32*AF32,2)</f>
        <v>2000</v>
      </c>
      <c r="AJ32" s="19" t="n" hidden="false">
        <v/>
      </c>
      <c r="AK32" s="19" t="n" hidden="false">
        <f>AI32+AJ32</f>
        <v>2000</v>
      </c>
      <c r="AL32" s="21" t="n" hidden="false">
        <f>AK32/N32-1</f>
        <v>-0.3230069324090121</v>
      </c>
      <c r="AM32" s="8" t="n">
        <v>0</v>
      </c>
      <c r="AN32" s="19" t="n" hidden="false">
        <v>0</v>
      </c>
      <c r="AO32" s="19" t="n" hidden="false">
        <v/>
      </c>
      <c r="AP32" s="19" t="n" hidden="false">
        <f>AN32+AO32</f>
        <v>0</v>
      </c>
      <c r="AQ32" s="19" t="n" hidden="false">
        <f>ROUND(AM32*AN32,2)</f>
        <v>0</v>
      </c>
      <c r="AR32" s="19" t="n" hidden="false">
        <v/>
      </c>
      <c r="AS32" s="19" t="n" hidden="false">
        <f>AQ32+AR32</f>
        <v>0</v>
      </c>
      <c r="AT32" s="21" t="n" hidden="false">
        <f>AS32/N32-1</f>
        <v>-1</v>
      </c>
    </row>
    <row r="33" customFormat="false" hidden="false" outlineLevel="0" collapsed="false">
      <c r="A33" s="18" t="inlineStr">
        <is>
          <t xml:space="preserve">1.1.1.1.1.1.1.3.4</t>
        </is>
      </c>
      <c r="B33" s="18" t="inlineStr">
        <is>
          <t xml:space="preserve"/>
        </is>
      </c>
      <c r="C33" s="22" t="inlineStr">
        <is>
          <t xml:space="preserve">Защитные очки</t>
        </is>
      </c>
      <c r="D33" s="7" t="inlineStr">
        <is>
          <t xml:space="preserve"/>
        </is>
      </c>
      <c r="E33" s="7" t="inlineStr">
        <is>
          <t xml:space="preserve"/>
        </is>
      </c>
      <c r="F33" s="7" t="inlineStr">
        <is>
          <t xml:space="preserve">ШТ</t>
        </is>
      </c>
      <c r="G33" s="7" t="inlineStr">
        <is>
          <t xml:space="preserve">1</t>
        </is>
      </c>
      <c r="H33" s="8" t="n">
        <v>1</v>
      </c>
      <c r="I33" s="20" t="n">
        <v>72.85</v>
      </c>
      <c r="J33" s="19" t="n">
        <v/>
      </c>
      <c r="K33" s="19" t="n">
        <f>ROUND(I33,2)+J33</f>
        <v>72.85</v>
      </c>
      <c r="L33" s="19" t="n">
        <f>ROUND(H33*ROUND(I33,2),2)</f>
        <v>72.85</v>
      </c>
      <c r="M33" s="19" t="n">
        <v/>
      </c>
      <c r="N33" s="19" t="n">
        <f>L33+M33</f>
        <v>72.85</v>
      </c>
      <c r="O33" s="8" t="n">
        <v>1</v>
      </c>
      <c r="P33" s="20" t="n" hidden="false">
        <v>347</v>
      </c>
      <c r="Q33" s="19" t="n" hidden="false">
        <v/>
      </c>
      <c r="R33" s="19" t="n" hidden="false">
        <f>P33+Q33</f>
        <v>347</v>
      </c>
      <c r="S33" s="19" t="n" hidden="false">
        <f>ROUND(O33*P33,2)</f>
        <v>347</v>
      </c>
      <c r="T33" s="19" t="n" hidden="false">
        <v/>
      </c>
      <c r="U33" s="19" t="n" hidden="false">
        <f>S33+T33</f>
        <v>347</v>
      </c>
      <c r="V33" s="21" t="n" hidden="false">
        <f>U33/N33-1</f>
        <v>3.7632120796156494</v>
      </c>
      <c r="W33" s="8" t="n">
        <v>1</v>
      </c>
      <c r="X33" s="20" t="n" hidden="false">
        <v>195</v>
      </c>
      <c r="Y33" s="19" t="n" hidden="false">
        <v/>
      </c>
      <c r="Z33" s="19" t="n" hidden="false">
        <f>X33+Y33</f>
        <v>195</v>
      </c>
      <c r="AA33" s="19" t="n" hidden="false">
        <f>ROUND(W33*X33,2)</f>
        <v>195</v>
      </c>
      <c r="AB33" s="19" t="n" hidden="false">
        <v/>
      </c>
      <c r="AC33" s="19" t="n" hidden="false">
        <f>AA33+AB33</f>
        <v>195</v>
      </c>
      <c r="AD33" s="21" t="n" hidden="false">
        <f>AC33/N33-1</f>
        <v>1.6767330130404945</v>
      </c>
      <c r="AE33" s="8" t="n">
        <v>1</v>
      </c>
      <c r="AF33" s="20" t="n" hidden="false">
        <v>300</v>
      </c>
      <c r="AG33" s="19" t="n" hidden="false">
        <v/>
      </c>
      <c r="AH33" s="19" t="n" hidden="false">
        <f>AF33+AG33</f>
        <v>300</v>
      </c>
      <c r="AI33" s="19" t="n" hidden="false">
        <f>ROUND(AE33*AF33,2)</f>
        <v>300</v>
      </c>
      <c r="AJ33" s="19" t="n" hidden="false">
        <v/>
      </c>
      <c r="AK33" s="19" t="n" hidden="false">
        <f>AI33+AJ33</f>
        <v>300</v>
      </c>
      <c r="AL33" s="21" t="n" hidden="false">
        <f>AK33/N33-1</f>
        <v>3.1180507892930684</v>
      </c>
      <c r="AM33" s="8" t="n">
        <v>0</v>
      </c>
      <c r="AN33" s="19" t="n" hidden="false">
        <v>0</v>
      </c>
      <c r="AO33" s="19" t="n" hidden="false">
        <v/>
      </c>
      <c r="AP33" s="19" t="n" hidden="false">
        <f>AN33+AO33</f>
        <v>0</v>
      </c>
      <c r="AQ33" s="19" t="n" hidden="false">
        <f>ROUND(AM33*AN33,2)</f>
        <v>0</v>
      </c>
      <c r="AR33" s="19" t="n" hidden="false">
        <v/>
      </c>
      <c r="AS33" s="19" t="n" hidden="false">
        <f>AQ33+AR33</f>
        <v>0</v>
      </c>
      <c r="AT33" s="21" t="n" hidden="false">
        <f>AS33/N33-1</f>
        <v>-1</v>
      </c>
    </row>
    <row r="34" customFormat="false" hidden="false" outlineLevel="0" collapsed="false">
      <c r="A34" s="18" t="inlineStr">
        <is>
          <t xml:space="preserve">1.1.1.1.1.1.1.3.5</t>
        </is>
      </c>
      <c r="B34" s="18" t="inlineStr">
        <is>
          <t xml:space="preserve"/>
        </is>
      </c>
      <c r="C34" s="22" t="inlineStr">
        <is>
          <t xml:space="preserve">Диэлектрические галоши_</t>
        </is>
      </c>
      <c r="D34" s="7" t="inlineStr">
        <is>
          <t xml:space="preserve"/>
        </is>
      </c>
      <c r="E34" s="7" t="inlineStr">
        <is>
          <t xml:space="preserve"/>
        </is>
      </c>
      <c r="F34" s="7" t="inlineStr">
        <is>
          <t xml:space="preserve">ШТ</t>
        </is>
      </c>
      <c r="G34" s="7" t="inlineStr">
        <is>
          <t xml:space="preserve">1</t>
        </is>
      </c>
      <c r="H34" s="8" t="n">
        <v>2</v>
      </c>
      <c r="I34" s="20" t="n">
        <v>876.44</v>
      </c>
      <c r="J34" s="19" t="n">
        <v/>
      </c>
      <c r="K34" s="19" t="n">
        <f>ROUND(I34,2)+J34</f>
        <v>876.44</v>
      </c>
      <c r="L34" s="19" t="n">
        <f>ROUND(H34*ROUND(I34,2),2)</f>
        <v>1752.88</v>
      </c>
      <c r="M34" s="19" t="n">
        <v/>
      </c>
      <c r="N34" s="19" t="n">
        <f>L34+M34</f>
        <v>1752.88</v>
      </c>
      <c r="O34" s="8" t="n">
        <v>2</v>
      </c>
      <c r="P34" s="20" t="n" hidden="false">
        <v>766</v>
      </c>
      <c r="Q34" s="19" t="n" hidden="false">
        <v/>
      </c>
      <c r="R34" s="19" t="n" hidden="false">
        <f>P34+Q34</f>
        <v>766</v>
      </c>
      <c r="S34" s="19" t="n" hidden="false">
        <f>ROUND(O34*P34,2)</f>
        <v>1532</v>
      </c>
      <c r="T34" s="19" t="n" hidden="false">
        <v/>
      </c>
      <c r="U34" s="19" t="n" hidden="false">
        <f>S34+T34</f>
        <v>1532</v>
      </c>
      <c r="V34" s="21" t="n" hidden="false">
        <f>U34/N34-1</f>
        <v>-0.12600976678380726</v>
      </c>
      <c r="W34" s="8" t="n">
        <v>2</v>
      </c>
      <c r="X34" s="20" t="n" hidden="false">
        <v>1150</v>
      </c>
      <c r="Y34" s="19" t="n" hidden="false">
        <v/>
      </c>
      <c r="Z34" s="19" t="n" hidden="false">
        <f>X34+Y34</f>
        <v>1150</v>
      </c>
      <c r="AA34" s="19" t="n" hidden="false">
        <f>ROUND(W34*X34,2)</f>
        <v>2300</v>
      </c>
      <c r="AB34" s="19" t="n" hidden="false">
        <v/>
      </c>
      <c r="AC34" s="19" t="n" hidden="false">
        <f>AA34+AB34</f>
        <v>2300</v>
      </c>
      <c r="AD34" s="21" t="n" hidden="false">
        <f>AC34/N34-1</f>
        <v>0.31212632924102035</v>
      </c>
      <c r="AE34" s="8" t="n">
        <v>2</v>
      </c>
      <c r="AF34" s="20" t="n" hidden="false">
        <v>500</v>
      </c>
      <c r="AG34" s="19" t="n" hidden="false">
        <v/>
      </c>
      <c r="AH34" s="19" t="n" hidden="false">
        <f>AF34+AG34</f>
        <v>500</v>
      </c>
      <c r="AI34" s="19" t="n" hidden="false">
        <f>ROUND(AE34*AF34,2)</f>
        <v>1000</v>
      </c>
      <c r="AJ34" s="19" t="n" hidden="false">
        <v/>
      </c>
      <c r="AK34" s="19" t="n" hidden="false">
        <f>AI34+AJ34</f>
        <v>1000</v>
      </c>
      <c r="AL34" s="21" t="n" hidden="false">
        <f>AK34/N34-1</f>
        <v>-0.42951029163433896</v>
      </c>
      <c r="AM34" s="8" t="n">
        <v>0</v>
      </c>
      <c r="AN34" s="19" t="n" hidden="false">
        <v>0</v>
      </c>
      <c r="AO34" s="19" t="n" hidden="false">
        <v/>
      </c>
      <c r="AP34" s="19" t="n" hidden="false">
        <f>AN34+AO34</f>
        <v>0</v>
      </c>
      <c r="AQ34" s="19" t="n" hidden="false">
        <f>ROUND(AM34*AN34,2)</f>
        <v>0</v>
      </c>
      <c r="AR34" s="19" t="n" hidden="false">
        <v/>
      </c>
      <c r="AS34" s="19" t="n" hidden="false">
        <f>AQ34+AR34</f>
        <v>0</v>
      </c>
      <c r="AT34" s="21" t="n" hidden="false">
        <f>AS34/N34-1</f>
        <v>-1</v>
      </c>
    </row>
    <row r="35" customFormat="false" hidden="false" outlineLevel="0" collapsed="false">
      <c r="A35" s="18" t="inlineStr">
        <is>
          <t xml:space="preserve">1.1.1.1.1.1.1.3.6</t>
        </is>
      </c>
      <c r="B35" s="18" t="inlineStr">
        <is>
          <t xml:space="preserve"/>
        </is>
      </c>
      <c r="C35" s="22" t="inlineStr">
        <is>
          <t xml:space="preserve">Диэлектрические ковры_ /  800х1500 мм</t>
        </is>
      </c>
      <c r="D35" s="7" t="inlineStr">
        <is>
          <t xml:space="preserve">компл</t>
        </is>
      </c>
      <c r="E35" s="7" t="inlineStr">
        <is>
          <t xml:space="preserve"/>
        </is>
      </c>
      <c r="F35" s="7" t="inlineStr">
        <is>
          <t xml:space="preserve">ШТ</t>
        </is>
      </c>
      <c r="G35" s="7" t="inlineStr">
        <is>
          <t xml:space="preserve">1</t>
        </is>
      </c>
      <c r="H35" s="8" t="n">
        <v>3</v>
      </c>
      <c r="I35" s="20" t="n">
        <v>0</v>
      </c>
      <c r="J35" s="19" t="n">
        <v/>
      </c>
      <c r="K35" s="19" t="n">
        <f>ROUND(I35,2)+J35</f>
        <v>0</v>
      </c>
      <c r="L35" s="19" t="n">
        <f>ROUND(H35*ROUND(I35,2),2)</f>
        <v>0</v>
      </c>
      <c r="M35" s="19" t="n">
        <v/>
      </c>
      <c r="N35" s="19" t="n">
        <f>L35+M35</f>
        <v>0</v>
      </c>
      <c r="O35" s="8" t="n">
        <v>3</v>
      </c>
      <c r="P35" s="20" t="n" hidden="false">
        <v>2800</v>
      </c>
      <c r="Q35" s="19" t="n" hidden="false">
        <v/>
      </c>
      <c r="R35" s="19" t="n" hidden="false">
        <f>P35+Q35</f>
        <v>2800</v>
      </c>
      <c r="S35" s="19" t="n" hidden="false">
        <f>ROUND(O35*P35,2)</f>
        <v>8400</v>
      </c>
      <c r="T35" s="19" t="n" hidden="false">
        <v/>
      </c>
      <c r="U35" s="19" t="n" hidden="false">
        <f>S35+T35</f>
        <v>8400</v>
      </c>
      <c r="V35" s="21" t="n" hidden="false">
        <f>U35/N35-1</f>
        <v>Infinity</v>
      </c>
      <c r="W35" s="8" t="n">
        <v>3</v>
      </c>
      <c r="X35" s="20" t="n" hidden="false">
        <v>2280</v>
      </c>
      <c r="Y35" s="19" t="n" hidden="false">
        <v/>
      </c>
      <c r="Z35" s="19" t="n" hidden="false">
        <f>X35+Y35</f>
        <v>2280</v>
      </c>
      <c r="AA35" s="19" t="n" hidden="false">
        <f>ROUND(W35*X35,2)</f>
        <v>6840</v>
      </c>
      <c r="AB35" s="19" t="n" hidden="false">
        <v/>
      </c>
      <c r="AC35" s="19" t="n" hidden="false">
        <f>AA35+AB35</f>
        <v>6840</v>
      </c>
      <c r="AD35" s="21" t="n" hidden="false">
        <f>AC35/N35-1</f>
        <v>Infinity</v>
      </c>
      <c r="AE35" s="8" t="n">
        <v>3</v>
      </c>
      <c r="AF35" s="20" t="n" hidden="false">
        <v>1500</v>
      </c>
      <c r="AG35" s="19" t="n" hidden="false">
        <v/>
      </c>
      <c r="AH35" s="19" t="n" hidden="false">
        <f>AF35+AG35</f>
        <v>1500</v>
      </c>
      <c r="AI35" s="19" t="n" hidden="false">
        <f>ROUND(AE35*AF35,2)</f>
        <v>4500</v>
      </c>
      <c r="AJ35" s="19" t="n" hidden="false">
        <v/>
      </c>
      <c r="AK35" s="19" t="n" hidden="false">
        <f>AI35+AJ35</f>
        <v>4500</v>
      </c>
      <c r="AL35" s="21" t="n" hidden="false">
        <f>AK35/N35-1</f>
        <v>Infinity</v>
      </c>
      <c r="AM35" s="8" t="n">
        <v>0</v>
      </c>
      <c r="AN35" s="19" t="n" hidden="false">
        <v>0</v>
      </c>
      <c r="AO35" s="19" t="n" hidden="false">
        <v/>
      </c>
      <c r="AP35" s="19" t="n" hidden="false">
        <f>AN35+AO35</f>
        <v>0</v>
      </c>
      <c r="AQ35" s="19" t="n" hidden="false">
        <f>ROUND(AM35*AN35,2)</f>
        <v>0</v>
      </c>
      <c r="AR35" s="19" t="n" hidden="false">
        <v/>
      </c>
      <c r="AS35" s="19" t="n" hidden="false">
        <f>AQ35+AR35</f>
        <v>0</v>
      </c>
      <c r="AT35" s="21" t="n" hidden="false">
        <f>AS35/N35-1</f>
        <v>NaN</v>
      </c>
    </row>
    <row r="36" customFormat="false" hidden="false" outlineLevel="0" collapsed="false">
      <c r="A36" s="18" t="inlineStr">
        <is>
          <t xml:space="preserve">1.1.1.1.1.1.1.3.7</t>
        </is>
      </c>
      <c r="B36" s="18" t="inlineStr">
        <is>
          <t xml:space="preserve"/>
        </is>
      </c>
      <c r="C36" s="22" t="inlineStr">
        <is>
          <t xml:space="preserve">Предупредительные плакаты и знаки безопасности_</t>
        </is>
      </c>
      <c r="D36" s="7" t="inlineStr">
        <is>
          <t xml:space="preserve">2 компл</t>
        </is>
      </c>
      <c r="E36" s="7" t="inlineStr">
        <is>
          <t xml:space="preserve"/>
        </is>
      </c>
      <c r="F36" s="7" t="inlineStr">
        <is>
          <t xml:space="preserve">ШТ</t>
        </is>
      </c>
      <c r="G36" s="7" t="inlineStr">
        <is>
          <t xml:space="preserve">1</t>
        </is>
      </c>
      <c r="H36" s="8" t="n">
        <v>2</v>
      </c>
      <c r="I36" s="20" t="n">
        <v>214.94</v>
      </c>
      <c r="J36" s="19" t="n">
        <v/>
      </c>
      <c r="K36" s="19" t="n">
        <f>ROUND(I36,2)+J36</f>
        <v>214.94</v>
      </c>
      <c r="L36" s="19" t="n">
        <f>ROUND(H36*ROUND(I36,2),2)</f>
        <v>429.88</v>
      </c>
      <c r="M36" s="19" t="n">
        <v/>
      </c>
      <c r="N36" s="19" t="n">
        <f>L36+M36</f>
        <v>429.88</v>
      </c>
      <c r="O36" s="8" t="n">
        <v>2</v>
      </c>
      <c r="P36" s="20" t="n" hidden="false">
        <v>500</v>
      </c>
      <c r="Q36" s="19" t="n" hidden="false">
        <v/>
      </c>
      <c r="R36" s="19" t="n" hidden="false">
        <f>P36+Q36</f>
        <v>500</v>
      </c>
      <c r="S36" s="19" t="n" hidden="false">
        <f>ROUND(O36*P36,2)</f>
        <v>1000</v>
      </c>
      <c r="T36" s="19" t="n" hidden="false">
        <v/>
      </c>
      <c r="U36" s="19" t="n" hidden="false">
        <f>S36+T36</f>
        <v>1000</v>
      </c>
      <c r="V36" s="21" t="n" hidden="false">
        <f>U36/N36-1</f>
        <v>1.3262305759746909</v>
      </c>
      <c r="W36" s="8" t="n">
        <v>2</v>
      </c>
      <c r="X36" s="20" t="n" hidden="false">
        <v>2100</v>
      </c>
      <c r="Y36" s="19" t="n" hidden="false">
        <v/>
      </c>
      <c r="Z36" s="19" t="n" hidden="false">
        <f>X36+Y36</f>
        <v>2100</v>
      </c>
      <c r="AA36" s="19" t="n" hidden="false">
        <f>ROUND(W36*X36,2)</f>
        <v>4200</v>
      </c>
      <c r="AB36" s="19" t="n" hidden="false">
        <v/>
      </c>
      <c r="AC36" s="19" t="n" hidden="false">
        <f>AA36+AB36</f>
        <v>4200</v>
      </c>
      <c r="AD36" s="21" t="n" hidden="false">
        <f>AC36/N36-1</f>
        <v>8.7701684190937</v>
      </c>
      <c r="AE36" s="8" t="n">
        <v>2</v>
      </c>
      <c r="AF36" s="20" t="n" hidden="false">
        <v>1000</v>
      </c>
      <c r="AG36" s="19" t="n" hidden="false">
        <v/>
      </c>
      <c r="AH36" s="19" t="n" hidden="false">
        <f>AF36+AG36</f>
        <v>1000</v>
      </c>
      <c r="AI36" s="19" t="n" hidden="false">
        <f>ROUND(AE36*AF36,2)</f>
        <v>2000</v>
      </c>
      <c r="AJ36" s="19" t="n" hidden="false">
        <v/>
      </c>
      <c r="AK36" s="19" t="n" hidden="false">
        <f>AI36+AJ36</f>
        <v>2000</v>
      </c>
      <c r="AL36" s="21" t="n" hidden="false">
        <f>AK36/N36-1</f>
        <v>3.6524611519493817</v>
      </c>
      <c r="AM36" s="8" t="n">
        <v>0</v>
      </c>
      <c r="AN36" s="19" t="n" hidden="false">
        <v>0</v>
      </c>
      <c r="AO36" s="19" t="n" hidden="false">
        <v/>
      </c>
      <c r="AP36" s="19" t="n" hidden="false">
        <f>AN36+AO36</f>
        <v>0</v>
      </c>
      <c r="AQ36" s="19" t="n" hidden="false">
        <f>ROUND(AM36*AN36,2)</f>
        <v>0</v>
      </c>
      <c r="AR36" s="19" t="n" hidden="false">
        <v/>
      </c>
      <c r="AS36" s="19" t="n" hidden="false">
        <f>AQ36+AR36</f>
        <v>0</v>
      </c>
      <c r="AT36" s="21" t="n" hidden="false">
        <f>AS36/N36-1</f>
        <v>-1</v>
      </c>
    </row>
    <row r="37" customFormat="false" hidden="false" outlineLevel="0" collapsed="false">
      <c r="A37" s="18" t="inlineStr">
        <is>
          <t xml:space="preserve">1.1.1.1.1.1.1.3.8</t>
        </is>
      </c>
      <c r="B37" s="18" t="inlineStr">
        <is>
          <t xml:space="preserve"/>
        </is>
      </c>
      <c r="C37" s="22" t="inlineStr">
        <is>
          <t xml:space="preserve">Указатель напряжения_ / 10-500 В</t>
        </is>
      </c>
      <c r="D37" s="7" t="inlineStr">
        <is>
          <t xml:space="preserve">МИН-2 ТУ 25-04-84</t>
        </is>
      </c>
      <c r="E37" s="7" t="inlineStr">
        <is>
          <t xml:space="preserve"/>
        </is>
      </c>
      <c r="F37" s="7" t="inlineStr">
        <is>
          <t xml:space="preserve">ШТ</t>
        </is>
      </c>
      <c r="G37" s="7" t="inlineStr">
        <is>
          <t xml:space="preserve">1</t>
        </is>
      </c>
      <c r="H37" s="8" t="n">
        <v>2</v>
      </c>
      <c r="I37" s="20" t="n">
        <v>0</v>
      </c>
      <c r="J37" s="19" t="n">
        <v/>
      </c>
      <c r="K37" s="19" t="n">
        <f>ROUND(I37,2)+J37</f>
        <v>0</v>
      </c>
      <c r="L37" s="19" t="n">
        <f>ROUND(H37*ROUND(I37,2),2)</f>
        <v>0</v>
      </c>
      <c r="M37" s="19" t="n">
        <v/>
      </c>
      <c r="N37" s="19" t="n">
        <f>L37+M37</f>
        <v>0</v>
      </c>
      <c r="O37" s="8" t="n">
        <v>2</v>
      </c>
      <c r="P37" s="20" t="n" hidden="false">
        <v>3500</v>
      </c>
      <c r="Q37" s="19" t="n" hidden="false">
        <v/>
      </c>
      <c r="R37" s="19" t="n" hidden="false">
        <f>P37+Q37</f>
        <v>3500</v>
      </c>
      <c r="S37" s="19" t="n" hidden="false">
        <f>ROUND(O37*P37,2)</f>
        <v>7000</v>
      </c>
      <c r="T37" s="19" t="n" hidden="false">
        <v/>
      </c>
      <c r="U37" s="19" t="n" hidden="false">
        <f>S37+T37</f>
        <v>7000</v>
      </c>
      <c r="V37" s="21" t="n" hidden="false">
        <f>U37/N37-1</f>
        <v>Infinity</v>
      </c>
      <c r="W37" s="8" t="n">
        <v>2</v>
      </c>
      <c r="X37" s="20" t="n" hidden="false">
        <v>1700</v>
      </c>
      <c r="Y37" s="19" t="n" hidden="false">
        <v/>
      </c>
      <c r="Z37" s="19" t="n" hidden="false">
        <f>X37+Y37</f>
        <v>1700</v>
      </c>
      <c r="AA37" s="19" t="n" hidden="false">
        <f>ROUND(W37*X37,2)</f>
        <v>3400</v>
      </c>
      <c r="AB37" s="19" t="n" hidden="false">
        <v/>
      </c>
      <c r="AC37" s="19" t="n" hidden="false">
        <f>AA37+AB37</f>
        <v>3400</v>
      </c>
      <c r="AD37" s="21" t="n" hidden="false">
        <f>AC37/N37-1</f>
        <v>Infinity</v>
      </c>
      <c r="AE37" s="8" t="n">
        <v>2</v>
      </c>
      <c r="AF37" s="20" t="n" hidden="false">
        <v>500</v>
      </c>
      <c r="AG37" s="19" t="n" hidden="false">
        <v/>
      </c>
      <c r="AH37" s="19" t="n" hidden="false">
        <f>AF37+AG37</f>
        <v>500</v>
      </c>
      <c r="AI37" s="19" t="n" hidden="false">
        <f>ROUND(AE37*AF37,2)</f>
        <v>1000</v>
      </c>
      <c r="AJ37" s="19" t="n" hidden="false">
        <v/>
      </c>
      <c r="AK37" s="19" t="n" hidden="false">
        <f>AI37+AJ37</f>
        <v>1000</v>
      </c>
      <c r="AL37" s="21" t="n" hidden="false">
        <f>AK37/N37-1</f>
        <v>Infinity</v>
      </c>
      <c r="AM37" s="8" t="n">
        <v>0</v>
      </c>
      <c r="AN37" s="19" t="n" hidden="false">
        <v>0</v>
      </c>
      <c r="AO37" s="19" t="n" hidden="false">
        <v/>
      </c>
      <c r="AP37" s="19" t="n" hidden="false">
        <f>AN37+AO37</f>
        <v>0</v>
      </c>
      <c r="AQ37" s="19" t="n" hidden="false">
        <f>ROUND(AM37*AN37,2)</f>
        <v>0</v>
      </c>
      <c r="AR37" s="19" t="n" hidden="false">
        <v/>
      </c>
      <c r="AS37" s="19" t="n" hidden="false">
        <f>AQ37+AR37</f>
        <v>0</v>
      </c>
      <c r="AT37" s="21" t="n" hidden="false">
        <f>AS37/N37-1</f>
        <v>NaN</v>
      </c>
    </row>
    <row r="38" customFormat="false" hidden="false" outlineLevel="0" collapsed="false">
      <c r="A38" s="18" t="inlineStr">
        <is>
          <t xml:space="preserve">1.1.1.1.1.1.1.3.9</t>
        </is>
      </c>
      <c r="B38" s="18" t="inlineStr">
        <is>
          <t xml:space="preserve"/>
        </is>
      </c>
      <c r="C38" s="22" t="inlineStr">
        <is>
          <t xml:space="preserve">Плавкая вставка_ / ППН-35</t>
        </is>
      </c>
      <c r="D38" s="7" t="inlineStr">
        <is>
          <t xml:space="preserve"/>
        </is>
      </c>
      <c r="E38" s="7" t="inlineStr">
        <is>
          <t xml:space="preserve"/>
        </is>
      </c>
      <c r="F38" s="7" t="inlineStr">
        <is>
          <t xml:space="preserve">ШТ</t>
        </is>
      </c>
      <c r="G38" s="7" t="inlineStr">
        <is>
          <t xml:space="preserve">1</t>
        </is>
      </c>
      <c r="H38" s="8" t="n">
        <v>6</v>
      </c>
      <c r="I38" s="20" t="n">
        <v>230</v>
      </c>
      <c r="J38" s="19" t="n">
        <v/>
      </c>
      <c r="K38" s="19" t="n">
        <f>ROUND(I38,2)+J38</f>
        <v>230</v>
      </c>
      <c r="L38" s="19" t="n">
        <f>ROUND(H38*ROUND(I38,2),2)</f>
        <v>1380</v>
      </c>
      <c r="M38" s="19" t="n">
        <v/>
      </c>
      <c r="N38" s="19" t="n">
        <f>L38+M38</f>
        <v>1380</v>
      </c>
      <c r="O38" s="8" t="n">
        <v>6</v>
      </c>
      <c r="P38" s="20" t="n" hidden="false">
        <v>730</v>
      </c>
      <c r="Q38" s="19" t="n" hidden="false">
        <v/>
      </c>
      <c r="R38" s="19" t="n" hidden="false">
        <f>P38+Q38</f>
        <v>730</v>
      </c>
      <c r="S38" s="19" t="n" hidden="false">
        <f>ROUND(O38*P38,2)</f>
        <v>4380</v>
      </c>
      <c r="T38" s="19" t="n" hidden="false">
        <v/>
      </c>
      <c r="U38" s="19" t="n" hidden="false">
        <f>S38+T38</f>
        <v>4380</v>
      </c>
      <c r="V38" s="21" t="n" hidden="false">
        <f>U38/N38-1</f>
        <v>2.1739130434782608</v>
      </c>
      <c r="W38" s="8" t="n">
        <v>6</v>
      </c>
      <c r="X38" s="20" t="n" hidden="false">
        <v>820</v>
      </c>
      <c r="Y38" s="19" t="n" hidden="false">
        <v/>
      </c>
      <c r="Z38" s="19" t="n" hidden="false">
        <f>X38+Y38</f>
        <v>820</v>
      </c>
      <c r="AA38" s="19" t="n" hidden="false">
        <f>ROUND(W38*X38,2)</f>
        <v>4920</v>
      </c>
      <c r="AB38" s="19" t="n" hidden="false">
        <v/>
      </c>
      <c r="AC38" s="19" t="n" hidden="false">
        <f>AA38+AB38</f>
        <v>4920</v>
      </c>
      <c r="AD38" s="21" t="n" hidden="false">
        <f>AC38/N38-1</f>
        <v>2.5652173913043477</v>
      </c>
      <c r="AE38" s="8" t="n">
        <v>6</v>
      </c>
      <c r="AF38" s="20" t="n" hidden="false">
        <v>500</v>
      </c>
      <c r="AG38" s="19" t="n" hidden="false">
        <v/>
      </c>
      <c r="AH38" s="19" t="n" hidden="false">
        <f>AF38+AG38</f>
        <v>500</v>
      </c>
      <c r="AI38" s="19" t="n" hidden="false">
        <f>ROUND(AE38*AF38,2)</f>
        <v>3000</v>
      </c>
      <c r="AJ38" s="19" t="n" hidden="false">
        <v/>
      </c>
      <c r="AK38" s="19" t="n" hidden="false">
        <f>AI38+AJ38</f>
        <v>3000</v>
      </c>
      <c r="AL38" s="21" t="n" hidden="false">
        <f>AK38/N38-1</f>
        <v>1.1739130434782608</v>
      </c>
      <c r="AM38" s="8" t="n">
        <v>0</v>
      </c>
      <c r="AN38" s="19" t="n" hidden="false">
        <v>0</v>
      </c>
      <c r="AO38" s="19" t="n" hidden="false">
        <v/>
      </c>
      <c r="AP38" s="19" t="n" hidden="false">
        <f>AN38+AO38</f>
        <v>0</v>
      </c>
      <c r="AQ38" s="19" t="n" hidden="false">
        <f>ROUND(AM38*AN38,2)</f>
        <v>0</v>
      </c>
      <c r="AR38" s="19" t="n" hidden="false">
        <v/>
      </c>
      <c r="AS38" s="19" t="n" hidden="false">
        <f>AQ38+AR38</f>
        <v>0</v>
      </c>
      <c r="AT38" s="21" t="n" hidden="false">
        <f>AS38/N38-1</f>
        <v>-1</v>
      </c>
    </row>
    <row r="39" customFormat="false" hidden="false" outlineLevel="0" collapsed="false">
      <c r="A39" s="18" t="inlineStr">
        <is>
          <t xml:space="preserve">1.1.1.1.1.1.1.3.10</t>
        </is>
      </c>
      <c r="B39" s="18" t="inlineStr">
        <is>
          <t xml:space="preserve"/>
        </is>
      </c>
      <c r="C39" s="22" t="inlineStr">
        <is>
          <t xml:space="preserve">Перчатки диэлектрические до 1 кВ/Безшовные</t>
        </is>
      </c>
      <c r="D39" s="7" t="inlineStr">
        <is>
          <t xml:space="preserve"/>
        </is>
      </c>
      <c r="E39" s="7" t="inlineStr">
        <is>
          <t xml:space="preserve"/>
        </is>
      </c>
      <c r="F39" s="7" t="inlineStr">
        <is>
          <t xml:space="preserve">ПАР</t>
        </is>
      </c>
      <c r="G39" s="7" t="inlineStr">
        <is>
          <t xml:space="preserve">1</t>
        </is>
      </c>
      <c r="H39" s="8" t="n">
        <v>2</v>
      </c>
      <c r="I39" s="20" t="n">
        <v>0</v>
      </c>
      <c r="J39" s="19" t="n">
        <v/>
      </c>
      <c r="K39" s="19" t="n">
        <f>ROUND(I39,2)+J39</f>
        <v>0</v>
      </c>
      <c r="L39" s="19" t="n">
        <f>ROUND(H39*ROUND(I39,2),2)</f>
        <v>0</v>
      </c>
      <c r="M39" s="19" t="n">
        <v/>
      </c>
      <c r="N39" s="19" t="n">
        <f>L39+M39</f>
        <v>0</v>
      </c>
      <c r="O39" s="8" t="n">
        <v>2</v>
      </c>
      <c r="P39" s="20" t="n" hidden="false">
        <v>850</v>
      </c>
      <c r="Q39" s="19" t="n" hidden="false">
        <v/>
      </c>
      <c r="R39" s="19" t="n" hidden="false">
        <f>P39+Q39</f>
        <v>850</v>
      </c>
      <c r="S39" s="19" t="n" hidden="false">
        <f>ROUND(O39*P39,2)</f>
        <v>1700</v>
      </c>
      <c r="T39" s="19" t="n" hidden="false">
        <v/>
      </c>
      <c r="U39" s="19" t="n" hidden="false">
        <f>S39+T39</f>
        <v>1700</v>
      </c>
      <c r="V39" s="21" t="n" hidden="false">
        <f>U39/N39-1</f>
        <v>Infinity</v>
      </c>
      <c r="W39" s="8" t="n">
        <v>2</v>
      </c>
      <c r="X39" s="20" t="n" hidden="false">
        <v>850</v>
      </c>
      <c r="Y39" s="19" t="n" hidden="false">
        <v/>
      </c>
      <c r="Z39" s="19" t="n" hidden="false">
        <f>X39+Y39</f>
        <v>850</v>
      </c>
      <c r="AA39" s="19" t="n" hidden="false">
        <f>ROUND(W39*X39,2)</f>
        <v>1700</v>
      </c>
      <c r="AB39" s="19" t="n" hidden="false">
        <v/>
      </c>
      <c r="AC39" s="19" t="n" hidden="false">
        <f>AA39+AB39</f>
        <v>1700</v>
      </c>
      <c r="AD39" s="21" t="n" hidden="false">
        <f>AC39/N39-1</f>
        <v>Infinity</v>
      </c>
      <c r="AE39" s="8" t="n">
        <v>2</v>
      </c>
      <c r="AF39" s="20" t="n" hidden="false">
        <v>500</v>
      </c>
      <c r="AG39" s="19" t="n" hidden="false">
        <v/>
      </c>
      <c r="AH39" s="19" t="n" hidden="false">
        <f>AF39+AG39</f>
        <v>500</v>
      </c>
      <c r="AI39" s="19" t="n" hidden="false">
        <f>ROUND(AE39*AF39,2)</f>
        <v>1000</v>
      </c>
      <c r="AJ39" s="19" t="n" hidden="false">
        <v/>
      </c>
      <c r="AK39" s="19" t="n" hidden="false">
        <f>AI39+AJ39</f>
        <v>1000</v>
      </c>
      <c r="AL39" s="21" t="n" hidden="false">
        <f>AK39/N39-1</f>
        <v>Infinity</v>
      </c>
      <c r="AM39" s="8" t="n">
        <v>0</v>
      </c>
      <c r="AN39" s="19" t="n" hidden="false">
        <v>0</v>
      </c>
      <c r="AO39" s="19" t="n" hidden="false">
        <v/>
      </c>
      <c r="AP39" s="19" t="n" hidden="false">
        <f>AN39+AO39</f>
        <v>0</v>
      </c>
      <c r="AQ39" s="19" t="n" hidden="false">
        <f>ROUND(AM39*AN39,2)</f>
        <v>0</v>
      </c>
      <c r="AR39" s="19" t="n" hidden="false">
        <v/>
      </c>
      <c r="AS39" s="19" t="n" hidden="false">
        <f>AQ39+AR39</f>
        <v>0</v>
      </c>
      <c r="AT39" s="21" t="n" hidden="false">
        <f>AS39/N39-1</f>
        <v>NaN</v>
      </c>
    </row>
    <row r="40" customFormat="false" hidden="false" outlineLevel="0" collapsed="false">
      <c r="A40" s="18" t="inlineStr">
        <is>
          <t xml:space="preserve">1.1.1.1.1.1.1.3.11</t>
        </is>
      </c>
      <c r="B40" s="18" t="inlineStr">
        <is>
          <t xml:space="preserve"/>
        </is>
      </c>
      <c r="C40" s="22" t="inlineStr">
        <is>
          <t xml:space="preserve">Огнетушитель_ / углекислотный ОУ-2</t>
        </is>
      </c>
      <c r="D40" s="7" t="inlineStr">
        <is>
          <t xml:space="preserve"/>
        </is>
      </c>
      <c r="E40" s="7" t="inlineStr">
        <is>
          <t xml:space="preserve"/>
        </is>
      </c>
      <c r="F40" s="7" t="inlineStr">
        <is>
          <t xml:space="preserve">ШТ</t>
        </is>
      </c>
      <c r="G40" s="7" t="inlineStr">
        <is>
          <t xml:space="preserve">1</t>
        </is>
      </c>
      <c r="H40" s="8" t="n">
        <v>1</v>
      </c>
      <c r="I40" s="23" t="n">
        <v>961</v>
      </c>
      <c r="J40" s="19" t="n">
        <v/>
      </c>
      <c r="K40" s="19" t="n">
        <f>ROUND(I40,2)+J40</f>
        <v>961</v>
      </c>
      <c r="L40" s="19" t="n">
        <f>ROUND(H40*ROUND(I40,2),2)</f>
        <v>961</v>
      </c>
      <c r="M40" s="19" t="n">
        <v/>
      </c>
      <c r="N40" s="19" t="n">
        <f>L40+M40</f>
        <v>961</v>
      </c>
      <c r="O40" s="8" t="n">
        <v>1</v>
      </c>
      <c r="P40" s="23" t="n" hidden="false">
        <v>961</v>
      </c>
      <c r="Q40" s="19" t="n" hidden="false">
        <v/>
      </c>
      <c r="R40" s="19" t="n" hidden="false">
        <f>P40+Q40</f>
        <v>961</v>
      </c>
      <c r="S40" s="19" t="n" hidden="false">
        <f>ROUND(O40*P40,2)</f>
        <v>961</v>
      </c>
      <c r="T40" s="19" t="n" hidden="false">
        <v/>
      </c>
      <c r="U40" s="19" t="n" hidden="false">
        <f>S40+T40</f>
        <v>961</v>
      </c>
      <c r="V40" s="21" t="n" hidden="false">
        <f>U40/N40-1</f>
        <v>0</v>
      </c>
      <c r="W40" s="8" t="n">
        <v>1</v>
      </c>
      <c r="X40" s="23" t="n" hidden="false">
        <v>961</v>
      </c>
      <c r="Y40" s="19" t="n" hidden="false">
        <v/>
      </c>
      <c r="Z40" s="19" t="n" hidden="false">
        <f>X40+Y40</f>
        <v>961</v>
      </c>
      <c r="AA40" s="19" t="n" hidden="false">
        <f>ROUND(W40*X40,2)</f>
        <v>961</v>
      </c>
      <c r="AB40" s="19" t="n" hidden="false">
        <v/>
      </c>
      <c r="AC40" s="19" t="n" hidden="false">
        <f>AA40+AB40</f>
        <v>961</v>
      </c>
      <c r="AD40" s="21" t="n" hidden="false">
        <f>AC40/N40-1</f>
        <v>0</v>
      </c>
      <c r="AE40" s="8" t="n">
        <v>1</v>
      </c>
      <c r="AF40" s="23" t="n" hidden="false">
        <v>961</v>
      </c>
      <c r="AG40" s="19" t="n" hidden="false">
        <v/>
      </c>
      <c r="AH40" s="19" t="n" hidden="false">
        <f>AF40+AG40</f>
        <v>961</v>
      </c>
      <c r="AI40" s="19" t="n" hidden="false">
        <f>ROUND(AE40*AF40,2)</f>
        <v>961</v>
      </c>
      <c r="AJ40" s="19" t="n" hidden="false">
        <v/>
      </c>
      <c r="AK40" s="19" t="n" hidden="false">
        <f>AI40+AJ40</f>
        <v>961</v>
      </c>
      <c r="AL40" s="21" t="n" hidden="false">
        <f>AK40/N40-1</f>
        <v>0</v>
      </c>
      <c r="AM40" s="8" t="n">
        <v>0</v>
      </c>
      <c r="AN40" s="23" t="n" hidden="false">
        <v>0</v>
      </c>
      <c r="AO40" s="19" t="n" hidden="false">
        <v/>
      </c>
      <c r="AP40" s="19" t="n" hidden="false">
        <f>AN40+AO40</f>
        <v>0</v>
      </c>
      <c r="AQ40" s="19" t="n" hidden="false">
        <f>ROUND(AM40*AN40,2)</f>
        <v>0</v>
      </c>
      <c r="AR40" s="19" t="n" hidden="false">
        <v/>
      </c>
      <c r="AS40" s="19" t="n" hidden="false">
        <f>AQ40+AR40</f>
        <v>0</v>
      </c>
      <c r="AT40" s="21" t="n" hidden="false">
        <f>AS40/N40-1</f>
        <v>-1</v>
      </c>
    </row>
    <row r="41" customFormat="false" hidden="false" outlineLevel="0" collapsed="false">
      <c r="A41" s="18" t="inlineStr">
        <is>
          <t xml:space="preserve">1.1.1.1.1.1.1.3.12</t>
        </is>
      </c>
      <c r="B41" s="18" t="inlineStr">
        <is>
          <t xml:space="preserve"/>
        </is>
      </c>
      <c r="C41" s="22" t="inlineStr">
        <is>
          <t xml:space="preserve">Огнетушитель_ / углекислотный ОУ-3</t>
        </is>
      </c>
      <c r="D41" s="7" t="inlineStr">
        <is>
          <t xml:space="preserve"/>
        </is>
      </c>
      <c r="E41" s="7" t="inlineStr">
        <is>
          <t xml:space="preserve"/>
        </is>
      </c>
      <c r="F41" s="7" t="inlineStr">
        <is>
          <t xml:space="preserve">ШТ</t>
        </is>
      </c>
      <c r="G41" s="7" t="inlineStr">
        <is>
          <t xml:space="preserve">1</t>
        </is>
      </c>
      <c r="H41" s="8" t="n">
        <v>1</v>
      </c>
      <c r="I41" s="20" t="n">
        <v>0</v>
      </c>
      <c r="J41" s="19" t="n">
        <v/>
      </c>
      <c r="K41" s="19" t="n">
        <f>ROUND(I41,2)+J41</f>
        <v>0</v>
      </c>
      <c r="L41" s="19" t="n">
        <f>ROUND(H41*ROUND(I41,2),2)</f>
        <v>0</v>
      </c>
      <c r="M41" s="19" t="n">
        <v/>
      </c>
      <c r="N41" s="19" t="n">
        <f>L41+M41</f>
        <v>0</v>
      </c>
      <c r="O41" s="8" t="n">
        <v>1</v>
      </c>
      <c r="P41" s="20" t="n" hidden="false">
        <v>2000</v>
      </c>
      <c r="Q41" s="19" t="n" hidden="false">
        <v/>
      </c>
      <c r="R41" s="19" t="n" hidden="false">
        <f>P41+Q41</f>
        <v>2000</v>
      </c>
      <c r="S41" s="19" t="n" hidden="false">
        <f>ROUND(O41*P41,2)</f>
        <v>2000</v>
      </c>
      <c r="T41" s="19" t="n" hidden="false">
        <v/>
      </c>
      <c r="U41" s="19" t="n" hidden="false">
        <f>S41+T41</f>
        <v>2000</v>
      </c>
      <c r="V41" s="21" t="n" hidden="false">
        <f>U41/N41-1</f>
        <v>Infinity</v>
      </c>
      <c r="W41" s="8" t="n">
        <v>1</v>
      </c>
      <c r="X41" s="20" t="n" hidden="false">
        <v>2059</v>
      </c>
      <c r="Y41" s="19" t="n" hidden="false">
        <v/>
      </c>
      <c r="Z41" s="19" t="n" hidden="false">
        <f>X41+Y41</f>
        <v>2059</v>
      </c>
      <c r="AA41" s="19" t="n" hidden="false">
        <f>ROUND(W41*X41,2)</f>
        <v>2059</v>
      </c>
      <c r="AB41" s="19" t="n" hidden="false">
        <v/>
      </c>
      <c r="AC41" s="19" t="n" hidden="false">
        <f>AA41+AB41</f>
        <v>2059</v>
      </c>
      <c r="AD41" s="21" t="n" hidden="false">
        <f>AC41/N41-1</f>
        <v>Infinity</v>
      </c>
      <c r="AE41" s="8" t="n">
        <v>1</v>
      </c>
      <c r="AF41" s="20" t="n" hidden="false">
        <v>1500</v>
      </c>
      <c r="AG41" s="19" t="n" hidden="false">
        <v/>
      </c>
      <c r="AH41" s="19" t="n" hidden="false">
        <f>AF41+AG41</f>
        <v>1500</v>
      </c>
      <c r="AI41" s="19" t="n" hidden="false">
        <f>ROUND(AE41*AF41,2)</f>
        <v>1500</v>
      </c>
      <c r="AJ41" s="19" t="n" hidden="false">
        <v/>
      </c>
      <c r="AK41" s="19" t="n" hidden="false">
        <f>AI41+AJ41</f>
        <v>1500</v>
      </c>
      <c r="AL41" s="21" t="n" hidden="false">
        <f>AK41/N41-1</f>
        <v>Infinity</v>
      </c>
      <c r="AM41" s="8" t="n">
        <v>0</v>
      </c>
      <c r="AN41" s="19" t="n" hidden="false">
        <v>0</v>
      </c>
      <c r="AO41" s="19" t="n" hidden="false">
        <v/>
      </c>
      <c r="AP41" s="19" t="n" hidden="false">
        <f>AN41+AO41</f>
        <v>0</v>
      </c>
      <c r="AQ41" s="19" t="n" hidden="false">
        <f>ROUND(AM41*AN41,2)</f>
        <v>0</v>
      </c>
      <c r="AR41" s="19" t="n" hidden="false">
        <v/>
      </c>
      <c r="AS41" s="19" t="n" hidden="false">
        <f>AQ41+AR41</f>
        <v>0</v>
      </c>
      <c r="AT41" s="21" t="n" hidden="false">
        <f>AS41/N41-1</f>
        <v>NaN</v>
      </c>
    </row>
    <row r="42" customFormat="false" hidden="false" outlineLevel="0" collapsed="false">
      <c r="A42" s="18" t="inlineStr">
        <is>
          <t xml:space="preserve">1.1.1.1.1.1.1.4</t>
        </is>
      </c>
      <c r="B42" s="18" t="inlineStr">
        <is>
          <t xml:space="preserve"/>
        </is>
      </c>
      <c r="C42" s="18" t="inlineStr">
        <is>
          <t xml:space="preserve">Пуско-наладочные работы ВРУ</t>
        </is>
      </c>
      <c r="D42" s="7" t="inlineStr">
        <is>
          <t xml:space="preserve"/>
        </is>
      </c>
      <c r="E42" s="7" t="inlineStr">
        <is>
          <t xml:space="preserve"/>
        </is>
      </c>
      <c r="F42" s="7" t="inlineStr">
        <is>
          <t xml:space="preserve">ШТ</t>
        </is>
      </c>
      <c r="G42" s="7" t="inlineStr">
        <is>
          <t xml:space="preserve">1</t>
        </is>
      </c>
      <c r="H42" s="8" t="n">
        <v>1</v>
      </c>
      <c r="I42" s="19" t="n">
        <v/>
      </c>
      <c r="J42" s="20" t="n">
        <v>255646</v>
      </c>
      <c r="K42" s="19" t="n">
        <f>I42+ROUND(J42,2)</f>
        <v>255646</v>
      </c>
      <c r="L42" s="19" t="n">
        <v/>
      </c>
      <c r="M42" s="19" t="n">
        <f>ROUND(H42*ROUND(J42,2),2)</f>
        <v>255646</v>
      </c>
      <c r="N42" s="19" t="n">
        <f>L42+M42</f>
        <v>255646</v>
      </c>
      <c r="O42" s="8" t="n">
        <v>1</v>
      </c>
      <c r="P42" s="19" t="n" hidden="false">
        <v/>
      </c>
      <c r="Q42" s="20" t="n" hidden="false">
        <v>234521</v>
      </c>
      <c r="R42" s="19" t="n" hidden="false">
        <f>P42+Q42</f>
        <v>234521</v>
      </c>
      <c r="S42" s="19" t="n" hidden="false">
        <v/>
      </c>
      <c r="T42" s="19" t="n" hidden="false">
        <f>ROUND(O42*Q42,2)</f>
        <v>234521</v>
      </c>
      <c r="U42" s="19" t="n" hidden="false">
        <f>S42+T42</f>
        <v>234521</v>
      </c>
      <c r="V42" s="21" t="n" hidden="false">
        <f>U42/N42-1</f>
        <v>-0.08263379829921058</v>
      </c>
      <c r="W42" s="8" t="n">
        <v>1</v>
      </c>
      <c r="X42" s="19" t="n" hidden="false">
        <v/>
      </c>
      <c r="Y42" s="20" t="n" hidden="false">
        <v>120000</v>
      </c>
      <c r="Z42" s="19" t="n" hidden="false">
        <f>X42+Y42</f>
        <v>120000</v>
      </c>
      <c r="AA42" s="19" t="n" hidden="false">
        <v/>
      </c>
      <c r="AB42" s="19" t="n" hidden="false">
        <f>ROUND(W42*Y42,2)</f>
        <v>120000</v>
      </c>
      <c r="AC42" s="19" t="n" hidden="false">
        <f>AA42+AB42</f>
        <v>120000</v>
      </c>
      <c r="AD42" s="21" t="n" hidden="false">
        <f>AC42/N42-1</f>
        <v>-0.5306009090695727</v>
      </c>
      <c r="AE42" s="8" t="n">
        <v>1</v>
      </c>
      <c r="AF42" s="19" t="n" hidden="false">
        <v/>
      </c>
      <c r="AG42" s="20" t="n" hidden="false">
        <v>500000</v>
      </c>
      <c r="AH42" s="19" t="n" hidden="false">
        <f>AF42+AG42</f>
        <v>500000</v>
      </c>
      <c r="AI42" s="19" t="n" hidden="false">
        <v/>
      </c>
      <c r="AJ42" s="19" t="n" hidden="false">
        <f>ROUND(AE42*AG42,2)</f>
        <v>500000</v>
      </c>
      <c r="AK42" s="19" t="n" hidden="false">
        <f>AI42+AJ42</f>
        <v>500000</v>
      </c>
      <c r="AL42" s="21" t="n" hidden="false">
        <f>AK42/N42-1</f>
        <v>0.9558295455434469</v>
      </c>
      <c r="AM42" s="8" t="n">
        <v>0</v>
      </c>
      <c r="AN42" s="19" t="n" hidden="false">
        <v/>
      </c>
      <c r="AO42" s="19" t="n" hidden="false">
        <v>0</v>
      </c>
      <c r="AP42" s="19" t="n" hidden="false">
        <f>AN42+AO42</f>
        <v>0</v>
      </c>
      <c r="AQ42" s="19" t="n" hidden="false">
        <v/>
      </c>
      <c r="AR42" s="19" t="n" hidden="false">
        <f>ROUND(AM42*AO42,2)</f>
        <v>0</v>
      </c>
      <c r="AS42" s="19" t="n" hidden="false">
        <f>AQ42+AR42</f>
        <v>0</v>
      </c>
      <c r="AT42" s="21" t="n" hidden="false">
        <f>AS42/N42-1</f>
        <v>-1</v>
      </c>
    </row>
    <row r="43" customFormat="false" hidden="false" outlineLevel="0" collapsed="false">
      <c r="A43" s="14" t="inlineStr">
        <is>
          <t xml:space="preserve">1.1.1.1.1.1.2</t>
        </is>
      </c>
      <c r="B43" s="14" t="inlineStr">
        <is>
          <t xml:space="preserve"/>
        </is>
      </c>
      <c r="C43" s="14" t="inlineStr">
        <is>
          <t xml:space="preserve">Монтаж щитового оборудования</t>
        </is>
      </c>
      <c r="D43" s="6" t="inlineStr">
        <is>
          <t xml:space="preserve"/>
        </is>
      </c>
      <c r="E43" s="6" t="inlineStr">
        <is>
          <t xml:space="preserve"/>
        </is>
      </c>
      <c r="F43" s="6" t="inlineStr">
        <is>
          <t xml:space="preserve"/>
        </is>
      </c>
      <c r="G43" s="6" t="inlineStr">
        <is>
          <t xml:space="preserve"/>
        </is>
      </c>
      <c r="H43" s="15" t="n">
        <v/>
      </c>
      <c r="I43" s="16" t="n">
        <v/>
      </c>
      <c r="J43" s="16" t="n">
        <v/>
      </c>
      <c r="K43" s="16" t="n">
        <v/>
      </c>
      <c r="L43" s="16" t="n">
        <f>L44+L46+L48+L52+L59</f>
        <v>14</v>
      </c>
      <c r="M43" s="16" t="n">
        <f>M44+M46+M48+M52+M59</f>
        <v>123195</v>
      </c>
      <c r="N43" s="16" t="n">
        <f>N44+N46+N48+N52+N59</f>
        <v>123209</v>
      </c>
      <c r="O43" s="15" t="n">
        <v/>
      </c>
      <c r="P43" s="16" t="n" hidden="false">
        <v/>
      </c>
      <c r="Q43" s="16" t="n" hidden="false">
        <v/>
      </c>
      <c r="R43" s="16" t="n" hidden="false">
        <v/>
      </c>
      <c r="S43" s="16" t="n" hidden="false">
        <f>S44+S46+S48+S52+S59</f>
        <v>379866</v>
      </c>
      <c r="T43" s="16" t="n" hidden="false">
        <f>T44+T46+T48+T52+T59</f>
        <v>257640</v>
      </c>
      <c r="U43" s="16" t="n" hidden="false">
        <f>U44+U46+U48+U52+U59</f>
        <v>637506</v>
      </c>
      <c r="V43" s="17" t="n" hidden="false">
        <f>U43/N43-1</f>
        <v>4.174183704112524</v>
      </c>
      <c r="W43" s="15" t="n">
        <v/>
      </c>
      <c r="X43" s="16" t="n" hidden="false">
        <v/>
      </c>
      <c r="Y43" s="16" t="n" hidden="false">
        <v/>
      </c>
      <c r="Z43" s="16" t="n" hidden="false">
        <v/>
      </c>
      <c r="AA43" s="16" t="n" hidden="false">
        <f>AA44+AA46+AA48+AA52+AA59</f>
        <v>175014</v>
      </c>
      <c r="AB43" s="16" t="n" hidden="false">
        <f>AB44+AB46+AB48+AB52+AB59</f>
        <v>299000</v>
      </c>
      <c r="AC43" s="16" t="n" hidden="false">
        <f>AC44+AC46+AC48+AC52+AC59</f>
        <v>474014</v>
      </c>
      <c r="AD43" s="17" t="n" hidden="false">
        <f>AC43/N43-1</f>
        <v>2.8472351857413014</v>
      </c>
      <c r="AE43" s="15" t="n">
        <v/>
      </c>
      <c r="AF43" s="16" t="n" hidden="false">
        <v/>
      </c>
      <c r="AG43" s="16" t="n" hidden="false">
        <v/>
      </c>
      <c r="AH43" s="16" t="n" hidden="false">
        <v/>
      </c>
      <c r="AI43" s="16" t="n" hidden="false">
        <f>AI44+AI46+AI48+AI52+AI59</f>
        <v>100014</v>
      </c>
      <c r="AJ43" s="16" t="n" hidden="false">
        <f>AJ44+AJ46+AJ48+AJ52+AJ59</f>
        <v>258000</v>
      </c>
      <c r="AK43" s="16" t="n" hidden="false">
        <f>AK44+AK46+AK48+AK52+AK59</f>
        <v>358014</v>
      </c>
      <c r="AL43" s="17" t="n" hidden="false">
        <f>AK43/N43-1</f>
        <v>1.9057455218368786</v>
      </c>
      <c r="AM43" s="15" t="n">
        <v/>
      </c>
      <c r="AN43" s="16" t="n" hidden="false">
        <v/>
      </c>
      <c r="AO43" s="16" t="n" hidden="false">
        <v/>
      </c>
      <c r="AP43" s="16" t="n" hidden="false">
        <v/>
      </c>
      <c r="AQ43" s="16" t="n" hidden="false">
        <f>AQ44+AQ46+AQ48+AQ52+AQ59</f>
        <v>0</v>
      </c>
      <c r="AR43" s="16" t="n" hidden="false">
        <f>AR44+AR46+AR48+AR52+AR59</f>
        <v>0</v>
      </c>
      <c r="AS43" s="16" t="n" hidden="false">
        <f>AS44+AS46+AS48+AS52+AS59</f>
        <v>0</v>
      </c>
      <c r="AT43" s="17" t="n" hidden="false">
        <f>AS43/N43-1</f>
        <v>-1</v>
      </c>
    </row>
    <row r="44" customFormat="false" hidden="false" outlineLevel="0" collapsed="false">
      <c r="A44" s="18" t="inlineStr">
        <is>
          <t xml:space="preserve">1.1.1.1.1.1.2.1</t>
        </is>
      </c>
      <c r="B44" s="18" t="inlineStr">
        <is>
          <t xml:space="preserve"/>
        </is>
      </c>
      <c r="C44" s="18" t="inlineStr">
        <is>
          <t xml:space="preserve">Монтаж щита, шкафа распределительного, учетного</t>
        </is>
      </c>
      <c r="D44" s="7" t="inlineStr">
        <is>
          <t xml:space="preserve"/>
        </is>
      </c>
      <c r="E44" s="7" t="inlineStr">
        <is>
          <t xml:space="preserve">Выгружается из БО по объектам BIM-КЦ</t>
        </is>
      </c>
      <c r="F44" s="7" t="inlineStr">
        <is>
          <t xml:space="preserve">ШТ</t>
        </is>
      </c>
      <c r="G44" s="7" t="inlineStr">
        <is>
          <t xml:space="preserve">1</t>
        </is>
      </c>
      <c r="H44" s="8" t="n">
        <v>1</v>
      </c>
      <c r="I44" s="19" t="n">
        <f>ROUND((L45)/H44,2)</f>
        <v>1</v>
      </c>
      <c r="J44" s="20" t="n">
        <v>5670</v>
      </c>
      <c r="K44" s="19" t="n">
        <f>I44+ROUND(J44,2)</f>
        <v>5671</v>
      </c>
      <c r="L44" s="19" t="n">
        <f>ROUND(H44*I44,2)</f>
        <v>1</v>
      </c>
      <c r="M44" s="19" t="n">
        <f>ROUND(H44*ROUND(J44,2),2)</f>
        <v>5670</v>
      </c>
      <c r="N44" s="19" t="n">
        <f>L44+M44</f>
        <v>5671</v>
      </c>
      <c r="O44" s="8" t="n">
        <v>1</v>
      </c>
      <c r="P44" s="19" t="n" hidden="false">
        <f>ROUND((S45)/O44,2)</f>
        <v>1</v>
      </c>
      <c r="Q44" s="20" t="n" hidden="false">
        <v>9072</v>
      </c>
      <c r="R44" s="19" t="n" hidden="false">
        <f>P44+Q44</f>
        <v>9073</v>
      </c>
      <c r="S44" s="19" t="n" hidden="false">
        <f>ROUND(O44*P44,2)</f>
        <v>1</v>
      </c>
      <c r="T44" s="19" t="n" hidden="false">
        <f>ROUND(O44*Q44,2)</f>
        <v>9072</v>
      </c>
      <c r="U44" s="19" t="n" hidden="false">
        <f>S44+T44</f>
        <v>9073</v>
      </c>
      <c r="V44" s="21" t="n" hidden="false">
        <f>U44/N44-1</f>
        <v>0.5998941985540469</v>
      </c>
      <c r="W44" s="8" t="n">
        <v>1</v>
      </c>
      <c r="X44" s="19" t="n" hidden="false">
        <f>ROUND((AA45)/W44,2)</f>
        <v>1</v>
      </c>
      <c r="Y44" s="20" t="n" hidden="false">
        <v>23000</v>
      </c>
      <c r="Z44" s="19" t="n" hidden="false">
        <f>X44+Y44</f>
        <v>23001</v>
      </c>
      <c r="AA44" s="19" t="n" hidden="false">
        <f>ROUND(W44*X44,2)</f>
        <v>1</v>
      </c>
      <c r="AB44" s="19" t="n" hidden="false">
        <f>ROUND(W44*Y44,2)</f>
        <v>23000</v>
      </c>
      <c r="AC44" s="19" t="n" hidden="false">
        <f>AA44+AB44</f>
        <v>23001</v>
      </c>
      <c r="AD44" s="21" t="n" hidden="false">
        <f>AC44/N44-1</f>
        <v>3.055898430611885</v>
      </c>
      <c r="AE44" s="8" t="n">
        <v>1</v>
      </c>
      <c r="AF44" s="19" t="n" hidden="false">
        <f>ROUND((AI45)/AE44,2)</f>
        <v>1</v>
      </c>
      <c r="AG44" s="20" t="n" hidden="false">
        <v>9000</v>
      </c>
      <c r="AH44" s="19" t="n" hidden="false">
        <f>AF44+AG44</f>
        <v>9001</v>
      </c>
      <c r="AI44" s="19" t="n" hidden="false">
        <f>ROUND(AE44*AF44,2)</f>
        <v>1</v>
      </c>
      <c r="AJ44" s="19" t="n" hidden="false">
        <f>ROUND(AE44*AG44,2)</f>
        <v>9000</v>
      </c>
      <c r="AK44" s="19" t="n" hidden="false">
        <f>AI44+AJ44</f>
        <v>9001</v>
      </c>
      <c r="AL44" s="21" t="n" hidden="false">
        <f>AK44/N44-1</f>
        <v>0.5871980250396756</v>
      </c>
      <c r="AM44" s="8" t="n">
        <v>0</v>
      </c>
      <c r="AN44" s="19" t="n" hidden="false">
        <f>ROUND((AQ45)/AM44,2)</f>
        <v>0</v>
      </c>
      <c r="AO44" s="19" t="n" hidden="false">
        <v>0</v>
      </c>
      <c r="AP44" s="19" t="n" hidden="false">
        <f>AN44+AO44</f>
        <v>0</v>
      </c>
      <c r="AQ44" s="19" t="n" hidden="false">
        <f>ROUND(AM44*AN44,2)</f>
        <v>0</v>
      </c>
      <c r="AR44" s="19" t="n" hidden="false">
        <f>ROUND(AM44*AO44,2)</f>
        <v>0</v>
      </c>
      <c r="AS44" s="19" t="n" hidden="false">
        <f>AQ44+AR44</f>
        <v>0</v>
      </c>
      <c r="AT44" s="21" t="n" hidden="false">
        <f>AS44/N44-1</f>
        <v>-1</v>
      </c>
    </row>
    <row r="45" customFormat="false" hidden="false" outlineLevel="0" collapsed="false">
      <c r="A45" s="18" t="inlineStr">
        <is>
          <t xml:space="preserve">1.1.1.1.1.1.2.1.1</t>
        </is>
      </c>
      <c r="B45" s="18" t="inlineStr">
        <is>
          <t xml:space="preserve"/>
        </is>
      </c>
      <c r="C45" s="22" t="inlineStr">
        <is>
          <t xml:space="preserve">Щит силовой (в соответствии со схемой)_ / МЭЛ</t>
        </is>
      </c>
      <c r="D45" s="7" t="inlineStr">
        <is>
          <t xml:space="preserve">Щит силовой кровельных воронок ЩСА</t>
        </is>
      </c>
      <c r="E45" s="7" t="inlineStr">
        <is>
          <t xml:space="preserve"/>
        </is>
      </c>
      <c r="F45" s="7" t="inlineStr">
        <is>
          <t xml:space="preserve">ШТ</t>
        </is>
      </c>
      <c r="G45" s="7" t="inlineStr">
        <is>
          <t xml:space="preserve">1</t>
        </is>
      </c>
      <c r="H45" s="8" t="n">
        <v>1</v>
      </c>
      <c r="I45" s="23" t="n">
        <v>1</v>
      </c>
      <c r="J45" s="19" t="n">
        <v/>
      </c>
      <c r="K45" s="19" t="n">
        <f>ROUND(I45,2)+J45</f>
        <v>1</v>
      </c>
      <c r="L45" s="19" t="n">
        <f>ROUND(H45*ROUND(I45,2),2)</f>
        <v>1</v>
      </c>
      <c r="M45" s="19" t="n">
        <v/>
      </c>
      <c r="N45" s="19" t="n">
        <f>L45+M45</f>
        <v>1</v>
      </c>
      <c r="O45" s="8" t="n">
        <v>1</v>
      </c>
      <c r="P45" s="23" t="n" hidden="false">
        <v>1</v>
      </c>
      <c r="Q45" s="19" t="n" hidden="false">
        <v/>
      </c>
      <c r="R45" s="19" t="n" hidden="false">
        <f>P45+Q45</f>
        <v>1</v>
      </c>
      <c r="S45" s="19" t="n" hidden="false">
        <f>ROUND(O45*P45,2)</f>
        <v>1</v>
      </c>
      <c r="T45" s="19" t="n" hidden="false">
        <v/>
      </c>
      <c r="U45" s="19" t="n" hidden="false">
        <f>S45+T45</f>
        <v>1</v>
      </c>
      <c r="V45" s="21" t="n" hidden="false">
        <f>U45/N45-1</f>
        <v>0</v>
      </c>
      <c r="W45" s="8" t="n">
        <v>1</v>
      </c>
      <c r="X45" s="23" t="n" hidden="false">
        <v>1</v>
      </c>
      <c r="Y45" s="19" t="n" hidden="false">
        <v/>
      </c>
      <c r="Z45" s="19" t="n" hidden="false">
        <f>X45+Y45</f>
        <v>1</v>
      </c>
      <c r="AA45" s="19" t="n" hidden="false">
        <f>ROUND(W45*X45,2)</f>
        <v>1</v>
      </c>
      <c r="AB45" s="19" t="n" hidden="false">
        <v/>
      </c>
      <c r="AC45" s="19" t="n" hidden="false">
        <f>AA45+AB45</f>
        <v>1</v>
      </c>
      <c r="AD45" s="21" t="n" hidden="false">
        <f>AC45/N45-1</f>
        <v>0</v>
      </c>
      <c r="AE45" s="8" t="n">
        <v>1</v>
      </c>
      <c r="AF45" s="23" t="n" hidden="false">
        <v>1</v>
      </c>
      <c r="AG45" s="19" t="n" hidden="false">
        <v/>
      </c>
      <c r="AH45" s="19" t="n" hidden="false">
        <f>AF45+AG45</f>
        <v>1</v>
      </c>
      <c r="AI45" s="19" t="n" hidden="false">
        <f>ROUND(AE45*AF45,2)</f>
        <v>1</v>
      </c>
      <c r="AJ45" s="19" t="n" hidden="false">
        <v/>
      </c>
      <c r="AK45" s="19" t="n" hidden="false">
        <f>AI45+AJ45</f>
        <v>1</v>
      </c>
      <c r="AL45" s="21" t="n" hidden="false">
        <f>AK45/N45-1</f>
        <v>0</v>
      </c>
      <c r="AM45" s="8" t="n">
        <v>0</v>
      </c>
      <c r="AN45" s="23" t="n" hidden="false">
        <v>0</v>
      </c>
      <c r="AO45" s="19" t="n" hidden="false">
        <v/>
      </c>
      <c r="AP45" s="19" t="n" hidden="false">
        <f>AN45+AO45</f>
        <v>0</v>
      </c>
      <c r="AQ45" s="19" t="n" hidden="false">
        <f>ROUND(AM45*AN45,2)</f>
        <v>0</v>
      </c>
      <c r="AR45" s="19" t="n" hidden="false">
        <v/>
      </c>
      <c r="AS45" s="19" t="n" hidden="false">
        <f>AQ45+AR45</f>
        <v>0</v>
      </c>
      <c r="AT45" s="21" t="n" hidden="false">
        <f>AS45/N45-1</f>
        <v>-1</v>
      </c>
    </row>
    <row r="46" customFormat="false" hidden="false" outlineLevel="0" collapsed="false">
      <c r="A46" s="18" t="inlineStr">
        <is>
          <t xml:space="preserve">1.1.1.1.1.1.2.2</t>
        </is>
      </c>
      <c r="B46" s="18" t="inlineStr">
        <is>
          <t xml:space="preserve"/>
        </is>
      </c>
      <c r="C46" s="18" t="inlineStr">
        <is>
          <t xml:space="preserve">Монтаж АВР</t>
        </is>
      </c>
      <c r="D46" s="7" t="inlineStr">
        <is>
          <t xml:space="preserve">АВР1,АВР2</t>
        </is>
      </c>
      <c r="E46" s="7" t="inlineStr">
        <is>
          <t xml:space="preserve">Выгружается из БО по объектам BIM-КЦ</t>
        </is>
      </c>
      <c r="F46" s="7" t="inlineStr">
        <is>
          <t xml:space="preserve">ШТ</t>
        </is>
      </c>
      <c r="G46" s="7" t="inlineStr">
        <is>
          <t xml:space="preserve">1</t>
        </is>
      </c>
      <c r="H46" s="8" t="n">
        <v>2</v>
      </c>
      <c r="I46" s="19" t="n">
        <f>ROUND((L47)/H46,2)</f>
        <v>0</v>
      </c>
      <c r="J46" s="20" t="n">
        <v>12268</v>
      </c>
      <c r="K46" s="19" t="n">
        <f>I46+ROUND(J46,2)</f>
        <v>12268</v>
      </c>
      <c r="L46" s="19" t="n">
        <f>ROUND(H46*I46,2)</f>
        <v>0</v>
      </c>
      <c r="M46" s="19" t="n">
        <f>ROUND(H46*ROUND(J46,2),2)</f>
        <v>24536</v>
      </c>
      <c r="N46" s="19" t="n">
        <f>L46+M46</f>
        <v>24536</v>
      </c>
      <c r="O46" s="8" t="n">
        <v>2</v>
      </c>
      <c r="P46" s="19" t="n" hidden="false">
        <f>ROUND((S47)/O46,2)</f>
        <v>189926</v>
      </c>
      <c r="Q46" s="20" t="n" hidden="false">
        <v>19628.8</v>
      </c>
      <c r="R46" s="19" t="n" hidden="false">
        <f>P46+Q46</f>
        <v>209554.8</v>
      </c>
      <c r="S46" s="19" t="n" hidden="false">
        <f>ROUND(O46*P46,2)</f>
        <v>379852</v>
      </c>
      <c r="T46" s="19" t="n" hidden="false">
        <f>ROUND(O46*Q46,2)</f>
        <v>39257.6</v>
      </c>
      <c r="U46" s="19" t="n" hidden="false">
        <f>S46+T46</f>
        <v>419109.6</v>
      </c>
      <c r="V46" s="21" t="n" hidden="false">
        <f>U46/N46-1</f>
        <v>16.081415063580046</v>
      </c>
      <c r="W46" s="8" t="n">
        <v>2</v>
      </c>
      <c r="X46" s="19" t="n" hidden="false">
        <f>ROUND((AA47)/W46,2)</f>
        <v>87500</v>
      </c>
      <c r="Y46" s="20" t="n" hidden="false">
        <v>23000</v>
      </c>
      <c r="Z46" s="19" t="n" hidden="false">
        <f>X46+Y46</f>
        <v>110500</v>
      </c>
      <c r="AA46" s="19" t="n" hidden="false">
        <f>ROUND(W46*X46,2)</f>
        <v>175000</v>
      </c>
      <c r="AB46" s="19" t="n" hidden="false">
        <f>ROUND(W46*Y46,2)</f>
        <v>46000</v>
      </c>
      <c r="AC46" s="19" t="n" hidden="false">
        <f>AA46+AB46</f>
        <v>221000</v>
      </c>
      <c r="AD46" s="21" t="n" hidden="false">
        <f>AC46/N46-1</f>
        <v>8.00717313335507</v>
      </c>
      <c r="AE46" s="8" t="n">
        <v>2</v>
      </c>
      <c r="AF46" s="19" t="n" hidden="false">
        <f>ROUND((AI47)/AE46,2)</f>
        <v>50000</v>
      </c>
      <c r="AG46" s="20" t="n" hidden="false">
        <v>24000</v>
      </c>
      <c r="AH46" s="19" t="n" hidden="false">
        <f>AF46+AG46</f>
        <v>74000</v>
      </c>
      <c r="AI46" s="19" t="n" hidden="false">
        <f>ROUND(AE46*AF46,2)</f>
        <v>100000</v>
      </c>
      <c r="AJ46" s="19" t="n" hidden="false">
        <f>ROUND(AE46*AG46,2)</f>
        <v>48000</v>
      </c>
      <c r="AK46" s="19" t="n" hidden="false">
        <f>AI46+AJ46</f>
        <v>148000</v>
      </c>
      <c r="AL46" s="21" t="n" hidden="false">
        <f>AK46/N46-1</f>
        <v>5.031953048581676</v>
      </c>
      <c r="AM46" s="8" t="n">
        <v>0</v>
      </c>
      <c r="AN46" s="19" t="n" hidden="false">
        <f>ROUND((AQ47)/AM46,2)</f>
        <v>0</v>
      </c>
      <c r="AO46" s="19" t="n" hidden="false">
        <v>0</v>
      </c>
      <c r="AP46" s="19" t="n" hidden="false">
        <f>AN46+AO46</f>
        <v>0</v>
      </c>
      <c r="AQ46" s="19" t="n" hidden="false">
        <f>ROUND(AM46*AN46,2)</f>
        <v>0</v>
      </c>
      <c r="AR46" s="19" t="n" hidden="false">
        <f>ROUND(AM46*AO46,2)</f>
        <v>0</v>
      </c>
      <c r="AS46" s="19" t="n" hidden="false">
        <f>AQ46+AR46</f>
        <v>0</v>
      </c>
      <c r="AT46" s="21" t="n" hidden="false">
        <f>AS46/N46-1</f>
        <v>-1</v>
      </c>
    </row>
    <row r="47" customFormat="false" hidden="false" outlineLevel="0" collapsed="false">
      <c r="A47" s="18" t="inlineStr">
        <is>
          <t xml:space="preserve">1.1.1.1.1.1.2.2.1</t>
        </is>
      </c>
      <c r="B47" s="18" t="inlineStr">
        <is>
          <t xml:space="preserve"/>
        </is>
      </c>
      <c r="C47" s="22" t="inlineStr">
        <is>
          <t xml:space="preserve">Устройство автоматического ввода резерва АВР_ / 100А на 2 ввода IP 54</t>
        </is>
      </c>
      <c r="D47" s="7" t="inlineStr">
        <is>
          <t xml:space="preserve"/>
        </is>
      </c>
      <c r="E47" s="7" t="inlineStr">
        <is>
          <t xml:space="preserve"/>
        </is>
      </c>
      <c r="F47" s="7" t="inlineStr">
        <is>
          <t xml:space="preserve">ШТ</t>
        </is>
      </c>
      <c r="G47" s="7" t="inlineStr">
        <is>
          <t xml:space="preserve">1</t>
        </is>
      </c>
      <c r="H47" s="8" t="n">
        <v>2</v>
      </c>
      <c r="I47" s="20" t="n">
        <v>0</v>
      </c>
      <c r="J47" s="19" t="n">
        <v/>
      </c>
      <c r="K47" s="19" t="n">
        <f>ROUND(I47,2)+J47</f>
        <v>0</v>
      </c>
      <c r="L47" s="19" t="n">
        <f>ROUND(H47*ROUND(I47,2),2)</f>
        <v>0</v>
      </c>
      <c r="M47" s="19" t="n">
        <v/>
      </c>
      <c r="N47" s="19" t="n">
        <f>L47+M47</f>
        <v>0</v>
      </c>
      <c r="O47" s="8" t="n">
        <v>2</v>
      </c>
      <c r="P47" s="20" t="n" hidden="false">
        <v>189926</v>
      </c>
      <c r="Q47" s="19" t="n" hidden="false">
        <v/>
      </c>
      <c r="R47" s="19" t="n" hidden="false">
        <f>P47+Q47</f>
        <v>189926</v>
      </c>
      <c r="S47" s="19" t="n" hidden="false">
        <f>ROUND(O47*P47,2)</f>
        <v>379852</v>
      </c>
      <c r="T47" s="19" t="n" hidden="false">
        <v/>
      </c>
      <c r="U47" s="19" t="n" hidden="false">
        <f>S47+T47</f>
        <v>379852</v>
      </c>
      <c r="V47" s="21" t="n" hidden="false">
        <f>U47/N47-1</f>
        <v>Infinity</v>
      </c>
      <c r="W47" s="8" t="n">
        <v>2</v>
      </c>
      <c r="X47" s="20" t="n" hidden="false">
        <v>87500</v>
      </c>
      <c r="Y47" s="19" t="n" hidden="false">
        <v/>
      </c>
      <c r="Z47" s="19" t="n" hidden="false">
        <f>X47+Y47</f>
        <v>87500</v>
      </c>
      <c r="AA47" s="19" t="n" hidden="false">
        <f>ROUND(W47*X47,2)</f>
        <v>175000</v>
      </c>
      <c r="AB47" s="19" t="n" hidden="false">
        <v/>
      </c>
      <c r="AC47" s="19" t="n" hidden="false">
        <f>AA47+AB47</f>
        <v>175000</v>
      </c>
      <c r="AD47" s="21" t="n" hidden="false">
        <f>AC47/N47-1</f>
        <v>Infinity</v>
      </c>
      <c r="AE47" s="8" t="n">
        <v>2</v>
      </c>
      <c r="AF47" s="20" t="n" hidden="false">
        <v>50000</v>
      </c>
      <c r="AG47" s="19" t="n" hidden="false">
        <v/>
      </c>
      <c r="AH47" s="19" t="n" hidden="false">
        <f>AF47+AG47</f>
        <v>50000</v>
      </c>
      <c r="AI47" s="19" t="n" hidden="false">
        <f>ROUND(AE47*AF47,2)</f>
        <v>100000</v>
      </c>
      <c r="AJ47" s="19" t="n" hidden="false">
        <v/>
      </c>
      <c r="AK47" s="19" t="n" hidden="false">
        <f>AI47+AJ47</f>
        <v>100000</v>
      </c>
      <c r="AL47" s="21" t="n" hidden="false">
        <f>AK47/N47-1</f>
        <v>Infinity</v>
      </c>
      <c r="AM47" s="8" t="n">
        <v>0</v>
      </c>
      <c r="AN47" s="19" t="n" hidden="false">
        <v>0</v>
      </c>
      <c r="AO47" s="19" t="n" hidden="false">
        <v/>
      </c>
      <c r="AP47" s="19" t="n" hidden="false">
        <f>AN47+AO47</f>
        <v>0</v>
      </c>
      <c r="AQ47" s="19" t="n" hidden="false">
        <f>ROUND(AM47*AN47,2)</f>
        <v>0</v>
      </c>
      <c r="AR47" s="19" t="n" hidden="false">
        <v/>
      </c>
      <c r="AS47" s="19" t="n" hidden="false">
        <f>AQ47+AR47</f>
        <v>0</v>
      </c>
      <c r="AT47" s="21" t="n" hidden="false">
        <f>AS47/N47-1</f>
        <v>NaN</v>
      </c>
    </row>
    <row r="48" customFormat="false" hidden="false" outlineLevel="0" collapsed="false">
      <c r="A48" s="18" t="inlineStr">
        <is>
          <t xml:space="preserve">1.1.1.1.1.1.2.3</t>
        </is>
      </c>
      <c r="B48" s="18" t="inlineStr">
        <is>
          <t xml:space="preserve"/>
        </is>
      </c>
      <c r="C48" s="18" t="inlineStr">
        <is>
          <t xml:space="preserve">Монтаж щита силового (для СКБ) / 12 модулей</t>
        </is>
      </c>
      <c r="D48" s="7" t="inlineStr">
        <is>
          <t xml:space="preserve"/>
        </is>
      </c>
      <c r="E48" s="7" t="inlineStr">
        <is>
          <t xml:space="preserve"/>
        </is>
      </c>
      <c r="F48" s="7" t="inlineStr">
        <is>
          <t xml:space="preserve">ШТ</t>
        </is>
      </c>
      <c r="G48" s="7" t="inlineStr">
        <is>
          <t xml:space="preserve">1</t>
        </is>
      </c>
      <c r="H48" s="8" t="n">
        <v>3</v>
      </c>
      <c r="I48" s="19" t="n">
        <f>ROUND((L49+L50+L51)/H48,2)</f>
        <v>1</v>
      </c>
      <c r="J48" s="20" t="n">
        <v>4163</v>
      </c>
      <c r="K48" s="19" t="n">
        <f>I48+ROUND(J48,2)</f>
        <v>4164</v>
      </c>
      <c r="L48" s="19" t="n">
        <f>ROUND(H48*I48,2)</f>
        <v>3</v>
      </c>
      <c r="M48" s="19" t="n">
        <f>ROUND(H48*ROUND(J48,2),2)</f>
        <v>12489</v>
      </c>
      <c r="N48" s="19" t="n">
        <f>L48+M48</f>
        <v>12492</v>
      </c>
      <c r="O48" s="8" t="n">
        <v>3</v>
      </c>
      <c r="P48" s="19" t="n" hidden="false">
        <f>ROUND((S49+S50+S51)/O48,2)</f>
        <v>1</v>
      </c>
      <c r="Q48" s="20" t="n" hidden="false">
        <v>16100.8</v>
      </c>
      <c r="R48" s="19" t="n" hidden="false">
        <f>P48+Q48</f>
        <v>16101.8</v>
      </c>
      <c r="S48" s="19" t="n" hidden="false">
        <f>ROUND(O48*P48,2)</f>
        <v>3</v>
      </c>
      <c r="T48" s="19" t="n" hidden="false">
        <f>ROUND(O48*Q48,2)</f>
        <v>48302.4</v>
      </c>
      <c r="U48" s="19" t="n" hidden="false">
        <f>S48+T48</f>
        <v>48305.4</v>
      </c>
      <c r="V48" s="21" t="n" hidden="false">
        <f>U48/N48-1</f>
        <v>2.866906820365034</v>
      </c>
      <c r="W48" s="8" t="n">
        <v>3</v>
      </c>
      <c r="X48" s="19" t="n" hidden="false">
        <f>ROUND((AA49+AA50+AA51)/W48,2)</f>
        <v>1</v>
      </c>
      <c r="Y48" s="20" t="n" hidden="false">
        <v>15000</v>
      </c>
      <c r="Z48" s="19" t="n" hidden="false">
        <f>X48+Y48</f>
        <v>15001</v>
      </c>
      <c r="AA48" s="19" t="n" hidden="false">
        <f>ROUND(W48*X48,2)</f>
        <v>3</v>
      </c>
      <c r="AB48" s="19" t="n" hidden="false">
        <f>ROUND(W48*Y48,2)</f>
        <v>45000</v>
      </c>
      <c r="AC48" s="19" t="n" hidden="false">
        <f>AA48+AB48</f>
        <v>45003</v>
      </c>
      <c r="AD48" s="21" t="n" hidden="false">
        <f>AC48/N48-1</f>
        <v>2.6025456292026896</v>
      </c>
      <c r="AE48" s="8" t="n">
        <v>3</v>
      </c>
      <c r="AF48" s="19" t="n" hidden="false">
        <f>ROUND((AI49+AI50+AI51)/AE48,2)</f>
        <v>1</v>
      </c>
      <c r="AG48" s="20" t="n" hidden="false">
        <v>8200</v>
      </c>
      <c r="AH48" s="19" t="n" hidden="false">
        <f>AF48+AG48</f>
        <v>8201</v>
      </c>
      <c r="AI48" s="19" t="n" hidden="false">
        <f>ROUND(AE48*AF48,2)</f>
        <v>3</v>
      </c>
      <c r="AJ48" s="19" t="n" hidden="false">
        <f>ROUND(AE48*AG48,2)</f>
        <v>24600</v>
      </c>
      <c r="AK48" s="19" t="n" hidden="false">
        <f>AI48+AJ48</f>
        <v>24603</v>
      </c>
      <c r="AL48" s="21" t="n" hidden="false">
        <f>AK48/N48-1</f>
        <v>0.9695004803073968</v>
      </c>
      <c r="AM48" s="8" t="n">
        <v>0</v>
      </c>
      <c r="AN48" s="19" t="n" hidden="false">
        <f>ROUND((AQ49+AQ50+AQ51)/AM48,2)</f>
        <v>0</v>
      </c>
      <c r="AO48" s="19" t="n" hidden="false">
        <v>0</v>
      </c>
      <c r="AP48" s="19" t="n" hidden="false">
        <f>AN48+AO48</f>
        <v>0</v>
      </c>
      <c r="AQ48" s="19" t="n" hidden="false">
        <f>ROUND(AM48*AN48,2)</f>
        <v>0</v>
      </c>
      <c r="AR48" s="19" t="n" hidden="false">
        <f>ROUND(AM48*AO48,2)</f>
        <v>0</v>
      </c>
      <c r="AS48" s="19" t="n" hidden="false">
        <f>AQ48+AR48</f>
        <v>0</v>
      </c>
      <c r="AT48" s="21" t="n" hidden="false">
        <f>AS48/N48-1</f>
        <v>-1</v>
      </c>
    </row>
    <row r="49" customFormat="false" hidden="false" outlineLevel="0" collapsed="false">
      <c r="A49" s="18" t="inlineStr">
        <is>
          <t xml:space="preserve">1.1.1.1.1.1.2.3.1</t>
        </is>
      </c>
      <c r="B49" s="18" t="inlineStr">
        <is>
          <t xml:space="preserve"/>
        </is>
      </c>
      <c r="C49" s="22" t="inlineStr">
        <is>
          <t xml:space="preserve">Щит силовой (в соответствии со схемой)_ / МЭЛ</t>
        </is>
      </c>
      <c r="D49" s="7" t="inlineStr">
        <is>
          <t xml:space="preserve">ЩС 3.2</t>
        </is>
      </c>
      <c r="E49" s="7" t="inlineStr">
        <is>
          <t xml:space="preserve"/>
        </is>
      </c>
      <c r="F49" s="7" t="inlineStr">
        <is>
          <t xml:space="preserve">ШТ</t>
        </is>
      </c>
      <c r="G49" s="7" t="inlineStr">
        <is>
          <t xml:space="preserve">1</t>
        </is>
      </c>
      <c r="H49" s="8" t="n">
        <v>1</v>
      </c>
      <c r="I49" s="23" t="n">
        <v>1</v>
      </c>
      <c r="J49" s="19" t="n">
        <v/>
      </c>
      <c r="K49" s="19" t="n">
        <f>ROUND(I49,2)+J49</f>
        <v>1</v>
      </c>
      <c r="L49" s="19" t="n">
        <f>ROUND(H49*ROUND(I49,2),2)</f>
        <v>1</v>
      </c>
      <c r="M49" s="19" t="n">
        <v/>
      </c>
      <c r="N49" s="19" t="n">
        <f>L49+M49</f>
        <v>1</v>
      </c>
      <c r="O49" s="8" t="n">
        <v>1</v>
      </c>
      <c r="P49" s="23" t="n" hidden="false">
        <v>1</v>
      </c>
      <c r="Q49" s="19" t="n" hidden="false">
        <v/>
      </c>
      <c r="R49" s="19" t="n" hidden="false">
        <f>P49+Q49</f>
        <v>1</v>
      </c>
      <c r="S49" s="19" t="n" hidden="false">
        <f>ROUND(O49*P49,2)</f>
        <v>1</v>
      </c>
      <c r="T49" s="19" t="n" hidden="false">
        <v/>
      </c>
      <c r="U49" s="19" t="n" hidden="false">
        <f>S49+T49</f>
        <v>1</v>
      </c>
      <c r="V49" s="21" t="n" hidden="false">
        <f>U49/N49-1</f>
        <v>0</v>
      </c>
      <c r="W49" s="8" t="n">
        <v>1</v>
      </c>
      <c r="X49" s="23" t="n" hidden="false">
        <v>1</v>
      </c>
      <c r="Y49" s="19" t="n" hidden="false">
        <v/>
      </c>
      <c r="Z49" s="19" t="n" hidden="false">
        <f>X49+Y49</f>
        <v>1</v>
      </c>
      <c r="AA49" s="19" t="n" hidden="false">
        <f>ROUND(W49*X49,2)</f>
        <v>1</v>
      </c>
      <c r="AB49" s="19" t="n" hidden="false">
        <v/>
      </c>
      <c r="AC49" s="19" t="n" hidden="false">
        <f>AA49+AB49</f>
        <v>1</v>
      </c>
      <c r="AD49" s="21" t="n" hidden="false">
        <f>AC49/N49-1</f>
        <v>0</v>
      </c>
      <c r="AE49" s="8" t="n">
        <v>1</v>
      </c>
      <c r="AF49" s="23" t="n" hidden="false">
        <v>1</v>
      </c>
      <c r="AG49" s="19" t="n" hidden="false">
        <v/>
      </c>
      <c r="AH49" s="19" t="n" hidden="false">
        <f>AF49+AG49</f>
        <v>1</v>
      </c>
      <c r="AI49" s="19" t="n" hidden="false">
        <f>ROUND(AE49*AF49,2)</f>
        <v>1</v>
      </c>
      <c r="AJ49" s="19" t="n" hidden="false">
        <v/>
      </c>
      <c r="AK49" s="19" t="n" hidden="false">
        <f>AI49+AJ49</f>
        <v>1</v>
      </c>
      <c r="AL49" s="21" t="n" hidden="false">
        <f>AK49/N49-1</f>
        <v>0</v>
      </c>
      <c r="AM49" s="8" t="n">
        <v>0</v>
      </c>
      <c r="AN49" s="23" t="n" hidden="false">
        <v>0</v>
      </c>
      <c r="AO49" s="19" t="n" hidden="false">
        <v/>
      </c>
      <c r="AP49" s="19" t="n" hidden="false">
        <f>AN49+AO49</f>
        <v>0</v>
      </c>
      <c r="AQ49" s="19" t="n" hidden="false">
        <f>ROUND(AM49*AN49,2)</f>
        <v>0</v>
      </c>
      <c r="AR49" s="19" t="n" hidden="false">
        <v/>
      </c>
      <c r="AS49" s="19" t="n" hidden="false">
        <f>AQ49+AR49</f>
        <v>0</v>
      </c>
      <c r="AT49" s="21" t="n" hidden="false">
        <f>AS49/N49-1</f>
        <v>-1</v>
      </c>
    </row>
    <row r="50" customFormat="false" hidden="false" outlineLevel="0" collapsed="false">
      <c r="A50" s="18" t="inlineStr">
        <is>
          <t xml:space="preserve">1.1.1.1.1.1.2.3.2</t>
        </is>
      </c>
      <c r="B50" s="18" t="inlineStr">
        <is>
          <t xml:space="preserve"/>
        </is>
      </c>
      <c r="C50" s="22" t="inlineStr">
        <is>
          <t xml:space="preserve">Щит силовой (в соответствии со схемой)_ / МЭЛ</t>
        </is>
      </c>
      <c r="D50" s="7" t="inlineStr">
        <is>
          <t xml:space="preserve">ЩС 3.1</t>
        </is>
      </c>
      <c r="E50" s="7" t="inlineStr">
        <is>
          <t xml:space="preserve"/>
        </is>
      </c>
      <c r="F50" s="7" t="inlineStr">
        <is>
          <t xml:space="preserve">ШТ</t>
        </is>
      </c>
      <c r="G50" s="7" t="inlineStr">
        <is>
          <t xml:space="preserve">1</t>
        </is>
      </c>
      <c r="H50" s="8" t="n">
        <v>1</v>
      </c>
      <c r="I50" s="23" t="n">
        <v>1</v>
      </c>
      <c r="J50" s="19" t="n">
        <v/>
      </c>
      <c r="K50" s="19" t="n">
        <f>ROUND(I50,2)+J50</f>
        <v>1</v>
      </c>
      <c r="L50" s="19" t="n">
        <f>ROUND(H50*ROUND(I50,2),2)</f>
        <v>1</v>
      </c>
      <c r="M50" s="19" t="n">
        <v/>
      </c>
      <c r="N50" s="19" t="n">
        <f>L50+M50</f>
        <v>1</v>
      </c>
      <c r="O50" s="8" t="n">
        <v>1</v>
      </c>
      <c r="P50" s="23" t="n" hidden="false">
        <v>1</v>
      </c>
      <c r="Q50" s="19" t="n" hidden="false">
        <v/>
      </c>
      <c r="R50" s="19" t="n" hidden="false">
        <f>P50+Q50</f>
        <v>1</v>
      </c>
      <c r="S50" s="19" t="n" hidden="false">
        <f>ROUND(O50*P50,2)</f>
        <v>1</v>
      </c>
      <c r="T50" s="19" t="n" hidden="false">
        <v/>
      </c>
      <c r="U50" s="19" t="n" hidden="false">
        <f>S50+T50</f>
        <v>1</v>
      </c>
      <c r="V50" s="21" t="n" hidden="false">
        <f>U50/N50-1</f>
        <v>0</v>
      </c>
      <c r="W50" s="8" t="n">
        <v>1</v>
      </c>
      <c r="X50" s="23" t="n" hidden="false">
        <v>1</v>
      </c>
      <c r="Y50" s="19" t="n" hidden="false">
        <v/>
      </c>
      <c r="Z50" s="19" t="n" hidden="false">
        <f>X50+Y50</f>
        <v>1</v>
      </c>
      <c r="AA50" s="19" t="n" hidden="false">
        <f>ROUND(W50*X50,2)</f>
        <v>1</v>
      </c>
      <c r="AB50" s="19" t="n" hidden="false">
        <v/>
      </c>
      <c r="AC50" s="19" t="n" hidden="false">
        <f>AA50+AB50</f>
        <v>1</v>
      </c>
      <c r="AD50" s="21" t="n" hidden="false">
        <f>AC50/N50-1</f>
        <v>0</v>
      </c>
      <c r="AE50" s="8" t="n">
        <v>1</v>
      </c>
      <c r="AF50" s="23" t="n" hidden="false">
        <v>1</v>
      </c>
      <c r="AG50" s="19" t="n" hidden="false">
        <v/>
      </c>
      <c r="AH50" s="19" t="n" hidden="false">
        <f>AF50+AG50</f>
        <v>1</v>
      </c>
      <c r="AI50" s="19" t="n" hidden="false">
        <f>ROUND(AE50*AF50,2)</f>
        <v>1</v>
      </c>
      <c r="AJ50" s="19" t="n" hidden="false">
        <v/>
      </c>
      <c r="AK50" s="19" t="n" hidden="false">
        <f>AI50+AJ50</f>
        <v>1</v>
      </c>
      <c r="AL50" s="21" t="n" hidden="false">
        <f>AK50/N50-1</f>
        <v>0</v>
      </c>
      <c r="AM50" s="8" t="n">
        <v>0</v>
      </c>
      <c r="AN50" s="23" t="n" hidden="false">
        <v>0</v>
      </c>
      <c r="AO50" s="19" t="n" hidden="false">
        <v/>
      </c>
      <c r="AP50" s="19" t="n" hidden="false">
        <f>AN50+AO50</f>
        <v>0</v>
      </c>
      <c r="AQ50" s="19" t="n" hidden="false">
        <f>ROUND(AM50*AN50,2)</f>
        <v>0</v>
      </c>
      <c r="AR50" s="19" t="n" hidden="false">
        <v/>
      </c>
      <c r="AS50" s="19" t="n" hidden="false">
        <f>AQ50+AR50</f>
        <v>0</v>
      </c>
      <c r="AT50" s="21" t="n" hidden="false">
        <f>AS50/N50-1</f>
        <v>-1</v>
      </c>
    </row>
    <row r="51" customFormat="false" hidden="false" outlineLevel="0" collapsed="false">
      <c r="A51" s="18" t="inlineStr">
        <is>
          <t xml:space="preserve">1.1.1.1.1.1.2.3.3</t>
        </is>
      </c>
      <c r="B51" s="18" t="inlineStr">
        <is>
          <t xml:space="preserve"/>
        </is>
      </c>
      <c r="C51" s="22" t="inlineStr">
        <is>
          <t xml:space="preserve">Щит силовой (в соответствии со схемой)_ / МЭЛ</t>
        </is>
      </c>
      <c r="D51" s="7" t="inlineStr">
        <is>
          <t xml:space="preserve">ЩРв</t>
        </is>
      </c>
      <c r="E51" s="7" t="inlineStr">
        <is>
          <t xml:space="preserve"/>
        </is>
      </c>
      <c r="F51" s="7" t="inlineStr">
        <is>
          <t xml:space="preserve">ШТ</t>
        </is>
      </c>
      <c r="G51" s="7" t="inlineStr">
        <is>
          <t xml:space="preserve">1</t>
        </is>
      </c>
      <c r="H51" s="8" t="n">
        <v>1</v>
      </c>
      <c r="I51" s="23" t="n">
        <v>1</v>
      </c>
      <c r="J51" s="19" t="n">
        <v/>
      </c>
      <c r="K51" s="19" t="n">
        <f>ROUND(I51,2)+J51</f>
        <v>1</v>
      </c>
      <c r="L51" s="19" t="n">
        <f>ROUND(H51*ROUND(I51,2),2)</f>
        <v>1</v>
      </c>
      <c r="M51" s="19" t="n">
        <v/>
      </c>
      <c r="N51" s="19" t="n">
        <f>L51+M51</f>
        <v>1</v>
      </c>
      <c r="O51" s="8" t="n">
        <v>1</v>
      </c>
      <c r="P51" s="23" t="n" hidden="false">
        <v>1</v>
      </c>
      <c r="Q51" s="19" t="n" hidden="false">
        <v/>
      </c>
      <c r="R51" s="19" t="n" hidden="false">
        <f>P51+Q51</f>
        <v>1</v>
      </c>
      <c r="S51" s="19" t="n" hidden="false">
        <f>ROUND(O51*P51,2)</f>
        <v>1</v>
      </c>
      <c r="T51" s="19" t="n" hidden="false">
        <v/>
      </c>
      <c r="U51" s="19" t="n" hidden="false">
        <f>S51+T51</f>
        <v>1</v>
      </c>
      <c r="V51" s="21" t="n" hidden="false">
        <f>U51/N51-1</f>
        <v>0</v>
      </c>
      <c r="W51" s="8" t="n">
        <v>1</v>
      </c>
      <c r="X51" s="23" t="n" hidden="false">
        <v>1</v>
      </c>
      <c r="Y51" s="19" t="n" hidden="false">
        <v/>
      </c>
      <c r="Z51" s="19" t="n" hidden="false">
        <f>X51+Y51</f>
        <v>1</v>
      </c>
      <c r="AA51" s="19" t="n" hidden="false">
        <f>ROUND(W51*X51,2)</f>
        <v>1</v>
      </c>
      <c r="AB51" s="19" t="n" hidden="false">
        <v/>
      </c>
      <c r="AC51" s="19" t="n" hidden="false">
        <f>AA51+AB51</f>
        <v>1</v>
      </c>
      <c r="AD51" s="21" t="n" hidden="false">
        <f>AC51/N51-1</f>
        <v>0</v>
      </c>
      <c r="AE51" s="8" t="n">
        <v>1</v>
      </c>
      <c r="AF51" s="23" t="n" hidden="false">
        <v>1</v>
      </c>
      <c r="AG51" s="19" t="n" hidden="false">
        <v/>
      </c>
      <c r="AH51" s="19" t="n" hidden="false">
        <f>AF51+AG51</f>
        <v>1</v>
      </c>
      <c r="AI51" s="19" t="n" hidden="false">
        <f>ROUND(AE51*AF51,2)</f>
        <v>1</v>
      </c>
      <c r="AJ51" s="19" t="n" hidden="false">
        <v/>
      </c>
      <c r="AK51" s="19" t="n" hidden="false">
        <f>AI51+AJ51</f>
        <v>1</v>
      </c>
      <c r="AL51" s="21" t="n" hidden="false">
        <f>AK51/N51-1</f>
        <v>0</v>
      </c>
      <c r="AM51" s="8" t="n">
        <v>0</v>
      </c>
      <c r="AN51" s="23" t="n" hidden="false">
        <v>0</v>
      </c>
      <c r="AO51" s="19" t="n" hidden="false">
        <v/>
      </c>
      <c r="AP51" s="19" t="n" hidden="false">
        <f>AN51+AO51</f>
        <v>0</v>
      </c>
      <c r="AQ51" s="19" t="n" hidden="false">
        <f>ROUND(AM51*AN51,2)</f>
        <v>0</v>
      </c>
      <c r="AR51" s="19" t="n" hidden="false">
        <v/>
      </c>
      <c r="AS51" s="19" t="n" hidden="false">
        <f>AQ51+AR51</f>
        <v>0</v>
      </c>
      <c r="AT51" s="21" t="n" hidden="false">
        <f>AS51/N51-1</f>
        <v>-1</v>
      </c>
    </row>
    <row r="52" customFormat="false" hidden="false" outlineLevel="0" collapsed="false">
      <c r="A52" s="18" t="inlineStr">
        <is>
          <t xml:space="preserve">1.1.1.1.1.1.2.4</t>
        </is>
      </c>
      <c r="B52" s="18" t="inlineStr">
        <is>
          <t xml:space="preserve"/>
        </is>
      </c>
      <c r="C52" s="18" t="inlineStr">
        <is>
          <t xml:space="preserve">Монтаж щита силового (для СКБ) / 18 модулей</t>
        </is>
      </c>
      <c r="D52" s="7" t="inlineStr">
        <is>
          <t xml:space="preserve"/>
        </is>
      </c>
      <c r="E52" s="7" t="inlineStr">
        <is>
          <t xml:space="preserve"/>
        </is>
      </c>
      <c r="F52" s="7" t="inlineStr">
        <is>
          <t xml:space="preserve">ШТ</t>
        </is>
      </c>
      <c r="G52" s="7" t="inlineStr">
        <is>
          <t xml:space="preserve">1</t>
        </is>
      </c>
      <c r="H52" s="8" t="n">
        <v>6</v>
      </c>
      <c r="I52" s="19" t="n">
        <f>ROUND((L53+L54+L55+L56+L57+L58)/H52,2)</f>
        <v>1</v>
      </c>
      <c r="J52" s="20" t="n">
        <v>6708</v>
      </c>
      <c r="K52" s="19" t="n">
        <f>I52+ROUND(J52,2)</f>
        <v>6709</v>
      </c>
      <c r="L52" s="19" t="n">
        <f>ROUND(H52*I52,2)</f>
        <v>6</v>
      </c>
      <c r="M52" s="19" t="n">
        <f>ROUND(H52*ROUND(J52,2),2)</f>
        <v>40248</v>
      </c>
      <c r="N52" s="19" t="n">
        <f>L52+M52</f>
        <v>40254</v>
      </c>
      <c r="O52" s="8" t="n">
        <v>6</v>
      </c>
      <c r="P52" s="19" t="n" hidden="false">
        <f>ROUND((S53+S54+S55+S56+S57+S58)/O52,2)</f>
        <v>1</v>
      </c>
      <c r="Q52" s="20" t="n" hidden="false">
        <v>16100.8</v>
      </c>
      <c r="R52" s="19" t="n" hidden="false">
        <f>P52+Q52</f>
        <v>16101.8</v>
      </c>
      <c r="S52" s="19" t="n" hidden="false">
        <f>ROUND(O52*P52,2)</f>
        <v>6</v>
      </c>
      <c r="T52" s="19" t="n" hidden="false">
        <f>ROUND(O52*Q52,2)</f>
        <v>96604.8</v>
      </c>
      <c r="U52" s="19" t="n" hidden="false">
        <f>S52+T52</f>
        <v>96610.8</v>
      </c>
      <c r="V52" s="21" t="n" hidden="false">
        <f>U52/N52-1</f>
        <v>1.400029810702042</v>
      </c>
      <c r="W52" s="8" t="n">
        <v>6</v>
      </c>
      <c r="X52" s="19" t="n" hidden="false">
        <f>ROUND((AA53+AA54+AA55+AA56+AA57+AA58)/W52,2)</f>
        <v>1</v>
      </c>
      <c r="Y52" s="20" t="n" hidden="false">
        <v>17500</v>
      </c>
      <c r="Z52" s="19" t="n" hidden="false">
        <f>X52+Y52</f>
        <v>17501</v>
      </c>
      <c r="AA52" s="19" t="n" hidden="false">
        <f>ROUND(W52*X52,2)</f>
        <v>6</v>
      </c>
      <c r="AB52" s="19" t="n" hidden="false">
        <f>ROUND(W52*Y52,2)</f>
        <v>105000</v>
      </c>
      <c r="AC52" s="19" t="n" hidden="false">
        <f>AA52+AB52</f>
        <v>105006</v>
      </c>
      <c r="AD52" s="21" t="n" hidden="false">
        <f>AC52/N52-1</f>
        <v>1.6085854821881056</v>
      </c>
      <c r="AE52" s="8" t="n">
        <v>6</v>
      </c>
      <c r="AF52" s="19" t="n" hidden="false">
        <f>ROUND((AI53+AI54+AI55+AI56+AI57+AI58)/AE52,2)</f>
        <v>1</v>
      </c>
      <c r="AG52" s="20" t="n" hidden="false">
        <v>13400</v>
      </c>
      <c r="AH52" s="19" t="n" hidden="false">
        <f>AF52+AG52</f>
        <v>13401</v>
      </c>
      <c r="AI52" s="19" t="n" hidden="false">
        <f>ROUND(AE52*AF52,2)</f>
        <v>6</v>
      </c>
      <c r="AJ52" s="19" t="n" hidden="false">
        <f>ROUND(AE52*AG52,2)</f>
        <v>80400</v>
      </c>
      <c r="AK52" s="19" t="n" hidden="false">
        <f>AI52+AJ52</f>
        <v>80406</v>
      </c>
      <c r="AL52" s="21" t="n" hidden="false">
        <f>AK52/N52-1</f>
        <v>0.9974660903264272</v>
      </c>
      <c r="AM52" s="8" t="n">
        <v>0</v>
      </c>
      <c r="AN52" s="19" t="n" hidden="false">
        <f>ROUND((AQ53+AQ54+AQ55+AQ56+AQ57+AQ58)/AM52,2)</f>
        <v>0</v>
      </c>
      <c r="AO52" s="19" t="n" hidden="false">
        <v>0</v>
      </c>
      <c r="AP52" s="19" t="n" hidden="false">
        <f>AN52+AO52</f>
        <v>0</v>
      </c>
      <c r="AQ52" s="19" t="n" hidden="false">
        <f>ROUND(AM52*AN52,2)</f>
        <v>0</v>
      </c>
      <c r="AR52" s="19" t="n" hidden="false">
        <f>ROUND(AM52*AO52,2)</f>
        <v>0</v>
      </c>
      <c r="AS52" s="19" t="n" hidden="false">
        <f>AQ52+AR52</f>
        <v>0</v>
      </c>
      <c r="AT52" s="21" t="n" hidden="false">
        <f>AS52/N52-1</f>
        <v>-1</v>
      </c>
    </row>
    <row r="53" customFormat="false" hidden="false" outlineLevel="0" collapsed="false">
      <c r="A53" s="18" t="inlineStr">
        <is>
          <t xml:space="preserve">1.1.1.1.1.1.2.4.1</t>
        </is>
      </c>
      <c r="B53" s="18" t="inlineStr">
        <is>
          <t xml:space="preserve"/>
        </is>
      </c>
      <c r="C53" s="22" t="inlineStr">
        <is>
          <t xml:space="preserve">Щит силовой (в соответствии со схемой)_ / МЭЛ</t>
        </is>
      </c>
      <c r="D53" s="7" t="inlineStr">
        <is>
          <t xml:space="preserve">ЩАО1.0  ЩРн-18-350х300х120-IP54 EKF</t>
        </is>
      </c>
      <c r="E53" s="7" t="inlineStr">
        <is>
          <t xml:space="preserve"/>
        </is>
      </c>
      <c r="F53" s="7" t="inlineStr">
        <is>
          <t xml:space="preserve">ШТ</t>
        </is>
      </c>
      <c r="G53" s="7" t="inlineStr">
        <is>
          <t xml:space="preserve">1</t>
        </is>
      </c>
      <c r="H53" s="8" t="n">
        <v>1</v>
      </c>
      <c r="I53" s="23" t="n">
        <v>1</v>
      </c>
      <c r="J53" s="19" t="n">
        <v/>
      </c>
      <c r="K53" s="19" t="n">
        <f>ROUND(I53,2)+J53</f>
        <v>1</v>
      </c>
      <c r="L53" s="19" t="n">
        <f>ROUND(H53*ROUND(I53,2),2)</f>
        <v>1</v>
      </c>
      <c r="M53" s="19" t="n">
        <v/>
      </c>
      <c r="N53" s="19" t="n">
        <f>L53+M53</f>
        <v>1</v>
      </c>
      <c r="O53" s="8" t="n">
        <v>1</v>
      </c>
      <c r="P53" s="23" t="n" hidden="false">
        <v>1</v>
      </c>
      <c r="Q53" s="19" t="n" hidden="false">
        <v/>
      </c>
      <c r="R53" s="19" t="n" hidden="false">
        <f>P53+Q53</f>
        <v>1</v>
      </c>
      <c r="S53" s="19" t="n" hidden="false">
        <f>ROUND(O53*P53,2)</f>
        <v>1</v>
      </c>
      <c r="T53" s="19" t="n" hidden="false">
        <v/>
      </c>
      <c r="U53" s="19" t="n" hidden="false">
        <f>S53+T53</f>
        <v>1</v>
      </c>
      <c r="V53" s="21" t="n" hidden="false">
        <f>U53/N53-1</f>
        <v>0</v>
      </c>
      <c r="W53" s="8" t="n">
        <v>1</v>
      </c>
      <c r="X53" s="23" t="n" hidden="false">
        <v>1</v>
      </c>
      <c r="Y53" s="19" t="n" hidden="false">
        <v/>
      </c>
      <c r="Z53" s="19" t="n" hidden="false">
        <f>X53+Y53</f>
        <v>1</v>
      </c>
      <c r="AA53" s="19" t="n" hidden="false">
        <f>ROUND(W53*X53,2)</f>
        <v>1</v>
      </c>
      <c r="AB53" s="19" t="n" hidden="false">
        <v/>
      </c>
      <c r="AC53" s="19" t="n" hidden="false">
        <f>AA53+AB53</f>
        <v>1</v>
      </c>
      <c r="AD53" s="21" t="n" hidden="false">
        <f>AC53/N53-1</f>
        <v>0</v>
      </c>
      <c r="AE53" s="8" t="n">
        <v>1</v>
      </c>
      <c r="AF53" s="23" t="n" hidden="false">
        <v>1</v>
      </c>
      <c r="AG53" s="19" t="n" hidden="false">
        <v/>
      </c>
      <c r="AH53" s="19" t="n" hidden="false">
        <f>AF53+AG53</f>
        <v>1</v>
      </c>
      <c r="AI53" s="19" t="n" hidden="false">
        <f>ROUND(AE53*AF53,2)</f>
        <v>1</v>
      </c>
      <c r="AJ53" s="19" t="n" hidden="false">
        <v/>
      </c>
      <c r="AK53" s="19" t="n" hidden="false">
        <f>AI53+AJ53</f>
        <v>1</v>
      </c>
      <c r="AL53" s="21" t="n" hidden="false">
        <f>AK53/N53-1</f>
        <v>0</v>
      </c>
      <c r="AM53" s="8" t="n">
        <v>0</v>
      </c>
      <c r="AN53" s="23" t="n" hidden="false">
        <v>0</v>
      </c>
      <c r="AO53" s="19" t="n" hidden="false">
        <v/>
      </c>
      <c r="AP53" s="19" t="n" hidden="false">
        <f>AN53+AO53</f>
        <v>0</v>
      </c>
      <c r="AQ53" s="19" t="n" hidden="false">
        <f>ROUND(AM53*AN53,2)</f>
        <v>0</v>
      </c>
      <c r="AR53" s="19" t="n" hidden="false">
        <v/>
      </c>
      <c r="AS53" s="19" t="n" hidden="false">
        <f>AQ53+AR53</f>
        <v>0</v>
      </c>
      <c r="AT53" s="21" t="n" hidden="false">
        <f>AS53/N53-1</f>
        <v>-1</v>
      </c>
    </row>
    <row r="54" customFormat="false" hidden="false" outlineLevel="0" collapsed="false">
      <c r="A54" s="18" t="inlineStr">
        <is>
          <t xml:space="preserve">1.1.1.1.1.1.2.4.2</t>
        </is>
      </c>
      <c r="B54" s="18" t="inlineStr">
        <is>
          <t xml:space="preserve"/>
        </is>
      </c>
      <c r="C54" s="22" t="inlineStr">
        <is>
          <t xml:space="preserve">Щит силовой (в соответствии со схемой)_ / МЭЛ</t>
        </is>
      </c>
      <c r="D54" s="7" t="inlineStr">
        <is>
          <t xml:space="preserve">ЩС 2.1</t>
        </is>
      </c>
      <c r="E54" s="7" t="inlineStr">
        <is>
          <t xml:space="preserve"/>
        </is>
      </c>
      <c r="F54" s="7" t="inlineStr">
        <is>
          <t xml:space="preserve">ШТ</t>
        </is>
      </c>
      <c r="G54" s="7" t="inlineStr">
        <is>
          <t xml:space="preserve">1</t>
        </is>
      </c>
      <c r="H54" s="8" t="n">
        <v>1</v>
      </c>
      <c r="I54" s="23" t="n">
        <v>1</v>
      </c>
      <c r="J54" s="19" t="n">
        <v/>
      </c>
      <c r="K54" s="19" t="n">
        <f>ROUND(I54,2)+J54</f>
        <v>1</v>
      </c>
      <c r="L54" s="19" t="n">
        <f>ROUND(H54*ROUND(I54,2),2)</f>
        <v>1</v>
      </c>
      <c r="M54" s="19" t="n">
        <v/>
      </c>
      <c r="N54" s="19" t="n">
        <f>L54+M54</f>
        <v>1</v>
      </c>
      <c r="O54" s="8" t="n">
        <v>1</v>
      </c>
      <c r="P54" s="23" t="n" hidden="false">
        <v>1</v>
      </c>
      <c r="Q54" s="19" t="n" hidden="false">
        <v/>
      </c>
      <c r="R54" s="19" t="n" hidden="false">
        <f>P54+Q54</f>
        <v>1</v>
      </c>
      <c r="S54" s="19" t="n" hidden="false">
        <f>ROUND(O54*P54,2)</f>
        <v>1</v>
      </c>
      <c r="T54" s="19" t="n" hidden="false">
        <v/>
      </c>
      <c r="U54" s="19" t="n" hidden="false">
        <f>S54+T54</f>
        <v>1</v>
      </c>
      <c r="V54" s="21" t="n" hidden="false">
        <f>U54/N54-1</f>
        <v>0</v>
      </c>
      <c r="W54" s="8" t="n">
        <v>1</v>
      </c>
      <c r="X54" s="23" t="n" hidden="false">
        <v>1</v>
      </c>
      <c r="Y54" s="19" t="n" hidden="false">
        <v/>
      </c>
      <c r="Z54" s="19" t="n" hidden="false">
        <f>X54+Y54</f>
        <v>1</v>
      </c>
      <c r="AA54" s="19" t="n" hidden="false">
        <f>ROUND(W54*X54,2)</f>
        <v>1</v>
      </c>
      <c r="AB54" s="19" t="n" hidden="false">
        <v/>
      </c>
      <c r="AC54" s="19" t="n" hidden="false">
        <f>AA54+AB54</f>
        <v>1</v>
      </c>
      <c r="AD54" s="21" t="n" hidden="false">
        <f>AC54/N54-1</f>
        <v>0</v>
      </c>
      <c r="AE54" s="8" t="n">
        <v>1</v>
      </c>
      <c r="AF54" s="23" t="n" hidden="false">
        <v>1</v>
      </c>
      <c r="AG54" s="19" t="n" hidden="false">
        <v/>
      </c>
      <c r="AH54" s="19" t="n" hidden="false">
        <f>AF54+AG54</f>
        <v>1</v>
      </c>
      <c r="AI54" s="19" t="n" hidden="false">
        <f>ROUND(AE54*AF54,2)</f>
        <v>1</v>
      </c>
      <c r="AJ54" s="19" t="n" hidden="false">
        <v/>
      </c>
      <c r="AK54" s="19" t="n" hidden="false">
        <f>AI54+AJ54</f>
        <v>1</v>
      </c>
      <c r="AL54" s="21" t="n" hidden="false">
        <f>AK54/N54-1</f>
        <v>0</v>
      </c>
      <c r="AM54" s="8" t="n">
        <v>0</v>
      </c>
      <c r="AN54" s="23" t="n" hidden="false">
        <v>0</v>
      </c>
      <c r="AO54" s="19" t="n" hidden="false">
        <v/>
      </c>
      <c r="AP54" s="19" t="n" hidden="false">
        <f>AN54+AO54</f>
        <v>0</v>
      </c>
      <c r="AQ54" s="19" t="n" hidden="false">
        <f>ROUND(AM54*AN54,2)</f>
        <v>0</v>
      </c>
      <c r="AR54" s="19" t="n" hidden="false">
        <v/>
      </c>
      <c r="AS54" s="19" t="n" hidden="false">
        <f>AQ54+AR54</f>
        <v>0</v>
      </c>
      <c r="AT54" s="21" t="n" hidden="false">
        <f>AS54/N54-1</f>
        <v>-1</v>
      </c>
    </row>
    <row r="55" customFormat="false" hidden="false" outlineLevel="0" collapsed="false">
      <c r="A55" s="18" t="inlineStr">
        <is>
          <t xml:space="preserve">1.1.1.1.1.1.2.4.3</t>
        </is>
      </c>
      <c r="B55" s="18" t="inlineStr">
        <is>
          <t xml:space="preserve"/>
        </is>
      </c>
      <c r="C55" s="22" t="inlineStr">
        <is>
          <t xml:space="preserve">Щит силовой (в соответствии со схемой)_ / МЭЛ</t>
        </is>
      </c>
      <c r="D55" s="7" t="inlineStr">
        <is>
          <t xml:space="preserve">ЩС 1.1</t>
        </is>
      </c>
      <c r="E55" s="7" t="inlineStr">
        <is>
          <t xml:space="preserve"/>
        </is>
      </c>
      <c r="F55" s="7" t="inlineStr">
        <is>
          <t xml:space="preserve">ШТ</t>
        </is>
      </c>
      <c r="G55" s="7" t="inlineStr">
        <is>
          <t xml:space="preserve">1</t>
        </is>
      </c>
      <c r="H55" s="8" t="n">
        <v>1</v>
      </c>
      <c r="I55" s="23" t="n">
        <v>1</v>
      </c>
      <c r="J55" s="19" t="n">
        <v/>
      </c>
      <c r="K55" s="19" t="n">
        <f>ROUND(I55,2)+J55</f>
        <v>1</v>
      </c>
      <c r="L55" s="19" t="n">
        <f>ROUND(H55*ROUND(I55,2),2)</f>
        <v>1</v>
      </c>
      <c r="M55" s="19" t="n">
        <v/>
      </c>
      <c r="N55" s="19" t="n">
        <f>L55+M55</f>
        <v>1</v>
      </c>
      <c r="O55" s="8" t="n">
        <v>1</v>
      </c>
      <c r="P55" s="23" t="n" hidden="false">
        <v>1</v>
      </c>
      <c r="Q55" s="19" t="n" hidden="false">
        <v/>
      </c>
      <c r="R55" s="19" t="n" hidden="false">
        <f>P55+Q55</f>
        <v>1</v>
      </c>
      <c r="S55" s="19" t="n" hidden="false">
        <f>ROUND(O55*P55,2)</f>
        <v>1</v>
      </c>
      <c r="T55" s="19" t="n" hidden="false">
        <v/>
      </c>
      <c r="U55" s="19" t="n" hidden="false">
        <f>S55+T55</f>
        <v>1</v>
      </c>
      <c r="V55" s="21" t="n" hidden="false">
        <f>U55/N55-1</f>
        <v>0</v>
      </c>
      <c r="W55" s="8" t="n">
        <v>1</v>
      </c>
      <c r="X55" s="23" t="n" hidden="false">
        <v>1</v>
      </c>
      <c r="Y55" s="19" t="n" hidden="false">
        <v/>
      </c>
      <c r="Z55" s="19" t="n" hidden="false">
        <f>X55+Y55</f>
        <v>1</v>
      </c>
      <c r="AA55" s="19" t="n" hidden="false">
        <f>ROUND(W55*X55,2)</f>
        <v>1</v>
      </c>
      <c r="AB55" s="19" t="n" hidden="false">
        <v/>
      </c>
      <c r="AC55" s="19" t="n" hidden="false">
        <f>AA55+AB55</f>
        <v>1</v>
      </c>
      <c r="AD55" s="21" t="n" hidden="false">
        <f>AC55/N55-1</f>
        <v>0</v>
      </c>
      <c r="AE55" s="8" t="n">
        <v>1</v>
      </c>
      <c r="AF55" s="23" t="n" hidden="false">
        <v>1</v>
      </c>
      <c r="AG55" s="19" t="n" hidden="false">
        <v/>
      </c>
      <c r="AH55" s="19" t="n" hidden="false">
        <f>AF55+AG55</f>
        <v>1</v>
      </c>
      <c r="AI55" s="19" t="n" hidden="false">
        <f>ROUND(AE55*AF55,2)</f>
        <v>1</v>
      </c>
      <c r="AJ55" s="19" t="n" hidden="false">
        <v/>
      </c>
      <c r="AK55" s="19" t="n" hidden="false">
        <f>AI55+AJ55</f>
        <v>1</v>
      </c>
      <c r="AL55" s="21" t="n" hidden="false">
        <f>AK55/N55-1</f>
        <v>0</v>
      </c>
      <c r="AM55" s="8" t="n">
        <v>0</v>
      </c>
      <c r="AN55" s="23" t="n" hidden="false">
        <v>0</v>
      </c>
      <c r="AO55" s="19" t="n" hidden="false">
        <v/>
      </c>
      <c r="AP55" s="19" t="n" hidden="false">
        <f>AN55+AO55</f>
        <v>0</v>
      </c>
      <c r="AQ55" s="19" t="n" hidden="false">
        <f>ROUND(AM55*AN55,2)</f>
        <v>0</v>
      </c>
      <c r="AR55" s="19" t="n" hidden="false">
        <v/>
      </c>
      <c r="AS55" s="19" t="n" hidden="false">
        <f>AQ55+AR55</f>
        <v>0</v>
      </c>
      <c r="AT55" s="21" t="n" hidden="false">
        <f>AS55/N55-1</f>
        <v>-1</v>
      </c>
    </row>
    <row r="56" customFormat="false" hidden="false" outlineLevel="0" collapsed="false">
      <c r="A56" s="18" t="inlineStr">
        <is>
          <t xml:space="preserve">1.1.1.1.1.1.2.4.4</t>
        </is>
      </c>
      <c r="B56" s="18" t="inlineStr">
        <is>
          <t xml:space="preserve"/>
        </is>
      </c>
      <c r="C56" s="22" t="inlineStr">
        <is>
          <t xml:space="preserve">Щит силовой (в соответствии со схемой)_ / МЭЛ</t>
        </is>
      </c>
      <c r="D56" s="7" t="inlineStr">
        <is>
          <t xml:space="preserve">ЩАО1.3 ЩРн-18-350х300х120-IP31 mb11-18n EKF</t>
        </is>
      </c>
      <c r="E56" s="7" t="inlineStr">
        <is>
          <t xml:space="preserve"/>
        </is>
      </c>
      <c r="F56" s="7" t="inlineStr">
        <is>
          <t xml:space="preserve">ШТ</t>
        </is>
      </c>
      <c r="G56" s="7" t="inlineStr">
        <is>
          <t xml:space="preserve">1</t>
        </is>
      </c>
      <c r="H56" s="8" t="n">
        <v>1</v>
      </c>
      <c r="I56" s="23" t="n">
        <v>1</v>
      </c>
      <c r="J56" s="19" t="n">
        <v/>
      </c>
      <c r="K56" s="19" t="n">
        <f>ROUND(I56,2)+J56</f>
        <v>1</v>
      </c>
      <c r="L56" s="19" t="n">
        <f>ROUND(H56*ROUND(I56,2),2)</f>
        <v>1</v>
      </c>
      <c r="M56" s="19" t="n">
        <v/>
      </c>
      <c r="N56" s="19" t="n">
        <f>L56+M56</f>
        <v>1</v>
      </c>
      <c r="O56" s="8" t="n">
        <v>1</v>
      </c>
      <c r="P56" s="23" t="n" hidden="false">
        <v>1</v>
      </c>
      <c r="Q56" s="19" t="n" hidden="false">
        <v/>
      </c>
      <c r="R56" s="19" t="n" hidden="false">
        <f>P56+Q56</f>
        <v>1</v>
      </c>
      <c r="S56" s="19" t="n" hidden="false">
        <f>ROUND(O56*P56,2)</f>
        <v>1</v>
      </c>
      <c r="T56" s="19" t="n" hidden="false">
        <v/>
      </c>
      <c r="U56" s="19" t="n" hidden="false">
        <f>S56+T56</f>
        <v>1</v>
      </c>
      <c r="V56" s="21" t="n" hidden="false">
        <f>U56/N56-1</f>
        <v>0</v>
      </c>
      <c r="W56" s="8" t="n">
        <v>1</v>
      </c>
      <c r="X56" s="23" t="n" hidden="false">
        <v>1</v>
      </c>
      <c r="Y56" s="19" t="n" hidden="false">
        <v/>
      </c>
      <c r="Z56" s="19" t="n" hidden="false">
        <f>X56+Y56</f>
        <v>1</v>
      </c>
      <c r="AA56" s="19" t="n" hidden="false">
        <f>ROUND(W56*X56,2)</f>
        <v>1</v>
      </c>
      <c r="AB56" s="19" t="n" hidden="false">
        <v/>
      </c>
      <c r="AC56" s="19" t="n" hidden="false">
        <f>AA56+AB56</f>
        <v>1</v>
      </c>
      <c r="AD56" s="21" t="n" hidden="false">
        <f>AC56/N56-1</f>
        <v>0</v>
      </c>
      <c r="AE56" s="8" t="n">
        <v>1</v>
      </c>
      <c r="AF56" s="23" t="n" hidden="false">
        <v>1</v>
      </c>
      <c r="AG56" s="19" t="n" hidden="false">
        <v/>
      </c>
      <c r="AH56" s="19" t="n" hidden="false">
        <f>AF56+AG56</f>
        <v>1</v>
      </c>
      <c r="AI56" s="19" t="n" hidden="false">
        <f>ROUND(AE56*AF56,2)</f>
        <v>1</v>
      </c>
      <c r="AJ56" s="19" t="n" hidden="false">
        <v/>
      </c>
      <c r="AK56" s="19" t="n" hidden="false">
        <f>AI56+AJ56</f>
        <v>1</v>
      </c>
      <c r="AL56" s="21" t="n" hidden="false">
        <f>AK56/N56-1</f>
        <v>0</v>
      </c>
      <c r="AM56" s="8" t="n">
        <v>0</v>
      </c>
      <c r="AN56" s="23" t="n" hidden="false">
        <v>0</v>
      </c>
      <c r="AO56" s="19" t="n" hidden="false">
        <v/>
      </c>
      <c r="AP56" s="19" t="n" hidden="false">
        <f>AN56+AO56</f>
        <v>0</v>
      </c>
      <c r="AQ56" s="19" t="n" hidden="false">
        <f>ROUND(AM56*AN56,2)</f>
        <v>0</v>
      </c>
      <c r="AR56" s="19" t="n" hidden="false">
        <v/>
      </c>
      <c r="AS56" s="19" t="n" hidden="false">
        <f>AQ56+AR56</f>
        <v>0</v>
      </c>
      <c r="AT56" s="21" t="n" hidden="false">
        <f>AS56/N56-1</f>
        <v>-1</v>
      </c>
    </row>
    <row r="57" customFormat="false" hidden="false" outlineLevel="0" collapsed="false">
      <c r="A57" s="18" t="inlineStr">
        <is>
          <t xml:space="preserve">1.1.1.1.1.1.2.4.5</t>
        </is>
      </c>
      <c r="B57" s="18" t="inlineStr">
        <is>
          <t xml:space="preserve"/>
        </is>
      </c>
      <c r="C57" s="22" t="inlineStr">
        <is>
          <t xml:space="preserve">Щит силовой (в соответствии со схемой)_ / МЭЛ</t>
        </is>
      </c>
      <c r="D57" s="7" t="inlineStr">
        <is>
          <t xml:space="preserve">ЩАО1.2 ЩРн-18-350х300х120-IP31 mb11-18n EKF</t>
        </is>
      </c>
      <c r="E57" s="7" t="inlineStr">
        <is>
          <t xml:space="preserve"/>
        </is>
      </c>
      <c r="F57" s="7" t="inlineStr">
        <is>
          <t xml:space="preserve">ШТ</t>
        </is>
      </c>
      <c r="G57" s="7" t="inlineStr">
        <is>
          <t xml:space="preserve">1</t>
        </is>
      </c>
      <c r="H57" s="8" t="n">
        <v>1</v>
      </c>
      <c r="I57" s="23" t="n">
        <v>1</v>
      </c>
      <c r="J57" s="19" t="n">
        <v/>
      </c>
      <c r="K57" s="19" t="n">
        <f>ROUND(I57,2)+J57</f>
        <v>1</v>
      </c>
      <c r="L57" s="19" t="n">
        <f>ROUND(H57*ROUND(I57,2),2)</f>
        <v>1</v>
      </c>
      <c r="M57" s="19" t="n">
        <v/>
      </c>
      <c r="N57" s="19" t="n">
        <f>L57+M57</f>
        <v>1</v>
      </c>
      <c r="O57" s="8" t="n">
        <v>1</v>
      </c>
      <c r="P57" s="23" t="n" hidden="false">
        <v>1</v>
      </c>
      <c r="Q57" s="19" t="n" hidden="false">
        <v/>
      </c>
      <c r="R57" s="19" t="n" hidden="false">
        <f>P57+Q57</f>
        <v>1</v>
      </c>
      <c r="S57" s="19" t="n" hidden="false">
        <f>ROUND(O57*P57,2)</f>
        <v>1</v>
      </c>
      <c r="T57" s="19" t="n" hidden="false">
        <v/>
      </c>
      <c r="U57" s="19" t="n" hidden="false">
        <f>S57+T57</f>
        <v>1</v>
      </c>
      <c r="V57" s="21" t="n" hidden="false">
        <f>U57/N57-1</f>
        <v>0</v>
      </c>
      <c r="W57" s="8" t="n">
        <v>1</v>
      </c>
      <c r="X57" s="23" t="n" hidden="false">
        <v>1</v>
      </c>
      <c r="Y57" s="19" t="n" hidden="false">
        <v/>
      </c>
      <c r="Z57" s="19" t="n" hidden="false">
        <f>X57+Y57</f>
        <v>1</v>
      </c>
      <c r="AA57" s="19" t="n" hidden="false">
        <f>ROUND(W57*X57,2)</f>
        <v>1</v>
      </c>
      <c r="AB57" s="19" t="n" hidden="false">
        <v/>
      </c>
      <c r="AC57" s="19" t="n" hidden="false">
        <f>AA57+AB57</f>
        <v>1</v>
      </c>
      <c r="AD57" s="21" t="n" hidden="false">
        <f>AC57/N57-1</f>
        <v>0</v>
      </c>
      <c r="AE57" s="8" t="n">
        <v>1</v>
      </c>
      <c r="AF57" s="23" t="n" hidden="false">
        <v>1</v>
      </c>
      <c r="AG57" s="19" t="n" hidden="false">
        <v/>
      </c>
      <c r="AH57" s="19" t="n" hidden="false">
        <f>AF57+AG57</f>
        <v>1</v>
      </c>
      <c r="AI57" s="19" t="n" hidden="false">
        <f>ROUND(AE57*AF57,2)</f>
        <v>1</v>
      </c>
      <c r="AJ57" s="19" t="n" hidden="false">
        <v/>
      </c>
      <c r="AK57" s="19" t="n" hidden="false">
        <f>AI57+AJ57</f>
        <v>1</v>
      </c>
      <c r="AL57" s="21" t="n" hidden="false">
        <f>AK57/N57-1</f>
        <v>0</v>
      </c>
      <c r="AM57" s="8" t="n">
        <v>0</v>
      </c>
      <c r="AN57" s="23" t="n" hidden="false">
        <v>0</v>
      </c>
      <c r="AO57" s="19" t="n" hidden="false">
        <v/>
      </c>
      <c r="AP57" s="19" t="n" hidden="false">
        <f>AN57+AO57</f>
        <v>0</v>
      </c>
      <c r="AQ57" s="19" t="n" hidden="false">
        <f>ROUND(AM57*AN57,2)</f>
        <v>0</v>
      </c>
      <c r="AR57" s="19" t="n" hidden="false">
        <v/>
      </c>
      <c r="AS57" s="19" t="n" hidden="false">
        <f>AQ57+AR57</f>
        <v>0</v>
      </c>
      <c r="AT57" s="21" t="n" hidden="false">
        <f>AS57/N57-1</f>
        <v>-1</v>
      </c>
    </row>
    <row r="58" customFormat="false" hidden="false" outlineLevel="0" collapsed="false">
      <c r="A58" s="18" t="inlineStr">
        <is>
          <t xml:space="preserve">1.1.1.1.1.1.2.4.6</t>
        </is>
      </c>
      <c r="B58" s="18" t="inlineStr">
        <is>
          <t xml:space="preserve"/>
        </is>
      </c>
      <c r="C58" s="22" t="inlineStr">
        <is>
          <t xml:space="preserve">Щит силовой (в соответствии со схемой)_ / МЭЛ</t>
        </is>
      </c>
      <c r="D58" s="7" t="inlineStr">
        <is>
          <t xml:space="preserve">ЩАО1.1 ЩРн-18-350х300х120-IP31 mb11-18n EKF</t>
        </is>
      </c>
      <c r="E58" s="7" t="inlineStr">
        <is>
          <t xml:space="preserve"/>
        </is>
      </c>
      <c r="F58" s="7" t="inlineStr">
        <is>
          <t xml:space="preserve">ШТ</t>
        </is>
      </c>
      <c r="G58" s="7" t="inlineStr">
        <is>
          <t xml:space="preserve">1</t>
        </is>
      </c>
      <c r="H58" s="8" t="n">
        <v>1</v>
      </c>
      <c r="I58" s="23" t="n">
        <v>1</v>
      </c>
      <c r="J58" s="19" t="n">
        <v/>
      </c>
      <c r="K58" s="19" t="n">
        <f>ROUND(I58,2)+J58</f>
        <v>1</v>
      </c>
      <c r="L58" s="19" t="n">
        <f>ROUND(H58*ROUND(I58,2),2)</f>
        <v>1</v>
      </c>
      <c r="M58" s="19" t="n">
        <v/>
      </c>
      <c r="N58" s="19" t="n">
        <f>L58+M58</f>
        <v>1</v>
      </c>
      <c r="O58" s="8" t="n">
        <v>1</v>
      </c>
      <c r="P58" s="23" t="n" hidden="false">
        <v>1</v>
      </c>
      <c r="Q58" s="19" t="n" hidden="false">
        <v/>
      </c>
      <c r="R58" s="19" t="n" hidden="false">
        <f>P58+Q58</f>
        <v>1</v>
      </c>
      <c r="S58" s="19" t="n" hidden="false">
        <f>ROUND(O58*P58,2)</f>
        <v>1</v>
      </c>
      <c r="T58" s="19" t="n" hidden="false">
        <v/>
      </c>
      <c r="U58" s="19" t="n" hidden="false">
        <f>S58+T58</f>
        <v>1</v>
      </c>
      <c r="V58" s="21" t="n" hidden="false">
        <f>U58/N58-1</f>
        <v>0</v>
      </c>
      <c r="W58" s="8" t="n">
        <v>1</v>
      </c>
      <c r="X58" s="23" t="n" hidden="false">
        <v>1</v>
      </c>
      <c r="Y58" s="19" t="n" hidden="false">
        <v/>
      </c>
      <c r="Z58" s="19" t="n" hidden="false">
        <f>X58+Y58</f>
        <v>1</v>
      </c>
      <c r="AA58" s="19" t="n" hidden="false">
        <f>ROUND(W58*X58,2)</f>
        <v>1</v>
      </c>
      <c r="AB58" s="19" t="n" hidden="false">
        <v/>
      </c>
      <c r="AC58" s="19" t="n" hidden="false">
        <f>AA58+AB58</f>
        <v>1</v>
      </c>
      <c r="AD58" s="21" t="n" hidden="false">
        <f>AC58/N58-1</f>
        <v>0</v>
      </c>
      <c r="AE58" s="8" t="n">
        <v>1</v>
      </c>
      <c r="AF58" s="23" t="n" hidden="false">
        <v>1</v>
      </c>
      <c r="AG58" s="19" t="n" hidden="false">
        <v/>
      </c>
      <c r="AH58" s="19" t="n" hidden="false">
        <f>AF58+AG58</f>
        <v>1</v>
      </c>
      <c r="AI58" s="19" t="n" hidden="false">
        <f>ROUND(AE58*AF58,2)</f>
        <v>1</v>
      </c>
      <c r="AJ58" s="19" t="n" hidden="false">
        <v/>
      </c>
      <c r="AK58" s="19" t="n" hidden="false">
        <f>AI58+AJ58</f>
        <v>1</v>
      </c>
      <c r="AL58" s="21" t="n" hidden="false">
        <f>AK58/N58-1</f>
        <v>0</v>
      </c>
      <c r="AM58" s="8" t="n">
        <v>0</v>
      </c>
      <c r="AN58" s="23" t="n" hidden="false">
        <v>0</v>
      </c>
      <c r="AO58" s="19" t="n" hidden="false">
        <v/>
      </c>
      <c r="AP58" s="19" t="n" hidden="false">
        <f>AN58+AO58</f>
        <v>0</v>
      </c>
      <c r="AQ58" s="19" t="n" hidden="false">
        <f>ROUND(AM58*AN58,2)</f>
        <v>0</v>
      </c>
      <c r="AR58" s="19" t="n" hidden="false">
        <v/>
      </c>
      <c r="AS58" s="19" t="n" hidden="false">
        <f>AQ58+AR58</f>
        <v>0</v>
      </c>
      <c r="AT58" s="21" t="n" hidden="false">
        <f>AS58/N58-1</f>
        <v>-1</v>
      </c>
    </row>
    <row r="59" customFormat="false" hidden="false" outlineLevel="0" collapsed="false">
      <c r="A59" s="18" t="inlineStr">
        <is>
          <t xml:space="preserve">1.1.1.1.1.1.2.5</t>
        </is>
      </c>
      <c r="B59" s="18" t="inlineStr">
        <is>
          <t xml:space="preserve"/>
        </is>
      </c>
      <c r="C59" s="18" t="inlineStr">
        <is>
          <t xml:space="preserve">Монтаж щита силового (для СКБ) / 24 модуля</t>
        </is>
      </c>
      <c r="D59" s="7" t="inlineStr">
        <is>
          <t xml:space="preserve"/>
        </is>
      </c>
      <c r="E59" s="7" t="inlineStr">
        <is>
          <t xml:space="preserve"/>
        </is>
      </c>
      <c r="F59" s="7" t="inlineStr">
        <is>
          <t xml:space="preserve">ШТ</t>
        </is>
      </c>
      <c r="G59" s="7" t="inlineStr">
        <is>
          <t xml:space="preserve">1</t>
        </is>
      </c>
      <c r="H59" s="8" t="n">
        <v>4</v>
      </c>
      <c r="I59" s="19" t="n">
        <f>ROUND((L60+L61+L62+L63)/H59,2)</f>
        <v>1</v>
      </c>
      <c r="J59" s="20" t="n">
        <v>10063</v>
      </c>
      <c r="K59" s="19" t="n">
        <f>I59+ROUND(J59,2)</f>
        <v>10064</v>
      </c>
      <c r="L59" s="19" t="n">
        <f>ROUND(H59*I59,2)</f>
        <v>4</v>
      </c>
      <c r="M59" s="19" t="n">
        <f>ROUND(H59*ROUND(J59,2),2)</f>
        <v>40252</v>
      </c>
      <c r="N59" s="19" t="n">
        <f>L59+M59</f>
        <v>40256</v>
      </c>
      <c r="O59" s="8" t="n">
        <v>4</v>
      </c>
      <c r="P59" s="19" t="n" hidden="false">
        <f>ROUND((S60+S61+S62+S63)/O59,2)</f>
        <v>1</v>
      </c>
      <c r="Q59" s="20" t="n" hidden="false">
        <v>16100.8</v>
      </c>
      <c r="R59" s="19" t="n" hidden="false">
        <f>P59+Q59</f>
        <v>16101.8</v>
      </c>
      <c r="S59" s="19" t="n" hidden="false">
        <f>ROUND(O59*P59,2)</f>
        <v>4</v>
      </c>
      <c r="T59" s="19" t="n" hidden="false">
        <f>ROUND(O59*Q59,2)</f>
        <v>64403.2</v>
      </c>
      <c r="U59" s="19" t="n" hidden="false">
        <f>S59+T59</f>
        <v>64407.2</v>
      </c>
      <c r="V59" s="21" t="n" hidden="false">
        <f>U59/N59-1</f>
        <v>0.5999403815580286</v>
      </c>
      <c r="W59" s="8" t="n">
        <v>4</v>
      </c>
      <c r="X59" s="19" t="n" hidden="false">
        <f>ROUND((AA60+AA61+AA62+AA63)/W59,2)</f>
        <v>1</v>
      </c>
      <c r="Y59" s="20" t="n" hidden="false">
        <v>20000</v>
      </c>
      <c r="Z59" s="19" t="n" hidden="false">
        <f>X59+Y59</f>
        <v>20001</v>
      </c>
      <c r="AA59" s="19" t="n" hidden="false">
        <f>ROUND(W59*X59,2)</f>
        <v>4</v>
      </c>
      <c r="AB59" s="19" t="n" hidden="false">
        <f>ROUND(W59*Y59,2)</f>
        <v>80000</v>
      </c>
      <c r="AC59" s="19" t="n" hidden="false">
        <f>AA59+AB59</f>
        <v>80004</v>
      </c>
      <c r="AD59" s="21" t="n" hidden="false">
        <f>AC59/N59-1</f>
        <v>0.9873807631160572</v>
      </c>
      <c r="AE59" s="8" t="n">
        <v>4</v>
      </c>
      <c r="AF59" s="19" t="n" hidden="false">
        <f>ROUND((AI60+AI61+AI62+AI63)/AE59,2)</f>
        <v>1</v>
      </c>
      <c r="AG59" s="20" t="n" hidden="false">
        <v>24000</v>
      </c>
      <c r="AH59" s="19" t="n" hidden="false">
        <f>AF59+AG59</f>
        <v>24001</v>
      </c>
      <c r="AI59" s="19" t="n" hidden="false">
        <f>ROUND(AE59*AF59,2)</f>
        <v>4</v>
      </c>
      <c r="AJ59" s="19" t="n" hidden="false">
        <f>ROUND(AE59*AG59,2)</f>
        <v>96000</v>
      </c>
      <c r="AK59" s="19" t="n" hidden="false">
        <f>AI59+AJ59</f>
        <v>96004</v>
      </c>
      <c r="AL59" s="21" t="n" hidden="false">
        <f>AK59/N59-1</f>
        <v>1.384837042925278</v>
      </c>
      <c r="AM59" s="8" t="n">
        <v>0</v>
      </c>
      <c r="AN59" s="19" t="n" hidden="false">
        <f>ROUND((AQ60+AQ61+AQ62+AQ63)/AM59,2)</f>
        <v>0</v>
      </c>
      <c r="AO59" s="19" t="n" hidden="false">
        <v>0</v>
      </c>
      <c r="AP59" s="19" t="n" hidden="false">
        <f>AN59+AO59</f>
        <v>0</v>
      </c>
      <c r="AQ59" s="19" t="n" hidden="false">
        <f>ROUND(AM59*AN59,2)</f>
        <v>0</v>
      </c>
      <c r="AR59" s="19" t="n" hidden="false">
        <f>ROUND(AM59*AO59,2)</f>
        <v>0</v>
      </c>
      <c r="AS59" s="19" t="n" hidden="false">
        <f>AQ59+AR59</f>
        <v>0</v>
      </c>
      <c r="AT59" s="21" t="n" hidden="false">
        <f>AS59/N59-1</f>
        <v>-1</v>
      </c>
    </row>
    <row r="60" customFormat="false" hidden="false" outlineLevel="0" collapsed="false">
      <c r="A60" s="18" t="inlineStr">
        <is>
          <t xml:space="preserve">1.1.1.1.1.1.2.5.1</t>
        </is>
      </c>
      <c r="B60" s="18" t="inlineStr">
        <is>
          <t xml:space="preserve"/>
        </is>
      </c>
      <c r="C60" s="22" t="inlineStr">
        <is>
          <t xml:space="preserve">Щит силовой (в соответствии со схемой)_ / МЭЛ</t>
        </is>
      </c>
      <c r="D60" s="7" t="inlineStr">
        <is>
          <t xml:space="preserve">ЩО1.2 ЩРн-24-395х310х120-IP31 EKF</t>
        </is>
      </c>
      <c r="E60" s="7" t="inlineStr">
        <is>
          <t xml:space="preserve"/>
        </is>
      </c>
      <c r="F60" s="7" t="inlineStr">
        <is>
          <t xml:space="preserve">ШТ</t>
        </is>
      </c>
      <c r="G60" s="7" t="inlineStr">
        <is>
          <t xml:space="preserve">1</t>
        </is>
      </c>
      <c r="H60" s="8" t="n">
        <v>1</v>
      </c>
      <c r="I60" s="23" t="n">
        <v>1</v>
      </c>
      <c r="J60" s="19" t="n">
        <v/>
      </c>
      <c r="K60" s="19" t="n">
        <f>ROUND(I60,2)+J60</f>
        <v>1</v>
      </c>
      <c r="L60" s="19" t="n">
        <f>ROUND(H60*ROUND(I60,2),2)</f>
        <v>1</v>
      </c>
      <c r="M60" s="19" t="n">
        <v/>
      </c>
      <c r="N60" s="19" t="n">
        <f>L60+M60</f>
        <v>1</v>
      </c>
      <c r="O60" s="8" t="n">
        <v>1</v>
      </c>
      <c r="P60" s="23" t="n" hidden="false">
        <v>1</v>
      </c>
      <c r="Q60" s="19" t="n" hidden="false">
        <v/>
      </c>
      <c r="R60" s="19" t="n" hidden="false">
        <f>P60+Q60</f>
        <v>1</v>
      </c>
      <c r="S60" s="19" t="n" hidden="false">
        <f>ROUND(O60*P60,2)</f>
        <v>1</v>
      </c>
      <c r="T60" s="19" t="n" hidden="false">
        <v/>
      </c>
      <c r="U60" s="19" t="n" hidden="false">
        <f>S60+T60</f>
        <v>1</v>
      </c>
      <c r="V60" s="21" t="n" hidden="false">
        <f>U60/N60-1</f>
        <v>0</v>
      </c>
      <c r="W60" s="8" t="n">
        <v>1</v>
      </c>
      <c r="X60" s="23" t="n" hidden="false">
        <v>1</v>
      </c>
      <c r="Y60" s="19" t="n" hidden="false">
        <v/>
      </c>
      <c r="Z60" s="19" t="n" hidden="false">
        <f>X60+Y60</f>
        <v>1</v>
      </c>
      <c r="AA60" s="19" t="n" hidden="false">
        <f>ROUND(W60*X60,2)</f>
        <v>1</v>
      </c>
      <c r="AB60" s="19" t="n" hidden="false">
        <v/>
      </c>
      <c r="AC60" s="19" t="n" hidden="false">
        <f>AA60+AB60</f>
        <v>1</v>
      </c>
      <c r="AD60" s="21" t="n" hidden="false">
        <f>AC60/N60-1</f>
        <v>0</v>
      </c>
      <c r="AE60" s="8" t="n">
        <v>1</v>
      </c>
      <c r="AF60" s="23" t="n" hidden="false">
        <v>1</v>
      </c>
      <c r="AG60" s="19" t="n" hidden="false">
        <v/>
      </c>
      <c r="AH60" s="19" t="n" hidden="false">
        <f>AF60+AG60</f>
        <v>1</v>
      </c>
      <c r="AI60" s="19" t="n" hidden="false">
        <f>ROUND(AE60*AF60,2)</f>
        <v>1</v>
      </c>
      <c r="AJ60" s="19" t="n" hidden="false">
        <v/>
      </c>
      <c r="AK60" s="19" t="n" hidden="false">
        <f>AI60+AJ60</f>
        <v>1</v>
      </c>
      <c r="AL60" s="21" t="n" hidden="false">
        <f>AK60/N60-1</f>
        <v>0</v>
      </c>
      <c r="AM60" s="8" t="n">
        <v>0</v>
      </c>
      <c r="AN60" s="23" t="n" hidden="false">
        <v>0</v>
      </c>
      <c r="AO60" s="19" t="n" hidden="false">
        <v/>
      </c>
      <c r="AP60" s="19" t="n" hidden="false">
        <f>AN60+AO60</f>
        <v>0</v>
      </c>
      <c r="AQ60" s="19" t="n" hidden="false">
        <f>ROUND(AM60*AN60,2)</f>
        <v>0</v>
      </c>
      <c r="AR60" s="19" t="n" hidden="false">
        <v/>
      </c>
      <c r="AS60" s="19" t="n" hidden="false">
        <f>AQ60+AR60</f>
        <v>0</v>
      </c>
      <c r="AT60" s="21" t="n" hidden="false">
        <f>AS60/N60-1</f>
        <v>-1</v>
      </c>
    </row>
    <row r="61" customFormat="false" hidden="false" outlineLevel="0" collapsed="false">
      <c r="A61" s="18" t="inlineStr">
        <is>
          <t xml:space="preserve">1.1.1.1.1.1.2.5.2</t>
        </is>
      </c>
      <c r="B61" s="18" t="inlineStr">
        <is>
          <t xml:space="preserve"/>
        </is>
      </c>
      <c r="C61" s="22" t="inlineStr">
        <is>
          <t xml:space="preserve">Щит силовой (в соответствии со схемой)_ / МЭЛ</t>
        </is>
      </c>
      <c r="D61" s="7" t="inlineStr">
        <is>
          <t xml:space="preserve">ЩО1.1 ЩРн-24-395х310х120-IP31 EKF</t>
        </is>
      </c>
      <c r="E61" s="7" t="inlineStr">
        <is>
          <t xml:space="preserve"/>
        </is>
      </c>
      <c r="F61" s="7" t="inlineStr">
        <is>
          <t xml:space="preserve">ШТ</t>
        </is>
      </c>
      <c r="G61" s="7" t="inlineStr">
        <is>
          <t xml:space="preserve">1</t>
        </is>
      </c>
      <c r="H61" s="8" t="n">
        <v>1</v>
      </c>
      <c r="I61" s="23" t="n">
        <v>1</v>
      </c>
      <c r="J61" s="19" t="n">
        <v/>
      </c>
      <c r="K61" s="19" t="n">
        <f>ROUND(I61,2)+J61</f>
        <v>1</v>
      </c>
      <c r="L61" s="19" t="n">
        <f>ROUND(H61*ROUND(I61,2),2)</f>
        <v>1</v>
      </c>
      <c r="M61" s="19" t="n">
        <v/>
      </c>
      <c r="N61" s="19" t="n">
        <f>L61+M61</f>
        <v>1</v>
      </c>
      <c r="O61" s="8" t="n">
        <v>1</v>
      </c>
      <c r="P61" s="23" t="n" hidden="false">
        <v>1</v>
      </c>
      <c r="Q61" s="19" t="n" hidden="false">
        <v/>
      </c>
      <c r="R61" s="19" t="n" hidden="false">
        <f>P61+Q61</f>
        <v>1</v>
      </c>
      <c r="S61" s="19" t="n" hidden="false">
        <f>ROUND(O61*P61,2)</f>
        <v>1</v>
      </c>
      <c r="T61" s="19" t="n" hidden="false">
        <v/>
      </c>
      <c r="U61" s="19" t="n" hidden="false">
        <f>S61+T61</f>
        <v>1</v>
      </c>
      <c r="V61" s="21" t="n" hidden="false">
        <f>U61/N61-1</f>
        <v>0</v>
      </c>
      <c r="W61" s="8" t="n">
        <v>1</v>
      </c>
      <c r="X61" s="23" t="n" hidden="false">
        <v>1</v>
      </c>
      <c r="Y61" s="19" t="n" hidden="false">
        <v/>
      </c>
      <c r="Z61" s="19" t="n" hidden="false">
        <f>X61+Y61</f>
        <v>1</v>
      </c>
      <c r="AA61" s="19" t="n" hidden="false">
        <f>ROUND(W61*X61,2)</f>
        <v>1</v>
      </c>
      <c r="AB61" s="19" t="n" hidden="false">
        <v/>
      </c>
      <c r="AC61" s="19" t="n" hidden="false">
        <f>AA61+AB61</f>
        <v>1</v>
      </c>
      <c r="AD61" s="21" t="n" hidden="false">
        <f>AC61/N61-1</f>
        <v>0</v>
      </c>
      <c r="AE61" s="8" t="n">
        <v>1</v>
      </c>
      <c r="AF61" s="23" t="n" hidden="false">
        <v>1</v>
      </c>
      <c r="AG61" s="19" t="n" hidden="false">
        <v/>
      </c>
      <c r="AH61" s="19" t="n" hidden="false">
        <f>AF61+AG61</f>
        <v>1</v>
      </c>
      <c r="AI61" s="19" t="n" hidden="false">
        <f>ROUND(AE61*AF61,2)</f>
        <v>1</v>
      </c>
      <c r="AJ61" s="19" t="n" hidden="false">
        <v/>
      </c>
      <c r="AK61" s="19" t="n" hidden="false">
        <f>AI61+AJ61</f>
        <v>1</v>
      </c>
      <c r="AL61" s="21" t="n" hidden="false">
        <f>AK61/N61-1</f>
        <v>0</v>
      </c>
      <c r="AM61" s="8" t="n">
        <v>0</v>
      </c>
      <c r="AN61" s="23" t="n" hidden="false">
        <v>0</v>
      </c>
      <c r="AO61" s="19" t="n" hidden="false">
        <v/>
      </c>
      <c r="AP61" s="19" t="n" hidden="false">
        <f>AN61+AO61</f>
        <v>0</v>
      </c>
      <c r="AQ61" s="19" t="n" hidden="false">
        <f>ROUND(AM61*AN61,2)</f>
        <v>0</v>
      </c>
      <c r="AR61" s="19" t="n" hidden="false">
        <v/>
      </c>
      <c r="AS61" s="19" t="n" hidden="false">
        <f>AQ61+AR61</f>
        <v>0</v>
      </c>
      <c r="AT61" s="21" t="n" hidden="false">
        <f>AS61/N61-1</f>
        <v>-1</v>
      </c>
    </row>
    <row r="62" customFormat="false" hidden="false" outlineLevel="0" collapsed="false">
      <c r="A62" s="18" t="inlineStr">
        <is>
          <t xml:space="preserve">1.1.1.1.1.1.2.5.3</t>
        </is>
      </c>
      <c r="B62" s="18" t="inlineStr">
        <is>
          <t xml:space="preserve"/>
        </is>
      </c>
      <c r="C62" s="22" t="inlineStr">
        <is>
          <t xml:space="preserve">Щит силовой (в соответствии со схемой)_ / МЭЛ</t>
        </is>
      </c>
      <c r="D62" s="7" t="inlineStr">
        <is>
          <t xml:space="preserve">ЩО0.1 ЩРн-24-395х310х120-IP54 EKF</t>
        </is>
      </c>
      <c r="E62" s="7" t="inlineStr">
        <is>
          <t xml:space="preserve"/>
        </is>
      </c>
      <c r="F62" s="7" t="inlineStr">
        <is>
          <t xml:space="preserve">ШТ</t>
        </is>
      </c>
      <c r="G62" s="7" t="inlineStr">
        <is>
          <t xml:space="preserve">1</t>
        </is>
      </c>
      <c r="H62" s="8" t="n">
        <v>1</v>
      </c>
      <c r="I62" s="23" t="n">
        <v>1</v>
      </c>
      <c r="J62" s="19" t="n">
        <v/>
      </c>
      <c r="K62" s="19" t="n">
        <f>ROUND(I62,2)+J62</f>
        <v>1</v>
      </c>
      <c r="L62" s="19" t="n">
        <f>ROUND(H62*ROUND(I62,2),2)</f>
        <v>1</v>
      </c>
      <c r="M62" s="19" t="n">
        <v/>
      </c>
      <c r="N62" s="19" t="n">
        <f>L62+M62</f>
        <v>1</v>
      </c>
      <c r="O62" s="8" t="n">
        <v>1</v>
      </c>
      <c r="P62" s="23" t="n" hidden="false">
        <v>1</v>
      </c>
      <c r="Q62" s="19" t="n" hidden="false">
        <v/>
      </c>
      <c r="R62" s="19" t="n" hidden="false">
        <f>P62+Q62</f>
        <v>1</v>
      </c>
      <c r="S62" s="19" t="n" hidden="false">
        <f>ROUND(O62*P62,2)</f>
        <v>1</v>
      </c>
      <c r="T62" s="19" t="n" hidden="false">
        <v/>
      </c>
      <c r="U62" s="19" t="n" hidden="false">
        <f>S62+T62</f>
        <v>1</v>
      </c>
      <c r="V62" s="21" t="n" hidden="false">
        <f>U62/N62-1</f>
        <v>0</v>
      </c>
      <c r="W62" s="8" t="n">
        <v>1</v>
      </c>
      <c r="X62" s="23" t="n" hidden="false">
        <v>1</v>
      </c>
      <c r="Y62" s="19" t="n" hidden="false">
        <v/>
      </c>
      <c r="Z62" s="19" t="n" hidden="false">
        <f>X62+Y62</f>
        <v>1</v>
      </c>
      <c r="AA62" s="19" t="n" hidden="false">
        <f>ROUND(W62*X62,2)</f>
        <v>1</v>
      </c>
      <c r="AB62" s="19" t="n" hidden="false">
        <v/>
      </c>
      <c r="AC62" s="19" t="n" hidden="false">
        <f>AA62+AB62</f>
        <v>1</v>
      </c>
      <c r="AD62" s="21" t="n" hidden="false">
        <f>AC62/N62-1</f>
        <v>0</v>
      </c>
      <c r="AE62" s="8" t="n">
        <v>1</v>
      </c>
      <c r="AF62" s="23" t="n" hidden="false">
        <v>1</v>
      </c>
      <c r="AG62" s="19" t="n" hidden="false">
        <v/>
      </c>
      <c r="AH62" s="19" t="n" hidden="false">
        <f>AF62+AG62</f>
        <v>1</v>
      </c>
      <c r="AI62" s="19" t="n" hidden="false">
        <f>ROUND(AE62*AF62,2)</f>
        <v>1</v>
      </c>
      <c r="AJ62" s="19" t="n" hidden="false">
        <v/>
      </c>
      <c r="AK62" s="19" t="n" hidden="false">
        <f>AI62+AJ62</f>
        <v>1</v>
      </c>
      <c r="AL62" s="21" t="n" hidden="false">
        <f>AK62/N62-1</f>
        <v>0</v>
      </c>
      <c r="AM62" s="8" t="n">
        <v>0</v>
      </c>
      <c r="AN62" s="23" t="n" hidden="false">
        <v>0</v>
      </c>
      <c r="AO62" s="19" t="n" hidden="false">
        <v/>
      </c>
      <c r="AP62" s="19" t="n" hidden="false">
        <f>AN62+AO62</f>
        <v>0</v>
      </c>
      <c r="AQ62" s="19" t="n" hidden="false">
        <f>ROUND(AM62*AN62,2)</f>
        <v>0</v>
      </c>
      <c r="AR62" s="19" t="n" hidden="false">
        <v/>
      </c>
      <c r="AS62" s="19" t="n" hidden="false">
        <f>AQ62+AR62</f>
        <v>0</v>
      </c>
      <c r="AT62" s="21" t="n" hidden="false">
        <f>AS62/N62-1</f>
        <v>-1</v>
      </c>
    </row>
    <row r="63" customFormat="false" hidden="false" outlineLevel="0" collapsed="false">
      <c r="A63" s="18" t="inlineStr">
        <is>
          <t xml:space="preserve">1.1.1.1.1.1.2.5.4</t>
        </is>
      </c>
      <c r="B63" s="18" t="inlineStr">
        <is>
          <t xml:space="preserve"/>
        </is>
      </c>
      <c r="C63" s="22" t="inlineStr">
        <is>
          <t xml:space="preserve">Щит силовой (в соответствии со схемой)_ / МЭЛ</t>
        </is>
      </c>
      <c r="D63" s="7" t="inlineStr">
        <is>
          <t xml:space="preserve">ЩО1.3 ЩРн-24-395х310х120-IP31 EKF</t>
        </is>
      </c>
      <c r="E63" s="7" t="inlineStr">
        <is>
          <t xml:space="preserve"/>
        </is>
      </c>
      <c r="F63" s="7" t="inlineStr">
        <is>
          <t xml:space="preserve">ШТ</t>
        </is>
      </c>
      <c r="G63" s="7" t="inlineStr">
        <is>
          <t xml:space="preserve">1</t>
        </is>
      </c>
      <c r="H63" s="8" t="n">
        <v>1</v>
      </c>
      <c r="I63" s="23" t="n">
        <v>1</v>
      </c>
      <c r="J63" s="19" t="n">
        <v/>
      </c>
      <c r="K63" s="19" t="n">
        <f>ROUND(I63,2)+J63</f>
        <v>1</v>
      </c>
      <c r="L63" s="19" t="n">
        <f>ROUND(H63*ROUND(I63,2),2)</f>
        <v>1</v>
      </c>
      <c r="M63" s="19" t="n">
        <v/>
      </c>
      <c r="N63" s="19" t="n">
        <f>L63+M63</f>
        <v>1</v>
      </c>
      <c r="O63" s="8" t="n">
        <v>1</v>
      </c>
      <c r="P63" s="23" t="n" hidden="false">
        <v>1</v>
      </c>
      <c r="Q63" s="19" t="n" hidden="false">
        <v/>
      </c>
      <c r="R63" s="19" t="n" hidden="false">
        <f>P63+Q63</f>
        <v>1</v>
      </c>
      <c r="S63" s="19" t="n" hidden="false">
        <f>ROUND(O63*P63,2)</f>
        <v>1</v>
      </c>
      <c r="T63" s="19" t="n" hidden="false">
        <v/>
      </c>
      <c r="U63" s="19" t="n" hidden="false">
        <f>S63+T63</f>
        <v>1</v>
      </c>
      <c r="V63" s="21" t="n" hidden="false">
        <f>U63/N63-1</f>
        <v>0</v>
      </c>
      <c r="W63" s="8" t="n">
        <v>1</v>
      </c>
      <c r="X63" s="23" t="n" hidden="false">
        <v>1</v>
      </c>
      <c r="Y63" s="19" t="n" hidden="false">
        <v/>
      </c>
      <c r="Z63" s="19" t="n" hidden="false">
        <f>X63+Y63</f>
        <v>1</v>
      </c>
      <c r="AA63" s="19" t="n" hidden="false">
        <f>ROUND(W63*X63,2)</f>
        <v>1</v>
      </c>
      <c r="AB63" s="19" t="n" hidden="false">
        <v/>
      </c>
      <c r="AC63" s="19" t="n" hidden="false">
        <f>AA63+AB63</f>
        <v>1</v>
      </c>
      <c r="AD63" s="21" t="n" hidden="false">
        <f>AC63/N63-1</f>
        <v>0</v>
      </c>
      <c r="AE63" s="8" t="n">
        <v>1</v>
      </c>
      <c r="AF63" s="23" t="n" hidden="false">
        <v>1</v>
      </c>
      <c r="AG63" s="19" t="n" hidden="false">
        <v/>
      </c>
      <c r="AH63" s="19" t="n" hidden="false">
        <f>AF63+AG63</f>
        <v>1</v>
      </c>
      <c r="AI63" s="19" t="n" hidden="false">
        <f>ROUND(AE63*AF63,2)</f>
        <v>1</v>
      </c>
      <c r="AJ63" s="19" t="n" hidden="false">
        <v/>
      </c>
      <c r="AK63" s="19" t="n" hidden="false">
        <f>AI63+AJ63</f>
        <v>1</v>
      </c>
      <c r="AL63" s="21" t="n" hidden="false">
        <f>AK63/N63-1</f>
        <v>0</v>
      </c>
      <c r="AM63" s="8" t="n">
        <v>0</v>
      </c>
      <c r="AN63" s="23" t="n" hidden="false">
        <v>0</v>
      </c>
      <c r="AO63" s="19" t="n" hidden="false">
        <v/>
      </c>
      <c r="AP63" s="19" t="n" hidden="false">
        <f>AN63+AO63</f>
        <v>0</v>
      </c>
      <c r="AQ63" s="19" t="n" hidden="false">
        <f>ROUND(AM63*AN63,2)</f>
        <v>0</v>
      </c>
      <c r="AR63" s="19" t="n" hidden="false">
        <v/>
      </c>
      <c r="AS63" s="19" t="n" hidden="false">
        <f>AQ63+AR63</f>
        <v>0</v>
      </c>
      <c r="AT63" s="21" t="n" hidden="false">
        <f>AS63/N63-1</f>
        <v>-1</v>
      </c>
    </row>
    <row r="64" customFormat="false" hidden="false" outlineLevel="0" collapsed="false">
      <c r="A64" s="14" t="inlineStr">
        <is>
          <t xml:space="preserve">1.1.1.1.1.1.3</t>
        </is>
      </c>
      <c r="B64" s="14" t="inlineStr">
        <is>
          <t xml:space="preserve"/>
        </is>
      </c>
      <c r="C64" s="14" t="inlineStr">
        <is>
          <t xml:space="preserve">Прокладка кабеля</t>
        </is>
      </c>
      <c r="D64" s="6" t="inlineStr">
        <is>
          <t xml:space="preserve"/>
        </is>
      </c>
      <c r="E64" s="6" t="inlineStr">
        <is>
          <t xml:space="preserve"/>
        </is>
      </c>
      <c r="F64" s="6" t="inlineStr">
        <is>
          <t xml:space="preserve"/>
        </is>
      </c>
      <c r="G64" s="6" t="inlineStr">
        <is>
          <t xml:space="preserve"/>
        </is>
      </c>
      <c r="H64" s="15" t="n">
        <v/>
      </c>
      <c r="I64" s="16" t="n">
        <v/>
      </c>
      <c r="J64" s="16" t="n">
        <v/>
      </c>
      <c r="K64" s="16" t="n">
        <v/>
      </c>
      <c r="L64" s="16" t="n">
        <f>L65+L68+L70+L73+L80+L84+L87+L89+L92+L99+L103+L107+L110+L113+L119+L122+L126</f>
        <v>2522618.47</v>
      </c>
      <c r="M64" s="16" t="n">
        <f>M65+M68+M70+M73+M80+M84+M87+M89+M92+M99+M103+M107+M110+M113+M119+M122+M126</f>
        <v>3536851</v>
      </c>
      <c r="N64" s="16" t="n">
        <f>N65+N68+N70+N73+N80+N84+N87+N89+N92+N99+N103+N107+N110+N113+N119+N122+N126</f>
        <v>6059469.47</v>
      </c>
      <c r="O64" s="15" t="n">
        <v/>
      </c>
      <c r="P64" s="16" t="n" hidden="false">
        <v/>
      </c>
      <c r="Q64" s="16" t="n" hidden="false">
        <v/>
      </c>
      <c r="R64" s="16" t="n" hidden="false">
        <v/>
      </c>
      <c r="S64" s="16" t="n" hidden="false">
        <f>S65+S68+S70+S73+S80+S84+S87+S89+S92+S99+S103+S107+S110+S113+S119+S122+S126</f>
        <v>3356685.38</v>
      </c>
      <c r="T64" s="16" t="n" hidden="false">
        <f>T65+T68+T70+T73+T80+T84+T87+T89+T92+T99+T103+T107+T110+T113+T119+T122+T126</f>
        <v>5012755.6</v>
      </c>
      <c r="U64" s="16" t="n" hidden="false">
        <f>U65+U68+U70+U73+U80+U84+U87+U89+U92+U99+U103+U107+U110+U113+U119+U122+U126</f>
        <v>8369440.98</v>
      </c>
      <c r="V64" s="17" t="n" hidden="false">
        <f>U64/N64-1</f>
        <v>0.38121679157498933</v>
      </c>
      <c r="W64" s="15" t="n">
        <v/>
      </c>
      <c r="X64" s="16" t="n" hidden="false">
        <v/>
      </c>
      <c r="Y64" s="16" t="n" hidden="false">
        <v/>
      </c>
      <c r="Z64" s="16" t="n" hidden="false">
        <v/>
      </c>
      <c r="AA64" s="16" t="n" hidden="false">
        <f>AA65+AA68+AA70+AA73+AA80+AA84+AA87+AA89+AA92+AA99+AA103+AA107+AA110+AA113+AA119+AA122+AA126</f>
        <v>3165430.1</v>
      </c>
      <c r="AB64" s="16" t="n" hidden="false">
        <f>AB65+AB68+AB70+AB73+AB80+AB84+AB87+AB89+AB92+AB99+AB103+AB107+AB110+AB113+AB119+AB122+AB126</f>
        <v>9065215</v>
      </c>
      <c r="AC64" s="16" t="n" hidden="false">
        <f>AC65+AC68+AC70+AC73+AC80+AC84+AC87+AC89+AC92+AC99+AC103+AC107+AC110+AC113+AC119+AC122+AC126</f>
        <v>12230645.1</v>
      </c>
      <c r="AD64" s="17" t="n" hidden="false">
        <f>AC64/N64-1</f>
        <v>1.018434973647949</v>
      </c>
      <c r="AE64" s="15" t="n">
        <v/>
      </c>
      <c r="AF64" s="16" t="n" hidden="false">
        <v/>
      </c>
      <c r="AG64" s="16" t="n" hidden="false">
        <v/>
      </c>
      <c r="AH64" s="16" t="n" hidden="false">
        <v/>
      </c>
      <c r="AI64" s="16" t="n" hidden="false">
        <f>AI65+AI68+AI70+AI73+AI80+AI84+AI87+AI89+AI92+AI99+AI103+AI107+AI110+AI113+AI119+AI122+AI126</f>
        <v>4029316.19</v>
      </c>
      <c r="AJ64" s="16" t="n" hidden="false">
        <f>AJ65+AJ68+AJ70+AJ73+AJ80+AJ84+AJ87+AJ89+AJ92+AJ99+AJ103+AJ107+AJ110+AJ113+AJ119+AJ122+AJ126</f>
        <v>7834130</v>
      </c>
      <c r="AK64" s="16" t="n" hidden="false">
        <f>AK65+AK68+AK70+AK73+AK80+AK84+AK87+AK89+AK92+AK99+AK103+AK107+AK110+AK113+AK119+AK122+AK126</f>
        <v>11863446.19</v>
      </c>
      <c r="AL64" s="17" t="n" hidden="false">
        <f>AK64/N64-1</f>
        <v>0.9578357888813656</v>
      </c>
      <c r="AM64" s="15" t="n">
        <v/>
      </c>
      <c r="AN64" s="16" t="n" hidden="false">
        <v/>
      </c>
      <c r="AO64" s="16" t="n" hidden="false">
        <v/>
      </c>
      <c r="AP64" s="16" t="n" hidden="false">
        <v/>
      </c>
      <c r="AQ64" s="16" t="n" hidden="false">
        <f>AQ65+AQ68+AQ70+AQ73+AQ80+AQ84+AQ87+AQ89+AQ92+AQ99+AQ103+AQ107+AQ110+AQ113+AQ119+AQ122+AQ126</f>
        <v>0</v>
      </c>
      <c r="AR64" s="16" t="n" hidden="false">
        <f>AR65+AR68+AR70+AR73+AR80+AR84+AR87+AR89+AR92+AR99+AR103+AR107+AR110+AR113+AR119+AR122+AR126</f>
        <v>0</v>
      </c>
      <c r="AS64" s="16" t="n" hidden="false">
        <f>AS65+AS68+AS70+AS73+AS80+AS84+AS87+AS89+AS92+AS99+AS103+AS107+AS110+AS113+AS119+AS122+AS126</f>
        <v>0</v>
      </c>
      <c r="AT64" s="17" t="n" hidden="false">
        <f>AS64/N64-1</f>
        <v>-1</v>
      </c>
    </row>
    <row r="65" customFormat="false" hidden="false" outlineLevel="0" collapsed="false">
      <c r="A65" s="18" t="inlineStr">
        <is>
          <t xml:space="preserve">1.1.1.1.1.1.3.1</t>
        </is>
      </c>
      <c r="B65" s="18" t="inlineStr">
        <is>
          <t xml:space="preserve"/>
        </is>
      </c>
      <c r="C65" s="18" t="inlineStr">
        <is>
          <t xml:space="preserve">Затяжка кабеля, провода в трубу / 1,5-6 мм</t>
        </is>
      </c>
      <c r="D65" s="7" t="inlineStr">
        <is>
          <t xml:space="preserve">Поставщики: ООО "Богословский кабельный завод", Акционерное общество "Электрокабель" Кольчугинский завод"</t>
        </is>
      </c>
      <c r="E65" s="7" t="inlineStr">
        <is>
          <t xml:space="preserve">Выгружается из БО по объектам BIM-КЦ</t>
        </is>
      </c>
      <c r="F65" s="7" t="inlineStr">
        <is>
          <t xml:space="preserve">ПОГ М</t>
        </is>
      </c>
      <c r="G65" s="7" t="inlineStr">
        <is>
          <t xml:space="preserve">1</t>
        </is>
      </c>
      <c r="H65" s="8" t="n">
        <v>858</v>
      </c>
      <c r="I65" s="19" t="n">
        <f>ROUND((L66+L67)/H65,2)</f>
        <v>60.91</v>
      </c>
      <c r="J65" s="20" t="n">
        <v>88</v>
      </c>
      <c r="K65" s="19" t="n">
        <f>I65+ROUND(J65,2)</f>
        <v>148.91</v>
      </c>
      <c r="L65" s="19" t="n">
        <f>ROUND(H65*I65,2)</f>
        <v>52260.78</v>
      </c>
      <c r="M65" s="19" t="n">
        <f>ROUND(H65*ROUND(J65,2),2)</f>
        <v>75504</v>
      </c>
      <c r="N65" s="19" t="n">
        <f>L65+M65</f>
        <v>127764.78</v>
      </c>
      <c r="O65" s="8" t="n">
        <v>858</v>
      </c>
      <c r="P65" s="19" t="n" hidden="false">
        <f>ROUND((S66+S67)/O65,2)</f>
        <v>69.5</v>
      </c>
      <c r="Q65" s="20" t="n" hidden="false">
        <v>120.8</v>
      </c>
      <c r="R65" s="19" t="n" hidden="false">
        <f>P65+Q65</f>
        <v>190.3</v>
      </c>
      <c r="S65" s="19" t="n" hidden="false">
        <f>ROUND(O65*P65,2)</f>
        <v>59631</v>
      </c>
      <c r="T65" s="19" t="n" hidden="false">
        <f>ROUND(O65*Q65,2)</f>
        <v>103646.4</v>
      </c>
      <c r="U65" s="19" t="n" hidden="false">
        <f>S65+T65</f>
        <v>163277.4</v>
      </c>
      <c r="V65" s="21" t="n" hidden="false">
        <f>U65/N65-1</f>
        <v>0.27795312604929157</v>
      </c>
      <c r="W65" s="8" t="n">
        <v>858</v>
      </c>
      <c r="X65" s="19" t="n" hidden="false">
        <f>ROUND((AA66+AA67)/W65,2)</f>
        <v>62.93</v>
      </c>
      <c r="Y65" s="20" t="n" hidden="false">
        <v>235</v>
      </c>
      <c r="Z65" s="19" t="n" hidden="false">
        <f>X65+Y65</f>
        <v>297.93</v>
      </c>
      <c r="AA65" s="19" t="n" hidden="false">
        <f>ROUND(W65*X65,2)</f>
        <v>53993.94</v>
      </c>
      <c r="AB65" s="19" t="n" hidden="false">
        <f>ROUND(W65*Y65,2)</f>
        <v>201630</v>
      </c>
      <c r="AC65" s="19" t="n" hidden="false">
        <f>AA65+AB65</f>
        <v>255623.94</v>
      </c>
      <c r="AD65" s="21" t="n" hidden="false">
        <f>AC65/N65-1</f>
        <v>1.0007387012289302</v>
      </c>
      <c r="AE65" s="8" t="n">
        <v>858</v>
      </c>
      <c r="AF65" s="19" t="n" hidden="false">
        <f>ROUND((AI66+AI67)/AE65,2)</f>
        <v>65.07</v>
      </c>
      <c r="AG65" s="20" t="n" hidden="false">
        <v>170</v>
      </c>
      <c r="AH65" s="19" t="n" hidden="false">
        <f>AF65+AG65</f>
        <v>235.07</v>
      </c>
      <c r="AI65" s="19" t="n" hidden="false">
        <f>ROUND(AE65*AF65,2)</f>
        <v>55830.06</v>
      </c>
      <c r="AJ65" s="19" t="n" hidden="false">
        <f>ROUND(AE65*AG65,2)</f>
        <v>145860</v>
      </c>
      <c r="AK65" s="19" t="n" hidden="false">
        <f>AI65+AJ65</f>
        <v>201690.06</v>
      </c>
      <c r="AL65" s="21" t="n" hidden="false">
        <f>AK65/N65-1</f>
        <v>0.5786045262238937</v>
      </c>
      <c r="AM65" s="8" t="n">
        <v>0</v>
      </c>
      <c r="AN65" s="19" t="n" hidden="false">
        <f>ROUND((AQ66+AQ67)/AM65,2)</f>
        <v>0</v>
      </c>
      <c r="AO65" s="19" t="n" hidden="false">
        <v>0</v>
      </c>
      <c r="AP65" s="19" t="n" hidden="false">
        <f>AN65+AO65</f>
        <v>0</v>
      </c>
      <c r="AQ65" s="19" t="n" hidden="false">
        <f>ROUND(AM65*AN65,2)</f>
        <v>0</v>
      </c>
      <c r="AR65" s="19" t="n" hidden="false">
        <f>ROUND(AM65*AO65,2)</f>
        <v>0</v>
      </c>
      <c r="AS65" s="19" t="n" hidden="false">
        <f>AQ65+AR65</f>
        <v>0</v>
      </c>
      <c r="AT65" s="21" t="n" hidden="false">
        <f>AS65/N65-1</f>
        <v>-1</v>
      </c>
    </row>
    <row r="66" customFormat="false" hidden="false" outlineLevel="0" collapsed="false">
      <c r="A66" s="18" t="inlineStr">
        <is>
          <t xml:space="preserve">1.1.1.1.1.1.3.1.1</t>
        </is>
      </c>
      <c r="B66" s="18" t="inlineStr">
        <is>
          <t xml:space="preserve"/>
        </is>
      </c>
      <c r="C66" s="22" t="inlineStr">
        <is>
          <t xml:space="preserve">Кабель силовой ВВГнг(A)-FRLS 3х1,5мм2, 660В</t>
        </is>
      </c>
      <c r="D66" s="7" t="inlineStr">
        <is>
          <t xml:space="preserve">ЭО</t>
        </is>
      </c>
      <c r="E66" s="7" t="inlineStr">
        <is>
          <t xml:space="preserve"/>
        </is>
      </c>
      <c r="F66" s="7" t="inlineStr">
        <is>
          <t xml:space="preserve">М</t>
        </is>
      </c>
      <c r="G66" s="7" t="inlineStr">
        <is>
          <t xml:space="preserve">1</t>
        </is>
      </c>
      <c r="H66" s="8" t="n">
        <v>628</v>
      </c>
      <c r="I66" s="23" t="n">
        <v>64</v>
      </c>
      <c r="J66" s="19" t="n">
        <v/>
      </c>
      <c r="K66" s="19" t="n">
        <f>ROUND(I66,2)+J66</f>
        <v>64</v>
      </c>
      <c r="L66" s="19" t="n">
        <f>ROUND(H66*ROUND(I66,2),2)</f>
        <v>40192</v>
      </c>
      <c r="M66" s="19" t="n">
        <v/>
      </c>
      <c r="N66" s="19" t="n">
        <f>L66+M66</f>
        <v>40192</v>
      </c>
      <c r="O66" s="8" t="n">
        <v>628</v>
      </c>
      <c r="P66" s="23" t="n" hidden="false">
        <v>64</v>
      </c>
      <c r="Q66" s="19" t="n" hidden="false">
        <v/>
      </c>
      <c r="R66" s="19" t="n" hidden="false">
        <f>P66+Q66</f>
        <v>64</v>
      </c>
      <c r="S66" s="19" t="n" hidden="false">
        <f>ROUND(O66*P66,2)</f>
        <v>40192</v>
      </c>
      <c r="T66" s="19" t="n" hidden="false">
        <v/>
      </c>
      <c r="U66" s="19" t="n" hidden="false">
        <f>S66+T66</f>
        <v>40192</v>
      </c>
      <c r="V66" s="21" t="n" hidden="false">
        <f>U66/N66-1</f>
        <v>0</v>
      </c>
      <c r="W66" s="8" t="n">
        <v>628</v>
      </c>
      <c r="X66" s="23" t="n" hidden="false">
        <v>64</v>
      </c>
      <c r="Y66" s="19" t="n" hidden="false">
        <v/>
      </c>
      <c r="Z66" s="19" t="n" hidden="false">
        <f>X66+Y66</f>
        <v>64</v>
      </c>
      <c r="AA66" s="19" t="n" hidden="false">
        <f>ROUND(W66*X66,2)</f>
        <v>40192</v>
      </c>
      <c r="AB66" s="19" t="n" hidden="false">
        <v/>
      </c>
      <c r="AC66" s="19" t="n" hidden="false">
        <f>AA66+AB66</f>
        <v>40192</v>
      </c>
      <c r="AD66" s="21" t="n" hidden="false">
        <f>AC66/N66-1</f>
        <v>0</v>
      </c>
      <c r="AE66" s="8" t="n">
        <v>628</v>
      </c>
      <c r="AF66" s="23" t="n" hidden="false">
        <v>64</v>
      </c>
      <c r="AG66" s="19" t="n" hidden="false">
        <v/>
      </c>
      <c r="AH66" s="19" t="n" hidden="false">
        <f>AF66+AG66</f>
        <v>64</v>
      </c>
      <c r="AI66" s="19" t="n" hidden="false">
        <f>ROUND(AE66*AF66,2)</f>
        <v>40192</v>
      </c>
      <c r="AJ66" s="19" t="n" hidden="false">
        <v/>
      </c>
      <c r="AK66" s="19" t="n" hidden="false">
        <f>AI66+AJ66</f>
        <v>40192</v>
      </c>
      <c r="AL66" s="21" t="n" hidden="false">
        <f>AK66/N66-1</f>
        <v>0</v>
      </c>
      <c r="AM66" s="8" t="n">
        <v>0</v>
      </c>
      <c r="AN66" s="23" t="n" hidden="false">
        <v>0</v>
      </c>
      <c r="AO66" s="19" t="n" hidden="false">
        <v/>
      </c>
      <c r="AP66" s="19" t="n" hidden="false">
        <f>AN66+AO66</f>
        <v>0</v>
      </c>
      <c r="AQ66" s="19" t="n" hidden="false">
        <f>ROUND(AM66*AN66,2)</f>
        <v>0</v>
      </c>
      <c r="AR66" s="19" t="n" hidden="false">
        <v/>
      </c>
      <c r="AS66" s="19" t="n" hidden="false">
        <f>AQ66+AR66</f>
        <v>0</v>
      </c>
      <c r="AT66" s="21" t="n" hidden="false">
        <f>AS66/N66-1</f>
        <v>-1</v>
      </c>
    </row>
    <row r="67" customFormat="false" hidden="false" outlineLevel="0" collapsed="false">
      <c r="A67" s="18" t="inlineStr">
        <is>
          <t xml:space="preserve">1.1.1.1.1.1.3.1.2</t>
        </is>
      </c>
      <c r="B67" s="18" t="inlineStr">
        <is>
          <t xml:space="preserve"/>
        </is>
      </c>
      <c r="C67" s="22" t="inlineStr">
        <is>
          <t xml:space="preserve">Кабель силовой ВВГнг(A)-LSLTx 3х1,5мм2, 1000В</t>
        </is>
      </c>
      <c r="D67" s="7" t="inlineStr">
        <is>
          <t xml:space="preserve">ЭО</t>
        </is>
      </c>
      <c r="E67" s="7" t="inlineStr">
        <is>
          <t xml:space="preserve"/>
        </is>
      </c>
      <c r="F67" s="7" t="inlineStr">
        <is>
          <t xml:space="preserve">М</t>
        </is>
      </c>
      <c r="G67" s="7" t="inlineStr">
        <is>
          <t xml:space="preserve">1</t>
        </is>
      </c>
      <c r="H67" s="8" t="n">
        <v>230</v>
      </c>
      <c r="I67" s="20" t="n">
        <v>52.46</v>
      </c>
      <c r="J67" s="19" t="n">
        <v/>
      </c>
      <c r="K67" s="19" t="n">
        <f>ROUND(I67,2)+J67</f>
        <v>52.46</v>
      </c>
      <c r="L67" s="19" t="n">
        <f>ROUND(H67*ROUND(I67,2),2)</f>
        <v>12065.8</v>
      </c>
      <c r="M67" s="19" t="n">
        <v/>
      </c>
      <c r="N67" s="19" t="n">
        <f>L67+M67</f>
        <v>12065.8</v>
      </c>
      <c r="O67" s="8" t="n">
        <v>230</v>
      </c>
      <c r="P67" s="20" t="n" hidden="false">
        <v>84.5</v>
      </c>
      <c r="Q67" s="19" t="n" hidden="false">
        <v/>
      </c>
      <c r="R67" s="19" t="n" hidden="false">
        <f>P67+Q67</f>
        <v>84.5</v>
      </c>
      <c r="S67" s="19" t="n" hidden="false">
        <f>ROUND(O67*P67,2)</f>
        <v>19435</v>
      </c>
      <c r="T67" s="19" t="n" hidden="false">
        <v/>
      </c>
      <c r="U67" s="19" t="n" hidden="false">
        <f>S67+T67</f>
        <v>19435</v>
      </c>
      <c r="V67" s="21" t="n" hidden="false">
        <f>U67/N67-1</f>
        <v>0.6107510484178422</v>
      </c>
      <c r="W67" s="8" t="n">
        <v>230</v>
      </c>
      <c r="X67" s="20" t="n" hidden="false">
        <v>60</v>
      </c>
      <c r="Y67" s="19" t="n" hidden="false">
        <v/>
      </c>
      <c r="Z67" s="19" t="n" hidden="false">
        <f>X67+Y67</f>
        <v>60</v>
      </c>
      <c r="AA67" s="19" t="n" hidden="false">
        <f>ROUND(W67*X67,2)</f>
        <v>13800</v>
      </c>
      <c r="AB67" s="19" t="n" hidden="false">
        <v/>
      </c>
      <c r="AC67" s="19" t="n" hidden="false">
        <f>AA67+AB67</f>
        <v>13800</v>
      </c>
      <c r="AD67" s="21" t="n" hidden="false">
        <f>AC67/N67-1</f>
        <v>0.14372855508959215</v>
      </c>
      <c r="AE67" s="8" t="n">
        <v>230</v>
      </c>
      <c r="AF67" s="20" t="n" hidden="false">
        <v>68</v>
      </c>
      <c r="AG67" s="19" t="n" hidden="false">
        <v/>
      </c>
      <c r="AH67" s="19" t="n" hidden="false">
        <f>AF67+AG67</f>
        <v>68</v>
      </c>
      <c r="AI67" s="19" t="n" hidden="false">
        <f>ROUND(AE67*AF67,2)</f>
        <v>15640</v>
      </c>
      <c r="AJ67" s="19" t="n" hidden="false">
        <v/>
      </c>
      <c r="AK67" s="19" t="n" hidden="false">
        <f>AI67+AJ67</f>
        <v>15640</v>
      </c>
      <c r="AL67" s="21" t="n" hidden="false">
        <f>AK67/N67-1</f>
        <v>0.29622569576820434</v>
      </c>
      <c r="AM67" s="8" t="n">
        <v>0</v>
      </c>
      <c r="AN67" s="19" t="n" hidden="false">
        <v>0</v>
      </c>
      <c r="AO67" s="19" t="n" hidden="false">
        <v/>
      </c>
      <c r="AP67" s="19" t="n" hidden="false">
        <f>AN67+AO67</f>
        <v>0</v>
      </c>
      <c r="AQ67" s="19" t="n" hidden="false">
        <f>ROUND(AM67*AN67,2)</f>
        <v>0</v>
      </c>
      <c r="AR67" s="19" t="n" hidden="false">
        <v/>
      </c>
      <c r="AS67" s="19" t="n" hidden="false">
        <f>AQ67+AR67</f>
        <v>0</v>
      </c>
      <c r="AT67" s="21" t="n" hidden="false">
        <f>AS67/N67-1</f>
        <v>-1</v>
      </c>
    </row>
    <row r="68" customFormat="false" hidden="false" outlineLevel="0" collapsed="false">
      <c r="A68" s="18" t="inlineStr">
        <is>
          <t xml:space="preserve">1.1.1.1.1.1.3.2</t>
        </is>
      </c>
      <c r="B68" s="18" t="inlineStr">
        <is>
          <t xml:space="preserve"/>
        </is>
      </c>
      <c r="C68" s="18" t="inlineStr">
        <is>
          <t xml:space="preserve">Затяжка кабеля, провода в трубу / 1,5-6 мм</t>
        </is>
      </c>
      <c r="D68" s="7" t="inlineStr">
        <is>
          <t xml:space="preserve">ЭМ
Поставщики: ООО "Богословский кабельный завод", Акционерное общество "Электрокабель" Кольчугинский завод"</t>
        </is>
      </c>
      <c r="E68" s="7" t="inlineStr">
        <is>
          <t xml:space="preserve">Выгружается из БО по объектам BIM-КЦ</t>
        </is>
      </c>
      <c r="F68" s="7" t="inlineStr">
        <is>
          <t xml:space="preserve">ПОГ М</t>
        </is>
      </c>
      <c r="G68" s="7" t="inlineStr">
        <is>
          <t xml:space="preserve">1</t>
        </is>
      </c>
      <c r="H68" s="8" t="n">
        <v>100</v>
      </c>
      <c r="I68" s="19" t="n">
        <f>ROUND((L69)/H68,2)</f>
        <v>64</v>
      </c>
      <c r="J68" s="20" t="n">
        <v>88</v>
      </c>
      <c r="K68" s="19" t="n">
        <f>I68+ROUND(J68,2)</f>
        <v>152</v>
      </c>
      <c r="L68" s="19" t="n">
        <f>ROUND(H68*I68,2)</f>
        <v>6400</v>
      </c>
      <c r="M68" s="19" t="n">
        <f>ROUND(H68*ROUND(J68,2),2)</f>
        <v>8800</v>
      </c>
      <c r="N68" s="19" t="n">
        <f>L68+M68</f>
        <v>15200</v>
      </c>
      <c r="O68" s="8" t="n">
        <v>100</v>
      </c>
      <c r="P68" s="19" t="n" hidden="false">
        <f>ROUND((S69)/O68,2)</f>
        <v>64</v>
      </c>
      <c r="Q68" s="20" t="n" hidden="false">
        <v>120.8</v>
      </c>
      <c r="R68" s="19" t="n" hidden="false">
        <f>P68+Q68</f>
        <v>184.8</v>
      </c>
      <c r="S68" s="19" t="n" hidden="false">
        <f>ROUND(O68*P68,2)</f>
        <v>6400</v>
      </c>
      <c r="T68" s="19" t="n" hidden="false">
        <f>ROUND(O68*Q68,2)</f>
        <v>12080</v>
      </c>
      <c r="U68" s="19" t="n" hidden="false">
        <f>S68+T68</f>
        <v>18480</v>
      </c>
      <c r="V68" s="21" t="n" hidden="false">
        <f>U68/N68-1</f>
        <v>0.21578947368421053</v>
      </c>
      <c r="W68" s="8" t="n">
        <v>100</v>
      </c>
      <c r="X68" s="19" t="n" hidden="false">
        <f>ROUND((AA69)/W68,2)</f>
        <v>64</v>
      </c>
      <c r="Y68" s="20" t="n" hidden="false">
        <v>235</v>
      </c>
      <c r="Z68" s="19" t="n" hidden="false">
        <f>X68+Y68</f>
        <v>299</v>
      </c>
      <c r="AA68" s="19" t="n" hidden="false">
        <f>ROUND(W68*X68,2)</f>
        <v>6400</v>
      </c>
      <c r="AB68" s="19" t="n" hidden="false">
        <f>ROUND(W68*Y68,2)</f>
        <v>23500</v>
      </c>
      <c r="AC68" s="19" t="n" hidden="false">
        <f>AA68+AB68</f>
        <v>29900</v>
      </c>
      <c r="AD68" s="21" t="n" hidden="false">
        <f>AC68/N68-1</f>
        <v>0.9671052631578947</v>
      </c>
      <c r="AE68" s="8" t="n">
        <v>100</v>
      </c>
      <c r="AF68" s="19" t="n" hidden="false">
        <f>ROUND((AI69)/AE68,2)</f>
        <v>64</v>
      </c>
      <c r="AG68" s="20" t="n" hidden="false">
        <v>170</v>
      </c>
      <c r="AH68" s="19" t="n" hidden="false">
        <f>AF68+AG68</f>
        <v>234</v>
      </c>
      <c r="AI68" s="19" t="n" hidden="false">
        <f>ROUND(AE68*AF68,2)</f>
        <v>6400</v>
      </c>
      <c r="AJ68" s="19" t="n" hidden="false">
        <f>ROUND(AE68*AG68,2)</f>
        <v>17000</v>
      </c>
      <c r="AK68" s="19" t="n" hidden="false">
        <f>AI68+AJ68</f>
        <v>23400</v>
      </c>
      <c r="AL68" s="21" t="n" hidden="false">
        <f>AK68/N68-1</f>
        <v>0.5394736842105263</v>
      </c>
      <c r="AM68" s="8" t="n">
        <v>0</v>
      </c>
      <c r="AN68" s="19" t="n" hidden="false">
        <f>ROUND((AQ69)/AM68,2)</f>
        <v>0</v>
      </c>
      <c r="AO68" s="19" t="n" hidden="false">
        <v>0</v>
      </c>
      <c r="AP68" s="19" t="n" hidden="false">
        <f>AN68+AO68</f>
        <v>0</v>
      </c>
      <c r="AQ68" s="19" t="n" hidden="false">
        <f>ROUND(AM68*AN68,2)</f>
        <v>0</v>
      </c>
      <c r="AR68" s="19" t="n" hidden="false">
        <f>ROUND(AM68*AO68,2)</f>
        <v>0</v>
      </c>
      <c r="AS68" s="19" t="n" hidden="false">
        <f>AQ68+AR68</f>
        <v>0</v>
      </c>
      <c r="AT68" s="21" t="n" hidden="false">
        <f>AS68/N68-1</f>
        <v>-1</v>
      </c>
    </row>
    <row r="69" customFormat="false" hidden="false" outlineLevel="0" collapsed="false">
      <c r="A69" s="18" t="inlineStr">
        <is>
          <t xml:space="preserve">1.1.1.1.1.1.3.2.1</t>
        </is>
      </c>
      <c r="B69" s="18" t="inlineStr">
        <is>
          <t xml:space="preserve"/>
        </is>
      </c>
      <c r="C69" s="22" t="inlineStr">
        <is>
          <t xml:space="preserve">Кабель силовой ВВГнг(A)-FRLS 3х1,5мм2, 660В</t>
        </is>
      </c>
      <c r="D69" s="7" t="inlineStr">
        <is>
          <t xml:space="preserve">FRLSLTX</t>
        </is>
      </c>
      <c r="E69" s="7" t="inlineStr">
        <is>
          <t xml:space="preserve"/>
        </is>
      </c>
      <c r="F69" s="7" t="inlineStr">
        <is>
          <t xml:space="preserve">М</t>
        </is>
      </c>
      <c r="G69" s="7" t="inlineStr">
        <is>
          <t xml:space="preserve">1</t>
        </is>
      </c>
      <c r="H69" s="8" t="n">
        <v>100</v>
      </c>
      <c r="I69" s="23" t="n">
        <v>64</v>
      </c>
      <c r="J69" s="19" t="n">
        <v/>
      </c>
      <c r="K69" s="19" t="n">
        <f>ROUND(I69,2)+J69</f>
        <v>64</v>
      </c>
      <c r="L69" s="19" t="n">
        <f>ROUND(H69*ROUND(I69,2),2)</f>
        <v>6400</v>
      </c>
      <c r="M69" s="19" t="n">
        <v/>
      </c>
      <c r="N69" s="19" t="n">
        <f>L69+M69</f>
        <v>6400</v>
      </c>
      <c r="O69" s="8" t="n">
        <v>100</v>
      </c>
      <c r="P69" s="23" t="n" hidden="false">
        <v>64</v>
      </c>
      <c r="Q69" s="19" t="n" hidden="false">
        <v/>
      </c>
      <c r="R69" s="19" t="n" hidden="false">
        <f>P69+Q69</f>
        <v>64</v>
      </c>
      <c r="S69" s="19" t="n" hidden="false">
        <f>ROUND(O69*P69,2)</f>
        <v>6400</v>
      </c>
      <c r="T69" s="19" t="n" hidden="false">
        <v/>
      </c>
      <c r="U69" s="19" t="n" hidden="false">
        <f>S69+T69</f>
        <v>6400</v>
      </c>
      <c r="V69" s="21" t="n" hidden="false">
        <f>U69/N69-1</f>
        <v>0</v>
      </c>
      <c r="W69" s="8" t="n">
        <v>100</v>
      </c>
      <c r="X69" s="23" t="n" hidden="false">
        <v>64</v>
      </c>
      <c r="Y69" s="19" t="n" hidden="false">
        <v/>
      </c>
      <c r="Z69" s="19" t="n" hidden="false">
        <f>X69+Y69</f>
        <v>64</v>
      </c>
      <c r="AA69" s="19" t="n" hidden="false">
        <f>ROUND(W69*X69,2)</f>
        <v>6400</v>
      </c>
      <c r="AB69" s="19" t="n" hidden="false">
        <v/>
      </c>
      <c r="AC69" s="19" t="n" hidden="false">
        <f>AA69+AB69</f>
        <v>6400</v>
      </c>
      <c r="AD69" s="21" t="n" hidden="false">
        <f>AC69/N69-1</f>
        <v>0</v>
      </c>
      <c r="AE69" s="8" t="n">
        <v>100</v>
      </c>
      <c r="AF69" s="23" t="n" hidden="false">
        <v>64</v>
      </c>
      <c r="AG69" s="19" t="n" hidden="false">
        <v/>
      </c>
      <c r="AH69" s="19" t="n" hidden="false">
        <f>AF69+AG69</f>
        <v>64</v>
      </c>
      <c r="AI69" s="19" t="n" hidden="false">
        <f>ROUND(AE69*AF69,2)</f>
        <v>6400</v>
      </c>
      <c r="AJ69" s="19" t="n" hidden="false">
        <v/>
      </c>
      <c r="AK69" s="19" t="n" hidden="false">
        <f>AI69+AJ69</f>
        <v>6400</v>
      </c>
      <c r="AL69" s="21" t="n" hidden="false">
        <f>AK69/N69-1</f>
        <v>0</v>
      </c>
      <c r="AM69" s="8" t="n">
        <v>0</v>
      </c>
      <c r="AN69" s="23" t="n" hidden="false">
        <v>0</v>
      </c>
      <c r="AO69" s="19" t="n" hidden="false">
        <v/>
      </c>
      <c r="AP69" s="19" t="n" hidden="false">
        <f>AN69+AO69</f>
        <v>0</v>
      </c>
      <c r="AQ69" s="19" t="n" hidden="false">
        <f>ROUND(AM69*AN69,2)</f>
        <v>0</v>
      </c>
      <c r="AR69" s="19" t="n" hidden="false">
        <v/>
      </c>
      <c r="AS69" s="19" t="n" hidden="false">
        <f>AQ69+AR69</f>
        <v>0</v>
      </c>
      <c r="AT69" s="21" t="n" hidden="false">
        <f>AS69/N69-1</f>
        <v>-1</v>
      </c>
    </row>
    <row r="70" customFormat="false" hidden="false" outlineLevel="0" collapsed="false">
      <c r="A70" s="18" t="inlineStr">
        <is>
          <t xml:space="preserve">1.1.1.1.1.1.3.3</t>
        </is>
      </c>
      <c r="B70" s="18" t="inlineStr">
        <is>
          <t xml:space="preserve"/>
        </is>
      </c>
      <c r="C70" s="18" t="inlineStr">
        <is>
          <t xml:space="preserve">Затяжка кабеля, провода в трубу / 7-17 мм</t>
        </is>
      </c>
      <c r="D70" s="7" t="inlineStr">
        <is>
          <t xml:space="preserve">Поставщики: ООО "Богословский кабельный завод", Акционерное общество "Электрокабель" Кольчугинский завод"</t>
        </is>
      </c>
      <c r="E70" s="7" t="inlineStr">
        <is>
          <t xml:space="preserve">Выгружается из БО по объектам BIM-КЦ</t>
        </is>
      </c>
      <c r="F70" s="7" t="inlineStr">
        <is>
          <t xml:space="preserve">ПОГ М</t>
        </is>
      </c>
      <c r="G70" s="7" t="inlineStr">
        <is>
          <t xml:space="preserve">1</t>
        </is>
      </c>
      <c r="H70" s="8" t="n">
        <v>1138</v>
      </c>
      <c r="I70" s="19" t="n">
        <f>ROUND((L71+L72)/H70,2)</f>
        <v>69.77</v>
      </c>
      <c r="J70" s="20" t="n">
        <v>108</v>
      </c>
      <c r="K70" s="19" t="n">
        <f>I70+ROUND(J70,2)</f>
        <v>177.77</v>
      </c>
      <c r="L70" s="19" t="n">
        <f>ROUND(H70*I70,2)</f>
        <v>79398.26</v>
      </c>
      <c r="M70" s="19" t="n">
        <f>ROUND(H70*ROUND(J70,2),2)</f>
        <v>122904</v>
      </c>
      <c r="N70" s="19" t="n">
        <f>L70+M70</f>
        <v>202302.26</v>
      </c>
      <c r="O70" s="8" t="n">
        <v>1138</v>
      </c>
      <c r="P70" s="19" t="n" hidden="false">
        <f>ROUND((S71+S72)/O70,2)</f>
        <v>69.77</v>
      </c>
      <c r="Q70" s="20" t="n" hidden="false">
        <v>152.8</v>
      </c>
      <c r="R70" s="19" t="n" hidden="false">
        <f>P70+Q70</f>
        <v>222.57</v>
      </c>
      <c r="S70" s="19" t="n" hidden="false">
        <f>ROUND(O70*P70,2)</f>
        <v>79398.26</v>
      </c>
      <c r="T70" s="19" t="n" hidden="false">
        <f>ROUND(O70*Q70,2)</f>
        <v>173886.4</v>
      </c>
      <c r="U70" s="19" t="n" hidden="false">
        <f>S70+T70</f>
        <v>253284.66</v>
      </c>
      <c r="V70" s="21" t="n" hidden="false">
        <f>U70/N70-1</f>
        <v>0.25201102548236487</v>
      </c>
      <c r="W70" s="8" t="n">
        <v>1138</v>
      </c>
      <c r="X70" s="19" t="n" hidden="false">
        <f>ROUND((AA71+AA72)/W70,2)</f>
        <v>69.77</v>
      </c>
      <c r="Y70" s="20" t="n" hidden="false">
        <v>290</v>
      </c>
      <c r="Z70" s="19" t="n" hidden="false">
        <f>X70+Y70</f>
        <v>359.77</v>
      </c>
      <c r="AA70" s="19" t="n" hidden="false">
        <f>ROUND(W70*X70,2)</f>
        <v>79398.26</v>
      </c>
      <c r="AB70" s="19" t="n" hidden="false">
        <f>ROUND(W70*Y70,2)</f>
        <v>330020</v>
      </c>
      <c r="AC70" s="19" t="n" hidden="false">
        <f>AA70+AB70</f>
        <v>409418.26</v>
      </c>
      <c r="AD70" s="21" t="n" hidden="false">
        <f>AC70/N70-1</f>
        <v>1.023794791022107</v>
      </c>
      <c r="AE70" s="8" t="n">
        <v>1138</v>
      </c>
      <c r="AF70" s="19" t="n" hidden="false">
        <f>ROUND((AI71+AI72)/AE70,2)</f>
        <v>69.77</v>
      </c>
      <c r="AG70" s="20" t="n" hidden="false">
        <v>250</v>
      </c>
      <c r="AH70" s="19" t="n" hidden="false">
        <f>AF70+AG70</f>
        <v>319.77</v>
      </c>
      <c r="AI70" s="19" t="n" hidden="false">
        <f>ROUND(AE70*AF70,2)</f>
        <v>79398.26</v>
      </c>
      <c r="AJ70" s="19" t="n" hidden="false">
        <f>ROUND(AE70*AG70,2)</f>
        <v>284500</v>
      </c>
      <c r="AK70" s="19" t="n" hidden="false">
        <f>AI70+AJ70</f>
        <v>363898.26</v>
      </c>
      <c r="AL70" s="21" t="n" hidden="false">
        <f>AK70/N70-1</f>
        <v>0.7987849468414243</v>
      </c>
      <c r="AM70" s="8" t="n">
        <v>0</v>
      </c>
      <c r="AN70" s="19" t="n" hidden="false">
        <f>ROUND((AQ71+AQ72)/AM70,2)</f>
        <v>0</v>
      </c>
      <c r="AO70" s="19" t="n" hidden="false">
        <v>0</v>
      </c>
      <c r="AP70" s="19" t="n" hidden="false">
        <f>AN70+AO70</f>
        <v>0</v>
      </c>
      <c r="AQ70" s="19" t="n" hidden="false">
        <f>ROUND(AM70*AN70,2)</f>
        <v>0</v>
      </c>
      <c r="AR70" s="19" t="n" hidden="false">
        <f>ROUND(AM70*AO70,2)</f>
        <v>0</v>
      </c>
      <c r="AS70" s="19" t="n" hidden="false">
        <f>AQ70+AR70</f>
        <v>0</v>
      </c>
      <c r="AT70" s="21" t="n" hidden="false">
        <f>AS70/N70-1</f>
        <v>-1</v>
      </c>
    </row>
    <row r="71" customFormat="false" hidden="false" outlineLevel="0" collapsed="false">
      <c r="A71" s="18" t="inlineStr">
        <is>
          <t xml:space="preserve">1.1.1.1.1.1.3.3.1</t>
        </is>
      </c>
      <c r="B71" s="18" t="inlineStr">
        <is>
          <t xml:space="preserve"/>
        </is>
      </c>
      <c r="C71" s="22" t="inlineStr">
        <is>
          <t xml:space="preserve">Кабель силовой ВВГнг(A)-FRLS 3х2,5мм2, 660В</t>
        </is>
      </c>
      <c r="D71" s="7" t="inlineStr">
        <is>
          <t xml:space="preserve">ЭО</t>
        </is>
      </c>
      <c r="E71" s="7" t="inlineStr">
        <is>
          <t xml:space="preserve"/>
        </is>
      </c>
      <c r="F71" s="7" t="inlineStr">
        <is>
          <t xml:space="preserve">М</t>
        </is>
      </c>
      <c r="G71" s="7" t="inlineStr">
        <is>
          <t xml:space="preserve">1</t>
        </is>
      </c>
      <c r="H71" s="8" t="n">
        <v>85</v>
      </c>
      <c r="I71" s="23" t="n">
        <v>107.26</v>
      </c>
      <c r="J71" s="19" t="n">
        <v/>
      </c>
      <c r="K71" s="19" t="n">
        <f>ROUND(I71,2)+J71</f>
        <v>107.26</v>
      </c>
      <c r="L71" s="19" t="n">
        <f>ROUND(H71*ROUND(I71,2),2)</f>
        <v>9117.1</v>
      </c>
      <c r="M71" s="19" t="n">
        <v/>
      </c>
      <c r="N71" s="19" t="n">
        <f>L71+M71</f>
        <v>9117.1</v>
      </c>
      <c r="O71" s="8" t="n">
        <v>85</v>
      </c>
      <c r="P71" s="23" t="n" hidden="false">
        <v>107.26</v>
      </c>
      <c r="Q71" s="19" t="n" hidden="false">
        <v/>
      </c>
      <c r="R71" s="19" t="n" hidden="false">
        <f>P71+Q71</f>
        <v>107.26</v>
      </c>
      <c r="S71" s="19" t="n" hidden="false">
        <f>ROUND(O71*P71,2)</f>
        <v>9117.1</v>
      </c>
      <c r="T71" s="19" t="n" hidden="false">
        <v/>
      </c>
      <c r="U71" s="19" t="n" hidden="false">
        <f>S71+T71</f>
        <v>9117.1</v>
      </c>
      <c r="V71" s="21" t="n" hidden="false">
        <f>U71/N71-1</f>
        <v>0</v>
      </c>
      <c r="W71" s="8" t="n">
        <v>85</v>
      </c>
      <c r="X71" s="23" t="n" hidden="false">
        <v>107.26</v>
      </c>
      <c r="Y71" s="19" t="n" hidden="false">
        <v/>
      </c>
      <c r="Z71" s="19" t="n" hidden="false">
        <f>X71+Y71</f>
        <v>107.26</v>
      </c>
      <c r="AA71" s="19" t="n" hidden="false">
        <f>ROUND(W71*X71,2)</f>
        <v>9117.1</v>
      </c>
      <c r="AB71" s="19" t="n" hidden="false">
        <v/>
      </c>
      <c r="AC71" s="19" t="n" hidden="false">
        <f>AA71+AB71</f>
        <v>9117.1</v>
      </c>
      <c r="AD71" s="21" t="n" hidden="false">
        <f>AC71/N71-1</f>
        <v>0</v>
      </c>
      <c r="AE71" s="8" t="n">
        <v>85</v>
      </c>
      <c r="AF71" s="23" t="n" hidden="false">
        <v>107.26</v>
      </c>
      <c r="AG71" s="19" t="n" hidden="false">
        <v/>
      </c>
      <c r="AH71" s="19" t="n" hidden="false">
        <f>AF71+AG71</f>
        <v>107.26</v>
      </c>
      <c r="AI71" s="19" t="n" hidden="false">
        <f>ROUND(AE71*AF71,2)</f>
        <v>9117.1</v>
      </c>
      <c r="AJ71" s="19" t="n" hidden="false">
        <v/>
      </c>
      <c r="AK71" s="19" t="n" hidden="false">
        <f>AI71+AJ71</f>
        <v>9117.1</v>
      </c>
      <c r="AL71" s="21" t="n" hidden="false">
        <f>AK71/N71-1</f>
        <v>0</v>
      </c>
      <c r="AM71" s="8" t="n">
        <v>0</v>
      </c>
      <c r="AN71" s="23" t="n" hidden="false">
        <v>0</v>
      </c>
      <c r="AO71" s="19" t="n" hidden="false">
        <v/>
      </c>
      <c r="AP71" s="19" t="n" hidden="false">
        <f>AN71+AO71</f>
        <v>0</v>
      </c>
      <c r="AQ71" s="19" t="n" hidden="false">
        <f>ROUND(AM71*AN71,2)</f>
        <v>0</v>
      </c>
      <c r="AR71" s="19" t="n" hidden="false">
        <v/>
      </c>
      <c r="AS71" s="19" t="n" hidden="false">
        <f>AQ71+AR71</f>
        <v>0</v>
      </c>
      <c r="AT71" s="21" t="n" hidden="false">
        <f>AS71/N71-1</f>
        <v>-1</v>
      </c>
    </row>
    <row r="72" customFormat="false" hidden="false" outlineLevel="0" collapsed="false">
      <c r="A72" s="18" t="inlineStr">
        <is>
          <t xml:space="preserve">1.1.1.1.1.1.3.3.2</t>
        </is>
      </c>
      <c r="B72" s="18" t="inlineStr">
        <is>
          <t xml:space="preserve"/>
        </is>
      </c>
      <c r="C72" s="22" t="inlineStr">
        <is>
          <t xml:space="preserve">Кабель силовой ВВГнг(A)-LSLTx 3х2,5мм2, 660В</t>
        </is>
      </c>
      <c r="D72" s="7" t="inlineStr">
        <is>
          <t xml:space="preserve">ЭО</t>
        </is>
      </c>
      <c r="E72" s="7" t="inlineStr">
        <is>
          <t xml:space="preserve"/>
        </is>
      </c>
      <c r="F72" s="7" t="inlineStr">
        <is>
          <t xml:space="preserve">М</t>
        </is>
      </c>
      <c r="G72" s="7" t="inlineStr">
        <is>
          <t xml:space="preserve">1</t>
        </is>
      </c>
      <c r="H72" s="8" t="n">
        <v>1053</v>
      </c>
      <c r="I72" s="23" t="n">
        <v>66.74</v>
      </c>
      <c r="J72" s="19" t="n">
        <v/>
      </c>
      <c r="K72" s="19" t="n">
        <f>ROUND(I72,2)+J72</f>
        <v>66.74</v>
      </c>
      <c r="L72" s="19" t="n">
        <f>ROUND(H72*ROUND(I72,2),2)</f>
        <v>70277.22</v>
      </c>
      <c r="M72" s="19" t="n">
        <v/>
      </c>
      <c r="N72" s="19" t="n">
        <f>L72+M72</f>
        <v>70277.22</v>
      </c>
      <c r="O72" s="8" t="n">
        <v>1053</v>
      </c>
      <c r="P72" s="23" t="n" hidden="false">
        <v>66.74</v>
      </c>
      <c r="Q72" s="19" t="n" hidden="false">
        <v/>
      </c>
      <c r="R72" s="19" t="n" hidden="false">
        <f>P72+Q72</f>
        <v>66.74</v>
      </c>
      <c r="S72" s="19" t="n" hidden="false">
        <f>ROUND(O72*P72,2)</f>
        <v>70277.22</v>
      </c>
      <c r="T72" s="19" t="n" hidden="false">
        <v/>
      </c>
      <c r="U72" s="19" t="n" hidden="false">
        <f>S72+T72</f>
        <v>70277.22</v>
      </c>
      <c r="V72" s="21" t="n" hidden="false">
        <f>U72/N72-1</f>
        <v>0</v>
      </c>
      <c r="W72" s="8" t="n">
        <v>1053</v>
      </c>
      <c r="X72" s="23" t="n" hidden="false">
        <v>66.74</v>
      </c>
      <c r="Y72" s="19" t="n" hidden="false">
        <v/>
      </c>
      <c r="Z72" s="19" t="n" hidden="false">
        <f>X72+Y72</f>
        <v>66.74</v>
      </c>
      <c r="AA72" s="19" t="n" hidden="false">
        <f>ROUND(W72*X72,2)</f>
        <v>70277.22</v>
      </c>
      <c r="AB72" s="19" t="n" hidden="false">
        <v/>
      </c>
      <c r="AC72" s="19" t="n" hidden="false">
        <f>AA72+AB72</f>
        <v>70277.22</v>
      </c>
      <c r="AD72" s="21" t="n" hidden="false">
        <f>AC72/N72-1</f>
        <v>0</v>
      </c>
      <c r="AE72" s="8" t="n">
        <v>1053</v>
      </c>
      <c r="AF72" s="23" t="n" hidden="false">
        <v>66.74</v>
      </c>
      <c r="AG72" s="19" t="n" hidden="false">
        <v/>
      </c>
      <c r="AH72" s="19" t="n" hidden="false">
        <f>AF72+AG72</f>
        <v>66.74</v>
      </c>
      <c r="AI72" s="19" t="n" hidden="false">
        <f>ROUND(AE72*AF72,2)</f>
        <v>70277.22</v>
      </c>
      <c r="AJ72" s="19" t="n" hidden="false">
        <v/>
      </c>
      <c r="AK72" s="19" t="n" hidden="false">
        <f>AI72+AJ72</f>
        <v>70277.22</v>
      </c>
      <c r="AL72" s="21" t="n" hidden="false">
        <f>AK72/N72-1</f>
        <v>0</v>
      </c>
      <c r="AM72" s="8" t="n">
        <v>0</v>
      </c>
      <c r="AN72" s="23" t="n" hidden="false">
        <v>0</v>
      </c>
      <c r="AO72" s="19" t="n" hidden="false">
        <v/>
      </c>
      <c r="AP72" s="19" t="n" hidden="false">
        <f>AN72+AO72</f>
        <v>0</v>
      </c>
      <c r="AQ72" s="19" t="n" hidden="false">
        <f>ROUND(AM72*AN72,2)</f>
        <v>0</v>
      </c>
      <c r="AR72" s="19" t="n" hidden="false">
        <v/>
      </c>
      <c r="AS72" s="19" t="n" hidden="false">
        <f>AQ72+AR72</f>
        <v>0</v>
      </c>
      <c r="AT72" s="21" t="n" hidden="false">
        <f>AS72/N72-1</f>
        <v>-1</v>
      </c>
    </row>
    <row r="73" customFormat="false" hidden="false" outlineLevel="0" collapsed="false">
      <c r="A73" s="18" t="inlineStr">
        <is>
          <t xml:space="preserve">1.1.1.1.1.1.3.4</t>
        </is>
      </c>
      <c r="B73" s="18" t="inlineStr">
        <is>
          <t xml:space="preserve"/>
        </is>
      </c>
      <c r="C73" s="18" t="inlineStr">
        <is>
          <t xml:space="preserve">Затяжка кабеля, провода в трубу / 7-17 мм</t>
        </is>
      </c>
      <c r="D73" s="7" t="inlineStr">
        <is>
          <t xml:space="preserve">ЭМ
Поставщики: ООО "Богословский кабельный завод", Акционерное общество "Электрокабель" Кольчугинский завод"</t>
        </is>
      </c>
      <c r="E73" s="7" t="inlineStr">
        <is>
          <t xml:space="preserve">Выгружается из БО по объектам BIM-КЦ</t>
        </is>
      </c>
      <c r="F73" s="7" t="inlineStr">
        <is>
          <t xml:space="preserve">ПОГ М</t>
        </is>
      </c>
      <c r="G73" s="7" t="inlineStr">
        <is>
          <t xml:space="preserve">1</t>
        </is>
      </c>
      <c r="H73" s="8" t="n">
        <v>5000</v>
      </c>
      <c r="I73" s="19" t="n">
        <f>ROUND((L74+L75+L76+L77+L78+L79)/H73,2)</f>
        <v>87.16</v>
      </c>
      <c r="J73" s="20" t="n">
        <v>108</v>
      </c>
      <c r="K73" s="19" t="n">
        <f>I73+ROUND(J73,2)</f>
        <v>195.16</v>
      </c>
      <c r="L73" s="19" t="n">
        <f>ROUND(H73*I73,2)</f>
        <v>435800</v>
      </c>
      <c r="M73" s="19" t="n">
        <f>ROUND(H73*ROUND(J73,2),2)</f>
        <v>540000</v>
      </c>
      <c r="N73" s="19" t="n">
        <f>L73+M73</f>
        <v>975800</v>
      </c>
      <c r="O73" s="8" t="n">
        <v>5000</v>
      </c>
      <c r="P73" s="19" t="n" hidden="false">
        <f>ROUND((S74+S75+S76+S77+S78+S79)/O73,2)</f>
        <v>95.58</v>
      </c>
      <c r="Q73" s="20" t="n" hidden="false">
        <v>152.8</v>
      </c>
      <c r="R73" s="19" t="n" hidden="false">
        <f>P73+Q73</f>
        <v>248.38</v>
      </c>
      <c r="S73" s="19" t="n" hidden="false">
        <f>ROUND(O73*P73,2)</f>
        <v>477900</v>
      </c>
      <c r="T73" s="19" t="n" hidden="false">
        <f>ROUND(O73*Q73,2)</f>
        <v>764000</v>
      </c>
      <c r="U73" s="19" t="n" hidden="false">
        <f>S73+T73</f>
        <v>1241900</v>
      </c>
      <c r="V73" s="21" t="n" hidden="false">
        <f>U73/N73-1</f>
        <v>0.27269932363189175</v>
      </c>
      <c r="W73" s="8" t="n">
        <v>5000</v>
      </c>
      <c r="X73" s="19" t="n" hidden="false">
        <f>ROUND((AA74+AA75+AA76+AA77+AA78+AA79)/W73,2)</f>
        <v>95.58</v>
      </c>
      <c r="Y73" s="20" t="n" hidden="false">
        <v>290</v>
      </c>
      <c r="Z73" s="19" t="n" hidden="false">
        <f>X73+Y73</f>
        <v>385.58</v>
      </c>
      <c r="AA73" s="19" t="n" hidden="false">
        <f>ROUND(W73*X73,2)</f>
        <v>477900</v>
      </c>
      <c r="AB73" s="19" t="n" hidden="false">
        <f>ROUND(W73*Y73,2)</f>
        <v>1450000</v>
      </c>
      <c r="AC73" s="19" t="n" hidden="false">
        <f>AA73+AB73</f>
        <v>1927900</v>
      </c>
      <c r="AD73" s="21" t="n" hidden="false">
        <f>AC73/N73-1</f>
        <v>0.9757122361139579</v>
      </c>
      <c r="AE73" s="8" t="n">
        <v>5000</v>
      </c>
      <c r="AF73" s="19" t="n" hidden="false">
        <f>ROUND((AI74+AI75+AI76+AI77+AI78+AI79)/AE73,2)</f>
        <v>96.14</v>
      </c>
      <c r="AG73" s="20" t="n" hidden="false">
        <v>350</v>
      </c>
      <c r="AH73" s="19" t="n" hidden="false">
        <f>AF73+AG73</f>
        <v>446.14</v>
      </c>
      <c r="AI73" s="19" t="n" hidden="false">
        <f>ROUND(AE73*AF73,2)</f>
        <v>480700</v>
      </c>
      <c r="AJ73" s="19" t="n" hidden="false">
        <f>ROUND(AE73*AG73,2)</f>
        <v>1750000</v>
      </c>
      <c r="AK73" s="19" t="n" hidden="false">
        <f>AI73+AJ73</f>
        <v>2230700</v>
      </c>
      <c r="AL73" s="21" t="n" hidden="false">
        <f>AK73/N73-1</f>
        <v>1.2860217257634763</v>
      </c>
      <c r="AM73" s="8" t="n">
        <v>0</v>
      </c>
      <c r="AN73" s="19" t="n" hidden="false">
        <f>ROUND((AQ74+AQ75+AQ76+AQ77+AQ78+AQ79)/AM73,2)</f>
        <v>0</v>
      </c>
      <c r="AO73" s="19" t="n" hidden="false">
        <v>0</v>
      </c>
      <c r="AP73" s="19" t="n" hidden="false">
        <f>AN73+AO73</f>
        <v>0</v>
      </c>
      <c r="AQ73" s="19" t="n" hidden="false">
        <f>ROUND(AM73*AN73,2)</f>
        <v>0</v>
      </c>
      <c r="AR73" s="19" t="n" hidden="false">
        <f>ROUND(AM73*AO73,2)</f>
        <v>0</v>
      </c>
      <c r="AS73" s="19" t="n" hidden="false">
        <f>AQ73+AR73</f>
        <v>0</v>
      </c>
      <c r="AT73" s="21" t="n" hidden="false">
        <f>AS73/N73-1</f>
        <v>-1</v>
      </c>
    </row>
    <row r="74" customFormat="false" hidden="false" outlineLevel="0" collapsed="false">
      <c r="A74" s="18" t="inlineStr">
        <is>
          <t xml:space="preserve">1.1.1.1.1.1.3.4.1</t>
        </is>
      </c>
      <c r="B74" s="18" t="inlineStr">
        <is>
          <t xml:space="preserve"/>
        </is>
      </c>
      <c r="C74" s="22" t="inlineStr">
        <is>
          <t xml:space="preserve">Кабель силовой ВВГнг(A)-LSLTx 5х2,5мм2, 660В</t>
        </is>
      </c>
      <c r="D74" s="7" t="inlineStr">
        <is>
          <t xml:space="preserve"/>
        </is>
      </c>
      <c r="E74" s="7" t="inlineStr">
        <is>
          <t xml:space="preserve"/>
        </is>
      </c>
      <c r="F74" s="7" t="inlineStr">
        <is>
          <t xml:space="preserve">М</t>
        </is>
      </c>
      <c r="G74" s="7" t="inlineStr">
        <is>
          <t xml:space="preserve">1</t>
        </is>
      </c>
      <c r="H74" s="8" t="n">
        <v>100</v>
      </c>
      <c r="I74" s="23" t="n">
        <v>153.21</v>
      </c>
      <c r="J74" s="19" t="n">
        <v/>
      </c>
      <c r="K74" s="19" t="n">
        <f>ROUND(I74,2)+J74</f>
        <v>153.21</v>
      </c>
      <c r="L74" s="19" t="n">
        <f>ROUND(H74*ROUND(I74,2),2)</f>
        <v>15321</v>
      </c>
      <c r="M74" s="19" t="n">
        <v/>
      </c>
      <c r="N74" s="19" t="n">
        <f>L74+M74</f>
        <v>15321</v>
      </c>
      <c r="O74" s="8" t="n">
        <v>100</v>
      </c>
      <c r="P74" s="23" t="n" hidden="false">
        <v>153.21</v>
      </c>
      <c r="Q74" s="19" t="n" hidden="false">
        <v/>
      </c>
      <c r="R74" s="19" t="n" hidden="false">
        <f>P74+Q74</f>
        <v>153.21</v>
      </c>
      <c r="S74" s="19" t="n" hidden="false">
        <f>ROUND(O74*P74,2)</f>
        <v>15321</v>
      </c>
      <c r="T74" s="19" t="n" hidden="false">
        <v/>
      </c>
      <c r="U74" s="19" t="n" hidden="false">
        <f>S74+T74</f>
        <v>15321</v>
      </c>
      <c r="V74" s="21" t="n" hidden="false">
        <f>U74/N74-1</f>
        <v>0</v>
      </c>
      <c r="W74" s="8" t="n">
        <v>100</v>
      </c>
      <c r="X74" s="23" t="n" hidden="false">
        <v>153.21</v>
      </c>
      <c r="Y74" s="19" t="n" hidden="false">
        <v/>
      </c>
      <c r="Z74" s="19" t="n" hidden="false">
        <f>X74+Y74</f>
        <v>153.21</v>
      </c>
      <c r="AA74" s="19" t="n" hidden="false">
        <f>ROUND(W74*X74,2)</f>
        <v>15321</v>
      </c>
      <c r="AB74" s="19" t="n" hidden="false">
        <v/>
      </c>
      <c r="AC74" s="19" t="n" hidden="false">
        <f>AA74+AB74</f>
        <v>15321</v>
      </c>
      <c r="AD74" s="21" t="n" hidden="false">
        <f>AC74/N74-1</f>
        <v>0</v>
      </c>
      <c r="AE74" s="8" t="n">
        <v>100</v>
      </c>
      <c r="AF74" s="23" t="n" hidden="false">
        <v>153.21</v>
      </c>
      <c r="AG74" s="19" t="n" hidden="false">
        <v/>
      </c>
      <c r="AH74" s="19" t="n" hidden="false">
        <f>AF74+AG74</f>
        <v>153.21</v>
      </c>
      <c r="AI74" s="19" t="n" hidden="false">
        <f>ROUND(AE74*AF74,2)</f>
        <v>15321</v>
      </c>
      <c r="AJ74" s="19" t="n" hidden="false">
        <v/>
      </c>
      <c r="AK74" s="19" t="n" hidden="false">
        <f>AI74+AJ74</f>
        <v>15321</v>
      </c>
      <c r="AL74" s="21" t="n" hidden="false">
        <f>AK74/N74-1</f>
        <v>0</v>
      </c>
      <c r="AM74" s="8" t="n">
        <v>0</v>
      </c>
      <c r="AN74" s="23" t="n" hidden="false">
        <v>0</v>
      </c>
      <c r="AO74" s="19" t="n" hidden="false">
        <v/>
      </c>
      <c r="AP74" s="19" t="n" hidden="false">
        <f>AN74+AO74</f>
        <v>0</v>
      </c>
      <c r="AQ74" s="19" t="n" hidden="false">
        <f>ROUND(AM74*AN74,2)</f>
        <v>0</v>
      </c>
      <c r="AR74" s="19" t="n" hidden="false">
        <v/>
      </c>
      <c r="AS74" s="19" t="n" hidden="false">
        <f>AQ74+AR74</f>
        <v>0</v>
      </c>
      <c r="AT74" s="21" t="n" hidden="false">
        <f>AS74/N74-1</f>
        <v>-1</v>
      </c>
    </row>
    <row r="75" customFormat="false" hidden="false" outlineLevel="0" collapsed="false">
      <c r="A75" s="18" t="inlineStr">
        <is>
          <t xml:space="preserve">1.1.1.1.1.1.3.4.2</t>
        </is>
      </c>
      <c r="B75" s="18" t="inlineStr">
        <is>
          <t xml:space="preserve"/>
        </is>
      </c>
      <c r="C75" s="22" t="inlineStr">
        <is>
          <t xml:space="preserve">Кабель силовой ВВГнг(A)-FRLSLTx 3х4мм2, 660В</t>
        </is>
      </c>
      <c r="D75" s="7" t="inlineStr">
        <is>
          <t xml:space="preserve"/>
        </is>
      </c>
      <c r="E75" s="7" t="inlineStr">
        <is>
          <t xml:space="preserve"/>
        </is>
      </c>
      <c r="F75" s="7" t="inlineStr">
        <is>
          <t xml:space="preserve">М</t>
        </is>
      </c>
      <c r="G75" s="7" t="inlineStr">
        <is>
          <t xml:space="preserve">1</t>
        </is>
      </c>
      <c r="H75" s="8" t="n">
        <v>100</v>
      </c>
      <c r="I75" s="23" t="n">
        <v>199.59</v>
      </c>
      <c r="J75" s="19" t="n">
        <v/>
      </c>
      <c r="K75" s="19" t="n">
        <f>ROUND(I75,2)+J75</f>
        <v>199.59</v>
      </c>
      <c r="L75" s="19" t="n">
        <f>ROUND(H75*ROUND(I75,2),2)</f>
        <v>19959</v>
      </c>
      <c r="M75" s="19" t="n">
        <v/>
      </c>
      <c r="N75" s="19" t="n">
        <f>L75+M75</f>
        <v>19959</v>
      </c>
      <c r="O75" s="8" t="n">
        <v>100</v>
      </c>
      <c r="P75" s="23" t="n" hidden="false">
        <v>199.59</v>
      </c>
      <c r="Q75" s="19" t="n" hidden="false">
        <v/>
      </c>
      <c r="R75" s="19" t="n" hidden="false">
        <f>P75+Q75</f>
        <v>199.59</v>
      </c>
      <c r="S75" s="19" t="n" hidden="false">
        <f>ROUND(O75*P75,2)</f>
        <v>19959</v>
      </c>
      <c r="T75" s="19" t="n" hidden="false">
        <v/>
      </c>
      <c r="U75" s="19" t="n" hidden="false">
        <f>S75+T75</f>
        <v>19959</v>
      </c>
      <c r="V75" s="21" t="n" hidden="false">
        <f>U75/N75-1</f>
        <v>0</v>
      </c>
      <c r="W75" s="8" t="n">
        <v>100</v>
      </c>
      <c r="X75" s="23" t="n" hidden="false">
        <v>199.59</v>
      </c>
      <c r="Y75" s="19" t="n" hidden="false">
        <v/>
      </c>
      <c r="Z75" s="19" t="n" hidden="false">
        <f>X75+Y75</f>
        <v>199.59</v>
      </c>
      <c r="AA75" s="19" t="n" hidden="false">
        <f>ROUND(W75*X75,2)</f>
        <v>19959</v>
      </c>
      <c r="AB75" s="19" t="n" hidden="false">
        <v/>
      </c>
      <c r="AC75" s="19" t="n" hidden="false">
        <f>AA75+AB75</f>
        <v>19959</v>
      </c>
      <c r="AD75" s="21" t="n" hidden="false">
        <f>AC75/N75-1</f>
        <v>0</v>
      </c>
      <c r="AE75" s="8" t="n">
        <v>100</v>
      </c>
      <c r="AF75" s="23" t="n" hidden="false">
        <v>199.59</v>
      </c>
      <c r="AG75" s="19" t="n" hidden="false">
        <v/>
      </c>
      <c r="AH75" s="19" t="n" hidden="false">
        <f>AF75+AG75</f>
        <v>199.59</v>
      </c>
      <c r="AI75" s="19" t="n" hidden="false">
        <f>ROUND(AE75*AF75,2)</f>
        <v>19959</v>
      </c>
      <c r="AJ75" s="19" t="n" hidden="false">
        <v/>
      </c>
      <c r="AK75" s="19" t="n" hidden="false">
        <f>AI75+AJ75</f>
        <v>19959</v>
      </c>
      <c r="AL75" s="21" t="n" hidden="false">
        <f>AK75/N75-1</f>
        <v>0</v>
      </c>
      <c r="AM75" s="8" t="n">
        <v>0</v>
      </c>
      <c r="AN75" s="23" t="n" hidden="false">
        <v>0</v>
      </c>
      <c r="AO75" s="19" t="n" hidden="false">
        <v/>
      </c>
      <c r="AP75" s="19" t="n" hidden="false">
        <f>AN75+AO75</f>
        <v>0</v>
      </c>
      <c r="AQ75" s="19" t="n" hidden="false">
        <f>ROUND(AM75*AN75,2)</f>
        <v>0</v>
      </c>
      <c r="AR75" s="19" t="n" hidden="false">
        <v/>
      </c>
      <c r="AS75" s="19" t="n" hidden="false">
        <f>AQ75+AR75</f>
        <v>0</v>
      </c>
      <c r="AT75" s="21" t="n" hidden="false">
        <f>AS75/N75-1</f>
        <v>-1</v>
      </c>
    </row>
    <row r="76" customFormat="false" hidden="false" outlineLevel="0" collapsed="false">
      <c r="A76" s="18" t="inlineStr">
        <is>
          <t xml:space="preserve">1.1.1.1.1.1.3.4.3</t>
        </is>
      </c>
      <c r="B76" s="18" t="inlineStr">
        <is>
          <t xml:space="preserve"/>
        </is>
      </c>
      <c r="C76" s="22" t="inlineStr">
        <is>
          <t xml:space="preserve">Кабель силовой ВВГнг(A)-FRLSLTx 5х2,5мм2, 660В</t>
        </is>
      </c>
      <c r="D76" s="7" t="inlineStr">
        <is>
          <t xml:space="preserve"/>
        </is>
      </c>
      <c r="E76" s="7" t="inlineStr">
        <is>
          <t xml:space="preserve"/>
        </is>
      </c>
      <c r="F76" s="7" t="inlineStr">
        <is>
          <t xml:space="preserve">М</t>
        </is>
      </c>
      <c r="G76" s="7" t="inlineStr">
        <is>
          <t xml:space="preserve">1</t>
        </is>
      </c>
      <c r="H76" s="8" t="n">
        <v>300</v>
      </c>
      <c r="I76" s="23" t="n">
        <v>158.06</v>
      </c>
      <c r="J76" s="19" t="n">
        <v/>
      </c>
      <c r="K76" s="19" t="n">
        <f>ROUND(I76,2)+J76</f>
        <v>158.06</v>
      </c>
      <c r="L76" s="19" t="n">
        <f>ROUND(H76*ROUND(I76,2),2)</f>
        <v>47418</v>
      </c>
      <c r="M76" s="19" t="n">
        <v/>
      </c>
      <c r="N76" s="19" t="n">
        <f>L76+M76</f>
        <v>47418</v>
      </c>
      <c r="O76" s="8" t="n">
        <v>300</v>
      </c>
      <c r="P76" s="23" t="n" hidden="false">
        <v>158.06</v>
      </c>
      <c r="Q76" s="19" t="n" hidden="false">
        <v/>
      </c>
      <c r="R76" s="19" t="n" hidden="false">
        <f>P76+Q76</f>
        <v>158.06</v>
      </c>
      <c r="S76" s="19" t="n" hidden="false">
        <f>ROUND(O76*P76,2)</f>
        <v>47418</v>
      </c>
      <c r="T76" s="19" t="n" hidden="false">
        <v/>
      </c>
      <c r="U76" s="19" t="n" hidden="false">
        <f>S76+T76</f>
        <v>47418</v>
      </c>
      <c r="V76" s="21" t="n" hidden="false">
        <f>U76/N76-1</f>
        <v>0</v>
      </c>
      <c r="W76" s="8" t="n">
        <v>300</v>
      </c>
      <c r="X76" s="23" t="n" hidden="false">
        <v>158.06</v>
      </c>
      <c r="Y76" s="19" t="n" hidden="false">
        <v/>
      </c>
      <c r="Z76" s="19" t="n" hidden="false">
        <f>X76+Y76</f>
        <v>158.06</v>
      </c>
      <c r="AA76" s="19" t="n" hidden="false">
        <f>ROUND(W76*X76,2)</f>
        <v>47418</v>
      </c>
      <c r="AB76" s="19" t="n" hidden="false">
        <v/>
      </c>
      <c r="AC76" s="19" t="n" hidden="false">
        <f>AA76+AB76</f>
        <v>47418</v>
      </c>
      <c r="AD76" s="21" t="n" hidden="false">
        <f>AC76/N76-1</f>
        <v>0</v>
      </c>
      <c r="AE76" s="8" t="n">
        <v>300</v>
      </c>
      <c r="AF76" s="23" t="n" hidden="false">
        <v>158.06</v>
      </c>
      <c r="AG76" s="19" t="n" hidden="false">
        <v/>
      </c>
      <c r="AH76" s="19" t="n" hidden="false">
        <f>AF76+AG76</f>
        <v>158.06</v>
      </c>
      <c r="AI76" s="19" t="n" hidden="false">
        <f>ROUND(AE76*AF76,2)</f>
        <v>47418</v>
      </c>
      <c r="AJ76" s="19" t="n" hidden="false">
        <v/>
      </c>
      <c r="AK76" s="19" t="n" hidden="false">
        <f>AI76+AJ76</f>
        <v>47418</v>
      </c>
      <c r="AL76" s="21" t="n" hidden="false">
        <f>AK76/N76-1</f>
        <v>0</v>
      </c>
      <c r="AM76" s="8" t="n">
        <v>0</v>
      </c>
      <c r="AN76" s="23" t="n" hidden="false">
        <v>0</v>
      </c>
      <c r="AO76" s="19" t="n" hidden="false">
        <v/>
      </c>
      <c r="AP76" s="19" t="n" hidden="false">
        <f>AN76+AO76</f>
        <v>0</v>
      </c>
      <c r="AQ76" s="19" t="n" hidden="false">
        <f>ROUND(AM76*AN76,2)</f>
        <v>0</v>
      </c>
      <c r="AR76" s="19" t="n" hidden="false">
        <v/>
      </c>
      <c r="AS76" s="19" t="n" hidden="false">
        <f>AQ76+AR76</f>
        <v>0</v>
      </c>
      <c r="AT76" s="21" t="n" hidden="false">
        <f>AS76/N76-1</f>
        <v>-1</v>
      </c>
    </row>
    <row r="77" customFormat="false" hidden="false" outlineLevel="0" collapsed="false">
      <c r="A77" s="18" t="inlineStr">
        <is>
          <t xml:space="preserve">1.1.1.1.1.1.3.4.4</t>
        </is>
      </c>
      <c r="B77" s="18" t="inlineStr">
        <is>
          <t xml:space="preserve"/>
        </is>
      </c>
      <c r="C77" s="22" t="inlineStr">
        <is>
          <t xml:space="preserve">Кабель силовой ВВГнг(A)-LSLTx 3х2,5мм2, 660В</t>
        </is>
      </c>
      <c r="D77" s="7" t="inlineStr">
        <is>
          <t xml:space="preserve"/>
        </is>
      </c>
      <c r="E77" s="7" t="inlineStr">
        <is>
          <t xml:space="preserve"/>
        </is>
      </c>
      <c r="F77" s="7" t="inlineStr">
        <is>
          <t xml:space="preserve">М</t>
        </is>
      </c>
      <c r="G77" s="7" t="inlineStr">
        <is>
          <t xml:space="preserve">1</t>
        </is>
      </c>
      <c r="H77" s="8" t="n">
        <v>3200</v>
      </c>
      <c r="I77" s="23" t="n">
        <v>66.74</v>
      </c>
      <c r="J77" s="19" t="n">
        <v/>
      </c>
      <c r="K77" s="19" t="n">
        <f>ROUND(I77,2)+J77</f>
        <v>66.74</v>
      </c>
      <c r="L77" s="19" t="n">
        <f>ROUND(H77*ROUND(I77,2),2)</f>
        <v>213568</v>
      </c>
      <c r="M77" s="19" t="n">
        <v/>
      </c>
      <c r="N77" s="19" t="n">
        <f>L77+M77</f>
        <v>213568</v>
      </c>
      <c r="O77" s="8" t="n">
        <v>3200</v>
      </c>
      <c r="P77" s="23" t="n" hidden="false">
        <v>66.74</v>
      </c>
      <c r="Q77" s="19" t="n" hidden="false">
        <v/>
      </c>
      <c r="R77" s="19" t="n" hidden="false">
        <f>P77+Q77</f>
        <v>66.74</v>
      </c>
      <c r="S77" s="19" t="n" hidden="false">
        <f>ROUND(O77*P77,2)</f>
        <v>213568</v>
      </c>
      <c r="T77" s="19" t="n" hidden="false">
        <v/>
      </c>
      <c r="U77" s="19" t="n" hidden="false">
        <f>S77+T77</f>
        <v>213568</v>
      </c>
      <c r="V77" s="21" t="n" hidden="false">
        <f>U77/N77-1</f>
        <v>0</v>
      </c>
      <c r="W77" s="8" t="n">
        <v>3200</v>
      </c>
      <c r="X77" s="23" t="n" hidden="false">
        <v>66.74</v>
      </c>
      <c r="Y77" s="19" t="n" hidden="false">
        <v/>
      </c>
      <c r="Z77" s="19" t="n" hidden="false">
        <f>X77+Y77</f>
        <v>66.74</v>
      </c>
      <c r="AA77" s="19" t="n" hidden="false">
        <f>ROUND(W77*X77,2)</f>
        <v>213568</v>
      </c>
      <c r="AB77" s="19" t="n" hidden="false">
        <v/>
      </c>
      <c r="AC77" s="19" t="n" hidden="false">
        <f>AA77+AB77</f>
        <v>213568</v>
      </c>
      <c r="AD77" s="21" t="n" hidden="false">
        <f>AC77/N77-1</f>
        <v>0</v>
      </c>
      <c r="AE77" s="8" t="n">
        <v>3200</v>
      </c>
      <c r="AF77" s="23" t="n" hidden="false">
        <v>66.74</v>
      </c>
      <c r="AG77" s="19" t="n" hidden="false">
        <v/>
      </c>
      <c r="AH77" s="19" t="n" hidden="false">
        <f>AF77+AG77</f>
        <v>66.74</v>
      </c>
      <c r="AI77" s="19" t="n" hidden="false">
        <f>ROUND(AE77*AF77,2)</f>
        <v>213568</v>
      </c>
      <c r="AJ77" s="19" t="n" hidden="false">
        <v/>
      </c>
      <c r="AK77" s="19" t="n" hidden="false">
        <f>AI77+AJ77</f>
        <v>213568</v>
      </c>
      <c r="AL77" s="21" t="n" hidden="false">
        <f>AK77/N77-1</f>
        <v>0</v>
      </c>
      <c r="AM77" s="8" t="n">
        <v>0</v>
      </c>
      <c r="AN77" s="23" t="n" hidden="false">
        <v>0</v>
      </c>
      <c r="AO77" s="19" t="n" hidden="false">
        <v/>
      </c>
      <c r="AP77" s="19" t="n" hidden="false">
        <f>AN77+AO77</f>
        <v>0</v>
      </c>
      <c r="AQ77" s="19" t="n" hidden="false">
        <f>ROUND(AM77*AN77,2)</f>
        <v>0</v>
      </c>
      <c r="AR77" s="19" t="n" hidden="false">
        <v/>
      </c>
      <c r="AS77" s="19" t="n" hidden="false">
        <f>AQ77+AR77</f>
        <v>0</v>
      </c>
      <c r="AT77" s="21" t="n" hidden="false">
        <f>AS77/N77-1</f>
        <v>-1</v>
      </c>
    </row>
    <row r="78" customFormat="false" hidden="false" outlineLevel="0" collapsed="false">
      <c r="A78" s="18" t="inlineStr">
        <is>
          <t xml:space="preserve">1.1.1.1.1.1.3.4.5</t>
        </is>
      </c>
      <c r="B78" s="18" t="inlineStr">
        <is>
          <t xml:space="preserve"/>
        </is>
      </c>
      <c r="C78" s="22" t="inlineStr">
        <is>
          <t xml:space="preserve">Кабель силовой ВВГнг(A)-LSLTx 3х4мм2, 1000В</t>
        </is>
      </c>
      <c r="D78" s="7" t="inlineStr">
        <is>
          <t xml:space="preserve"/>
        </is>
      </c>
      <c r="E78" s="7" t="inlineStr">
        <is>
          <t xml:space="preserve"/>
        </is>
      </c>
      <c r="F78" s="7" t="inlineStr">
        <is>
          <t xml:space="preserve">М</t>
        </is>
      </c>
      <c r="G78" s="7" t="inlineStr">
        <is>
          <t xml:space="preserve">1</t>
        </is>
      </c>
      <c r="H78" s="8" t="n">
        <v>700</v>
      </c>
      <c r="I78" s="20" t="n">
        <v>122.81</v>
      </c>
      <c r="J78" s="19" t="n">
        <v/>
      </c>
      <c r="K78" s="19" t="n">
        <f>ROUND(I78,2)+J78</f>
        <v>122.81</v>
      </c>
      <c r="L78" s="19" t="n">
        <f>ROUND(H78*ROUND(I78,2),2)</f>
        <v>85967</v>
      </c>
      <c r="M78" s="19" t="n">
        <v/>
      </c>
      <c r="N78" s="19" t="n">
        <f>L78+M78</f>
        <v>85967</v>
      </c>
      <c r="O78" s="8" t="n">
        <v>700</v>
      </c>
      <c r="P78" s="20" t="n" hidden="false">
        <v>183</v>
      </c>
      <c r="Q78" s="19" t="n" hidden="false">
        <v/>
      </c>
      <c r="R78" s="19" t="n" hidden="false">
        <f>P78+Q78</f>
        <v>183</v>
      </c>
      <c r="S78" s="19" t="n" hidden="false">
        <f>ROUND(O78*P78,2)</f>
        <v>128100</v>
      </c>
      <c r="T78" s="19" t="n" hidden="false">
        <v/>
      </c>
      <c r="U78" s="19" t="n" hidden="false">
        <f>S78+T78</f>
        <v>128100</v>
      </c>
      <c r="V78" s="21" t="n" hidden="false">
        <f>U78/N78-1</f>
        <v>0.49010666883804244</v>
      </c>
      <c r="W78" s="8" t="n">
        <v>700</v>
      </c>
      <c r="X78" s="20" t="n" hidden="false">
        <v>183</v>
      </c>
      <c r="Y78" s="19" t="n" hidden="false">
        <v/>
      </c>
      <c r="Z78" s="19" t="n" hidden="false">
        <f>X78+Y78</f>
        <v>183</v>
      </c>
      <c r="AA78" s="19" t="n" hidden="false">
        <f>ROUND(W78*X78,2)</f>
        <v>128100</v>
      </c>
      <c r="AB78" s="19" t="n" hidden="false">
        <v/>
      </c>
      <c r="AC78" s="19" t="n" hidden="false">
        <f>AA78+AB78</f>
        <v>128100</v>
      </c>
      <c r="AD78" s="21" t="n" hidden="false">
        <f>AC78/N78-1</f>
        <v>0.49010666883804244</v>
      </c>
      <c r="AE78" s="8" t="n">
        <v>700</v>
      </c>
      <c r="AF78" s="20" t="n" hidden="false">
        <v>187</v>
      </c>
      <c r="AG78" s="19" t="n" hidden="false">
        <v/>
      </c>
      <c r="AH78" s="19" t="n" hidden="false">
        <f>AF78+AG78</f>
        <v>187</v>
      </c>
      <c r="AI78" s="19" t="n" hidden="false">
        <f>ROUND(AE78*AF78,2)</f>
        <v>130900</v>
      </c>
      <c r="AJ78" s="19" t="n" hidden="false">
        <v/>
      </c>
      <c r="AK78" s="19" t="n" hidden="false">
        <f>AI78+AJ78</f>
        <v>130900</v>
      </c>
      <c r="AL78" s="21" t="n" hidden="false">
        <f>AK78/N78-1</f>
        <v>0.522677306408273</v>
      </c>
      <c r="AM78" s="8" t="n">
        <v>0</v>
      </c>
      <c r="AN78" s="19" t="n" hidden="false">
        <v>0</v>
      </c>
      <c r="AO78" s="19" t="n" hidden="false">
        <v/>
      </c>
      <c r="AP78" s="19" t="n" hidden="false">
        <f>AN78+AO78</f>
        <v>0</v>
      </c>
      <c r="AQ78" s="19" t="n" hidden="false">
        <f>ROUND(AM78*AN78,2)</f>
        <v>0</v>
      </c>
      <c r="AR78" s="19" t="n" hidden="false">
        <v/>
      </c>
      <c r="AS78" s="19" t="n" hidden="false">
        <f>AQ78+AR78</f>
        <v>0</v>
      </c>
      <c r="AT78" s="21" t="n" hidden="false">
        <f>AS78/N78-1</f>
        <v>-1</v>
      </c>
    </row>
    <row r="79" customFormat="false" hidden="false" outlineLevel="0" collapsed="false">
      <c r="A79" s="18" t="inlineStr">
        <is>
          <t xml:space="preserve">1.1.1.1.1.1.3.4.6</t>
        </is>
      </c>
      <c r="B79" s="18" t="inlineStr">
        <is>
          <t xml:space="preserve"/>
        </is>
      </c>
      <c r="C79" s="22" t="inlineStr">
        <is>
          <t xml:space="preserve">Кабель силовой ВВГнг(A)-LSLTx 5х1,5мм2, 660В</t>
        </is>
      </c>
      <c r="D79" s="7" t="inlineStr">
        <is>
          <t xml:space="preserve"/>
        </is>
      </c>
      <c r="E79" s="7" t="inlineStr">
        <is>
          <t xml:space="preserve"/>
        </is>
      </c>
      <c r="F79" s="7" t="inlineStr">
        <is>
          <t xml:space="preserve">М</t>
        </is>
      </c>
      <c r="G79" s="7" t="inlineStr">
        <is>
          <t xml:space="preserve">1</t>
        </is>
      </c>
      <c r="H79" s="8" t="n">
        <v>600</v>
      </c>
      <c r="I79" s="23" t="n">
        <v>89.24</v>
      </c>
      <c r="J79" s="19" t="n">
        <v/>
      </c>
      <c r="K79" s="19" t="n">
        <f>ROUND(I79,2)+J79</f>
        <v>89.24</v>
      </c>
      <c r="L79" s="19" t="n">
        <f>ROUND(H79*ROUND(I79,2),2)</f>
        <v>53544</v>
      </c>
      <c r="M79" s="19" t="n">
        <v/>
      </c>
      <c r="N79" s="19" t="n">
        <f>L79+M79</f>
        <v>53544</v>
      </c>
      <c r="O79" s="8" t="n">
        <v>600</v>
      </c>
      <c r="P79" s="23" t="n" hidden="false">
        <v>89.24</v>
      </c>
      <c r="Q79" s="19" t="n" hidden="false">
        <v/>
      </c>
      <c r="R79" s="19" t="n" hidden="false">
        <f>P79+Q79</f>
        <v>89.24</v>
      </c>
      <c r="S79" s="19" t="n" hidden="false">
        <f>ROUND(O79*P79,2)</f>
        <v>53544</v>
      </c>
      <c r="T79" s="19" t="n" hidden="false">
        <v/>
      </c>
      <c r="U79" s="19" t="n" hidden="false">
        <f>S79+T79</f>
        <v>53544</v>
      </c>
      <c r="V79" s="21" t="n" hidden="false">
        <f>U79/N79-1</f>
        <v>0</v>
      </c>
      <c r="W79" s="8" t="n">
        <v>600</v>
      </c>
      <c r="X79" s="23" t="n" hidden="false">
        <v>89.24</v>
      </c>
      <c r="Y79" s="19" t="n" hidden="false">
        <v/>
      </c>
      <c r="Z79" s="19" t="n" hidden="false">
        <f>X79+Y79</f>
        <v>89.24</v>
      </c>
      <c r="AA79" s="19" t="n" hidden="false">
        <f>ROUND(W79*X79,2)</f>
        <v>53544</v>
      </c>
      <c r="AB79" s="19" t="n" hidden="false">
        <v/>
      </c>
      <c r="AC79" s="19" t="n" hidden="false">
        <f>AA79+AB79</f>
        <v>53544</v>
      </c>
      <c r="AD79" s="21" t="n" hidden="false">
        <f>AC79/N79-1</f>
        <v>0</v>
      </c>
      <c r="AE79" s="8" t="n">
        <v>600</v>
      </c>
      <c r="AF79" s="23" t="n" hidden="false">
        <v>89.24</v>
      </c>
      <c r="AG79" s="19" t="n" hidden="false">
        <v/>
      </c>
      <c r="AH79" s="19" t="n" hidden="false">
        <f>AF79+AG79</f>
        <v>89.24</v>
      </c>
      <c r="AI79" s="19" t="n" hidden="false">
        <f>ROUND(AE79*AF79,2)</f>
        <v>53544</v>
      </c>
      <c r="AJ79" s="19" t="n" hidden="false">
        <v/>
      </c>
      <c r="AK79" s="19" t="n" hidden="false">
        <f>AI79+AJ79</f>
        <v>53544</v>
      </c>
      <c r="AL79" s="21" t="n" hidden="false">
        <f>AK79/N79-1</f>
        <v>0</v>
      </c>
      <c r="AM79" s="8" t="n">
        <v>0</v>
      </c>
      <c r="AN79" s="23" t="n" hidden="false">
        <v>0</v>
      </c>
      <c r="AO79" s="19" t="n" hidden="false">
        <v/>
      </c>
      <c r="AP79" s="19" t="n" hidden="false">
        <f>AN79+AO79</f>
        <v>0</v>
      </c>
      <c r="AQ79" s="19" t="n" hidden="false">
        <f>ROUND(AM79*AN79,2)</f>
        <v>0</v>
      </c>
      <c r="AR79" s="19" t="n" hidden="false">
        <v/>
      </c>
      <c r="AS79" s="19" t="n" hidden="false">
        <f>AQ79+AR79</f>
        <v>0</v>
      </c>
      <c r="AT79" s="21" t="n" hidden="false">
        <f>AS79/N79-1</f>
        <v>-1</v>
      </c>
    </row>
    <row r="80" customFormat="false" hidden="false" outlineLevel="0" collapsed="false">
      <c r="A80" s="18" t="inlineStr">
        <is>
          <t xml:space="preserve">1.1.1.1.1.1.3.5</t>
        </is>
      </c>
      <c r="B80" s="18" t="inlineStr">
        <is>
          <t xml:space="preserve"/>
        </is>
      </c>
      <c r="C80" s="18" t="inlineStr">
        <is>
          <t xml:space="preserve">Затяжка кабеля, провода в трубу / 18-39 мм</t>
        </is>
      </c>
      <c r="D80" s="7" t="inlineStr">
        <is>
          <t xml:space="preserve">Поставщики: ООО "Богословский кабельный завод", Акционерное общество "Электрокабель" Кольчугинский завод"</t>
        </is>
      </c>
      <c r="E80" s="7" t="inlineStr">
        <is>
          <t xml:space="preserve">Выгружается из БО по объектам BIM-КЦ</t>
        </is>
      </c>
      <c r="F80" s="7" t="inlineStr">
        <is>
          <t xml:space="preserve">ПОГ М</t>
        </is>
      </c>
      <c r="G80" s="7" t="inlineStr">
        <is>
          <t xml:space="preserve">1</t>
        </is>
      </c>
      <c r="H80" s="8" t="n">
        <v>726</v>
      </c>
      <c r="I80" s="19" t="n">
        <f>ROUND((L81+L82+L83)/H80,2)</f>
        <v>199.49</v>
      </c>
      <c r="J80" s="20" t="n">
        <v>183</v>
      </c>
      <c r="K80" s="19" t="n">
        <f>I80+ROUND(J80,2)</f>
        <v>382.49</v>
      </c>
      <c r="L80" s="19" t="n">
        <f>ROUND(H80*I80,2)</f>
        <v>144829.74</v>
      </c>
      <c r="M80" s="19" t="n">
        <f>ROUND(H80*ROUND(J80,2),2)</f>
        <v>132858</v>
      </c>
      <c r="N80" s="19" t="n">
        <f>L80+M80</f>
        <v>277687.74</v>
      </c>
      <c r="O80" s="8" t="n">
        <v>726</v>
      </c>
      <c r="P80" s="19" t="n" hidden="false">
        <f>ROUND((S81+S82+S83)/O80,2)</f>
        <v>202.55</v>
      </c>
      <c r="Q80" s="20" t="n" hidden="false">
        <v>252.8</v>
      </c>
      <c r="R80" s="19" t="n" hidden="false">
        <f>P80+Q80</f>
        <v>455.35</v>
      </c>
      <c r="S80" s="19" t="n" hidden="false">
        <f>ROUND(O80*P80,2)</f>
        <v>147051.3</v>
      </c>
      <c r="T80" s="19" t="n" hidden="false">
        <f>ROUND(O80*Q80,2)</f>
        <v>183532.8</v>
      </c>
      <c r="U80" s="19" t="n" hidden="false">
        <f>S80+T80</f>
        <v>330584.1</v>
      </c>
      <c r="V80" s="21" t="n" hidden="false">
        <f>U80/N80-1</f>
        <v>0.1904886402258883</v>
      </c>
      <c r="W80" s="8" t="n">
        <v>726</v>
      </c>
      <c r="X80" s="19" t="n" hidden="false">
        <f>ROUND((AA81+AA82+AA83)/W80,2)</f>
        <v>200.2</v>
      </c>
      <c r="Y80" s="20" t="n" hidden="false">
        <v>450</v>
      </c>
      <c r="Z80" s="19" t="n" hidden="false">
        <f>X80+Y80</f>
        <v>650.2</v>
      </c>
      <c r="AA80" s="19" t="n" hidden="false">
        <f>ROUND(W80*X80,2)</f>
        <v>145345.2</v>
      </c>
      <c r="AB80" s="19" t="n" hidden="false">
        <f>ROUND(W80*Y80,2)</f>
        <v>326700</v>
      </c>
      <c r="AC80" s="19" t="n" hidden="false">
        <f>AA80+AB80</f>
        <v>472045.2</v>
      </c>
      <c r="AD80" s="21" t="n" hidden="false">
        <f>AC80/N80-1</f>
        <v>0.6999137232345944</v>
      </c>
      <c r="AE80" s="8" t="n">
        <v>726</v>
      </c>
      <c r="AF80" s="19" t="n" hidden="false">
        <f>ROUND((AI81+AI82+AI83)/AE80,2)</f>
        <v>206.28</v>
      </c>
      <c r="AG80" s="20" t="n" hidden="false">
        <v>450</v>
      </c>
      <c r="AH80" s="19" t="n" hidden="false">
        <f>AF80+AG80</f>
        <v>656.28</v>
      </c>
      <c r="AI80" s="19" t="n" hidden="false">
        <f>ROUND(AE80*AF80,2)</f>
        <v>149759.28</v>
      </c>
      <c r="AJ80" s="19" t="n" hidden="false">
        <f>ROUND(AE80*AG80,2)</f>
        <v>326700</v>
      </c>
      <c r="AK80" s="19" t="n" hidden="false">
        <f>AI80+AJ80</f>
        <v>476459.28</v>
      </c>
      <c r="AL80" s="21" t="n" hidden="false">
        <f>AK80/N80-1</f>
        <v>0.715809563648723</v>
      </c>
      <c r="AM80" s="8" t="n">
        <v>0</v>
      </c>
      <c r="AN80" s="19" t="n" hidden="false">
        <f>ROUND((AQ81+AQ82+AQ83)/AM80,2)</f>
        <v>0</v>
      </c>
      <c r="AO80" s="19" t="n" hidden="false">
        <v>0</v>
      </c>
      <c r="AP80" s="19" t="n" hidden="false">
        <f>AN80+AO80</f>
        <v>0</v>
      </c>
      <c r="AQ80" s="19" t="n" hidden="false">
        <f>ROUND(AM80*AN80,2)</f>
        <v>0</v>
      </c>
      <c r="AR80" s="19" t="n" hidden="false">
        <f>ROUND(AM80*AO80,2)</f>
        <v>0</v>
      </c>
      <c r="AS80" s="19" t="n" hidden="false">
        <f>AQ80+AR80</f>
        <v>0</v>
      </c>
      <c r="AT80" s="21" t="n" hidden="false">
        <f>AS80/N80-1</f>
        <v>-1</v>
      </c>
    </row>
    <row r="81" customFormat="false" hidden="false" outlineLevel="0" collapsed="false">
      <c r="A81" s="18" t="inlineStr">
        <is>
          <t xml:space="preserve">1.1.1.1.1.1.3.5.1</t>
        </is>
      </c>
      <c r="B81" s="18" t="inlineStr">
        <is>
          <t xml:space="preserve"/>
        </is>
      </c>
      <c r="C81" s="22" t="inlineStr">
        <is>
          <t xml:space="preserve">Кабель силовой ВВГнг(A)-FRLS 3х6мм2, 660В</t>
        </is>
      </c>
      <c r="D81" s="7" t="inlineStr">
        <is>
          <t xml:space="preserve">FRLSTLX</t>
        </is>
      </c>
      <c r="E81" s="7" t="inlineStr">
        <is>
          <t xml:space="preserve"/>
        </is>
      </c>
      <c r="F81" s="7" t="inlineStr">
        <is>
          <t xml:space="preserve">М</t>
        </is>
      </c>
      <c r="G81" s="7" t="inlineStr">
        <is>
          <t xml:space="preserve">1</t>
        </is>
      </c>
      <c r="H81" s="8" t="n">
        <v>200</v>
      </c>
      <c r="I81" s="23" t="n">
        <v>183.71</v>
      </c>
      <c r="J81" s="19" t="n">
        <v/>
      </c>
      <c r="K81" s="19" t="n">
        <f>ROUND(I81,2)+J81</f>
        <v>183.71</v>
      </c>
      <c r="L81" s="19" t="n">
        <f>ROUND(H81*ROUND(I81,2),2)</f>
        <v>36742</v>
      </c>
      <c r="M81" s="19" t="n">
        <v/>
      </c>
      <c r="N81" s="19" t="n">
        <f>L81+M81</f>
        <v>36742</v>
      </c>
      <c r="O81" s="8" t="n">
        <v>200</v>
      </c>
      <c r="P81" s="23" t="n" hidden="false">
        <v>183.71</v>
      </c>
      <c r="Q81" s="19" t="n" hidden="false">
        <v/>
      </c>
      <c r="R81" s="19" t="n" hidden="false">
        <f>P81+Q81</f>
        <v>183.71</v>
      </c>
      <c r="S81" s="19" t="n" hidden="false">
        <f>ROUND(O81*P81,2)</f>
        <v>36742</v>
      </c>
      <c r="T81" s="19" t="n" hidden="false">
        <v/>
      </c>
      <c r="U81" s="19" t="n" hidden="false">
        <f>S81+T81</f>
        <v>36742</v>
      </c>
      <c r="V81" s="21" t="n" hidden="false">
        <f>U81/N81-1</f>
        <v>0</v>
      </c>
      <c r="W81" s="8" t="n">
        <v>200</v>
      </c>
      <c r="X81" s="23" t="n" hidden="false">
        <v>183.71</v>
      </c>
      <c r="Y81" s="19" t="n" hidden="false">
        <v/>
      </c>
      <c r="Z81" s="19" t="n" hidden="false">
        <f>X81+Y81</f>
        <v>183.71</v>
      </c>
      <c r="AA81" s="19" t="n" hidden="false">
        <f>ROUND(W81*X81,2)</f>
        <v>36742</v>
      </c>
      <c r="AB81" s="19" t="n" hidden="false">
        <v/>
      </c>
      <c r="AC81" s="19" t="n" hidden="false">
        <f>AA81+AB81</f>
        <v>36742</v>
      </c>
      <c r="AD81" s="21" t="n" hidden="false">
        <f>AC81/N81-1</f>
        <v>0</v>
      </c>
      <c r="AE81" s="8" t="n">
        <v>200</v>
      </c>
      <c r="AF81" s="23" t="n" hidden="false">
        <v>183.71</v>
      </c>
      <c r="AG81" s="19" t="n" hidden="false">
        <v/>
      </c>
      <c r="AH81" s="19" t="n" hidden="false">
        <f>AF81+AG81</f>
        <v>183.71</v>
      </c>
      <c r="AI81" s="19" t="n" hidden="false">
        <f>ROUND(AE81*AF81,2)</f>
        <v>36742</v>
      </c>
      <c r="AJ81" s="19" t="n" hidden="false">
        <v/>
      </c>
      <c r="AK81" s="19" t="n" hidden="false">
        <f>AI81+AJ81</f>
        <v>36742</v>
      </c>
      <c r="AL81" s="21" t="n" hidden="false">
        <f>AK81/N81-1</f>
        <v>0</v>
      </c>
      <c r="AM81" s="8" t="n">
        <v>0</v>
      </c>
      <c r="AN81" s="23" t="n" hidden="false">
        <v>0</v>
      </c>
      <c r="AO81" s="19" t="n" hidden="false">
        <v/>
      </c>
      <c r="AP81" s="19" t="n" hidden="false">
        <f>AN81+AO81</f>
        <v>0</v>
      </c>
      <c r="AQ81" s="19" t="n" hidden="false">
        <f>ROUND(AM81*AN81,2)</f>
        <v>0</v>
      </c>
      <c r="AR81" s="19" t="n" hidden="false">
        <v/>
      </c>
      <c r="AS81" s="19" t="n" hidden="false">
        <f>AQ81+AR81</f>
        <v>0</v>
      </c>
      <c r="AT81" s="21" t="n" hidden="false">
        <f>AS81/N81-1</f>
        <v>-1</v>
      </c>
    </row>
    <row r="82" customFormat="false" hidden="false" outlineLevel="0" collapsed="false">
      <c r="A82" s="18" t="inlineStr">
        <is>
          <t xml:space="preserve">1.1.1.1.1.1.3.5.2</t>
        </is>
      </c>
      <c r="B82" s="18" t="inlineStr">
        <is>
          <t xml:space="preserve"/>
        </is>
      </c>
      <c r="C82" s="22" t="inlineStr">
        <is>
          <t xml:space="preserve">Кабель силовой ВВГнг(A)-FRLSLTx 5х4мм2, 660В</t>
        </is>
      </c>
      <c r="D82" s="7" t="inlineStr">
        <is>
          <t xml:space="preserve"/>
        </is>
      </c>
      <c r="E82" s="7" t="inlineStr">
        <is>
          <t xml:space="preserve"/>
        </is>
      </c>
      <c r="F82" s="7" t="inlineStr">
        <is>
          <t xml:space="preserve">М</t>
        </is>
      </c>
      <c r="G82" s="7" t="inlineStr">
        <is>
          <t xml:space="preserve">1</t>
        </is>
      </c>
      <c r="H82" s="8" t="n">
        <v>400</v>
      </c>
      <c r="I82" s="23" t="n">
        <v>140.79</v>
      </c>
      <c r="J82" s="19" t="n">
        <v/>
      </c>
      <c r="K82" s="19" t="n">
        <f>ROUND(I82,2)+J82</f>
        <v>140.79</v>
      </c>
      <c r="L82" s="19" t="n">
        <f>ROUND(H82*ROUND(I82,2),2)</f>
        <v>56316</v>
      </c>
      <c r="M82" s="19" t="n">
        <v/>
      </c>
      <c r="N82" s="19" t="n">
        <f>L82+M82</f>
        <v>56316</v>
      </c>
      <c r="O82" s="8" t="n">
        <v>400</v>
      </c>
      <c r="P82" s="23" t="n" hidden="false">
        <v>140.79</v>
      </c>
      <c r="Q82" s="19" t="n" hidden="false">
        <v/>
      </c>
      <c r="R82" s="19" t="n" hidden="false">
        <f>P82+Q82</f>
        <v>140.79</v>
      </c>
      <c r="S82" s="19" t="n" hidden="false">
        <f>ROUND(O82*P82,2)</f>
        <v>56316</v>
      </c>
      <c r="T82" s="19" t="n" hidden="false">
        <v/>
      </c>
      <c r="U82" s="19" t="n" hidden="false">
        <f>S82+T82</f>
        <v>56316</v>
      </c>
      <c r="V82" s="21" t="n" hidden="false">
        <f>U82/N82-1</f>
        <v>0</v>
      </c>
      <c r="W82" s="8" t="n">
        <v>400</v>
      </c>
      <c r="X82" s="23" t="n" hidden="false">
        <v>140.79</v>
      </c>
      <c r="Y82" s="19" t="n" hidden="false">
        <v/>
      </c>
      <c r="Z82" s="19" t="n" hidden="false">
        <f>X82+Y82</f>
        <v>140.79</v>
      </c>
      <c r="AA82" s="19" t="n" hidden="false">
        <f>ROUND(W82*X82,2)</f>
        <v>56316</v>
      </c>
      <c r="AB82" s="19" t="n" hidden="false">
        <v/>
      </c>
      <c r="AC82" s="19" t="n" hidden="false">
        <f>AA82+AB82</f>
        <v>56316</v>
      </c>
      <c r="AD82" s="21" t="n" hidden="false">
        <f>AC82/N82-1</f>
        <v>0</v>
      </c>
      <c r="AE82" s="8" t="n">
        <v>400</v>
      </c>
      <c r="AF82" s="23" t="n" hidden="false">
        <v>140.79</v>
      </c>
      <c r="AG82" s="19" t="n" hidden="false">
        <v/>
      </c>
      <c r="AH82" s="19" t="n" hidden="false">
        <f>AF82+AG82</f>
        <v>140.79</v>
      </c>
      <c r="AI82" s="19" t="n" hidden="false">
        <f>ROUND(AE82*AF82,2)</f>
        <v>56316</v>
      </c>
      <c r="AJ82" s="19" t="n" hidden="false">
        <v/>
      </c>
      <c r="AK82" s="19" t="n" hidden="false">
        <f>AI82+AJ82</f>
        <v>56316</v>
      </c>
      <c r="AL82" s="21" t="n" hidden="false">
        <f>AK82/N82-1</f>
        <v>0</v>
      </c>
      <c r="AM82" s="8" t="n">
        <v>0</v>
      </c>
      <c r="AN82" s="23" t="n" hidden="false">
        <v>0</v>
      </c>
      <c r="AO82" s="19" t="n" hidden="false">
        <v/>
      </c>
      <c r="AP82" s="19" t="n" hidden="false">
        <f>AN82+AO82</f>
        <v>0</v>
      </c>
      <c r="AQ82" s="19" t="n" hidden="false">
        <f>ROUND(AM82*AN82,2)</f>
        <v>0</v>
      </c>
      <c r="AR82" s="19" t="n" hidden="false">
        <v/>
      </c>
      <c r="AS82" s="19" t="n" hidden="false">
        <f>AQ82+AR82</f>
        <v>0</v>
      </c>
      <c r="AT82" s="21" t="n" hidden="false">
        <f>AS82/N82-1</f>
        <v>-1</v>
      </c>
    </row>
    <row r="83" customFormat="false" hidden="false" outlineLevel="0" collapsed="false">
      <c r="A83" s="18" t="inlineStr">
        <is>
          <t xml:space="preserve">1.1.1.1.1.1.3.5.3</t>
        </is>
      </c>
      <c r="B83" s="18" t="inlineStr">
        <is>
          <t xml:space="preserve"/>
        </is>
      </c>
      <c r="C83" s="22" t="inlineStr">
        <is>
          <t xml:space="preserve">Кабель силовой ВВГнг(A)-LSLTx 5х6мм2, 1000В</t>
        </is>
      </c>
      <c r="D83" s="7" t="inlineStr">
        <is>
          <t xml:space="preserve"/>
        </is>
      </c>
      <c r="E83" s="7" t="inlineStr">
        <is>
          <t xml:space="preserve"/>
        </is>
      </c>
      <c r="F83" s="7" t="inlineStr">
        <is>
          <t xml:space="preserve">М</t>
        </is>
      </c>
      <c r="G83" s="7" t="inlineStr">
        <is>
          <t xml:space="preserve">1</t>
        </is>
      </c>
      <c r="H83" s="8" t="n">
        <v>126</v>
      </c>
      <c r="I83" s="20" t="n">
        <v>410.87</v>
      </c>
      <c r="J83" s="19" t="n">
        <v/>
      </c>
      <c r="K83" s="19" t="n">
        <f>ROUND(I83,2)+J83</f>
        <v>410.87</v>
      </c>
      <c r="L83" s="19" t="n">
        <f>ROUND(H83*ROUND(I83,2),2)</f>
        <v>51769.62</v>
      </c>
      <c r="M83" s="19" t="n">
        <v/>
      </c>
      <c r="N83" s="19" t="n">
        <f>L83+M83</f>
        <v>51769.62</v>
      </c>
      <c r="O83" s="8" t="n">
        <v>126</v>
      </c>
      <c r="P83" s="20" t="n" hidden="false">
        <v>428.5</v>
      </c>
      <c r="Q83" s="19" t="n" hidden="false">
        <v/>
      </c>
      <c r="R83" s="19" t="n" hidden="false">
        <f>P83+Q83</f>
        <v>428.5</v>
      </c>
      <c r="S83" s="19" t="n" hidden="false">
        <f>ROUND(O83*P83,2)</f>
        <v>53991</v>
      </c>
      <c r="T83" s="19" t="n" hidden="false">
        <v/>
      </c>
      <c r="U83" s="19" t="n" hidden="false">
        <f>S83+T83</f>
        <v>53991</v>
      </c>
      <c r="V83" s="21" t="n" hidden="false">
        <f>U83/N83-1</f>
        <v>0.04290894930269906</v>
      </c>
      <c r="W83" s="8" t="n">
        <v>126</v>
      </c>
      <c r="X83" s="20" t="n" hidden="false">
        <v>415</v>
      </c>
      <c r="Y83" s="19" t="n" hidden="false">
        <v/>
      </c>
      <c r="Z83" s="19" t="n" hidden="false">
        <f>X83+Y83</f>
        <v>415</v>
      </c>
      <c r="AA83" s="19" t="n" hidden="false">
        <f>ROUND(W83*X83,2)</f>
        <v>52290</v>
      </c>
      <c r="AB83" s="19" t="n" hidden="false">
        <v/>
      </c>
      <c r="AC83" s="19" t="n" hidden="false">
        <f>AA83+AB83</f>
        <v>52290</v>
      </c>
      <c r="AD83" s="21" t="n" hidden="false">
        <f>AC83/N83-1</f>
        <v>0.010051841214982815</v>
      </c>
      <c r="AE83" s="8" t="n">
        <v>126</v>
      </c>
      <c r="AF83" s="20" t="n" hidden="false">
        <v>450</v>
      </c>
      <c r="AG83" s="19" t="n" hidden="false">
        <v/>
      </c>
      <c r="AH83" s="19" t="n" hidden="false">
        <f>AF83+AG83</f>
        <v>450</v>
      </c>
      <c r="AI83" s="19" t="n" hidden="false">
        <f>ROUND(AE83*AF83,2)</f>
        <v>56700</v>
      </c>
      <c r="AJ83" s="19" t="n" hidden="false">
        <v/>
      </c>
      <c r="AK83" s="19" t="n" hidden="false">
        <f>AI83+AJ83</f>
        <v>56700</v>
      </c>
      <c r="AL83" s="21" t="n" hidden="false">
        <f>AK83/N83-1</f>
        <v>0.0952369362572103</v>
      </c>
      <c r="AM83" s="8" t="n">
        <v>0</v>
      </c>
      <c r="AN83" s="19" t="n" hidden="false">
        <v>0</v>
      </c>
      <c r="AO83" s="19" t="n" hidden="false">
        <v/>
      </c>
      <c r="AP83" s="19" t="n" hidden="false">
        <f>AN83+AO83</f>
        <v>0</v>
      </c>
      <c r="AQ83" s="19" t="n" hidden="false">
        <f>ROUND(AM83*AN83,2)</f>
        <v>0</v>
      </c>
      <c r="AR83" s="19" t="n" hidden="false">
        <v/>
      </c>
      <c r="AS83" s="19" t="n" hidden="false">
        <f>AQ83+AR83</f>
        <v>0</v>
      </c>
      <c r="AT83" s="21" t="n" hidden="false">
        <f>AS83/N83-1</f>
        <v>-1</v>
      </c>
    </row>
    <row r="84" customFormat="false" hidden="false" outlineLevel="0" collapsed="false">
      <c r="A84" s="18" t="inlineStr">
        <is>
          <t xml:space="preserve">1.1.1.1.1.1.3.6</t>
        </is>
      </c>
      <c r="B84" s="18" t="inlineStr">
        <is>
          <t xml:space="preserve"/>
        </is>
      </c>
      <c r="C84" s="18" t="inlineStr">
        <is>
          <t xml:space="preserve">Прокладка кабеля, провода в лотке, металлоконструкциях / 1,5-6 мм</t>
        </is>
      </c>
      <c r="D84" s="7" t="inlineStr">
        <is>
          <t xml:space="preserve">Поставщики: ООО "Богословский кабельный завод", Акционерное общество "Электрокабель" Кольчугинский завод"</t>
        </is>
      </c>
      <c r="E84" s="7" t="inlineStr">
        <is>
          <t xml:space="preserve">Выгружается из БО по объектам BIM-КЦ</t>
        </is>
      </c>
      <c r="F84" s="7" t="inlineStr">
        <is>
          <t xml:space="preserve">М</t>
        </is>
      </c>
      <c r="G84" s="7" t="inlineStr">
        <is>
          <t xml:space="preserve">1</t>
        </is>
      </c>
      <c r="H84" s="8" t="n">
        <v>2019</v>
      </c>
      <c r="I84" s="19" t="n">
        <f>ROUND((L85+L86)/H84,2)</f>
        <v>62.97</v>
      </c>
      <c r="J84" s="20" t="n">
        <v>108</v>
      </c>
      <c r="K84" s="19" t="n">
        <f>I84+ROUND(J84,2)</f>
        <v>170.97</v>
      </c>
      <c r="L84" s="19" t="n">
        <f>ROUND(H84*I84,2)</f>
        <v>127136.43</v>
      </c>
      <c r="M84" s="19" t="n">
        <f>ROUND(H84*ROUND(J84,2),2)</f>
        <v>218052</v>
      </c>
      <c r="N84" s="19" t="n">
        <f>L84+M84</f>
        <v>345188.43</v>
      </c>
      <c r="O84" s="8" t="n">
        <v>2019</v>
      </c>
      <c r="P84" s="19" t="n" hidden="false">
        <f>ROUND((S85+S86)/O84,2)</f>
        <v>77.98</v>
      </c>
      <c r="Q84" s="20" t="n" hidden="false">
        <v>172.8</v>
      </c>
      <c r="R84" s="19" t="n" hidden="false">
        <f>P84+Q84</f>
        <v>250.78</v>
      </c>
      <c r="S84" s="19" t="n" hidden="false">
        <f>ROUND(O84*P84,2)</f>
        <v>157441.62</v>
      </c>
      <c r="T84" s="19" t="n" hidden="false">
        <f>ROUND(O84*Q84,2)</f>
        <v>348883.2</v>
      </c>
      <c r="U84" s="19" t="n" hidden="false">
        <f>S84+T84</f>
        <v>506324.82</v>
      </c>
      <c r="V84" s="21" t="n" hidden="false">
        <f>U84/N84-1</f>
        <v>0.4668070421711412</v>
      </c>
      <c r="W84" s="8" t="n">
        <v>2019</v>
      </c>
      <c r="X84" s="19" t="n" hidden="false">
        <f>ROUND((AA85+AA86)/W84,2)</f>
        <v>66.5</v>
      </c>
      <c r="Y84" s="20" t="n" hidden="false">
        <v>235</v>
      </c>
      <c r="Z84" s="19" t="n" hidden="false">
        <f>X84+Y84</f>
        <v>301.5</v>
      </c>
      <c r="AA84" s="19" t="n" hidden="false">
        <f>ROUND(W84*X84,2)</f>
        <v>134263.5</v>
      </c>
      <c r="AB84" s="19" t="n" hidden="false">
        <f>ROUND(W84*Y84,2)</f>
        <v>474465</v>
      </c>
      <c r="AC84" s="19" t="n" hidden="false">
        <f>AA84+AB84</f>
        <v>608728.5</v>
      </c>
      <c r="AD84" s="21" t="n" hidden="false">
        <f>AC84/N84-1</f>
        <v>0.7634672749605194</v>
      </c>
      <c r="AE84" s="8" t="n">
        <v>2019</v>
      </c>
      <c r="AF84" s="19" t="n" hidden="false">
        <f>ROUND((AI85+AI86)/AE84,2)</f>
        <v>70.25</v>
      </c>
      <c r="AG84" s="20" t="n" hidden="false">
        <v>170</v>
      </c>
      <c r="AH84" s="19" t="n" hidden="false">
        <f>AF84+AG84</f>
        <v>240.25</v>
      </c>
      <c r="AI84" s="19" t="n" hidden="false">
        <f>ROUND(AE84*AF84,2)</f>
        <v>141834.75</v>
      </c>
      <c r="AJ84" s="19" t="n" hidden="false">
        <f>ROUND(AE84*AG84,2)</f>
        <v>343230</v>
      </c>
      <c r="AK84" s="19" t="n" hidden="false">
        <f>AI84+AJ84</f>
        <v>485064.75</v>
      </c>
      <c r="AL84" s="21" t="n" hidden="false">
        <f>AK84/N84-1</f>
        <v>0.40521728958296777</v>
      </c>
      <c r="AM84" s="8" t="n">
        <v>0</v>
      </c>
      <c r="AN84" s="19" t="n" hidden="false">
        <f>ROUND((AQ85+AQ86)/AM84,2)</f>
        <v>0</v>
      </c>
      <c r="AO84" s="19" t="n" hidden="false">
        <v>0</v>
      </c>
      <c r="AP84" s="19" t="n" hidden="false">
        <f>AN84+AO84</f>
        <v>0</v>
      </c>
      <c r="AQ84" s="19" t="n" hidden="false">
        <f>ROUND(AM84*AN84,2)</f>
        <v>0</v>
      </c>
      <c r="AR84" s="19" t="n" hidden="false">
        <f>ROUND(AM84*AO84,2)</f>
        <v>0</v>
      </c>
      <c r="AS84" s="19" t="n" hidden="false">
        <f>AQ84+AR84</f>
        <v>0</v>
      </c>
      <c r="AT84" s="21" t="n" hidden="false">
        <f>AS84/N84-1</f>
        <v>-1</v>
      </c>
    </row>
    <row r="85" customFormat="false" hidden="false" outlineLevel="0" collapsed="false">
      <c r="A85" s="18" t="inlineStr">
        <is>
          <t xml:space="preserve">1.1.1.1.1.1.3.6.1</t>
        </is>
      </c>
      <c r="B85" s="18" t="inlineStr">
        <is>
          <t xml:space="preserve"/>
        </is>
      </c>
      <c r="C85" s="22" t="inlineStr">
        <is>
          <t xml:space="preserve">Кабель силовой ВВГнг(A)-FRLSLTx 3х1,5мм2, 660В</t>
        </is>
      </c>
      <c r="D85" s="7" t="inlineStr">
        <is>
          <t xml:space="preserve"/>
        </is>
      </c>
      <c r="E85" s="7" t="inlineStr">
        <is>
          <t xml:space="preserve"/>
        </is>
      </c>
      <c r="F85" s="7" t="inlineStr">
        <is>
          <t xml:space="preserve">М</t>
        </is>
      </c>
      <c r="G85" s="7" t="inlineStr">
        <is>
          <t xml:space="preserve">1</t>
        </is>
      </c>
      <c r="H85" s="8" t="n">
        <v>1073</v>
      </c>
      <c r="I85" s="23" t="n">
        <v>72.23</v>
      </c>
      <c r="J85" s="19" t="n">
        <v/>
      </c>
      <c r="K85" s="19" t="n">
        <f>ROUND(I85,2)+J85</f>
        <v>72.23</v>
      </c>
      <c r="L85" s="19" t="n">
        <f>ROUND(H85*ROUND(I85,2),2)</f>
        <v>77502.79</v>
      </c>
      <c r="M85" s="19" t="n">
        <v/>
      </c>
      <c r="N85" s="19" t="n">
        <f>L85+M85</f>
        <v>77502.79</v>
      </c>
      <c r="O85" s="8" t="n">
        <v>1073</v>
      </c>
      <c r="P85" s="23" t="n" hidden="false">
        <v>72.23</v>
      </c>
      <c r="Q85" s="19" t="n" hidden="false">
        <v/>
      </c>
      <c r="R85" s="19" t="n" hidden="false">
        <f>P85+Q85</f>
        <v>72.23</v>
      </c>
      <c r="S85" s="19" t="n" hidden="false">
        <f>ROUND(O85*P85,2)</f>
        <v>77502.79</v>
      </c>
      <c r="T85" s="19" t="n" hidden="false">
        <v/>
      </c>
      <c r="U85" s="19" t="n" hidden="false">
        <f>S85+T85</f>
        <v>77502.79</v>
      </c>
      <c r="V85" s="21" t="n" hidden="false">
        <f>U85/N85-1</f>
        <v>0</v>
      </c>
      <c r="W85" s="8" t="n">
        <v>1073</v>
      </c>
      <c r="X85" s="23" t="n" hidden="false">
        <v>72.23</v>
      </c>
      <c r="Y85" s="19" t="n" hidden="false">
        <v/>
      </c>
      <c r="Z85" s="19" t="n" hidden="false">
        <f>X85+Y85</f>
        <v>72.23</v>
      </c>
      <c r="AA85" s="19" t="n" hidden="false">
        <f>ROUND(W85*X85,2)</f>
        <v>77502.79</v>
      </c>
      <c r="AB85" s="19" t="n" hidden="false">
        <v/>
      </c>
      <c r="AC85" s="19" t="n" hidden="false">
        <f>AA85+AB85</f>
        <v>77502.79</v>
      </c>
      <c r="AD85" s="21" t="n" hidden="false">
        <f>AC85/N85-1</f>
        <v>0</v>
      </c>
      <c r="AE85" s="8" t="n">
        <v>1073</v>
      </c>
      <c r="AF85" s="23" t="n" hidden="false">
        <v>72.23</v>
      </c>
      <c r="AG85" s="19" t="n" hidden="false">
        <v/>
      </c>
      <c r="AH85" s="19" t="n" hidden="false">
        <f>AF85+AG85</f>
        <v>72.23</v>
      </c>
      <c r="AI85" s="19" t="n" hidden="false">
        <f>ROUND(AE85*AF85,2)</f>
        <v>77502.79</v>
      </c>
      <c r="AJ85" s="19" t="n" hidden="false">
        <v/>
      </c>
      <c r="AK85" s="19" t="n" hidden="false">
        <f>AI85+AJ85</f>
        <v>77502.79</v>
      </c>
      <c r="AL85" s="21" t="n" hidden="false">
        <f>AK85/N85-1</f>
        <v>0</v>
      </c>
      <c r="AM85" s="8" t="n">
        <v>0</v>
      </c>
      <c r="AN85" s="23" t="n" hidden="false">
        <v>0</v>
      </c>
      <c r="AO85" s="19" t="n" hidden="false">
        <v/>
      </c>
      <c r="AP85" s="19" t="n" hidden="false">
        <f>AN85+AO85</f>
        <v>0</v>
      </c>
      <c r="AQ85" s="19" t="n" hidden="false">
        <f>ROUND(AM85*AN85,2)</f>
        <v>0</v>
      </c>
      <c r="AR85" s="19" t="n" hidden="false">
        <v/>
      </c>
      <c r="AS85" s="19" t="n" hidden="false">
        <f>AQ85+AR85</f>
        <v>0</v>
      </c>
      <c r="AT85" s="21" t="n" hidden="false">
        <f>AS85/N85-1</f>
        <v>-1</v>
      </c>
    </row>
    <row r="86" customFormat="false" hidden="false" outlineLevel="0" collapsed="false">
      <c r="A86" s="18" t="inlineStr">
        <is>
          <t xml:space="preserve">1.1.1.1.1.1.3.6.2</t>
        </is>
      </c>
      <c r="B86" s="18" t="inlineStr">
        <is>
          <t xml:space="preserve"/>
        </is>
      </c>
      <c r="C86" s="22" t="inlineStr">
        <is>
          <t xml:space="preserve">Кабель силовой ВВГнг(A)-LSLTx 3х1,5мм2, 1000В</t>
        </is>
      </c>
      <c r="D86" s="7" t="inlineStr">
        <is>
          <t xml:space="preserve"/>
        </is>
      </c>
      <c r="E86" s="7" t="inlineStr">
        <is>
          <t xml:space="preserve"/>
        </is>
      </c>
      <c r="F86" s="7" t="inlineStr">
        <is>
          <t xml:space="preserve">М</t>
        </is>
      </c>
      <c r="G86" s="7" t="inlineStr">
        <is>
          <t xml:space="preserve">1</t>
        </is>
      </c>
      <c r="H86" s="8" t="n">
        <v>946</v>
      </c>
      <c r="I86" s="20" t="n">
        <v>52.46</v>
      </c>
      <c r="J86" s="19" t="n">
        <v/>
      </c>
      <c r="K86" s="19" t="n">
        <f>ROUND(I86,2)+J86</f>
        <v>52.46</v>
      </c>
      <c r="L86" s="19" t="n">
        <f>ROUND(H86*ROUND(I86,2),2)</f>
        <v>49627.16</v>
      </c>
      <c r="M86" s="19" t="n">
        <v/>
      </c>
      <c r="N86" s="19" t="n">
        <f>L86+M86</f>
        <v>49627.16</v>
      </c>
      <c r="O86" s="8" t="n">
        <v>946</v>
      </c>
      <c r="P86" s="20" t="n" hidden="false">
        <v>84.5</v>
      </c>
      <c r="Q86" s="19" t="n" hidden="false">
        <v/>
      </c>
      <c r="R86" s="19" t="n" hidden="false">
        <f>P86+Q86</f>
        <v>84.5</v>
      </c>
      <c r="S86" s="19" t="n" hidden="false">
        <f>ROUND(O86*P86,2)</f>
        <v>79937</v>
      </c>
      <c r="T86" s="19" t="n" hidden="false">
        <v/>
      </c>
      <c r="U86" s="19" t="n" hidden="false">
        <f>S86+T86</f>
        <v>79937</v>
      </c>
      <c r="V86" s="21" t="n" hidden="false">
        <f>U86/N86-1</f>
        <v>0.610751048417842</v>
      </c>
      <c r="W86" s="8" t="n">
        <v>946</v>
      </c>
      <c r="X86" s="20" t="n" hidden="false">
        <v>60</v>
      </c>
      <c r="Y86" s="19" t="n" hidden="false">
        <v/>
      </c>
      <c r="Z86" s="19" t="n" hidden="false">
        <f>X86+Y86</f>
        <v>60</v>
      </c>
      <c r="AA86" s="19" t="n" hidden="false">
        <f>ROUND(W86*X86,2)</f>
        <v>56760</v>
      </c>
      <c r="AB86" s="19" t="n" hidden="false">
        <v/>
      </c>
      <c r="AC86" s="19" t="n" hidden="false">
        <f>AA86+AB86</f>
        <v>56760</v>
      </c>
      <c r="AD86" s="21" t="n" hidden="false">
        <f>AC86/N86-1</f>
        <v>0.14372855508959193</v>
      </c>
      <c r="AE86" s="8" t="n">
        <v>946</v>
      </c>
      <c r="AF86" s="20" t="n" hidden="false">
        <v>68</v>
      </c>
      <c r="AG86" s="19" t="n" hidden="false">
        <v/>
      </c>
      <c r="AH86" s="19" t="n" hidden="false">
        <f>AF86+AG86</f>
        <v>68</v>
      </c>
      <c r="AI86" s="19" t="n" hidden="false">
        <f>ROUND(AE86*AF86,2)</f>
        <v>64328</v>
      </c>
      <c r="AJ86" s="19" t="n" hidden="false">
        <v/>
      </c>
      <c r="AK86" s="19" t="n" hidden="false">
        <f>AI86+AJ86</f>
        <v>64328</v>
      </c>
      <c r="AL86" s="21" t="n" hidden="false">
        <f>AK86/N86-1</f>
        <v>0.29622569576820434</v>
      </c>
      <c r="AM86" s="8" t="n">
        <v>0</v>
      </c>
      <c r="AN86" s="19" t="n" hidden="false">
        <v>0</v>
      </c>
      <c r="AO86" s="19" t="n" hidden="false">
        <v/>
      </c>
      <c r="AP86" s="19" t="n" hidden="false">
        <f>AN86+AO86</f>
        <v>0</v>
      </c>
      <c r="AQ86" s="19" t="n" hidden="false">
        <f>ROUND(AM86*AN86,2)</f>
        <v>0</v>
      </c>
      <c r="AR86" s="19" t="n" hidden="false">
        <v/>
      </c>
      <c r="AS86" s="19" t="n" hidden="false">
        <f>AQ86+AR86</f>
        <v>0</v>
      </c>
      <c r="AT86" s="21" t="n" hidden="false">
        <f>AS86/N86-1</f>
        <v>-1</v>
      </c>
    </row>
    <row r="87" customFormat="false" hidden="false" outlineLevel="0" collapsed="false">
      <c r="A87" s="18" t="inlineStr">
        <is>
          <t xml:space="preserve">1.1.1.1.1.1.3.7</t>
        </is>
      </c>
      <c r="B87" s="18" t="inlineStr">
        <is>
          <t xml:space="preserve"/>
        </is>
      </c>
      <c r="C87" s="18" t="inlineStr">
        <is>
          <t xml:space="preserve">Прокладка кабеля, провода в лотке, металлоконструкциях / 1,5-6 мм</t>
        </is>
      </c>
      <c r="D87" s="7" t="inlineStr">
        <is>
          <t xml:space="preserve">ЭМ
Поставщики: ООО "Богословский кабельный завод", Акционерное общество "Электрокабель" Кольчугинский завод"</t>
        </is>
      </c>
      <c r="E87" s="7" t="inlineStr">
        <is>
          <t xml:space="preserve">Выгружается из БО по объектам BIM-КЦ</t>
        </is>
      </c>
      <c r="F87" s="7" t="inlineStr">
        <is>
          <t xml:space="preserve">М</t>
        </is>
      </c>
      <c r="G87" s="7" t="inlineStr">
        <is>
          <t xml:space="preserve">1</t>
        </is>
      </c>
      <c r="H87" s="8" t="n">
        <v>50</v>
      </c>
      <c r="I87" s="19" t="n">
        <f>ROUND((L88)/H87,2)</f>
        <v>72.23</v>
      </c>
      <c r="J87" s="20" t="n">
        <v>108</v>
      </c>
      <c r="K87" s="19" t="n">
        <f>I87+ROUND(J87,2)</f>
        <v>180.23</v>
      </c>
      <c r="L87" s="19" t="n">
        <f>ROUND(H87*I87,2)</f>
        <v>3611.5</v>
      </c>
      <c r="M87" s="19" t="n">
        <f>ROUND(H87*ROUND(J87,2),2)</f>
        <v>5400</v>
      </c>
      <c r="N87" s="19" t="n">
        <f>L87+M87</f>
        <v>9011.5</v>
      </c>
      <c r="O87" s="8" t="n">
        <v>50</v>
      </c>
      <c r="P87" s="19" t="n" hidden="false">
        <f>ROUND((S88)/O87,2)</f>
        <v>72.23</v>
      </c>
      <c r="Q87" s="20" t="n" hidden="false">
        <v>152.8</v>
      </c>
      <c r="R87" s="19" t="n" hidden="false">
        <f>P87+Q87</f>
        <v>225.03</v>
      </c>
      <c r="S87" s="19" t="n" hidden="false">
        <f>ROUND(O87*P87,2)</f>
        <v>3611.5</v>
      </c>
      <c r="T87" s="19" t="n" hidden="false">
        <f>ROUND(O87*Q87,2)</f>
        <v>7640</v>
      </c>
      <c r="U87" s="19" t="n" hidden="false">
        <f>S87+T87</f>
        <v>11251.5</v>
      </c>
      <c r="V87" s="21" t="n" hidden="false">
        <f>U87/N87-1</f>
        <v>0.24857127004383295</v>
      </c>
      <c r="W87" s="8" t="n">
        <v>50</v>
      </c>
      <c r="X87" s="19" t="n" hidden="false">
        <f>ROUND((AA88)/W87,2)</f>
        <v>72.23</v>
      </c>
      <c r="Y87" s="20" t="n" hidden="false">
        <v>235</v>
      </c>
      <c r="Z87" s="19" t="n" hidden="false">
        <f>X87+Y87</f>
        <v>307.23</v>
      </c>
      <c r="AA87" s="19" t="n" hidden="false">
        <f>ROUND(W87*X87,2)</f>
        <v>3611.5</v>
      </c>
      <c r="AB87" s="19" t="n" hidden="false">
        <f>ROUND(W87*Y87,2)</f>
        <v>11750</v>
      </c>
      <c r="AC87" s="19" t="n" hidden="false">
        <f>AA87+AB87</f>
        <v>15361.5</v>
      </c>
      <c r="AD87" s="21" t="n" hidden="false">
        <f>AC87/N87-1</f>
        <v>0.7046551628474726</v>
      </c>
      <c r="AE87" s="8" t="n">
        <v>50</v>
      </c>
      <c r="AF87" s="19" t="n" hidden="false">
        <f>ROUND((AI88)/AE87,2)</f>
        <v>72.23</v>
      </c>
      <c r="AG87" s="20" t="n" hidden="false">
        <v>170</v>
      </c>
      <c r="AH87" s="19" t="n" hidden="false">
        <f>AF87+AG87</f>
        <v>242.23</v>
      </c>
      <c r="AI87" s="19" t="n" hidden="false">
        <f>ROUND(AE87*AF87,2)</f>
        <v>3611.5</v>
      </c>
      <c r="AJ87" s="19" t="n" hidden="false">
        <f>ROUND(AE87*AG87,2)</f>
        <v>8500</v>
      </c>
      <c r="AK87" s="19" t="n" hidden="false">
        <f>AI87+AJ87</f>
        <v>12111.5</v>
      </c>
      <c r="AL87" s="21" t="n" hidden="false">
        <f>AK87/N87-1</f>
        <v>0.34400488264994733</v>
      </c>
      <c r="AM87" s="8" t="n">
        <v>0</v>
      </c>
      <c r="AN87" s="19" t="n" hidden="false">
        <f>ROUND((AQ88)/AM87,2)</f>
        <v>0</v>
      </c>
      <c r="AO87" s="19" t="n" hidden="false">
        <v>0</v>
      </c>
      <c r="AP87" s="19" t="n" hidden="false">
        <f>AN87+AO87</f>
        <v>0</v>
      </c>
      <c r="AQ87" s="19" t="n" hidden="false">
        <f>ROUND(AM87*AN87,2)</f>
        <v>0</v>
      </c>
      <c r="AR87" s="19" t="n" hidden="false">
        <f>ROUND(AM87*AO87,2)</f>
        <v>0</v>
      </c>
      <c r="AS87" s="19" t="n" hidden="false">
        <f>AQ87+AR87</f>
        <v>0</v>
      </c>
      <c r="AT87" s="21" t="n" hidden="false">
        <f>AS87/N87-1</f>
        <v>-1</v>
      </c>
    </row>
    <row r="88" customFormat="false" hidden="false" outlineLevel="0" collapsed="false">
      <c r="A88" s="18" t="inlineStr">
        <is>
          <t xml:space="preserve">1.1.1.1.1.1.3.7.1</t>
        </is>
      </c>
      <c r="B88" s="18" t="inlineStr">
        <is>
          <t xml:space="preserve"/>
        </is>
      </c>
      <c r="C88" s="22" t="inlineStr">
        <is>
          <t xml:space="preserve">Кабель силовой ВВГнг(A)-FRLSLTx 3х1,5мм2, 660В</t>
        </is>
      </c>
      <c r="D88" s="7" t="inlineStr">
        <is>
          <t xml:space="preserve"/>
        </is>
      </c>
      <c r="E88" s="7" t="inlineStr">
        <is>
          <t xml:space="preserve"/>
        </is>
      </c>
      <c r="F88" s="7" t="inlineStr">
        <is>
          <t xml:space="preserve">М</t>
        </is>
      </c>
      <c r="G88" s="7" t="inlineStr">
        <is>
          <t xml:space="preserve">1</t>
        </is>
      </c>
      <c r="H88" s="8" t="n">
        <v>50</v>
      </c>
      <c r="I88" s="23" t="n">
        <v>72.23</v>
      </c>
      <c r="J88" s="19" t="n">
        <v/>
      </c>
      <c r="K88" s="19" t="n">
        <f>ROUND(I88,2)+J88</f>
        <v>72.23</v>
      </c>
      <c r="L88" s="19" t="n">
        <f>ROUND(H88*ROUND(I88,2),2)</f>
        <v>3611.5</v>
      </c>
      <c r="M88" s="19" t="n">
        <v/>
      </c>
      <c r="N88" s="19" t="n">
        <f>L88+M88</f>
        <v>3611.5</v>
      </c>
      <c r="O88" s="8" t="n">
        <v>50</v>
      </c>
      <c r="P88" s="23" t="n" hidden="false">
        <v>72.23</v>
      </c>
      <c r="Q88" s="19" t="n" hidden="false">
        <v/>
      </c>
      <c r="R88" s="19" t="n" hidden="false">
        <f>P88+Q88</f>
        <v>72.23</v>
      </c>
      <c r="S88" s="19" t="n" hidden="false">
        <f>ROUND(O88*P88,2)</f>
        <v>3611.5</v>
      </c>
      <c r="T88" s="19" t="n" hidden="false">
        <v/>
      </c>
      <c r="U88" s="19" t="n" hidden="false">
        <f>S88+T88</f>
        <v>3611.5</v>
      </c>
      <c r="V88" s="21" t="n" hidden="false">
        <f>U88/N88-1</f>
        <v>0</v>
      </c>
      <c r="W88" s="8" t="n">
        <v>50</v>
      </c>
      <c r="X88" s="23" t="n" hidden="false">
        <v>72.23</v>
      </c>
      <c r="Y88" s="19" t="n" hidden="false">
        <v/>
      </c>
      <c r="Z88" s="19" t="n" hidden="false">
        <f>X88+Y88</f>
        <v>72.23</v>
      </c>
      <c r="AA88" s="19" t="n" hidden="false">
        <f>ROUND(W88*X88,2)</f>
        <v>3611.5</v>
      </c>
      <c r="AB88" s="19" t="n" hidden="false">
        <v/>
      </c>
      <c r="AC88" s="19" t="n" hidden="false">
        <f>AA88+AB88</f>
        <v>3611.5</v>
      </c>
      <c r="AD88" s="21" t="n" hidden="false">
        <f>AC88/N88-1</f>
        <v>0</v>
      </c>
      <c r="AE88" s="8" t="n">
        <v>50</v>
      </c>
      <c r="AF88" s="23" t="n" hidden="false">
        <v>72.23</v>
      </c>
      <c r="AG88" s="19" t="n" hidden="false">
        <v/>
      </c>
      <c r="AH88" s="19" t="n" hidden="false">
        <f>AF88+AG88</f>
        <v>72.23</v>
      </c>
      <c r="AI88" s="19" t="n" hidden="false">
        <f>ROUND(AE88*AF88,2)</f>
        <v>3611.5</v>
      </c>
      <c r="AJ88" s="19" t="n" hidden="false">
        <v/>
      </c>
      <c r="AK88" s="19" t="n" hidden="false">
        <f>AI88+AJ88</f>
        <v>3611.5</v>
      </c>
      <c r="AL88" s="21" t="n" hidden="false">
        <f>AK88/N88-1</f>
        <v>0</v>
      </c>
      <c r="AM88" s="8" t="n">
        <v>0</v>
      </c>
      <c r="AN88" s="23" t="n" hidden="false">
        <v>0</v>
      </c>
      <c r="AO88" s="19" t="n" hidden="false">
        <v/>
      </c>
      <c r="AP88" s="19" t="n" hidden="false">
        <f>AN88+AO88</f>
        <v>0</v>
      </c>
      <c r="AQ88" s="19" t="n" hidden="false">
        <f>ROUND(AM88*AN88,2)</f>
        <v>0</v>
      </c>
      <c r="AR88" s="19" t="n" hidden="false">
        <v/>
      </c>
      <c r="AS88" s="19" t="n" hidden="false">
        <f>AQ88+AR88</f>
        <v>0</v>
      </c>
      <c r="AT88" s="21" t="n" hidden="false">
        <f>AS88/N88-1</f>
        <v>-1</v>
      </c>
    </row>
    <row r="89" customFormat="false" hidden="false" outlineLevel="0" collapsed="false">
      <c r="A89" s="18" t="inlineStr">
        <is>
          <t xml:space="preserve">1.1.1.1.1.1.3.8</t>
        </is>
      </c>
      <c r="B89" s="18" t="inlineStr">
        <is>
          <t xml:space="preserve"/>
        </is>
      </c>
      <c r="C89" s="18" t="inlineStr">
        <is>
          <t xml:space="preserve">Прокладка кабеля, провода в лотке, металлоконструкциях / 7-17 мм</t>
        </is>
      </c>
      <c r="D89" s="7" t="inlineStr">
        <is>
          <t xml:space="preserve">ЭО
Поставщики: ООО "Богословский кабельный завод", Акционерное общество "Электрокабель" Кольчугинский завод"</t>
        </is>
      </c>
      <c r="E89" s="7" t="inlineStr">
        <is>
          <t xml:space="preserve">Выгружается из БО по объектам BIM-КЦ</t>
        </is>
      </c>
      <c r="F89" s="7" t="inlineStr">
        <is>
          <t xml:space="preserve">М</t>
        </is>
      </c>
      <c r="G89" s="7" t="inlineStr">
        <is>
          <t xml:space="preserve">1</t>
        </is>
      </c>
      <c r="H89" s="8" t="n">
        <v>938</v>
      </c>
      <c r="I89" s="19" t="n">
        <f>ROUND((L90+L91)/H89,2)</f>
        <v>72.46</v>
      </c>
      <c r="J89" s="20" t="n">
        <v>124</v>
      </c>
      <c r="K89" s="19" t="n">
        <f>I89+ROUND(J89,2)</f>
        <v>196.46</v>
      </c>
      <c r="L89" s="19" t="n">
        <f>ROUND(H89*I89,2)</f>
        <v>67967.48</v>
      </c>
      <c r="M89" s="19" t="n">
        <f>ROUND(H89*ROUND(J89,2),2)</f>
        <v>116312</v>
      </c>
      <c r="N89" s="19" t="n">
        <f>L89+M89</f>
        <v>184279.48</v>
      </c>
      <c r="O89" s="8" t="n">
        <v>938</v>
      </c>
      <c r="P89" s="19" t="n" hidden="false">
        <f>ROUND((S90+S91)/O89,2)</f>
        <v>72.46</v>
      </c>
      <c r="Q89" s="20" t="n" hidden="false">
        <v>178.4</v>
      </c>
      <c r="R89" s="19" t="n" hidden="false">
        <f>P89+Q89</f>
        <v>250.86</v>
      </c>
      <c r="S89" s="19" t="n" hidden="false">
        <f>ROUND(O89*P89,2)</f>
        <v>67967.48</v>
      </c>
      <c r="T89" s="19" t="n" hidden="false">
        <f>ROUND(O89*Q89,2)</f>
        <v>167339.2</v>
      </c>
      <c r="U89" s="19" t="n" hidden="false">
        <f>S89+T89</f>
        <v>235306.68</v>
      </c>
      <c r="V89" s="21" t="n" hidden="false">
        <f>U89/N89-1</f>
        <v>0.2769011503613965</v>
      </c>
      <c r="W89" s="8" t="n">
        <v>938</v>
      </c>
      <c r="X89" s="19" t="n" hidden="false">
        <f>ROUND((AA90+AA91)/W89,2)</f>
        <v>72.46</v>
      </c>
      <c r="Y89" s="20" t="n" hidden="false">
        <v>290</v>
      </c>
      <c r="Z89" s="19" t="n" hidden="false">
        <f>X89+Y89</f>
        <v>362.46</v>
      </c>
      <c r="AA89" s="19" t="n" hidden="false">
        <f>ROUND(W89*X89,2)</f>
        <v>67967.48</v>
      </c>
      <c r="AB89" s="19" t="n" hidden="false">
        <f>ROUND(W89*Y89,2)</f>
        <v>272020</v>
      </c>
      <c r="AC89" s="19" t="n" hidden="false">
        <f>AA89+AB89</f>
        <v>339987.48</v>
      </c>
      <c r="AD89" s="21" t="n" hidden="false">
        <f>AC89/N89-1</f>
        <v>0.8449557161763206</v>
      </c>
      <c r="AE89" s="8" t="n">
        <v>938</v>
      </c>
      <c r="AF89" s="19" t="n" hidden="false">
        <f>ROUND((AI90+AI91)/AE89,2)</f>
        <v>72.46</v>
      </c>
      <c r="AG89" s="20" t="n" hidden="false">
        <v>350</v>
      </c>
      <c r="AH89" s="19" t="n" hidden="false">
        <f>AF89+AG89</f>
        <v>422.46</v>
      </c>
      <c r="AI89" s="19" t="n" hidden="false">
        <f>ROUND(AE89*AF89,2)</f>
        <v>67967.48</v>
      </c>
      <c r="AJ89" s="19" t="n" hidden="false">
        <f>ROUND(AE89*AG89,2)</f>
        <v>328300</v>
      </c>
      <c r="AK89" s="19" t="n" hidden="false">
        <f>AI89+AJ89</f>
        <v>396267.48</v>
      </c>
      <c r="AL89" s="21" t="n" hidden="false">
        <f>AK89/N89-1</f>
        <v>1.150361396721979</v>
      </c>
      <c r="AM89" s="8" t="n">
        <v>0</v>
      </c>
      <c r="AN89" s="19" t="n" hidden="false">
        <f>ROUND((AQ90+AQ91)/AM89,2)</f>
        <v>0</v>
      </c>
      <c r="AO89" s="19" t="n" hidden="false">
        <v>0</v>
      </c>
      <c r="AP89" s="19" t="n" hidden="false">
        <f>AN89+AO89</f>
        <v>0</v>
      </c>
      <c r="AQ89" s="19" t="n" hidden="false">
        <f>ROUND(AM89*AN89,2)</f>
        <v>0</v>
      </c>
      <c r="AR89" s="19" t="n" hidden="false">
        <f>ROUND(AM89*AO89,2)</f>
        <v>0</v>
      </c>
      <c r="AS89" s="19" t="n" hidden="false">
        <f>AQ89+AR89</f>
        <v>0</v>
      </c>
      <c r="AT89" s="21" t="n" hidden="false">
        <f>AS89/N89-1</f>
        <v>-1</v>
      </c>
    </row>
    <row r="90" customFormat="false" hidden="false" outlineLevel="0" collapsed="false">
      <c r="A90" s="18" t="inlineStr">
        <is>
          <t xml:space="preserve">1.1.1.1.1.1.3.8.1</t>
        </is>
      </c>
      <c r="B90" s="18" t="inlineStr">
        <is>
          <t xml:space="preserve"/>
        </is>
      </c>
      <c r="C90" s="22" t="inlineStr">
        <is>
          <t xml:space="preserve">Кабель силовой ВВГнг(A)-FRLSLTx 3х2,5мм2, 660В</t>
        </is>
      </c>
      <c r="D90" s="7" t="inlineStr">
        <is>
          <t xml:space="preserve"/>
        </is>
      </c>
      <c r="E90" s="7" t="inlineStr">
        <is>
          <t xml:space="preserve"/>
        </is>
      </c>
      <c r="F90" s="7" t="inlineStr">
        <is>
          <t xml:space="preserve">М</t>
        </is>
      </c>
      <c r="G90" s="7" t="inlineStr">
        <is>
          <t xml:space="preserve">1</t>
        </is>
      </c>
      <c r="H90" s="8" t="n">
        <v>170</v>
      </c>
      <c r="I90" s="23" t="n">
        <v>98.31</v>
      </c>
      <c r="J90" s="19" t="n">
        <v/>
      </c>
      <c r="K90" s="19" t="n">
        <f>ROUND(I90,2)+J90</f>
        <v>98.31</v>
      </c>
      <c r="L90" s="19" t="n">
        <f>ROUND(H90*ROUND(I90,2),2)</f>
        <v>16712.7</v>
      </c>
      <c r="M90" s="19" t="n">
        <v/>
      </c>
      <c r="N90" s="19" t="n">
        <f>L90+M90</f>
        <v>16712.7</v>
      </c>
      <c r="O90" s="8" t="n">
        <v>170</v>
      </c>
      <c r="P90" s="23" t="n" hidden="false">
        <v>98.31</v>
      </c>
      <c r="Q90" s="19" t="n" hidden="false">
        <v/>
      </c>
      <c r="R90" s="19" t="n" hidden="false">
        <f>P90+Q90</f>
        <v>98.31</v>
      </c>
      <c r="S90" s="19" t="n" hidden="false">
        <f>ROUND(O90*P90,2)</f>
        <v>16712.7</v>
      </c>
      <c r="T90" s="19" t="n" hidden="false">
        <v/>
      </c>
      <c r="U90" s="19" t="n" hidden="false">
        <f>S90+T90</f>
        <v>16712.7</v>
      </c>
      <c r="V90" s="21" t="n" hidden="false">
        <f>U90/N90-1</f>
        <v>0</v>
      </c>
      <c r="W90" s="8" t="n">
        <v>170</v>
      </c>
      <c r="X90" s="23" t="n" hidden="false">
        <v>98.31</v>
      </c>
      <c r="Y90" s="19" t="n" hidden="false">
        <v/>
      </c>
      <c r="Z90" s="19" t="n" hidden="false">
        <f>X90+Y90</f>
        <v>98.31</v>
      </c>
      <c r="AA90" s="19" t="n" hidden="false">
        <f>ROUND(W90*X90,2)</f>
        <v>16712.7</v>
      </c>
      <c r="AB90" s="19" t="n" hidden="false">
        <v/>
      </c>
      <c r="AC90" s="19" t="n" hidden="false">
        <f>AA90+AB90</f>
        <v>16712.7</v>
      </c>
      <c r="AD90" s="21" t="n" hidden="false">
        <f>AC90/N90-1</f>
        <v>0</v>
      </c>
      <c r="AE90" s="8" t="n">
        <v>170</v>
      </c>
      <c r="AF90" s="23" t="n" hidden="false">
        <v>98.31</v>
      </c>
      <c r="AG90" s="19" t="n" hidden="false">
        <v/>
      </c>
      <c r="AH90" s="19" t="n" hidden="false">
        <f>AF90+AG90</f>
        <v>98.31</v>
      </c>
      <c r="AI90" s="19" t="n" hidden="false">
        <f>ROUND(AE90*AF90,2)</f>
        <v>16712.7</v>
      </c>
      <c r="AJ90" s="19" t="n" hidden="false">
        <v/>
      </c>
      <c r="AK90" s="19" t="n" hidden="false">
        <f>AI90+AJ90</f>
        <v>16712.7</v>
      </c>
      <c r="AL90" s="21" t="n" hidden="false">
        <f>AK90/N90-1</f>
        <v>0</v>
      </c>
      <c r="AM90" s="8" t="n">
        <v>0</v>
      </c>
      <c r="AN90" s="23" t="n" hidden="false">
        <v>0</v>
      </c>
      <c r="AO90" s="19" t="n" hidden="false">
        <v/>
      </c>
      <c r="AP90" s="19" t="n" hidden="false">
        <f>AN90+AO90</f>
        <v>0</v>
      </c>
      <c r="AQ90" s="19" t="n" hidden="false">
        <f>ROUND(AM90*AN90,2)</f>
        <v>0</v>
      </c>
      <c r="AR90" s="19" t="n" hidden="false">
        <v/>
      </c>
      <c r="AS90" s="19" t="n" hidden="false">
        <f>AQ90+AR90</f>
        <v>0</v>
      </c>
      <c r="AT90" s="21" t="n" hidden="false">
        <f>AS90/N90-1</f>
        <v>-1</v>
      </c>
    </row>
    <row r="91" customFormat="false" hidden="false" outlineLevel="0" collapsed="false">
      <c r="A91" s="18" t="inlineStr">
        <is>
          <t xml:space="preserve">1.1.1.1.1.1.3.8.2</t>
        </is>
      </c>
      <c r="B91" s="18" t="inlineStr">
        <is>
          <t xml:space="preserve"/>
        </is>
      </c>
      <c r="C91" s="22" t="inlineStr">
        <is>
          <t xml:space="preserve">Кабель силовой ВВГнг(A)-LSLTx 3х2,5мм2, 660В</t>
        </is>
      </c>
      <c r="D91" s="7" t="inlineStr">
        <is>
          <t xml:space="preserve"/>
        </is>
      </c>
      <c r="E91" s="7" t="inlineStr">
        <is>
          <t xml:space="preserve"/>
        </is>
      </c>
      <c r="F91" s="7" t="inlineStr">
        <is>
          <t xml:space="preserve">М</t>
        </is>
      </c>
      <c r="G91" s="7" t="inlineStr">
        <is>
          <t xml:space="preserve">1</t>
        </is>
      </c>
      <c r="H91" s="8" t="n">
        <v>768</v>
      </c>
      <c r="I91" s="23" t="n">
        <v>66.74</v>
      </c>
      <c r="J91" s="19" t="n">
        <v/>
      </c>
      <c r="K91" s="19" t="n">
        <f>ROUND(I91,2)+J91</f>
        <v>66.74</v>
      </c>
      <c r="L91" s="19" t="n">
        <f>ROUND(H91*ROUND(I91,2),2)</f>
        <v>51256.32</v>
      </c>
      <c r="M91" s="19" t="n">
        <v/>
      </c>
      <c r="N91" s="19" t="n">
        <f>L91+M91</f>
        <v>51256.32</v>
      </c>
      <c r="O91" s="8" t="n">
        <v>768</v>
      </c>
      <c r="P91" s="23" t="n" hidden="false">
        <v>66.74</v>
      </c>
      <c r="Q91" s="19" t="n" hidden="false">
        <v/>
      </c>
      <c r="R91" s="19" t="n" hidden="false">
        <f>P91+Q91</f>
        <v>66.74</v>
      </c>
      <c r="S91" s="19" t="n" hidden="false">
        <f>ROUND(O91*P91,2)</f>
        <v>51256.32</v>
      </c>
      <c r="T91" s="19" t="n" hidden="false">
        <v/>
      </c>
      <c r="U91" s="19" t="n" hidden="false">
        <f>S91+T91</f>
        <v>51256.32</v>
      </c>
      <c r="V91" s="21" t="n" hidden="false">
        <f>U91/N91-1</f>
        <v>0</v>
      </c>
      <c r="W91" s="8" t="n">
        <v>768</v>
      </c>
      <c r="X91" s="23" t="n" hidden="false">
        <v>66.74</v>
      </c>
      <c r="Y91" s="19" t="n" hidden="false">
        <v/>
      </c>
      <c r="Z91" s="19" t="n" hidden="false">
        <f>X91+Y91</f>
        <v>66.74</v>
      </c>
      <c r="AA91" s="19" t="n" hidden="false">
        <f>ROUND(W91*X91,2)</f>
        <v>51256.32</v>
      </c>
      <c r="AB91" s="19" t="n" hidden="false">
        <v/>
      </c>
      <c r="AC91" s="19" t="n" hidden="false">
        <f>AA91+AB91</f>
        <v>51256.32</v>
      </c>
      <c r="AD91" s="21" t="n" hidden="false">
        <f>AC91/N91-1</f>
        <v>0</v>
      </c>
      <c r="AE91" s="8" t="n">
        <v>768</v>
      </c>
      <c r="AF91" s="23" t="n" hidden="false">
        <v>66.74</v>
      </c>
      <c r="AG91" s="19" t="n" hidden="false">
        <v/>
      </c>
      <c r="AH91" s="19" t="n" hidden="false">
        <f>AF91+AG91</f>
        <v>66.74</v>
      </c>
      <c r="AI91" s="19" t="n" hidden="false">
        <f>ROUND(AE91*AF91,2)</f>
        <v>51256.32</v>
      </c>
      <c r="AJ91" s="19" t="n" hidden="false">
        <v/>
      </c>
      <c r="AK91" s="19" t="n" hidden="false">
        <f>AI91+AJ91</f>
        <v>51256.32</v>
      </c>
      <c r="AL91" s="21" t="n" hidden="false">
        <f>AK91/N91-1</f>
        <v>0</v>
      </c>
      <c r="AM91" s="8" t="n">
        <v>0</v>
      </c>
      <c r="AN91" s="23" t="n" hidden="false">
        <v>0</v>
      </c>
      <c r="AO91" s="19" t="n" hidden="false">
        <v/>
      </c>
      <c r="AP91" s="19" t="n" hidden="false">
        <f>AN91+AO91</f>
        <v>0</v>
      </c>
      <c r="AQ91" s="19" t="n" hidden="false">
        <f>ROUND(AM91*AN91,2)</f>
        <v>0</v>
      </c>
      <c r="AR91" s="19" t="n" hidden="false">
        <v/>
      </c>
      <c r="AS91" s="19" t="n" hidden="false">
        <f>AQ91+AR91</f>
        <v>0</v>
      </c>
      <c r="AT91" s="21" t="n" hidden="false">
        <f>AS91/N91-1</f>
        <v>-1</v>
      </c>
    </row>
    <row r="92" customFormat="false" hidden="false" outlineLevel="0" collapsed="false">
      <c r="A92" s="18" t="inlineStr">
        <is>
          <t xml:space="preserve">1.1.1.1.1.1.3.9</t>
        </is>
      </c>
      <c r="B92" s="18" t="inlineStr">
        <is>
          <t xml:space="preserve"/>
        </is>
      </c>
      <c r="C92" s="18" t="inlineStr">
        <is>
          <t xml:space="preserve">Прокладка кабеля, провода в лотке, металлоконструкциях / 7-17 мм</t>
        </is>
      </c>
      <c r="D92" s="7" t="inlineStr">
        <is>
          <t xml:space="preserve">ЭМ
Поставщики: ООО "Богословский кабельный завод", Акционерное общество "Электрокабель" Кольчугинский завод"</t>
        </is>
      </c>
      <c r="E92" s="7" t="inlineStr">
        <is>
          <t xml:space="preserve">Выгружается из БО по объектам BIM-КЦ</t>
        </is>
      </c>
      <c r="F92" s="7" t="inlineStr">
        <is>
          <t xml:space="preserve">М</t>
        </is>
      </c>
      <c r="G92" s="7" t="inlineStr">
        <is>
          <t xml:space="preserve">1</t>
        </is>
      </c>
      <c r="H92" s="8" t="n">
        <v>683</v>
      </c>
      <c r="I92" s="19" t="n">
        <f>ROUND((L93+L94+L95+L96+L97+L98)/H92,2)</f>
        <v>119.82</v>
      </c>
      <c r="J92" s="20" t="n">
        <v>124</v>
      </c>
      <c r="K92" s="19" t="n">
        <f>I92+ROUND(J92,2)</f>
        <v>243.82</v>
      </c>
      <c r="L92" s="19" t="n">
        <f>ROUND(H92*I92,2)</f>
        <v>81837.06</v>
      </c>
      <c r="M92" s="19" t="n">
        <f>ROUND(H92*ROUND(J92,2),2)</f>
        <v>84692</v>
      </c>
      <c r="N92" s="19" t="n">
        <f>L92+M92</f>
        <v>166529.06</v>
      </c>
      <c r="O92" s="8" t="n">
        <v>683</v>
      </c>
      <c r="P92" s="19" t="n" hidden="false">
        <f>ROUND((S93+S94+S95+S96+S97+S98)/O92,2)</f>
        <v>119.82</v>
      </c>
      <c r="Q92" s="20" t="n" hidden="false">
        <v>178.4</v>
      </c>
      <c r="R92" s="19" t="n" hidden="false">
        <f>P92+Q92</f>
        <v>298.22</v>
      </c>
      <c r="S92" s="19" t="n" hidden="false">
        <f>ROUND(O92*P92,2)</f>
        <v>81837.06</v>
      </c>
      <c r="T92" s="19" t="n" hidden="false">
        <f>ROUND(O92*Q92,2)</f>
        <v>121847.2</v>
      </c>
      <c r="U92" s="19" t="n" hidden="false">
        <f>S92+T92</f>
        <v>203684.26</v>
      </c>
      <c r="V92" s="21" t="n" hidden="false">
        <f>U92/N92-1</f>
        <v>0.22311541300959736</v>
      </c>
      <c r="W92" s="8" t="n">
        <v>683</v>
      </c>
      <c r="X92" s="19" t="n" hidden="false">
        <f>ROUND((AA93+AA94+AA95+AA96+AA97+AA98)/W92,2)</f>
        <v>119.82</v>
      </c>
      <c r="Y92" s="20" t="n" hidden="false">
        <v>290</v>
      </c>
      <c r="Z92" s="19" t="n" hidden="false">
        <f>X92+Y92</f>
        <v>409.82</v>
      </c>
      <c r="AA92" s="19" t="n" hidden="false">
        <f>ROUND(W92*X92,2)</f>
        <v>81837.06</v>
      </c>
      <c r="AB92" s="19" t="n" hidden="false">
        <f>ROUND(W92*Y92,2)</f>
        <v>198070</v>
      </c>
      <c r="AC92" s="19" t="n" hidden="false">
        <f>AA92+AB92</f>
        <v>279907.06</v>
      </c>
      <c r="AD92" s="21" t="n" hidden="false">
        <f>AC92/N92-1</f>
        <v>0.6808301205807563</v>
      </c>
      <c r="AE92" s="8" t="n">
        <v>683</v>
      </c>
      <c r="AF92" s="19" t="n" hidden="false">
        <f>ROUND((AI93+AI94+AI95+AI96+AI97+AI98)/AE92,2)</f>
        <v>119.82</v>
      </c>
      <c r="AG92" s="20" t="n" hidden="false">
        <v>350</v>
      </c>
      <c r="AH92" s="19" t="n" hidden="false">
        <f>AF92+AG92</f>
        <v>469.82</v>
      </c>
      <c r="AI92" s="19" t="n" hidden="false">
        <f>ROUND(AE92*AF92,2)</f>
        <v>81837.06</v>
      </c>
      <c r="AJ92" s="19" t="n" hidden="false">
        <f>ROUND(AE92*AG92,2)</f>
        <v>239050</v>
      </c>
      <c r="AK92" s="19" t="n" hidden="false">
        <f>AI92+AJ92</f>
        <v>320887.06</v>
      </c>
      <c r="AL92" s="21" t="n" hidden="false">
        <f>AK92/N92-1</f>
        <v>0.9269132966942826</v>
      </c>
      <c r="AM92" s="8" t="n">
        <v>0</v>
      </c>
      <c r="AN92" s="19" t="n" hidden="false">
        <f>ROUND((AQ93+AQ94+AQ95+AQ96+AQ97+AQ98)/AM92,2)</f>
        <v>0</v>
      </c>
      <c r="AO92" s="19" t="n" hidden="false">
        <v>0</v>
      </c>
      <c r="AP92" s="19" t="n" hidden="false">
        <f>AN92+AO92</f>
        <v>0</v>
      </c>
      <c r="AQ92" s="19" t="n" hidden="false">
        <f>ROUND(AM92*AN92,2)</f>
        <v>0</v>
      </c>
      <c r="AR92" s="19" t="n" hidden="false">
        <f>ROUND(AM92*AO92,2)</f>
        <v>0</v>
      </c>
      <c r="AS92" s="19" t="n" hidden="false">
        <f>AQ92+AR92</f>
        <v>0</v>
      </c>
      <c r="AT92" s="21" t="n" hidden="false">
        <f>AS92/N92-1</f>
        <v>-1</v>
      </c>
    </row>
    <row r="93" customFormat="false" hidden="false" outlineLevel="0" collapsed="false">
      <c r="A93" s="18" t="inlineStr">
        <is>
          <t xml:space="preserve">1.1.1.1.1.1.3.9.1</t>
        </is>
      </c>
      <c r="B93" s="18" t="inlineStr">
        <is>
          <t xml:space="preserve"/>
        </is>
      </c>
      <c r="C93" s="22" t="inlineStr">
        <is>
          <t xml:space="preserve">Кабель силовой ВВГнг(A)-LSLTx 3х4мм2, 660В</t>
        </is>
      </c>
      <c r="D93" s="7" t="inlineStr">
        <is>
          <t xml:space="preserve"/>
        </is>
      </c>
      <c r="E93" s="7" t="inlineStr">
        <is>
          <t xml:space="preserve"/>
        </is>
      </c>
      <c r="F93" s="7" t="inlineStr">
        <is>
          <t xml:space="preserve">М</t>
        </is>
      </c>
      <c r="G93" s="7" t="inlineStr">
        <is>
          <t xml:space="preserve">1</t>
        </is>
      </c>
      <c r="H93" s="8" t="n">
        <v>129</v>
      </c>
      <c r="I93" s="23" t="n">
        <v>118.75</v>
      </c>
      <c r="J93" s="19" t="n">
        <v/>
      </c>
      <c r="K93" s="19" t="n">
        <f>ROUND(I93,2)+J93</f>
        <v>118.75</v>
      </c>
      <c r="L93" s="19" t="n">
        <f>ROUND(H93*ROUND(I93,2),2)</f>
        <v>15318.75</v>
      </c>
      <c r="M93" s="19" t="n">
        <v/>
      </c>
      <c r="N93" s="19" t="n">
        <f>L93+M93</f>
        <v>15318.75</v>
      </c>
      <c r="O93" s="8" t="n">
        <v>129</v>
      </c>
      <c r="P93" s="23" t="n" hidden="false">
        <v>118.75</v>
      </c>
      <c r="Q93" s="19" t="n" hidden="false">
        <v/>
      </c>
      <c r="R93" s="19" t="n" hidden="false">
        <f>P93+Q93</f>
        <v>118.75</v>
      </c>
      <c r="S93" s="19" t="n" hidden="false">
        <f>ROUND(O93*P93,2)</f>
        <v>15318.75</v>
      </c>
      <c r="T93" s="19" t="n" hidden="false">
        <v/>
      </c>
      <c r="U93" s="19" t="n" hidden="false">
        <f>S93+T93</f>
        <v>15318.75</v>
      </c>
      <c r="V93" s="21" t="n" hidden="false">
        <f>U93/N93-1</f>
        <v>0</v>
      </c>
      <c r="W93" s="8" t="n">
        <v>129</v>
      </c>
      <c r="X93" s="23" t="n" hidden="false">
        <v>118.75</v>
      </c>
      <c r="Y93" s="19" t="n" hidden="false">
        <v/>
      </c>
      <c r="Z93" s="19" t="n" hidden="false">
        <f>X93+Y93</f>
        <v>118.75</v>
      </c>
      <c r="AA93" s="19" t="n" hidden="false">
        <f>ROUND(W93*X93,2)</f>
        <v>15318.75</v>
      </c>
      <c r="AB93" s="19" t="n" hidden="false">
        <v/>
      </c>
      <c r="AC93" s="19" t="n" hidden="false">
        <f>AA93+AB93</f>
        <v>15318.75</v>
      </c>
      <c r="AD93" s="21" t="n" hidden="false">
        <f>AC93/N93-1</f>
        <v>0</v>
      </c>
      <c r="AE93" s="8" t="n">
        <v>129</v>
      </c>
      <c r="AF93" s="23" t="n" hidden="false">
        <v>118.75</v>
      </c>
      <c r="AG93" s="19" t="n" hidden="false">
        <v/>
      </c>
      <c r="AH93" s="19" t="n" hidden="false">
        <f>AF93+AG93</f>
        <v>118.75</v>
      </c>
      <c r="AI93" s="19" t="n" hidden="false">
        <f>ROUND(AE93*AF93,2)</f>
        <v>15318.75</v>
      </c>
      <c r="AJ93" s="19" t="n" hidden="false">
        <v/>
      </c>
      <c r="AK93" s="19" t="n" hidden="false">
        <f>AI93+AJ93</f>
        <v>15318.75</v>
      </c>
      <c r="AL93" s="21" t="n" hidden="false">
        <f>AK93/N93-1</f>
        <v>0</v>
      </c>
      <c r="AM93" s="8" t="n">
        <v>0</v>
      </c>
      <c r="AN93" s="23" t="n" hidden="false">
        <v>0</v>
      </c>
      <c r="AO93" s="19" t="n" hidden="false">
        <v/>
      </c>
      <c r="AP93" s="19" t="n" hidden="false">
        <f>AN93+AO93</f>
        <v>0</v>
      </c>
      <c r="AQ93" s="19" t="n" hidden="false">
        <f>ROUND(AM93*AN93,2)</f>
        <v>0</v>
      </c>
      <c r="AR93" s="19" t="n" hidden="false">
        <v/>
      </c>
      <c r="AS93" s="19" t="n" hidden="false">
        <f>AQ93+AR93</f>
        <v>0</v>
      </c>
      <c r="AT93" s="21" t="n" hidden="false">
        <f>AS93/N93-1</f>
        <v>-1</v>
      </c>
    </row>
    <row r="94" customFormat="false" hidden="false" outlineLevel="0" collapsed="false">
      <c r="A94" s="18" t="inlineStr">
        <is>
          <t xml:space="preserve">1.1.1.1.1.1.3.9.2</t>
        </is>
      </c>
      <c r="B94" s="18" t="inlineStr">
        <is>
          <t xml:space="preserve"/>
        </is>
      </c>
      <c r="C94" s="22" t="inlineStr">
        <is>
          <t xml:space="preserve">Кабель силовой ВВГнг(A)-LSLTx 5х2,5мм2, 660В</t>
        </is>
      </c>
      <c r="D94" s="7" t="inlineStr">
        <is>
          <t xml:space="preserve"/>
        </is>
      </c>
      <c r="E94" s="7" t="inlineStr">
        <is>
          <t xml:space="preserve"/>
        </is>
      </c>
      <c r="F94" s="7" t="inlineStr">
        <is>
          <t xml:space="preserve">М</t>
        </is>
      </c>
      <c r="G94" s="7" t="inlineStr">
        <is>
          <t xml:space="preserve">1</t>
        </is>
      </c>
      <c r="H94" s="8" t="n">
        <v>65</v>
      </c>
      <c r="I94" s="23" t="n">
        <v>153.21</v>
      </c>
      <c r="J94" s="19" t="n">
        <v/>
      </c>
      <c r="K94" s="19" t="n">
        <f>ROUND(I94,2)+J94</f>
        <v>153.21</v>
      </c>
      <c r="L94" s="19" t="n">
        <f>ROUND(H94*ROUND(I94,2),2)</f>
        <v>9958.65</v>
      </c>
      <c r="M94" s="19" t="n">
        <v/>
      </c>
      <c r="N94" s="19" t="n">
        <f>L94+M94</f>
        <v>9958.65</v>
      </c>
      <c r="O94" s="8" t="n">
        <v>65</v>
      </c>
      <c r="P94" s="23" t="n" hidden="false">
        <v>153.21</v>
      </c>
      <c r="Q94" s="19" t="n" hidden="false">
        <v/>
      </c>
      <c r="R94" s="19" t="n" hidden="false">
        <f>P94+Q94</f>
        <v>153.21</v>
      </c>
      <c r="S94" s="19" t="n" hidden="false">
        <f>ROUND(O94*P94,2)</f>
        <v>9958.65</v>
      </c>
      <c r="T94" s="19" t="n" hidden="false">
        <v/>
      </c>
      <c r="U94" s="19" t="n" hidden="false">
        <f>S94+T94</f>
        <v>9958.65</v>
      </c>
      <c r="V94" s="21" t="n" hidden="false">
        <f>U94/N94-1</f>
        <v>0</v>
      </c>
      <c r="W94" s="8" t="n">
        <v>65</v>
      </c>
      <c r="X94" s="23" t="n" hidden="false">
        <v>153.21</v>
      </c>
      <c r="Y94" s="19" t="n" hidden="false">
        <v/>
      </c>
      <c r="Z94" s="19" t="n" hidden="false">
        <f>X94+Y94</f>
        <v>153.21</v>
      </c>
      <c r="AA94" s="19" t="n" hidden="false">
        <f>ROUND(W94*X94,2)</f>
        <v>9958.65</v>
      </c>
      <c r="AB94" s="19" t="n" hidden="false">
        <v/>
      </c>
      <c r="AC94" s="19" t="n" hidden="false">
        <f>AA94+AB94</f>
        <v>9958.65</v>
      </c>
      <c r="AD94" s="21" t="n" hidden="false">
        <f>AC94/N94-1</f>
        <v>0</v>
      </c>
      <c r="AE94" s="8" t="n">
        <v>65</v>
      </c>
      <c r="AF94" s="23" t="n" hidden="false">
        <v>153.21</v>
      </c>
      <c r="AG94" s="19" t="n" hidden="false">
        <v/>
      </c>
      <c r="AH94" s="19" t="n" hidden="false">
        <f>AF94+AG94</f>
        <v>153.21</v>
      </c>
      <c r="AI94" s="19" t="n" hidden="false">
        <f>ROUND(AE94*AF94,2)</f>
        <v>9958.65</v>
      </c>
      <c r="AJ94" s="19" t="n" hidden="false">
        <v/>
      </c>
      <c r="AK94" s="19" t="n" hidden="false">
        <f>AI94+AJ94</f>
        <v>9958.65</v>
      </c>
      <c r="AL94" s="21" t="n" hidden="false">
        <f>AK94/N94-1</f>
        <v>0</v>
      </c>
      <c r="AM94" s="8" t="n">
        <v>0</v>
      </c>
      <c r="AN94" s="23" t="n" hidden="false">
        <v>0</v>
      </c>
      <c r="AO94" s="19" t="n" hidden="false">
        <v/>
      </c>
      <c r="AP94" s="19" t="n" hidden="false">
        <f>AN94+AO94</f>
        <v>0</v>
      </c>
      <c r="AQ94" s="19" t="n" hidden="false">
        <f>ROUND(AM94*AN94,2)</f>
        <v>0</v>
      </c>
      <c r="AR94" s="19" t="n" hidden="false">
        <v/>
      </c>
      <c r="AS94" s="19" t="n" hidden="false">
        <f>AQ94+AR94</f>
        <v>0</v>
      </c>
      <c r="AT94" s="21" t="n" hidden="false">
        <f>AS94/N94-1</f>
        <v>-1</v>
      </c>
    </row>
    <row r="95" customFormat="false" hidden="false" outlineLevel="0" collapsed="false">
      <c r="A95" s="18" t="inlineStr">
        <is>
          <t xml:space="preserve">1.1.1.1.1.1.3.9.3</t>
        </is>
      </c>
      <c r="B95" s="18" t="inlineStr">
        <is>
          <t xml:space="preserve"/>
        </is>
      </c>
      <c r="C95" s="22" t="inlineStr">
        <is>
          <t xml:space="preserve">Кабель силовой ВВГнг(A)-FRLSLTx 3х4мм2, 660В</t>
        </is>
      </c>
      <c r="D95" s="7" t="inlineStr">
        <is>
          <t xml:space="preserve"/>
        </is>
      </c>
      <c r="E95" s="7" t="inlineStr">
        <is>
          <t xml:space="preserve"/>
        </is>
      </c>
      <c r="F95" s="7" t="inlineStr">
        <is>
          <t xml:space="preserve">М</t>
        </is>
      </c>
      <c r="G95" s="7" t="inlineStr">
        <is>
          <t xml:space="preserve">1</t>
        </is>
      </c>
      <c r="H95" s="8" t="n">
        <v>103</v>
      </c>
      <c r="I95" s="23" t="n">
        <v>199.59</v>
      </c>
      <c r="J95" s="19" t="n">
        <v/>
      </c>
      <c r="K95" s="19" t="n">
        <f>ROUND(I95,2)+J95</f>
        <v>199.59</v>
      </c>
      <c r="L95" s="19" t="n">
        <f>ROUND(H95*ROUND(I95,2),2)</f>
        <v>20557.77</v>
      </c>
      <c r="M95" s="19" t="n">
        <v/>
      </c>
      <c r="N95" s="19" t="n">
        <f>L95+M95</f>
        <v>20557.77</v>
      </c>
      <c r="O95" s="8" t="n">
        <v>103</v>
      </c>
      <c r="P95" s="23" t="n" hidden="false">
        <v>199.59</v>
      </c>
      <c r="Q95" s="19" t="n" hidden="false">
        <v/>
      </c>
      <c r="R95" s="19" t="n" hidden="false">
        <f>P95+Q95</f>
        <v>199.59</v>
      </c>
      <c r="S95" s="19" t="n" hidden="false">
        <f>ROUND(O95*P95,2)</f>
        <v>20557.77</v>
      </c>
      <c r="T95" s="19" t="n" hidden="false">
        <v/>
      </c>
      <c r="U95" s="19" t="n" hidden="false">
        <f>S95+T95</f>
        <v>20557.77</v>
      </c>
      <c r="V95" s="21" t="n" hidden="false">
        <f>U95/N95-1</f>
        <v>0</v>
      </c>
      <c r="W95" s="8" t="n">
        <v>103</v>
      </c>
      <c r="X95" s="23" t="n" hidden="false">
        <v>199.59</v>
      </c>
      <c r="Y95" s="19" t="n" hidden="false">
        <v/>
      </c>
      <c r="Z95" s="19" t="n" hidden="false">
        <f>X95+Y95</f>
        <v>199.59</v>
      </c>
      <c r="AA95" s="19" t="n" hidden="false">
        <f>ROUND(W95*X95,2)</f>
        <v>20557.77</v>
      </c>
      <c r="AB95" s="19" t="n" hidden="false">
        <v/>
      </c>
      <c r="AC95" s="19" t="n" hidden="false">
        <f>AA95+AB95</f>
        <v>20557.77</v>
      </c>
      <c r="AD95" s="21" t="n" hidden="false">
        <f>AC95/N95-1</f>
        <v>0</v>
      </c>
      <c r="AE95" s="8" t="n">
        <v>103</v>
      </c>
      <c r="AF95" s="23" t="n" hidden="false">
        <v>199.59</v>
      </c>
      <c r="AG95" s="19" t="n" hidden="false">
        <v/>
      </c>
      <c r="AH95" s="19" t="n" hidden="false">
        <f>AF95+AG95</f>
        <v>199.59</v>
      </c>
      <c r="AI95" s="19" t="n" hidden="false">
        <f>ROUND(AE95*AF95,2)</f>
        <v>20557.77</v>
      </c>
      <c r="AJ95" s="19" t="n" hidden="false">
        <v/>
      </c>
      <c r="AK95" s="19" t="n" hidden="false">
        <f>AI95+AJ95</f>
        <v>20557.77</v>
      </c>
      <c r="AL95" s="21" t="n" hidden="false">
        <f>AK95/N95-1</f>
        <v>0</v>
      </c>
      <c r="AM95" s="8" t="n">
        <v>0</v>
      </c>
      <c r="AN95" s="23" t="n" hidden="false">
        <v>0</v>
      </c>
      <c r="AO95" s="19" t="n" hidden="false">
        <v/>
      </c>
      <c r="AP95" s="19" t="n" hidden="false">
        <f>AN95+AO95</f>
        <v>0</v>
      </c>
      <c r="AQ95" s="19" t="n" hidden="false">
        <f>ROUND(AM95*AN95,2)</f>
        <v>0</v>
      </c>
      <c r="AR95" s="19" t="n" hidden="false">
        <v/>
      </c>
      <c r="AS95" s="19" t="n" hidden="false">
        <f>AQ95+AR95</f>
        <v>0</v>
      </c>
      <c r="AT95" s="21" t="n" hidden="false">
        <f>AS95/N95-1</f>
        <v>-1</v>
      </c>
    </row>
    <row r="96" customFormat="false" hidden="false" outlineLevel="0" collapsed="false">
      <c r="A96" s="18" t="inlineStr">
        <is>
          <t xml:space="preserve">1.1.1.1.1.1.3.9.4</t>
        </is>
      </c>
      <c r="B96" s="18" t="inlineStr">
        <is>
          <t xml:space="preserve"/>
        </is>
      </c>
      <c r="C96" s="22" t="inlineStr">
        <is>
          <t xml:space="preserve">Кабель силовой ВВГнг(A)-FRLSLTx 5х2,5мм2, 660В</t>
        </is>
      </c>
      <c r="D96" s="7" t="inlineStr">
        <is>
          <t xml:space="preserve"/>
        </is>
      </c>
      <c r="E96" s="7" t="inlineStr">
        <is>
          <t xml:space="preserve"/>
        </is>
      </c>
      <c r="F96" s="7" t="inlineStr">
        <is>
          <t xml:space="preserve">М</t>
        </is>
      </c>
      <c r="G96" s="7" t="inlineStr">
        <is>
          <t xml:space="preserve">1</t>
        </is>
      </c>
      <c r="H96" s="8" t="n">
        <v>85</v>
      </c>
      <c r="I96" s="23" t="n">
        <v>158.06</v>
      </c>
      <c r="J96" s="19" t="n">
        <v/>
      </c>
      <c r="K96" s="19" t="n">
        <f>ROUND(I96,2)+J96</f>
        <v>158.06</v>
      </c>
      <c r="L96" s="19" t="n">
        <f>ROUND(H96*ROUND(I96,2),2)</f>
        <v>13435.1</v>
      </c>
      <c r="M96" s="19" t="n">
        <v/>
      </c>
      <c r="N96" s="19" t="n">
        <f>L96+M96</f>
        <v>13435.1</v>
      </c>
      <c r="O96" s="8" t="n">
        <v>85</v>
      </c>
      <c r="P96" s="23" t="n" hidden="false">
        <v>158.06</v>
      </c>
      <c r="Q96" s="19" t="n" hidden="false">
        <v/>
      </c>
      <c r="R96" s="19" t="n" hidden="false">
        <f>P96+Q96</f>
        <v>158.06</v>
      </c>
      <c r="S96" s="19" t="n" hidden="false">
        <f>ROUND(O96*P96,2)</f>
        <v>13435.1</v>
      </c>
      <c r="T96" s="19" t="n" hidden="false">
        <v/>
      </c>
      <c r="U96" s="19" t="n" hidden="false">
        <f>S96+T96</f>
        <v>13435.1</v>
      </c>
      <c r="V96" s="21" t="n" hidden="false">
        <f>U96/N96-1</f>
        <v>0</v>
      </c>
      <c r="W96" s="8" t="n">
        <v>85</v>
      </c>
      <c r="X96" s="23" t="n" hidden="false">
        <v>158.06</v>
      </c>
      <c r="Y96" s="19" t="n" hidden="false">
        <v/>
      </c>
      <c r="Z96" s="19" t="n" hidden="false">
        <f>X96+Y96</f>
        <v>158.06</v>
      </c>
      <c r="AA96" s="19" t="n" hidden="false">
        <f>ROUND(W96*X96,2)</f>
        <v>13435.1</v>
      </c>
      <c r="AB96" s="19" t="n" hidden="false">
        <v/>
      </c>
      <c r="AC96" s="19" t="n" hidden="false">
        <f>AA96+AB96</f>
        <v>13435.1</v>
      </c>
      <c r="AD96" s="21" t="n" hidden="false">
        <f>AC96/N96-1</f>
        <v>0</v>
      </c>
      <c r="AE96" s="8" t="n">
        <v>85</v>
      </c>
      <c r="AF96" s="23" t="n" hidden="false">
        <v>158.06</v>
      </c>
      <c r="AG96" s="19" t="n" hidden="false">
        <v/>
      </c>
      <c r="AH96" s="19" t="n" hidden="false">
        <f>AF96+AG96</f>
        <v>158.06</v>
      </c>
      <c r="AI96" s="19" t="n" hidden="false">
        <f>ROUND(AE96*AF96,2)</f>
        <v>13435.1</v>
      </c>
      <c r="AJ96" s="19" t="n" hidden="false">
        <v/>
      </c>
      <c r="AK96" s="19" t="n" hidden="false">
        <f>AI96+AJ96</f>
        <v>13435.1</v>
      </c>
      <c r="AL96" s="21" t="n" hidden="false">
        <f>AK96/N96-1</f>
        <v>0</v>
      </c>
      <c r="AM96" s="8" t="n">
        <v>0</v>
      </c>
      <c r="AN96" s="23" t="n" hidden="false">
        <v>0</v>
      </c>
      <c r="AO96" s="19" t="n" hidden="false">
        <v/>
      </c>
      <c r="AP96" s="19" t="n" hidden="false">
        <f>AN96+AO96</f>
        <v>0</v>
      </c>
      <c r="AQ96" s="19" t="n" hidden="false">
        <f>ROUND(AM96*AN96,2)</f>
        <v>0</v>
      </c>
      <c r="AR96" s="19" t="n" hidden="false">
        <v/>
      </c>
      <c r="AS96" s="19" t="n" hidden="false">
        <f>AQ96+AR96</f>
        <v>0</v>
      </c>
      <c r="AT96" s="21" t="n" hidden="false">
        <f>AS96/N96-1</f>
        <v>-1</v>
      </c>
    </row>
    <row r="97" customFormat="false" hidden="false" outlineLevel="0" collapsed="false">
      <c r="A97" s="18" t="inlineStr">
        <is>
          <t xml:space="preserve">1.1.1.1.1.1.3.9.5</t>
        </is>
      </c>
      <c r="B97" s="18" t="inlineStr">
        <is>
          <t xml:space="preserve"/>
        </is>
      </c>
      <c r="C97" s="22" t="inlineStr">
        <is>
          <t xml:space="preserve">Кабель силовой ВВГнг(A)-LSLTx 3х2,5мм2, 660В</t>
        </is>
      </c>
      <c r="D97" s="7" t="inlineStr">
        <is>
          <t xml:space="preserve"/>
        </is>
      </c>
      <c r="E97" s="7" t="inlineStr">
        <is>
          <t xml:space="preserve"/>
        </is>
      </c>
      <c r="F97" s="7" t="inlineStr">
        <is>
          <t xml:space="preserve">М</t>
        </is>
      </c>
      <c r="G97" s="7" t="inlineStr">
        <is>
          <t xml:space="preserve">1</t>
        </is>
      </c>
      <c r="H97" s="8" t="n">
        <v>191</v>
      </c>
      <c r="I97" s="23" t="n">
        <v>66.74</v>
      </c>
      <c r="J97" s="19" t="n">
        <v/>
      </c>
      <c r="K97" s="19" t="n">
        <f>ROUND(I97,2)+J97</f>
        <v>66.74</v>
      </c>
      <c r="L97" s="19" t="n">
        <f>ROUND(H97*ROUND(I97,2),2)</f>
        <v>12747.34</v>
      </c>
      <c r="M97" s="19" t="n">
        <v/>
      </c>
      <c r="N97" s="19" t="n">
        <f>L97+M97</f>
        <v>12747.34</v>
      </c>
      <c r="O97" s="8" t="n">
        <v>191</v>
      </c>
      <c r="P97" s="23" t="n" hidden="false">
        <v>66.74</v>
      </c>
      <c r="Q97" s="19" t="n" hidden="false">
        <v/>
      </c>
      <c r="R97" s="19" t="n" hidden="false">
        <f>P97+Q97</f>
        <v>66.74</v>
      </c>
      <c r="S97" s="19" t="n" hidden="false">
        <f>ROUND(O97*P97,2)</f>
        <v>12747.34</v>
      </c>
      <c r="T97" s="19" t="n" hidden="false">
        <v/>
      </c>
      <c r="U97" s="19" t="n" hidden="false">
        <f>S97+T97</f>
        <v>12747.34</v>
      </c>
      <c r="V97" s="21" t="n" hidden="false">
        <f>U97/N97-1</f>
        <v>0</v>
      </c>
      <c r="W97" s="8" t="n">
        <v>191</v>
      </c>
      <c r="X97" s="23" t="n" hidden="false">
        <v>66.74</v>
      </c>
      <c r="Y97" s="19" t="n" hidden="false">
        <v/>
      </c>
      <c r="Z97" s="19" t="n" hidden="false">
        <f>X97+Y97</f>
        <v>66.74</v>
      </c>
      <c r="AA97" s="19" t="n" hidden="false">
        <f>ROUND(W97*X97,2)</f>
        <v>12747.34</v>
      </c>
      <c r="AB97" s="19" t="n" hidden="false">
        <v/>
      </c>
      <c r="AC97" s="19" t="n" hidden="false">
        <f>AA97+AB97</f>
        <v>12747.34</v>
      </c>
      <c r="AD97" s="21" t="n" hidden="false">
        <f>AC97/N97-1</f>
        <v>0</v>
      </c>
      <c r="AE97" s="8" t="n">
        <v>191</v>
      </c>
      <c r="AF97" s="23" t="n" hidden="false">
        <v>66.74</v>
      </c>
      <c r="AG97" s="19" t="n" hidden="false">
        <v/>
      </c>
      <c r="AH97" s="19" t="n" hidden="false">
        <f>AF97+AG97</f>
        <v>66.74</v>
      </c>
      <c r="AI97" s="19" t="n" hidden="false">
        <f>ROUND(AE97*AF97,2)</f>
        <v>12747.34</v>
      </c>
      <c r="AJ97" s="19" t="n" hidden="false">
        <v/>
      </c>
      <c r="AK97" s="19" t="n" hidden="false">
        <f>AI97+AJ97</f>
        <v>12747.34</v>
      </c>
      <c r="AL97" s="21" t="n" hidden="false">
        <f>AK97/N97-1</f>
        <v>0</v>
      </c>
      <c r="AM97" s="8" t="n">
        <v>0</v>
      </c>
      <c r="AN97" s="23" t="n" hidden="false">
        <v>0</v>
      </c>
      <c r="AO97" s="19" t="n" hidden="false">
        <v/>
      </c>
      <c r="AP97" s="19" t="n" hidden="false">
        <f>AN97+AO97</f>
        <v>0</v>
      </c>
      <c r="AQ97" s="19" t="n" hidden="false">
        <f>ROUND(AM97*AN97,2)</f>
        <v>0</v>
      </c>
      <c r="AR97" s="19" t="n" hidden="false">
        <v/>
      </c>
      <c r="AS97" s="19" t="n" hidden="false">
        <f>AQ97+AR97</f>
        <v>0</v>
      </c>
      <c r="AT97" s="21" t="n" hidden="false">
        <f>AS97/N97-1</f>
        <v>-1</v>
      </c>
    </row>
    <row r="98" customFormat="false" hidden="false" outlineLevel="0" collapsed="false">
      <c r="A98" s="18" t="inlineStr">
        <is>
          <t xml:space="preserve">1.1.1.1.1.1.3.9.6</t>
        </is>
      </c>
      <c r="B98" s="18" t="inlineStr">
        <is>
          <t xml:space="preserve"/>
        </is>
      </c>
      <c r="C98" s="22" t="inlineStr">
        <is>
          <t xml:space="preserve">Кабель силовой ВВГнг(A)-LSLTx 5х1,5мм2, 660В</t>
        </is>
      </c>
      <c r="D98" s="7" t="inlineStr">
        <is>
          <t xml:space="preserve"/>
        </is>
      </c>
      <c r="E98" s="7" t="inlineStr">
        <is>
          <t xml:space="preserve"/>
        </is>
      </c>
      <c r="F98" s="7" t="inlineStr">
        <is>
          <t xml:space="preserve">М</t>
        </is>
      </c>
      <c r="G98" s="7" t="inlineStr">
        <is>
          <t xml:space="preserve">1</t>
        </is>
      </c>
      <c r="H98" s="8" t="n">
        <v>110</v>
      </c>
      <c r="I98" s="23" t="n">
        <v>89.24</v>
      </c>
      <c r="J98" s="19" t="n">
        <v/>
      </c>
      <c r="K98" s="19" t="n">
        <f>ROUND(I98,2)+J98</f>
        <v>89.24</v>
      </c>
      <c r="L98" s="19" t="n">
        <f>ROUND(H98*ROUND(I98,2),2)</f>
        <v>9816.4</v>
      </c>
      <c r="M98" s="19" t="n">
        <v/>
      </c>
      <c r="N98" s="19" t="n">
        <f>L98+M98</f>
        <v>9816.4</v>
      </c>
      <c r="O98" s="8" t="n">
        <v>110</v>
      </c>
      <c r="P98" s="23" t="n" hidden="false">
        <v>89.24</v>
      </c>
      <c r="Q98" s="19" t="n" hidden="false">
        <v/>
      </c>
      <c r="R98" s="19" t="n" hidden="false">
        <f>P98+Q98</f>
        <v>89.24</v>
      </c>
      <c r="S98" s="19" t="n" hidden="false">
        <f>ROUND(O98*P98,2)</f>
        <v>9816.4</v>
      </c>
      <c r="T98" s="19" t="n" hidden="false">
        <v/>
      </c>
      <c r="U98" s="19" t="n" hidden="false">
        <f>S98+T98</f>
        <v>9816.4</v>
      </c>
      <c r="V98" s="21" t="n" hidden="false">
        <f>U98/N98-1</f>
        <v>0</v>
      </c>
      <c r="W98" s="8" t="n">
        <v>110</v>
      </c>
      <c r="X98" s="23" t="n" hidden="false">
        <v>89.24</v>
      </c>
      <c r="Y98" s="19" t="n" hidden="false">
        <v/>
      </c>
      <c r="Z98" s="19" t="n" hidden="false">
        <f>X98+Y98</f>
        <v>89.24</v>
      </c>
      <c r="AA98" s="19" t="n" hidden="false">
        <f>ROUND(W98*X98,2)</f>
        <v>9816.4</v>
      </c>
      <c r="AB98" s="19" t="n" hidden="false">
        <v/>
      </c>
      <c r="AC98" s="19" t="n" hidden="false">
        <f>AA98+AB98</f>
        <v>9816.4</v>
      </c>
      <c r="AD98" s="21" t="n" hidden="false">
        <f>AC98/N98-1</f>
        <v>0</v>
      </c>
      <c r="AE98" s="8" t="n">
        <v>110</v>
      </c>
      <c r="AF98" s="23" t="n" hidden="false">
        <v>89.24</v>
      </c>
      <c r="AG98" s="19" t="n" hidden="false">
        <v/>
      </c>
      <c r="AH98" s="19" t="n" hidden="false">
        <f>AF98+AG98</f>
        <v>89.24</v>
      </c>
      <c r="AI98" s="19" t="n" hidden="false">
        <f>ROUND(AE98*AF98,2)</f>
        <v>9816.4</v>
      </c>
      <c r="AJ98" s="19" t="n" hidden="false">
        <v/>
      </c>
      <c r="AK98" s="19" t="n" hidden="false">
        <f>AI98+AJ98</f>
        <v>9816.4</v>
      </c>
      <c r="AL98" s="21" t="n" hidden="false">
        <f>AK98/N98-1</f>
        <v>0</v>
      </c>
      <c r="AM98" s="8" t="n">
        <v>0</v>
      </c>
      <c r="AN98" s="23" t="n" hidden="false">
        <v>0</v>
      </c>
      <c r="AO98" s="19" t="n" hidden="false">
        <v/>
      </c>
      <c r="AP98" s="19" t="n" hidden="false">
        <f>AN98+AO98</f>
        <v>0</v>
      </c>
      <c r="AQ98" s="19" t="n" hidden="false">
        <f>ROUND(AM98*AN98,2)</f>
        <v>0</v>
      </c>
      <c r="AR98" s="19" t="n" hidden="false">
        <v/>
      </c>
      <c r="AS98" s="19" t="n" hidden="false">
        <f>AQ98+AR98</f>
        <v>0</v>
      </c>
      <c r="AT98" s="21" t="n" hidden="false">
        <f>AS98/N98-1</f>
        <v>-1</v>
      </c>
    </row>
    <row r="99" customFormat="false" hidden="false" outlineLevel="0" collapsed="false">
      <c r="A99" s="18" t="inlineStr">
        <is>
          <t xml:space="preserve">1.1.1.1.1.1.3.10</t>
        </is>
      </c>
      <c r="B99" s="18" t="inlineStr">
        <is>
          <t xml:space="preserve"/>
        </is>
      </c>
      <c r="C99" s="18" t="inlineStr">
        <is>
          <t xml:space="preserve">Прокладка кабеля, провода в лотке, металлоконструкциях / 18-39 мм</t>
        </is>
      </c>
      <c r="D99" s="7" t="inlineStr">
        <is>
          <t xml:space="preserve">Поставщики: ООО "Богословский кабельный завод", Акционерное общество "Электрокабель" Кольчугинский завод"</t>
        </is>
      </c>
      <c r="E99" s="7" t="inlineStr">
        <is>
          <t xml:space="preserve">Выгружается из БО по объектам BIM-КЦ</t>
        </is>
      </c>
      <c r="F99" s="7" t="inlineStr">
        <is>
          <t xml:space="preserve">М</t>
        </is>
      </c>
      <c r="G99" s="7" t="inlineStr">
        <is>
          <t xml:space="preserve">1</t>
        </is>
      </c>
      <c r="H99" s="8" t="n">
        <v>267</v>
      </c>
      <c r="I99" s="19" t="n">
        <f>ROUND((L100+L101+L102)/H99,2)</f>
        <v>249.92</v>
      </c>
      <c r="J99" s="20" t="n">
        <v>211</v>
      </c>
      <c r="K99" s="19" t="n">
        <f>I99+ROUND(J99,2)</f>
        <v>460.92</v>
      </c>
      <c r="L99" s="19" t="n">
        <f>ROUND(H99*I99,2)</f>
        <v>66728.64</v>
      </c>
      <c r="M99" s="19" t="n">
        <f>ROUND(H99*ROUND(J99,2),2)</f>
        <v>56337</v>
      </c>
      <c r="N99" s="19" t="n">
        <f>L99+M99</f>
        <v>123065.64</v>
      </c>
      <c r="O99" s="8" t="n">
        <v>267</v>
      </c>
      <c r="P99" s="19" t="n" hidden="false">
        <f>ROUND((S100+S101+S102)/O99,2)</f>
        <v>249.92</v>
      </c>
      <c r="Q99" s="20" t="n" hidden="false">
        <v>297.6</v>
      </c>
      <c r="R99" s="19" t="n" hidden="false">
        <f>P99+Q99</f>
        <v>547.52</v>
      </c>
      <c r="S99" s="19" t="n" hidden="false">
        <f>ROUND(O99*P99,2)</f>
        <v>66728.64</v>
      </c>
      <c r="T99" s="19" t="n" hidden="false">
        <f>ROUND(O99*Q99,2)</f>
        <v>79459.2</v>
      </c>
      <c r="U99" s="19" t="n" hidden="false">
        <f>S99+T99</f>
        <v>146187.84</v>
      </c>
      <c r="V99" s="21" t="n" hidden="false">
        <f>U99/N99-1</f>
        <v>0.18788509936648445</v>
      </c>
      <c r="W99" s="8" t="n">
        <v>267</v>
      </c>
      <c r="X99" s="19" t="n" hidden="false">
        <f>ROUND((AA100+AA101+AA102)/W99,2)</f>
        <v>249.92</v>
      </c>
      <c r="Y99" s="20" t="n" hidden="false">
        <v>450</v>
      </c>
      <c r="Z99" s="19" t="n" hidden="false">
        <f>X99+Y99</f>
        <v>699.92</v>
      </c>
      <c r="AA99" s="19" t="n" hidden="false">
        <f>ROUND(W99*X99,2)</f>
        <v>66728.64</v>
      </c>
      <c r="AB99" s="19" t="n" hidden="false">
        <f>ROUND(W99*Y99,2)</f>
        <v>120150</v>
      </c>
      <c r="AC99" s="19" t="n" hidden="false">
        <f>AA99+AB99</f>
        <v>186878.64</v>
      </c>
      <c r="AD99" s="21" t="n" hidden="false">
        <f>AC99/N99-1</f>
        <v>0.5185281610691661</v>
      </c>
      <c r="AE99" s="8" t="n">
        <v>267</v>
      </c>
      <c r="AF99" s="19" t="n" hidden="false">
        <f>ROUND((AI100+AI101+AI102)/AE99,2)</f>
        <v>249.92</v>
      </c>
      <c r="AG99" s="20" t="n" hidden="false">
        <v>450</v>
      </c>
      <c r="AH99" s="19" t="n" hidden="false">
        <f>AF99+AG99</f>
        <v>699.92</v>
      </c>
      <c r="AI99" s="19" t="n" hidden="false">
        <f>ROUND(AE99*AF99,2)</f>
        <v>66728.64</v>
      </c>
      <c r="AJ99" s="19" t="n" hidden="false">
        <f>ROUND(AE99*AG99,2)</f>
        <v>120150</v>
      </c>
      <c r="AK99" s="19" t="n" hidden="false">
        <f>AI99+AJ99</f>
        <v>186878.64</v>
      </c>
      <c r="AL99" s="21" t="n" hidden="false">
        <f>AK99/N99-1</f>
        <v>0.5185281610691661</v>
      </c>
      <c r="AM99" s="8" t="n">
        <v>0</v>
      </c>
      <c r="AN99" s="19" t="n" hidden="false">
        <f>ROUND((AQ100+AQ101+AQ102)/AM99,2)</f>
        <v>0</v>
      </c>
      <c r="AO99" s="19" t="n" hidden="false">
        <v>0</v>
      </c>
      <c r="AP99" s="19" t="n" hidden="false">
        <f>AN99+AO99</f>
        <v>0</v>
      </c>
      <c r="AQ99" s="19" t="n" hidden="false">
        <f>ROUND(AM99*AN99,2)</f>
        <v>0</v>
      </c>
      <c r="AR99" s="19" t="n" hidden="false">
        <f>ROUND(AM99*AO99,2)</f>
        <v>0</v>
      </c>
      <c r="AS99" s="19" t="n" hidden="false">
        <f>AQ99+AR99</f>
        <v>0</v>
      </c>
      <c r="AT99" s="21" t="n" hidden="false">
        <f>AS99/N99-1</f>
        <v>-1</v>
      </c>
    </row>
    <row r="100" customFormat="false" hidden="false" outlineLevel="0" collapsed="false">
      <c r="A100" s="18" t="inlineStr">
        <is>
          <t xml:space="preserve">1.1.1.1.1.1.3.10.1</t>
        </is>
      </c>
      <c r="B100" s="18" t="inlineStr">
        <is>
          <t xml:space="preserve"/>
        </is>
      </c>
      <c r="C100" s="22" t="inlineStr">
        <is>
          <t xml:space="preserve">Кабель силовой ВВГнг(A)-LSLTx 5х6мм2, 660В</t>
        </is>
      </c>
      <c r="D100" s="7" t="inlineStr">
        <is>
          <t xml:space="preserve"/>
        </is>
      </c>
      <c r="E100" s="7" t="inlineStr">
        <is>
          <t xml:space="preserve"/>
        </is>
      </c>
      <c r="F100" s="7" t="inlineStr">
        <is>
          <t xml:space="preserve">М</t>
        </is>
      </c>
      <c r="G100" s="7" t="inlineStr">
        <is>
          <t xml:space="preserve">1</t>
        </is>
      </c>
      <c r="H100" s="8" t="n">
        <v>99</v>
      </c>
      <c r="I100" s="23" t="n">
        <v>315.94</v>
      </c>
      <c r="J100" s="19" t="n">
        <v/>
      </c>
      <c r="K100" s="19" t="n">
        <f>ROUND(I100,2)+J100</f>
        <v>315.94</v>
      </c>
      <c r="L100" s="19" t="n">
        <f>ROUND(H100*ROUND(I100,2),2)</f>
        <v>31278.06</v>
      </c>
      <c r="M100" s="19" t="n">
        <v/>
      </c>
      <c r="N100" s="19" t="n">
        <f>L100+M100</f>
        <v>31278.06</v>
      </c>
      <c r="O100" s="8" t="n">
        <v>99</v>
      </c>
      <c r="P100" s="23" t="n" hidden="false">
        <v>315.94</v>
      </c>
      <c r="Q100" s="19" t="n" hidden="false">
        <v/>
      </c>
      <c r="R100" s="19" t="n" hidden="false">
        <f>P100+Q100</f>
        <v>315.94</v>
      </c>
      <c r="S100" s="19" t="n" hidden="false">
        <f>ROUND(O100*P100,2)</f>
        <v>31278.06</v>
      </c>
      <c r="T100" s="19" t="n" hidden="false">
        <v/>
      </c>
      <c r="U100" s="19" t="n" hidden="false">
        <f>S100+T100</f>
        <v>31278.06</v>
      </c>
      <c r="V100" s="21" t="n" hidden="false">
        <f>U100/N100-1</f>
        <v>0</v>
      </c>
      <c r="W100" s="8" t="n">
        <v>99</v>
      </c>
      <c r="X100" s="23" t="n" hidden="false">
        <v>315.94</v>
      </c>
      <c r="Y100" s="19" t="n" hidden="false">
        <v/>
      </c>
      <c r="Z100" s="19" t="n" hidden="false">
        <f>X100+Y100</f>
        <v>315.94</v>
      </c>
      <c r="AA100" s="19" t="n" hidden="false">
        <f>ROUND(W100*X100,2)</f>
        <v>31278.06</v>
      </c>
      <c r="AB100" s="19" t="n" hidden="false">
        <v/>
      </c>
      <c r="AC100" s="19" t="n" hidden="false">
        <f>AA100+AB100</f>
        <v>31278.06</v>
      </c>
      <c r="AD100" s="21" t="n" hidden="false">
        <f>AC100/N100-1</f>
        <v>0</v>
      </c>
      <c r="AE100" s="8" t="n">
        <v>99</v>
      </c>
      <c r="AF100" s="23" t="n" hidden="false">
        <v>315.94</v>
      </c>
      <c r="AG100" s="19" t="n" hidden="false">
        <v/>
      </c>
      <c r="AH100" s="19" t="n" hidden="false">
        <f>AF100+AG100</f>
        <v>315.94</v>
      </c>
      <c r="AI100" s="19" t="n" hidden="false">
        <f>ROUND(AE100*AF100,2)</f>
        <v>31278.06</v>
      </c>
      <c r="AJ100" s="19" t="n" hidden="false">
        <v/>
      </c>
      <c r="AK100" s="19" t="n" hidden="false">
        <f>AI100+AJ100</f>
        <v>31278.06</v>
      </c>
      <c r="AL100" s="21" t="n" hidden="false">
        <f>AK100/N100-1</f>
        <v>0</v>
      </c>
      <c r="AM100" s="8" t="n">
        <v>0</v>
      </c>
      <c r="AN100" s="23" t="n" hidden="false">
        <v>0</v>
      </c>
      <c r="AO100" s="19" t="n" hidden="false">
        <v/>
      </c>
      <c r="AP100" s="19" t="n" hidden="false">
        <f>AN100+AO100</f>
        <v>0</v>
      </c>
      <c r="AQ100" s="19" t="n" hidden="false">
        <f>ROUND(AM100*AN100,2)</f>
        <v>0</v>
      </c>
      <c r="AR100" s="19" t="n" hidden="false">
        <v/>
      </c>
      <c r="AS100" s="19" t="n" hidden="false">
        <f>AQ100+AR100</f>
        <v>0</v>
      </c>
      <c r="AT100" s="21" t="n" hidden="false">
        <f>AS100/N100-1</f>
        <v>-1</v>
      </c>
    </row>
    <row r="101" customFormat="false" hidden="false" outlineLevel="0" collapsed="false">
      <c r="A101" s="18" t="inlineStr">
        <is>
          <t xml:space="preserve">1.1.1.1.1.1.3.10.2</t>
        </is>
      </c>
      <c r="B101" s="18" t="inlineStr">
        <is>
          <t xml:space="preserve"/>
        </is>
      </c>
      <c r="C101" s="22" t="inlineStr">
        <is>
          <t xml:space="preserve">Кабель силовой ВВГнг(A)-FRLSLTx 5х4мм2, 660В</t>
        </is>
      </c>
      <c r="D101" s="7" t="inlineStr">
        <is>
          <t xml:space="preserve"/>
        </is>
      </c>
      <c r="E101" s="7" t="inlineStr">
        <is>
          <t xml:space="preserve"/>
        </is>
      </c>
      <c r="F101" s="7" t="inlineStr">
        <is>
          <t xml:space="preserve">М</t>
        </is>
      </c>
      <c r="G101" s="7" t="inlineStr">
        <is>
          <t xml:space="preserve">1</t>
        </is>
      </c>
      <c r="H101" s="8" t="n">
        <v>80</v>
      </c>
      <c r="I101" s="23" t="n">
        <v>140.79</v>
      </c>
      <c r="J101" s="19" t="n">
        <v/>
      </c>
      <c r="K101" s="19" t="n">
        <f>ROUND(I101,2)+J101</f>
        <v>140.79</v>
      </c>
      <c r="L101" s="19" t="n">
        <f>ROUND(H101*ROUND(I101,2),2)</f>
        <v>11263.2</v>
      </c>
      <c r="M101" s="19" t="n">
        <v/>
      </c>
      <c r="N101" s="19" t="n">
        <f>L101+M101</f>
        <v>11263.2</v>
      </c>
      <c r="O101" s="8" t="n">
        <v>80</v>
      </c>
      <c r="P101" s="23" t="n" hidden="false">
        <v>140.79</v>
      </c>
      <c r="Q101" s="19" t="n" hidden="false">
        <v/>
      </c>
      <c r="R101" s="19" t="n" hidden="false">
        <f>P101+Q101</f>
        <v>140.79</v>
      </c>
      <c r="S101" s="19" t="n" hidden="false">
        <f>ROUND(O101*P101,2)</f>
        <v>11263.2</v>
      </c>
      <c r="T101" s="19" t="n" hidden="false">
        <v/>
      </c>
      <c r="U101" s="19" t="n" hidden="false">
        <f>S101+T101</f>
        <v>11263.2</v>
      </c>
      <c r="V101" s="21" t="n" hidden="false">
        <f>U101/N101-1</f>
        <v>0</v>
      </c>
      <c r="W101" s="8" t="n">
        <v>80</v>
      </c>
      <c r="X101" s="23" t="n" hidden="false">
        <v>140.79</v>
      </c>
      <c r="Y101" s="19" t="n" hidden="false">
        <v/>
      </c>
      <c r="Z101" s="19" t="n" hidden="false">
        <f>X101+Y101</f>
        <v>140.79</v>
      </c>
      <c r="AA101" s="19" t="n" hidden="false">
        <f>ROUND(W101*X101,2)</f>
        <v>11263.2</v>
      </c>
      <c r="AB101" s="19" t="n" hidden="false">
        <v/>
      </c>
      <c r="AC101" s="19" t="n" hidden="false">
        <f>AA101+AB101</f>
        <v>11263.2</v>
      </c>
      <c r="AD101" s="21" t="n" hidden="false">
        <f>AC101/N101-1</f>
        <v>0</v>
      </c>
      <c r="AE101" s="8" t="n">
        <v>80</v>
      </c>
      <c r="AF101" s="23" t="n" hidden="false">
        <v>140.79</v>
      </c>
      <c r="AG101" s="19" t="n" hidden="false">
        <v/>
      </c>
      <c r="AH101" s="19" t="n" hidden="false">
        <f>AF101+AG101</f>
        <v>140.79</v>
      </c>
      <c r="AI101" s="19" t="n" hidden="false">
        <f>ROUND(AE101*AF101,2)</f>
        <v>11263.2</v>
      </c>
      <c r="AJ101" s="19" t="n" hidden="false">
        <v/>
      </c>
      <c r="AK101" s="19" t="n" hidden="false">
        <f>AI101+AJ101</f>
        <v>11263.2</v>
      </c>
      <c r="AL101" s="21" t="n" hidden="false">
        <f>AK101/N101-1</f>
        <v>0</v>
      </c>
      <c r="AM101" s="8" t="n">
        <v>0</v>
      </c>
      <c r="AN101" s="23" t="n" hidden="false">
        <v>0</v>
      </c>
      <c r="AO101" s="19" t="n" hidden="false">
        <v/>
      </c>
      <c r="AP101" s="19" t="n" hidden="false">
        <f>AN101+AO101</f>
        <v>0</v>
      </c>
      <c r="AQ101" s="19" t="n" hidden="false">
        <f>ROUND(AM101*AN101,2)</f>
        <v>0</v>
      </c>
      <c r="AR101" s="19" t="n" hidden="false">
        <v/>
      </c>
      <c r="AS101" s="19" t="n" hidden="false">
        <f>AQ101+AR101</f>
        <v>0</v>
      </c>
      <c r="AT101" s="21" t="n" hidden="false">
        <f>AS101/N101-1</f>
        <v>-1</v>
      </c>
    </row>
    <row r="102" customFormat="false" hidden="false" outlineLevel="0" collapsed="false">
      <c r="A102" s="18" t="inlineStr">
        <is>
          <t xml:space="preserve">1.1.1.1.1.1.3.10.3</t>
        </is>
      </c>
      <c r="B102" s="18" t="inlineStr">
        <is>
          <t xml:space="preserve"/>
        </is>
      </c>
      <c r="C102" s="22" t="inlineStr">
        <is>
          <t xml:space="preserve">Кабель силовой ВВГнг(A)-FRLSLTx 3х6мм2, 660В</t>
        </is>
      </c>
      <c r="D102" s="7" t="inlineStr">
        <is>
          <t xml:space="preserve"/>
        </is>
      </c>
      <c r="E102" s="7" t="inlineStr">
        <is>
          <t xml:space="preserve"/>
        </is>
      </c>
      <c r="F102" s="7" t="inlineStr">
        <is>
          <t xml:space="preserve">М</t>
        </is>
      </c>
      <c r="G102" s="7" t="inlineStr">
        <is>
          <t xml:space="preserve">1</t>
        </is>
      </c>
      <c r="H102" s="8" t="n">
        <v>88</v>
      </c>
      <c r="I102" s="23" t="n">
        <v>274.87</v>
      </c>
      <c r="J102" s="19" t="n">
        <v/>
      </c>
      <c r="K102" s="19" t="n">
        <f>ROUND(I102,2)+J102</f>
        <v>274.87</v>
      </c>
      <c r="L102" s="19" t="n">
        <f>ROUND(H102*ROUND(I102,2),2)</f>
        <v>24188.56</v>
      </c>
      <c r="M102" s="19" t="n">
        <v/>
      </c>
      <c r="N102" s="19" t="n">
        <f>L102+M102</f>
        <v>24188.56</v>
      </c>
      <c r="O102" s="8" t="n">
        <v>88</v>
      </c>
      <c r="P102" s="23" t="n" hidden="false">
        <v>274.87</v>
      </c>
      <c r="Q102" s="19" t="n" hidden="false">
        <v/>
      </c>
      <c r="R102" s="19" t="n" hidden="false">
        <f>P102+Q102</f>
        <v>274.87</v>
      </c>
      <c r="S102" s="19" t="n" hidden="false">
        <f>ROUND(O102*P102,2)</f>
        <v>24188.56</v>
      </c>
      <c r="T102" s="19" t="n" hidden="false">
        <v/>
      </c>
      <c r="U102" s="19" t="n" hidden="false">
        <f>S102+T102</f>
        <v>24188.56</v>
      </c>
      <c r="V102" s="21" t="n" hidden="false">
        <f>U102/N102-1</f>
        <v>0</v>
      </c>
      <c r="W102" s="8" t="n">
        <v>88</v>
      </c>
      <c r="X102" s="23" t="n" hidden="false">
        <v>274.87</v>
      </c>
      <c r="Y102" s="19" t="n" hidden="false">
        <v/>
      </c>
      <c r="Z102" s="19" t="n" hidden="false">
        <f>X102+Y102</f>
        <v>274.87</v>
      </c>
      <c r="AA102" s="19" t="n" hidden="false">
        <f>ROUND(W102*X102,2)</f>
        <v>24188.56</v>
      </c>
      <c r="AB102" s="19" t="n" hidden="false">
        <v/>
      </c>
      <c r="AC102" s="19" t="n" hidden="false">
        <f>AA102+AB102</f>
        <v>24188.56</v>
      </c>
      <c r="AD102" s="21" t="n" hidden="false">
        <f>AC102/N102-1</f>
        <v>0</v>
      </c>
      <c r="AE102" s="8" t="n">
        <v>88</v>
      </c>
      <c r="AF102" s="23" t="n" hidden="false">
        <v>274.87</v>
      </c>
      <c r="AG102" s="19" t="n" hidden="false">
        <v/>
      </c>
      <c r="AH102" s="19" t="n" hidden="false">
        <f>AF102+AG102</f>
        <v>274.87</v>
      </c>
      <c r="AI102" s="19" t="n" hidden="false">
        <f>ROUND(AE102*AF102,2)</f>
        <v>24188.56</v>
      </c>
      <c r="AJ102" s="19" t="n" hidden="false">
        <v/>
      </c>
      <c r="AK102" s="19" t="n" hidden="false">
        <f>AI102+AJ102</f>
        <v>24188.56</v>
      </c>
      <c r="AL102" s="21" t="n" hidden="false">
        <f>AK102/N102-1</f>
        <v>0</v>
      </c>
      <c r="AM102" s="8" t="n">
        <v>0</v>
      </c>
      <c r="AN102" s="23" t="n" hidden="false">
        <v>0</v>
      </c>
      <c r="AO102" s="19" t="n" hidden="false">
        <v/>
      </c>
      <c r="AP102" s="19" t="n" hidden="false">
        <f>AN102+AO102</f>
        <v>0</v>
      </c>
      <c r="AQ102" s="19" t="n" hidden="false">
        <f>ROUND(AM102*AN102,2)</f>
        <v>0</v>
      </c>
      <c r="AR102" s="19" t="n" hidden="false">
        <v/>
      </c>
      <c r="AS102" s="19" t="n" hidden="false">
        <f>AQ102+AR102</f>
        <v>0</v>
      </c>
      <c r="AT102" s="21" t="n" hidden="false">
        <f>AS102/N102-1</f>
        <v>-1</v>
      </c>
    </row>
    <row r="103" customFormat="false" hidden="false" outlineLevel="0" collapsed="false">
      <c r="A103" s="18" t="inlineStr">
        <is>
          <t xml:space="preserve">1.1.1.1.1.1.3.11</t>
        </is>
      </c>
      <c r="B103" s="18" t="inlineStr">
        <is>
          <t xml:space="preserve"/>
        </is>
      </c>
      <c r="C103" s="18" t="inlineStr">
        <is>
          <t xml:space="preserve">Монтаж трубы ПВХ, ПНД для кабеля / до 32мм</t>
        </is>
      </c>
      <c r="D103" s="7" t="inlineStr">
        <is>
          <t xml:space="preserve">ЭО</t>
        </is>
      </c>
      <c r="E103" s="7" t="inlineStr">
        <is>
          <t xml:space="preserve">Выгружается из БО по объектам BIM-КЦ</t>
        </is>
      </c>
      <c r="F103" s="7" t="inlineStr">
        <is>
          <t xml:space="preserve">ПОГ М</t>
        </is>
      </c>
      <c r="G103" s="7" t="inlineStr">
        <is>
          <t xml:space="preserve">1</t>
        </is>
      </c>
      <c r="H103" s="8" t="n">
        <v>1996</v>
      </c>
      <c r="I103" s="19" t="n">
        <f>ROUND((L104+L105+L106)/H103,2)</f>
        <v>63.02</v>
      </c>
      <c r="J103" s="20" t="n">
        <v>83</v>
      </c>
      <c r="K103" s="19" t="n">
        <f>I103+ROUND(J103,2)</f>
        <v>146.02</v>
      </c>
      <c r="L103" s="19" t="n">
        <f>ROUND(H103*I103,2)</f>
        <v>125787.92</v>
      </c>
      <c r="M103" s="19" t="n">
        <f>ROUND(H103*ROUND(J103,2),2)</f>
        <v>165668</v>
      </c>
      <c r="N103" s="19" t="n">
        <f>L103+M103</f>
        <v>291455.92</v>
      </c>
      <c r="O103" s="8" t="n">
        <v>1996</v>
      </c>
      <c r="P103" s="19" t="n" hidden="false">
        <f>ROUND((S104+S105+S106)/O103,2)</f>
        <v>94.86</v>
      </c>
      <c r="Q103" s="20" t="n" hidden="false">
        <v>112.8</v>
      </c>
      <c r="R103" s="19" t="n" hidden="false">
        <f>P103+Q103</f>
        <v>207.66</v>
      </c>
      <c r="S103" s="19" t="n" hidden="false">
        <f>ROUND(O103*P103,2)</f>
        <v>189340.56</v>
      </c>
      <c r="T103" s="19" t="n" hidden="false">
        <f>ROUND(O103*Q103,2)</f>
        <v>225148.8</v>
      </c>
      <c r="U103" s="19" t="n" hidden="false">
        <f>S103+T103</f>
        <v>414489.36</v>
      </c>
      <c r="V103" s="21" t="n" hidden="false">
        <f>U103/N103-1</f>
        <v>0.42213395425284217</v>
      </c>
      <c r="W103" s="8" t="n">
        <v>1996</v>
      </c>
      <c r="X103" s="19" t="n" hidden="false">
        <f>ROUND((AA104+AA105+AA106)/W103,2)</f>
        <v>96.72</v>
      </c>
      <c r="Y103" s="20" t="n" hidden="false">
        <v>215</v>
      </c>
      <c r="Z103" s="19" t="n" hidden="false">
        <f>X103+Y103</f>
        <v>311.72</v>
      </c>
      <c r="AA103" s="19" t="n" hidden="false">
        <f>ROUND(W103*X103,2)</f>
        <v>193053.12</v>
      </c>
      <c r="AB103" s="19" t="n" hidden="false">
        <f>ROUND(W103*Y103,2)</f>
        <v>429140</v>
      </c>
      <c r="AC103" s="19" t="n" hidden="false">
        <f>AA103+AB103</f>
        <v>622193.12</v>
      </c>
      <c r="AD103" s="21" t="n" hidden="false">
        <f>AC103/N103-1</f>
        <v>1.1347760580742365</v>
      </c>
      <c r="AE103" s="8" t="n">
        <v>1996</v>
      </c>
      <c r="AF103" s="19" t="n" hidden="false">
        <f>ROUND((AI104+AI105+AI106)/AE103,2)</f>
        <v>88.85</v>
      </c>
      <c r="AG103" s="20" t="n" hidden="false">
        <v>160</v>
      </c>
      <c r="AH103" s="19" t="n" hidden="false">
        <f>AF103+AG103</f>
        <v>248.85</v>
      </c>
      <c r="AI103" s="19" t="n" hidden="false">
        <f>ROUND(AE103*AF103,2)</f>
        <v>177344.6</v>
      </c>
      <c r="AJ103" s="19" t="n" hidden="false">
        <f>ROUND(AE103*AG103,2)</f>
        <v>319360</v>
      </c>
      <c r="AK103" s="19" t="n" hidden="false">
        <f>AI103+AJ103</f>
        <v>496704.6</v>
      </c>
      <c r="AL103" s="21" t="n" hidden="false">
        <f>AK103/N103-1</f>
        <v>0.7042186001917545</v>
      </c>
      <c r="AM103" s="8" t="n">
        <v>0</v>
      </c>
      <c r="AN103" s="19" t="n" hidden="false">
        <f>ROUND((AQ104+AQ105+AQ106)/AM103,2)</f>
        <v>0</v>
      </c>
      <c r="AO103" s="19" t="n" hidden="false">
        <v>0</v>
      </c>
      <c r="AP103" s="19" t="n" hidden="false">
        <f>AN103+AO103</f>
        <v>0</v>
      </c>
      <c r="AQ103" s="19" t="n" hidden="false">
        <f>ROUND(AM103*AN103,2)</f>
        <v>0</v>
      </c>
      <c r="AR103" s="19" t="n" hidden="false">
        <f>ROUND(AM103*AO103,2)</f>
        <v>0</v>
      </c>
      <c r="AS103" s="19" t="n" hidden="false">
        <f>AQ103+AR103</f>
        <v>0</v>
      </c>
      <c r="AT103" s="21" t="n" hidden="false">
        <f>AS103/N103-1</f>
        <v>-1</v>
      </c>
    </row>
    <row r="104" customFormat="false" hidden="false" outlineLevel="0" collapsed="false">
      <c r="A104" s="18" t="inlineStr">
        <is>
          <t xml:space="preserve">1.1.1.1.1.1.3.11.1</t>
        </is>
      </c>
      <c r="B104" s="18" t="inlineStr">
        <is>
          <t xml:space="preserve"/>
        </is>
      </c>
      <c r="C104" s="22" t="inlineStr">
        <is>
          <t xml:space="preserve">Труба ППЛ_ / 25 мм / легкая с протяжкой</t>
        </is>
      </c>
      <c r="D104" s="7" t="inlineStr">
        <is>
          <t xml:space="preserve"/>
        </is>
      </c>
      <c r="E104" s="7" t="inlineStr">
        <is>
          <t xml:space="preserve"/>
        </is>
      </c>
      <c r="F104" s="7" t="inlineStr">
        <is>
          <t xml:space="preserve">ПОГ М</t>
        </is>
      </c>
      <c r="G104" s="7" t="inlineStr">
        <is>
          <t xml:space="preserve">1</t>
        </is>
      </c>
      <c r="H104" s="8" t="n">
        <v>713</v>
      </c>
      <c r="I104" s="20" t="n">
        <v>132.97</v>
      </c>
      <c r="J104" s="19" t="n">
        <v/>
      </c>
      <c r="K104" s="19" t="n">
        <f>ROUND(I104,2)+J104</f>
        <v>132.97</v>
      </c>
      <c r="L104" s="19" t="n">
        <f>ROUND(H104*ROUND(I104,2),2)</f>
        <v>94807.61</v>
      </c>
      <c r="M104" s="19" t="n">
        <v/>
      </c>
      <c r="N104" s="19" t="n">
        <f>L104+M104</f>
        <v>94807.61</v>
      </c>
      <c r="O104" s="8" t="n">
        <v>713</v>
      </c>
      <c r="P104" s="20" t="n" hidden="false">
        <v>192.67</v>
      </c>
      <c r="Q104" s="19" t="n" hidden="false">
        <v/>
      </c>
      <c r="R104" s="19" t="n" hidden="false">
        <f>P104+Q104</f>
        <v>192.67</v>
      </c>
      <c r="S104" s="19" t="n" hidden="false">
        <f>ROUND(O104*P104,2)</f>
        <v>137373.71</v>
      </c>
      <c r="T104" s="19" t="n" hidden="false">
        <v/>
      </c>
      <c r="U104" s="19" t="n" hidden="false">
        <f>S104+T104</f>
        <v>137373.71</v>
      </c>
      <c r="V104" s="21" t="n" hidden="false">
        <f>U104/N104-1</f>
        <v>0.4489734526584943</v>
      </c>
      <c r="W104" s="8" t="n">
        <v>713</v>
      </c>
      <c r="X104" s="20" t="n" hidden="false">
        <v>193</v>
      </c>
      <c r="Y104" s="19" t="n" hidden="false">
        <v/>
      </c>
      <c r="Z104" s="19" t="n" hidden="false">
        <f>X104+Y104</f>
        <v>193</v>
      </c>
      <c r="AA104" s="19" t="n" hidden="false">
        <f>ROUND(W104*X104,2)</f>
        <v>137609</v>
      </c>
      <c r="AB104" s="19" t="n" hidden="false">
        <v/>
      </c>
      <c r="AC104" s="19" t="n" hidden="false">
        <f>AA104+AB104</f>
        <v>137609</v>
      </c>
      <c r="AD104" s="21" t="n" hidden="false">
        <f>AC104/N104-1</f>
        <v>0.4514552154621343</v>
      </c>
      <c r="AE104" s="8" t="n">
        <v>713</v>
      </c>
      <c r="AF104" s="20" t="n" hidden="false">
        <v>90</v>
      </c>
      <c r="AG104" s="19" t="n" hidden="false">
        <v/>
      </c>
      <c r="AH104" s="19" t="n" hidden="false">
        <f>AF104+AG104</f>
        <v>90</v>
      </c>
      <c r="AI104" s="19" t="n" hidden="false">
        <f>ROUND(AE104*AF104,2)</f>
        <v>64170</v>
      </c>
      <c r="AJ104" s="19" t="n" hidden="false">
        <v/>
      </c>
      <c r="AK104" s="19" t="n" hidden="false">
        <f>AI104+AJ104</f>
        <v>64170</v>
      </c>
      <c r="AL104" s="21" t="n" hidden="false">
        <f>AK104/N104-1</f>
        <v>-0.32315559900729485</v>
      </c>
      <c r="AM104" s="8" t="n">
        <v>0</v>
      </c>
      <c r="AN104" s="19" t="n" hidden="false">
        <v>0</v>
      </c>
      <c r="AO104" s="19" t="n" hidden="false">
        <v/>
      </c>
      <c r="AP104" s="19" t="n" hidden="false">
        <f>AN104+AO104</f>
        <v>0</v>
      </c>
      <c r="AQ104" s="19" t="n" hidden="false">
        <f>ROUND(AM104*AN104,2)</f>
        <v>0</v>
      </c>
      <c r="AR104" s="19" t="n" hidden="false">
        <v/>
      </c>
      <c r="AS104" s="19" t="n" hidden="false">
        <f>AQ104+AR104</f>
        <v>0</v>
      </c>
      <c r="AT104" s="21" t="n" hidden="false">
        <f>AS104/N104-1</f>
        <v>-1</v>
      </c>
    </row>
    <row r="105" customFormat="false" hidden="false" outlineLevel="0" collapsed="false">
      <c r="A105" s="18" t="inlineStr">
        <is>
          <t xml:space="preserve">1.1.1.1.1.1.3.11.2</t>
        </is>
      </c>
      <c r="B105" s="18" t="inlineStr">
        <is>
          <t xml:space="preserve"/>
        </is>
      </c>
      <c r="C105" s="22" t="inlineStr">
        <is>
          <t xml:space="preserve">Труба ПВХ гофрированная_ / Легкая с протяжкой / 20 мм</t>
        </is>
      </c>
      <c r="D105" s="7" t="inlineStr">
        <is>
          <t xml:space="preserve"/>
        </is>
      </c>
      <c r="E105" s="7" t="inlineStr">
        <is>
          <t xml:space="preserve"/>
        </is>
      </c>
      <c r="F105" s="7" t="inlineStr">
        <is>
          <t xml:space="preserve">ПОГ М</t>
        </is>
      </c>
      <c r="G105" s="7" t="inlineStr">
        <is>
          <t xml:space="preserve">1</t>
        </is>
      </c>
      <c r="H105" s="8" t="n">
        <v>230</v>
      </c>
      <c r="I105" s="20" t="n">
        <v>16.85</v>
      </c>
      <c r="J105" s="19" t="n">
        <v/>
      </c>
      <c r="K105" s="19" t="n">
        <f>ROUND(I105,2)+J105</f>
        <v>16.85</v>
      </c>
      <c r="L105" s="19" t="n">
        <f>ROUND(H105*ROUND(I105,2),2)</f>
        <v>3875.5</v>
      </c>
      <c r="M105" s="19" t="n">
        <v/>
      </c>
      <c r="N105" s="19" t="n">
        <f>L105+M105</f>
        <v>3875.5</v>
      </c>
      <c r="O105" s="8" t="n">
        <v>230</v>
      </c>
      <c r="P105" s="20" t="n" hidden="false">
        <v>28.26</v>
      </c>
      <c r="Q105" s="19" t="n" hidden="false">
        <v/>
      </c>
      <c r="R105" s="19" t="n" hidden="false">
        <f>P105+Q105</f>
        <v>28.26</v>
      </c>
      <c r="S105" s="19" t="n" hidden="false">
        <f>ROUND(O105*P105,2)</f>
        <v>6499.8</v>
      </c>
      <c r="T105" s="19" t="n" hidden="false">
        <v/>
      </c>
      <c r="U105" s="19" t="n" hidden="false">
        <f>S105+T105</f>
        <v>6499.8</v>
      </c>
      <c r="V105" s="21" t="n" hidden="false">
        <f>U105/N105-1</f>
        <v>0.6771513353115728</v>
      </c>
      <c r="W105" s="8" t="n">
        <v>230</v>
      </c>
      <c r="X105" s="20" t="n" hidden="false">
        <v>35</v>
      </c>
      <c r="Y105" s="19" t="n" hidden="false">
        <v/>
      </c>
      <c r="Z105" s="19" t="n" hidden="false">
        <f>X105+Y105</f>
        <v>35</v>
      </c>
      <c r="AA105" s="19" t="n" hidden="false">
        <f>ROUND(W105*X105,2)</f>
        <v>8050</v>
      </c>
      <c r="AB105" s="19" t="n" hidden="false">
        <v/>
      </c>
      <c r="AC105" s="19" t="n" hidden="false">
        <f>AA105+AB105</f>
        <v>8050</v>
      </c>
      <c r="AD105" s="21" t="n" hidden="false">
        <f>AC105/N105-1</f>
        <v>1.077151335311573</v>
      </c>
      <c r="AE105" s="8" t="n">
        <v>230</v>
      </c>
      <c r="AF105" s="20" t="n" hidden="false">
        <v>80</v>
      </c>
      <c r="AG105" s="19" t="n" hidden="false">
        <v/>
      </c>
      <c r="AH105" s="19" t="n" hidden="false">
        <f>AF105+AG105</f>
        <v>80</v>
      </c>
      <c r="AI105" s="19" t="n" hidden="false">
        <f>ROUND(AE105*AF105,2)</f>
        <v>18400</v>
      </c>
      <c r="AJ105" s="19" t="n" hidden="false">
        <v/>
      </c>
      <c r="AK105" s="19" t="n" hidden="false">
        <f>AI105+AJ105</f>
        <v>18400</v>
      </c>
      <c r="AL105" s="21" t="n" hidden="false">
        <f>AK105/N105-1</f>
        <v>3.747774480712166</v>
      </c>
      <c r="AM105" s="8" t="n">
        <v>0</v>
      </c>
      <c r="AN105" s="19" t="n" hidden="false">
        <v>0</v>
      </c>
      <c r="AO105" s="19" t="n" hidden="false">
        <v/>
      </c>
      <c r="AP105" s="19" t="n" hidden="false">
        <f>AN105+AO105</f>
        <v>0</v>
      </c>
      <c r="AQ105" s="19" t="n" hidden="false">
        <f>ROUND(AM105*AN105,2)</f>
        <v>0</v>
      </c>
      <c r="AR105" s="19" t="n" hidden="false">
        <v/>
      </c>
      <c r="AS105" s="19" t="n" hidden="false">
        <f>AQ105+AR105</f>
        <v>0</v>
      </c>
      <c r="AT105" s="21" t="n" hidden="false">
        <f>AS105/N105-1</f>
        <v>-1</v>
      </c>
    </row>
    <row r="106" customFormat="false" hidden="false" outlineLevel="0" collapsed="false">
      <c r="A106" s="18" t="inlineStr">
        <is>
          <t xml:space="preserve">1.1.1.1.1.1.3.11.3</t>
        </is>
      </c>
      <c r="B106" s="18" t="inlineStr">
        <is>
          <t xml:space="preserve"/>
        </is>
      </c>
      <c r="C106" s="22" t="inlineStr">
        <is>
          <t xml:space="preserve">Труба ПВХ гофрированная_ / Легкая с протяжкой / 25 мм</t>
        </is>
      </c>
      <c r="D106" s="7" t="inlineStr">
        <is>
          <t xml:space="preserve"/>
        </is>
      </c>
      <c r="E106" s="7" t="inlineStr">
        <is>
          <t xml:space="preserve"/>
        </is>
      </c>
      <c r="F106" s="7" t="inlineStr">
        <is>
          <t xml:space="preserve">ПОГ М</t>
        </is>
      </c>
      <c r="G106" s="7" t="inlineStr">
        <is>
          <t xml:space="preserve">1</t>
        </is>
      </c>
      <c r="H106" s="8" t="n">
        <v>1053</v>
      </c>
      <c r="I106" s="20" t="n">
        <v>25.75</v>
      </c>
      <c r="J106" s="19" t="n">
        <v/>
      </c>
      <c r="K106" s="19" t="n">
        <f>ROUND(I106,2)+J106</f>
        <v>25.75</v>
      </c>
      <c r="L106" s="19" t="n">
        <f>ROUND(H106*ROUND(I106,2),2)</f>
        <v>27114.75</v>
      </c>
      <c r="M106" s="19" t="n">
        <v/>
      </c>
      <c r="N106" s="19" t="n">
        <f>L106+M106</f>
        <v>27114.75</v>
      </c>
      <c r="O106" s="8" t="n">
        <v>1053</v>
      </c>
      <c r="P106" s="20" t="n" hidden="false">
        <v>43.17</v>
      </c>
      <c r="Q106" s="19" t="n" hidden="false">
        <v/>
      </c>
      <c r="R106" s="19" t="n" hidden="false">
        <f>P106+Q106</f>
        <v>43.17</v>
      </c>
      <c r="S106" s="19" t="n" hidden="false">
        <f>ROUND(O106*P106,2)</f>
        <v>45458.01</v>
      </c>
      <c r="T106" s="19" t="n" hidden="false">
        <v/>
      </c>
      <c r="U106" s="19" t="n" hidden="false">
        <f>S106+T106</f>
        <v>45458.01</v>
      </c>
      <c r="V106" s="21" t="n" hidden="false">
        <f>U106/N106-1</f>
        <v>0.676504854368932</v>
      </c>
      <c r="W106" s="8" t="n">
        <v>1053</v>
      </c>
      <c r="X106" s="20" t="n" hidden="false">
        <v>45</v>
      </c>
      <c r="Y106" s="19" t="n" hidden="false">
        <v/>
      </c>
      <c r="Z106" s="19" t="n" hidden="false">
        <f>X106+Y106</f>
        <v>45</v>
      </c>
      <c r="AA106" s="19" t="n" hidden="false">
        <f>ROUND(W106*X106,2)</f>
        <v>47385</v>
      </c>
      <c r="AB106" s="19" t="n" hidden="false">
        <v/>
      </c>
      <c r="AC106" s="19" t="n" hidden="false">
        <f>AA106+AB106</f>
        <v>47385</v>
      </c>
      <c r="AD106" s="21" t="n" hidden="false">
        <f>AC106/N106-1</f>
        <v>0.7475728155339805</v>
      </c>
      <c r="AE106" s="8" t="n">
        <v>1053</v>
      </c>
      <c r="AF106" s="20" t="n" hidden="false">
        <v>90</v>
      </c>
      <c r="AG106" s="19" t="n" hidden="false">
        <v/>
      </c>
      <c r="AH106" s="19" t="n" hidden="false">
        <f>AF106+AG106</f>
        <v>90</v>
      </c>
      <c r="AI106" s="19" t="n" hidden="false">
        <f>ROUND(AE106*AF106,2)</f>
        <v>94770</v>
      </c>
      <c r="AJ106" s="19" t="n" hidden="false">
        <v/>
      </c>
      <c r="AK106" s="19" t="n" hidden="false">
        <f>AI106+AJ106</f>
        <v>94770</v>
      </c>
      <c r="AL106" s="21" t="n" hidden="false">
        <f>AK106/N106-1</f>
        <v>2.495145631067961</v>
      </c>
      <c r="AM106" s="8" t="n">
        <v>0</v>
      </c>
      <c r="AN106" s="19" t="n" hidden="false">
        <v>0</v>
      </c>
      <c r="AO106" s="19" t="n" hidden="false">
        <v/>
      </c>
      <c r="AP106" s="19" t="n" hidden="false">
        <f>AN106+AO106</f>
        <v>0</v>
      </c>
      <c r="AQ106" s="19" t="n" hidden="false">
        <f>ROUND(AM106*AN106,2)</f>
        <v>0</v>
      </c>
      <c r="AR106" s="19" t="n" hidden="false">
        <v/>
      </c>
      <c r="AS106" s="19" t="n" hidden="false">
        <f>AQ106+AR106</f>
        <v>0</v>
      </c>
      <c r="AT106" s="21" t="n" hidden="false">
        <f>AS106/N106-1</f>
        <v>-1</v>
      </c>
    </row>
    <row r="107" customFormat="false" hidden="false" outlineLevel="0" collapsed="false">
      <c r="A107" s="18" t="inlineStr">
        <is>
          <t xml:space="preserve">1.1.1.1.1.1.3.12</t>
        </is>
      </c>
      <c r="B107" s="18" t="inlineStr">
        <is>
          <t xml:space="preserve"/>
        </is>
      </c>
      <c r="C107" s="18" t="inlineStr">
        <is>
          <t xml:space="preserve">Монтаж трубы ПВХ, ПНД для кабеля / до 32мм</t>
        </is>
      </c>
      <c r="D107" s="7" t="inlineStr">
        <is>
          <t xml:space="preserve">ЭМ</t>
        </is>
      </c>
      <c r="E107" s="7" t="inlineStr">
        <is>
          <t xml:space="preserve">Выгружается из БО по объектам BIM-КЦ</t>
        </is>
      </c>
      <c r="F107" s="7" t="inlineStr">
        <is>
          <t xml:space="preserve">ПОГ М</t>
        </is>
      </c>
      <c r="G107" s="7" t="inlineStr">
        <is>
          <t xml:space="preserve">1</t>
        </is>
      </c>
      <c r="H107" s="8" t="n">
        <v>5826</v>
      </c>
      <c r="I107" s="19" t="n">
        <f>ROUND((L108+L109)/H107,2)</f>
        <v>34.82</v>
      </c>
      <c r="J107" s="20" t="n">
        <v>83</v>
      </c>
      <c r="K107" s="19" t="n">
        <f>I107+ROUND(J107,2)</f>
        <v>117.82</v>
      </c>
      <c r="L107" s="19" t="n">
        <f>ROUND(H107*I107,2)</f>
        <v>202861.32</v>
      </c>
      <c r="M107" s="19" t="n">
        <f>ROUND(H107*ROUND(J107,2),2)</f>
        <v>483558</v>
      </c>
      <c r="N107" s="19" t="n">
        <f>L107+M107</f>
        <v>686419.32</v>
      </c>
      <c r="O107" s="8" t="n">
        <v>5826</v>
      </c>
      <c r="P107" s="19" t="n" hidden="false">
        <f>ROUND((S108+S109)/O107,2)</f>
        <v>58.37</v>
      </c>
      <c r="Q107" s="20" t="n" hidden="false">
        <v>112.8</v>
      </c>
      <c r="R107" s="19" t="n" hidden="false">
        <f>P107+Q107</f>
        <v>171.17</v>
      </c>
      <c r="S107" s="19" t="n" hidden="false">
        <f>ROUND(O107*P107,2)</f>
        <v>340063.62</v>
      </c>
      <c r="T107" s="19" t="n" hidden="false">
        <f>ROUND(O107*Q107,2)</f>
        <v>657172.8</v>
      </c>
      <c r="U107" s="19" t="n" hidden="false">
        <f>S107+T107</f>
        <v>997236.42</v>
      </c>
      <c r="V107" s="21" t="n" hidden="false">
        <f>U107/N107-1</f>
        <v>0.4528093702257683</v>
      </c>
      <c r="W107" s="8" t="n">
        <v>5826</v>
      </c>
      <c r="X107" s="19" t="n" hidden="false">
        <f>ROUND((AA108+AA109)/W107,2)</f>
        <v>59.49</v>
      </c>
      <c r="Y107" s="20" t="n" hidden="false">
        <v>215</v>
      </c>
      <c r="Z107" s="19" t="n" hidden="false">
        <f>X107+Y107</f>
        <v>274.49</v>
      </c>
      <c r="AA107" s="19" t="n" hidden="false">
        <f>ROUND(W107*X107,2)</f>
        <v>346588.74</v>
      </c>
      <c r="AB107" s="19" t="n" hidden="false">
        <f>ROUND(W107*Y107,2)</f>
        <v>1252590</v>
      </c>
      <c r="AC107" s="19" t="n" hidden="false">
        <f>AA107+AB107</f>
        <v>1599178.74</v>
      </c>
      <c r="AD107" s="21" t="n" hidden="false">
        <f>AC107/N107-1</f>
        <v>1.3297402817857749</v>
      </c>
      <c r="AE107" s="8" t="n">
        <v>5826</v>
      </c>
      <c r="AF107" s="19" t="n" hidden="false">
        <f>ROUND((AI108+AI109)/AE107,2)</f>
        <v>111.73</v>
      </c>
      <c r="AG107" s="20" t="n" hidden="false">
        <v>160</v>
      </c>
      <c r="AH107" s="19" t="n" hidden="false">
        <f>AF107+AG107</f>
        <v>271.73</v>
      </c>
      <c r="AI107" s="19" t="n" hidden="false">
        <f>ROUND(AE107*AF107,2)</f>
        <v>650938.98</v>
      </c>
      <c r="AJ107" s="19" t="n" hidden="false">
        <f>ROUND(AE107*AG107,2)</f>
        <v>932160</v>
      </c>
      <c r="AK107" s="19" t="n" hidden="false">
        <f>AI107+AJ107</f>
        <v>1583098.98</v>
      </c>
      <c r="AL107" s="21" t="n" hidden="false">
        <f>AK107/N107-1</f>
        <v>1.3063147173654728</v>
      </c>
      <c r="AM107" s="8" t="n">
        <v>0</v>
      </c>
      <c r="AN107" s="19" t="n" hidden="false">
        <f>ROUND((AQ108+AQ109)/AM107,2)</f>
        <v>0</v>
      </c>
      <c r="AO107" s="19" t="n" hidden="false">
        <v>0</v>
      </c>
      <c r="AP107" s="19" t="n" hidden="false">
        <f>AN107+AO107</f>
        <v>0</v>
      </c>
      <c r="AQ107" s="19" t="n" hidden="false">
        <f>ROUND(AM107*AN107,2)</f>
        <v>0</v>
      </c>
      <c r="AR107" s="19" t="n" hidden="false">
        <f>ROUND(AM107*AO107,2)</f>
        <v>0</v>
      </c>
      <c r="AS107" s="19" t="n" hidden="false">
        <f>AQ107+AR107</f>
        <v>0</v>
      </c>
      <c r="AT107" s="21" t="n" hidden="false">
        <f>AS107/N107-1</f>
        <v>-1</v>
      </c>
    </row>
    <row r="108" customFormat="false" hidden="false" outlineLevel="0" collapsed="false">
      <c r="A108" s="18" t="inlineStr">
        <is>
          <t xml:space="preserve">1.1.1.1.1.1.3.12.1</t>
        </is>
      </c>
      <c r="B108" s="18" t="inlineStr">
        <is>
          <t xml:space="preserve"/>
        </is>
      </c>
      <c r="C108" s="22" t="inlineStr">
        <is>
          <t xml:space="preserve">Труба ПВХ гофрированная_ / Легкая с протяжкой / 32 мм</t>
        </is>
      </c>
      <c r="D108" s="7" t="inlineStr">
        <is>
          <t xml:space="preserve"/>
        </is>
      </c>
      <c r="E108" s="7" t="inlineStr">
        <is>
          <t xml:space="preserve"/>
        </is>
      </c>
      <c r="F108" s="7" t="inlineStr">
        <is>
          <t xml:space="preserve">ПОГ М</t>
        </is>
      </c>
      <c r="G108" s="7" t="inlineStr">
        <is>
          <t xml:space="preserve">1</t>
        </is>
      </c>
      <c r="H108" s="8" t="n">
        <v>4220</v>
      </c>
      <c r="I108" s="20" t="n">
        <v>38.27</v>
      </c>
      <c r="J108" s="19" t="n">
        <v/>
      </c>
      <c r="K108" s="19" t="n">
        <f>ROUND(I108,2)+J108</f>
        <v>38.27</v>
      </c>
      <c r="L108" s="19" t="n">
        <f>ROUND(H108*ROUND(I108,2),2)</f>
        <v>161499.4</v>
      </c>
      <c r="M108" s="19" t="n">
        <v/>
      </c>
      <c r="N108" s="19" t="n">
        <f>L108+M108</f>
        <v>161499.4</v>
      </c>
      <c r="O108" s="8" t="n">
        <v>4220</v>
      </c>
      <c r="P108" s="20" t="n" hidden="false">
        <v>64.16</v>
      </c>
      <c r="Q108" s="19" t="n" hidden="false">
        <v/>
      </c>
      <c r="R108" s="19" t="n" hidden="false">
        <f>P108+Q108</f>
        <v>64.16</v>
      </c>
      <c r="S108" s="19" t="n" hidden="false">
        <f>ROUND(O108*P108,2)</f>
        <v>270755.2</v>
      </c>
      <c r="T108" s="19" t="n" hidden="false">
        <v/>
      </c>
      <c r="U108" s="19" t="n" hidden="false">
        <f>S108+T108</f>
        <v>270755.2</v>
      </c>
      <c r="V108" s="21" t="n" hidden="false">
        <f>U108/N108-1</f>
        <v>0.676509014894173</v>
      </c>
      <c r="W108" s="8" t="n">
        <v>4220</v>
      </c>
      <c r="X108" s="20" t="n" hidden="false">
        <v>65</v>
      </c>
      <c r="Y108" s="19" t="n" hidden="false">
        <v/>
      </c>
      <c r="Z108" s="19" t="n" hidden="false">
        <f>X108+Y108</f>
        <v>65</v>
      </c>
      <c r="AA108" s="19" t="n" hidden="false">
        <f>ROUND(W108*X108,2)</f>
        <v>274300</v>
      </c>
      <c r="AB108" s="19" t="n" hidden="false">
        <v/>
      </c>
      <c r="AC108" s="19" t="n" hidden="false">
        <f>AA108+AB108</f>
        <v>274300</v>
      </c>
      <c r="AD108" s="21" t="n" hidden="false">
        <f>AC108/N108-1</f>
        <v>0.6984583224457801</v>
      </c>
      <c r="AE108" s="8" t="n">
        <v>4220</v>
      </c>
      <c r="AF108" s="20" t="n" hidden="false">
        <v>120</v>
      </c>
      <c r="AG108" s="19" t="n" hidden="false">
        <v/>
      </c>
      <c r="AH108" s="19" t="n" hidden="false">
        <f>AF108+AG108</f>
        <v>120</v>
      </c>
      <c r="AI108" s="19" t="n" hidden="false">
        <f>ROUND(AE108*AF108,2)</f>
        <v>506400</v>
      </c>
      <c r="AJ108" s="19" t="n" hidden="false">
        <v/>
      </c>
      <c r="AK108" s="19" t="n" hidden="false">
        <f>AI108+AJ108</f>
        <v>506400</v>
      </c>
      <c r="AL108" s="21" t="n" hidden="false">
        <f>AK108/N108-1</f>
        <v>2.1356153645152864</v>
      </c>
      <c r="AM108" s="8" t="n">
        <v>0</v>
      </c>
      <c r="AN108" s="19" t="n" hidden="false">
        <v>0</v>
      </c>
      <c r="AO108" s="19" t="n" hidden="false">
        <v/>
      </c>
      <c r="AP108" s="19" t="n" hidden="false">
        <f>AN108+AO108</f>
        <v>0</v>
      </c>
      <c r="AQ108" s="19" t="n" hidden="false">
        <f>ROUND(AM108*AN108,2)</f>
        <v>0</v>
      </c>
      <c r="AR108" s="19" t="n" hidden="false">
        <v/>
      </c>
      <c r="AS108" s="19" t="n" hidden="false">
        <f>AQ108+AR108</f>
        <v>0</v>
      </c>
      <c r="AT108" s="21" t="n" hidden="false">
        <f>AS108/N108-1</f>
        <v>-1</v>
      </c>
    </row>
    <row r="109" customFormat="false" hidden="false" outlineLevel="0" collapsed="false">
      <c r="A109" s="18" t="inlineStr">
        <is>
          <t xml:space="preserve">1.1.1.1.1.1.3.12.2</t>
        </is>
      </c>
      <c r="B109" s="18" t="inlineStr">
        <is>
          <t xml:space="preserve"/>
        </is>
      </c>
      <c r="C109" s="22" t="inlineStr">
        <is>
          <t xml:space="preserve">Труба ПВХ гофрированная_ / Легкая с протяжкой / 25 мм</t>
        </is>
      </c>
      <c r="D109" s="7" t="inlineStr">
        <is>
          <t xml:space="preserve"/>
        </is>
      </c>
      <c r="E109" s="7" t="inlineStr">
        <is>
          <t xml:space="preserve"/>
        </is>
      </c>
      <c r="F109" s="7" t="inlineStr">
        <is>
          <t xml:space="preserve">ПОГ М</t>
        </is>
      </c>
      <c r="G109" s="7" t="inlineStr">
        <is>
          <t xml:space="preserve">1</t>
        </is>
      </c>
      <c r="H109" s="8" t="n">
        <v>1606</v>
      </c>
      <c r="I109" s="20" t="n">
        <v>25.75</v>
      </c>
      <c r="J109" s="19" t="n">
        <v/>
      </c>
      <c r="K109" s="19" t="n">
        <f>ROUND(I109,2)+J109</f>
        <v>25.75</v>
      </c>
      <c r="L109" s="19" t="n">
        <f>ROUND(H109*ROUND(I109,2),2)</f>
        <v>41354.5</v>
      </c>
      <c r="M109" s="19" t="n">
        <v/>
      </c>
      <c r="N109" s="19" t="n">
        <f>L109+M109</f>
        <v>41354.5</v>
      </c>
      <c r="O109" s="8" t="n">
        <v>1606</v>
      </c>
      <c r="P109" s="20" t="n" hidden="false">
        <v>43.17</v>
      </c>
      <c r="Q109" s="19" t="n" hidden="false">
        <v/>
      </c>
      <c r="R109" s="19" t="n" hidden="false">
        <f>P109+Q109</f>
        <v>43.17</v>
      </c>
      <c r="S109" s="19" t="n" hidden="false">
        <f>ROUND(O109*P109,2)</f>
        <v>69331.02</v>
      </c>
      <c r="T109" s="19" t="n" hidden="false">
        <v/>
      </c>
      <c r="U109" s="19" t="n" hidden="false">
        <f>S109+T109</f>
        <v>69331.02</v>
      </c>
      <c r="V109" s="21" t="n" hidden="false">
        <f>U109/N109-1</f>
        <v>0.676504854368932</v>
      </c>
      <c r="W109" s="8" t="n">
        <v>1606</v>
      </c>
      <c r="X109" s="20" t="n" hidden="false">
        <v>45</v>
      </c>
      <c r="Y109" s="19" t="n" hidden="false">
        <v/>
      </c>
      <c r="Z109" s="19" t="n" hidden="false">
        <f>X109+Y109</f>
        <v>45</v>
      </c>
      <c r="AA109" s="19" t="n" hidden="false">
        <f>ROUND(W109*X109,2)</f>
        <v>72270</v>
      </c>
      <c r="AB109" s="19" t="n" hidden="false">
        <v/>
      </c>
      <c r="AC109" s="19" t="n" hidden="false">
        <f>AA109+AB109</f>
        <v>72270</v>
      </c>
      <c r="AD109" s="21" t="n" hidden="false">
        <f>AC109/N109-1</f>
        <v>0.7475728155339805</v>
      </c>
      <c r="AE109" s="8" t="n">
        <v>1606</v>
      </c>
      <c r="AF109" s="20" t="n" hidden="false">
        <v>90</v>
      </c>
      <c r="AG109" s="19" t="n" hidden="false">
        <v/>
      </c>
      <c r="AH109" s="19" t="n" hidden="false">
        <f>AF109+AG109</f>
        <v>90</v>
      </c>
      <c r="AI109" s="19" t="n" hidden="false">
        <f>ROUND(AE109*AF109,2)</f>
        <v>144540</v>
      </c>
      <c r="AJ109" s="19" t="n" hidden="false">
        <v/>
      </c>
      <c r="AK109" s="19" t="n" hidden="false">
        <f>AI109+AJ109</f>
        <v>144540</v>
      </c>
      <c r="AL109" s="21" t="n" hidden="false">
        <f>AK109/N109-1</f>
        <v>2.495145631067961</v>
      </c>
      <c r="AM109" s="8" t="n">
        <v>0</v>
      </c>
      <c r="AN109" s="19" t="n" hidden="false">
        <v>0</v>
      </c>
      <c r="AO109" s="19" t="n" hidden="false">
        <v/>
      </c>
      <c r="AP109" s="19" t="n" hidden="false">
        <f>AN109+AO109</f>
        <v>0</v>
      </c>
      <c r="AQ109" s="19" t="n" hidden="false">
        <f>ROUND(AM109*AN109,2)</f>
        <v>0</v>
      </c>
      <c r="AR109" s="19" t="n" hidden="false">
        <v/>
      </c>
      <c r="AS109" s="19" t="n" hidden="false">
        <f>AQ109+AR109</f>
        <v>0</v>
      </c>
      <c r="AT109" s="21" t="n" hidden="false">
        <f>AS109/N109-1</f>
        <v>-1</v>
      </c>
    </row>
    <row r="110" customFormat="false" hidden="false" outlineLevel="0" collapsed="false">
      <c r="A110" s="18" t="inlineStr">
        <is>
          <t xml:space="preserve">1.1.1.1.1.1.3.13</t>
        </is>
      </c>
      <c r="B110" s="18" t="inlineStr">
        <is>
          <t xml:space="preserve"/>
        </is>
      </c>
      <c r="C110" s="18" t="inlineStr">
        <is>
          <t xml:space="preserve">Монтаж трубы ПВХ, ПНД для кабеля / до 32мм</t>
        </is>
      </c>
      <c r="D110" s="7" t="inlineStr">
        <is>
          <t xml:space="preserve">Возможно ошибка спецификации, так как кабеля меньше чем количество трубы</t>
        </is>
      </c>
      <c r="E110" s="7" t="inlineStr">
        <is>
          <t xml:space="preserve">Выгружается из БО по объектам BIM-КЦ</t>
        </is>
      </c>
      <c r="F110" s="7" t="inlineStr">
        <is>
          <t xml:space="preserve">ПОГ М</t>
        </is>
      </c>
      <c r="G110" s="7" t="inlineStr">
        <is>
          <t xml:space="preserve">1</t>
        </is>
      </c>
      <c r="H110" s="8" t="n">
        <v>11652</v>
      </c>
      <c r="I110" s="19" t="n">
        <f>ROUND((L111+L112)/H110,2)</f>
        <v>34.82</v>
      </c>
      <c r="J110" s="20" t="n">
        <v>83</v>
      </c>
      <c r="K110" s="19" t="n">
        <f>I110+ROUND(J110,2)</f>
        <v>117.82</v>
      </c>
      <c r="L110" s="19" t="n">
        <f>ROUND(H110*I110,2)</f>
        <v>405722.64</v>
      </c>
      <c r="M110" s="19" t="n">
        <f>ROUND(H110*ROUND(J110,2),2)</f>
        <v>967116</v>
      </c>
      <c r="N110" s="19" t="n">
        <f>L110+M110</f>
        <v>1372838.64</v>
      </c>
      <c r="O110" s="8" t="n">
        <v>11652</v>
      </c>
      <c r="P110" s="19" t="n" hidden="false">
        <f>ROUND((S111+S112)/O110,2)</f>
        <v>58.37</v>
      </c>
      <c r="Q110" s="20" t="n" hidden="false">
        <v>112.8</v>
      </c>
      <c r="R110" s="19" t="n" hidden="false">
        <f>P110+Q110</f>
        <v>171.17</v>
      </c>
      <c r="S110" s="19" t="n" hidden="false">
        <f>ROUND(O110*P110,2)</f>
        <v>680127.24</v>
      </c>
      <c r="T110" s="19" t="n" hidden="false">
        <f>ROUND(O110*Q110,2)</f>
        <v>1314345.6</v>
      </c>
      <c r="U110" s="19" t="n" hidden="false">
        <f>S110+T110</f>
        <v>1994472.84</v>
      </c>
      <c r="V110" s="21" t="n" hidden="false">
        <f>U110/N110-1</f>
        <v>0.4528093702257683</v>
      </c>
      <c r="W110" s="8" t="n">
        <v>11652</v>
      </c>
      <c r="X110" s="19" t="n" hidden="false">
        <f>ROUND((AA111+AA112)/W110,2)</f>
        <v>59.49</v>
      </c>
      <c r="Y110" s="20" t="n" hidden="false">
        <v>215</v>
      </c>
      <c r="Z110" s="19" t="n" hidden="false">
        <f>X110+Y110</f>
        <v>274.49</v>
      </c>
      <c r="AA110" s="19" t="n" hidden="false">
        <f>ROUND(W110*X110,2)</f>
        <v>693177.48</v>
      </c>
      <c r="AB110" s="19" t="n" hidden="false">
        <f>ROUND(W110*Y110,2)</f>
        <v>2505180</v>
      </c>
      <c r="AC110" s="19" t="n" hidden="false">
        <f>AA110+AB110</f>
        <v>3198357.48</v>
      </c>
      <c r="AD110" s="21" t="n" hidden="false">
        <f>AC110/N110-1</f>
        <v>1.3297402817857749</v>
      </c>
      <c r="AE110" s="8" t="n">
        <v>11652</v>
      </c>
      <c r="AF110" s="19" t="n" hidden="false">
        <f>ROUND((AI111+AI112)/AE110,2)</f>
        <v>97.24</v>
      </c>
      <c r="AG110" s="20" t="n" hidden="false">
        <v>160</v>
      </c>
      <c r="AH110" s="19" t="n" hidden="false">
        <f>AF110+AG110</f>
        <v>257.24</v>
      </c>
      <c r="AI110" s="19" t="n" hidden="false">
        <f>ROUND(AE110*AF110,2)</f>
        <v>1133040.48</v>
      </c>
      <c r="AJ110" s="19" t="n" hidden="false">
        <f>ROUND(AE110*AG110,2)</f>
        <v>1864320</v>
      </c>
      <c r="AK110" s="19" t="n" hidden="false">
        <f>AI110+AJ110</f>
        <v>2997360.48</v>
      </c>
      <c r="AL110" s="21" t="n" hidden="false">
        <f>AK110/N110-1</f>
        <v>1.1833305041588864</v>
      </c>
      <c r="AM110" s="8" t="n">
        <v>0</v>
      </c>
      <c r="AN110" s="19" t="n" hidden="false">
        <f>ROUND((AQ111+AQ112)/AM110,2)</f>
        <v>0</v>
      </c>
      <c r="AO110" s="19" t="n" hidden="false">
        <v>0</v>
      </c>
      <c r="AP110" s="19" t="n" hidden="false">
        <f>AN110+AO110</f>
        <v>0</v>
      </c>
      <c r="AQ110" s="19" t="n" hidden="false">
        <f>ROUND(AM110*AN110,2)</f>
        <v>0</v>
      </c>
      <c r="AR110" s="19" t="n" hidden="false">
        <f>ROUND(AM110*AO110,2)</f>
        <v>0</v>
      </c>
      <c r="AS110" s="19" t="n" hidden="false">
        <f>AQ110+AR110</f>
        <v>0</v>
      </c>
      <c r="AT110" s="21" t="n" hidden="false">
        <f>AS110/N110-1</f>
        <v>-1</v>
      </c>
    </row>
    <row r="111" customFormat="false" hidden="false" outlineLevel="0" collapsed="false">
      <c r="A111" s="18" t="inlineStr">
        <is>
          <t xml:space="preserve">1.1.1.1.1.1.3.13.1</t>
        </is>
      </c>
      <c r="B111" s="18" t="inlineStr">
        <is>
          <t xml:space="preserve"/>
        </is>
      </c>
      <c r="C111" s="22" t="inlineStr">
        <is>
          <t xml:space="preserve">Труба ПВХ гофрированная_ / Легкая с протяжкой / 32 мм</t>
        </is>
      </c>
      <c r="D111" s="7" t="inlineStr">
        <is>
          <t xml:space="preserve">Труба гибкая гофрированная, из самозатухающей композиции
ПВХ , для ОКЛ , с
протяжкой ECOPLAST</t>
        </is>
      </c>
      <c r="E111" s="7" t="inlineStr">
        <is>
          <t xml:space="preserve"/>
        </is>
      </c>
      <c r="F111" s="7" t="inlineStr">
        <is>
          <t xml:space="preserve">ПОГ М</t>
        </is>
      </c>
      <c r="G111" s="7" t="inlineStr">
        <is>
          <t xml:space="preserve">1</t>
        </is>
      </c>
      <c r="H111" s="8" t="n">
        <v>8440</v>
      </c>
      <c r="I111" s="20" t="n">
        <v>38.27</v>
      </c>
      <c r="J111" s="19" t="n">
        <v/>
      </c>
      <c r="K111" s="19" t="n">
        <f>ROUND(I111,2)+J111</f>
        <v>38.27</v>
      </c>
      <c r="L111" s="19" t="n">
        <f>ROUND(H111*ROUND(I111,2),2)</f>
        <v>322998.8</v>
      </c>
      <c r="M111" s="19" t="n">
        <v/>
      </c>
      <c r="N111" s="19" t="n">
        <f>L111+M111</f>
        <v>322998.8</v>
      </c>
      <c r="O111" s="8" t="n">
        <v>8440</v>
      </c>
      <c r="P111" s="20" t="n" hidden="false">
        <v>64.16</v>
      </c>
      <c r="Q111" s="19" t="n" hidden="false">
        <v/>
      </c>
      <c r="R111" s="19" t="n" hidden="false">
        <f>P111+Q111</f>
        <v>64.16</v>
      </c>
      <c r="S111" s="19" t="n" hidden="false">
        <f>ROUND(O111*P111,2)</f>
        <v>541510.4</v>
      </c>
      <c r="T111" s="19" t="n" hidden="false">
        <v/>
      </c>
      <c r="U111" s="19" t="n" hidden="false">
        <f>S111+T111</f>
        <v>541510.4</v>
      </c>
      <c r="V111" s="21" t="n" hidden="false">
        <f>U111/N111-1</f>
        <v>0.676509014894173</v>
      </c>
      <c r="W111" s="8" t="n">
        <v>8440</v>
      </c>
      <c r="X111" s="20" t="n" hidden="false">
        <v>65</v>
      </c>
      <c r="Y111" s="19" t="n" hidden="false">
        <v/>
      </c>
      <c r="Z111" s="19" t="n" hidden="false">
        <f>X111+Y111</f>
        <v>65</v>
      </c>
      <c r="AA111" s="19" t="n" hidden="false">
        <f>ROUND(W111*X111,2)</f>
        <v>548600</v>
      </c>
      <c r="AB111" s="19" t="n" hidden="false">
        <v/>
      </c>
      <c r="AC111" s="19" t="n" hidden="false">
        <f>AA111+AB111</f>
        <v>548600</v>
      </c>
      <c r="AD111" s="21" t="n" hidden="false">
        <f>AC111/N111-1</f>
        <v>0.6984583224457801</v>
      </c>
      <c r="AE111" s="8" t="n">
        <v>8440</v>
      </c>
      <c r="AF111" s="20" t="n" hidden="false">
        <v>100</v>
      </c>
      <c r="AG111" s="19" t="n" hidden="false">
        <v/>
      </c>
      <c r="AH111" s="19" t="n" hidden="false">
        <f>AF111+AG111</f>
        <v>100</v>
      </c>
      <c r="AI111" s="19" t="n" hidden="false">
        <f>ROUND(AE111*AF111,2)</f>
        <v>844000</v>
      </c>
      <c r="AJ111" s="19" t="n" hidden="false">
        <v/>
      </c>
      <c r="AK111" s="19" t="n" hidden="false">
        <f>AI111+AJ111</f>
        <v>844000</v>
      </c>
      <c r="AL111" s="21" t="n" hidden="false">
        <f>AK111/N111-1</f>
        <v>1.6130128037627385</v>
      </c>
      <c r="AM111" s="8" t="n">
        <v>0</v>
      </c>
      <c r="AN111" s="19" t="n" hidden="false">
        <v>0</v>
      </c>
      <c r="AO111" s="19" t="n" hidden="false">
        <v/>
      </c>
      <c r="AP111" s="19" t="n" hidden="false">
        <f>AN111+AO111</f>
        <v>0</v>
      </c>
      <c r="AQ111" s="19" t="n" hidden="false">
        <f>ROUND(AM111*AN111,2)</f>
        <v>0</v>
      </c>
      <c r="AR111" s="19" t="n" hidden="false">
        <v/>
      </c>
      <c r="AS111" s="19" t="n" hidden="false">
        <f>AQ111+AR111</f>
        <v>0</v>
      </c>
      <c r="AT111" s="21" t="n" hidden="false">
        <f>AS111/N111-1</f>
        <v>-1</v>
      </c>
    </row>
    <row r="112" customFormat="false" hidden="false" outlineLevel="0" collapsed="false">
      <c r="A112" s="18" t="inlineStr">
        <is>
          <t xml:space="preserve">1.1.1.1.1.1.3.13.2</t>
        </is>
      </c>
      <c r="B112" s="18" t="inlineStr">
        <is>
          <t xml:space="preserve"/>
        </is>
      </c>
      <c r="C112" s="22" t="inlineStr">
        <is>
          <t xml:space="preserve">Труба ПВХ гофрированная_ / Легкая с протяжкой / 25 мм</t>
        </is>
      </c>
      <c r="D112" s="7" t="inlineStr">
        <is>
          <t xml:space="preserve">Труба гибкая гофрированная, из самозатухающей композиции
ПВХ , для ОКЛ , с
протяжкой ECOPLAST</t>
        </is>
      </c>
      <c r="E112" s="7" t="inlineStr">
        <is>
          <t xml:space="preserve"/>
        </is>
      </c>
      <c r="F112" s="7" t="inlineStr">
        <is>
          <t xml:space="preserve">ПОГ М</t>
        </is>
      </c>
      <c r="G112" s="7" t="inlineStr">
        <is>
          <t xml:space="preserve">1</t>
        </is>
      </c>
      <c r="H112" s="8" t="n">
        <v>3212</v>
      </c>
      <c r="I112" s="20" t="n">
        <v>25.75</v>
      </c>
      <c r="J112" s="19" t="n">
        <v/>
      </c>
      <c r="K112" s="19" t="n">
        <f>ROUND(I112,2)+J112</f>
        <v>25.75</v>
      </c>
      <c r="L112" s="19" t="n">
        <f>ROUND(H112*ROUND(I112,2),2)</f>
        <v>82709</v>
      </c>
      <c r="M112" s="19" t="n">
        <v/>
      </c>
      <c r="N112" s="19" t="n">
        <f>L112+M112</f>
        <v>82709</v>
      </c>
      <c r="O112" s="8" t="n">
        <v>3212</v>
      </c>
      <c r="P112" s="20" t="n" hidden="false">
        <v>43.17</v>
      </c>
      <c r="Q112" s="19" t="n" hidden="false">
        <v/>
      </c>
      <c r="R112" s="19" t="n" hidden="false">
        <f>P112+Q112</f>
        <v>43.17</v>
      </c>
      <c r="S112" s="19" t="n" hidden="false">
        <f>ROUND(O112*P112,2)</f>
        <v>138662.04</v>
      </c>
      <c r="T112" s="19" t="n" hidden="false">
        <v/>
      </c>
      <c r="U112" s="19" t="n" hidden="false">
        <f>S112+T112</f>
        <v>138662.04</v>
      </c>
      <c r="V112" s="21" t="n" hidden="false">
        <f>U112/N112-1</f>
        <v>0.676504854368932</v>
      </c>
      <c r="W112" s="8" t="n">
        <v>3212</v>
      </c>
      <c r="X112" s="20" t="n" hidden="false">
        <v>45</v>
      </c>
      <c r="Y112" s="19" t="n" hidden="false">
        <v/>
      </c>
      <c r="Z112" s="19" t="n" hidden="false">
        <f>X112+Y112</f>
        <v>45</v>
      </c>
      <c r="AA112" s="19" t="n" hidden="false">
        <f>ROUND(W112*X112,2)</f>
        <v>144540</v>
      </c>
      <c r="AB112" s="19" t="n" hidden="false">
        <v/>
      </c>
      <c r="AC112" s="19" t="n" hidden="false">
        <f>AA112+AB112</f>
        <v>144540</v>
      </c>
      <c r="AD112" s="21" t="n" hidden="false">
        <f>AC112/N112-1</f>
        <v>0.7475728155339805</v>
      </c>
      <c r="AE112" s="8" t="n">
        <v>3212</v>
      </c>
      <c r="AF112" s="20" t="n" hidden="false">
        <v>90</v>
      </c>
      <c r="AG112" s="19" t="n" hidden="false">
        <v/>
      </c>
      <c r="AH112" s="19" t="n" hidden="false">
        <f>AF112+AG112</f>
        <v>90</v>
      </c>
      <c r="AI112" s="19" t="n" hidden="false">
        <f>ROUND(AE112*AF112,2)</f>
        <v>289080</v>
      </c>
      <c r="AJ112" s="19" t="n" hidden="false">
        <v/>
      </c>
      <c r="AK112" s="19" t="n" hidden="false">
        <f>AI112+AJ112</f>
        <v>289080</v>
      </c>
      <c r="AL112" s="21" t="n" hidden="false">
        <f>AK112/N112-1</f>
        <v>2.495145631067961</v>
      </c>
      <c r="AM112" s="8" t="n">
        <v>0</v>
      </c>
      <c r="AN112" s="19" t="n" hidden="false">
        <v>0</v>
      </c>
      <c r="AO112" s="19" t="n" hidden="false">
        <v/>
      </c>
      <c r="AP112" s="19" t="n" hidden="false">
        <f>AN112+AO112</f>
        <v>0</v>
      </c>
      <c r="AQ112" s="19" t="n" hidden="false">
        <f>ROUND(AM112*AN112,2)</f>
        <v>0</v>
      </c>
      <c r="AR112" s="19" t="n" hidden="false">
        <v/>
      </c>
      <c r="AS112" s="19" t="n" hidden="false">
        <f>AQ112+AR112</f>
        <v>0</v>
      </c>
      <c r="AT112" s="21" t="n" hidden="false">
        <f>AS112/N112-1</f>
        <v>-1</v>
      </c>
    </row>
    <row r="113" customFormat="false" hidden="false" outlineLevel="0" collapsed="false">
      <c r="A113" s="18" t="inlineStr">
        <is>
          <t xml:space="preserve">1.1.1.1.1.1.3.14</t>
        </is>
      </c>
      <c r="B113" s="18" t="inlineStr">
        <is>
          <t xml:space="preserve"/>
        </is>
      </c>
      <c r="C113" s="18" t="inlineStr">
        <is>
          <t xml:space="preserve">Монтаж трубы ПВХ, ПНД для кабеля / расходные материалы</t>
        </is>
      </c>
      <c r="D113" s="7" t="inlineStr">
        <is>
          <t xml:space="preserve"/>
        </is>
      </c>
      <c r="E113" s="7" t="inlineStr">
        <is>
          <t xml:space="preserve"/>
        </is>
      </c>
      <c r="F113" s="7" t="inlineStr">
        <is>
          <t xml:space="preserve">ПОГ М</t>
        </is>
      </c>
      <c r="G113" s="7" t="inlineStr">
        <is>
          <t xml:space="preserve">1</t>
        </is>
      </c>
      <c r="H113" s="8" t="n">
        <v>1996</v>
      </c>
      <c r="I113" s="19" t="n">
        <f>ROUND((L114+L115+L116+L117+L118)/H113,2)</f>
        <v>16.5</v>
      </c>
      <c r="J113" s="20" t="n">
        <v>0</v>
      </c>
      <c r="K113" s="19" t="n">
        <f>I113+ROUND(J113,2)</f>
        <v>16.5</v>
      </c>
      <c r="L113" s="19" t="n">
        <f>ROUND(H113*I113,2)</f>
        <v>32934</v>
      </c>
      <c r="M113" s="19" t="n">
        <f>ROUND(H113*ROUND(J113,2),2)</f>
        <v>0</v>
      </c>
      <c r="N113" s="19" t="n">
        <f>L113+M113</f>
        <v>32934</v>
      </c>
      <c r="O113" s="8" t="n">
        <v>1996</v>
      </c>
      <c r="P113" s="19" t="n" hidden="false">
        <f>ROUND((S114+S115+S116+S117+S118)/O113,2)</f>
        <v>48.65</v>
      </c>
      <c r="Q113" s="20" t="n" hidden="false">
        <v>1</v>
      </c>
      <c r="R113" s="19" t="n" hidden="false">
        <f>P113+Q113</f>
        <v>49.65</v>
      </c>
      <c r="S113" s="19" t="n" hidden="false">
        <f>ROUND(O113*P113,2)</f>
        <v>97105.4</v>
      </c>
      <c r="T113" s="19" t="n" hidden="false">
        <f>ROUND(O113*Q113,2)</f>
        <v>1996</v>
      </c>
      <c r="U113" s="19" t="n" hidden="false">
        <f>S113+T113</f>
        <v>99101.4</v>
      </c>
      <c r="V113" s="21" t="n" hidden="false">
        <f>U113/N113-1</f>
        <v>2.009090909090909</v>
      </c>
      <c r="W113" s="8" t="n">
        <v>1996</v>
      </c>
      <c r="X113" s="19" t="n" hidden="false">
        <f>ROUND((AA114+AA115+AA116+AA117+AA118)/W113,2)</f>
        <v>28.61</v>
      </c>
      <c r="Y113" s="19" t="n" hidden="false">
        <v>0</v>
      </c>
      <c r="Z113" s="19" t="n" hidden="false">
        <f>X113+Y113</f>
        <v>28.61</v>
      </c>
      <c r="AA113" s="19" t="n" hidden="false">
        <f>ROUND(W113*X113,2)</f>
        <v>57105.56</v>
      </c>
      <c r="AB113" s="19" t="n" hidden="false">
        <f>ROUND(W113*Y113,2)</f>
        <v>0</v>
      </c>
      <c r="AC113" s="19" t="n" hidden="false">
        <f>AA113+AB113</f>
        <v>57105.56</v>
      </c>
      <c r="AD113" s="21" t="n" hidden="false">
        <f>AC113/N113-1</f>
        <v>0.7339393939393939</v>
      </c>
      <c r="AE113" s="8" t="n">
        <v>1996</v>
      </c>
      <c r="AF113" s="19" t="n" hidden="false">
        <f>ROUND((AI114+AI115+AI116+AI117+AI118)/AE113,2)</f>
        <v>28.43</v>
      </c>
      <c r="AG113" s="19" t="n" hidden="false">
        <v>0</v>
      </c>
      <c r="AH113" s="19" t="n" hidden="false">
        <f>AF113+AG113</f>
        <v>28.43</v>
      </c>
      <c r="AI113" s="19" t="n" hidden="false">
        <f>ROUND(AE113*AF113,2)</f>
        <v>56746.28</v>
      </c>
      <c r="AJ113" s="19" t="n" hidden="false">
        <f>ROUND(AE113*AG113,2)</f>
        <v>0</v>
      </c>
      <c r="AK113" s="19" t="n" hidden="false">
        <f>AI113+AJ113</f>
        <v>56746.28</v>
      </c>
      <c r="AL113" s="21" t="n" hidden="false">
        <f>AK113/N113-1</f>
        <v>0.7230303030303029</v>
      </c>
      <c r="AM113" s="8" t="n">
        <v>0</v>
      </c>
      <c r="AN113" s="19" t="n" hidden="false">
        <f>ROUND((AQ114+AQ115+AQ116+AQ117+AQ118)/AM113,2)</f>
        <v>0</v>
      </c>
      <c r="AO113" s="19" t="n" hidden="false">
        <v>0</v>
      </c>
      <c r="AP113" s="19" t="n" hidden="false">
        <f>AN113+AO113</f>
        <v>0</v>
      </c>
      <c r="AQ113" s="19" t="n" hidden="false">
        <f>ROUND(AM113*AN113,2)</f>
        <v>0</v>
      </c>
      <c r="AR113" s="19" t="n" hidden="false">
        <f>ROUND(AM113*AO113,2)</f>
        <v>0</v>
      </c>
      <c r="AS113" s="19" t="n" hidden="false">
        <f>AQ113+AR113</f>
        <v>0</v>
      </c>
      <c r="AT113" s="21" t="n" hidden="false">
        <f>AS113/N113-1</f>
        <v>-1</v>
      </c>
    </row>
    <row r="114" customFormat="false" hidden="false" outlineLevel="0" collapsed="false">
      <c r="A114" s="18" t="inlineStr">
        <is>
          <t xml:space="preserve">1.1.1.1.1.1.3.14.1</t>
        </is>
      </c>
      <c r="B114" s="18" t="inlineStr">
        <is>
          <t xml:space="preserve"/>
        </is>
      </c>
      <c r="C114" s="22" t="inlineStr">
        <is>
          <t xml:space="preserve">Скоба металлическая однолапковая_ / 25-26мм</t>
        </is>
      </c>
      <c r="D114" s="7" t="inlineStr">
        <is>
          <t xml:space="preserve">Двухлапковая</t>
        </is>
      </c>
      <c r="E114" s="7" t="inlineStr">
        <is>
          <t xml:space="preserve"/>
        </is>
      </c>
      <c r="F114" s="7" t="inlineStr">
        <is>
          <t xml:space="preserve">ШТ</t>
        </is>
      </c>
      <c r="G114" s="7" t="inlineStr">
        <is>
          <t xml:space="preserve">1</t>
        </is>
      </c>
      <c r="H114" s="8" t="n">
        <v>1426</v>
      </c>
      <c r="I114" s="20" t="n">
        <v>4.04</v>
      </c>
      <c r="J114" s="19" t="n">
        <v/>
      </c>
      <c r="K114" s="19" t="n">
        <f>ROUND(I114,2)+J114</f>
        <v>4.04</v>
      </c>
      <c r="L114" s="19" t="n">
        <f>ROUND(H114*ROUND(I114,2),2)</f>
        <v>5761.04</v>
      </c>
      <c r="M114" s="19" t="n">
        <v/>
      </c>
      <c r="N114" s="19" t="n">
        <f>L114+M114</f>
        <v>5761.04</v>
      </c>
      <c r="O114" s="8" t="n">
        <v>1426</v>
      </c>
      <c r="P114" s="20" t="n" hidden="false">
        <v>21</v>
      </c>
      <c r="Q114" s="19" t="n" hidden="false">
        <v/>
      </c>
      <c r="R114" s="19" t="n" hidden="false">
        <f>P114+Q114</f>
        <v>21</v>
      </c>
      <c r="S114" s="19" t="n" hidden="false">
        <f>ROUND(O114*P114,2)</f>
        <v>29946</v>
      </c>
      <c r="T114" s="19" t="n" hidden="false">
        <v/>
      </c>
      <c r="U114" s="19" t="n" hidden="false">
        <f>S114+T114</f>
        <v>29946</v>
      </c>
      <c r="V114" s="21" t="n" hidden="false">
        <f>U114/N114-1</f>
        <v>4.198019801980198</v>
      </c>
      <c r="W114" s="8" t="n">
        <v>1426</v>
      </c>
      <c r="X114" s="20" t="n" hidden="false">
        <v>10</v>
      </c>
      <c r="Y114" s="19" t="n" hidden="false">
        <v/>
      </c>
      <c r="Z114" s="19" t="n" hidden="false">
        <f>X114+Y114</f>
        <v>10</v>
      </c>
      <c r="AA114" s="19" t="n" hidden="false">
        <f>ROUND(W114*X114,2)</f>
        <v>14260</v>
      </c>
      <c r="AB114" s="19" t="n" hidden="false">
        <v/>
      </c>
      <c r="AC114" s="19" t="n" hidden="false">
        <f>AA114+AB114</f>
        <v>14260</v>
      </c>
      <c r="AD114" s="21" t="n" hidden="false">
        <f>AC114/N114-1</f>
        <v>1.4752475247524752</v>
      </c>
      <c r="AE114" s="8" t="n">
        <v>1426</v>
      </c>
      <c r="AF114" s="20" t="n" hidden="false">
        <v>10</v>
      </c>
      <c r="AG114" s="19" t="n" hidden="false">
        <v/>
      </c>
      <c r="AH114" s="19" t="n" hidden="false">
        <f>AF114+AG114</f>
        <v>10</v>
      </c>
      <c r="AI114" s="19" t="n" hidden="false">
        <f>ROUND(AE114*AF114,2)</f>
        <v>14260</v>
      </c>
      <c r="AJ114" s="19" t="n" hidden="false">
        <v/>
      </c>
      <c r="AK114" s="19" t="n" hidden="false">
        <f>AI114+AJ114</f>
        <v>14260</v>
      </c>
      <c r="AL114" s="21" t="n" hidden="false">
        <f>AK114/N114-1</f>
        <v>1.4752475247524752</v>
      </c>
      <c r="AM114" s="8" t="n">
        <v>0</v>
      </c>
      <c r="AN114" s="19" t="n" hidden="false">
        <v>0</v>
      </c>
      <c r="AO114" s="19" t="n" hidden="false">
        <v/>
      </c>
      <c r="AP114" s="19" t="n" hidden="false">
        <f>AN114+AO114</f>
        <v>0</v>
      </c>
      <c r="AQ114" s="19" t="n" hidden="false">
        <f>ROUND(AM114*AN114,2)</f>
        <v>0</v>
      </c>
      <c r="AR114" s="19" t="n" hidden="false">
        <v/>
      </c>
      <c r="AS114" s="19" t="n" hidden="false">
        <f>AQ114+AR114</f>
        <v>0</v>
      </c>
      <c r="AT114" s="21" t="n" hidden="false">
        <f>AS114/N114-1</f>
        <v>-1</v>
      </c>
    </row>
    <row r="115" customFormat="false" hidden="false" outlineLevel="0" collapsed="false">
      <c r="A115" s="18" t="inlineStr">
        <is>
          <t xml:space="preserve">1.1.1.1.1.1.3.14.2</t>
        </is>
      </c>
      <c r="B115" s="18" t="inlineStr">
        <is>
          <t xml:space="preserve"/>
        </is>
      </c>
      <c r="C115" s="22" t="inlineStr">
        <is>
          <t xml:space="preserve">Муфта соединительная труба-коробка_ / 25 мм</t>
        </is>
      </c>
      <c r="D115" s="7" t="inlineStr">
        <is>
          <t xml:space="preserve">42725(42) + 42725HF(28 шт)</t>
        </is>
      </c>
      <c r="E115" s="7" t="inlineStr">
        <is>
          <t xml:space="preserve"/>
        </is>
      </c>
      <c r="F115" s="7" t="inlineStr">
        <is>
          <t xml:space="preserve">ШТ</t>
        </is>
      </c>
      <c r="G115" s="7" t="inlineStr">
        <is>
          <t xml:space="preserve">1</t>
        </is>
      </c>
      <c r="H115" s="8" t="n">
        <v>70</v>
      </c>
      <c r="I115" s="20" t="n">
        <v>109.36</v>
      </c>
      <c r="J115" s="19" t="n">
        <v/>
      </c>
      <c r="K115" s="19" t="n">
        <f>ROUND(I115,2)+J115</f>
        <v>109.36</v>
      </c>
      <c r="L115" s="19" t="n">
        <f>ROUND(H115*ROUND(I115,2),2)</f>
        <v>7655.2</v>
      </c>
      <c r="M115" s="19" t="n">
        <v/>
      </c>
      <c r="N115" s="19" t="n">
        <f>L115+M115</f>
        <v>7655.2</v>
      </c>
      <c r="O115" s="8" t="n">
        <v>70</v>
      </c>
      <c r="P115" s="20" t="n" hidden="false">
        <v>240</v>
      </c>
      <c r="Q115" s="19" t="n" hidden="false">
        <v/>
      </c>
      <c r="R115" s="19" t="n" hidden="false">
        <f>P115+Q115</f>
        <v>240</v>
      </c>
      <c r="S115" s="19" t="n" hidden="false">
        <f>ROUND(O115*P115,2)</f>
        <v>16800</v>
      </c>
      <c r="T115" s="19" t="n" hidden="false">
        <v/>
      </c>
      <c r="U115" s="19" t="n" hidden="false">
        <f>S115+T115</f>
        <v>16800</v>
      </c>
      <c r="V115" s="21" t="n" hidden="false">
        <f>U115/N115-1</f>
        <v>1.194586686174104</v>
      </c>
      <c r="W115" s="8" t="n">
        <v>70</v>
      </c>
      <c r="X115" s="20" t="n" hidden="false">
        <v>218.42</v>
      </c>
      <c r="Y115" s="19" t="n" hidden="false">
        <v/>
      </c>
      <c r="Z115" s="19" t="n" hidden="false">
        <f>X115+Y115</f>
        <v>218.42</v>
      </c>
      <c r="AA115" s="19" t="n" hidden="false">
        <f>ROUND(W115*X115,2)</f>
        <v>15289.4</v>
      </c>
      <c r="AB115" s="19" t="n" hidden="false">
        <v/>
      </c>
      <c r="AC115" s="19" t="n" hidden="false">
        <f>AA115+AB115</f>
        <v>15289.4</v>
      </c>
      <c r="AD115" s="21" t="n" hidden="false">
        <f>AC115/N115-1</f>
        <v>0.9972567666422825</v>
      </c>
      <c r="AE115" s="8" t="n">
        <v>70</v>
      </c>
      <c r="AF115" s="20" t="n" hidden="false">
        <v>50</v>
      </c>
      <c r="AG115" s="19" t="n" hidden="false">
        <v/>
      </c>
      <c r="AH115" s="19" t="n" hidden="false">
        <f>AF115+AG115</f>
        <v>50</v>
      </c>
      <c r="AI115" s="19" t="n" hidden="false">
        <f>ROUND(AE115*AF115,2)</f>
        <v>3500</v>
      </c>
      <c r="AJ115" s="19" t="n" hidden="false">
        <v/>
      </c>
      <c r="AK115" s="19" t="n" hidden="false">
        <f>AI115+AJ115</f>
        <v>3500</v>
      </c>
      <c r="AL115" s="21" t="n" hidden="false">
        <f>AK115/N115-1</f>
        <v>-0.542794440380395</v>
      </c>
      <c r="AM115" s="8" t="n">
        <v>0</v>
      </c>
      <c r="AN115" s="19" t="n" hidden="false">
        <v>0</v>
      </c>
      <c r="AO115" s="19" t="n" hidden="false">
        <v/>
      </c>
      <c r="AP115" s="19" t="n" hidden="false">
        <f>AN115+AO115</f>
        <v>0</v>
      </c>
      <c r="AQ115" s="19" t="n" hidden="false">
        <f>ROUND(AM115*AN115,2)</f>
        <v>0</v>
      </c>
      <c r="AR115" s="19" t="n" hidden="false">
        <v/>
      </c>
      <c r="AS115" s="19" t="n" hidden="false">
        <f>AQ115+AR115</f>
        <v>0</v>
      </c>
      <c r="AT115" s="21" t="n" hidden="false">
        <f>AS115/N115-1</f>
        <v>-1</v>
      </c>
    </row>
    <row r="116" customFormat="false" hidden="false" outlineLevel="0" collapsed="false">
      <c r="A116" s="18" t="inlineStr">
        <is>
          <t xml:space="preserve">1.1.1.1.1.1.3.14.3</t>
        </is>
      </c>
      <c r="B116" s="18" t="inlineStr">
        <is>
          <t xml:space="preserve"/>
        </is>
      </c>
      <c r="C116" s="22" t="inlineStr">
        <is>
          <t xml:space="preserve">Муфта соединительная труба-коробка_ / 20 мм</t>
        </is>
      </c>
      <c r="D116" s="7" t="inlineStr">
        <is>
          <t xml:space="preserve">42720</t>
        </is>
      </c>
      <c r="E116" s="7" t="inlineStr">
        <is>
          <t xml:space="preserve"/>
        </is>
      </c>
      <c r="F116" s="7" t="inlineStr">
        <is>
          <t xml:space="preserve">ШТ</t>
        </is>
      </c>
      <c r="G116" s="7" t="inlineStr">
        <is>
          <t xml:space="preserve">1</t>
        </is>
      </c>
      <c r="H116" s="8" t="n">
        <v>10</v>
      </c>
      <c r="I116" s="20" t="n">
        <v>86.58</v>
      </c>
      <c r="J116" s="19" t="n">
        <v/>
      </c>
      <c r="K116" s="19" t="n">
        <f>ROUND(I116,2)+J116</f>
        <v>86.58</v>
      </c>
      <c r="L116" s="19" t="n">
        <f>ROUND(H116*ROUND(I116,2),2)</f>
        <v>865.8</v>
      </c>
      <c r="M116" s="19" t="n">
        <v/>
      </c>
      <c r="N116" s="19" t="n">
        <f>L116+M116</f>
        <v>865.8</v>
      </c>
      <c r="O116" s="8" t="n">
        <v>10</v>
      </c>
      <c r="P116" s="20" t="n" hidden="false">
        <v>206</v>
      </c>
      <c r="Q116" s="19" t="n" hidden="false">
        <v/>
      </c>
      <c r="R116" s="19" t="n" hidden="false">
        <f>P116+Q116</f>
        <v>206</v>
      </c>
      <c r="S116" s="19" t="n" hidden="false">
        <f>ROUND(O116*P116,2)</f>
        <v>2060</v>
      </c>
      <c r="T116" s="19" t="n" hidden="false">
        <v/>
      </c>
      <c r="U116" s="19" t="n" hidden="false">
        <f>S116+T116</f>
        <v>2060</v>
      </c>
      <c r="V116" s="21" t="n" hidden="false">
        <f>U116/N116-1</f>
        <v>1.3793023793023793</v>
      </c>
      <c r="W116" s="8" t="n">
        <v>10</v>
      </c>
      <c r="X116" s="20" t="n" hidden="false">
        <v>188.82</v>
      </c>
      <c r="Y116" s="19" t="n" hidden="false">
        <v/>
      </c>
      <c r="Z116" s="19" t="n" hidden="false">
        <f>X116+Y116</f>
        <v>188.82</v>
      </c>
      <c r="AA116" s="19" t="n" hidden="false">
        <f>ROUND(W116*X116,2)</f>
        <v>1888.2</v>
      </c>
      <c r="AB116" s="19" t="n" hidden="false">
        <v/>
      </c>
      <c r="AC116" s="19" t="n" hidden="false">
        <f>AA116+AB116</f>
        <v>1888.2</v>
      </c>
      <c r="AD116" s="21" t="n" hidden="false">
        <f>AC116/N116-1</f>
        <v>1.180873180873181</v>
      </c>
      <c r="AE116" s="8" t="n">
        <v>10</v>
      </c>
      <c r="AF116" s="20" t="n" hidden="false">
        <v>50</v>
      </c>
      <c r="AG116" s="19" t="n" hidden="false">
        <v/>
      </c>
      <c r="AH116" s="19" t="n" hidden="false">
        <f>AF116+AG116</f>
        <v>50</v>
      </c>
      <c r="AI116" s="19" t="n" hidden="false">
        <f>ROUND(AE116*AF116,2)</f>
        <v>500</v>
      </c>
      <c r="AJ116" s="19" t="n" hidden="false">
        <v/>
      </c>
      <c r="AK116" s="19" t="n" hidden="false">
        <f>AI116+AJ116</f>
        <v>500</v>
      </c>
      <c r="AL116" s="21" t="n" hidden="false">
        <f>AK116/N116-1</f>
        <v>-0.4224994224994225</v>
      </c>
      <c r="AM116" s="8" t="n">
        <v>0</v>
      </c>
      <c r="AN116" s="19" t="n" hidden="false">
        <v>0</v>
      </c>
      <c r="AO116" s="19" t="n" hidden="false">
        <v/>
      </c>
      <c r="AP116" s="19" t="n" hidden="false">
        <f>AN116+AO116</f>
        <v>0</v>
      </c>
      <c r="AQ116" s="19" t="n" hidden="false">
        <f>ROUND(AM116*AN116,2)</f>
        <v>0</v>
      </c>
      <c r="AR116" s="19" t="n" hidden="false">
        <v/>
      </c>
      <c r="AS116" s="19" t="n" hidden="false">
        <f>AQ116+AR116</f>
        <v>0</v>
      </c>
      <c r="AT116" s="21" t="n" hidden="false">
        <f>AS116/N116-1</f>
        <v>-1</v>
      </c>
    </row>
    <row r="117" customFormat="false" hidden="false" outlineLevel="0" collapsed="false">
      <c r="A117" s="18" t="inlineStr">
        <is>
          <t xml:space="preserve">1.1.1.1.1.1.3.14.4</t>
        </is>
      </c>
      <c r="B117" s="18" t="inlineStr">
        <is>
          <t xml:space="preserve"/>
        </is>
      </c>
      <c r="C117" s="22" t="inlineStr">
        <is>
          <t xml:space="preserve">Клипса с дюбелем саморезом для крепления гофротрубы_ / 20 мм</t>
        </is>
      </c>
      <c r="D117" s="7" t="inlineStr">
        <is>
          <t xml:space="preserve"/>
        </is>
      </c>
      <c r="E117" s="7" t="inlineStr">
        <is>
          <t xml:space="preserve"/>
        </is>
      </c>
      <c r="F117" s="7" t="inlineStr">
        <is>
          <t xml:space="preserve">ШТ</t>
        </is>
      </c>
      <c r="G117" s="7" t="inlineStr">
        <is>
          <t xml:space="preserve">2</t>
        </is>
      </c>
      <c r="H117" s="8" t="n">
        <v>460</v>
      </c>
      <c r="I117" s="20" t="n">
        <v>8.48</v>
      </c>
      <c r="J117" s="19" t="n">
        <v/>
      </c>
      <c r="K117" s="19" t="n">
        <f>ROUND(I117,2)+J117</f>
        <v>8.48</v>
      </c>
      <c r="L117" s="19" t="n">
        <f>ROUND(H117*ROUND(I117,2),2)</f>
        <v>3900.8</v>
      </c>
      <c r="M117" s="19" t="n">
        <v/>
      </c>
      <c r="N117" s="19" t="n">
        <f>L117+M117</f>
        <v>3900.8</v>
      </c>
      <c r="O117" s="8" t="n">
        <v>460</v>
      </c>
      <c r="P117" s="20" t="n" hidden="false">
        <v>18</v>
      </c>
      <c r="Q117" s="19" t="n" hidden="false">
        <v/>
      </c>
      <c r="R117" s="19" t="n" hidden="false">
        <f>P117+Q117</f>
        <v>18</v>
      </c>
      <c r="S117" s="19" t="n" hidden="false">
        <f>ROUND(O117*P117,2)</f>
        <v>8280</v>
      </c>
      <c r="T117" s="19" t="n" hidden="false">
        <v/>
      </c>
      <c r="U117" s="19" t="n" hidden="false">
        <f>S117+T117</f>
        <v>8280</v>
      </c>
      <c r="V117" s="21" t="n" hidden="false">
        <f>U117/N117-1</f>
        <v>1.1226415094339623</v>
      </c>
      <c r="W117" s="8" t="n">
        <v>460</v>
      </c>
      <c r="X117" s="20" t="n" hidden="false">
        <v>10</v>
      </c>
      <c r="Y117" s="19" t="n" hidden="false">
        <v/>
      </c>
      <c r="Z117" s="19" t="n" hidden="false">
        <f>X117+Y117</f>
        <v>10</v>
      </c>
      <c r="AA117" s="19" t="n" hidden="false">
        <f>ROUND(W117*X117,2)</f>
        <v>4600</v>
      </c>
      <c r="AB117" s="19" t="n" hidden="false">
        <v/>
      </c>
      <c r="AC117" s="19" t="n" hidden="false">
        <f>AA117+AB117</f>
        <v>4600</v>
      </c>
      <c r="AD117" s="21" t="n" hidden="false">
        <f>AC117/N117-1</f>
        <v>0.17924528301886777</v>
      </c>
      <c r="AE117" s="8" t="n">
        <v>460</v>
      </c>
      <c r="AF117" s="20" t="n" hidden="false">
        <v>15</v>
      </c>
      <c r="AG117" s="19" t="n" hidden="false">
        <v/>
      </c>
      <c r="AH117" s="19" t="n" hidden="false">
        <f>AF117+AG117</f>
        <v>15</v>
      </c>
      <c r="AI117" s="19" t="n" hidden="false">
        <f>ROUND(AE117*AF117,2)</f>
        <v>6900</v>
      </c>
      <c r="AJ117" s="19" t="n" hidden="false">
        <v/>
      </c>
      <c r="AK117" s="19" t="n" hidden="false">
        <f>AI117+AJ117</f>
        <v>6900</v>
      </c>
      <c r="AL117" s="21" t="n" hidden="false">
        <f>AK117/N117-1</f>
        <v>0.7688679245283019</v>
      </c>
      <c r="AM117" s="8" t="n">
        <v>0</v>
      </c>
      <c r="AN117" s="19" t="n" hidden="false">
        <v>0</v>
      </c>
      <c r="AO117" s="19" t="n" hidden="false">
        <v/>
      </c>
      <c r="AP117" s="19" t="n" hidden="false">
        <f>AN117+AO117</f>
        <v>0</v>
      </c>
      <c r="AQ117" s="19" t="n" hidden="false">
        <f>ROUND(AM117*AN117,2)</f>
        <v>0</v>
      </c>
      <c r="AR117" s="19" t="n" hidden="false">
        <v/>
      </c>
      <c r="AS117" s="19" t="n" hidden="false">
        <f>AQ117+AR117</f>
        <v>0</v>
      </c>
      <c r="AT117" s="21" t="n" hidden="false">
        <f>AS117/N117-1</f>
        <v>-1</v>
      </c>
    </row>
    <row r="118" customFormat="false" hidden="false" outlineLevel="0" collapsed="false">
      <c r="A118" s="18" t="inlineStr">
        <is>
          <t xml:space="preserve">1.1.1.1.1.1.3.14.5</t>
        </is>
      </c>
      <c r="B118" s="18" t="inlineStr">
        <is>
          <t xml:space="preserve"/>
        </is>
      </c>
      <c r="C118" s="22" t="inlineStr">
        <is>
          <t xml:space="preserve">Клипса с дюбелем саморезом для крепления гофротрубы_ / 25 мм</t>
        </is>
      </c>
      <c r="D118" s="7" t="inlineStr">
        <is>
          <t xml:space="preserve"/>
        </is>
      </c>
      <c r="E118" s="7" t="inlineStr">
        <is>
          <t xml:space="preserve"/>
        </is>
      </c>
      <c r="F118" s="7" t="inlineStr">
        <is>
          <t xml:space="preserve">ШТ</t>
        </is>
      </c>
      <c r="G118" s="7" t="inlineStr">
        <is>
          <t xml:space="preserve">2</t>
        </is>
      </c>
      <c r="H118" s="8" t="n">
        <v>2106</v>
      </c>
      <c r="I118" s="20" t="n">
        <v>7</v>
      </c>
      <c r="J118" s="19" t="n">
        <v/>
      </c>
      <c r="K118" s="19" t="n">
        <f>ROUND(I118,2)+J118</f>
        <v>7</v>
      </c>
      <c r="L118" s="19" t="n">
        <f>ROUND(H118*ROUND(I118,2),2)</f>
        <v>14742</v>
      </c>
      <c r="M118" s="19" t="n">
        <v/>
      </c>
      <c r="N118" s="19" t="n">
        <f>L118+M118</f>
        <v>14742</v>
      </c>
      <c r="O118" s="8" t="n">
        <v>2106</v>
      </c>
      <c r="P118" s="20" t="n" hidden="false">
        <v>19</v>
      </c>
      <c r="Q118" s="19" t="n" hidden="false">
        <v/>
      </c>
      <c r="R118" s="19" t="n" hidden="false">
        <f>P118+Q118</f>
        <v>19</v>
      </c>
      <c r="S118" s="19" t="n" hidden="false">
        <f>ROUND(O118*P118,2)</f>
        <v>40014</v>
      </c>
      <c r="T118" s="19" t="n" hidden="false">
        <v/>
      </c>
      <c r="U118" s="19" t="n" hidden="false">
        <f>S118+T118</f>
        <v>40014</v>
      </c>
      <c r="V118" s="21" t="n" hidden="false">
        <f>U118/N118-1</f>
        <v>1.7142857142857144</v>
      </c>
      <c r="W118" s="8" t="n">
        <v>2106</v>
      </c>
      <c r="X118" s="20" t="n" hidden="false">
        <v>10</v>
      </c>
      <c r="Y118" s="19" t="n" hidden="false">
        <v/>
      </c>
      <c r="Z118" s="19" t="n" hidden="false">
        <f>X118+Y118</f>
        <v>10</v>
      </c>
      <c r="AA118" s="19" t="n" hidden="false">
        <f>ROUND(W118*X118,2)</f>
        <v>21060</v>
      </c>
      <c r="AB118" s="19" t="n" hidden="false">
        <v/>
      </c>
      <c r="AC118" s="19" t="n" hidden="false">
        <f>AA118+AB118</f>
        <v>21060</v>
      </c>
      <c r="AD118" s="21" t="n" hidden="false">
        <f>AC118/N118-1</f>
        <v>0.4285714285714286</v>
      </c>
      <c r="AE118" s="8" t="n">
        <v>2106</v>
      </c>
      <c r="AF118" s="20" t="n" hidden="false">
        <v>15</v>
      </c>
      <c r="AG118" s="19" t="n" hidden="false">
        <v/>
      </c>
      <c r="AH118" s="19" t="n" hidden="false">
        <f>AF118+AG118</f>
        <v>15</v>
      </c>
      <c r="AI118" s="19" t="n" hidden="false">
        <f>ROUND(AE118*AF118,2)</f>
        <v>31590</v>
      </c>
      <c r="AJ118" s="19" t="n" hidden="false">
        <v/>
      </c>
      <c r="AK118" s="19" t="n" hidden="false">
        <f>AI118+AJ118</f>
        <v>31590</v>
      </c>
      <c r="AL118" s="21" t="n" hidden="false">
        <f>AK118/N118-1</f>
        <v>1.1428571428571428</v>
      </c>
      <c r="AM118" s="8" t="n">
        <v>0</v>
      </c>
      <c r="AN118" s="19" t="n" hidden="false">
        <v>0</v>
      </c>
      <c r="AO118" s="19" t="n" hidden="false">
        <v/>
      </c>
      <c r="AP118" s="19" t="n" hidden="false">
        <f>AN118+AO118</f>
        <v>0</v>
      </c>
      <c r="AQ118" s="19" t="n" hidden="false">
        <f>ROUND(AM118*AN118,2)</f>
        <v>0</v>
      </c>
      <c r="AR118" s="19" t="n" hidden="false">
        <v/>
      </c>
      <c r="AS118" s="19" t="n" hidden="false">
        <f>AQ118+AR118</f>
        <v>0</v>
      </c>
      <c r="AT118" s="21" t="n" hidden="false">
        <f>AS118/N118-1</f>
        <v>-1</v>
      </c>
    </row>
    <row r="119" customFormat="false" hidden="false" outlineLevel="0" collapsed="false">
      <c r="A119" s="18" t="inlineStr">
        <is>
          <t xml:space="preserve">1.1.1.1.1.1.3.15</t>
        </is>
      </c>
      <c r="B119" s="18" t="inlineStr">
        <is>
          <t xml:space="preserve"/>
        </is>
      </c>
      <c r="C119" s="18" t="inlineStr">
        <is>
          <t xml:space="preserve">Монтаж трубы ПВХ, ПНД для кабеля / расходные материалы</t>
        </is>
      </c>
      <c r="D119" s="7" t="inlineStr">
        <is>
          <t xml:space="preserve"/>
        </is>
      </c>
      <c r="E119" s="7" t="inlineStr">
        <is>
          <t xml:space="preserve"/>
        </is>
      </c>
      <c r="F119" s="7" t="inlineStr">
        <is>
          <t xml:space="preserve">ПОГ М</t>
        </is>
      </c>
      <c r="G119" s="7" t="inlineStr">
        <is>
          <t xml:space="preserve">1</t>
        </is>
      </c>
      <c r="H119" s="8" t="n">
        <v>5826</v>
      </c>
      <c r="I119" s="19" t="n">
        <f>ROUND((L120+L121)/H119,2)</f>
        <v>16.72</v>
      </c>
      <c r="J119" s="20" t="n">
        <v>0</v>
      </c>
      <c r="K119" s="19" t="n">
        <f>I119+ROUND(J119,2)</f>
        <v>16.72</v>
      </c>
      <c r="L119" s="19" t="n">
        <f>ROUND(H119*I119,2)</f>
        <v>97410.72</v>
      </c>
      <c r="M119" s="19" t="n">
        <f>ROUND(H119*ROUND(J119,2),2)</f>
        <v>0</v>
      </c>
      <c r="N119" s="19" t="n">
        <f>L119+M119</f>
        <v>97410.72</v>
      </c>
      <c r="O119" s="8" t="n">
        <v>5826</v>
      </c>
      <c r="P119" s="19" t="n" hidden="false">
        <f>ROUND((S120+S121)/O119,2)</f>
        <v>40.9</v>
      </c>
      <c r="Q119" s="20" t="n" hidden="false">
        <v>1</v>
      </c>
      <c r="R119" s="19" t="n" hidden="false">
        <f>P119+Q119</f>
        <v>41.9</v>
      </c>
      <c r="S119" s="19" t="n" hidden="false">
        <f>ROUND(O119*P119,2)</f>
        <v>238283.4</v>
      </c>
      <c r="T119" s="19" t="n" hidden="false">
        <f>ROUND(O119*Q119,2)</f>
        <v>5826</v>
      </c>
      <c r="U119" s="19" t="n" hidden="false">
        <f>S119+T119</f>
        <v>244109.4</v>
      </c>
      <c r="V119" s="21" t="n" hidden="false">
        <f>U119/N119-1</f>
        <v>1.5059808612440189</v>
      </c>
      <c r="W119" s="8" t="n">
        <v>5826</v>
      </c>
      <c r="X119" s="19" t="n" hidden="false">
        <f>ROUND((AA120+AA121)/W119,2)</f>
        <v>20</v>
      </c>
      <c r="Y119" s="19" t="n" hidden="false">
        <v>0</v>
      </c>
      <c r="Z119" s="19" t="n" hidden="false">
        <f>X119+Y119</f>
        <v>20</v>
      </c>
      <c r="AA119" s="19" t="n" hidden="false">
        <f>ROUND(W119*X119,2)</f>
        <v>116520</v>
      </c>
      <c r="AB119" s="19" t="n" hidden="false">
        <f>ROUND(W119*Y119,2)</f>
        <v>0</v>
      </c>
      <c r="AC119" s="19" t="n" hidden="false">
        <f>AA119+AB119</f>
        <v>116520</v>
      </c>
      <c r="AD119" s="21" t="n" hidden="false">
        <f>AC119/N119-1</f>
        <v>0.19617224880382778</v>
      </c>
      <c r="AE119" s="8" t="n">
        <v>5826</v>
      </c>
      <c r="AF119" s="19" t="n" hidden="false">
        <f>ROUND((AI120+AI121)/AE119,2)</f>
        <v>36</v>
      </c>
      <c r="AG119" s="19" t="n" hidden="false">
        <v>0</v>
      </c>
      <c r="AH119" s="19" t="n" hidden="false">
        <f>AF119+AG119</f>
        <v>36</v>
      </c>
      <c r="AI119" s="19" t="n" hidden="false">
        <f>ROUND(AE119*AF119,2)</f>
        <v>209736</v>
      </c>
      <c r="AJ119" s="19" t="n" hidden="false">
        <f>ROUND(AE119*AG119,2)</f>
        <v>0</v>
      </c>
      <c r="AK119" s="19" t="n" hidden="false">
        <f>AI119+AJ119</f>
        <v>209736</v>
      </c>
      <c r="AL119" s="21" t="n" hidden="false">
        <f>AK119/N119-1</f>
        <v>1.1531100478468899</v>
      </c>
      <c r="AM119" s="8" t="n">
        <v>0</v>
      </c>
      <c r="AN119" s="19" t="n" hidden="false">
        <f>ROUND((AQ120+AQ121)/AM119,2)</f>
        <v>0</v>
      </c>
      <c r="AO119" s="19" t="n" hidden="false">
        <v>0</v>
      </c>
      <c r="AP119" s="19" t="n" hidden="false">
        <f>AN119+AO119</f>
        <v>0</v>
      </c>
      <c r="AQ119" s="19" t="n" hidden="false">
        <f>ROUND(AM119*AN119,2)</f>
        <v>0</v>
      </c>
      <c r="AR119" s="19" t="n" hidden="false">
        <f>ROUND(AM119*AO119,2)</f>
        <v>0</v>
      </c>
      <c r="AS119" s="19" t="n" hidden="false">
        <f>AQ119+AR119</f>
        <v>0</v>
      </c>
      <c r="AT119" s="21" t="n" hidden="false">
        <f>AS119/N119-1</f>
        <v>-1</v>
      </c>
    </row>
    <row r="120" customFormat="false" hidden="false" outlineLevel="0" collapsed="false">
      <c r="A120" s="18" t="inlineStr">
        <is>
          <t xml:space="preserve">1.1.1.1.1.1.3.15.1</t>
        </is>
      </c>
      <c r="B120" s="18" t="inlineStr">
        <is>
          <t xml:space="preserve"/>
        </is>
      </c>
      <c r="C120" s="22" t="inlineStr">
        <is>
          <t xml:space="preserve">Клипса с дюбелем саморезом для крепления гофротрубы_ / 32 мм</t>
        </is>
      </c>
      <c r="D120" s="7" t="inlineStr">
        <is>
          <t xml:space="preserve"/>
        </is>
      </c>
      <c r="E120" s="7" t="inlineStr">
        <is>
          <t xml:space="preserve"/>
        </is>
      </c>
      <c r="F120" s="7" t="inlineStr">
        <is>
          <t xml:space="preserve">ШТ</t>
        </is>
      </c>
      <c r="G120" s="7" t="inlineStr">
        <is>
          <t xml:space="preserve">2</t>
        </is>
      </c>
      <c r="H120" s="8" t="n">
        <v>8440</v>
      </c>
      <c r="I120" s="20" t="n">
        <v>8.88</v>
      </c>
      <c r="J120" s="19" t="n">
        <v/>
      </c>
      <c r="K120" s="19" t="n">
        <f>ROUND(I120,2)+J120</f>
        <v>8.88</v>
      </c>
      <c r="L120" s="19" t="n">
        <f>ROUND(H120*ROUND(I120,2),2)</f>
        <v>74947.2</v>
      </c>
      <c r="M120" s="19" t="n">
        <v/>
      </c>
      <c r="N120" s="19" t="n">
        <f>L120+M120</f>
        <v>74947.2</v>
      </c>
      <c r="O120" s="8" t="n">
        <v>8440</v>
      </c>
      <c r="P120" s="20" t="n" hidden="false">
        <v>21</v>
      </c>
      <c r="Q120" s="19" t="n" hidden="false">
        <v/>
      </c>
      <c r="R120" s="19" t="n" hidden="false">
        <f>P120+Q120</f>
        <v>21</v>
      </c>
      <c r="S120" s="19" t="n" hidden="false">
        <f>ROUND(O120*P120,2)</f>
        <v>177240</v>
      </c>
      <c r="T120" s="19" t="n" hidden="false">
        <v/>
      </c>
      <c r="U120" s="19" t="n" hidden="false">
        <f>S120+T120</f>
        <v>177240</v>
      </c>
      <c r="V120" s="21" t="n" hidden="false">
        <f>U120/N120-1</f>
        <v>1.364864864864865</v>
      </c>
      <c r="W120" s="8" t="n">
        <v>8440</v>
      </c>
      <c r="X120" s="20" t="n" hidden="false">
        <v>10</v>
      </c>
      <c r="Y120" s="19" t="n" hidden="false">
        <v/>
      </c>
      <c r="Z120" s="19" t="n" hidden="false">
        <f>X120+Y120</f>
        <v>10</v>
      </c>
      <c r="AA120" s="19" t="n" hidden="false">
        <f>ROUND(W120*X120,2)</f>
        <v>84400</v>
      </c>
      <c r="AB120" s="19" t="n" hidden="false">
        <v/>
      </c>
      <c r="AC120" s="19" t="n" hidden="false">
        <f>AA120+AB120</f>
        <v>84400</v>
      </c>
      <c r="AD120" s="21" t="n" hidden="false">
        <f>AC120/N120-1</f>
        <v>0.12612612612612617</v>
      </c>
      <c r="AE120" s="8" t="n">
        <v>8440</v>
      </c>
      <c r="AF120" s="20" t="n" hidden="false">
        <v>18</v>
      </c>
      <c r="AG120" s="19" t="n" hidden="false">
        <v/>
      </c>
      <c r="AH120" s="19" t="n" hidden="false">
        <f>AF120+AG120</f>
        <v>18</v>
      </c>
      <c r="AI120" s="19" t="n" hidden="false">
        <f>ROUND(AE120*AF120,2)</f>
        <v>151920</v>
      </c>
      <c r="AJ120" s="19" t="n" hidden="false">
        <v/>
      </c>
      <c r="AK120" s="19" t="n" hidden="false">
        <f>AI120+AJ120</f>
        <v>151920</v>
      </c>
      <c r="AL120" s="21" t="n" hidden="false">
        <f>AK120/N120-1</f>
        <v>1.0270270270270272</v>
      </c>
      <c r="AM120" s="8" t="n">
        <v>0</v>
      </c>
      <c r="AN120" s="19" t="n" hidden="false">
        <v>0</v>
      </c>
      <c r="AO120" s="19" t="n" hidden="false">
        <v/>
      </c>
      <c r="AP120" s="19" t="n" hidden="false">
        <f>AN120+AO120</f>
        <v>0</v>
      </c>
      <c r="AQ120" s="19" t="n" hidden="false">
        <f>ROUND(AM120*AN120,2)</f>
        <v>0</v>
      </c>
      <c r="AR120" s="19" t="n" hidden="false">
        <v/>
      </c>
      <c r="AS120" s="19" t="n" hidden="false">
        <f>AQ120+AR120</f>
        <v>0</v>
      </c>
      <c r="AT120" s="21" t="n" hidden="false">
        <f>AS120/N120-1</f>
        <v>-1</v>
      </c>
    </row>
    <row r="121" customFormat="false" hidden="false" outlineLevel="0" collapsed="false">
      <c r="A121" s="18" t="inlineStr">
        <is>
          <t xml:space="preserve">1.1.1.1.1.1.3.15.2</t>
        </is>
      </c>
      <c r="B121" s="18" t="inlineStr">
        <is>
          <t xml:space="preserve"/>
        </is>
      </c>
      <c r="C121" s="22" t="inlineStr">
        <is>
          <t xml:space="preserve">Клипса с дюбелем саморезом для крепления гофротрубы_ / 25 мм</t>
        </is>
      </c>
      <c r="D121" s="7" t="inlineStr">
        <is>
          <t xml:space="preserve"/>
        </is>
      </c>
      <c r="E121" s="7" t="inlineStr">
        <is>
          <t xml:space="preserve"/>
        </is>
      </c>
      <c r="F121" s="7" t="inlineStr">
        <is>
          <t xml:space="preserve">ШТ</t>
        </is>
      </c>
      <c r="G121" s="7" t="inlineStr">
        <is>
          <t xml:space="preserve">2</t>
        </is>
      </c>
      <c r="H121" s="8" t="n">
        <v>3212</v>
      </c>
      <c r="I121" s="20" t="n">
        <v>7</v>
      </c>
      <c r="J121" s="19" t="n">
        <v/>
      </c>
      <c r="K121" s="19" t="n">
        <f>ROUND(I121,2)+J121</f>
        <v>7</v>
      </c>
      <c r="L121" s="19" t="n">
        <f>ROUND(H121*ROUND(I121,2),2)</f>
        <v>22484</v>
      </c>
      <c r="M121" s="19" t="n">
        <v/>
      </c>
      <c r="N121" s="19" t="n">
        <f>L121+M121</f>
        <v>22484</v>
      </c>
      <c r="O121" s="8" t="n">
        <v>3212</v>
      </c>
      <c r="P121" s="20" t="n" hidden="false">
        <v>19</v>
      </c>
      <c r="Q121" s="19" t="n" hidden="false">
        <v/>
      </c>
      <c r="R121" s="19" t="n" hidden="false">
        <f>P121+Q121</f>
        <v>19</v>
      </c>
      <c r="S121" s="19" t="n" hidden="false">
        <f>ROUND(O121*P121,2)</f>
        <v>61028</v>
      </c>
      <c r="T121" s="19" t="n" hidden="false">
        <v/>
      </c>
      <c r="U121" s="19" t="n" hidden="false">
        <f>S121+T121</f>
        <v>61028</v>
      </c>
      <c r="V121" s="21" t="n" hidden="false">
        <f>U121/N121-1</f>
        <v>1.7142857142857144</v>
      </c>
      <c r="W121" s="8" t="n">
        <v>3212</v>
      </c>
      <c r="X121" s="20" t="n" hidden="false">
        <v>10</v>
      </c>
      <c r="Y121" s="19" t="n" hidden="false">
        <v/>
      </c>
      <c r="Z121" s="19" t="n" hidden="false">
        <f>X121+Y121</f>
        <v>10</v>
      </c>
      <c r="AA121" s="19" t="n" hidden="false">
        <f>ROUND(W121*X121,2)</f>
        <v>32120</v>
      </c>
      <c r="AB121" s="19" t="n" hidden="false">
        <v/>
      </c>
      <c r="AC121" s="19" t="n" hidden="false">
        <f>AA121+AB121</f>
        <v>32120</v>
      </c>
      <c r="AD121" s="21" t="n" hidden="false">
        <f>AC121/N121-1</f>
        <v>0.4285714285714286</v>
      </c>
      <c r="AE121" s="8" t="n">
        <v>3212</v>
      </c>
      <c r="AF121" s="20" t="n" hidden="false">
        <v>18</v>
      </c>
      <c r="AG121" s="19" t="n" hidden="false">
        <v/>
      </c>
      <c r="AH121" s="19" t="n" hidden="false">
        <f>AF121+AG121</f>
        <v>18</v>
      </c>
      <c r="AI121" s="19" t="n" hidden="false">
        <f>ROUND(AE121*AF121,2)</f>
        <v>57816</v>
      </c>
      <c r="AJ121" s="19" t="n" hidden="false">
        <v/>
      </c>
      <c r="AK121" s="19" t="n" hidden="false">
        <f>AI121+AJ121</f>
        <v>57816</v>
      </c>
      <c r="AL121" s="21" t="n" hidden="false">
        <f>AK121/N121-1</f>
        <v>1.5714285714285716</v>
      </c>
      <c r="AM121" s="8" t="n">
        <v>0</v>
      </c>
      <c r="AN121" s="19" t="n" hidden="false">
        <v>0</v>
      </c>
      <c r="AO121" s="19" t="n" hidden="false">
        <v/>
      </c>
      <c r="AP121" s="19" t="n" hidden="false">
        <f>AN121+AO121</f>
        <v>0</v>
      </c>
      <c r="AQ121" s="19" t="n" hidden="false">
        <f>ROUND(AM121*AN121,2)</f>
        <v>0</v>
      </c>
      <c r="AR121" s="19" t="n" hidden="false">
        <v/>
      </c>
      <c r="AS121" s="19" t="n" hidden="false">
        <f>AQ121+AR121</f>
        <v>0</v>
      </c>
      <c r="AT121" s="21" t="n" hidden="false">
        <f>AS121/N121-1</f>
        <v>-1</v>
      </c>
    </row>
    <row r="122" customFormat="false" hidden="false" outlineLevel="0" collapsed="false">
      <c r="A122" s="18" t="inlineStr">
        <is>
          <t xml:space="preserve">1.1.1.1.1.1.3.16</t>
        </is>
      </c>
      <c r="B122" s="18" t="inlineStr">
        <is>
          <t xml:space="preserve"/>
        </is>
      </c>
      <c r="C122" s="18" t="inlineStr">
        <is>
          <t xml:space="preserve">Монтаж трубы ПВХ, ПНД для кабеля / расходные материалы</t>
        </is>
      </c>
      <c r="D122" s="7" t="inlineStr">
        <is>
          <t xml:space="preserve"/>
        </is>
      </c>
      <c r="E122" s="7" t="inlineStr">
        <is>
          <t xml:space="preserve"/>
        </is>
      </c>
      <c r="F122" s="7" t="inlineStr">
        <is>
          <t xml:space="preserve">ПОГ М</t>
        </is>
      </c>
      <c r="G122" s="7" t="inlineStr">
        <is>
          <t xml:space="preserve">1</t>
        </is>
      </c>
      <c r="H122" s="8" t="n">
        <v>3012</v>
      </c>
      <c r="I122" s="19" t="n">
        <f>ROUND((L123+L124+L125)/H122,2)</f>
        <v>7.04</v>
      </c>
      <c r="J122" s="20" t="n">
        <v>0</v>
      </c>
      <c r="K122" s="19" t="n">
        <f>I122+ROUND(J122,2)</f>
        <v>7.04</v>
      </c>
      <c r="L122" s="19" t="n">
        <f>ROUND(H122*I122,2)</f>
        <v>21204.48</v>
      </c>
      <c r="M122" s="19" t="n">
        <f>ROUND(H122*ROUND(J122,2),2)</f>
        <v>0</v>
      </c>
      <c r="N122" s="19" t="n">
        <f>L122+M122</f>
        <v>21204.48</v>
      </c>
      <c r="O122" s="8" t="n">
        <v>3012</v>
      </c>
      <c r="P122" s="19" t="n" hidden="false">
        <f>ROUND((S123+S124+S125)/O122,2)</f>
        <v>30.9</v>
      </c>
      <c r="Q122" s="20" t="n" hidden="false">
        <v>1</v>
      </c>
      <c r="R122" s="19" t="n" hidden="false">
        <f>P122+Q122</f>
        <v>31.9</v>
      </c>
      <c r="S122" s="19" t="n" hidden="false">
        <f>ROUND(O122*P122,2)</f>
        <v>93070.8</v>
      </c>
      <c r="T122" s="19" t="n" hidden="false">
        <f>ROUND(O122*Q122,2)</f>
        <v>3012</v>
      </c>
      <c r="U122" s="19" t="n" hidden="false">
        <f>S122+T122</f>
        <v>96082.8</v>
      </c>
      <c r="V122" s="21" t="n" hidden="false">
        <f>U122/N122-1</f>
        <v>3.53125</v>
      </c>
      <c r="W122" s="8" t="n">
        <v>3012</v>
      </c>
      <c r="X122" s="19" t="n" hidden="false">
        <f>ROUND((AA123+AA124+AA125)/W122,2)</f>
        <v>23.51</v>
      </c>
      <c r="Y122" s="19" t="n" hidden="false">
        <v>0</v>
      </c>
      <c r="Z122" s="19" t="n" hidden="false">
        <f>X122+Y122</f>
        <v>23.51</v>
      </c>
      <c r="AA122" s="19" t="n" hidden="false">
        <f>ROUND(W122*X122,2)</f>
        <v>70812.12</v>
      </c>
      <c r="AB122" s="19" t="n" hidden="false">
        <f>ROUND(W122*Y122,2)</f>
        <v>0</v>
      </c>
      <c r="AC122" s="19" t="n" hidden="false">
        <f>AA122+AB122</f>
        <v>70812.12</v>
      </c>
      <c r="AD122" s="21" t="n" hidden="false">
        <f>AC122/N122-1</f>
        <v>2.3394886363636362</v>
      </c>
      <c r="AE122" s="8" t="n">
        <v>3012</v>
      </c>
      <c r="AF122" s="19" t="n" hidden="false">
        <f>ROUND((AI123+AI124+AI125)/AE122,2)</f>
        <v>32.11</v>
      </c>
      <c r="AG122" s="19" t="n" hidden="false">
        <v>0</v>
      </c>
      <c r="AH122" s="19" t="n" hidden="false">
        <f>AF122+AG122</f>
        <v>32.11</v>
      </c>
      <c r="AI122" s="19" t="n" hidden="false">
        <f>ROUND(AE122*AF122,2)</f>
        <v>96715.32</v>
      </c>
      <c r="AJ122" s="19" t="n" hidden="false">
        <f>ROUND(AE122*AG122,2)</f>
        <v>0</v>
      </c>
      <c r="AK122" s="19" t="n" hidden="false">
        <f>AI122+AJ122</f>
        <v>96715.32</v>
      </c>
      <c r="AL122" s="21" t="n" hidden="false">
        <f>AK122/N122-1</f>
        <v>3.561079545454546</v>
      </c>
      <c r="AM122" s="8" t="n">
        <v>0</v>
      </c>
      <c r="AN122" s="19" t="n" hidden="false">
        <f>ROUND((AQ123+AQ124+AQ125)/AM122,2)</f>
        <v>0</v>
      </c>
      <c r="AO122" s="19" t="n" hidden="false">
        <v>0</v>
      </c>
      <c r="AP122" s="19" t="n" hidden="false">
        <f>AN122+AO122</f>
        <v>0</v>
      </c>
      <c r="AQ122" s="19" t="n" hidden="false">
        <f>ROUND(AM122*AN122,2)</f>
        <v>0</v>
      </c>
      <c r="AR122" s="19" t="n" hidden="false">
        <f>ROUND(AM122*AO122,2)</f>
        <v>0</v>
      </c>
      <c r="AS122" s="19" t="n" hidden="false">
        <f>AQ122+AR122</f>
        <v>0</v>
      </c>
      <c r="AT122" s="21" t="n" hidden="false">
        <f>AS122/N122-1</f>
        <v>-1</v>
      </c>
    </row>
    <row r="123" customFormat="false" hidden="false" outlineLevel="0" collapsed="false">
      <c r="A123" s="18" t="inlineStr">
        <is>
          <t xml:space="preserve">1.1.1.1.1.1.3.16.1</t>
        </is>
      </c>
      <c r="B123" s="18" t="inlineStr">
        <is>
          <t xml:space="preserve"/>
        </is>
      </c>
      <c r="C123" s="22" t="inlineStr">
        <is>
          <t xml:space="preserve">Скоба металлическая однолапковая_ / 25-26мм</t>
        </is>
      </c>
      <c r="D123" s="7" t="inlineStr">
        <is>
          <t xml:space="preserve">Двухлапковая</t>
        </is>
      </c>
      <c r="E123" s="7" t="inlineStr">
        <is>
          <t xml:space="preserve"/>
        </is>
      </c>
      <c r="F123" s="7" t="inlineStr">
        <is>
          <t xml:space="preserve">ШТ</t>
        </is>
      </c>
      <c r="G123" s="7" t="inlineStr">
        <is>
          <t xml:space="preserve">1</t>
        </is>
      </c>
      <c r="H123" s="8" t="n">
        <v>300</v>
      </c>
      <c r="I123" s="20" t="n">
        <v>4.04</v>
      </c>
      <c r="J123" s="19" t="n">
        <v/>
      </c>
      <c r="K123" s="19" t="n">
        <f>ROUND(I123,2)+J123</f>
        <v>4.04</v>
      </c>
      <c r="L123" s="19" t="n">
        <f>ROUND(H123*ROUND(I123,2),2)</f>
        <v>1212</v>
      </c>
      <c r="M123" s="19" t="n">
        <v/>
      </c>
      <c r="N123" s="19" t="n">
        <f>L123+M123</f>
        <v>1212</v>
      </c>
      <c r="O123" s="8" t="n">
        <v>300</v>
      </c>
      <c r="P123" s="20" t="n" hidden="false">
        <v>21</v>
      </c>
      <c r="Q123" s="19" t="n" hidden="false">
        <v/>
      </c>
      <c r="R123" s="19" t="n" hidden="false">
        <f>P123+Q123</f>
        <v>21</v>
      </c>
      <c r="S123" s="19" t="n" hidden="false">
        <f>ROUND(O123*P123,2)</f>
        <v>6300</v>
      </c>
      <c r="T123" s="19" t="n" hidden="false">
        <v/>
      </c>
      <c r="U123" s="19" t="n" hidden="false">
        <f>S123+T123</f>
        <v>6300</v>
      </c>
      <c r="V123" s="21" t="n" hidden="false">
        <f>U123/N123-1</f>
        <v>4.198019801980198</v>
      </c>
      <c r="W123" s="8" t="n">
        <v>300</v>
      </c>
      <c r="X123" s="20" t="n" hidden="false">
        <v>10</v>
      </c>
      <c r="Y123" s="19" t="n" hidden="false">
        <v/>
      </c>
      <c r="Z123" s="19" t="n" hidden="false">
        <f>X123+Y123</f>
        <v>10</v>
      </c>
      <c r="AA123" s="19" t="n" hidden="false">
        <f>ROUND(W123*X123,2)</f>
        <v>3000</v>
      </c>
      <c r="AB123" s="19" t="n" hidden="false">
        <v/>
      </c>
      <c r="AC123" s="19" t="n" hidden="false">
        <f>AA123+AB123</f>
        <v>3000</v>
      </c>
      <c r="AD123" s="21" t="n" hidden="false">
        <f>AC123/N123-1</f>
        <v>1.4752475247524752</v>
      </c>
      <c r="AE123" s="8" t="n">
        <v>300</v>
      </c>
      <c r="AF123" s="20" t="n" hidden="false">
        <v>15</v>
      </c>
      <c r="AG123" s="19" t="n" hidden="false">
        <v/>
      </c>
      <c r="AH123" s="19" t="n" hidden="false">
        <f>AF123+AG123</f>
        <v>15</v>
      </c>
      <c r="AI123" s="19" t="n" hidden="false">
        <f>ROUND(AE123*AF123,2)</f>
        <v>4500</v>
      </c>
      <c r="AJ123" s="19" t="n" hidden="false">
        <v/>
      </c>
      <c r="AK123" s="19" t="n" hidden="false">
        <f>AI123+AJ123</f>
        <v>4500</v>
      </c>
      <c r="AL123" s="21" t="n" hidden="false">
        <f>AK123/N123-1</f>
        <v>2.712871287128713</v>
      </c>
      <c r="AM123" s="8" t="n">
        <v>0</v>
      </c>
      <c r="AN123" s="19" t="n" hidden="false">
        <v>0</v>
      </c>
      <c r="AO123" s="19" t="n" hidden="false">
        <v/>
      </c>
      <c r="AP123" s="19" t="n" hidden="false">
        <f>AN123+AO123</f>
        <v>0</v>
      </c>
      <c r="AQ123" s="19" t="n" hidden="false">
        <f>ROUND(AM123*AN123,2)</f>
        <v>0</v>
      </c>
      <c r="AR123" s="19" t="n" hidden="false">
        <v/>
      </c>
      <c r="AS123" s="19" t="n" hidden="false">
        <f>AQ123+AR123</f>
        <v>0</v>
      </c>
      <c r="AT123" s="21" t="n" hidden="false">
        <f>AS123/N123-1</f>
        <v>-1</v>
      </c>
    </row>
    <row r="124" customFormat="false" hidden="false" outlineLevel="0" collapsed="false">
      <c r="A124" s="18" t="inlineStr">
        <is>
          <t xml:space="preserve">1.1.1.1.1.1.3.16.2</t>
        </is>
      </c>
      <c r="B124" s="18" t="inlineStr">
        <is>
          <t xml:space="preserve"/>
        </is>
      </c>
      <c r="C124" s="22" t="inlineStr">
        <is>
          <t xml:space="preserve">Скоба металлическая однолапковая_ / 31-32мм</t>
        </is>
      </c>
      <c r="D124" s="7" t="inlineStr">
        <is>
          <t xml:space="preserve">Двухлапковая</t>
        </is>
      </c>
      <c r="E124" s="7" t="inlineStr">
        <is>
          <t xml:space="preserve"/>
        </is>
      </c>
      <c r="F124" s="7" t="inlineStr">
        <is>
          <t xml:space="preserve">ШТ</t>
        </is>
      </c>
      <c r="G124" s="7" t="inlineStr">
        <is>
          <t xml:space="preserve">1</t>
        </is>
      </c>
      <c r="H124" s="8" t="n">
        <v>2712</v>
      </c>
      <c r="I124" s="20" t="n">
        <v>4.79</v>
      </c>
      <c r="J124" s="19" t="n">
        <v/>
      </c>
      <c r="K124" s="19" t="n">
        <f>ROUND(I124,2)+J124</f>
        <v>4.79</v>
      </c>
      <c r="L124" s="19" t="n">
        <f>ROUND(H124*ROUND(I124,2),2)</f>
        <v>12990.48</v>
      </c>
      <c r="M124" s="19" t="n">
        <v/>
      </c>
      <c r="N124" s="19" t="n">
        <f>L124+M124</f>
        <v>12990.48</v>
      </c>
      <c r="O124" s="8" t="n">
        <v>2712</v>
      </c>
      <c r="P124" s="20" t="n" hidden="false">
        <v>25</v>
      </c>
      <c r="Q124" s="19" t="n" hidden="false">
        <v/>
      </c>
      <c r="R124" s="19" t="n" hidden="false">
        <f>P124+Q124</f>
        <v>25</v>
      </c>
      <c r="S124" s="19" t="n" hidden="false">
        <f>ROUND(O124*P124,2)</f>
        <v>67800</v>
      </c>
      <c r="T124" s="19" t="n" hidden="false">
        <v/>
      </c>
      <c r="U124" s="19" t="n" hidden="false">
        <f>S124+T124</f>
        <v>67800</v>
      </c>
      <c r="V124" s="21" t="n" hidden="false">
        <f>U124/N124-1</f>
        <v>4.219206680584551</v>
      </c>
      <c r="W124" s="8" t="n">
        <v>2712</v>
      </c>
      <c r="X124" s="20" t="n" hidden="false">
        <v>10</v>
      </c>
      <c r="Y124" s="19" t="n" hidden="false">
        <v/>
      </c>
      <c r="Z124" s="19" t="n" hidden="false">
        <f>X124+Y124</f>
        <v>10</v>
      </c>
      <c r="AA124" s="19" t="n" hidden="false">
        <f>ROUND(W124*X124,2)</f>
        <v>27120</v>
      </c>
      <c r="AB124" s="19" t="n" hidden="false">
        <v/>
      </c>
      <c r="AC124" s="19" t="n" hidden="false">
        <f>AA124+AB124</f>
        <v>27120</v>
      </c>
      <c r="AD124" s="21" t="n" hidden="false">
        <f>AC124/N124-1</f>
        <v>1.0876826722338206</v>
      </c>
      <c r="AE124" s="8" t="n">
        <v>2712</v>
      </c>
      <c r="AF124" s="20" t="n" hidden="false">
        <v>20</v>
      </c>
      <c r="AG124" s="19" t="n" hidden="false">
        <v/>
      </c>
      <c r="AH124" s="19" t="n" hidden="false">
        <f>AF124+AG124</f>
        <v>20</v>
      </c>
      <c r="AI124" s="19" t="n" hidden="false">
        <f>ROUND(AE124*AF124,2)</f>
        <v>54240</v>
      </c>
      <c r="AJ124" s="19" t="n" hidden="false">
        <v/>
      </c>
      <c r="AK124" s="19" t="n" hidden="false">
        <f>AI124+AJ124</f>
        <v>54240</v>
      </c>
      <c r="AL124" s="21" t="n" hidden="false">
        <f>AK124/N124-1</f>
        <v>3.1753653444676413</v>
      </c>
      <c r="AM124" s="8" t="n">
        <v>0</v>
      </c>
      <c r="AN124" s="19" t="n" hidden="false">
        <v>0</v>
      </c>
      <c r="AO124" s="19" t="n" hidden="false">
        <v/>
      </c>
      <c r="AP124" s="19" t="n" hidden="false">
        <f>AN124+AO124</f>
        <v>0</v>
      </c>
      <c r="AQ124" s="19" t="n" hidden="false">
        <f>ROUND(AM124*AN124,2)</f>
        <v>0</v>
      </c>
      <c r="AR124" s="19" t="n" hidden="false">
        <v/>
      </c>
      <c r="AS124" s="19" t="n" hidden="false">
        <f>AQ124+AR124</f>
        <v>0</v>
      </c>
      <c r="AT124" s="21" t="n" hidden="false">
        <f>AS124/N124-1</f>
        <v>-1</v>
      </c>
    </row>
    <row r="125" customFormat="false" hidden="false" outlineLevel="0" collapsed="false">
      <c r="A125" s="18" t="inlineStr">
        <is>
          <t xml:space="preserve">1.1.1.1.1.1.3.16.3</t>
        </is>
      </c>
      <c r="B125" s="18" t="inlineStr">
        <is>
          <t xml:space="preserve"/>
        </is>
      </c>
      <c r="C125" s="22" t="inlineStr">
        <is>
          <t xml:space="preserve">Скоба металлическая однолапковая_ / 16-17мм</t>
        </is>
      </c>
      <c r="D125" s="7" t="inlineStr">
        <is>
          <t xml:space="preserve">Универсальный металлический дюбель для бетона и газобетона
малой плотности
для ОКЛ</t>
        </is>
      </c>
      <c r="E125" s="7" t="inlineStr">
        <is>
          <t xml:space="preserve"/>
        </is>
      </c>
      <c r="F125" s="7" t="inlineStr">
        <is>
          <t xml:space="preserve">ШТ</t>
        </is>
      </c>
      <c r="G125" s="7" t="inlineStr">
        <is>
          <t xml:space="preserve">1</t>
        </is>
      </c>
      <c r="H125" s="8" t="n">
        <v>2712</v>
      </c>
      <c r="I125" s="20" t="n">
        <v>2.58</v>
      </c>
      <c r="J125" s="19" t="n">
        <v/>
      </c>
      <c r="K125" s="19" t="n">
        <f>ROUND(I125,2)+J125</f>
        <v>2.58</v>
      </c>
      <c r="L125" s="19" t="n">
        <f>ROUND(H125*ROUND(I125,2),2)</f>
        <v>6996.96</v>
      </c>
      <c r="M125" s="19" t="n">
        <v/>
      </c>
      <c r="N125" s="19" t="n">
        <f>L125+M125</f>
        <v>6996.96</v>
      </c>
      <c r="O125" s="8" t="n">
        <v>2712</v>
      </c>
      <c r="P125" s="20" t="n" hidden="false">
        <v>7</v>
      </c>
      <c r="Q125" s="19" t="n" hidden="false">
        <v/>
      </c>
      <c r="R125" s="19" t="n" hidden="false">
        <f>P125+Q125</f>
        <v>7</v>
      </c>
      <c r="S125" s="19" t="n" hidden="false">
        <f>ROUND(O125*P125,2)</f>
        <v>18984</v>
      </c>
      <c r="T125" s="19" t="n" hidden="false">
        <v/>
      </c>
      <c r="U125" s="19" t="n" hidden="false">
        <f>S125+T125</f>
        <v>18984</v>
      </c>
      <c r="V125" s="21" t="n" hidden="false">
        <f>U125/N125-1</f>
        <v>1.7131782945736433</v>
      </c>
      <c r="W125" s="8" t="n">
        <v>2712</v>
      </c>
      <c r="X125" s="20" t="n" hidden="false">
        <v>15</v>
      </c>
      <c r="Y125" s="19" t="n" hidden="false">
        <v/>
      </c>
      <c r="Z125" s="19" t="n" hidden="false">
        <f>X125+Y125</f>
        <v>15</v>
      </c>
      <c r="AA125" s="19" t="n" hidden="false">
        <f>ROUND(W125*X125,2)</f>
        <v>40680</v>
      </c>
      <c r="AB125" s="19" t="n" hidden="false">
        <v/>
      </c>
      <c r="AC125" s="19" t="n" hidden="false">
        <f>AA125+AB125</f>
        <v>40680</v>
      </c>
      <c r="AD125" s="21" t="n" hidden="false">
        <f>AC125/N125-1</f>
        <v>4.813953488372093</v>
      </c>
      <c r="AE125" s="8" t="n">
        <v>2712</v>
      </c>
      <c r="AF125" s="20" t="n" hidden="false">
        <v>14</v>
      </c>
      <c r="AG125" s="19" t="n" hidden="false">
        <v/>
      </c>
      <c r="AH125" s="19" t="n" hidden="false">
        <f>AF125+AG125</f>
        <v>14</v>
      </c>
      <c r="AI125" s="19" t="n" hidden="false">
        <f>ROUND(AE125*AF125,2)</f>
        <v>37968</v>
      </c>
      <c r="AJ125" s="19" t="n" hidden="false">
        <v/>
      </c>
      <c r="AK125" s="19" t="n" hidden="false">
        <f>AI125+AJ125</f>
        <v>37968</v>
      </c>
      <c r="AL125" s="21" t="n" hidden="false">
        <f>AK125/N125-1</f>
        <v>4.426356589147287</v>
      </c>
      <c r="AM125" s="8" t="n">
        <v>0</v>
      </c>
      <c r="AN125" s="19" t="n" hidden="false">
        <v>0</v>
      </c>
      <c r="AO125" s="19" t="n" hidden="false">
        <v/>
      </c>
      <c r="AP125" s="19" t="n" hidden="false">
        <f>AN125+AO125</f>
        <v>0</v>
      </c>
      <c r="AQ125" s="19" t="n" hidden="false">
        <f>ROUND(AM125*AN125,2)</f>
        <v>0</v>
      </c>
      <c r="AR125" s="19" t="n" hidden="false">
        <v/>
      </c>
      <c r="AS125" s="19" t="n" hidden="false">
        <f>AQ125+AR125</f>
        <v>0</v>
      </c>
      <c r="AT125" s="21" t="n" hidden="false">
        <f>AS125/N125-1</f>
        <v>-1</v>
      </c>
    </row>
    <row r="126" customFormat="false" hidden="false" outlineLevel="0" collapsed="false">
      <c r="A126" s="18" t="inlineStr">
        <is>
          <t xml:space="preserve">1.1.1.1.1.1.3.17</t>
        </is>
      </c>
      <c r="B126" s="18" t="inlineStr">
        <is>
          <t xml:space="preserve"/>
        </is>
      </c>
      <c r="C126" s="18" t="inlineStr">
        <is>
          <t xml:space="preserve">Монтаж лотка электротехнического / перфорированного, неперфорированного</t>
        </is>
      </c>
      <c r="D126" s="7" t="inlineStr">
        <is>
          <t xml:space="preserve">С учетом дополнительных комплектующих.СМР предусматривает дополнительные комплектующие</t>
        </is>
      </c>
      <c r="E126" s="7" t="inlineStr">
        <is>
          <t xml:space="preserve"/>
        </is>
      </c>
      <c r="F126" s="7" t="inlineStr">
        <is>
          <t xml:space="preserve">ПОГ М</t>
        </is>
      </c>
      <c r="G126" s="7" t="inlineStr">
        <is>
          <t xml:space="preserve">1</t>
        </is>
      </c>
      <c r="H126" s="8" t="n">
        <v>525</v>
      </c>
      <c r="I126" s="19" t="n">
        <f>ROUND((L127+L128)/H126,2)</f>
        <v>1087.1</v>
      </c>
      <c r="J126" s="20" t="n">
        <v>1066</v>
      </c>
      <c r="K126" s="19" t="n">
        <f>I126+ROUND(J126,2)</f>
        <v>2153.1</v>
      </c>
      <c r="L126" s="19" t="n">
        <f>ROUND(H126*I126,2)</f>
        <v>570727.5</v>
      </c>
      <c r="M126" s="19" t="n">
        <f>ROUND(H126*ROUND(J126,2),2)</f>
        <v>559650</v>
      </c>
      <c r="N126" s="19" t="n">
        <f>L126+M126</f>
        <v>1130377.5</v>
      </c>
      <c r="O126" s="8" t="n">
        <v>525</v>
      </c>
      <c r="P126" s="19" t="n" hidden="false">
        <f>ROUND((S127+S128)/O126,2)</f>
        <v>1087.1</v>
      </c>
      <c r="Q126" s="20" t="n" hidden="false">
        <v>1605.6</v>
      </c>
      <c r="R126" s="19" t="n" hidden="false">
        <f>P126+Q126</f>
        <v>2692.7</v>
      </c>
      <c r="S126" s="19" t="n" hidden="false">
        <f>ROUND(O126*P126,2)</f>
        <v>570727.5</v>
      </c>
      <c r="T126" s="19" t="n" hidden="false">
        <f>ROUND(O126*Q126,2)</f>
        <v>842940</v>
      </c>
      <c r="U126" s="19" t="n" hidden="false">
        <f>S126+T126</f>
        <v>1413667.5</v>
      </c>
      <c r="V126" s="21" t="n" hidden="false">
        <f>U126/N126-1</f>
        <v>0.250615391760717</v>
      </c>
      <c r="W126" s="8" t="n">
        <v>525</v>
      </c>
      <c r="X126" s="19" t="n" hidden="false">
        <f>ROUND((AA127+AA128)/W126,2)</f>
        <v>1087.1</v>
      </c>
      <c r="Y126" s="20" t="n" hidden="false">
        <v>2800</v>
      </c>
      <c r="Z126" s="19" t="n" hidden="false">
        <f>X126+Y126</f>
        <v>3887.1</v>
      </c>
      <c r="AA126" s="19" t="n" hidden="false">
        <f>ROUND(W126*X126,2)</f>
        <v>570727.5</v>
      </c>
      <c r="AB126" s="19" t="n" hidden="false">
        <f>ROUND(W126*Y126,2)</f>
        <v>1470000</v>
      </c>
      <c r="AC126" s="19" t="n" hidden="false">
        <f>AA126+AB126</f>
        <v>2040727.5</v>
      </c>
      <c r="AD126" s="21" t="n" hidden="false">
        <f>AC126/N126-1</f>
        <v>0.8053504249686498</v>
      </c>
      <c r="AE126" s="8" t="n">
        <v>525</v>
      </c>
      <c r="AF126" s="19" t="n" hidden="false">
        <f>ROUND((AI127+AI128)/AE126,2)</f>
        <v>1087.1</v>
      </c>
      <c r="AG126" s="20" t="n" hidden="false">
        <v>2200</v>
      </c>
      <c r="AH126" s="19" t="n" hidden="false">
        <f>AF126+AG126</f>
        <v>3287.1</v>
      </c>
      <c r="AI126" s="19" t="n" hidden="false">
        <f>ROUND(AE126*AF126,2)</f>
        <v>570727.5</v>
      </c>
      <c r="AJ126" s="19" t="n" hidden="false">
        <f>ROUND(AE126*AG126,2)</f>
        <v>1155000</v>
      </c>
      <c r="AK126" s="19" t="n" hidden="false">
        <f>AI126+AJ126</f>
        <v>1725727.5</v>
      </c>
      <c r="AL126" s="21" t="n" hidden="false">
        <f>AK126/N126-1</f>
        <v>0.5266824578514699</v>
      </c>
      <c r="AM126" s="8" t="n">
        <v>0</v>
      </c>
      <c r="AN126" s="19" t="n" hidden="false">
        <f>ROUND((AQ127+AQ128)/AM126,2)</f>
        <v>0</v>
      </c>
      <c r="AO126" s="19" t="n" hidden="false">
        <v>0</v>
      </c>
      <c r="AP126" s="19" t="n" hidden="false">
        <f>AN126+AO126</f>
        <v>0</v>
      </c>
      <c r="AQ126" s="19" t="n" hidden="false">
        <f>ROUND(AM126*AN126,2)</f>
        <v>0</v>
      </c>
      <c r="AR126" s="19" t="n" hidden="false">
        <f>ROUND(AM126*AO126,2)</f>
        <v>0</v>
      </c>
      <c r="AS126" s="19" t="n" hidden="false">
        <f>AQ126+AR126</f>
        <v>0</v>
      </c>
      <c r="AT126" s="21" t="n" hidden="false">
        <f>AS126/N126-1</f>
        <v>-1</v>
      </c>
    </row>
    <row r="127" customFormat="false" hidden="false" outlineLevel="0" collapsed="false">
      <c r="A127" s="18" t="inlineStr">
        <is>
          <t xml:space="preserve">1.1.1.1.1.1.3.17.1</t>
        </is>
      </c>
      <c r="B127" s="18" t="inlineStr">
        <is>
          <t xml:space="preserve"/>
        </is>
      </c>
      <c r="C127" s="22" t="inlineStr">
        <is>
          <t xml:space="preserve">Лоток электротехнический перфорированный осн.400мм H=80мм</t>
        </is>
      </c>
      <c r="D127" s="7" t="inlineStr">
        <is>
          <t xml:space="preserve">Без учета дополнительных комплектующих
ДКС,Ostec</t>
        </is>
      </c>
      <c r="E127" s="7" t="inlineStr">
        <is>
          <t xml:space="preserve"/>
        </is>
      </c>
      <c r="F127" s="7" t="inlineStr">
        <is>
          <t xml:space="preserve">М</t>
        </is>
      </c>
      <c r="G127" s="7" t="inlineStr">
        <is>
          <t xml:space="preserve">1</t>
        </is>
      </c>
      <c r="H127" s="8" t="n">
        <v>525</v>
      </c>
      <c r="I127" s="23" t="n">
        <v>831.78</v>
      </c>
      <c r="J127" s="19" t="n">
        <v/>
      </c>
      <c r="K127" s="19" t="n">
        <f>ROUND(I127,2)+J127</f>
        <v>831.78</v>
      </c>
      <c r="L127" s="19" t="n">
        <f>ROUND(H127*ROUND(I127,2),2)</f>
        <v>436684.5</v>
      </c>
      <c r="M127" s="19" t="n">
        <v/>
      </c>
      <c r="N127" s="19" t="n">
        <f>L127+M127</f>
        <v>436684.5</v>
      </c>
      <c r="O127" s="8" t="n">
        <v>525</v>
      </c>
      <c r="P127" s="23" t="n" hidden="false">
        <v>831.78</v>
      </c>
      <c r="Q127" s="19" t="n" hidden="false">
        <v/>
      </c>
      <c r="R127" s="19" t="n" hidden="false">
        <f>P127+Q127</f>
        <v>831.78</v>
      </c>
      <c r="S127" s="19" t="n" hidden="false">
        <f>ROUND(O127*P127,2)</f>
        <v>436684.5</v>
      </c>
      <c r="T127" s="19" t="n" hidden="false">
        <v/>
      </c>
      <c r="U127" s="19" t="n" hidden="false">
        <f>S127+T127</f>
        <v>436684.5</v>
      </c>
      <c r="V127" s="21" t="n" hidden="false">
        <f>U127/N127-1</f>
        <v>0</v>
      </c>
      <c r="W127" s="8" t="n">
        <v>525</v>
      </c>
      <c r="X127" s="23" t="n" hidden="false">
        <v>831.78</v>
      </c>
      <c r="Y127" s="19" t="n" hidden="false">
        <v/>
      </c>
      <c r="Z127" s="19" t="n" hidden="false">
        <f>X127+Y127</f>
        <v>831.78</v>
      </c>
      <c r="AA127" s="19" t="n" hidden="false">
        <f>ROUND(W127*X127,2)</f>
        <v>436684.5</v>
      </c>
      <c r="AB127" s="19" t="n" hidden="false">
        <v/>
      </c>
      <c r="AC127" s="19" t="n" hidden="false">
        <f>AA127+AB127</f>
        <v>436684.5</v>
      </c>
      <c r="AD127" s="21" t="n" hidden="false">
        <f>AC127/N127-1</f>
        <v>0</v>
      </c>
      <c r="AE127" s="8" t="n">
        <v>525</v>
      </c>
      <c r="AF127" s="23" t="n" hidden="false">
        <v>831.78</v>
      </c>
      <c r="AG127" s="19" t="n" hidden="false">
        <v/>
      </c>
      <c r="AH127" s="19" t="n" hidden="false">
        <f>AF127+AG127</f>
        <v>831.78</v>
      </c>
      <c r="AI127" s="19" t="n" hidden="false">
        <f>ROUND(AE127*AF127,2)</f>
        <v>436684.5</v>
      </c>
      <c r="AJ127" s="19" t="n" hidden="false">
        <v/>
      </c>
      <c r="AK127" s="19" t="n" hidden="false">
        <f>AI127+AJ127</f>
        <v>436684.5</v>
      </c>
      <c r="AL127" s="21" t="n" hidden="false">
        <f>AK127/N127-1</f>
        <v>0</v>
      </c>
      <c r="AM127" s="8" t="n">
        <v>0</v>
      </c>
      <c r="AN127" s="23" t="n" hidden="false">
        <v>0</v>
      </c>
      <c r="AO127" s="19" t="n" hidden="false">
        <v/>
      </c>
      <c r="AP127" s="19" t="n" hidden="false">
        <f>AN127+AO127</f>
        <v>0</v>
      </c>
      <c r="AQ127" s="19" t="n" hidden="false">
        <f>ROUND(AM127*AN127,2)</f>
        <v>0</v>
      </c>
      <c r="AR127" s="19" t="n" hidden="false">
        <v/>
      </c>
      <c r="AS127" s="19" t="n" hidden="false">
        <f>AQ127+AR127</f>
        <v>0</v>
      </c>
      <c r="AT127" s="21" t="n" hidden="false">
        <f>AS127/N127-1</f>
        <v>-1</v>
      </c>
    </row>
    <row r="128" customFormat="false" hidden="false" outlineLevel="0" collapsed="false">
      <c r="A128" s="18" t="inlineStr">
        <is>
          <t xml:space="preserve">1.1.1.1.1.1.3.17.2</t>
        </is>
      </c>
      <c r="B128" s="18" t="inlineStr">
        <is>
          <t xml:space="preserve"/>
        </is>
      </c>
      <c r="C128" s="22" t="inlineStr">
        <is>
          <t xml:space="preserve">Крышка на лоток осн.400мм</t>
        </is>
      </c>
      <c r="D128" s="7" t="inlineStr">
        <is>
          <t xml:space="preserve">Без учета дополнительных комплектующих
ДКС,Ostec</t>
        </is>
      </c>
      <c r="E128" s="7" t="inlineStr">
        <is>
          <t xml:space="preserve"/>
        </is>
      </c>
      <c r="F128" s="7" t="inlineStr">
        <is>
          <t xml:space="preserve">М</t>
        </is>
      </c>
      <c r="G128" s="7" t="inlineStr">
        <is>
          <t xml:space="preserve">1</t>
        </is>
      </c>
      <c r="H128" s="8" t="n">
        <v>525</v>
      </c>
      <c r="I128" s="23" t="n">
        <v>255.32</v>
      </c>
      <c r="J128" s="19" t="n">
        <v/>
      </c>
      <c r="K128" s="19" t="n">
        <f>ROUND(I128,2)+J128</f>
        <v>255.32</v>
      </c>
      <c r="L128" s="19" t="n">
        <f>ROUND(H128*ROUND(I128,2),2)</f>
        <v>134043</v>
      </c>
      <c r="M128" s="19" t="n">
        <v/>
      </c>
      <c r="N128" s="19" t="n">
        <f>L128+M128</f>
        <v>134043</v>
      </c>
      <c r="O128" s="8" t="n">
        <v>525</v>
      </c>
      <c r="P128" s="23" t="n" hidden="false">
        <v>255.32</v>
      </c>
      <c r="Q128" s="19" t="n" hidden="false">
        <v/>
      </c>
      <c r="R128" s="19" t="n" hidden="false">
        <f>P128+Q128</f>
        <v>255.32</v>
      </c>
      <c r="S128" s="19" t="n" hidden="false">
        <f>ROUND(O128*P128,2)</f>
        <v>134043</v>
      </c>
      <c r="T128" s="19" t="n" hidden="false">
        <v/>
      </c>
      <c r="U128" s="19" t="n" hidden="false">
        <f>S128+T128</f>
        <v>134043</v>
      </c>
      <c r="V128" s="21" t="n" hidden="false">
        <f>U128/N128-1</f>
        <v>0</v>
      </c>
      <c r="W128" s="8" t="n">
        <v>525</v>
      </c>
      <c r="X128" s="23" t="n" hidden="false">
        <v>255.32</v>
      </c>
      <c r="Y128" s="19" t="n" hidden="false">
        <v/>
      </c>
      <c r="Z128" s="19" t="n" hidden="false">
        <f>X128+Y128</f>
        <v>255.32</v>
      </c>
      <c r="AA128" s="19" t="n" hidden="false">
        <f>ROUND(W128*X128,2)</f>
        <v>134043</v>
      </c>
      <c r="AB128" s="19" t="n" hidden="false">
        <v/>
      </c>
      <c r="AC128" s="19" t="n" hidden="false">
        <f>AA128+AB128</f>
        <v>134043</v>
      </c>
      <c r="AD128" s="21" t="n" hidden="false">
        <f>AC128/N128-1</f>
        <v>0</v>
      </c>
      <c r="AE128" s="8" t="n">
        <v>525</v>
      </c>
      <c r="AF128" s="23" t="n" hidden="false">
        <v>255.32</v>
      </c>
      <c r="AG128" s="19" t="n" hidden="false">
        <v/>
      </c>
      <c r="AH128" s="19" t="n" hidden="false">
        <f>AF128+AG128</f>
        <v>255.32</v>
      </c>
      <c r="AI128" s="19" t="n" hidden="false">
        <f>ROUND(AE128*AF128,2)</f>
        <v>134043</v>
      </c>
      <c r="AJ128" s="19" t="n" hidden="false">
        <v/>
      </c>
      <c r="AK128" s="19" t="n" hidden="false">
        <f>AI128+AJ128</f>
        <v>134043</v>
      </c>
      <c r="AL128" s="21" t="n" hidden="false">
        <f>AK128/N128-1</f>
        <v>0</v>
      </c>
      <c r="AM128" s="8" t="n">
        <v>0</v>
      </c>
      <c r="AN128" s="23" t="n" hidden="false">
        <v>0</v>
      </c>
      <c r="AO128" s="19" t="n" hidden="false">
        <v/>
      </c>
      <c r="AP128" s="19" t="n" hidden="false">
        <f>AN128+AO128</f>
        <v>0</v>
      </c>
      <c r="AQ128" s="19" t="n" hidden="false">
        <f>ROUND(AM128*AN128,2)</f>
        <v>0</v>
      </c>
      <c r="AR128" s="19" t="n" hidden="false">
        <v/>
      </c>
      <c r="AS128" s="19" t="n" hidden="false">
        <f>AQ128+AR128</f>
        <v>0</v>
      </c>
      <c r="AT128" s="21" t="n" hidden="false">
        <f>AS128/N128-1</f>
        <v>-1</v>
      </c>
    </row>
    <row r="129" customFormat="false" hidden="false" outlineLevel="0" collapsed="false">
      <c r="A129" s="14" t="inlineStr">
        <is>
          <t xml:space="preserve">1.1.1.1.1.1.4</t>
        </is>
      </c>
      <c r="B129" s="14" t="inlineStr">
        <is>
          <t xml:space="preserve"/>
        </is>
      </c>
      <c r="C129" s="14" t="inlineStr">
        <is>
          <t xml:space="preserve">Монтаж электроустановочных изделий</t>
        </is>
      </c>
      <c r="D129" s="6" t="inlineStr">
        <is>
          <t xml:space="preserve"/>
        </is>
      </c>
      <c r="E129" s="6" t="inlineStr">
        <is>
          <t xml:space="preserve"/>
        </is>
      </c>
      <c r="F129" s="6" t="inlineStr">
        <is>
          <t xml:space="preserve"/>
        </is>
      </c>
      <c r="G129" s="6" t="inlineStr">
        <is>
          <t xml:space="preserve"/>
        </is>
      </c>
      <c r="H129" s="15" t="n">
        <v/>
      </c>
      <c r="I129" s="16" t="n">
        <v/>
      </c>
      <c r="J129" s="16" t="n">
        <v/>
      </c>
      <c r="K129" s="16" t="n">
        <v/>
      </c>
      <c r="L129" s="16" t="n">
        <f>L130+L137+L141+L143</f>
        <v>20728.24</v>
      </c>
      <c r="M129" s="16" t="n">
        <f>M130+M137+M141+M143</f>
        <v>253940</v>
      </c>
      <c r="N129" s="16" t="n">
        <f>N130+N137+N141+N143</f>
        <v>274668.24</v>
      </c>
      <c r="O129" s="15" t="n">
        <v/>
      </c>
      <c r="P129" s="16" t="n" hidden="false">
        <v/>
      </c>
      <c r="Q129" s="16" t="n" hidden="false">
        <v/>
      </c>
      <c r="R129" s="16" t="n" hidden="false">
        <v/>
      </c>
      <c r="S129" s="16" t="n" hidden="false">
        <f>S130+S137+S141+S143</f>
        <v>75052.95</v>
      </c>
      <c r="T129" s="16" t="n" hidden="false">
        <f>T130+T137+T141+T143</f>
        <v>423169.6</v>
      </c>
      <c r="U129" s="16" t="n" hidden="false">
        <f>U130+U137+U141+U143</f>
        <v>498222.55</v>
      </c>
      <c r="V129" s="17" t="n" hidden="false">
        <f>U129/N129-1</f>
        <v>0.8139066606317498</v>
      </c>
      <c r="W129" s="15" t="n">
        <v/>
      </c>
      <c r="X129" s="16" t="n" hidden="false">
        <v/>
      </c>
      <c r="Y129" s="16" t="n" hidden="false">
        <v/>
      </c>
      <c r="Z129" s="16" t="n" hidden="false">
        <v/>
      </c>
      <c r="AA129" s="16" t="n" hidden="false">
        <f>AA130+AA137+AA141+AA143</f>
        <v>102200.98</v>
      </c>
      <c r="AB129" s="16" t="n" hidden="false">
        <f>AB130+AB137+AB141+AB143</f>
        <v>507960</v>
      </c>
      <c r="AC129" s="16" t="n" hidden="false">
        <f>AC130+AC137+AC141+AC143</f>
        <v>610160.98</v>
      </c>
      <c r="AD129" s="17" t="n" hidden="false">
        <f>AC129/N129-1</f>
        <v>1.2214471538464005</v>
      </c>
      <c r="AE129" s="15" t="n">
        <v/>
      </c>
      <c r="AF129" s="16" t="n" hidden="false">
        <v/>
      </c>
      <c r="AG129" s="16" t="n" hidden="false">
        <v/>
      </c>
      <c r="AH129" s="16" t="n" hidden="false">
        <v/>
      </c>
      <c r="AI129" s="16" t="n" hidden="false">
        <f>AI130+AI137+AI141+AI143</f>
        <v>107941.95</v>
      </c>
      <c r="AJ129" s="16" t="n" hidden="false">
        <f>AJ130+AJ137+AJ141+AJ143</f>
        <v>777000</v>
      </c>
      <c r="AK129" s="16" t="n" hidden="false">
        <f>AK130+AK137+AK141+AK143</f>
        <v>884941.95</v>
      </c>
      <c r="AL129" s="17" t="n" hidden="false">
        <f>AK129/N129-1</f>
        <v>2.2218575762527184</v>
      </c>
      <c r="AM129" s="15" t="n">
        <v/>
      </c>
      <c r="AN129" s="16" t="n" hidden="false">
        <v/>
      </c>
      <c r="AO129" s="16" t="n" hidden="false">
        <v/>
      </c>
      <c r="AP129" s="16" t="n" hidden="false">
        <v/>
      </c>
      <c r="AQ129" s="16" t="n" hidden="false">
        <f>AQ130+AQ137+AQ141+AQ143</f>
        <v>0</v>
      </c>
      <c r="AR129" s="16" t="n" hidden="false">
        <f>AR130+AR137+AR141+AR143</f>
        <v>0</v>
      </c>
      <c r="AS129" s="16" t="n" hidden="false">
        <f>AS130+AS137+AS141+AS143</f>
        <v>0</v>
      </c>
      <c r="AT129" s="17" t="n" hidden="false">
        <f>AS129/N129-1</f>
        <v>-1</v>
      </c>
    </row>
    <row r="130" customFormat="false" hidden="false" outlineLevel="0" collapsed="false">
      <c r="A130" s="18" t="inlineStr">
        <is>
          <t xml:space="preserve">1.1.1.1.1.1.4.1</t>
        </is>
      </c>
      <c r="B130" s="18" t="inlineStr">
        <is>
          <t xml:space="preserve"/>
        </is>
      </c>
      <c r="C130" s="18" t="inlineStr">
        <is>
          <t xml:space="preserve">Монтаж электрических оконечных устройств / выключатель, переключатель</t>
        </is>
      </c>
      <c r="D130" s="7" t="inlineStr">
        <is>
          <t xml:space="preserve"/>
        </is>
      </c>
      <c r="E130" s="7" t="inlineStr">
        <is>
          <t xml:space="preserve">Выгружается из БО по объектам BIM-КЦ</t>
        </is>
      </c>
      <c r="F130" s="7" t="inlineStr">
        <is>
          <t xml:space="preserve">ШТ</t>
        </is>
      </c>
      <c r="G130" s="7" t="inlineStr">
        <is>
          <t xml:space="preserve">1</t>
        </is>
      </c>
      <c r="H130" s="8" t="n">
        <v>159</v>
      </c>
      <c r="I130" s="19" t="n">
        <f>ROUND((L131+L132+L133+L134+L135+L136)/H130,2)</f>
        <v>92.48</v>
      </c>
      <c r="J130" s="20" t="n">
        <v>478</v>
      </c>
      <c r="K130" s="19" t="n">
        <f>I130+ROUND(J130,2)</f>
        <v>570.48</v>
      </c>
      <c r="L130" s="19" t="n">
        <f>ROUND(H130*I130,2)</f>
        <v>14704.32</v>
      </c>
      <c r="M130" s="19" t="n">
        <f>ROUND(H130*ROUND(J130,2),2)</f>
        <v>76002</v>
      </c>
      <c r="N130" s="19" t="n">
        <f>L130+M130</f>
        <v>90706.32</v>
      </c>
      <c r="O130" s="8" t="n">
        <v>159</v>
      </c>
      <c r="P130" s="19" t="n" hidden="false">
        <f>ROUND((S131+S132+S133+S134+S135+S136)/O130,2)</f>
        <v>155.28</v>
      </c>
      <c r="Q130" s="20" t="n" hidden="false">
        <v>764.8</v>
      </c>
      <c r="R130" s="19" t="n" hidden="false">
        <f>P130+Q130</f>
        <v>920.08</v>
      </c>
      <c r="S130" s="19" t="n" hidden="false">
        <f>ROUND(O130*P130,2)</f>
        <v>24689.52</v>
      </c>
      <c r="T130" s="19" t="n" hidden="false">
        <f>ROUND(O130*Q130,2)</f>
        <v>121603.2</v>
      </c>
      <c r="U130" s="19" t="n" hidden="false">
        <f>S130+T130</f>
        <v>146292.72</v>
      </c>
      <c r="V130" s="21" t="n" hidden="false">
        <f>U130/N130-1</f>
        <v>0.6128172766792874</v>
      </c>
      <c r="W130" s="8" t="n">
        <v>159</v>
      </c>
      <c r="X130" s="19" t="n" hidden="false">
        <f>ROUND((AA131+AA132+AA133+AA134+AA135+AA136)/W130,2)</f>
        <v>186.84</v>
      </c>
      <c r="Y130" s="20" t="n" hidden="false">
        <v>950</v>
      </c>
      <c r="Z130" s="19" t="n" hidden="false">
        <f>X130+Y130</f>
        <v>1136.84</v>
      </c>
      <c r="AA130" s="19" t="n" hidden="false">
        <f>ROUND(W130*X130,2)</f>
        <v>29707.56</v>
      </c>
      <c r="AB130" s="19" t="n" hidden="false">
        <f>ROUND(W130*Y130,2)</f>
        <v>151050</v>
      </c>
      <c r="AC130" s="19" t="n" hidden="false">
        <f>AA130+AB130</f>
        <v>180757.56</v>
      </c>
      <c r="AD130" s="21" t="n" hidden="false">
        <f>AC130/N130-1</f>
        <v>0.9927780114990883</v>
      </c>
      <c r="AE130" s="8" t="n">
        <v>159</v>
      </c>
      <c r="AF130" s="19" t="n" hidden="false">
        <f>ROUND((AI131+AI132+AI133+AI134+AI135+AI136)/AE130,2)</f>
        <v>217.67</v>
      </c>
      <c r="AG130" s="20" t="n" hidden="false">
        <v>1000</v>
      </c>
      <c r="AH130" s="19" t="n" hidden="false">
        <f>AF130+AG130</f>
        <v>1217.67</v>
      </c>
      <c r="AI130" s="19" t="n" hidden="false">
        <f>ROUND(AE130*AF130,2)</f>
        <v>34609.53</v>
      </c>
      <c r="AJ130" s="19" t="n" hidden="false">
        <f>ROUND(AE130*AG130,2)</f>
        <v>159000</v>
      </c>
      <c r="AK130" s="19" t="n" hidden="false">
        <f>AI130+AJ130</f>
        <v>193609.53</v>
      </c>
      <c r="AL130" s="21" t="n" hidden="false">
        <f>AK130/N130-1</f>
        <v>1.1344657130837188</v>
      </c>
      <c r="AM130" s="8" t="n">
        <v>0</v>
      </c>
      <c r="AN130" s="19" t="n" hidden="false">
        <f>ROUND((AQ131+AQ132+AQ133+AQ134+AQ135+AQ136)/AM130,2)</f>
        <v>0</v>
      </c>
      <c r="AO130" s="19" t="n" hidden="false">
        <v>0</v>
      </c>
      <c r="AP130" s="19" t="n" hidden="false">
        <f>AN130+AO130</f>
        <v>0</v>
      </c>
      <c r="AQ130" s="19" t="n" hidden="false">
        <f>ROUND(AM130*AN130,2)</f>
        <v>0</v>
      </c>
      <c r="AR130" s="19" t="n" hidden="false">
        <f>ROUND(AM130*AO130,2)</f>
        <v>0</v>
      </c>
      <c r="AS130" s="19" t="n" hidden="false">
        <f>AQ130+AR130</f>
        <v>0</v>
      </c>
      <c r="AT130" s="21" t="n" hidden="false">
        <f>AS130/N130-1</f>
        <v>-1</v>
      </c>
    </row>
    <row r="131" customFormat="false" hidden="false" outlineLevel="0" collapsed="false">
      <c r="A131" s="18" t="inlineStr">
        <is>
          <t xml:space="preserve">1.1.1.1.1.1.4.1.1</t>
        </is>
      </c>
      <c r="B131" s="18" t="inlineStr">
        <is>
          <t xml:space="preserve"/>
        </is>
      </c>
      <c r="C131" s="22" t="inlineStr">
        <is>
          <t xml:space="preserve">Рамка Schneider Electric Glossa_ / белый / 1 пост / GSL000101</t>
        </is>
      </c>
      <c r="D131" s="7" t="inlineStr">
        <is>
          <t xml:space="preserve">LK60, цвет Белый</t>
        </is>
      </c>
      <c r="E131" s="7" t="inlineStr">
        <is>
          <t xml:space="preserve"/>
        </is>
      </c>
      <c r="F131" s="7" t="inlineStr">
        <is>
          <t xml:space="preserve">ШТ</t>
        </is>
      </c>
      <c r="G131" s="7" t="inlineStr">
        <is>
          <t xml:space="preserve">1</t>
        </is>
      </c>
      <c r="H131" s="8" t="n">
        <v>159</v>
      </c>
      <c r="I131" s="23" t="n">
        <v>10.66</v>
      </c>
      <c r="J131" s="19" t="n">
        <v/>
      </c>
      <c r="K131" s="19" t="n">
        <f>ROUND(I131,2)+J131</f>
        <v>10.66</v>
      </c>
      <c r="L131" s="19" t="n">
        <f>ROUND(H131*ROUND(I131,2),2)</f>
        <v>1694.94</v>
      </c>
      <c r="M131" s="19" t="n">
        <v/>
      </c>
      <c r="N131" s="19" t="n">
        <f>L131+M131</f>
        <v>1694.94</v>
      </c>
      <c r="O131" s="8" t="n">
        <v>159</v>
      </c>
      <c r="P131" s="23" t="n" hidden="false">
        <v>10.66</v>
      </c>
      <c r="Q131" s="19" t="n" hidden="false">
        <v/>
      </c>
      <c r="R131" s="19" t="n" hidden="false">
        <f>P131+Q131</f>
        <v>10.66</v>
      </c>
      <c r="S131" s="19" t="n" hidden="false">
        <f>ROUND(O131*P131,2)</f>
        <v>1694.94</v>
      </c>
      <c r="T131" s="19" t="n" hidden="false">
        <v/>
      </c>
      <c r="U131" s="19" t="n" hidden="false">
        <f>S131+T131</f>
        <v>1694.94</v>
      </c>
      <c r="V131" s="21" t="n" hidden="false">
        <f>U131/N131-1</f>
        <v>0</v>
      </c>
      <c r="W131" s="8" t="n">
        <v>159</v>
      </c>
      <c r="X131" s="23" t="n" hidden="false">
        <v>10.66</v>
      </c>
      <c r="Y131" s="19" t="n" hidden="false">
        <v/>
      </c>
      <c r="Z131" s="19" t="n" hidden="false">
        <f>X131+Y131</f>
        <v>10.66</v>
      </c>
      <c r="AA131" s="19" t="n" hidden="false">
        <f>ROUND(W131*X131,2)</f>
        <v>1694.94</v>
      </c>
      <c r="AB131" s="19" t="n" hidden="false">
        <v/>
      </c>
      <c r="AC131" s="19" t="n" hidden="false">
        <f>AA131+AB131</f>
        <v>1694.94</v>
      </c>
      <c r="AD131" s="21" t="n" hidden="false">
        <f>AC131/N131-1</f>
        <v>0</v>
      </c>
      <c r="AE131" s="8" t="n">
        <v>159</v>
      </c>
      <c r="AF131" s="23" t="n" hidden="false">
        <v>10.66</v>
      </c>
      <c r="AG131" s="19" t="n" hidden="false">
        <v/>
      </c>
      <c r="AH131" s="19" t="n" hidden="false">
        <f>AF131+AG131</f>
        <v>10.66</v>
      </c>
      <c r="AI131" s="19" t="n" hidden="false">
        <f>ROUND(AE131*AF131,2)</f>
        <v>1694.94</v>
      </c>
      <c r="AJ131" s="19" t="n" hidden="false">
        <v/>
      </c>
      <c r="AK131" s="19" t="n" hidden="false">
        <f>AI131+AJ131</f>
        <v>1694.94</v>
      </c>
      <c r="AL131" s="21" t="n" hidden="false">
        <f>AK131/N131-1</f>
        <v>0</v>
      </c>
      <c r="AM131" s="8" t="n">
        <v>0</v>
      </c>
      <c r="AN131" s="23" t="n" hidden="false">
        <v>0</v>
      </c>
      <c r="AO131" s="19" t="n" hidden="false">
        <v/>
      </c>
      <c r="AP131" s="19" t="n" hidden="false">
        <f>AN131+AO131</f>
        <v>0</v>
      </c>
      <c r="AQ131" s="19" t="n" hidden="false">
        <f>ROUND(AM131*AN131,2)</f>
        <v>0</v>
      </c>
      <c r="AR131" s="19" t="n" hidden="false">
        <v/>
      </c>
      <c r="AS131" s="19" t="n" hidden="false">
        <f>AQ131+AR131</f>
        <v>0</v>
      </c>
      <c r="AT131" s="21" t="n" hidden="false">
        <f>AS131/N131-1</f>
        <v>-1</v>
      </c>
    </row>
    <row r="132" customFormat="false" hidden="false" outlineLevel="0" collapsed="false">
      <c r="A132" s="18" t="inlineStr">
        <is>
          <t xml:space="preserve">1.1.1.1.1.1.4.1.2</t>
        </is>
      </c>
      <c r="B132" s="18" t="inlineStr">
        <is>
          <t xml:space="preserve"/>
        </is>
      </c>
      <c r="C132" s="22" t="inlineStr">
        <is>
          <t xml:space="preserve">Переключатель_ / проходной/одноклавишный/открытой установки / 10А, 220В, IP20</t>
        </is>
      </c>
      <c r="D132" s="7" t="inlineStr">
        <is>
          <t xml:space="preserve">Переключатель проходной одноклавишный скрытой установки, 10А, 250В, IP44 белый</t>
        </is>
      </c>
      <c r="E132" s="7" t="inlineStr">
        <is>
          <t xml:space="preserve"/>
        </is>
      </c>
      <c r="F132" s="7" t="inlineStr">
        <is>
          <t xml:space="preserve">ШТ</t>
        </is>
      </c>
      <c r="G132" s="7" t="inlineStr">
        <is>
          <t xml:space="preserve">1</t>
        </is>
      </c>
      <c r="H132" s="8" t="n">
        <v>30</v>
      </c>
      <c r="I132" s="20" t="n">
        <v>86.78</v>
      </c>
      <c r="J132" s="19" t="n">
        <v/>
      </c>
      <c r="K132" s="19" t="n">
        <f>ROUND(I132,2)+J132</f>
        <v>86.78</v>
      </c>
      <c r="L132" s="19" t="n">
        <f>ROUND(H132*ROUND(I132,2),2)</f>
        <v>2603.4</v>
      </c>
      <c r="M132" s="19" t="n">
        <v/>
      </c>
      <c r="N132" s="19" t="n">
        <f>L132+M132</f>
        <v>2603.4</v>
      </c>
      <c r="O132" s="8" t="n">
        <v>30</v>
      </c>
      <c r="P132" s="20" t="n" hidden="false">
        <v>300</v>
      </c>
      <c r="Q132" s="19" t="n" hidden="false">
        <v/>
      </c>
      <c r="R132" s="19" t="n" hidden="false">
        <f>P132+Q132</f>
        <v>300</v>
      </c>
      <c r="S132" s="19" t="n" hidden="false">
        <f>ROUND(O132*P132,2)</f>
        <v>9000</v>
      </c>
      <c r="T132" s="19" t="n" hidden="false">
        <v/>
      </c>
      <c r="U132" s="19" t="n" hidden="false">
        <f>S132+T132</f>
        <v>9000</v>
      </c>
      <c r="V132" s="21" t="n" hidden="false">
        <f>U132/N132-1</f>
        <v>2.4570177460244293</v>
      </c>
      <c r="W132" s="8" t="n">
        <v>30</v>
      </c>
      <c r="X132" s="20" t="n" hidden="false">
        <v>415</v>
      </c>
      <c r="Y132" s="19" t="n" hidden="false">
        <v/>
      </c>
      <c r="Z132" s="19" t="n" hidden="false">
        <f>X132+Y132</f>
        <v>415</v>
      </c>
      <c r="AA132" s="19" t="n" hidden="false">
        <f>ROUND(W132*X132,2)</f>
        <v>12450</v>
      </c>
      <c r="AB132" s="19" t="n" hidden="false">
        <v/>
      </c>
      <c r="AC132" s="19" t="n" hidden="false">
        <f>AA132+AB132</f>
        <v>12450</v>
      </c>
      <c r="AD132" s="21" t="n" hidden="false">
        <f>AC132/N132-1</f>
        <v>3.7822078820004608</v>
      </c>
      <c r="AE132" s="8" t="n">
        <v>30</v>
      </c>
      <c r="AF132" s="20" t="n" hidden="false">
        <v>500</v>
      </c>
      <c r="AG132" s="19" t="n" hidden="false">
        <v/>
      </c>
      <c r="AH132" s="19" t="n" hidden="false">
        <f>AF132+AG132</f>
        <v>500</v>
      </c>
      <c r="AI132" s="19" t="n" hidden="false">
        <f>ROUND(AE132*AF132,2)</f>
        <v>15000</v>
      </c>
      <c r="AJ132" s="19" t="n" hidden="false">
        <v/>
      </c>
      <c r="AK132" s="19" t="n" hidden="false">
        <f>AI132+AJ132</f>
        <v>15000</v>
      </c>
      <c r="AL132" s="21" t="n" hidden="false">
        <f>AK132/N132-1</f>
        <v>4.7616962433740495</v>
      </c>
      <c r="AM132" s="8" t="n">
        <v>0</v>
      </c>
      <c r="AN132" s="19" t="n" hidden="false">
        <v>0</v>
      </c>
      <c r="AO132" s="19" t="n" hidden="false">
        <v/>
      </c>
      <c r="AP132" s="19" t="n" hidden="false">
        <f>AN132+AO132</f>
        <v>0</v>
      </c>
      <c r="AQ132" s="19" t="n" hidden="false">
        <f>ROUND(AM132*AN132,2)</f>
        <v>0</v>
      </c>
      <c r="AR132" s="19" t="n" hidden="false">
        <v/>
      </c>
      <c r="AS132" s="19" t="n" hidden="false">
        <f>AQ132+AR132</f>
        <v>0</v>
      </c>
      <c r="AT132" s="21" t="n" hidden="false">
        <f>AS132/N132-1</f>
        <v>-1</v>
      </c>
    </row>
    <row r="133" customFormat="false" hidden="false" outlineLevel="0" collapsed="false">
      <c r="A133" s="18" t="inlineStr">
        <is>
          <t xml:space="preserve">1.1.1.1.1.1.4.1.3</t>
        </is>
      </c>
      <c r="B133" s="18" t="inlineStr">
        <is>
          <t xml:space="preserve"/>
        </is>
      </c>
      <c r="C133" s="22" t="inlineStr">
        <is>
          <t xml:space="preserve">Выключатель Schneider Electric Этюд_/одноклавишный</t>
        </is>
      </c>
      <c r="D133" s="7" t="inlineStr">
        <is>
          <t xml:space="preserve">LK60,  Выключатель 1-кл. скрытой установки 10А, IP44</t>
        </is>
      </c>
      <c r="E133" s="7" t="inlineStr">
        <is>
          <t xml:space="preserve"/>
        </is>
      </c>
      <c r="F133" s="7" t="inlineStr">
        <is>
          <t xml:space="preserve">ШТ</t>
        </is>
      </c>
      <c r="G133" s="7" t="inlineStr">
        <is>
          <t xml:space="preserve">1</t>
        </is>
      </c>
      <c r="H133" s="8" t="n">
        <v>31</v>
      </c>
      <c r="I133" s="23" t="n">
        <v>74.59</v>
      </c>
      <c r="J133" s="19" t="n">
        <v/>
      </c>
      <c r="K133" s="19" t="n">
        <f>ROUND(I133,2)+J133</f>
        <v>74.59</v>
      </c>
      <c r="L133" s="19" t="n">
        <f>ROUND(H133*ROUND(I133,2),2)</f>
        <v>2312.29</v>
      </c>
      <c r="M133" s="19" t="n">
        <v/>
      </c>
      <c r="N133" s="19" t="n">
        <f>L133+M133</f>
        <v>2312.29</v>
      </c>
      <c r="O133" s="8" t="n">
        <v>31</v>
      </c>
      <c r="P133" s="23" t="n" hidden="false">
        <v>74.59</v>
      </c>
      <c r="Q133" s="19" t="n" hidden="false">
        <v/>
      </c>
      <c r="R133" s="19" t="n" hidden="false">
        <f>P133+Q133</f>
        <v>74.59</v>
      </c>
      <c r="S133" s="19" t="n" hidden="false">
        <f>ROUND(O133*P133,2)</f>
        <v>2312.29</v>
      </c>
      <c r="T133" s="19" t="n" hidden="false">
        <v/>
      </c>
      <c r="U133" s="19" t="n" hidden="false">
        <f>S133+T133</f>
        <v>2312.29</v>
      </c>
      <c r="V133" s="21" t="n" hidden="false">
        <f>U133/N133-1</f>
        <v>0</v>
      </c>
      <c r="W133" s="8" t="n">
        <v>31</v>
      </c>
      <c r="X133" s="23" t="n" hidden="false">
        <v>74.59</v>
      </c>
      <c r="Y133" s="19" t="n" hidden="false">
        <v/>
      </c>
      <c r="Z133" s="19" t="n" hidden="false">
        <f>X133+Y133</f>
        <v>74.59</v>
      </c>
      <c r="AA133" s="19" t="n" hidden="false">
        <f>ROUND(W133*X133,2)</f>
        <v>2312.29</v>
      </c>
      <c r="AB133" s="19" t="n" hidden="false">
        <v/>
      </c>
      <c r="AC133" s="19" t="n" hidden="false">
        <f>AA133+AB133</f>
        <v>2312.29</v>
      </c>
      <c r="AD133" s="21" t="n" hidden="false">
        <f>AC133/N133-1</f>
        <v>0</v>
      </c>
      <c r="AE133" s="8" t="n">
        <v>31</v>
      </c>
      <c r="AF133" s="23" t="n" hidden="false">
        <v>74.59</v>
      </c>
      <c r="AG133" s="19" t="n" hidden="false">
        <v/>
      </c>
      <c r="AH133" s="19" t="n" hidden="false">
        <f>AF133+AG133</f>
        <v>74.59</v>
      </c>
      <c r="AI133" s="19" t="n" hidden="false">
        <f>ROUND(AE133*AF133,2)</f>
        <v>2312.29</v>
      </c>
      <c r="AJ133" s="19" t="n" hidden="false">
        <v/>
      </c>
      <c r="AK133" s="19" t="n" hidden="false">
        <f>AI133+AJ133</f>
        <v>2312.29</v>
      </c>
      <c r="AL133" s="21" t="n" hidden="false">
        <f>AK133/N133-1</f>
        <v>0</v>
      </c>
      <c r="AM133" s="8" t="n">
        <v>0</v>
      </c>
      <c r="AN133" s="23" t="n" hidden="false">
        <v>0</v>
      </c>
      <c r="AO133" s="19" t="n" hidden="false">
        <v/>
      </c>
      <c r="AP133" s="19" t="n" hidden="false">
        <f>AN133+AO133</f>
        <v>0</v>
      </c>
      <c r="AQ133" s="19" t="n" hidden="false">
        <f>ROUND(AM133*AN133,2)</f>
        <v>0</v>
      </c>
      <c r="AR133" s="19" t="n" hidden="false">
        <v/>
      </c>
      <c r="AS133" s="19" t="n" hidden="false">
        <f>AQ133+AR133</f>
        <v>0</v>
      </c>
      <c r="AT133" s="21" t="n" hidden="false">
        <f>AS133/N133-1</f>
        <v>-1</v>
      </c>
    </row>
    <row r="134" customFormat="false" hidden="false" outlineLevel="0" collapsed="false">
      <c r="A134" s="18" t="inlineStr">
        <is>
          <t xml:space="preserve">1.1.1.1.1.1.4.1.4</t>
        </is>
      </c>
      <c r="B134" s="18" t="inlineStr">
        <is>
          <t xml:space="preserve"/>
        </is>
      </c>
      <c r="C134" s="22" t="inlineStr">
        <is>
          <t xml:space="preserve">Выключатель Трехклавишный Скрытый 10А 220...250В IP20 Белый</t>
        </is>
      </c>
      <c r="D134" s="7" t="inlineStr">
        <is>
          <t xml:space="preserve">Выключатель трехклавишный LK60, цвет Белый</t>
        </is>
      </c>
      <c r="E134" s="7" t="inlineStr">
        <is>
          <t xml:space="preserve"/>
        </is>
      </c>
      <c r="F134" s="7" t="inlineStr">
        <is>
          <t xml:space="preserve">ШТ</t>
        </is>
      </c>
      <c r="G134" s="7" t="inlineStr">
        <is>
          <t xml:space="preserve">1</t>
        </is>
      </c>
      <c r="H134" s="8" t="n">
        <v>1</v>
      </c>
      <c r="I134" s="23" t="n">
        <v>153.46</v>
      </c>
      <c r="J134" s="19" t="n">
        <v/>
      </c>
      <c r="K134" s="19" t="n">
        <f>ROUND(I134,2)+J134</f>
        <v>153.46</v>
      </c>
      <c r="L134" s="19" t="n">
        <f>ROUND(H134*ROUND(I134,2),2)</f>
        <v>153.46</v>
      </c>
      <c r="M134" s="19" t="n">
        <v/>
      </c>
      <c r="N134" s="19" t="n">
        <f>L134+M134</f>
        <v>153.46</v>
      </c>
      <c r="O134" s="8" t="n">
        <v>1</v>
      </c>
      <c r="P134" s="23" t="n" hidden="false">
        <v>153.46</v>
      </c>
      <c r="Q134" s="19" t="n" hidden="false">
        <v/>
      </c>
      <c r="R134" s="19" t="n" hidden="false">
        <f>P134+Q134</f>
        <v>153.46</v>
      </c>
      <c r="S134" s="19" t="n" hidden="false">
        <f>ROUND(O134*P134,2)</f>
        <v>153.46</v>
      </c>
      <c r="T134" s="19" t="n" hidden="false">
        <v/>
      </c>
      <c r="U134" s="19" t="n" hidden="false">
        <f>S134+T134</f>
        <v>153.46</v>
      </c>
      <c r="V134" s="21" t="n" hidden="false">
        <f>U134/N134-1</f>
        <v>0</v>
      </c>
      <c r="W134" s="8" t="n">
        <v>1</v>
      </c>
      <c r="X134" s="23" t="n" hidden="false">
        <v>153.46</v>
      </c>
      <c r="Y134" s="19" t="n" hidden="false">
        <v/>
      </c>
      <c r="Z134" s="19" t="n" hidden="false">
        <f>X134+Y134</f>
        <v>153.46</v>
      </c>
      <c r="AA134" s="19" t="n" hidden="false">
        <f>ROUND(W134*X134,2)</f>
        <v>153.46</v>
      </c>
      <c r="AB134" s="19" t="n" hidden="false">
        <v/>
      </c>
      <c r="AC134" s="19" t="n" hidden="false">
        <f>AA134+AB134</f>
        <v>153.46</v>
      </c>
      <c r="AD134" s="21" t="n" hidden="false">
        <f>AC134/N134-1</f>
        <v>0</v>
      </c>
      <c r="AE134" s="8" t="n">
        <v>1</v>
      </c>
      <c r="AF134" s="23" t="n" hidden="false">
        <v>153.46</v>
      </c>
      <c r="AG134" s="19" t="n" hidden="false">
        <v/>
      </c>
      <c r="AH134" s="19" t="n" hidden="false">
        <f>AF134+AG134</f>
        <v>153.46</v>
      </c>
      <c r="AI134" s="19" t="n" hidden="false">
        <f>ROUND(AE134*AF134,2)</f>
        <v>153.46</v>
      </c>
      <c r="AJ134" s="19" t="n" hidden="false">
        <v/>
      </c>
      <c r="AK134" s="19" t="n" hidden="false">
        <f>AI134+AJ134</f>
        <v>153.46</v>
      </c>
      <c r="AL134" s="21" t="n" hidden="false">
        <f>AK134/N134-1</f>
        <v>0</v>
      </c>
      <c r="AM134" s="8" t="n">
        <v>0</v>
      </c>
      <c r="AN134" s="23" t="n" hidden="false">
        <v>0</v>
      </c>
      <c r="AO134" s="19" t="n" hidden="false">
        <v/>
      </c>
      <c r="AP134" s="19" t="n" hidden="false">
        <f>AN134+AO134</f>
        <v>0</v>
      </c>
      <c r="AQ134" s="19" t="n" hidden="false">
        <f>ROUND(AM134*AN134,2)</f>
        <v>0</v>
      </c>
      <c r="AR134" s="19" t="n" hidden="false">
        <v/>
      </c>
      <c r="AS134" s="19" t="n" hidden="false">
        <f>AQ134+AR134</f>
        <v>0</v>
      </c>
      <c r="AT134" s="21" t="n" hidden="false">
        <f>AS134/N134-1</f>
        <v>-1</v>
      </c>
    </row>
    <row r="135" customFormat="false" hidden="false" outlineLevel="0" collapsed="false">
      <c r="A135" s="18" t="inlineStr">
        <is>
          <t xml:space="preserve">1.1.1.1.1.1.4.1.5</t>
        </is>
      </c>
      <c r="B135" s="18" t="inlineStr">
        <is>
          <t xml:space="preserve"/>
        </is>
      </c>
      <c r="C135" s="22" t="inlineStr">
        <is>
          <t xml:space="preserve">Выключатель Одноклавишный Скрытый 10А 220...250В IP20 Белый</t>
        </is>
      </c>
      <c r="D135" s="7" t="inlineStr">
        <is>
          <t xml:space="preserve">Выключатель одноклавишный, одинарный, 250В, 16А, IP20, скрытый монтаж LK60, цвет Белый</t>
        </is>
      </c>
      <c r="E135" s="7" t="inlineStr">
        <is>
          <t xml:space="preserve"/>
        </is>
      </c>
      <c r="F135" s="7" t="inlineStr">
        <is>
          <t xml:space="preserve">ШТ</t>
        </is>
      </c>
      <c r="G135" s="7" t="inlineStr">
        <is>
          <t xml:space="preserve">1</t>
        </is>
      </c>
      <c r="H135" s="8" t="n">
        <v>69</v>
      </c>
      <c r="I135" s="23" t="n">
        <v>81.86</v>
      </c>
      <c r="J135" s="19" t="n">
        <v/>
      </c>
      <c r="K135" s="19" t="n">
        <f>ROUND(I135,2)+J135</f>
        <v>81.86</v>
      </c>
      <c r="L135" s="19" t="n">
        <f>ROUND(H135*ROUND(I135,2),2)</f>
        <v>5648.34</v>
      </c>
      <c r="M135" s="19" t="n">
        <v/>
      </c>
      <c r="N135" s="19" t="n">
        <f>L135+M135</f>
        <v>5648.34</v>
      </c>
      <c r="O135" s="8" t="n">
        <v>69</v>
      </c>
      <c r="P135" s="23" t="n" hidden="false">
        <v>81.86</v>
      </c>
      <c r="Q135" s="19" t="n" hidden="false">
        <v/>
      </c>
      <c r="R135" s="19" t="n" hidden="false">
        <f>P135+Q135</f>
        <v>81.86</v>
      </c>
      <c r="S135" s="19" t="n" hidden="false">
        <f>ROUND(O135*P135,2)</f>
        <v>5648.34</v>
      </c>
      <c r="T135" s="19" t="n" hidden="false">
        <v/>
      </c>
      <c r="U135" s="19" t="n" hidden="false">
        <f>S135+T135</f>
        <v>5648.34</v>
      </c>
      <c r="V135" s="21" t="n" hidden="false">
        <f>U135/N135-1</f>
        <v>0</v>
      </c>
      <c r="W135" s="8" t="n">
        <v>69</v>
      </c>
      <c r="X135" s="23" t="n" hidden="false">
        <v>81.86</v>
      </c>
      <c r="Y135" s="19" t="n" hidden="false">
        <v/>
      </c>
      <c r="Z135" s="19" t="n" hidden="false">
        <f>X135+Y135</f>
        <v>81.86</v>
      </c>
      <c r="AA135" s="19" t="n" hidden="false">
        <f>ROUND(W135*X135,2)</f>
        <v>5648.34</v>
      </c>
      <c r="AB135" s="19" t="n" hidden="false">
        <v/>
      </c>
      <c r="AC135" s="19" t="n" hidden="false">
        <f>AA135+AB135</f>
        <v>5648.34</v>
      </c>
      <c r="AD135" s="21" t="n" hidden="false">
        <f>AC135/N135-1</f>
        <v>0</v>
      </c>
      <c r="AE135" s="8" t="n">
        <v>69</v>
      </c>
      <c r="AF135" s="23" t="n" hidden="false">
        <v>81.86</v>
      </c>
      <c r="AG135" s="19" t="n" hidden="false">
        <v/>
      </c>
      <c r="AH135" s="19" t="n" hidden="false">
        <f>AF135+AG135</f>
        <v>81.86</v>
      </c>
      <c r="AI135" s="19" t="n" hidden="false">
        <f>ROUND(AE135*AF135,2)</f>
        <v>5648.34</v>
      </c>
      <c r="AJ135" s="19" t="n" hidden="false">
        <v/>
      </c>
      <c r="AK135" s="19" t="n" hidden="false">
        <f>AI135+AJ135</f>
        <v>5648.34</v>
      </c>
      <c r="AL135" s="21" t="n" hidden="false">
        <f>AK135/N135-1</f>
        <v>0</v>
      </c>
      <c r="AM135" s="8" t="n">
        <v>0</v>
      </c>
      <c r="AN135" s="23" t="n" hidden="false">
        <v>0</v>
      </c>
      <c r="AO135" s="19" t="n" hidden="false">
        <v/>
      </c>
      <c r="AP135" s="19" t="n" hidden="false">
        <f>AN135+AO135</f>
        <v>0</v>
      </c>
      <c r="AQ135" s="19" t="n" hidden="false">
        <f>ROUND(AM135*AN135,2)</f>
        <v>0</v>
      </c>
      <c r="AR135" s="19" t="n" hidden="false">
        <v/>
      </c>
      <c r="AS135" s="19" t="n" hidden="false">
        <f>AQ135+AR135</f>
        <v>0</v>
      </c>
      <c r="AT135" s="21" t="n" hidden="false">
        <f>AS135/N135-1</f>
        <v>-1</v>
      </c>
    </row>
    <row r="136" customFormat="false" hidden="false" outlineLevel="0" collapsed="false">
      <c r="A136" s="18" t="inlineStr">
        <is>
          <t xml:space="preserve">1.1.1.1.1.1.4.1.6</t>
        </is>
      </c>
      <c r="B136" s="18" t="inlineStr">
        <is>
          <t xml:space="preserve"/>
        </is>
      </c>
      <c r="C136" s="22" t="inlineStr">
        <is>
          <t xml:space="preserve">Выключатель Двухклавишный Скрытый 10А 220...250В IP20 Белый</t>
        </is>
      </c>
      <c r="D136" s="7" t="inlineStr">
        <is>
          <t xml:space="preserve">Выключатель двухклавишный, 250В, 16А, IP20, скрытый монтаж LK60, цвет Белый</t>
        </is>
      </c>
      <c r="E136" s="7" t="inlineStr">
        <is>
          <t xml:space="preserve"/>
        </is>
      </c>
      <c r="F136" s="7" t="inlineStr">
        <is>
          <t xml:space="preserve">ШТ</t>
        </is>
      </c>
      <c r="G136" s="7" t="inlineStr">
        <is>
          <t xml:space="preserve">1</t>
        </is>
      </c>
      <c r="H136" s="8" t="n">
        <v>28</v>
      </c>
      <c r="I136" s="20" t="n">
        <v>81.87</v>
      </c>
      <c r="J136" s="19" t="n">
        <v/>
      </c>
      <c r="K136" s="19" t="n">
        <f>ROUND(I136,2)+J136</f>
        <v>81.87</v>
      </c>
      <c r="L136" s="19" t="n">
        <f>ROUND(H136*ROUND(I136,2),2)</f>
        <v>2292.36</v>
      </c>
      <c r="M136" s="19" t="n">
        <v/>
      </c>
      <c r="N136" s="19" t="n">
        <f>L136+M136</f>
        <v>2292.36</v>
      </c>
      <c r="O136" s="8" t="n">
        <v>28</v>
      </c>
      <c r="P136" s="20" t="n" hidden="false">
        <v>210</v>
      </c>
      <c r="Q136" s="19" t="n" hidden="false">
        <v/>
      </c>
      <c r="R136" s="19" t="n" hidden="false">
        <f>P136+Q136</f>
        <v>210</v>
      </c>
      <c r="S136" s="19" t="n" hidden="false">
        <f>ROUND(O136*P136,2)</f>
        <v>5880</v>
      </c>
      <c r="T136" s="19" t="n" hidden="false">
        <v/>
      </c>
      <c r="U136" s="19" t="n" hidden="false">
        <f>S136+T136</f>
        <v>5880</v>
      </c>
      <c r="V136" s="21" t="n" hidden="false">
        <f>U136/N136-1</f>
        <v>1.5650421399780137</v>
      </c>
      <c r="W136" s="8" t="n">
        <v>28</v>
      </c>
      <c r="X136" s="20" t="n" hidden="false">
        <v>266</v>
      </c>
      <c r="Y136" s="19" t="n" hidden="false">
        <v/>
      </c>
      <c r="Z136" s="19" t="n" hidden="false">
        <f>X136+Y136</f>
        <v>266</v>
      </c>
      <c r="AA136" s="19" t="n" hidden="false">
        <f>ROUND(W136*X136,2)</f>
        <v>7448</v>
      </c>
      <c r="AB136" s="19" t="n" hidden="false">
        <v/>
      </c>
      <c r="AC136" s="19" t="n" hidden="false">
        <f>AA136+AB136</f>
        <v>7448</v>
      </c>
      <c r="AD136" s="21" t="n" hidden="false">
        <f>AC136/N136-1</f>
        <v>2.249053377305484</v>
      </c>
      <c r="AE136" s="8" t="n">
        <v>28</v>
      </c>
      <c r="AF136" s="20" t="n" hidden="false">
        <v>350</v>
      </c>
      <c r="AG136" s="19" t="n" hidden="false">
        <v/>
      </c>
      <c r="AH136" s="19" t="n" hidden="false">
        <f>AF136+AG136</f>
        <v>350</v>
      </c>
      <c r="AI136" s="19" t="n" hidden="false">
        <f>ROUND(AE136*AF136,2)</f>
        <v>9800</v>
      </c>
      <c r="AJ136" s="19" t="n" hidden="false">
        <v/>
      </c>
      <c r="AK136" s="19" t="n" hidden="false">
        <f>AI136+AJ136</f>
        <v>9800</v>
      </c>
      <c r="AL136" s="21" t="n" hidden="false">
        <f>AK136/N136-1</f>
        <v>3.27507023329669</v>
      </c>
      <c r="AM136" s="8" t="n">
        <v>0</v>
      </c>
      <c r="AN136" s="19" t="n" hidden="false">
        <v>0</v>
      </c>
      <c r="AO136" s="19" t="n" hidden="false">
        <v/>
      </c>
      <c r="AP136" s="19" t="n" hidden="false">
        <f>AN136+AO136</f>
        <v>0</v>
      </c>
      <c r="AQ136" s="19" t="n" hidden="false">
        <f>ROUND(AM136*AN136,2)</f>
        <v>0</v>
      </c>
      <c r="AR136" s="19" t="n" hidden="false">
        <v/>
      </c>
      <c r="AS136" s="19" t="n" hidden="false">
        <f>AQ136+AR136</f>
        <v>0</v>
      </c>
      <c r="AT136" s="21" t="n" hidden="false">
        <f>AS136/N136-1</f>
        <v>-1</v>
      </c>
    </row>
    <row r="137" customFormat="false" hidden="false" outlineLevel="0" collapsed="false">
      <c r="A137" s="18" t="inlineStr">
        <is>
          <t xml:space="preserve">1.1.1.1.1.1.4.2</t>
        </is>
      </c>
      <c r="B137" s="18" t="inlineStr">
        <is>
          <t xml:space="preserve"/>
        </is>
      </c>
      <c r="C137" s="18" t="inlineStr">
        <is>
          <t xml:space="preserve">Монтаж электрических оконечных устройств / розетка</t>
        </is>
      </c>
      <c r="D137" s="7" t="inlineStr">
        <is>
          <t xml:space="preserve"/>
        </is>
      </c>
      <c r="E137" s="7" t="inlineStr">
        <is>
          <t xml:space="preserve">Выгружается из БО по объектам BIM-КЦ</t>
        </is>
      </c>
      <c r="F137" s="7" t="inlineStr">
        <is>
          <t xml:space="preserve">ШТ</t>
        </is>
      </c>
      <c r="G137" s="7" t="inlineStr">
        <is>
          <t xml:space="preserve">1</t>
        </is>
      </c>
      <c r="H137" s="8" t="n">
        <v>166</v>
      </c>
      <c r="I137" s="19" t="n">
        <f>ROUND((L138+L139+L140)/H137,2)</f>
        <v>13.87</v>
      </c>
      <c r="J137" s="20" t="n">
        <v>478</v>
      </c>
      <c r="K137" s="19" t="n">
        <f>I137+ROUND(J137,2)</f>
        <v>491.87</v>
      </c>
      <c r="L137" s="19" t="n">
        <f>ROUND(H137*I137,2)</f>
        <v>2302.42</v>
      </c>
      <c r="M137" s="19" t="n">
        <f>ROUND(H137*ROUND(J137,2),2)</f>
        <v>79348</v>
      </c>
      <c r="N137" s="19" t="n">
        <f>L137+M137</f>
        <v>81650.42</v>
      </c>
      <c r="O137" s="8" t="n">
        <v>166</v>
      </c>
      <c r="P137" s="19" t="n" hidden="false">
        <f>ROUND((S138+S139+S140)/O137,2)</f>
        <v>167.23</v>
      </c>
      <c r="Q137" s="20" t="n" hidden="false">
        <v>764.8</v>
      </c>
      <c r="R137" s="19" t="n" hidden="false">
        <f>P137+Q137</f>
        <v>932.03</v>
      </c>
      <c r="S137" s="19" t="n" hidden="false">
        <f>ROUND(O137*P137,2)</f>
        <v>27760.18</v>
      </c>
      <c r="T137" s="19" t="n" hidden="false">
        <f>ROUND(O137*Q137,2)</f>
        <v>126956.8</v>
      </c>
      <c r="U137" s="19" t="n" hidden="false">
        <f>S137+T137</f>
        <v>154716.98</v>
      </c>
      <c r="V137" s="21" t="n" hidden="false">
        <f>U137/N137-1</f>
        <v>0.8948705958891578</v>
      </c>
      <c r="W137" s="8" t="n">
        <v>166</v>
      </c>
      <c r="X137" s="19" t="n" hidden="false">
        <f>ROUND((AA138+AA139+AA140)/W137,2)</f>
        <v>374.87</v>
      </c>
      <c r="Y137" s="20" t="n" hidden="false">
        <v>950</v>
      </c>
      <c r="Z137" s="19" t="n" hidden="false">
        <f>X137+Y137</f>
        <v>1324.87</v>
      </c>
      <c r="AA137" s="19" t="n" hidden="false">
        <f>ROUND(W137*X137,2)</f>
        <v>62228.42</v>
      </c>
      <c r="AB137" s="19" t="n" hidden="false">
        <f>ROUND(W137*Y137,2)</f>
        <v>157700</v>
      </c>
      <c r="AC137" s="19" t="n" hidden="false">
        <f>AA137+AB137</f>
        <v>219928.42</v>
      </c>
      <c r="AD137" s="21" t="n" hidden="false">
        <f>AC137/N137-1</f>
        <v>1.6935369101591888</v>
      </c>
      <c r="AE137" s="8" t="n">
        <v>166</v>
      </c>
      <c r="AF137" s="19" t="n" hidden="false">
        <f>ROUND((AI138+AI139+AI140)/AE137,2)</f>
        <v>263.87</v>
      </c>
      <c r="AG137" s="20" t="n" hidden="false">
        <v>1000</v>
      </c>
      <c r="AH137" s="19" t="n" hidden="false">
        <f>AF137+AG137</f>
        <v>1263.87</v>
      </c>
      <c r="AI137" s="19" t="n" hidden="false">
        <f>ROUND(AE137*AF137,2)</f>
        <v>43802.42</v>
      </c>
      <c r="AJ137" s="19" t="n" hidden="false">
        <f>ROUND(AE137*AG137,2)</f>
        <v>166000</v>
      </c>
      <c r="AK137" s="19" t="n" hidden="false">
        <f>AI137+AJ137</f>
        <v>209802.42</v>
      </c>
      <c r="AL137" s="21" t="n" hidden="false">
        <f>AK137/N137-1</f>
        <v>1.5695204017321651</v>
      </c>
      <c r="AM137" s="8" t="n">
        <v>0</v>
      </c>
      <c r="AN137" s="19" t="n" hidden="false">
        <f>ROUND((AQ138+AQ139+AQ140)/AM137,2)</f>
        <v>0</v>
      </c>
      <c r="AO137" s="19" t="n" hidden="false">
        <v>0</v>
      </c>
      <c r="AP137" s="19" t="n" hidden="false">
        <f>AN137+AO137</f>
        <v>0</v>
      </c>
      <c r="AQ137" s="19" t="n" hidden="false">
        <f>ROUND(AM137*AN137,2)</f>
        <v>0</v>
      </c>
      <c r="AR137" s="19" t="n" hidden="false">
        <f>ROUND(AM137*AO137,2)</f>
        <v>0</v>
      </c>
      <c r="AS137" s="19" t="n" hidden="false">
        <f>AQ137+AR137</f>
        <v>0</v>
      </c>
      <c r="AT137" s="21" t="n" hidden="false">
        <f>AS137/N137-1</f>
        <v>-1</v>
      </c>
    </row>
    <row r="138" customFormat="false" hidden="false" outlineLevel="0" collapsed="false">
      <c r="A138" s="18" t="inlineStr">
        <is>
          <t xml:space="preserve">1.1.1.1.1.1.4.2.1</t>
        </is>
      </c>
      <c r="B138" s="18" t="inlineStr">
        <is>
          <t xml:space="preserve"/>
        </is>
      </c>
      <c r="C138" s="22" t="inlineStr">
        <is>
          <t xml:space="preserve">Розетка Открытая 1п 2P+PE 16А IP20 220...250В з/к з/ш Белый</t>
        </is>
      </c>
      <c r="D138" s="7" t="inlineStr">
        <is>
          <t xml:space="preserve">Розетка Скрытая EWR16-028-90</t>
        </is>
      </c>
      <c r="E138" s="7" t="inlineStr">
        <is>
          <t xml:space="preserve"/>
        </is>
      </c>
      <c r="F138" s="7" t="inlineStr">
        <is>
          <t xml:space="preserve">ШТ</t>
        </is>
      </c>
      <c r="G138" s="7" t="inlineStr">
        <is>
          <t xml:space="preserve">1</t>
        </is>
      </c>
      <c r="H138" s="8" t="n">
        <v>166</v>
      </c>
      <c r="I138" s="20" t="n">
        <v>0</v>
      </c>
      <c r="J138" s="19" t="n">
        <v/>
      </c>
      <c r="K138" s="19" t="n">
        <f>ROUND(I138,2)+J138</f>
        <v>0</v>
      </c>
      <c r="L138" s="19" t="n">
        <f>ROUND(H138*ROUND(I138,2),2)</f>
        <v>0</v>
      </c>
      <c r="M138" s="19" t="n">
        <v/>
      </c>
      <c r="N138" s="19" t="n">
        <f>L138+M138</f>
        <v>0</v>
      </c>
      <c r="O138" s="8" t="n">
        <v>166</v>
      </c>
      <c r="P138" s="20" t="n" hidden="false">
        <v>153.36</v>
      </c>
      <c r="Q138" s="19" t="n" hidden="false">
        <v/>
      </c>
      <c r="R138" s="19" t="n" hidden="false">
        <f>P138+Q138</f>
        <v>153.36</v>
      </c>
      <c r="S138" s="19" t="n" hidden="false">
        <f>ROUND(O138*P138,2)</f>
        <v>25457.76</v>
      </c>
      <c r="T138" s="19" t="n" hidden="false">
        <v/>
      </c>
      <c r="U138" s="19" t="n" hidden="false">
        <f>S138+T138</f>
        <v>25457.76</v>
      </c>
      <c r="V138" s="21" t="n" hidden="false">
        <f>U138/N138-1</f>
        <v>Infinity</v>
      </c>
      <c r="W138" s="8" t="n">
        <v>166</v>
      </c>
      <c r="X138" s="20" t="n" hidden="false">
        <v>361</v>
      </c>
      <c r="Y138" s="19" t="n" hidden="false">
        <v/>
      </c>
      <c r="Z138" s="19" t="n" hidden="false">
        <f>X138+Y138</f>
        <v>361</v>
      </c>
      <c r="AA138" s="19" t="n" hidden="false">
        <f>ROUND(W138*X138,2)</f>
        <v>59926</v>
      </c>
      <c r="AB138" s="19" t="n" hidden="false">
        <v/>
      </c>
      <c r="AC138" s="19" t="n" hidden="false">
        <f>AA138+AB138</f>
        <v>59926</v>
      </c>
      <c r="AD138" s="21" t="n" hidden="false">
        <f>AC138/N138-1</f>
        <v>Infinity</v>
      </c>
      <c r="AE138" s="8" t="n">
        <v>166</v>
      </c>
      <c r="AF138" s="20" t="n" hidden="false">
        <v>250</v>
      </c>
      <c r="AG138" s="19" t="n" hidden="false">
        <v/>
      </c>
      <c r="AH138" s="19" t="n" hidden="false">
        <f>AF138+AG138</f>
        <v>250</v>
      </c>
      <c r="AI138" s="19" t="n" hidden="false">
        <f>ROUND(AE138*AF138,2)</f>
        <v>41500</v>
      </c>
      <c r="AJ138" s="19" t="n" hidden="false">
        <v/>
      </c>
      <c r="AK138" s="19" t="n" hidden="false">
        <f>AI138+AJ138</f>
        <v>41500</v>
      </c>
      <c r="AL138" s="21" t="n" hidden="false">
        <f>AK138/N138-1</f>
        <v>Infinity</v>
      </c>
      <c r="AM138" s="8" t="n">
        <v>0</v>
      </c>
      <c r="AN138" s="19" t="n" hidden="false">
        <v>0</v>
      </c>
      <c r="AO138" s="19" t="n" hidden="false">
        <v/>
      </c>
      <c r="AP138" s="19" t="n" hidden="false">
        <f>AN138+AO138</f>
        <v>0</v>
      </c>
      <c r="AQ138" s="19" t="n" hidden="false">
        <f>ROUND(AM138*AN138,2)</f>
        <v>0</v>
      </c>
      <c r="AR138" s="19" t="n" hidden="false">
        <v/>
      </c>
      <c r="AS138" s="19" t="n" hidden="false">
        <f>AQ138+AR138</f>
        <v>0</v>
      </c>
      <c r="AT138" s="21" t="n" hidden="false">
        <f>AS138/N138-1</f>
        <v>NaN</v>
      </c>
    </row>
    <row r="139" customFormat="false" hidden="false" outlineLevel="0" collapsed="false">
      <c r="A139" s="18" t="inlineStr">
        <is>
          <t xml:space="preserve">1.1.1.1.1.1.4.2.2</t>
        </is>
      </c>
      <c r="B139" s="18" t="inlineStr">
        <is>
          <t xml:space="preserve"/>
        </is>
      </c>
      <c r="C139" s="22" t="inlineStr">
        <is>
          <t xml:space="preserve">Рамка Schneider Electric Glossa_ / белый / 2 поста / GSL000102</t>
        </is>
      </c>
      <c r="D139" s="7" t="inlineStr">
        <is>
          <t xml:space="preserve">EWM-G-302-10</t>
        </is>
      </c>
      <c r="E139" s="7" t="inlineStr">
        <is>
          <t xml:space="preserve"/>
        </is>
      </c>
      <c r="F139" s="7" t="inlineStr">
        <is>
          <t xml:space="preserve">ШТ</t>
        </is>
      </c>
      <c r="G139" s="7" t="inlineStr">
        <is>
          <t xml:space="preserve">1</t>
        </is>
      </c>
      <c r="H139" s="8" t="n">
        <v>85</v>
      </c>
      <c r="I139" s="23" t="n">
        <v>16.93</v>
      </c>
      <c r="J139" s="19" t="n">
        <v/>
      </c>
      <c r="K139" s="19" t="n">
        <f>ROUND(I139,2)+J139</f>
        <v>16.93</v>
      </c>
      <c r="L139" s="19" t="n">
        <f>ROUND(H139*ROUND(I139,2),2)</f>
        <v>1439.05</v>
      </c>
      <c r="M139" s="19" t="n">
        <v/>
      </c>
      <c r="N139" s="19" t="n">
        <f>L139+M139</f>
        <v>1439.05</v>
      </c>
      <c r="O139" s="8" t="n">
        <v>85</v>
      </c>
      <c r="P139" s="23" t="n" hidden="false">
        <v>16.93</v>
      </c>
      <c r="Q139" s="19" t="n" hidden="false">
        <v/>
      </c>
      <c r="R139" s="19" t="n" hidden="false">
        <f>P139+Q139</f>
        <v>16.93</v>
      </c>
      <c r="S139" s="19" t="n" hidden="false">
        <f>ROUND(O139*P139,2)</f>
        <v>1439.05</v>
      </c>
      <c r="T139" s="19" t="n" hidden="false">
        <v/>
      </c>
      <c r="U139" s="19" t="n" hidden="false">
        <f>S139+T139</f>
        <v>1439.05</v>
      </c>
      <c r="V139" s="21" t="n" hidden="false">
        <f>U139/N139-1</f>
        <v>0</v>
      </c>
      <c r="W139" s="8" t="n">
        <v>85</v>
      </c>
      <c r="X139" s="23" t="n" hidden="false">
        <v>16.93</v>
      </c>
      <c r="Y139" s="19" t="n" hidden="false">
        <v/>
      </c>
      <c r="Z139" s="19" t="n" hidden="false">
        <f>X139+Y139</f>
        <v>16.93</v>
      </c>
      <c r="AA139" s="19" t="n" hidden="false">
        <f>ROUND(W139*X139,2)</f>
        <v>1439.05</v>
      </c>
      <c r="AB139" s="19" t="n" hidden="false">
        <v/>
      </c>
      <c r="AC139" s="19" t="n" hidden="false">
        <f>AA139+AB139</f>
        <v>1439.05</v>
      </c>
      <c r="AD139" s="21" t="n" hidden="false">
        <f>AC139/N139-1</f>
        <v>0</v>
      </c>
      <c r="AE139" s="8" t="n">
        <v>85</v>
      </c>
      <c r="AF139" s="23" t="n" hidden="false">
        <v>16.93</v>
      </c>
      <c r="AG139" s="19" t="n" hidden="false">
        <v/>
      </c>
      <c r="AH139" s="19" t="n" hidden="false">
        <f>AF139+AG139</f>
        <v>16.93</v>
      </c>
      <c r="AI139" s="19" t="n" hidden="false">
        <f>ROUND(AE139*AF139,2)</f>
        <v>1439.05</v>
      </c>
      <c r="AJ139" s="19" t="n" hidden="false">
        <v/>
      </c>
      <c r="AK139" s="19" t="n" hidden="false">
        <f>AI139+AJ139</f>
        <v>1439.05</v>
      </c>
      <c r="AL139" s="21" t="n" hidden="false">
        <f>AK139/N139-1</f>
        <v>0</v>
      </c>
      <c r="AM139" s="8" t="n">
        <v>0</v>
      </c>
      <c r="AN139" s="23" t="n" hidden="false">
        <v>0</v>
      </c>
      <c r="AO139" s="19" t="n" hidden="false">
        <v/>
      </c>
      <c r="AP139" s="19" t="n" hidden="false">
        <f>AN139+AO139</f>
        <v>0</v>
      </c>
      <c r="AQ139" s="19" t="n" hidden="false">
        <f>ROUND(AM139*AN139,2)</f>
        <v>0</v>
      </c>
      <c r="AR139" s="19" t="n" hidden="false">
        <v/>
      </c>
      <c r="AS139" s="19" t="n" hidden="false">
        <f>AQ139+AR139</f>
        <v>0</v>
      </c>
      <c r="AT139" s="21" t="n" hidden="false">
        <f>AS139/N139-1</f>
        <v>-1</v>
      </c>
    </row>
    <row r="140" customFormat="false" hidden="false" outlineLevel="0" collapsed="false">
      <c r="A140" s="18" t="inlineStr">
        <is>
          <t xml:space="preserve">1.1.1.1.1.1.4.2.3</t>
        </is>
      </c>
      <c r="B140" s="18" t="inlineStr">
        <is>
          <t xml:space="preserve"/>
        </is>
      </c>
      <c r="C140" s="22" t="inlineStr">
        <is>
          <t xml:space="preserve">Рамка Schneider Electric Glossa_ / белый / 1 пост / GSL000101</t>
        </is>
      </c>
      <c r="D140" s="7" t="inlineStr">
        <is>
          <t xml:space="preserve">EWM-G-301-10</t>
        </is>
      </c>
      <c r="E140" s="7" t="inlineStr">
        <is>
          <t xml:space="preserve"/>
        </is>
      </c>
      <c r="F140" s="7" t="inlineStr">
        <is>
          <t xml:space="preserve">ШТ</t>
        </is>
      </c>
      <c r="G140" s="7" t="inlineStr">
        <is>
          <t xml:space="preserve">1</t>
        </is>
      </c>
      <c r="H140" s="8" t="n">
        <v>81</v>
      </c>
      <c r="I140" s="23" t="n">
        <v>10.66</v>
      </c>
      <c r="J140" s="19" t="n">
        <v/>
      </c>
      <c r="K140" s="19" t="n">
        <f>ROUND(I140,2)+J140</f>
        <v>10.66</v>
      </c>
      <c r="L140" s="19" t="n">
        <f>ROUND(H140*ROUND(I140,2),2)</f>
        <v>863.46</v>
      </c>
      <c r="M140" s="19" t="n">
        <v/>
      </c>
      <c r="N140" s="19" t="n">
        <f>L140+M140</f>
        <v>863.46</v>
      </c>
      <c r="O140" s="8" t="n">
        <v>81</v>
      </c>
      <c r="P140" s="23" t="n" hidden="false">
        <v>10.66</v>
      </c>
      <c r="Q140" s="19" t="n" hidden="false">
        <v/>
      </c>
      <c r="R140" s="19" t="n" hidden="false">
        <f>P140+Q140</f>
        <v>10.66</v>
      </c>
      <c r="S140" s="19" t="n" hidden="false">
        <f>ROUND(O140*P140,2)</f>
        <v>863.46</v>
      </c>
      <c r="T140" s="19" t="n" hidden="false">
        <v/>
      </c>
      <c r="U140" s="19" t="n" hidden="false">
        <f>S140+T140</f>
        <v>863.46</v>
      </c>
      <c r="V140" s="21" t="n" hidden="false">
        <f>U140/N140-1</f>
        <v>0</v>
      </c>
      <c r="W140" s="8" t="n">
        <v>81</v>
      </c>
      <c r="X140" s="23" t="n" hidden="false">
        <v>10.66</v>
      </c>
      <c r="Y140" s="19" t="n" hidden="false">
        <v/>
      </c>
      <c r="Z140" s="19" t="n" hidden="false">
        <f>X140+Y140</f>
        <v>10.66</v>
      </c>
      <c r="AA140" s="19" t="n" hidden="false">
        <f>ROUND(W140*X140,2)</f>
        <v>863.46</v>
      </c>
      <c r="AB140" s="19" t="n" hidden="false">
        <v/>
      </c>
      <c r="AC140" s="19" t="n" hidden="false">
        <f>AA140+AB140</f>
        <v>863.46</v>
      </c>
      <c r="AD140" s="21" t="n" hidden="false">
        <f>AC140/N140-1</f>
        <v>0</v>
      </c>
      <c r="AE140" s="8" t="n">
        <v>81</v>
      </c>
      <c r="AF140" s="23" t="n" hidden="false">
        <v>10.66</v>
      </c>
      <c r="AG140" s="19" t="n" hidden="false">
        <v/>
      </c>
      <c r="AH140" s="19" t="n" hidden="false">
        <f>AF140+AG140</f>
        <v>10.66</v>
      </c>
      <c r="AI140" s="19" t="n" hidden="false">
        <f>ROUND(AE140*AF140,2)</f>
        <v>863.46</v>
      </c>
      <c r="AJ140" s="19" t="n" hidden="false">
        <v/>
      </c>
      <c r="AK140" s="19" t="n" hidden="false">
        <f>AI140+AJ140</f>
        <v>863.46</v>
      </c>
      <c r="AL140" s="21" t="n" hidden="false">
        <f>AK140/N140-1</f>
        <v>0</v>
      </c>
      <c r="AM140" s="8" t="n">
        <v>0</v>
      </c>
      <c r="AN140" s="23" t="n" hidden="false">
        <v>0</v>
      </c>
      <c r="AO140" s="19" t="n" hidden="false">
        <v/>
      </c>
      <c r="AP140" s="19" t="n" hidden="false">
        <f>AN140+AO140</f>
        <v>0</v>
      </c>
      <c r="AQ140" s="19" t="n" hidden="false">
        <f>ROUND(AM140*AN140,2)</f>
        <v>0</v>
      </c>
      <c r="AR140" s="19" t="n" hidden="false">
        <v/>
      </c>
      <c r="AS140" s="19" t="n" hidden="false">
        <f>AQ140+AR140</f>
        <v>0</v>
      </c>
      <c r="AT140" s="21" t="n" hidden="false">
        <f>AS140/N140-1</f>
        <v>-1</v>
      </c>
    </row>
    <row r="141" customFormat="false" hidden="false" outlineLevel="0" collapsed="false">
      <c r="A141" s="18" t="inlineStr">
        <is>
          <t xml:space="preserve">1.1.1.1.1.1.4.3</t>
        </is>
      </c>
      <c r="B141" s="18" t="inlineStr">
        <is>
          <t xml:space="preserve"/>
        </is>
      </c>
      <c r="C141" s="18" t="inlineStr">
        <is>
          <t xml:space="preserve">Монтаж коробки распределительной, распаячной</t>
        </is>
      </c>
      <c r="D141" s="7" t="inlineStr">
        <is>
          <t xml:space="preserve"/>
        </is>
      </c>
      <c r="E141" s="7" t="inlineStr">
        <is>
          <t xml:space="preserve">Выгружается из БО по объектам BIM-КЦ</t>
        </is>
      </c>
      <c r="F141" s="7" t="inlineStr">
        <is>
          <t xml:space="preserve">ШТ</t>
        </is>
      </c>
      <c r="G141" s="7" t="inlineStr">
        <is>
          <t xml:space="preserve">1</t>
        </is>
      </c>
      <c r="H141" s="8" t="n">
        <v>127</v>
      </c>
      <c r="I141" s="19" t="n">
        <f>ROUND((L142)/H141,2)</f>
        <v>27</v>
      </c>
      <c r="J141" s="20" t="n">
        <v>395</v>
      </c>
      <c r="K141" s="19" t="n">
        <f>I141+ROUND(J141,2)</f>
        <v>422</v>
      </c>
      <c r="L141" s="19" t="n">
        <f>ROUND(H141*I141,2)</f>
        <v>3429</v>
      </c>
      <c r="M141" s="19" t="n">
        <f>ROUND(H141*ROUND(J141,2),2)</f>
        <v>50165</v>
      </c>
      <c r="N141" s="19" t="n">
        <f>L141+M141</f>
        <v>53594</v>
      </c>
      <c r="O141" s="8" t="n">
        <v>127</v>
      </c>
      <c r="P141" s="19" t="n" hidden="false">
        <f>ROUND((S142)/O141,2)</f>
        <v>11</v>
      </c>
      <c r="Q141" s="20" t="n" hidden="false">
        <v>764.8</v>
      </c>
      <c r="R141" s="19" t="n" hidden="false">
        <f>P141+Q141</f>
        <v>775.8</v>
      </c>
      <c r="S141" s="19" t="n" hidden="false">
        <f>ROUND(O141*P141,2)</f>
        <v>1397</v>
      </c>
      <c r="T141" s="19" t="n" hidden="false">
        <f>ROUND(O141*Q141,2)</f>
        <v>97129.6</v>
      </c>
      <c r="U141" s="19" t="n" hidden="false">
        <f>S141+T141</f>
        <v>98526.6</v>
      </c>
      <c r="V141" s="21" t="n" hidden="false">
        <f>U141/N141-1</f>
        <v>0.8383886255924171</v>
      </c>
      <c r="W141" s="8" t="n">
        <v>127</v>
      </c>
      <c r="X141" s="19" t="n" hidden="false">
        <f>ROUND((AA142)/W141,2)</f>
        <v>32</v>
      </c>
      <c r="Y141" s="20" t="n" hidden="false">
        <v>980</v>
      </c>
      <c r="Z141" s="19" t="n" hidden="false">
        <f>X141+Y141</f>
        <v>1012</v>
      </c>
      <c r="AA141" s="19" t="n" hidden="false">
        <f>ROUND(W141*X141,2)</f>
        <v>4064</v>
      </c>
      <c r="AB141" s="19" t="n" hidden="false">
        <f>ROUND(W141*Y141,2)</f>
        <v>124460</v>
      </c>
      <c r="AC141" s="19" t="n" hidden="false">
        <f>AA141+AB141</f>
        <v>128524</v>
      </c>
      <c r="AD141" s="21" t="n" hidden="false">
        <f>AC141/N141-1</f>
        <v>1.3981042654028437</v>
      </c>
      <c r="AE141" s="8" t="n">
        <v>127</v>
      </c>
      <c r="AF141" s="19" t="n" hidden="false">
        <f>ROUND((AI142)/AE141,2)</f>
        <v>15</v>
      </c>
      <c r="AG141" s="20" t="n" hidden="false">
        <v>1000</v>
      </c>
      <c r="AH141" s="19" t="n" hidden="false">
        <f>AF141+AG141</f>
        <v>1015</v>
      </c>
      <c r="AI141" s="19" t="n" hidden="false">
        <f>ROUND(AE141*AF141,2)</f>
        <v>1905</v>
      </c>
      <c r="AJ141" s="19" t="n" hidden="false">
        <f>ROUND(AE141*AG141,2)</f>
        <v>127000</v>
      </c>
      <c r="AK141" s="19" t="n" hidden="false">
        <f>AI141+AJ141</f>
        <v>128905</v>
      </c>
      <c r="AL141" s="21" t="n" hidden="false">
        <f>AK141/N141-1</f>
        <v>1.40521327014218</v>
      </c>
      <c r="AM141" s="8" t="n">
        <v>0</v>
      </c>
      <c r="AN141" s="19" t="n" hidden="false">
        <f>ROUND((AQ142)/AM141,2)</f>
        <v>0</v>
      </c>
      <c r="AO141" s="19" t="n" hidden="false">
        <v>0</v>
      </c>
      <c r="AP141" s="19" t="n" hidden="false">
        <f>AN141+AO141</f>
        <v>0</v>
      </c>
      <c r="AQ141" s="19" t="n" hidden="false">
        <f>ROUND(AM141*AN141,2)</f>
        <v>0</v>
      </c>
      <c r="AR141" s="19" t="n" hidden="false">
        <f>ROUND(AM141*AO141,2)</f>
        <v>0</v>
      </c>
      <c r="AS141" s="19" t="n" hidden="false">
        <f>AQ141+AR141</f>
        <v>0</v>
      </c>
      <c r="AT141" s="21" t="n" hidden="false">
        <f>AS141/N141-1</f>
        <v>-1</v>
      </c>
    </row>
    <row r="142" customFormat="false" hidden="false" outlineLevel="0" collapsed="false">
      <c r="A142" s="18" t="inlineStr">
        <is>
          <t xml:space="preserve">1.1.1.1.1.1.4.3.1</t>
        </is>
      </c>
      <c r="B142" s="18" t="inlineStr">
        <is>
          <t xml:space="preserve"/>
        </is>
      </c>
      <c r="C142" s="22" t="inlineStr">
        <is>
          <t xml:space="preserve">Коробка распаячная_ / Круглая / 80х40 / КМ41004 (UKT01-080-040-000)</t>
        </is>
      </c>
      <c r="D142" s="7" t="inlineStr">
        <is>
          <t xml:space="preserve">КМ40002 UKT10-065-040-000</t>
        </is>
      </c>
      <c r="E142" s="7" t="inlineStr">
        <is>
          <t xml:space="preserve"/>
        </is>
      </c>
      <c r="F142" s="7" t="inlineStr">
        <is>
          <t xml:space="preserve">ШТ</t>
        </is>
      </c>
      <c r="G142" s="7" t="inlineStr">
        <is>
          <t xml:space="preserve">1</t>
        </is>
      </c>
      <c r="H142" s="8" t="n">
        <v>127</v>
      </c>
      <c r="I142" s="20" t="n">
        <v>27</v>
      </c>
      <c r="J142" s="19" t="n">
        <v/>
      </c>
      <c r="K142" s="19" t="n">
        <f>ROUND(I142,2)+J142</f>
        <v>27</v>
      </c>
      <c r="L142" s="19" t="n">
        <f>ROUND(H142*ROUND(I142,2),2)</f>
        <v>3429</v>
      </c>
      <c r="M142" s="19" t="n">
        <v/>
      </c>
      <c r="N142" s="19" t="n">
        <f>L142+M142</f>
        <v>3429</v>
      </c>
      <c r="O142" s="8" t="n">
        <v>127</v>
      </c>
      <c r="P142" s="20" t="n" hidden="false">
        <v>11</v>
      </c>
      <c r="Q142" s="19" t="n" hidden="false">
        <v/>
      </c>
      <c r="R142" s="19" t="n" hidden="false">
        <f>P142+Q142</f>
        <v>11</v>
      </c>
      <c r="S142" s="19" t="n" hidden="false">
        <f>ROUND(O142*P142,2)</f>
        <v>1397</v>
      </c>
      <c r="T142" s="19" t="n" hidden="false">
        <v/>
      </c>
      <c r="U142" s="19" t="n" hidden="false">
        <f>S142+T142</f>
        <v>1397</v>
      </c>
      <c r="V142" s="21" t="n" hidden="false">
        <f>U142/N142-1</f>
        <v>-0.5925925925925926</v>
      </c>
      <c r="W142" s="8" t="n">
        <v>127</v>
      </c>
      <c r="X142" s="20" t="n" hidden="false">
        <v>32</v>
      </c>
      <c r="Y142" s="19" t="n" hidden="false">
        <v/>
      </c>
      <c r="Z142" s="19" t="n" hidden="false">
        <f>X142+Y142</f>
        <v>32</v>
      </c>
      <c r="AA142" s="19" t="n" hidden="false">
        <f>ROUND(W142*X142,2)</f>
        <v>4064</v>
      </c>
      <c r="AB142" s="19" t="n" hidden="false">
        <v/>
      </c>
      <c r="AC142" s="19" t="n" hidden="false">
        <f>AA142+AB142</f>
        <v>4064</v>
      </c>
      <c r="AD142" s="21" t="n" hidden="false">
        <f>AC142/N142-1</f>
        <v>0.18518518518518512</v>
      </c>
      <c r="AE142" s="8" t="n">
        <v>127</v>
      </c>
      <c r="AF142" s="20" t="n" hidden="false">
        <v>15</v>
      </c>
      <c r="AG142" s="19" t="n" hidden="false">
        <v/>
      </c>
      <c r="AH142" s="19" t="n" hidden="false">
        <f>AF142+AG142</f>
        <v>15</v>
      </c>
      <c r="AI142" s="19" t="n" hidden="false">
        <f>ROUND(AE142*AF142,2)</f>
        <v>1905</v>
      </c>
      <c r="AJ142" s="19" t="n" hidden="false">
        <v/>
      </c>
      <c r="AK142" s="19" t="n" hidden="false">
        <f>AI142+AJ142</f>
        <v>1905</v>
      </c>
      <c r="AL142" s="21" t="n" hidden="false">
        <f>AK142/N142-1</f>
        <v>-0.4444444444444444</v>
      </c>
      <c r="AM142" s="8" t="n">
        <v>0</v>
      </c>
      <c r="AN142" s="19" t="n" hidden="false">
        <v>0</v>
      </c>
      <c r="AO142" s="19" t="n" hidden="false">
        <v/>
      </c>
      <c r="AP142" s="19" t="n" hidden="false">
        <f>AN142+AO142</f>
        <v>0</v>
      </c>
      <c r="AQ142" s="19" t="n" hidden="false">
        <f>ROUND(AM142*AN142,2)</f>
        <v>0</v>
      </c>
      <c r="AR142" s="19" t="n" hidden="false">
        <v/>
      </c>
      <c r="AS142" s="19" t="n" hidden="false">
        <f>AQ142+AR142</f>
        <v>0</v>
      </c>
      <c r="AT142" s="21" t="n" hidden="false">
        <f>AS142/N142-1</f>
        <v>-1</v>
      </c>
    </row>
    <row r="143" customFormat="false" hidden="false" outlineLevel="0" collapsed="false">
      <c r="A143" s="18" t="inlineStr">
        <is>
          <t xml:space="preserve">1.1.1.1.1.1.4.4</t>
        </is>
      </c>
      <c r="B143" s="18" t="inlineStr">
        <is>
          <t xml:space="preserve"/>
        </is>
      </c>
      <c r="C143" s="18" t="inlineStr">
        <is>
          <t xml:space="preserve">Монтаж подрозетников, установочных, монтажных коробок в подготовленные отверстия / в ЖБИ, ПГП, газобетон, акотек</t>
        </is>
      </c>
      <c r="D143" s="7" t="inlineStr">
        <is>
          <t xml:space="preserve"/>
        </is>
      </c>
      <c r="E143" s="7" t="inlineStr">
        <is>
          <t xml:space="preserve">Выгружается из БО по объектам BIM-КЦ</t>
        </is>
      </c>
      <c r="F143" s="7" t="inlineStr">
        <is>
          <t xml:space="preserve">ШТ</t>
        </is>
      </c>
      <c r="G143" s="7" t="inlineStr">
        <is>
          <t xml:space="preserve">1</t>
        </is>
      </c>
      <c r="H143" s="8" t="n">
        <v>325</v>
      </c>
      <c r="I143" s="19" t="n">
        <f>ROUND((L144+L145)/H143,2)</f>
        <v>0.9</v>
      </c>
      <c r="J143" s="20" t="n">
        <v>149</v>
      </c>
      <c r="K143" s="19" t="n">
        <f>I143+ROUND(J143,2)</f>
        <v>149.9</v>
      </c>
      <c r="L143" s="19" t="n">
        <f>ROUND(H143*I143,2)</f>
        <v>292.5</v>
      </c>
      <c r="M143" s="19" t="n">
        <f>ROUND(H143*ROUND(J143,2),2)</f>
        <v>48425</v>
      </c>
      <c r="N143" s="19" t="n">
        <f>L143+M143</f>
        <v>48717.5</v>
      </c>
      <c r="O143" s="8" t="n">
        <v>325</v>
      </c>
      <c r="P143" s="19" t="n" hidden="false">
        <f>ROUND((S144+S145)/O143,2)</f>
        <v>65.25</v>
      </c>
      <c r="Q143" s="20" t="n" hidden="false">
        <v>238.4</v>
      </c>
      <c r="R143" s="19" t="n" hidden="false">
        <f>P143+Q143</f>
        <v>303.65</v>
      </c>
      <c r="S143" s="19" t="n" hidden="false">
        <f>ROUND(O143*P143,2)</f>
        <v>21206.25</v>
      </c>
      <c r="T143" s="19" t="n" hidden="false">
        <f>ROUND(O143*Q143,2)</f>
        <v>77480</v>
      </c>
      <c r="U143" s="19" t="n" hidden="false">
        <f>S143+T143</f>
        <v>98686.25</v>
      </c>
      <c r="V143" s="21" t="n" hidden="false">
        <f>U143/N143-1</f>
        <v>1.025683789192795</v>
      </c>
      <c r="W143" s="8" t="n">
        <v>325</v>
      </c>
      <c r="X143" s="19" t="n" hidden="false">
        <f>ROUND((AA144+AA145)/W143,2)</f>
        <v>19.08</v>
      </c>
      <c r="Y143" s="20" t="n" hidden="false">
        <v>230</v>
      </c>
      <c r="Z143" s="19" t="n" hidden="false">
        <f>X143+Y143</f>
        <v>249.08</v>
      </c>
      <c r="AA143" s="19" t="n" hidden="false">
        <f>ROUND(W143*X143,2)</f>
        <v>6201</v>
      </c>
      <c r="AB143" s="19" t="n" hidden="false">
        <f>ROUND(W143*Y143,2)</f>
        <v>74750</v>
      </c>
      <c r="AC143" s="19" t="n" hidden="false">
        <f>AA143+AB143</f>
        <v>80951</v>
      </c>
      <c r="AD143" s="21" t="n" hidden="false">
        <f>AC143/N143-1</f>
        <v>0.6616410940627084</v>
      </c>
      <c r="AE143" s="8" t="n">
        <v>325</v>
      </c>
      <c r="AF143" s="19" t="n" hidden="false">
        <f>ROUND((AI144+AI145)/AE143,2)</f>
        <v>85</v>
      </c>
      <c r="AG143" s="20" t="n" hidden="false">
        <v>1000</v>
      </c>
      <c r="AH143" s="19" t="n" hidden="false">
        <f>AF143+AG143</f>
        <v>1085</v>
      </c>
      <c r="AI143" s="19" t="n" hidden="false">
        <f>ROUND(AE143*AF143,2)</f>
        <v>27625</v>
      </c>
      <c r="AJ143" s="19" t="n" hidden="false">
        <f>ROUND(AE143*AG143,2)</f>
        <v>325000</v>
      </c>
      <c r="AK143" s="19" t="n" hidden="false">
        <f>AI143+AJ143</f>
        <v>352625</v>
      </c>
      <c r="AL143" s="21" t="n" hidden="false">
        <f>AK143/N143-1</f>
        <v>6.23815877251501</v>
      </c>
      <c r="AM143" s="8" t="n">
        <v>0</v>
      </c>
      <c r="AN143" s="19" t="n" hidden="false">
        <f>ROUND((AQ144+AQ145)/AM143,2)</f>
        <v>0</v>
      </c>
      <c r="AO143" s="19" t="n" hidden="false">
        <v>0</v>
      </c>
      <c r="AP143" s="19" t="n" hidden="false">
        <f>AN143+AO143</f>
        <v>0</v>
      </c>
      <c r="AQ143" s="19" t="n" hidden="false">
        <f>ROUND(AM143*AN143,2)</f>
        <v>0</v>
      </c>
      <c r="AR143" s="19" t="n" hidden="false">
        <f>ROUND(AM143*AO143,2)</f>
        <v>0</v>
      </c>
      <c r="AS143" s="19" t="n" hidden="false">
        <f>AQ143+AR143</f>
        <v>0</v>
      </c>
      <c r="AT143" s="21" t="n" hidden="false">
        <f>AS143/N143-1</f>
        <v>-1</v>
      </c>
    </row>
    <row r="144" customFormat="false" hidden="false" outlineLevel="0" collapsed="false">
      <c r="A144" s="18" t="inlineStr">
        <is>
          <t xml:space="preserve">1.1.1.1.1.1.4.4.1</t>
        </is>
      </c>
      <c r="B144" s="18" t="inlineStr">
        <is>
          <t xml:space="preserve"/>
        </is>
      </c>
      <c r="C144" s="22" t="inlineStr">
        <is>
          <t xml:space="preserve">Смесь штукатурная гипсовая_</t>
        </is>
      </c>
      <c r="D144" s="7" t="inlineStr">
        <is>
          <t xml:space="preserve"/>
        </is>
      </c>
      <c r="E144" s="7" t="inlineStr">
        <is>
          <t xml:space="preserve"/>
        </is>
      </c>
      <c r="F144" s="7" t="inlineStr">
        <is>
          <t xml:space="preserve">КГ</t>
        </is>
      </c>
      <c r="G144" s="7" t="inlineStr">
        <is>
          <t xml:space="preserve">0.3</t>
        </is>
      </c>
      <c r="H144" s="8" t="n">
        <v>29.25</v>
      </c>
      <c r="I144" s="20" t="n">
        <v>10</v>
      </c>
      <c r="J144" s="19" t="n">
        <v/>
      </c>
      <c r="K144" s="19" t="n">
        <f>ROUND(I144,2)+J144</f>
        <v>10</v>
      </c>
      <c r="L144" s="19" t="n">
        <f>ROUND(H144*ROUND(I144,2),2)</f>
        <v>292.5</v>
      </c>
      <c r="M144" s="19" t="n">
        <v/>
      </c>
      <c r="N144" s="19" t="n">
        <f>L144+M144</f>
        <v>292.5</v>
      </c>
      <c r="O144" s="8" t="n">
        <v>29.25</v>
      </c>
      <c r="P144" s="20" t="n" hidden="false">
        <v>565</v>
      </c>
      <c r="Q144" s="19" t="n" hidden="false">
        <v/>
      </c>
      <c r="R144" s="19" t="n" hidden="false">
        <f>P144+Q144</f>
        <v>565</v>
      </c>
      <c r="S144" s="19" t="n" hidden="false">
        <f>ROUND(O144*P144,2)</f>
        <v>16526.25</v>
      </c>
      <c r="T144" s="19" t="n" hidden="false">
        <v/>
      </c>
      <c r="U144" s="19" t="n" hidden="false">
        <f>S144+T144</f>
        <v>16526.25</v>
      </c>
      <c r="V144" s="21" t="n" hidden="false">
        <f>U144/N144-1</f>
        <v>55.5</v>
      </c>
      <c r="W144" s="8" t="n">
        <v>29.25</v>
      </c>
      <c r="X144" s="20" t="n" hidden="false">
        <v>12</v>
      </c>
      <c r="Y144" s="19" t="n" hidden="false">
        <v/>
      </c>
      <c r="Z144" s="19" t="n" hidden="false">
        <f>X144+Y144</f>
        <v>12</v>
      </c>
      <c r="AA144" s="19" t="n" hidden="false">
        <f>ROUND(W144*X144,2)</f>
        <v>351</v>
      </c>
      <c r="AB144" s="19" t="n" hidden="false">
        <v/>
      </c>
      <c r="AC144" s="19" t="n" hidden="false">
        <f>AA144+AB144</f>
        <v>351</v>
      </c>
      <c r="AD144" s="21" t="n" hidden="false">
        <f>AC144/N144-1</f>
        <v>0.19999999999999996</v>
      </c>
      <c r="AE144" s="8" t="n">
        <v>29.25</v>
      </c>
      <c r="AF144" s="20" t="n" hidden="false">
        <v>500</v>
      </c>
      <c r="AG144" s="19" t="n" hidden="false">
        <v/>
      </c>
      <c r="AH144" s="19" t="n" hidden="false">
        <f>AF144+AG144</f>
        <v>500</v>
      </c>
      <c r="AI144" s="19" t="n" hidden="false">
        <f>ROUND(AE144*AF144,2)</f>
        <v>14625</v>
      </c>
      <c r="AJ144" s="19" t="n" hidden="false">
        <v/>
      </c>
      <c r="AK144" s="19" t="n" hidden="false">
        <f>AI144+AJ144</f>
        <v>14625</v>
      </c>
      <c r="AL144" s="21" t="n" hidden="false">
        <f>AK144/N144-1</f>
        <v>49</v>
      </c>
      <c r="AM144" s="8" t="n">
        <v>0</v>
      </c>
      <c r="AN144" s="19" t="n" hidden="false">
        <v>0</v>
      </c>
      <c r="AO144" s="19" t="n" hidden="false">
        <v/>
      </c>
      <c r="AP144" s="19" t="n" hidden="false">
        <f>AN144+AO144</f>
        <v>0</v>
      </c>
      <c r="AQ144" s="19" t="n" hidden="false">
        <f>ROUND(AM144*AN144,2)</f>
        <v>0</v>
      </c>
      <c r="AR144" s="19" t="n" hidden="false">
        <v/>
      </c>
      <c r="AS144" s="19" t="n" hidden="false">
        <f>AQ144+AR144</f>
        <v>0</v>
      </c>
      <c r="AT144" s="21" t="n" hidden="false">
        <f>AS144/N144-1</f>
        <v>-1</v>
      </c>
    </row>
    <row r="145" customFormat="false" hidden="false" outlineLevel="0" collapsed="false">
      <c r="A145" s="18" t="inlineStr">
        <is>
          <t xml:space="preserve">1.1.1.1.1.1.4.4.2</t>
        </is>
      </c>
      <c r="B145" s="18" t="inlineStr">
        <is>
          <t xml:space="preserve"/>
        </is>
      </c>
      <c r="C145" s="22" t="inlineStr">
        <is>
          <t xml:space="preserve">Коробка установочная круглая D=68мм h=40мм IP20 пластик тип установки скрытый для твердых стен б/крышки б/вводов</t>
        </is>
      </c>
      <c r="D145" s="7" t="inlineStr">
        <is>
          <t xml:space="preserve"/>
        </is>
      </c>
      <c r="E145" s="7" t="inlineStr">
        <is>
          <t xml:space="preserve"/>
        </is>
      </c>
      <c r="F145" s="7" t="inlineStr">
        <is>
          <t xml:space="preserve">ШТ</t>
        </is>
      </c>
      <c r="G145" s="7" t="inlineStr">
        <is>
          <t xml:space="preserve">1</t>
        </is>
      </c>
      <c r="H145" s="8" t="n">
        <v>325</v>
      </c>
      <c r="I145" s="20" t="n">
        <v>0</v>
      </c>
      <c r="J145" s="19" t="n">
        <v/>
      </c>
      <c r="K145" s="19" t="n">
        <f>ROUND(I145,2)+J145</f>
        <v>0</v>
      </c>
      <c r="L145" s="19" t="n">
        <f>ROUND(H145*ROUND(I145,2),2)</f>
        <v>0</v>
      </c>
      <c r="M145" s="19" t="n">
        <v/>
      </c>
      <c r="N145" s="19" t="n">
        <f>L145+M145</f>
        <v>0</v>
      </c>
      <c r="O145" s="8" t="n">
        <v>325</v>
      </c>
      <c r="P145" s="20" t="n" hidden="false">
        <v>14.4</v>
      </c>
      <c r="Q145" s="19" t="n" hidden="false">
        <v/>
      </c>
      <c r="R145" s="19" t="n" hidden="false">
        <f>P145+Q145</f>
        <v>14.4</v>
      </c>
      <c r="S145" s="19" t="n" hidden="false">
        <f>ROUND(O145*P145,2)</f>
        <v>4680</v>
      </c>
      <c r="T145" s="19" t="n" hidden="false">
        <v/>
      </c>
      <c r="U145" s="19" t="n" hidden="false">
        <f>S145+T145</f>
        <v>4680</v>
      </c>
      <c r="V145" s="21" t="n" hidden="false">
        <f>U145/N145-1</f>
        <v>Infinity</v>
      </c>
      <c r="W145" s="8" t="n">
        <v>325</v>
      </c>
      <c r="X145" s="20" t="n" hidden="false">
        <v>18</v>
      </c>
      <c r="Y145" s="19" t="n" hidden="false">
        <v/>
      </c>
      <c r="Z145" s="19" t="n" hidden="false">
        <f>X145+Y145</f>
        <v>18</v>
      </c>
      <c r="AA145" s="19" t="n" hidden="false">
        <f>ROUND(W145*X145,2)</f>
        <v>5850</v>
      </c>
      <c r="AB145" s="19" t="n" hidden="false">
        <v/>
      </c>
      <c r="AC145" s="19" t="n" hidden="false">
        <f>AA145+AB145</f>
        <v>5850</v>
      </c>
      <c r="AD145" s="21" t="n" hidden="false">
        <f>AC145/N145-1</f>
        <v>Infinity</v>
      </c>
      <c r="AE145" s="8" t="n">
        <v>325</v>
      </c>
      <c r="AF145" s="20" t="n" hidden="false">
        <v>40</v>
      </c>
      <c r="AG145" s="19" t="n" hidden="false">
        <v/>
      </c>
      <c r="AH145" s="19" t="n" hidden="false">
        <f>AF145+AG145</f>
        <v>40</v>
      </c>
      <c r="AI145" s="19" t="n" hidden="false">
        <f>ROUND(AE145*AF145,2)</f>
        <v>13000</v>
      </c>
      <c r="AJ145" s="19" t="n" hidden="false">
        <v/>
      </c>
      <c r="AK145" s="19" t="n" hidden="false">
        <f>AI145+AJ145</f>
        <v>13000</v>
      </c>
      <c r="AL145" s="21" t="n" hidden="false">
        <f>AK145/N145-1</f>
        <v>Infinity</v>
      </c>
      <c r="AM145" s="8" t="n">
        <v>0</v>
      </c>
      <c r="AN145" s="19" t="n" hidden="false">
        <v>0</v>
      </c>
      <c r="AO145" s="19" t="n" hidden="false">
        <v/>
      </c>
      <c r="AP145" s="19" t="n" hidden="false">
        <f>AN145+AO145</f>
        <v>0</v>
      </c>
      <c r="AQ145" s="19" t="n" hidden="false">
        <f>ROUND(AM145*AN145,2)</f>
        <v>0</v>
      </c>
      <c r="AR145" s="19" t="n" hidden="false">
        <v/>
      </c>
      <c r="AS145" s="19" t="n" hidden="false">
        <f>AQ145+AR145</f>
        <v>0</v>
      </c>
      <c r="AT145" s="21" t="n" hidden="false">
        <f>AS145/N145-1</f>
        <v>NaN</v>
      </c>
    </row>
    <row r="146" customFormat="false" hidden="false" outlineLevel="0" collapsed="false">
      <c r="A146" s="14" t="inlineStr">
        <is>
          <t xml:space="preserve">1.1.1.1.1.1.5</t>
        </is>
      </c>
      <c r="B146" s="14" t="inlineStr">
        <is>
          <t xml:space="preserve"/>
        </is>
      </c>
      <c r="C146" s="14" t="inlineStr">
        <is>
          <t xml:space="preserve">Монтаж светотехнического оборудования</t>
        </is>
      </c>
      <c r="D146" s="6" t="inlineStr">
        <is>
          <t xml:space="preserve"/>
        </is>
      </c>
      <c r="E146" s="6" t="inlineStr">
        <is>
          <t xml:space="preserve"/>
        </is>
      </c>
      <c r="F146" s="6" t="inlineStr">
        <is>
          <t xml:space="preserve"/>
        </is>
      </c>
      <c r="G146" s="6" t="inlineStr">
        <is>
          <t xml:space="preserve"/>
        </is>
      </c>
      <c r="H146" s="15" t="n">
        <v/>
      </c>
      <c r="I146" s="16" t="n">
        <v/>
      </c>
      <c r="J146" s="16" t="n">
        <v/>
      </c>
      <c r="K146" s="16" t="n">
        <v/>
      </c>
      <c r="L146" s="16" t="n">
        <f>L147+L152+L155+L158+L163+L164+L167</f>
        <v>22031.24</v>
      </c>
      <c r="M146" s="16" t="n">
        <f>M147+M152+M155+M158+M163+M164+M167</f>
        <v>476912</v>
      </c>
      <c r="N146" s="16" t="n">
        <f>N147+N152+N155+N158+N163+N164+N167</f>
        <v>498943.24</v>
      </c>
      <c r="O146" s="15" t="n">
        <v/>
      </c>
      <c r="P146" s="16" t="n" hidden="false">
        <v/>
      </c>
      <c r="Q146" s="16" t="n" hidden="false">
        <v/>
      </c>
      <c r="R146" s="16" t="n" hidden="false">
        <v/>
      </c>
      <c r="S146" s="16" t="n" hidden="false">
        <f>S147+S152+S155+S158+S163+S164+S167</f>
        <v>4792223.45</v>
      </c>
      <c r="T146" s="16" t="n" hidden="false">
        <f>T147+T152+T155+T158+T163+T164+T167</f>
        <v>1055579.2</v>
      </c>
      <c r="U146" s="16" t="n" hidden="false">
        <f>U147+U152+U155+U158+U163+U164+U167</f>
        <v>5847802.65</v>
      </c>
      <c r="V146" s="17" t="n" hidden="false">
        <f>U146/N146-1</f>
        <v>10.720376550246478</v>
      </c>
      <c r="W146" s="15" t="n">
        <v/>
      </c>
      <c r="X146" s="16" t="n" hidden="false">
        <v/>
      </c>
      <c r="Y146" s="16" t="n" hidden="false">
        <v/>
      </c>
      <c r="Z146" s="16" t="n" hidden="false">
        <v/>
      </c>
      <c r="AA146" s="16" t="n" hidden="false">
        <f>AA147+AA152+AA155+AA158+AA163+AA164+AA167</f>
        <v>5580280.2</v>
      </c>
      <c r="AB146" s="16" t="n" hidden="false">
        <f>AB147+AB152+AB155+AB158+AB163+AB164+AB167</f>
        <v>1654900</v>
      </c>
      <c r="AC146" s="16" t="n" hidden="false">
        <f>AC147+AC152+AC155+AC158+AC163+AC164+AC167</f>
        <v>7235180.2</v>
      </c>
      <c r="AD146" s="17" t="n" hidden="false">
        <f>AC146/N146-1</f>
        <v>13.501008571636325</v>
      </c>
      <c r="AE146" s="15" t="n">
        <v/>
      </c>
      <c r="AF146" s="16" t="n" hidden="false">
        <v/>
      </c>
      <c r="AG146" s="16" t="n" hidden="false">
        <v/>
      </c>
      <c r="AH146" s="16" t="n" hidden="false">
        <v/>
      </c>
      <c r="AI146" s="16" t="n" hidden="false">
        <f>AI147+AI152+AI155+AI158+AI163+AI164+AI167</f>
        <v>5825371.16</v>
      </c>
      <c r="AJ146" s="16" t="n" hidden="false">
        <f>AJ147+AJ152+AJ155+AJ158+AJ163+AJ164+AJ167</f>
        <v>964500</v>
      </c>
      <c r="AK146" s="16" t="n" hidden="false">
        <f>AK147+AK152+AK155+AK158+AK163+AK164+AK167</f>
        <v>6789871.16</v>
      </c>
      <c r="AL146" s="17" t="n" hidden="false">
        <f>AK146/N146-1</f>
        <v>12.608504165724343</v>
      </c>
      <c r="AM146" s="15" t="n">
        <v/>
      </c>
      <c r="AN146" s="16" t="n" hidden="false">
        <v/>
      </c>
      <c r="AO146" s="16" t="n" hidden="false">
        <v/>
      </c>
      <c r="AP146" s="16" t="n" hidden="false">
        <v/>
      </c>
      <c r="AQ146" s="16" t="n" hidden="false">
        <f>AQ147+AQ152+AQ155+AQ158+AQ163+AQ164+AQ167</f>
        <v>0</v>
      </c>
      <c r="AR146" s="16" t="n" hidden="false">
        <f>AR147+AR152+AR155+AR158+AR163+AR164+AR167</f>
        <v>0</v>
      </c>
      <c r="AS146" s="16" t="n" hidden="false">
        <f>AS147+AS152+AS155+AS158+AS163+AS164+AS167</f>
        <v>0</v>
      </c>
      <c r="AT146" s="17" t="n" hidden="false">
        <f>AS146/N146-1</f>
        <v>-1</v>
      </c>
    </row>
    <row r="147" customFormat="false" hidden="false" outlineLevel="0" collapsed="false">
      <c r="A147" s="18" t="inlineStr">
        <is>
          <t xml:space="preserve">1.1.1.1.1.1.5.1</t>
        </is>
      </c>
      <c r="B147" s="18" t="inlineStr">
        <is>
          <t xml:space="preserve"/>
        </is>
      </c>
      <c r="C147" s="18" t="inlineStr">
        <is>
          <t xml:space="preserve">Монтаж светильника / накладной</t>
        </is>
      </c>
      <c r="D147" s="7" t="inlineStr">
        <is>
          <t xml:space="preserve"/>
        </is>
      </c>
      <c r="E147" s="7" t="inlineStr">
        <is>
          <t xml:space="preserve">Выгружается из БО по объектам BIM-КЦ</t>
        </is>
      </c>
      <c r="F147" s="7" t="inlineStr">
        <is>
          <t xml:space="preserve">ШТ</t>
        </is>
      </c>
      <c r="G147" s="7" t="inlineStr">
        <is>
          <t xml:space="preserve">1</t>
        </is>
      </c>
      <c r="H147" s="8" t="n">
        <v>475</v>
      </c>
      <c r="I147" s="19" t="n">
        <f>ROUND((L148+L149+L150+L151)/H147,2)</f>
        <v>0</v>
      </c>
      <c r="J147" s="20" t="n">
        <v>640</v>
      </c>
      <c r="K147" s="19" t="n">
        <f>I147+ROUND(J147,2)</f>
        <v>640</v>
      </c>
      <c r="L147" s="19" t="n">
        <f>ROUND(H147*I147,2)</f>
        <v>0</v>
      </c>
      <c r="M147" s="19" t="n">
        <f>ROUND(H147*ROUND(J147,2),2)</f>
        <v>304000</v>
      </c>
      <c r="N147" s="19" t="n">
        <f>L147+M147</f>
        <v>304000</v>
      </c>
      <c r="O147" s="8" t="n">
        <v>475</v>
      </c>
      <c r="P147" s="19" t="n" hidden="false">
        <f>ROUND((S148+S149+S150+S151)/O147,2)</f>
        <v>7676.11</v>
      </c>
      <c r="Q147" s="20" t="n" hidden="false">
        <v>1579.2</v>
      </c>
      <c r="R147" s="19" t="n" hidden="false">
        <f>P147+Q147</f>
        <v>9255.31</v>
      </c>
      <c r="S147" s="19" t="n" hidden="false">
        <f>ROUND(O147*P147,2)</f>
        <v>3646152.25</v>
      </c>
      <c r="T147" s="19" t="n" hidden="false">
        <f>ROUND(O147*Q147,2)</f>
        <v>750120</v>
      </c>
      <c r="U147" s="19" t="n" hidden="false">
        <f>S147+T147</f>
        <v>4396272.25</v>
      </c>
      <c r="V147" s="21" t="n" hidden="false">
        <f>U147/N147-1</f>
        <v>13.461421875</v>
      </c>
      <c r="W147" s="8" t="n">
        <v>475</v>
      </c>
      <c r="X147" s="19" t="n" hidden="false">
        <f>ROUND((AA148+AA149+AA150+AA151)/W147,2)</f>
        <v>9969.08</v>
      </c>
      <c r="Y147" s="20" t="n" hidden="false">
        <v>2300</v>
      </c>
      <c r="Z147" s="19" t="n" hidden="false">
        <f>X147+Y147</f>
        <v>12269.08</v>
      </c>
      <c r="AA147" s="19" t="n" hidden="false">
        <f>ROUND(W147*X147,2)</f>
        <v>4735313</v>
      </c>
      <c r="AB147" s="19" t="n" hidden="false">
        <f>ROUND(W147*Y147,2)</f>
        <v>1092500</v>
      </c>
      <c r="AC147" s="19" t="n" hidden="false">
        <f>AA147+AB147</f>
        <v>5827813</v>
      </c>
      <c r="AD147" s="21" t="n" hidden="false">
        <f>AC147/N147-1</f>
        <v>18.1704375</v>
      </c>
      <c r="AE147" s="8" t="n">
        <v>475</v>
      </c>
      <c r="AF147" s="19" t="n" hidden="false">
        <f>ROUND((AI148+AI149+AI150+AI151)/AE147,2)</f>
        <v>10040</v>
      </c>
      <c r="AG147" s="20" t="n" hidden="false">
        <v>1500</v>
      </c>
      <c r="AH147" s="19" t="n" hidden="false">
        <f>AF147+AG147</f>
        <v>11540</v>
      </c>
      <c r="AI147" s="19" t="n" hidden="false">
        <f>ROUND(AE147*AF147,2)</f>
        <v>4769000</v>
      </c>
      <c r="AJ147" s="19" t="n" hidden="false">
        <f>ROUND(AE147*AG147,2)</f>
        <v>712500</v>
      </c>
      <c r="AK147" s="19" t="n" hidden="false">
        <f>AI147+AJ147</f>
        <v>5481500</v>
      </c>
      <c r="AL147" s="21" t="n" hidden="false">
        <f>AK147/N147-1</f>
        <v>17.03125</v>
      </c>
      <c r="AM147" s="8" t="n">
        <v>0</v>
      </c>
      <c r="AN147" s="19" t="n" hidden="false">
        <f>ROUND((AQ148+AQ149+AQ150+AQ151)/AM147,2)</f>
        <v>0</v>
      </c>
      <c r="AO147" s="19" t="n" hidden="false">
        <v>0</v>
      </c>
      <c r="AP147" s="19" t="n" hidden="false">
        <f>AN147+AO147</f>
        <v>0</v>
      </c>
      <c r="AQ147" s="19" t="n" hidden="false">
        <f>ROUND(AM147*AN147,2)</f>
        <v>0</v>
      </c>
      <c r="AR147" s="19" t="n" hidden="false">
        <f>ROUND(AM147*AO147,2)</f>
        <v>0</v>
      </c>
      <c r="AS147" s="19" t="n" hidden="false">
        <f>AQ147+AR147</f>
        <v>0</v>
      </c>
      <c r="AT147" s="21" t="n" hidden="false">
        <f>AS147/N147-1</f>
        <v>-1</v>
      </c>
    </row>
    <row r="148" customFormat="false" hidden="false" outlineLevel="0" collapsed="false">
      <c r="A148" s="18" t="inlineStr">
        <is>
          <t xml:space="preserve">1.1.1.1.1.1.5.1.1</t>
        </is>
      </c>
      <c r="B148" s="18" t="inlineStr">
        <is>
          <t xml:space="preserve"/>
        </is>
      </c>
      <c r="C148" s="22" t="inlineStr">
        <is>
          <t xml:space="preserve">Светильник_ / марку и артикул указать в примечании</t>
        </is>
      </c>
      <c r="D148" s="7" t="inlineStr">
        <is>
          <t xml:space="preserve">Светильник линейный накладной светодиодный Dust 1200 P L 65 4000 W GR 1200х124, 4000K, 36 Вт, световой поток 4320 Лм, IP65</t>
        </is>
      </c>
      <c r="E148" s="7" t="inlineStr">
        <is>
          <t xml:space="preserve"/>
        </is>
      </c>
      <c r="F148" s="7" t="inlineStr">
        <is>
          <t xml:space="preserve">ШТ</t>
        </is>
      </c>
      <c r="G148" s="7" t="inlineStr">
        <is>
          <t xml:space="preserve">1</t>
        </is>
      </c>
      <c r="H148" s="8" t="n">
        <v>47</v>
      </c>
      <c r="I148" s="20" t="n">
        <v>0</v>
      </c>
      <c r="J148" s="19" t="n">
        <v/>
      </c>
      <c r="K148" s="19" t="n">
        <f>ROUND(I148,2)+J148</f>
        <v>0</v>
      </c>
      <c r="L148" s="19" t="n">
        <f>ROUND(H148*ROUND(I148,2),2)</f>
        <v>0</v>
      </c>
      <c r="M148" s="19" t="n">
        <v/>
      </c>
      <c r="N148" s="19" t="n">
        <f>L148+M148</f>
        <v>0</v>
      </c>
      <c r="O148" s="8" t="n">
        <v>47</v>
      </c>
      <c r="P148" s="20" t="n" hidden="false">
        <v>8800</v>
      </c>
      <c r="Q148" s="19" t="n" hidden="false">
        <v/>
      </c>
      <c r="R148" s="19" t="n" hidden="false">
        <f>P148+Q148</f>
        <v>8800</v>
      </c>
      <c r="S148" s="19" t="n" hidden="false">
        <f>ROUND(O148*P148,2)</f>
        <v>413600</v>
      </c>
      <c r="T148" s="19" t="n" hidden="false">
        <v/>
      </c>
      <c r="U148" s="19" t="n" hidden="false">
        <f>S148+T148</f>
        <v>413600</v>
      </c>
      <c r="V148" s="21" t="n" hidden="false">
        <f>U148/N148-1</f>
        <v>Infinity</v>
      </c>
      <c r="W148" s="8" t="n">
        <v>47</v>
      </c>
      <c r="X148" s="20" t="n" hidden="false">
        <v>8765</v>
      </c>
      <c r="Y148" s="19" t="n" hidden="false">
        <v/>
      </c>
      <c r="Z148" s="19" t="n" hidden="false">
        <f>X148+Y148</f>
        <v>8765</v>
      </c>
      <c r="AA148" s="19" t="n" hidden="false">
        <f>ROUND(W148*X148,2)</f>
        <v>411955</v>
      </c>
      <c r="AB148" s="19" t="n" hidden="false">
        <v/>
      </c>
      <c r="AC148" s="19" t="n" hidden="false">
        <f>AA148+AB148</f>
        <v>411955</v>
      </c>
      <c r="AD148" s="21" t="n" hidden="false">
        <f>AC148/N148-1</f>
        <v>Infinity</v>
      </c>
      <c r="AE148" s="8" t="n">
        <v>47</v>
      </c>
      <c r="AF148" s="20" t="n" hidden="false">
        <v>9500</v>
      </c>
      <c r="AG148" s="19" t="n" hidden="false">
        <v/>
      </c>
      <c r="AH148" s="19" t="n" hidden="false">
        <f>AF148+AG148</f>
        <v>9500</v>
      </c>
      <c r="AI148" s="19" t="n" hidden="false">
        <f>ROUND(AE148*AF148,2)</f>
        <v>446500</v>
      </c>
      <c r="AJ148" s="19" t="n" hidden="false">
        <v/>
      </c>
      <c r="AK148" s="19" t="n" hidden="false">
        <f>AI148+AJ148</f>
        <v>446500</v>
      </c>
      <c r="AL148" s="21" t="n" hidden="false">
        <f>AK148/N148-1</f>
        <v>Infinity</v>
      </c>
      <c r="AM148" s="8" t="n">
        <v>0</v>
      </c>
      <c r="AN148" s="19" t="n" hidden="false">
        <v>0</v>
      </c>
      <c r="AO148" s="19" t="n" hidden="false">
        <v/>
      </c>
      <c r="AP148" s="19" t="n" hidden="false">
        <f>AN148+AO148</f>
        <v>0</v>
      </c>
      <c r="AQ148" s="19" t="n" hidden="false">
        <f>ROUND(AM148*AN148,2)</f>
        <v>0</v>
      </c>
      <c r="AR148" s="19" t="n" hidden="false">
        <v/>
      </c>
      <c r="AS148" s="19" t="n" hidden="false">
        <f>AQ148+AR148</f>
        <v>0</v>
      </c>
      <c r="AT148" s="21" t="n" hidden="false">
        <f>AS148/N148-1</f>
        <v>NaN</v>
      </c>
    </row>
    <row r="149" customFormat="false" hidden="false" outlineLevel="0" collapsed="false">
      <c r="A149" s="18" t="inlineStr">
        <is>
          <t xml:space="preserve">1.1.1.1.1.1.5.1.2</t>
        </is>
      </c>
      <c r="B149" s="18" t="inlineStr">
        <is>
          <t xml:space="preserve"/>
        </is>
      </c>
      <c r="C149" s="22" t="inlineStr">
        <is>
          <t xml:space="preserve">Светильник_ / марку и артикул указать в примечании</t>
        </is>
      </c>
      <c r="D149" s="7" t="inlineStr">
        <is>
          <t xml:space="preserve">Светильник потолочный/накладной светодиодный ES 96-058-20 EXSER
1250х60, 4000K, 28 Вт, световой поток 3250 Лм, IP20</t>
        </is>
      </c>
      <c r="E149" s="7" t="inlineStr">
        <is>
          <t xml:space="preserve"/>
        </is>
      </c>
      <c r="F149" s="7" t="inlineStr">
        <is>
          <t xml:space="preserve">ШТ</t>
        </is>
      </c>
      <c r="G149" s="7" t="inlineStr">
        <is>
          <t xml:space="preserve">1</t>
        </is>
      </c>
      <c r="H149" s="8" t="n">
        <v>171</v>
      </c>
      <c r="I149" s="20" t="n">
        <v>0</v>
      </c>
      <c r="J149" s="19" t="n">
        <v/>
      </c>
      <c r="K149" s="19" t="n">
        <f>ROUND(I149,2)+J149</f>
        <v>0</v>
      </c>
      <c r="L149" s="19" t="n">
        <f>ROUND(H149*ROUND(I149,2),2)</f>
        <v>0</v>
      </c>
      <c r="M149" s="19" t="n">
        <v/>
      </c>
      <c r="N149" s="19" t="n">
        <f>L149+M149</f>
        <v>0</v>
      </c>
      <c r="O149" s="8" t="n">
        <v>171</v>
      </c>
      <c r="P149" s="20" t="n" hidden="false">
        <v>3570</v>
      </c>
      <c r="Q149" s="19" t="n" hidden="false">
        <v/>
      </c>
      <c r="R149" s="19" t="n" hidden="false">
        <f>P149+Q149</f>
        <v>3570</v>
      </c>
      <c r="S149" s="19" t="n" hidden="false">
        <f>ROUND(O149*P149,2)</f>
        <v>610470</v>
      </c>
      <c r="T149" s="19" t="n" hidden="false">
        <v/>
      </c>
      <c r="U149" s="19" t="n" hidden="false">
        <f>S149+T149</f>
        <v>610470</v>
      </c>
      <c r="V149" s="21" t="n" hidden="false">
        <f>U149/N149-1</f>
        <v>Infinity</v>
      </c>
      <c r="W149" s="8" t="n">
        <v>171</v>
      </c>
      <c r="X149" s="20" t="n" hidden="false">
        <v>3380</v>
      </c>
      <c r="Y149" s="19" t="n" hidden="false">
        <v/>
      </c>
      <c r="Z149" s="19" t="n" hidden="false">
        <f>X149+Y149</f>
        <v>3380</v>
      </c>
      <c r="AA149" s="19" t="n" hidden="false">
        <f>ROUND(W149*X149,2)</f>
        <v>577980</v>
      </c>
      <c r="AB149" s="19" t="n" hidden="false">
        <v/>
      </c>
      <c r="AC149" s="19" t="n" hidden="false">
        <f>AA149+AB149</f>
        <v>577980</v>
      </c>
      <c r="AD149" s="21" t="n" hidden="false">
        <f>AC149/N149-1</f>
        <v>Infinity</v>
      </c>
      <c r="AE149" s="8" t="n">
        <v>171</v>
      </c>
      <c r="AF149" s="20" t="n" hidden="false">
        <v>8000</v>
      </c>
      <c r="AG149" s="19" t="n" hidden="false">
        <v/>
      </c>
      <c r="AH149" s="19" t="n" hidden="false">
        <f>AF149+AG149</f>
        <v>8000</v>
      </c>
      <c r="AI149" s="19" t="n" hidden="false">
        <f>ROUND(AE149*AF149,2)</f>
        <v>1368000</v>
      </c>
      <c r="AJ149" s="19" t="n" hidden="false">
        <v/>
      </c>
      <c r="AK149" s="19" t="n" hidden="false">
        <f>AI149+AJ149</f>
        <v>1368000</v>
      </c>
      <c r="AL149" s="21" t="n" hidden="false">
        <f>AK149/N149-1</f>
        <v>Infinity</v>
      </c>
      <c r="AM149" s="8" t="n">
        <v>0</v>
      </c>
      <c r="AN149" s="19" t="n" hidden="false">
        <v>0</v>
      </c>
      <c r="AO149" s="19" t="n" hidden="false">
        <v/>
      </c>
      <c r="AP149" s="19" t="n" hidden="false">
        <f>AN149+AO149</f>
        <v>0</v>
      </c>
      <c r="AQ149" s="19" t="n" hidden="false">
        <f>ROUND(AM149*AN149,2)</f>
        <v>0</v>
      </c>
      <c r="AR149" s="19" t="n" hidden="false">
        <v/>
      </c>
      <c r="AS149" s="19" t="n" hidden="false">
        <f>AQ149+AR149</f>
        <v>0</v>
      </c>
      <c r="AT149" s="21" t="n" hidden="false">
        <f>AS149/N149-1</f>
        <v>NaN</v>
      </c>
    </row>
    <row r="150" customFormat="false" hidden="false" outlineLevel="0" collapsed="false">
      <c r="A150" s="18" t="inlineStr">
        <is>
          <t xml:space="preserve">1.1.1.1.1.1.5.1.3</t>
        </is>
      </c>
      <c r="B150" s="18" t="inlineStr">
        <is>
          <t xml:space="preserve"/>
        </is>
      </c>
      <c r="C150" s="22" t="inlineStr">
        <is>
          <t xml:space="preserve">Светильник_ / марку и артикул указать в примечании</t>
        </is>
      </c>
      <c r="D150" s="7" t="inlineStr">
        <is>
          <t xml:space="preserve">Светильник встраиваемый/накладной светодиодный OPTIMA.OPL ECO LED 1200х600, 4000K, 76 Вт, световой поток 6000 Лм, IP20</t>
        </is>
      </c>
      <c r="E150" s="7" t="inlineStr">
        <is>
          <t xml:space="preserve"/>
        </is>
      </c>
      <c r="F150" s="7" t="inlineStr">
        <is>
          <t xml:space="preserve">ШТ</t>
        </is>
      </c>
      <c r="G150" s="7" t="inlineStr">
        <is>
          <t xml:space="preserve">1</t>
        </is>
      </c>
      <c r="H150" s="8" t="n">
        <v>255</v>
      </c>
      <c r="I150" s="20" t="n">
        <v>0</v>
      </c>
      <c r="J150" s="19" t="n">
        <v/>
      </c>
      <c r="K150" s="19" t="n">
        <f>ROUND(I150,2)+J150</f>
        <v>0</v>
      </c>
      <c r="L150" s="19" t="n">
        <f>ROUND(H150*ROUND(I150,2),2)</f>
        <v>0</v>
      </c>
      <c r="M150" s="19" t="n">
        <v/>
      </c>
      <c r="N150" s="19" t="n">
        <f>L150+M150</f>
        <v>0</v>
      </c>
      <c r="O150" s="8" t="n">
        <v>255</v>
      </c>
      <c r="P150" s="20" t="n" hidden="false">
        <v>10192</v>
      </c>
      <c r="Q150" s="19" t="n" hidden="false">
        <v/>
      </c>
      <c r="R150" s="19" t="n" hidden="false">
        <f>P150+Q150</f>
        <v>10192</v>
      </c>
      <c r="S150" s="19" t="n" hidden="false">
        <f>ROUND(O150*P150,2)</f>
        <v>2598960</v>
      </c>
      <c r="T150" s="19" t="n" hidden="false">
        <v/>
      </c>
      <c r="U150" s="19" t="n" hidden="false">
        <f>S150+T150</f>
        <v>2598960</v>
      </c>
      <c r="V150" s="21" t="n" hidden="false">
        <f>U150/N150-1</f>
        <v>Infinity</v>
      </c>
      <c r="W150" s="8" t="n">
        <v>255</v>
      </c>
      <c r="X150" s="20" t="n" hidden="false">
        <v>14603</v>
      </c>
      <c r="Y150" s="19" t="n" hidden="false">
        <v/>
      </c>
      <c r="Z150" s="19" t="n" hidden="false">
        <f>X150+Y150</f>
        <v>14603</v>
      </c>
      <c r="AA150" s="19" t="n" hidden="false">
        <f>ROUND(W150*X150,2)</f>
        <v>3723765</v>
      </c>
      <c r="AB150" s="19" t="n" hidden="false">
        <v/>
      </c>
      <c r="AC150" s="19" t="n" hidden="false">
        <f>AA150+AB150</f>
        <v>3723765</v>
      </c>
      <c r="AD150" s="21" t="n" hidden="false">
        <f>AC150/N150-1</f>
        <v>Infinity</v>
      </c>
      <c r="AE150" s="8" t="n">
        <v>255</v>
      </c>
      <c r="AF150" s="20" t="n" hidden="false">
        <v>11500</v>
      </c>
      <c r="AG150" s="19" t="n" hidden="false">
        <v/>
      </c>
      <c r="AH150" s="19" t="n" hidden="false">
        <f>AF150+AG150</f>
        <v>11500</v>
      </c>
      <c r="AI150" s="19" t="n" hidden="false">
        <f>ROUND(AE150*AF150,2)</f>
        <v>2932500</v>
      </c>
      <c r="AJ150" s="19" t="n" hidden="false">
        <v/>
      </c>
      <c r="AK150" s="19" t="n" hidden="false">
        <f>AI150+AJ150</f>
        <v>2932500</v>
      </c>
      <c r="AL150" s="21" t="n" hidden="false">
        <f>AK150/N150-1</f>
        <v>Infinity</v>
      </c>
      <c r="AM150" s="8" t="n">
        <v>0</v>
      </c>
      <c r="AN150" s="19" t="n" hidden="false">
        <v>0</v>
      </c>
      <c r="AO150" s="19" t="n" hidden="false">
        <v/>
      </c>
      <c r="AP150" s="19" t="n" hidden="false">
        <f>AN150+AO150</f>
        <v>0</v>
      </c>
      <c r="AQ150" s="19" t="n" hidden="false">
        <f>ROUND(AM150*AN150,2)</f>
        <v>0</v>
      </c>
      <c r="AR150" s="19" t="n" hidden="false">
        <v/>
      </c>
      <c r="AS150" s="19" t="n" hidden="false">
        <f>AQ150+AR150</f>
        <v>0</v>
      </c>
      <c r="AT150" s="21" t="n" hidden="false">
        <f>AS150/N150-1</f>
        <v>NaN</v>
      </c>
    </row>
    <row r="151" customFormat="false" hidden="false" outlineLevel="0" collapsed="false">
      <c r="A151" s="18" t="inlineStr">
        <is>
          <t xml:space="preserve">1.1.1.1.1.1.5.1.4</t>
        </is>
      </c>
      <c r="B151" s="18" t="inlineStr">
        <is>
          <t xml:space="preserve"/>
        </is>
      </c>
      <c r="C151" s="22" t="inlineStr">
        <is>
          <t xml:space="preserve">Светильник_ / марку и артикул указать в примечании</t>
        </is>
      </c>
      <c r="D151" s="7" t="inlineStr">
        <is>
          <t xml:space="preserve">Светильник светодиодный, настенный, DOMO LED 11W 840 SL, 11 Вт, 4000К, световой поток 1450 Лм, IP65</t>
        </is>
      </c>
      <c r="E151" s="7" t="inlineStr">
        <is>
          <t xml:space="preserve"/>
        </is>
      </c>
      <c r="F151" s="7" t="inlineStr">
        <is>
          <t xml:space="preserve">ШТ</t>
        </is>
      </c>
      <c r="G151" s="7" t="inlineStr">
        <is>
          <t xml:space="preserve">1</t>
        </is>
      </c>
      <c r="H151" s="8" t="n">
        <v>2</v>
      </c>
      <c r="I151" s="20" t="n">
        <v>0</v>
      </c>
      <c r="J151" s="19" t="n">
        <v/>
      </c>
      <c r="K151" s="19" t="n">
        <f>ROUND(I151,2)+J151</f>
        <v>0</v>
      </c>
      <c r="L151" s="19" t="n">
        <f>ROUND(H151*ROUND(I151,2),2)</f>
        <v>0</v>
      </c>
      <c r="M151" s="19" t="n">
        <v/>
      </c>
      <c r="N151" s="19" t="n">
        <f>L151+M151</f>
        <v>0</v>
      </c>
      <c r="O151" s="8" t="n">
        <v>2</v>
      </c>
      <c r="P151" s="20" t="n" hidden="false">
        <v>11562</v>
      </c>
      <c r="Q151" s="19" t="n" hidden="false">
        <v/>
      </c>
      <c r="R151" s="19" t="n" hidden="false">
        <f>P151+Q151</f>
        <v>11562</v>
      </c>
      <c r="S151" s="19" t="n" hidden="false">
        <f>ROUND(O151*P151,2)</f>
        <v>23124</v>
      </c>
      <c r="T151" s="19" t="n" hidden="false">
        <v/>
      </c>
      <c r="U151" s="19" t="n" hidden="false">
        <f>S151+T151</f>
        <v>23124</v>
      </c>
      <c r="V151" s="21" t="n" hidden="false">
        <f>U151/N151-1</f>
        <v>Infinity</v>
      </c>
      <c r="W151" s="8" t="n">
        <v>2</v>
      </c>
      <c r="X151" s="20" t="n" hidden="false">
        <v>10806</v>
      </c>
      <c r="Y151" s="19" t="n" hidden="false">
        <v/>
      </c>
      <c r="Z151" s="19" t="n" hidden="false">
        <f>X151+Y151</f>
        <v>10806</v>
      </c>
      <c r="AA151" s="19" t="n" hidden="false">
        <f>ROUND(W151*X151,2)</f>
        <v>21612</v>
      </c>
      <c r="AB151" s="19" t="n" hidden="false">
        <v/>
      </c>
      <c r="AC151" s="19" t="n" hidden="false">
        <f>AA151+AB151</f>
        <v>21612</v>
      </c>
      <c r="AD151" s="21" t="n" hidden="false">
        <f>AC151/N151-1</f>
        <v>Infinity</v>
      </c>
      <c r="AE151" s="8" t="n">
        <v>2</v>
      </c>
      <c r="AF151" s="20" t="n" hidden="false">
        <v>11000</v>
      </c>
      <c r="AG151" s="19" t="n" hidden="false">
        <v/>
      </c>
      <c r="AH151" s="19" t="n" hidden="false">
        <f>AF151+AG151</f>
        <v>11000</v>
      </c>
      <c r="AI151" s="19" t="n" hidden="false">
        <f>ROUND(AE151*AF151,2)</f>
        <v>22000</v>
      </c>
      <c r="AJ151" s="19" t="n" hidden="false">
        <v/>
      </c>
      <c r="AK151" s="19" t="n" hidden="false">
        <f>AI151+AJ151</f>
        <v>22000</v>
      </c>
      <c r="AL151" s="21" t="n" hidden="false">
        <f>AK151/N151-1</f>
        <v>Infinity</v>
      </c>
      <c r="AM151" s="8" t="n">
        <v>0</v>
      </c>
      <c r="AN151" s="19" t="n" hidden="false">
        <v>0</v>
      </c>
      <c r="AO151" s="19" t="n" hidden="false">
        <v/>
      </c>
      <c r="AP151" s="19" t="n" hidden="false">
        <f>AN151+AO151</f>
        <v>0</v>
      </c>
      <c r="AQ151" s="19" t="n" hidden="false">
        <f>ROUND(AM151*AN151,2)</f>
        <v>0</v>
      </c>
      <c r="AR151" s="19" t="n" hidden="false">
        <v/>
      </c>
      <c r="AS151" s="19" t="n" hidden="false">
        <f>AQ151+AR151</f>
        <v>0</v>
      </c>
      <c r="AT151" s="21" t="n" hidden="false">
        <f>AS151/N151-1</f>
        <v>NaN</v>
      </c>
    </row>
    <row r="152" customFormat="false" hidden="false" outlineLevel="0" collapsed="false">
      <c r="A152" s="18" t="inlineStr">
        <is>
          <t xml:space="preserve">1.1.1.1.1.1.5.2</t>
        </is>
      </c>
      <c r="B152" s="18" t="inlineStr">
        <is>
          <t xml:space="preserve"/>
        </is>
      </c>
      <c r="C152" s="18" t="inlineStr">
        <is>
          <t xml:space="preserve">Монтаж светильника / встраиваемый в Армстронг, Грильято</t>
        </is>
      </c>
      <c r="D152" s="7" t="inlineStr">
        <is>
          <t xml:space="preserve"/>
        </is>
      </c>
      <c r="E152" s="7" t="inlineStr">
        <is>
          <t xml:space="preserve">Выгружается из БО по объектам BIM-КЦ</t>
        </is>
      </c>
      <c r="F152" s="7" t="inlineStr">
        <is>
          <t xml:space="preserve">ШТ</t>
        </is>
      </c>
      <c r="G152" s="7" t="inlineStr">
        <is>
          <t xml:space="preserve">1</t>
        </is>
      </c>
      <c r="H152" s="8" t="n">
        <v>72</v>
      </c>
      <c r="I152" s="19" t="n">
        <f>ROUND((L153+L154)/H152,2)</f>
        <v>74.6</v>
      </c>
      <c r="J152" s="20" t="n">
        <v>737</v>
      </c>
      <c r="K152" s="19" t="n">
        <f>I152+ROUND(J152,2)</f>
        <v>811.6</v>
      </c>
      <c r="L152" s="19" t="n">
        <f>ROUND(H152*I152,2)</f>
        <v>5371.2</v>
      </c>
      <c r="M152" s="19" t="n">
        <f>ROUND(H152*ROUND(J152,2),2)</f>
        <v>53064</v>
      </c>
      <c r="N152" s="19" t="n">
        <f>L152+M152</f>
        <v>58435.2</v>
      </c>
      <c r="O152" s="8" t="n">
        <v>72</v>
      </c>
      <c r="P152" s="19" t="n" hidden="false">
        <f>ROUND((S153+S154)/O152,2)</f>
        <v>7174.6</v>
      </c>
      <c r="Q152" s="20" t="n" hidden="false">
        <v>1579.2</v>
      </c>
      <c r="R152" s="19" t="n" hidden="false">
        <f>P152+Q152</f>
        <v>8753.8</v>
      </c>
      <c r="S152" s="19" t="n" hidden="false">
        <f>ROUND(O152*P152,2)</f>
        <v>516571.2</v>
      </c>
      <c r="T152" s="19" t="n" hidden="false">
        <f>ROUND(O152*Q152,2)</f>
        <v>113702.4</v>
      </c>
      <c r="U152" s="19" t="n" hidden="false">
        <f>S152+T152</f>
        <v>630273.6</v>
      </c>
      <c r="V152" s="21" t="n" hidden="false">
        <f>U152/N152-1</f>
        <v>9.785855101034993</v>
      </c>
      <c r="W152" s="8" t="n">
        <v>72</v>
      </c>
      <c r="X152" s="19" t="n" hidden="false">
        <f>ROUND((AA153+AA154)/W152,2)</f>
        <v>1042.6</v>
      </c>
      <c r="Y152" s="20" t="n" hidden="false">
        <v>3200</v>
      </c>
      <c r="Z152" s="19" t="n" hidden="false">
        <f>X152+Y152</f>
        <v>4242.6</v>
      </c>
      <c r="AA152" s="19" t="n" hidden="false">
        <f>ROUND(W152*X152,2)</f>
        <v>75067.2</v>
      </c>
      <c r="AB152" s="19" t="n" hidden="false">
        <f>ROUND(W152*Y152,2)</f>
        <v>230400</v>
      </c>
      <c r="AC152" s="19" t="n" hidden="false">
        <f>AA152+AB152</f>
        <v>305467.2</v>
      </c>
      <c r="AD152" s="21" t="n" hidden="false">
        <f>AC152/N152-1</f>
        <v>4.227451946771809</v>
      </c>
      <c r="AE152" s="8" t="n">
        <v>72</v>
      </c>
      <c r="AF152" s="19" t="n" hidden="false">
        <f>ROUND((AI153+AI154)/AE152,2)</f>
        <v>6074.6</v>
      </c>
      <c r="AG152" s="20" t="n" hidden="false">
        <v>1500</v>
      </c>
      <c r="AH152" s="19" t="n" hidden="false">
        <f>AF152+AG152</f>
        <v>7574.6</v>
      </c>
      <c r="AI152" s="19" t="n" hidden="false">
        <f>ROUND(AE152*AF152,2)</f>
        <v>437371.2</v>
      </c>
      <c r="AJ152" s="19" t="n" hidden="false">
        <f>ROUND(AE152*AG152,2)</f>
        <v>108000</v>
      </c>
      <c r="AK152" s="19" t="n" hidden="false">
        <f>AI152+AJ152</f>
        <v>545371.2</v>
      </c>
      <c r="AL152" s="21" t="n" hidden="false">
        <f>AK152/N152-1</f>
        <v>8.332922621981272</v>
      </c>
      <c r="AM152" s="8" t="n">
        <v>0</v>
      </c>
      <c r="AN152" s="19" t="n" hidden="false">
        <f>ROUND((AQ153+AQ154)/AM152,2)</f>
        <v>0</v>
      </c>
      <c r="AO152" s="19" t="n" hidden="false">
        <v>0</v>
      </c>
      <c r="AP152" s="19" t="n" hidden="false">
        <f>AN152+AO152</f>
        <v>0</v>
      </c>
      <c r="AQ152" s="19" t="n" hidden="false">
        <f>ROUND(AM152*AN152,2)</f>
        <v>0</v>
      </c>
      <c r="AR152" s="19" t="n" hidden="false">
        <f>ROUND(AM152*AO152,2)</f>
        <v>0</v>
      </c>
      <c r="AS152" s="19" t="n" hidden="false">
        <f>AQ152+AR152</f>
        <v>0</v>
      </c>
      <c r="AT152" s="21" t="n" hidden="false">
        <f>AS152/N152-1</f>
        <v>-1</v>
      </c>
    </row>
    <row r="153" customFormat="false" hidden="false" outlineLevel="0" collapsed="false">
      <c r="A153" s="18" t="inlineStr">
        <is>
          <t xml:space="preserve">1.1.1.1.1.1.5.2.1</t>
        </is>
      </c>
      <c r="B153" s="18" t="inlineStr">
        <is>
          <t xml:space="preserve"/>
        </is>
      </c>
      <c r="C153" s="22" t="inlineStr">
        <is>
          <t xml:space="preserve">Светильник_ / марку и артикул указать в примечании</t>
        </is>
      </c>
      <c r="D153" s="7" t="inlineStr">
        <is>
          <t xml:space="preserve">Светильник встраиваемый светодиодный GRILIATO COMBO 100(89) R S 54 4000 W WH , 4000K, 11 Вт, световой поток 990 Лм, IP54</t>
        </is>
      </c>
      <c r="E153" s="7" t="inlineStr">
        <is>
          <t xml:space="preserve"/>
        </is>
      </c>
      <c r="F153" s="7" t="inlineStr">
        <is>
          <t xml:space="preserve">ШТ</t>
        </is>
      </c>
      <c r="G153" s="7" t="inlineStr">
        <is>
          <t xml:space="preserve">1</t>
        </is>
      </c>
      <c r="H153" s="8" t="n">
        <v>72</v>
      </c>
      <c r="I153" s="20" t="n">
        <v>0</v>
      </c>
      <c r="J153" s="19" t="n">
        <v/>
      </c>
      <c r="K153" s="19" t="n">
        <f>ROUND(I153,2)+J153</f>
        <v>0</v>
      </c>
      <c r="L153" s="19" t="n">
        <f>ROUND(H153*ROUND(I153,2),2)</f>
        <v>0</v>
      </c>
      <c r="M153" s="19" t="n">
        <v/>
      </c>
      <c r="N153" s="19" t="n">
        <f>L153+M153</f>
        <v>0</v>
      </c>
      <c r="O153" s="8" t="n">
        <v>72</v>
      </c>
      <c r="P153" s="20" t="n" hidden="false">
        <v>7100</v>
      </c>
      <c r="Q153" s="19" t="n" hidden="false">
        <v/>
      </c>
      <c r="R153" s="19" t="n" hidden="false">
        <f>P153+Q153</f>
        <v>7100</v>
      </c>
      <c r="S153" s="19" t="n" hidden="false">
        <f>ROUND(O153*P153,2)</f>
        <v>511200</v>
      </c>
      <c r="T153" s="19" t="n" hidden="false">
        <v/>
      </c>
      <c r="U153" s="19" t="n" hidden="false">
        <f>S153+T153</f>
        <v>511200</v>
      </c>
      <c r="V153" s="21" t="n" hidden="false">
        <f>U153/N153-1</f>
        <v>Infinity</v>
      </c>
      <c r="W153" s="8" t="n">
        <v>72</v>
      </c>
      <c r="X153" s="20" t="n" hidden="false">
        <v>968</v>
      </c>
      <c r="Y153" s="19" t="n" hidden="false">
        <v/>
      </c>
      <c r="Z153" s="19" t="n" hidden="false">
        <f>X153+Y153</f>
        <v>968</v>
      </c>
      <c r="AA153" s="19" t="n" hidden="false">
        <f>ROUND(W153*X153,2)</f>
        <v>69696</v>
      </c>
      <c r="AB153" s="19" t="n" hidden="false">
        <v/>
      </c>
      <c r="AC153" s="19" t="n" hidden="false">
        <f>AA153+AB153</f>
        <v>69696</v>
      </c>
      <c r="AD153" s="21" t="n" hidden="false">
        <f>AC153/N153-1</f>
        <v>Infinity</v>
      </c>
      <c r="AE153" s="8" t="n">
        <v>72</v>
      </c>
      <c r="AF153" s="20" t="n" hidden="false">
        <v>6000</v>
      </c>
      <c r="AG153" s="19" t="n" hidden="false">
        <v/>
      </c>
      <c r="AH153" s="19" t="n" hidden="false">
        <f>AF153+AG153</f>
        <v>6000</v>
      </c>
      <c r="AI153" s="19" t="n" hidden="false">
        <f>ROUND(AE153*AF153,2)</f>
        <v>432000</v>
      </c>
      <c r="AJ153" s="19" t="n" hidden="false">
        <v/>
      </c>
      <c r="AK153" s="19" t="n" hidden="false">
        <f>AI153+AJ153</f>
        <v>432000</v>
      </c>
      <c r="AL153" s="21" t="n" hidden="false">
        <f>AK153/N153-1</f>
        <v>Infinity</v>
      </c>
      <c r="AM153" s="8" t="n">
        <v>0</v>
      </c>
      <c r="AN153" s="19" t="n" hidden="false">
        <v>0</v>
      </c>
      <c r="AO153" s="19" t="n" hidden="false">
        <v/>
      </c>
      <c r="AP153" s="19" t="n" hidden="false">
        <f>AN153+AO153</f>
        <v>0</v>
      </c>
      <c r="AQ153" s="19" t="n" hidden="false">
        <f>ROUND(AM153*AN153,2)</f>
        <v>0</v>
      </c>
      <c r="AR153" s="19" t="n" hidden="false">
        <v/>
      </c>
      <c r="AS153" s="19" t="n" hidden="false">
        <f>AQ153+AR153</f>
        <v>0</v>
      </c>
      <c r="AT153" s="21" t="n" hidden="false">
        <f>AS153/N153-1</f>
        <v>NaN</v>
      </c>
    </row>
    <row r="154" customFormat="false" hidden="false" outlineLevel="0" collapsed="false">
      <c r="A154" s="18" t="inlineStr">
        <is>
          <t xml:space="preserve">1.1.1.1.1.1.5.2.2</t>
        </is>
      </c>
      <c r="B154" s="18" t="inlineStr">
        <is>
          <t xml:space="preserve"/>
        </is>
      </c>
      <c r="C154" s="22" t="inlineStr">
        <is>
          <t xml:space="preserve">Драйвер на 6 светильников Грильято</t>
        </is>
      </c>
      <c r="D154" s="7" t="inlineStr">
        <is>
          <t xml:space="preserve"/>
        </is>
      </c>
      <c r="E154" s="7" t="inlineStr">
        <is>
          <t xml:space="preserve"/>
        </is>
      </c>
      <c r="F154" s="7" t="inlineStr">
        <is>
          <t xml:space="preserve">ШТ</t>
        </is>
      </c>
      <c r="G154" s="7" t="inlineStr">
        <is>
          <t xml:space="preserve">1</t>
        </is>
      </c>
      <c r="H154" s="8" t="n">
        <v>12</v>
      </c>
      <c r="I154" s="23" t="n">
        <v>447.6</v>
      </c>
      <c r="J154" s="19" t="n">
        <v/>
      </c>
      <c r="K154" s="19" t="n">
        <f>ROUND(I154,2)+J154</f>
        <v>447.6</v>
      </c>
      <c r="L154" s="19" t="n">
        <f>ROUND(H154*ROUND(I154,2),2)</f>
        <v>5371.2</v>
      </c>
      <c r="M154" s="19" t="n">
        <v/>
      </c>
      <c r="N154" s="19" t="n">
        <f>L154+M154</f>
        <v>5371.2</v>
      </c>
      <c r="O154" s="8" t="n">
        <v>12</v>
      </c>
      <c r="P154" s="23" t="n" hidden="false">
        <v>447.6</v>
      </c>
      <c r="Q154" s="19" t="n" hidden="false">
        <v/>
      </c>
      <c r="R154" s="19" t="n" hidden="false">
        <f>P154+Q154</f>
        <v>447.6</v>
      </c>
      <c r="S154" s="19" t="n" hidden="false">
        <f>ROUND(O154*P154,2)</f>
        <v>5371.2</v>
      </c>
      <c r="T154" s="19" t="n" hidden="false">
        <v/>
      </c>
      <c r="U154" s="19" t="n" hidden="false">
        <f>S154+T154</f>
        <v>5371.2</v>
      </c>
      <c r="V154" s="21" t="n" hidden="false">
        <f>U154/N154-1</f>
        <v>0</v>
      </c>
      <c r="W154" s="8" t="n">
        <v>12</v>
      </c>
      <c r="X154" s="23" t="n" hidden="false">
        <v>447.6</v>
      </c>
      <c r="Y154" s="19" t="n" hidden="false">
        <v/>
      </c>
      <c r="Z154" s="19" t="n" hidden="false">
        <f>X154+Y154</f>
        <v>447.6</v>
      </c>
      <c r="AA154" s="19" t="n" hidden="false">
        <f>ROUND(W154*X154,2)</f>
        <v>5371.2</v>
      </c>
      <c r="AB154" s="19" t="n" hidden="false">
        <v/>
      </c>
      <c r="AC154" s="19" t="n" hidden="false">
        <f>AA154+AB154</f>
        <v>5371.2</v>
      </c>
      <c r="AD154" s="21" t="n" hidden="false">
        <f>AC154/N154-1</f>
        <v>0</v>
      </c>
      <c r="AE154" s="8" t="n">
        <v>12</v>
      </c>
      <c r="AF154" s="23" t="n" hidden="false">
        <v>447.6</v>
      </c>
      <c r="AG154" s="19" t="n" hidden="false">
        <v/>
      </c>
      <c r="AH154" s="19" t="n" hidden="false">
        <f>AF154+AG154</f>
        <v>447.6</v>
      </c>
      <c r="AI154" s="19" t="n" hidden="false">
        <f>ROUND(AE154*AF154,2)</f>
        <v>5371.2</v>
      </c>
      <c r="AJ154" s="19" t="n" hidden="false">
        <v/>
      </c>
      <c r="AK154" s="19" t="n" hidden="false">
        <f>AI154+AJ154</f>
        <v>5371.2</v>
      </c>
      <c r="AL154" s="21" t="n" hidden="false">
        <f>AK154/N154-1</f>
        <v>0</v>
      </c>
      <c r="AM154" s="8" t="n">
        <v>0</v>
      </c>
      <c r="AN154" s="23" t="n" hidden="false">
        <v>0</v>
      </c>
      <c r="AO154" s="19" t="n" hidden="false">
        <v/>
      </c>
      <c r="AP154" s="19" t="n" hidden="false">
        <f>AN154+AO154</f>
        <v>0</v>
      </c>
      <c r="AQ154" s="19" t="n" hidden="false">
        <f>ROUND(AM154*AN154,2)</f>
        <v>0</v>
      </c>
      <c r="AR154" s="19" t="n" hidden="false">
        <v/>
      </c>
      <c r="AS154" s="19" t="n" hidden="false">
        <f>AQ154+AR154</f>
        <v>0</v>
      </c>
      <c r="AT154" s="21" t="n" hidden="false">
        <f>AS154/N154-1</f>
        <v>-1</v>
      </c>
    </row>
    <row r="155" customFormat="false" hidden="false" outlineLevel="0" collapsed="false">
      <c r="A155" s="18" t="inlineStr">
        <is>
          <t xml:space="preserve">1.1.1.1.1.1.5.3</t>
        </is>
      </c>
      <c r="B155" s="18" t="inlineStr">
        <is>
          <t xml:space="preserve"/>
        </is>
      </c>
      <c r="C155" s="18" t="inlineStr">
        <is>
          <t xml:space="preserve">Монтаж указателя номера дома</t>
        </is>
      </c>
      <c r="D155" s="7" t="inlineStr">
        <is>
          <t xml:space="preserve"/>
        </is>
      </c>
      <c r="E155" s="7" t="inlineStr">
        <is>
          <t xml:space="preserve">Выгружается из БО по объектам BIM-КЦ</t>
        </is>
      </c>
      <c r="F155" s="7" t="inlineStr">
        <is>
          <t xml:space="preserve">ШТ</t>
        </is>
      </c>
      <c r="G155" s="7" t="inlineStr">
        <is>
          <t xml:space="preserve">1</t>
        </is>
      </c>
      <c r="H155" s="8" t="n">
        <v>2</v>
      </c>
      <c r="I155" s="19" t="n">
        <f>ROUND((L156+L157)/H155,2)</f>
        <v>5800</v>
      </c>
      <c r="J155" s="20" t="n">
        <v>1966</v>
      </c>
      <c r="K155" s="19" t="n">
        <f>I155+ROUND(J155,2)</f>
        <v>7766</v>
      </c>
      <c r="L155" s="19" t="n">
        <f>ROUND(H155*I155,2)</f>
        <v>11600</v>
      </c>
      <c r="M155" s="19" t="n">
        <f>ROUND(H155*ROUND(J155,2),2)</f>
        <v>3932</v>
      </c>
      <c r="N155" s="19" t="n">
        <f>L155+M155</f>
        <v>15532</v>
      </c>
      <c r="O155" s="8" t="n">
        <v>2</v>
      </c>
      <c r="P155" s="19" t="n" hidden="false">
        <f>ROUND((S156+S157)/O155,2)</f>
        <v>12350</v>
      </c>
      <c r="Q155" s="20" t="n" hidden="false">
        <v>3145.6</v>
      </c>
      <c r="R155" s="19" t="n" hidden="false">
        <f>P155+Q155</f>
        <v>15495.6</v>
      </c>
      <c r="S155" s="19" t="n" hidden="false">
        <f>ROUND(O155*P155,2)</f>
        <v>24700</v>
      </c>
      <c r="T155" s="19" t="n" hidden="false">
        <f>ROUND(O155*Q155,2)</f>
        <v>6291.2</v>
      </c>
      <c r="U155" s="19" t="n" hidden="false">
        <f>S155+T155</f>
        <v>30991.2</v>
      </c>
      <c r="V155" s="21" t="n" hidden="false">
        <f>U155/N155-1</f>
        <v>0.9953129023950553</v>
      </c>
      <c r="W155" s="8" t="n">
        <v>2</v>
      </c>
      <c r="X155" s="19" t="n" hidden="false">
        <f>ROUND((AA156+AA157)/W155,2)</f>
        <v>8400</v>
      </c>
      <c r="Y155" s="20" t="n" hidden="false">
        <v>5200</v>
      </c>
      <c r="Z155" s="19" t="n" hidden="false">
        <f>X155+Y155</f>
        <v>13600</v>
      </c>
      <c r="AA155" s="19" t="n" hidden="false">
        <f>ROUND(W155*X155,2)</f>
        <v>16800</v>
      </c>
      <c r="AB155" s="19" t="n" hidden="false">
        <f>ROUND(W155*Y155,2)</f>
        <v>10400</v>
      </c>
      <c r="AC155" s="19" t="n" hidden="false">
        <f>AA155+AB155</f>
        <v>27200</v>
      </c>
      <c r="AD155" s="21" t="n" hidden="false">
        <f>AC155/N155-1</f>
        <v>0.7512232809683235</v>
      </c>
      <c r="AE155" s="8" t="n">
        <v>2</v>
      </c>
      <c r="AF155" s="19" t="n" hidden="false">
        <f>ROUND((AI156+AI157)/AE155,2)</f>
        <v>11000</v>
      </c>
      <c r="AG155" s="20" t="n" hidden="false">
        <v>3500</v>
      </c>
      <c r="AH155" s="19" t="n" hidden="false">
        <f>AF155+AG155</f>
        <v>14500</v>
      </c>
      <c r="AI155" s="19" t="n" hidden="false">
        <f>ROUND(AE155*AF155,2)</f>
        <v>22000</v>
      </c>
      <c r="AJ155" s="19" t="n" hidden="false">
        <f>ROUND(AE155*AG155,2)</f>
        <v>7000</v>
      </c>
      <c r="AK155" s="19" t="n" hidden="false">
        <f>AI155+AJ155</f>
        <v>29000</v>
      </c>
      <c r="AL155" s="21" t="n" hidden="false">
        <f>AK155/N155-1</f>
        <v>0.8671130569147567</v>
      </c>
      <c r="AM155" s="8" t="n">
        <v>0</v>
      </c>
      <c r="AN155" s="19" t="n" hidden="false">
        <f>ROUND((AQ156+AQ157)/AM155,2)</f>
        <v>0</v>
      </c>
      <c r="AO155" s="19" t="n" hidden="false">
        <v>0</v>
      </c>
      <c r="AP155" s="19" t="n" hidden="false">
        <f>AN155+AO155</f>
        <v>0</v>
      </c>
      <c r="AQ155" s="19" t="n" hidden="false">
        <f>ROUND(AM155*AN155,2)</f>
        <v>0</v>
      </c>
      <c r="AR155" s="19" t="n" hidden="false">
        <f>ROUND(AM155*AO155,2)</f>
        <v>0</v>
      </c>
      <c r="AS155" s="19" t="n" hidden="false">
        <f>AQ155+AR155</f>
        <v>0</v>
      </c>
      <c r="AT155" s="21" t="n" hidden="false">
        <f>AS155/N155-1</f>
        <v>-1</v>
      </c>
    </row>
    <row r="156" customFormat="false" hidden="false" outlineLevel="0" collapsed="false">
      <c r="A156" s="18" t="inlineStr">
        <is>
          <t xml:space="preserve">1.1.1.1.1.1.5.3.1</t>
        </is>
      </c>
      <c r="B156" s="18" t="inlineStr">
        <is>
          <t xml:space="preserve"/>
        </is>
      </c>
      <c r="C156" s="22" t="inlineStr">
        <is>
          <t xml:space="preserve">Надомный знак_ / 300х300х90 мм (светодиодный нового образца)</t>
        </is>
      </c>
      <c r="D156" s="7" t="inlineStr">
        <is>
          <t xml:space="preserve"/>
        </is>
      </c>
      <c r="E156" s="7" t="inlineStr">
        <is>
          <t xml:space="preserve"/>
        </is>
      </c>
      <c r="F156" s="7" t="inlineStr">
        <is>
          <t xml:space="preserve">ШТ</t>
        </is>
      </c>
      <c r="G156" s="7" t="inlineStr">
        <is>
          <t xml:space="preserve">1</t>
        </is>
      </c>
      <c r="H156" s="8" t="n">
        <v>1</v>
      </c>
      <c r="I156" s="20" t="n">
        <v>4300</v>
      </c>
      <c r="J156" s="19" t="n">
        <v/>
      </c>
      <c r="K156" s="19" t="n">
        <f>ROUND(I156,2)+J156</f>
        <v>4300</v>
      </c>
      <c r="L156" s="19" t="n">
        <f>ROUND(H156*ROUND(I156,2),2)</f>
        <v>4300</v>
      </c>
      <c r="M156" s="19" t="n">
        <v/>
      </c>
      <c r="N156" s="19" t="n">
        <f>L156+M156</f>
        <v>4300</v>
      </c>
      <c r="O156" s="8" t="n">
        <v>1</v>
      </c>
      <c r="P156" s="20" t="n" hidden="false">
        <v>8100</v>
      </c>
      <c r="Q156" s="19" t="n" hidden="false">
        <v/>
      </c>
      <c r="R156" s="19" t="n" hidden="false">
        <f>P156+Q156</f>
        <v>8100</v>
      </c>
      <c r="S156" s="19" t="n" hidden="false">
        <f>ROUND(O156*P156,2)</f>
        <v>8100</v>
      </c>
      <c r="T156" s="19" t="n" hidden="false">
        <v/>
      </c>
      <c r="U156" s="19" t="n" hidden="false">
        <f>S156+T156</f>
        <v>8100</v>
      </c>
      <c r="V156" s="21" t="n" hidden="false">
        <f>U156/N156-1</f>
        <v>0.8837209302325582</v>
      </c>
      <c r="W156" s="8" t="n">
        <v>1</v>
      </c>
      <c r="X156" s="20" t="n" hidden="false">
        <v>4800</v>
      </c>
      <c r="Y156" s="19" t="n" hidden="false">
        <v/>
      </c>
      <c r="Z156" s="19" t="n" hidden="false">
        <f>X156+Y156</f>
        <v>4800</v>
      </c>
      <c r="AA156" s="19" t="n" hidden="false">
        <f>ROUND(W156*X156,2)</f>
        <v>4800</v>
      </c>
      <c r="AB156" s="19" t="n" hidden="false">
        <v/>
      </c>
      <c r="AC156" s="19" t="n" hidden="false">
        <f>AA156+AB156</f>
        <v>4800</v>
      </c>
      <c r="AD156" s="21" t="n" hidden="false">
        <f>AC156/N156-1</f>
        <v>0.11627906976744184</v>
      </c>
      <c r="AE156" s="8" t="n">
        <v>1</v>
      </c>
      <c r="AF156" s="20" t="n" hidden="false">
        <v>11000</v>
      </c>
      <c r="AG156" s="19" t="n" hidden="false">
        <v/>
      </c>
      <c r="AH156" s="19" t="n" hidden="false">
        <f>AF156+AG156</f>
        <v>11000</v>
      </c>
      <c r="AI156" s="19" t="n" hidden="false">
        <f>ROUND(AE156*AF156,2)</f>
        <v>11000</v>
      </c>
      <c r="AJ156" s="19" t="n" hidden="false">
        <v/>
      </c>
      <c r="AK156" s="19" t="n" hidden="false">
        <f>AI156+AJ156</f>
        <v>11000</v>
      </c>
      <c r="AL156" s="21" t="n" hidden="false">
        <f>AK156/N156-1</f>
        <v>1.558139534883721</v>
      </c>
      <c r="AM156" s="8" t="n">
        <v>0</v>
      </c>
      <c r="AN156" s="19" t="n" hidden="false">
        <v>0</v>
      </c>
      <c r="AO156" s="19" t="n" hidden="false">
        <v/>
      </c>
      <c r="AP156" s="19" t="n" hidden="false">
        <f>AN156+AO156</f>
        <v>0</v>
      </c>
      <c r="AQ156" s="19" t="n" hidden="false">
        <f>ROUND(AM156*AN156,2)</f>
        <v>0</v>
      </c>
      <c r="AR156" s="19" t="n" hidden="false">
        <v/>
      </c>
      <c r="AS156" s="19" t="n" hidden="false">
        <f>AQ156+AR156</f>
        <v>0</v>
      </c>
      <c r="AT156" s="21" t="n" hidden="false">
        <f>AS156/N156-1</f>
        <v>-1</v>
      </c>
    </row>
    <row r="157" customFormat="false" hidden="false" outlineLevel="0" collapsed="false">
      <c r="A157" s="18" t="inlineStr">
        <is>
          <t xml:space="preserve">1.1.1.1.1.1.5.3.2</t>
        </is>
      </c>
      <c r="B157" s="18" t="inlineStr">
        <is>
          <t xml:space="preserve"/>
        </is>
      </c>
      <c r="C157" s="22" t="inlineStr">
        <is>
          <t xml:space="preserve">Надомный знак_ / 1300х300х90 мм (светодиодный нового образца)</t>
        </is>
      </c>
      <c r="D157" s="7" t="inlineStr">
        <is>
          <t xml:space="preserve"/>
        </is>
      </c>
      <c r="E157" s="7" t="inlineStr">
        <is>
          <t xml:space="preserve"/>
        </is>
      </c>
      <c r="F157" s="7" t="inlineStr">
        <is>
          <t xml:space="preserve">ШТ</t>
        </is>
      </c>
      <c r="G157" s="7" t="inlineStr">
        <is>
          <t xml:space="preserve">1</t>
        </is>
      </c>
      <c r="H157" s="8" t="n">
        <v>1</v>
      </c>
      <c r="I157" s="20" t="n">
        <v>7300</v>
      </c>
      <c r="J157" s="19" t="n">
        <v/>
      </c>
      <c r="K157" s="19" t="n">
        <f>ROUND(I157,2)+J157</f>
        <v>7300</v>
      </c>
      <c r="L157" s="19" t="n">
        <f>ROUND(H157*ROUND(I157,2),2)</f>
        <v>7300</v>
      </c>
      <c r="M157" s="19" t="n">
        <v/>
      </c>
      <c r="N157" s="19" t="n">
        <f>L157+M157</f>
        <v>7300</v>
      </c>
      <c r="O157" s="8" t="n">
        <v>1</v>
      </c>
      <c r="P157" s="20" t="n" hidden="false">
        <v>16600</v>
      </c>
      <c r="Q157" s="19" t="n" hidden="false">
        <v/>
      </c>
      <c r="R157" s="19" t="n" hidden="false">
        <f>P157+Q157</f>
        <v>16600</v>
      </c>
      <c r="S157" s="19" t="n" hidden="false">
        <f>ROUND(O157*P157,2)</f>
        <v>16600</v>
      </c>
      <c r="T157" s="19" t="n" hidden="false">
        <v/>
      </c>
      <c r="U157" s="19" t="n" hidden="false">
        <f>S157+T157</f>
        <v>16600</v>
      </c>
      <c r="V157" s="21" t="n" hidden="false">
        <f>U157/N157-1</f>
        <v>1.2739726027397262</v>
      </c>
      <c r="W157" s="8" t="n">
        <v>1</v>
      </c>
      <c r="X157" s="20" t="n" hidden="false">
        <v>12000</v>
      </c>
      <c r="Y157" s="19" t="n" hidden="false">
        <v/>
      </c>
      <c r="Z157" s="19" t="n" hidden="false">
        <f>X157+Y157</f>
        <v>12000</v>
      </c>
      <c r="AA157" s="19" t="n" hidden="false">
        <f>ROUND(W157*X157,2)</f>
        <v>12000</v>
      </c>
      <c r="AB157" s="19" t="n" hidden="false">
        <v/>
      </c>
      <c r="AC157" s="19" t="n" hidden="false">
        <f>AA157+AB157</f>
        <v>12000</v>
      </c>
      <c r="AD157" s="21" t="n" hidden="false">
        <f>AC157/N157-1</f>
        <v>0.6438356164383561</v>
      </c>
      <c r="AE157" s="8" t="n">
        <v>1</v>
      </c>
      <c r="AF157" s="20" t="n" hidden="false">
        <v>11000</v>
      </c>
      <c r="AG157" s="19" t="n" hidden="false">
        <v/>
      </c>
      <c r="AH157" s="19" t="n" hidden="false">
        <f>AF157+AG157</f>
        <v>11000</v>
      </c>
      <c r="AI157" s="19" t="n" hidden="false">
        <f>ROUND(AE157*AF157,2)</f>
        <v>11000</v>
      </c>
      <c r="AJ157" s="19" t="n" hidden="false">
        <v/>
      </c>
      <c r="AK157" s="19" t="n" hidden="false">
        <f>AI157+AJ157</f>
        <v>11000</v>
      </c>
      <c r="AL157" s="21" t="n" hidden="false">
        <f>AK157/N157-1</f>
        <v>0.5068493150684932</v>
      </c>
      <c r="AM157" s="8" t="n">
        <v>0</v>
      </c>
      <c r="AN157" s="19" t="n" hidden="false">
        <v>0</v>
      </c>
      <c r="AO157" s="19" t="n" hidden="false">
        <v/>
      </c>
      <c r="AP157" s="19" t="n" hidden="false">
        <f>AN157+AO157</f>
        <v>0</v>
      </c>
      <c r="AQ157" s="19" t="n" hidden="false">
        <f>ROUND(AM157*AN157,2)</f>
        <v>0</v>
      </c>
      <c r="AR157" s="19" t="n" hidden="false">
        <v/>
      </c>
      <c r="AS157" s="19" t="n" hidden="false">
        <f>AQ157+AR157</f>
        <v>0</v>
      </c>
      <c r="AT157" s="21" t="n" hidden="false">
        <f>AS157/N157-1</f>
        <v>-1</v>
      </c>
    </row>
    <row r="158" customFormat="false" hidden="false" outlineLevel="0" collapsed="false">
      <c r="A158" s="18" t="inlineStr">
        <is>
          <t xml:space="preserve">1.1.1.1.1.1.5.4</t>
        </is>
      </c>
      <c r="B158" s="18" t="inlineStr">
        <is>
          <t xml:space="preserve"/>
        </is>
      </c>
      <c r="C158" s="18" t="inlineStr">
        <is>
          <t xml:space="preserve">Монтаж светового указателя, оповещателя</t>
        </is>
      </c>
      <c r="D158" s="7" t="inlineStr">
        <is>
          <t xml:space="preserve"/>
        </is>
      </c>
      <c r="E158" s="7" t="inlineStr">
        <is>
          <t xml:space="preserve">Выгружается из БО по объектам BIM-КЦ</t>
        </is>
      </c>
      <c r="F158" s="7" t="inlineStr">
        <is>
          <t xml:space="preserve">ШТ</t>
        </is>
      </c>
      <c r="G158" s="7" t="inlineStr">
        <is>
          <t xml:space="preserve">1</t>
        </is>
      </c>
      <c r="H158" s="8" t="n">
        <v>12</v>
      </c>
      <c r="I158" s="19" t="n">
        <f>ROUND((L159+L160+L161+L162)/H158,2)</f>
        <v>421.67</v>
      </c>
      <c r="J158" s="20" t="n">
        <v>533</v>
      </c>
      <c r="K158" s="19" t="n">
        <f>I158+ROUND(J158,2)</f>
        <v>954.67</v>
      </c>
      <c r="L158" s="19" t="n">
        <f>ROUND(H158*I158,2)</f>
        <v>5060.04</v>
      </c>
      <c r="M158" s="19" t="n">
        <f>ROUND(H158*ROUND(J158,2),2)</f>
        <v>6396</v>
      </c>
      <c r="N158" s="19" t="n">
        <f>L158+M158</f>
        <v>11456.04</v>
      </c>
      <c r="O158" s="8" t="n">
        <v>12</v>
      </c>
      <c r="P158" s="19" t="n" hidden="false">
        <f>ROUND((S159+S160+S161+S162)/O158,2)</f>
        <v>7830</v>
      </c>
      <c r="Q158" s="20" t="n" hidden="false">
        <v>852.8</v>
      </c>
      <c r="R158" s="19" t="n" hidden="false">
        <f>P158+Q158</f>
        <v>8682.8</v>
      </c>
      <c r="S158" s="19" t="n" hidden="false">
        <f>ROUND(O158*P158,2)</f>
        <v>93960</v>
      </c>
      <c r="T158" s="19" t="n" hidden="false">
        <f>ROUND(O158*Q158,2)</f>
        <v>10233.6</v>
      </c>
      <c r="U158" s="19" t="n" hidden="false">
        <f>S158+T158</f>
        <v>104193.6</v>
      </c>
      <c r="V158" s="21" t="n" hidden="false">
        <f>U158/N158-1</f>
        <v>8.095079975279416</v>
      </c>
      <c r="W158" s="8" t="n">
        <v>12</v>
      </c>
      <c r="X158" s="19" t="n" hidden="false">
        <f>ROUND((AA159+AA160+AA161+AA162)/W158,2)</f>
        <v>9095</v>
      </c>
      <c r="Y158" s="20" t="n" hidden="false">
        <v>1700</v>
      </c>
      <c r="Z158" s="19" t="n" hidden="false">
        <f>X158+Y158</f>
        <v>10795</v>
      </c>
      <c r="AA158" s="19" t="n" hidden="false">
        <f>ROUND(W158*X158,2)</f>
        <v>109140</v>
      </c>
      <c r="AB158" s="19" t="n" hidden="false">
        <f>ROUND(W158*Y158,2)</f>
        <v>20400</v>
      </c>
      <c r="AC158" s="19" t="n" hidden="false">
        <f>AA158+AB158</f>
        <v>129540</v>
      </c>
      <c r="AD158" s="21" t="n" hidden="false">
        <f>AC158/N158-1</f>
        <v>10.307572250096891</v>
      </c>
      <c r="AE158" s="8" t="n">
        <v>12</v>
      </c>
      <c r="AF158" s="19" t="n" hidden="false">
        <f>ROUND((AI159+AI160+AI161+AI162)/AE158,2)</f>
        <v>7583.33</v>
      </c>
      <c r="AG158" s="20" t="n" hidden="false">
        <v>2000</v>
      </c>
      <c r="AH158" s="19" t="n" hidden="false">
        <f>AF158+AG158</f>
        <v>9583.33</v>
      </c>
      <c r="AI158" s="19" t="n" hidden="false">
        <f>ROUND(AE158*AF158,2)</f>
        <v>90999.96</v>
      </c>
      <c r="AJ158" s="19" t="n" hidden="false">
        <f>ROUND(AE158*AG158,2)</f>
        <v>24000</v>
      </c>
      <c r="AK158" s="19" t="n" hidden="false">
        <f>AI158+AJ158</f>
        <v>114999.96</v>
      </c>
      <c r="AL158" s="21" t="n" hidden="false">
        <f>AK158/N158-1</f>
        <v>9.038369279436873</v>
      </c>
      <c r="AM158" s="8" t="n">
        <v>0</v>
      </c>
      <c r="AN158" s="19" t="n" hidden="false">
        <f>ROUND((AQ159+AQ160+AQ161+AQ162)/AM158,2)</f>
        <v>0</v>
      </c>
      <c r="AO158" s="19" t="n" hidden="false">
        <v>0</v>
      </c>
      <c r="AP158" s="19" t="n" hidden="false">
        <f>AN158+AO158</f>
        <v>0</v>
      </c>
      <c r="AQ158" s="19" t="n" hidden="false">
        <f>ROUND(AM158*AN158,2)</f>
        <v>0</v>
      </c>
      <c r="AR158" s="19" t="n" hidden="false">
        <f>ROUND(AM158*AO158,2)</f>
        <v>0</v>
      </c>
      <c r="AS158" s="19" t="n" hidden="false">
        <f>AQ158+AR158</f>
        <v>0</v>
      </c>
      <c r="AT158" s="21" t="n" hidden="false">
        <f>AS158/N158-1</f>
        <v>-1</v>
      </c>
    </row>
    <row r="159" customFormat="false" hidden="false" outlineLevel="0" collapsed="false">
      <c r="A159" s="18" t="inlineStr">
        <is>
          <t xml:space="preserve">1.1.1.1.1.1.5.4.1</t>
        </is>
      </c>
      <c r="B159" s="18" t="inlineStr">
        <is>
          <t xml:space="preserve"/>
        </is>
      </c>
      <c r="C159" s="22" t="inlineStr">
        <is>
          <t xml:space="preserve">Указатель пожарного гидранта_ / светодиодный ДБО 01-1-003</t>
        </is>
      </c>
      <c r="D159" s="7" t="inlineStr">
        <is>
          <t xml:space="preserve">Световой указатель ПГ, IP65, светодиодный, с АКБ на 1час работы, с кнопкой "тест", 3Вт</t>
        </is>
      </c>
      <c r="E159" s="7" t="inlineStr">
        <is>
          <t xml:space="preserve"/>
        </is>
      </c>
      <c r="F159" s="7" t="inlineStr">
        <is>
          <t xml:space="preserve">ШТ</t>
        </is>
      </c>
      <c r="G159" s="7" t="inlineStr">
        <is>
          <t xml:space="preserve">1</t>
        </is>
      </c>
      <c r="H159" s="8" t="n">
        <v>2</v>
      </c>
      <c r="I159" s="20" t="n">
        <v>2530</v>
      </c>
      <c r="J159" s="19" t="n">
        <v/>
      </c>
      <c r="K159" s="19" t="n">
        <f>ROUND(I159,2)+J159</f>
        <v>2530</v>
      </c>
      <c r="L159" s="19" t="n">
        <f>ROUND(H159*ROUND(I159,2),2)</f>
        <v>5060</v>
      </c>
      <c r="M159" s="19" t="n">
        <v/>
      </c>
      <c r="N159" s="19" t="n">
        <f>L159+M159</f>
        <v>5060</v>
      </c>
      <c r="O159" s="8" t="n">
        <v>2</v>
      </c>
      <c r="P159" s="20" t="n" hidden="false">
        <v>8175</v>
      </c>
      <c r="Q159" s="19" t="n" hidden="false">
        <v/>
      </c>
      <c r="R159" s="19" t="n" hidden="false">
        <f>P159+Q159</f>
        <v>8175</v>
      </c>
      <c r="S159" s="19" t="n" hidden="false">
        <f>ROUND(O159*P159,2)</f>
        <v>16350</v>
      </c>
      <c r="T159" s="19" t="n" hidden="false">
        <v/>
      </c>
      <c r="U159" s="19" t="n" hidden="false">
        <f>S159+T159</f>
        <v>16350</v>
      </c>
      <c r="V159" s="21" t="n" hidden="false">
        <f>U159/N159-1</f>
        <v>2.231225296442688</v>
      </c>
      <c r="W159" s="8" t="n">
        <v>2</v>
      </c>
      <c r="X159" s="20" t="n" hidden="false">
        <v>6560</v>
      </c>
      <c r="Y159" s="19" t="n" hidden="false">
        <v/>
      </c>
      <c r="Z159" s="19" t="n" hidden="false">
        <f>X159+Y159</f>
        <v>6560</v>
      </c>
      <c r="AA159" s="19" t="n" hidden="false">
        <f>ROUND(W159*X159,2)</f>
        <v>13120</v>
      </c>
      <c r="AB159" s="19" t="n" hidden="false">
        <v/>
      </c>
      <c r="AC159" s="19" t="n" hidden="false">
        <f>AA159+AB159</f>
        <v>13120</v>
      </c>
      <c r="AD159" s="21" t="n" hidden="false">
        <f>AC159/N159-1</f>
        <v>1.5928853754940713</v>
      </c>
      <c r="AE159" s="8" t="n">
        <v>2</v>
      </c>
      <c r="AF159" s="20" t="n" hidden="false">
        <v>5000</v>
      </c>
      <c r="AG159" s="19" t="n" hidden="false">
        <v/>
      </c>
      <c r="AH159" s="19" t="n" hidden="false">
        <f>AF159+AG159</f>
        <v>5000</v>
      </c>
      <c r="AI159" s="19" t="n" hidden="false">
        <f>ROUND(AE159*AF159,2)</f>
        <v>10000</v>
      </c>
      <c r="AJ159" s="19" t="n" hidden="false">
        <v/>
      </c>
      <c r="AK159" s="19" t="n" hidden="false">
        <f>AI159+AJ159</f>
        <v>10000</v>
      </c>
      <c r="AL159" s="21" t="n" hidden="false">
        <f>AK159/N159-1</f>
        <v>0.9762845849802371</v>
      </c>
      <c r="AM159" s="8" t="n">
        <v>0</v>
      </c>
      <c r="AN159" s="19" t="n" hidden="false">
        <v>0</v>
      </c>
      <c r="AO159" s="19" t="n" hidden="false">
        <v/>
      </c>
      <c r="AP159" s="19" t="n" hidden="false">
        <f>AN159+AO159</f>
        <v>0</v>
      </c>
      <c r="AQ159" s="19" t="n" hidden="false">
        <f>ROUND(AM159*AN159,2)</f>
        <v>0</v>
      </c>
      <c r="AR159" s="19" t="n" hidden="false">
        <v/>
      </c>
      <c r="AS159" s="19" t="n" hidden="false">
        <f>AQ159+AR159</f>
        <v>0</v>
      </c>
      <c r="AT159" s="21" t="n" hidden="false">
        <f>AS159/N159-1</f>
        <v>-1</v>
      </c>
    </row>
    <row r="160" customFormat="false" hidden="false" outlineLevel="0" collapsed="false">
      <c r="A160" s="18" t="inlineStr">
        <is>
          <t xml:space="preserve">1.1.1.1.1.1.5.4.2</t>
        </is>
      </c>
      <c r="B160" s="18" t="inlineStr">
        <is>
          <t xml:space="preserve"/>
        </is>
      </c>
      <c r="C160" s="22" t="inlineStr">
        <is>
          <t xml:space="preserve">Световой указатель_ / IP65 / BS-KURS-73-S1 LED / 359х240х46</t>
        </is>
      </c>
      <c r="D160" s="7" t="inlineStr">
        <is>
          <t xml:space="preserve">BS-KURS-71-S1 LED</t>
        </is>
      </c>
      <c r="E160" s="7" t="inlineStr">
        <is>
          <t xml:space="preserve"/>
        </is>
      </c>
      <c r="F160" s="7" t="inlineStr">
        <is>
          <t xml:space="preserve">ШТ</t>
        </is>
      </c>
      <c r="G160" s="7" t="inlineStr">
        <is>
          <t xml:space="preserve">1</t>
        </is>
      </c>
      <c r="H160" s="8" t="n">
        <v>10</v>
      </c>
      <c r="I160" s="20" t="n">
        <v>0</v>
      </c>
      <c r="J160" s="19" t="n">
        <v/>
      </c>
      <c r="K160" s="19" t="n">
        <f>ROUND(I160,2)+J160</f>
        <v>0</v>
      </c>
      <c r="L160" s="19" t="n">
        <f>ROUND(H160*ROUND(I160,2),2)</f>
        <v>0</v>
      </c>
      <c r="M160" s="19" t="n">
        <v/>
      </c>
      <c r="N160" s="19" t="n">
        <f>L160+M160</f>
        <v>0</v>
      </c>
      <c r="O160" s="8" t="n">
        <v>10</v>
      </c>
      <c r="P160" s="20" t="n" hidden="false">
        <v>7363</v>
      </c>
      <c r="Q160" s="19" t="n" hidden="false">
        <v/>
      </c>
      <c r="R160" s="19" t="n" hidden="false">
        <f>P160+Q160</f>
        <v>7363</v>
      </c>
      <c r="S160" s="19" t="n" hidden="false">
        <f>ROUND(O160*P160,2)</f>
        <v>73630</v>
      </c>
      <c r="T160" s="19" t="n" hidden="false">
        <v/>
      </c>
      <c r="U160" s="19" t="n" hidden="false">
        <f>S160+T160</f>
        <v>73630</v>
      </c>
      <c r="V160" s="21" t="n" hidden="false">
        <f>U160/N160-1</f>
        <v>Infinity</v>
      </c>
      <c r="W160" s="8" t="n">
        <v>10</v>
      </c>
      <c r="X160" s="20" t="n" hidden="false">
        <v>9350</v>
      </c>
      <c r="Y160" s="19" t="n" hidden="false">
        <v/>
      </c>
      <c r="Z160" s="19" t="n" hidden="false">
        <f>X160+Y160</f>
        <v>9350</v>
      </c>
      <c r="AA160" s="19" t="n" hidden="false">
        <f>ROUND(W160*X160,2)</f>
        <v>93500</v>
      </c>
      <c r="AB160" s="19" t="n" hidden="false">
        <v/>
      </c>
      <c r="AC160" s="19" t="n" hidden="false">
        <f>AA160+AB160</f>
        <v>93500</v>
      </c>
      <c r="AD160" s="21" t="n" hidden="false">
        <f>AC160/N160-1</f>
        <v>Infinity</v>
      </c>
      <c r="AE160" s="8" t="n">
        <v>10</v>
      </c>
      <c r="AF160" s="20" t="n" hidden="false">
        <v>7800</v>
      </c>
      <c r="AG160" s="19" t="n" hidden="false">
        <v/>
      </c>
      <c r="AH160" s="19" t="n" hidden="false">
        <f>AF160+AG160</f>
        <v>7800</v>
      </c>
      <c r="AI160" s="19" t="n" hidden="false">
        <f>ROUND(AE160*AF160,2)</f>
        <v>78000</v>
      </c>
      <c r="AJ160" s="19" t="n" hidden="false">
        <v/>
      </c>
      <c r="AK160" s="19" t="n" hidden="false">
        <f>AI160+AJ160</f>
        <v>78000</v>
      </c>
      <c r="AL160" s="21" t="n" hidden="false">
        <f>AK160/N160-1</f>
        <v>Infinity</v>
      </c>
      <c r="AM160" s="8" t="n">
        <v>0</v>
      </c>
      <c r="AN160" s="19" t="n" hidden="false">
        <v>0</v>
      </c>
      <c r="AO160" s="19" t="n" hidden="false">
        <v/>
      </c>
      <c r="AP160" s="19" t="n" hidden="false">
        <f>AN160+AO160</f>
        <v>0</v>
      </c>
      <c r="AQ160" s="19" t="n" hidden="false">
        <f>ROUND(AM160*AN160,2)</f>
        <v>0</v>
      </c>
      <c r="AR160" s="19" t="n" hidden="false">
        <v/>
      </c>
      <c r="AS160" s="19" t="n" hidden="false">
        <f>AQ160+AR160</f>
        <v>0</v>
      </c>
      <c r="AT160" s="21" t="n" hidden="false">
        <f>AS160/N160-1</f>
        <v>NaN</v>
      </c>
    </row>
    <row r="161" customFormat="false" hidden="false" outlineLevel="0" collapsed="false">
      <c r="A161" s="18" t="inlineStr">
        <is>
          <t xml:space="preserve">1.1.1.1.1.1.5.4.3</t>
        </is>
      </c>
      <c r="B161" s="18" t="inlineStr">
        <is>
          <t xml:space="preserve"/>
        </is>
      </c>
      <c r="C161" s="22" t="inlineStr">
        <is>
          <t xml:space="preserve">Пиктограмма_ / "Выход"</t>
        </is>
      </c>
      <c r="D161" s="7" t="inlineStr">
        <is>
          <t xml:space="preserve"/>
        </is>
      </c>
      <c r="E161" s="7" t="inlineStr">
        <is>
          <t xml:space="preserve"/>
        </is>
      </c>
      <c r="F161" s="7" t="inlineStr">
        <is>
          <t xml:space="preserve">ШТ</t>
        </is>
      </c>
      <c r="G161" s="7" t="inlineStr">
        <is>
          <t xml:space="preserve">1</t>
        </is>
      </c>
      <c r="H161" s="8" t="n">
        <v>10</v>
      </c>
      <c r="I161" s="20" t="n">
        <v>0</v>
      </c>
      <c r="J161" s="19" t="n">
        <v/>
      </c>
      <c r="K161" s="19" t="n">
        <f>ROUND(I161,2)+J161</f>
        <v>0</v>
      </c>
      <c r="L161" s="19" t="n">
        <f>ROUND(H161*ROUND(I161,2),2)</f>
        <v>0</v>
      </c>
      <c r="M161" s="19" t="n">
        <v/>
      </c>
      <c r="N161" s="19" t="n">
        <f>L161+M161</f>
        <v>0</v>
      </c>
      <c r="O161" s="8" t="n">
        <v>10</v>
      </c>
      <c r="P161" s="20" t="n" hidden="false">
        <v>350</v>
      </c>
      <c r="Q161" s="19" t="n" hidden="false">
        <v/>
      </c>
      <c r="R161" s="19" t="n" hidden="false">
        <f>P161+Q161</f>
        <v>350</v>
      </c>
      <c r="S161" s="19" t="n" hidden="false">
        <f>ROUND(O161*P161,2)</f>
        <v>3500</v>
      </c>
      <c r="T161" s="19" t="n" hidden="false">
        <v/>
      </c>
      <c r="U161" s="19" t="n" hidden="false">
        <f>S161+T161</f>
        <v>3500</v>
      </c>
      <c r="V161" s="21" t="n" hidden="false">
        <f>U161/N161-1</f>
        <v>Infinity</v>
      </c>
      <c r="W161" s="8" t="n">
        <v>10</v>
      </c>
      <c r="X161" s="20" t="n" hidden="false">
        <v>210</v>
      </c>
      <c r="Y161" s="19" t="n" hidden="false">
        <v/>
      </c>
      <c r="Z161" s="19" t="n" hidden="false">
        <f>X161+Y161</f>
        <v>210</v>
      </c>
      <c r="AA161" s="19" t="n" hidden="false">
        <f>ROUND(W161*X161,2)</f>
        <v>2100</v>
      </c>
      <c r="AB161" s="19" t="n" hidden="false">
        <v/>
      </c>
      <c r="AC161" s="19" t="n" hidden="false">
        <f>AA161+AB161</f>
        <v>2100</v>
      </c>
      <c r="AD161" s="21" t="n" hidden="false">
        <f>AC161/N161-1</f>
        <v>Infinity</v>
      </c>
      <c r="AE161" s="8" t="n">
        <v>10</v>
      </c>
      <c r="AF161" s="20" t="n" hidden="false">
        <v>250</v>
      </c>
      <c r="AG161" s="19" t="n" hidden="false">
        <v/>
      </c>
      <c r="AH161" s="19" t="n" hidden="false">
        <f>AF161+AG161</f>
        <v>250</v>
      </c>
      <c r="AI161" s="19" t="n" hidden="false">
        <f>ROUND(AE161*AF161,2)</f>
        <v>2500</v>
      </c>
      <c r="AJ161" s="19" t="n" hidden="false">
        <v/>
      </c>
      <c r="AK161" s="19" t="n" hidden="false">
        <f>AI161+AJ161</f>
        <v>2500</v>
      </c>
      <c r="AL161" s="21" t="n" hidden="false">
        <f>AK161/N161-1</f>
        <v>Infinity</v>
      </c>
      <c r="AM161" s="8" t="n">
        <v>0</v>
      </c>
      <c r="AN161" s="19" t="n" hidden="false">
        <v>0</v>
      </c>
      <c r="AO161" s="19" t="n" hidden="false">
        <v/>
      </c>
      <c r="AP161" s="19" t="n" hidden="false">
        <f>AN161+AO161</f>
        <v>0</v>
      </c>
      <c r="AQ161" s="19" t="n" hidden="false">
        <f>ROUND(AM161*AN161,2)</f>
        <v>0</v>
      </c>
      <c r="AR161" s="19" t="n" hidden="false">
        <v/>
      </c>
      <c r="AS161" s="19" t="n" hidden="false">
        <f>AQ161+AR161</f>
        <v>0</v>
      </c>
      <c r="AT161" s="21" t="n" hidden="false">
        <f>AS161/N161-1</f>
        <v>NaN</v>
      </c>
    </row>
    <row r="162" customFormat="false" hidden="false" outlineLevel="0" collapsed="false">
      <c r="A162" s="18" t="inlineStr">
        <is>
          <t xml:space="preserve">1.1.1.1.1.1.5.4.4</t>
        </is>
      </c>
      <c r="B162" s="18" t="inlineStr">
        <is>
          <t xml:space="preserve"/>
        </is>
      </c>
      <c r="C162" s="22" t="inlineStr">
        <is>
          <t xml:space="preserve">Пиктограмма_ / Пожарный гидрант</t>
        </is>
      </c>
      <c r="D162" s="7" t="inlineStr">
        <is>
          <t xml:space="preserve"/>
        </is>
      </c>
      <c r="E162" s="7" t="inlineStr">
        <is>
          <t xml:space="preserve"/>
        </is>
      </c>
      <c r="F162" s="7" t="inlineStr">
        <is>
          <t xml:space="preserve">ШТ</t>
        </is>
      </c>
      <c r="G162" s="7" t="inlineStr">
        <is>
          <t xml:space="preserve">1</t>
        </is>
      </c>
      <c r="H162" s="8" t="n">
        <v>2</v>
      </c>
      <c r="I162" s="20" t="n">
        <v>0</v>
      </c>
      <c r="J162" s="19" t="n">
        <v/>
      </c>
      <c r="K162" s="19" t="n">
        <f>ROUND(I162,2)+J162</f>
        <v>0</v>
      </c>
      <c r="L162" s="19" t="n">
        <f>ROUND(H162*ROUND(I162,2),2)</f>
        <v>0</v>
      </c>
      <c r="M162" s="19" t="n">
        <v/>
      </c>
      <c r="N162" s="19" t="n">
        <f>L162+M162</f>
        <v>0</v>
      </c>
      <c r="O162" s="8" t="n">
        <v>2</v>
      </c>
      <c r="P162" s="20" t="n" hidden="false">
        <v>240</v>
      </c>
      <c r="Q162" s="19" t="n" hidden="false">
        <v/>
      </c>
      <c r="R162" s="19" t="n" hidden="false">
        <f>P162+Q162</f>
        <v>240</v>
      </c>
      <c r="S162" s="19" t="n" hidden="false">
        <f>ROUND(O162*P162,2)</f>
        <v>480</v>
      </c>
      <c r="T162" s="19" t="n" hidden="false">
        <v/>
      </c>
      <c r="U162" s="19" t="n" hidden="false">
        <f>S162+T162</f>
        <v>480</v>
      </c>
      <c r="V162" s="21" t="n" hidden="false">
        <f>U162/N162-1</f>
        <v>Infinity</v>
      </c>
      <c r="W162" s="8" t="n">
        <v>2</v>
      </c>
      <c r="X162" s="20" t="n" hidden="false">
        <v>210</v>
      </c>
      <c r="Y162" s="19" t="n" hidden="false">
        <v/>
      </c>
      <c r="Z162" s="19" t="n" hidden="false">
        <f>X162+Y162</f>
        <v>210</v>
      </c>
      <c r="AA162" s="19" t="n" hidden="false">
        <f>ROUND(W162*X162,2)</f>
        <v>420</v>
      </c>
      <c r="AB162" s="19" t="n" hidden="false">
        <v/>
      </c>
      <c r="AC162" s="19" t="n" hidden="false">
        <f>AA162+AB162</f>
        <v>420</v>
      </c>
      <c r="AD162" s="21" t="n" hidden="false">
        <f>AC162/N162-1</f>
        <v>Infinity</v>
      </c>
      <c r="AE162" s="8" t="n">
        <v>2</v>
      </c>
      <c r="AF162" s="20" t="n" hidden="false">
        <v>250</v>
      </c>
      <c r="AG162" s="19" t="n" hidden="false">
        <v/>
      </c>
      <c r="AH162" s="19" t="n" hidden="false">
        <f>AF162+AG162</f>
        <v>250</v>
      </c>
      <c r="AI162" s="19" t="n" hidden="false">
        <f>ROUND(AE162*AF162,2)</f>
        <v>500</v>
      </c>
      <c r="AJ162" s="19" t="n" hidden="false">
        <v/>
      </c>
      <c r="AK162" s="19" t="n" hidden="false">
        <f>AI162+AJ162</f>
        <v>500</v>
      </c>
      <c r="AL162" s="21" t="n" hidden="false">
        <f>AK162/N162-1</f>
        <v>Infinity</v>
      </c>
      <c r="AM162" s="8" t="n">
        <v>0</v>
      </c>
      <c r="AN162" s="19" t="n" hidden="false">
        <v>0</v>
      </c>
      <c r="AO162" s="19" t="n" hidden="false">
        <v/>
      </c>
      <c r="AP162" s="19" t="n" hidden="false">
        <f>AN162+AO162</f>
        <v>0</v>
      </c>
      <c r="AQ162" s="19" t="n" hidden="false">
        <f>ROUND(AM162*AN162,2)</f>
        <v>0</v>
      </c>
      <c r="AR162" s="19" t="n" hidden="false">
        <v/>
      </c>
      <c r="AS162" s="19" t="n" hidden="false">
        <f>AQ162+AR162</f>
        <v>0</v>
      </c>
      <c r="AT162" s="21" t="n" hidden="false">
        <f>AS162/N162-1</f>
        <v>NaN</v>
      </c>
    </row>
    <row r="163" customFormat="false" hidden="false" outlineLevel="0" collapsed="false">
      <c r="A163" s="18" t="inlineStr">
        <is>
          <t xml:space="preserve">1.1.1.1.1.1.5.5</t>
        </is>
      </c>
      <c r="B163" s="18" t="inlineStr">
        <is>
          <t xml:space="preserve"/>
        </is>
      </c>
      <c r="C163" s="18" t="inlineStr">
        <is>
          <t xml:space="preserve">Маркировка наклейками аварийных светильников</t>
        </is>
      </c>
      <c r="D163" s="7" t="inlineStr">
        <is>
          <t xml:space="preserve"/>
        </is>
      </c>
      <c r="E163" s="7" t="inlineStr">
        <is>
          <t xml:space="preserve">Выгружается из БО по объектам BIM-КЦ</t>
        </is>
      </c>
      <c r="F163" s="7" t="inlineStr">
        <is>
          <t xml:space="preserve">ШТ</t>
        </is>
      </c>
      <c r="G163" s="7" t="inlineStr">
        <is>
          <t xml:space="preserve">1</t>
        </is>
      </c>
      <c r="H163" s="8" t="n">
        <v>200</v>
      </c>
      <c r="I163" s="19" t="n">
        <v/>
      </c>
      <c r="J163" s="20" t="n">
        <v>64</v>
      </c>
      <c r="K163" s="19" t="n">
        <f>I163+ROUND(J163,2)</f>
        <v>64</v>
      </c>
      <c r="L163" s="19" t="n">
        <v/>
      </c>
      <c r="M163" s="19" t="n">
        <f>ROUND(H163*ROUND(J163,2),2)</f>
        <v>12800</v>
      </c>
      <c r="N163" s="19" t="n">
        <f>L163+M163</f>
        <v>12800</v>
      </c>
      <c r="O163" s="8" t="n">
        <v>200</v>
      </c>
      <c r="P163" s="19" t="n" hidden="false">
        <v/>
      </c>
      <c r="Q163" s="20" t="n" hidden="false">
        <v>102.4</v>
      </c>
      <c r="R163" s="19" t="n" hidden="false">
        <f>P163+Q163</f>
        <v>102.4</v>
      </c>
      <c r="S163" s="19" t="n" hidden="false">
        <v/>
      </c>
      <c r="T163" s="19" t="n" hidden="false">
        <f>ROUND(O163*Q163,2)</f>
        <v>20480</v>
      </c>
      <c r="U163" s="19" t="n" hidden="false">
        <f>S163+T163</f>
        <v>20480</v>
      </c>
      <c r="V163" s="21" t="n" hidden="false">
        <f>U163/N163-1</f>
        <v>0.6000000000000001</v>
      </c>
      <c r="W163" s="8" t="n">
        <v>200</v>
      </c>
      <c r="X163" s="19" t="n" hidden="false">
        <v/>
      </c>
      <c r="Y163" s="20" t="n" hidden="false">
        <v>80</v>
      </c>
      <c r="Z163" s="19" t="n" hidden="false">
        <f>X163+Y163</f>
        <v>80</v>
      </c>
      <c r="AA163" s="19" t="n" hidden="false">
        <v/>
      </c>
      <c r="AB163" s="19" t="n" hidden="false">
        <f>ROUND(W163*Y163,2)</f>
        <v>16000</v>
      </c>
      <c r="AC163" s="19" t="n" hidden="false">
        <f>AA163+AB163</f>
        <v>16000</v>
      </c>
      <c r="AD163" s="21" t="n" hidden="false">
        <f>AC163/N163-1</f>
        <v>0.25</v>
      </c>
      <c r="AE163" s="8" t="n">
        <v>200</v>
      </c>
      <c r="AF163" s="19" t="n" hidden="false">
        <v/>
      </c>
      <c r="AG163" s="20" t="n" hidden="false">
        <v>100</v>
      </c>
      <c r="AH163" s="19" t="n" hidden="false">
        <f>AF163+AG163</f>
        <v>100</v>
      </c>
      <c r="AI163" s="19" t="n" hidden="false">
        <v/>
      </c>
      <c r="AJ163" s="19" t="n" hidden="false">
        <f>ROUND(AE163*AG163,2)</f>
        <v>20000</v>
      </c>
      <c r="AK163" s="19" t="n" hidden="false">
        <f>AI163+AJ163</f>
        <v>20000</v>
      </c>
      <c r="AL163" s="21" t="n" hidden="false">
        <f>AK163/N163-1</f>
        <v>0.5625</v>
      </c>
      <c r="AM163" s="8" t="n">
        <v>0</v>
      </c>
      <c r="AN163" s="19" t="n" hidden="false">
        <v/>
      </c>
      <c r="AO163" s="19" t="n" hidden="false">
        <v>0</v>
      </c>
      <c r="AP163" s="19" t="n" hidden="false">
        <f>AN163+AO163</f>
        <v>0</v>
      </c>
      <c r="AQ163" s="19" t="n" hidden="false">
        <v/>
      </c>
      <c r="AR163" s="19" t="n" hidden="false">
        <f>ROUND(AM163*AO163,2)</f>
        <v>0</v>
      </c>
      <c r="AS163" s="19" t="n" hidden="false">
        <f>AQ163+AR163</f>
        <v>0</v>
      </c>
      <c r="AT163" s="21" t="n" hidden="false">
        <f>AS163/N163-1</f>
        <v>-1</v>
      </c>
    </row>
    <row r="164" customFormat="false" hidden="false" outlineLevel="0" collapsed="false">
      <c r="A164" s="18" t="inlineStr">
        <is>
          <t xml:space="preserve">1.1.1.1.1.1.5.6</t>
        </is>
      </c>
      <c r="B164" s="18" t="inlineStr">
        <is>
          <t xml:space="preserve"/>
        </is>
      </c>
      <c r="C164" s="18" t="inlineStr">
        <is>
          <t xml:space="preserve">Монтаж светильника СКБ подвесного на подвесах</t>
        </is>
      </c>
      <c r="D164" s="7" t="inlineStr">
        <is>
          <t xml:space="preserve"/>
        </is>
      </c>
      <c r="E164" s="7" t="inlineStr">
        <is>
          <t xml:space="preserve"/>
        </is>
      </c>
      <c r="F164" s="7" t="inlineStr">
        <is>
          <t xml:space="preserve">ШТ</t>
        </is>
      </c>
      <c r="G164" s="7" t="inlineStr">
        <is>
          <t xml:space="preserve">1</t>
        </is>
      </c>
      <c r="H164" s="8" t="n">
        <v>10</v>
      </c>
      <c r="I164" s="19" t="n">
        <f>ROUND((L165+L166)/H164,2)</f>
        <v>0</v>
      </c>
      <c r="J164" s="20" t="n">
        <v>1560</v>
      </c>
      <c r="K164" s="19" t="n">
        <f>I164+ROUND(J164,2)</f>
        <v>1560</v>
      </c>
      <c r="L164" s="19" t="n">
        <f>ROUND(H164*I164,2)</f>
        <v>0</v>
      </c>
      <c r="M164" s="19" t="n">
        <f>ROUND(H164*ROUND(J164,2),2)</f>
        <v>15600</v>
      </c>
      <c r="N164" s="19" t="n">
        <f>L164+M164</f>
        <v>15600</v>
      </c>
      <c r="O164" s="8" t="n">
        <v>10</v>
      </c>
      <c r="P164" s="19" t="n" hidden="false">
        <f>ROUND((S165+S166)/O164,2)</f>
        <v>7508</v>
      </c>
      <c r="Q164" s="20" t="n" hidden="false">
        <v>2496</v>
      </c>
      <c r="R164" s="19" t="n" hidden="false">
        <f>P164+Q164</f>
        <v>10004</v>
      </c>
      <c r="S164" s="19" t="n" hidden="false">
        <f>ROUND(O164*P164,2)</f>
        <v>75080</v>
      </c>
      <c r="T164" s="19" t="n" hidden="false">
        <f>ROUND(O164*Q164,2)</f>
        <v>24960</v>
      </c>
      <c r="U164" s="19" t="n" hidden="false">
        <f>S164+T164</f>
        <v>100040</v>
      </c>
      <c r="V164" s="21" t="n" hidden="false">
        <f>U164/N164-1</f>
        <v>5.412820512820513</v>
      </c>
      <c r="W164" s="8" t="n">
        <v>10</v>
      </c>
      <c r="X164" s="19" t="n" hidden="false">
        <f>ROUND((AA165+AA166)/W164,2)</f>
        <v>5350</v>
      </c>
      <c r="Y164" s="20" t="n" hidden="false">
        <v>4600</v>
      </c>
      <c r="Z164" s="19" t="n" hidden="false">
        <f>X164+Y164</f>
        <v>9950</v>
      </c>
      <c r="AA164" s="19" t="n" hidden="false">
        <f>ROUND(W164*X164,2)</f>
        <v>53500</v>
      </c>
      <c r="AB164" s="19" t="n" hidden="false">
        <f>ROUND(W164*Y164,2)</f>
        <v>46000</v>
      </c>
      <c r="AC164" s="19" t="n" hidden="false">
        <f>AA164+AB164</f>
        <v>99500</v>
      </c>
      <c r="AD164" s="21" t="n" hidden="false">
        <f>AC164/N164-1</f>
        <v>5.378205128205129</v>
      </c>
      <c r="AE164" s="8" t="n">
        <v>10</v>
      </c>
      <c r="AF164" s="19" t="n" hidden="false">
        <f>ROUND((AI165+AI166)/AE164,2)</f>
        <v>9000</v>
      </c>
      <c r="AG164" s="20" t="n" hidden="false">
        <v>1500</v>
      </c>
      <c r="AH164" s="19" t="n" hidden="false">
        <f>AF164+AG164</f>
        <v>10500</v>
      </c>
      <c r="AI164" s="19" t="n" hidden="false">
        <f>ROUND(AE164*AF164,2)</f>
        <v>90000</v>
      </c>
      <c r="AJ164" s="19" t="n" hidden="false">
        <f>ROUND(AE164*AG164,2)</f>
        <v>15000</v>
      </c>
      <c r="AK164" s="19" t="n" hidden="false">
        <f>AI164+AJ164</f>
        <v>105000</v>
      </c>
      <c r="AL164" s="21" t="n" hidden="false">
        <f>AK164/N164-1</f>
        <v>5.730769230769231</v>
      </c>
      <c r="AM164" s="8" t="n">
        <v>0</v>
      </c>
      <c r="AN164" s="19" t="n" hidden="false">
        <f>ROUND((AQ165+AQ166)/AM164,2)</f>
        <v>0</v>
      </c>
      <c r="AO164" s="19" t="n" hidden="false">
        <v>0</v>
      </c>
      <c r="AP164" s="19" t="n" hidden="false">
        <f>AN164+AO164</f>
        <v>0</v>
      </c>
      <c r="AQ164" s="19" t="n" hidden="false">
        <f>ROUND(AM164*AN164,2)</f>
        <v>0</v>
      </c>
      <c r="AR164" s="19" t="n" hidden="false">
        <f>ROUND(AM164*AO164,2)</f>
        <v>0</v>
      </c>
      <c r="AS164" s="19" t="n" hidden="false">
        <f>AQ164+AR164</f>
        <v>0</v>
      </c>
      <c r="AT164" s="21" t="n" hidden="false">
        <f>AS164/N164-1</f>
        <v>-1</v>
      </c>
    </row>
    <row r="165" customFormat="false" hidden="false" outlineLevel="0" collapsed="false">
      <c r="A165" s="18" t="inlineStr">
        <is>
          <t xml:space="preserve">1.1.1.1.1.1.5.6.1</t>
        </is>
      </c>
      <c r="B165" s="18" t="inlineStr">
        <is>
          <t xml:space="preserve"/>
        </is>
      </c>
      <c r="C165" s="22" t="inlineStr">
        <is>
          <t xml:space="preserve">Шпилька резьбовая_ / L=1000 мм / М6</t>
        </is>
      </c>
      <c r="D165" s="7" t="inlineStr">
        <is>
          <t xml:space="preserve">компл крепления</t>
        </is>
      </c>
      <c r="E165" s="7" t="inlineStr">
        <is>
          <t xml:space="preserve"/>
        </is>
      </c>
      <c r="F165" s="7" t="inlineStr">
        <is>
          <t xml:space="preserve">ШТ</t>
        </is>
      </c>
      <c r="G165" s="7" t="inlineStr">
        <is>
          <t xml:space="preserve">1</t>
        </is>
      </c>
      <c r="H165" s="8" t="n">
        <v>10</v>
      </c>
      <c r="I165" s="20" t="n">
        <v>0</v>
      </c>
      <c r="J165" s="19" t="n">
        <v/>
      </c>
      <c r="K165" s="19" t="n">
        <f>ROUND(I165,2)+J165</f>
        <v>0</v>
      </c>
      <c r="L165" s="19" t="n">
        <f>ROUND(H165*ROUND(I165,2),2)</f>
        <v>0</v>
      </c>
      <c r="M165" s="19" t="n">
        <v/>
      </c>
      <c r="N165" s="19" t="n">
        <f>L165+M165</f>
        <v>0</v>
      </c>
      <c r="O165" s="8" t="n">
        <v>10</v>
      </c>
      <c r="P165" s="20" t="n" hidden="false">
        <v>208</v>
      </c>
      <c r="Q165" s="19" t="n" hidden="false">
        <v/>
      </c>
      <c r="R165" s="19" t="n" hidden="false">
        <f>P165+Q165</f>
        <v>208</v>
      </c>
      <c r="S165" s="19" t="n" hidden="false">
        <f>ROUND(O165*P165,2)</f>
        <v>2080</v>
      </c>
      <c r="T165" s="19" t="n" hidden="false">
        <v/>
      </c>
      <c r="U165" s="19" t="n" hidden="false">
        <f>S165+T165</f>
        <v>2080</v>
      </c>
      <c r="V165" s="21" t="n" hidden="false">
        <f>U165/N165-1</f>
        <v>Infinity</v>
      </c>
      <c r="W165" s="8" t="n">
        <v>10</v>
      </c>
      <c r="X165" s="20" t="n" hidden="false">
        <v>950</v>
      </c>
      <c r="Y165" s="19" t="n" hidden="false">
        <v/>
      </c>
      <c r="Z165" s="19" t="n" hidden="false">
        <f>X165+Y165</f>
        <v>950</v>
      </c>
      <c r="AA165" s="19" t="n" hidden="false">
        <f>ROUND(W165*X165,2)</f>
        <v>9500</v>
      </c>
      <c r="AB165" s="19" t="n" hidden="false">
        <v/>
      </c>
      <c r="AC165" s="19" t="n" hidden="false">
        <f>AA165+AB165</f>
        <v>9500</v>
      </c>
      <c r="AD165" s="21" t="n" hidden="false">
        <f>AC165/N165-1</f>
        <v>Infinity</v>
      </c>
      <c r="AE165" s="8" t="n">
        <v>10</v>
      </c>
      <c r="AF165" s="20" t="n" hidden="false">
        <v>500</v>
      </c>
      <c r="AG165" s="19" t="n" hidden="false">
        <v/>
      </c>
      <c r="AH165" s="19" t="n" hidden="false">
        <f>AF165+AG165</f>
        <v>500</v>
      </c>
      <c r="AI165" s="19" t="n" hidden="false">
        <f>ROUND(AE165*AF165,2)</f>
        <v>5000</v>
      </c>
      <c r="AJ165" s="19" t="n" hidden="false">
        <v/>
      </c>
      <c r="AK165" s="19" t="n" hidden="false">
        <f>AI165+AJ165</f>
        <v>5000</v>
      </c>
      <c r="AL165" s="21" t="n" hidden="false">
        <f>AK165/N165-1</f>
        <v>Infinity</v>
      </c>
      <c r="AM165" s="8" t="n">
        <v>0</v>
      </c>
      <c r="AN165" s="19" t="n" hidden="false">
        <v>0</v>
      </c>
      <c r="AO165" s="19" t="n" hidden="false">
        <v/>
      </c>
      <c r="AP165" s="19" t="n" hidden="false">
        <f>AN165+AO165</f>
        <v>0</v>
      </c>
      <c r="AQ165" s="19" t="n" hidden="false">
        <f>ROUND(AM165*AN165,2)</f>
        <v>0</v>
      </c>
      <c r="AR165" s="19" t="n" hidden="false">
        <v/>
      </c>
      <c r="AS165" s="19" t="n" hidden="false">
        <f>AQ165+AR165</f>
        <v>0</v>
      </c>
      <c r="AT165" s="21" t="n" hidden="false">
        <f>AS165/N165-1</f>
        <v>NaN</v>
      </c>
    </row>
    <row r="166" customFormat="false" hidden="false" outlineLevel="0" collapsed="false">
      <c r="A166" s="18" t="inlineStr">
        <is>
          <t xml:space="preserve">1.1.1.1.1.1.5.6.2</t>
        </is>
      </c>
      <c r="B166" s="18" t="inlineStr">
        <is>
          <t xml:space="preserve"/>
        </is>
      </c>
      <c r="C166" s="22" t="inlineStr">
        <is>
          <t xml:space="preserve">Светильник LED_ / марку и характеристики указать в примечаниях</t>
        </is>
      </c>
      <c r="D166" s="7" t="inlineStr">
        <is>
          <t xml:space="preserve">Светильник светодиодный ES 96-056-20 EXSER ,1123х60, 4000K, 32 Вт,
световой поток 3050 Лм, IP20</t>
        </is>
      </c>
      <c r="E166" s="7" t="inlineStr">
        <is>
          <t xml:space="preserve"/>
        </is>
      </c>
      <c r="F166" s="7" t="inlineStr">
        <is>
          <t xml:space="preserve">ШТ</t>
        </is>
      </c>
      <c r="G166" s="7" t="inlineStr">
        <is>
          <t xml:space="preserve">1</t>
        </is>
      </c>
      <c r="H166" s="8" t="n">
        <v>10</v>
      </c>
      <c r="I166" s="20" t="n">
        <v>0</v>
      </c>
      <c r="J166" s="19" t="n">
        <v/>
      </c>
      <c r="K166" s="19" t="n">
        <f>ROUND(I166,2)+J166</f>
        <v>0</v>
      </c>
      <c r="L166" s="19" t="n">
        <f>ROUND(H166*ROUND(I166,2),2)</f>
        <v>0</v>
      </c>
      <c r="M166" s="19" t="n">
        <v/>
      </c>
      <c r="N166" s="19" t="n">
        <f>L166+M166</f>
        <v>0</v>
      </c>
      <c r="O166" s="8" t="n">
        <v>10</v>
      </c>
      <c r="P166" s="20" t="n" hidden="false">
        <v>7300</v>
      </c>
      <c r="Q166" s="19" t="n" hidden="false">
        <v/>
      </c>
      <c r="R166" s="19" t="n" hidden="false">
        <f>P166+Q166</f>
        <v>7300</v>
      </c>
      <c r="S166" s="19" t="n" hidden="false">
        <f>ROUND(O166*P166,2)</f>
        <v>73000</v>
      </c>
      <c r="T166" s="19" t="n" hidden="false">
        <v/>
      </c>
      <c r="U166" s="19" t="n" hidden="false">
        <f>S166+T166</f>
        <v>73000</v>
      </c>
      <c r="V166" s="21" t="n" hidden="false">
        <f>U166/N166-1</f>
        <v>Infinity</v>
      </c>
      <c r="W166" s="8" t="n">
        <v>10</v>
      </c>
      <c r="X166" s="20" t="n" hidden="false">
        <v>4400</v>
      </c>
      <c r="Y166" s="19" t="n" hidden="false">
        <v/>
      </c>
      <c r="Z166" s="19" t="n" hidden="false">
        <f>X166+Y166</f>
        <v>4400</v>
      </c>
      <c r="AA166" s="19" t="n" hidden="false">
        <f>ROUND(W166*X166,2)</f>
        <v>44000</v>
      </c>
      <c r="AB166" s="19" t="n" hidden="false">
        <v/>
      </c>
      <c r="AC166" s="19" t="n" hidden="false">
        <f>AA166+AB166</f>
        <v>44000</v>
      </c>
      <c r="AD166" s="21" t="n" hidden="false">
        <f>AC166/N166-1</f>
        <v>Infinity</v>
      </c>
      <c r="AE166" s="8" t="n">
        <v>10</v>
      </c>
      <c r="AF166" s="20" t="n" hidden="false">
        <v>8500</v>
      </c>
      <c r="AG166" s="19" t="n" hidden="false">
        <v/>
      </c>
      <c r="AH166" s="19" t="n" hidden="false">
        <f>AF166+AG166</f>
        <v>8500</v>
      </c>
      <c r="AI166" s="19" t="n" hidden="false">
        <f>ROUND(AE166*AF166,2)</f>
        <v>85000</v>
      </c>
      <c r="AJ166" s="19" t="n" hidden="false">
        <v/>
      </c>
      <c r="AK166" s="19" t="n" hidden="false">
        <f>AI166+AJ166</f>
        <v>85000</v>
      </c>
      <c r="AL166" s="21" t="n" hidden="false">
        <f>AK166/N166-1</f>
        <v>Infinity</v>
      </c>
      <c r="AM166" s="8" t="n">
        <v>0</v>
      </c>
      <c r="AN166" s="19" t="n" hidden="false">
        <v>0</v>
      </c>
      <c r="AO166" s="19" t="n" hidden="false">
        <v/>
      </c>
      <c r="AP166" s="19" t="n" hidden="false">
        <f>AN166+AO166</f>
        <v>0</v>
      </c>
      <c r="AQ166" s="19" t="n" hidden="false">
        <f>ROUND(AM166*AN166,2)</f>
        <v>0</v>
      </c>
      <c r="AR166" s="19" t="n" hidden="false">
        <v/>
      </c>
      <c r="AS166" s="19" t="n" hidden="false">
        <f>AQ166+AR166</f>
        <v>0</v>
      </c>
      <c r="AT166" s="21" t="n" hidden="false">
        <f>AS166/N166-1</f>
        <v>NaN</v>
      </c>
    </row>
    <row r="167" customFormat="false" hidden="false" outlineLevel="0" collapsed="false">
      <c r="A167" s="18" t="inlineStr">
        <is>
          <t xml:space="preserve">1.1.1.1.1.1.5.7</t>
        </is>
      </c>
      <c r="B167" s="18" t="inlineStr">
        <is>
          <t xml:space="preserve"/>
        </is>
      </c>
      <c r="C167" s="18" t="inlineStr">
        <is>
          <t xml:space="preserve">Монтаж светильника СКБ подвесного на подвесах</t>
        </is>
      </c>
      <c r="D167" s="7" t="inlineStr">
        <is>
          <t xml:space="preserve"/>
        </is>
      </c>
      <c r="E167" s="7" t="inlineStr">
        <is>
          <t xml:space="preserve"/>
        </is>
      </c>
      <c r="F167" s="7" t="inlineStr">
        <is>
          <t xml:space="preserve">ШТ</t>
        </is>
      </c>
      <c r="G167" s="7" t="inlineStr">
        <is>
          <t xml:space="preserve">1</t>
        </is>
      </c>
      <c r="H167" s="8" t="n">
        <v>52</v>
      </c>
      <c r="I167" s="19" t="n">
        <f>ROUND((L168+L169)/H167,2)</f>
        <v>0</v>
      </c>
      <c r="J167" s="20" t="n">
        <v>1560</v>
      </c>
      <c r="K167" s="19" t="n">
        <f>I167+ROUND(J167,2)</f>
        <v>1560</v>
      </c>
      <c r="L167" s="19" t="n">
        <f>ROUND(H167*I167,2)</f>
        <v>0</v>
      </c>
      <c r="M167" s="19" t="n">
        <f>ROUND(H167*ROUND(J167,2),2)</f>
        <v>81120</v>
      </c>
      <c r="N167" s="19" t="n">
        <f>L167+M167</f>
        <v>81120</v>
      </c>
      <c r="O167" s="8" t="n">
        <v>52</v>
      </c>
      <c r="P167" s="19" t="n" hidden="false">
        <f>ROUND((S168+S169)/O167,2)</f>
        <v>8380</v>
      </c>
      <c r="Q167" s="20" t="n" hidden="false">
        <v>2496</v>
      </c>
      <c r="R167" s="19" t="n" hidden="false">
        <f>P167+Q167</f>
        <v>10876</v>
      </c>
      <c r="S167" s="19" t="n" hidden="false">
        <f>ROUND(O167*P167,2)</f>
        <v>435760</v>
      </c>
      <c r="T167" s="19" t="n" hidden="false">
        <f>ROUND(O167*Q167,2)</f>
        <v>129792</v>
      </c>
      <c r="U167" s="19" t="n" hidden="false">
        <f>S167+T167</f>
        <v>565552</v>
      </c>
      <c r="V167" s="21" t="n" hidden="false">
        <f>U167/N167-1</f>
        <v>5.971794871794872</v>
      </c>
      <c r="W167" s="8" t="n">
        <v>52</v>
      </c>
      <c r="X167" s="19" t="n" hidden="false">
        <f>ROUND((AA168+AA169)/W167,2)</f>
        <v>11355</v>
      </c>
      <c r="Y167" s="20" t="n" hidden="false">
        <v>4600</v>
      </c>
      <c r="Z167" s="19" t="n" hidden="false">
        <f>X167+Y167</f>
        <v>15955</v>
      </c>
      <c r="AA167" s="19" t="n" hidden="false">
        <f>ROUND(W167*X167,2)</f>
        <v>590460</v>
      </c>
      <c r="AB167" s="19" t="n" hidden="false">
        <f>ROUND(W167*Y167,2)</f>
        <v>239200</v>
      </c>
      <c r="AC167" s="19" t="n" hidden="false">
        <f>AA167+AB167</f>
        <v>829660</v>
      </c>
      <c r="AD167" s="21" t="n" hidden="false">
        <f>AC167/N167-1</f>
        <v>9.227564102564102</v>
      </c>
      <c r="AE167" s="8" t="n">
        <v>52</v>
      </c>
      <c r="AF167" s="19" t="n" hidden="false">
        <f>ROUND((AI168+AI169)/AE167,2)</f>
        <v>8000</v>
      </c>
      <c r="AG167" s="20" t="n" hidden="false">
        <v>1500</v>
      </c>
      <c r="AH167" s="19" t="n" hidden="false">
        <f>AF167+AG167</f>
        <v>9500</v>
      </c>
      <c r="AI167" s="19" t="n" hidden="false">
        <f>ROUND(AE167*AF167,2)</f>
        <v>416000</v>
      </c>
      <c r="AJ167" s="19" t="n" hidden="false">
        <f>ROUND(AE167*AG167,2)</f>
        <v>78000</v>
      </c>
      <c r="AK167" s="19" t="n" hidden="false">
        <f>AI167+AJ167</f>
        <v>494000</v>
      </c>
      <c r="AL167" s="21" t="n" hidden="false">
        <f>AK167/N167-1</f>
        <v>5.089743589743589</v>
      </c>
      <c r="AM167" s="8" t="n">
        <v>0</v>
      </c>
      <c r="AN167" s="19" t="n" hidden="false">
        <f>ROUND((AQ168+AQ169)/AM167,2)</f>
        <v>0</v>
      </c>
      <c r="AO167" s="19" t="n" hidden="false">
        <v>0</v>
      </c>
      <c r="AP167" s="19" t="n" hidden="false">
        <f>AN167+AO167</f>
        <v>0</v>
      </c>
      <c r="AQ167" s="19" t="n" hidden="false">
        <f>ROUND(AM167*AN167,2)</f>
        <v>0</v>
      </c>
      <c r="AR167" s="19" t="n" hidden="false">
        <f>ROUND(AM167*AO167,2)</f>
        <v>0</v>
      </c>
      <c r="AS167" s="19" t="n" hidden="false">
        <f>AQ167+AR167</f>
        <v>0</v>
      </c>
      <c r="AT167" s="21" t="n" hidden="false">
        <f>AS167/N167-1</f>
        <v>-1</v>
      </c>
    </row>
    <row r="168" customFormat="false" hidden="false" outlineLevel="0" collapsed="false">
      <c r="A168" s="18" t="inlineStr">
        <is>
          <t xml:space="preserve">1.1.1.1.1.1.5.7.1</t>
        </is>
      </c>
      <c r="B168" s="18" t="inlineStr">
        <is>
          <t xml:space="preserve"/>
        </is>
      </c>
      <c r="C168" s="22" t="inlineStr">
        <is>
          <t xml:space="preserve">Светильник LED_ / марку и характеристики указать в примечаниях</t>
        </is>
      </c>
      <c r="D168" s="7" t="inlineStr">
        <is>
          <t xml:space="preserve">Светильник светодиодный для школьных досок ДСО-01-П-18-1200-4К-IP40 СRI90,1200х102, 4000K, 18 Вт, световой поток 1800 Лм, IP40</t>
        </is>
      </c>
      <c r="E168" s="7" t="inlineStr">
        <is>
          <t xml:space="preserve"/>
        </is>
      </c>
      <c r="F168" s="7" t="inlineStr">
        <is>
          <t xml:space="preserve">ШТ</t>
        </is>
      </c>
      <c r="G168" s="7" t="inlineStr">
        <is>
          <t xml:space="preserve">1</t>
        </is>
      </c>
      <c r="H168" s="8" t="n">
        <v>52</v>
      </c>
      <c r="I168" s="20" t="n">
        <v>0</v>
      </c>
      <c r="J168" s="19" t="n">
        <v/>
      </c>
      <c r="K168" s="19" t="n">
        <f>ROUND(I168,2)+J168</f>
        <v>0</v>
      </c>
      <c r="L168" s="19" t="n">
        <f>ROUND(H168*ROUND(I168,2),2)</f>
        <v>0</v>
      </c>
      <c r="M168" s="19" t="n">
        <v/>
      </c>
      <c r="N168" s="19" t="n">
        <f>L168+M168</f>
        <v>0</v>
      </c>
      <c r="O168" s="8" t="n">
        <v>52</v>
      </c>
      <c r="P168" s="20" t="n" hidden="false">
        <v>7000</v>
      </c>
      <c r="Q168" s="19" t="n" hidden="false">
        <v/>
      </c>
      <c r="R168" s="19" t="n" hidden="false">
        <f>P168+Q168</f>
        <v>7000</v>
      </c>
      <c r="S168" s="19" t="n" hidden="false">
        <f>ROUND(O168*P168,2)</f>
        <v>364000</v>
      </c>
      <c r="T168" s="19" t="n" hidden="false">
        <v/>
      </c>
      <c r="U168" s="19" t="n" hidden="false">
        <f>S168+T168</f>
        <v>364000</v>
      </c>
      <c r="V168" s="21" t="n" hidden="false">
        <f>U168/N168-1</f>
        <v>Infinity</v>
      </c>
      <c r="W168" s="8" t="n">
        <v>52</v>
      </c>
      <c r="X168" s="20" t="n" hidden="false">
        <v>8855</v>
      </c>
      <c r="Y168" s="19" t="n" hidden="false">
        <v/>
      </c>
      <c r="Z168" s="19" t="n" hidden="false">
        <f>X168+Y168</f>
        <v>8855</v>
      </c>
      <c r="AA168" s="19" t="n" hidden="false">
        <f>ROUND(W168*X168,2)</f>
        <v>460460</v>
      </c>
      <c r="AB168" s="19" t="n" hidden="false">
        <v/>
      </c>
      <c r="AC168" s="19" t="n" hidden="false">
        <f>AA168+AB168</f>
        <v>460460</v>
      </c>
      <c r="AD168" s="21" t="n" hidden="false">
        <f>AC168/N168-1</f>
        <v>Infinity</v>
      </c>
      <c r="AE168" s="8" t="n">
        <v>52</v>
      </c>
      <c r="AF168" s="20" t="n" hidden="false">
        <v>7000</v>
      </c>
      <c r="AG168" s="19" t="n" hidden="false">
        <v/>
      </c>
      <c r="AH168" s="19" t="n" hidden="false">
        <f>AF168+AG168</f>
        <v>7000</v>
      </c>
      <c r="AI168" s="19" t="n" hidden="false">
        <f>ROUND(AE168*AF168,2)</f>
        <v>364000</v>
      </c>
      <c r="AJ168" s="19" t="n" hidden="false">
        <v/>
      </c>
      <c r="AK168" s="19" t="n" hidden="false">
        <f>AI168+AJ168</f>
        <v>364000</v>
      </c>
      <c r="AL168" s="21" t="n" hidden="false">
        <f>AK168/N168-1</f>
        <v>Infinity</v>
      </c>
      <c r="AM168" s="8" t="n">
        <v>0</v>
      </c>
      <c r="AN168" s="19" t="n" hidden="false">
        <v>0</v>
      </c>
      <c r="AO168" s="19" t="n" hidden="false">
        <v/>
      </c>
      <c r="AP168" s="19" t="n" hidden="false">
        <f>AN168+AO168</f>
        <v>0</v>
      </c>
      <c r="AQ168" s="19" t="n" hidden="false">
        <f>ROUND(AM168*AN168,2)</f>
        <v>0</v>
      </c>
      <c r="AR168" s="19" t="n" hidden="false">
        <v/>
      </c>
      <c r="AS168" s="19" t="n" hidden="false">
        <f>AQ168+AR168</f>
        <v>0</v>
      </c>
      <c r="AT168" s="21" t="n" hidden="false">
        <f>AS168/N168-1</f>
        <v>NaN</v>
      </c>
    </row>
    <row r="169" customFormat="false" hidden="false" outlineLevel="0" collapsed="false">
      <c r="A169" s="18" t="inlineStr">
        <is>
          <t xml:space="preserve">1.1.1.1.1.1.5.7.2</t>
        </is>
      </c>
      <c r="B169" s="18" t="inlineStr">
        <is>
          <t xml:space="preserve"/>
        </is>
      </c>
      <c r="C169" s="22" t="inlineStr">
        <is>
          <t xml:space="preserve">Шпилька резьбовая_ / L=1000 мм / М6</t>
        </is>
      </c>
      <c r="D169" s="7" t="inlineStr">
        <is>
          <t xml:space="preserve">Кронштейн для школьных досок ЭРА SPOSCHOOLSET2 универсальныйусиленный в комплекте 2шт Б0061953 ЭРА</t>
        </is>
      </c>
      <c r="E169" s="7" t="inlineStr">
        <is>
          <t xml:space="preserve"/>
        </is>
      </c>
      <c r="F169" s="7" t="inlineStr">
        <is>
          <t xml:space="preserve">ШТ</t>
        </is>
      </c>
      <c r="G169" s="7" t="inlineStr">
        <is>
          <t xml:space="preserve">1</t>
        </is>
      </c>
      <c r="H169" s="8" t="n">
        <v>104</v>
      </c>
      <c r="I169" s="20" t="n">
        <v>0</v>
      </c>
      <c r="J169" s="19" t="n">
        <v/>
      </c>
      <c r="K169" s="19" t="n">
        <f>ROUND(I169,2)+J169</f>
        <v>0</v>
      </c>
      <c r="L169" s="19" t="n">
        <f>ROUND(H169*ROUND(I169,2),2)</f>
        <v>0</v>
      </c>
      <c r="M169" s="19" t="n">
        <v/>
      </c>
      <c r="N169" s="19" t="n">
        <f>L169+M169</f>
        <v>0</v>
      </c>
      <c r="O169" s="8" t="n">
        <v>104</v>
      </c>
      <c r="P169" s="20" t="n" hidden="false">
        <v>690</v>
      </c>
      <c r="Q169" s="19" t="n" hidden="false">
        <v/>
      </c>
      <c r="R169" s="19" t="n" hidden="false">
        <f>P169+Q169</f>
        <v>690</v>
      </c>
      <c r="S169" s="19" t="n" hidden="false">
        <f>ROUND(O169*P169,2)</f>
        <v>71760</v>
      </c>
      <c r="T169" s="19" t="n" hidden="false">
        <v/>
      </c>
      <c r="U169" s="19" t="n" hidden="false">
        <f>S169+T169</f>
        <v>71760</v>
      </c>
      <c r="V169" s="21" t="n" hidden="false">
        <f>U169/N169-1</f>
        <v>Infinity</v>
      </c>
      <c r="W169" s="8" t="n">
        <v>104</v>
      </c>
      <c r="X169" s="20" t="n" hidden="false">
        <v>1250</v>
      </c>
      <c r="Y169" s="19" t="n" hidden="false">
        <v/>
      </c>
      <c r="Z169" s="19" t="n" hidden="false">
        <f>X169+Y169</f>
        <v>1250</v>
      </c>
      <c r="AA169" s="19" t="n" hidden="false">
        <f>ROUND(W169*X169,2)</f>
        <v>130000</v>
      </c>
      <c r="AB169" s="19" t="n" hidden="false">
        <v/>
      </c>
      <c r="AC169" s="19" t="n" hidden="false">
        <f>AA169+AB169</f>
        <v>130000</v>
      </c>
      <c r="AD169" s="21" t="n" hidden="false">
        <f>AC169/N169-1</f>
        <v>Infinity</v>
      </c>
      <c r="AE169" s="8" t="n">
        <v>104</v>
      </c>
      <c r="AF169" s="20" t="n" hidden="false">
        <v>500</v>
      </c>
      <c r="AG169" s="19" t="n" hidden="false">
        <v/>
      </c>
      <c r="AH169" s="19" t="n" hidden="false">
        <f>AF169+AG169</f>
        <v>500</v>
      </c>
      <c r="AI169" s="19" t="n" hidden="false">
        <f>ROUND(AE169*AF169,2)</f>
        <v>52000</v>
      </c>
      <c r="AJ169" s="19" t="n" hidden="false">
        <v/>
      </c>
      <c r="AK169" s="19" t="n" hidden="false">
        <f>AI169+AJ169</f>
        <v>52000</v>
      </c>
      <c r="AL169" s="21" t="n" hidden="false">
        <f>AK169/N169-1</f>
        <v>Infinity</v>
      </c>
      <c r="AM169" s="8" t="n">
        <v>0</v>
      </c>
      <c r="AN169" s="19" t="n" hidden="false">
        <v>0</v>
      </c>
      <c r="AO169" s="19" t="n" hidden="false">
        <v/>
      </c>
      <c r="AP169" s="19" t="n" hidden="false">
        <f>AN169+AO169</f>
        <v>0</v>
      </c>
      <c r="AQ169" s="19" t="n" hidden="false">
        <f>ROUND(AM169*AN169,2)</f>
        <v>0</v>
      </c>
      <c r="AR169" s="19" t="n" hidden="false">
        <v/>
      </c>
      <c r="AS169" s="19" t="n" hidden="false">
        <f>AQ169+AR169</f>
        <v>0</v>
      </c>
      <c r="AT169" s="21" t="n" hidden="false">
        <f>AS169/N169-1</f>
        <v>NaN</v>
      </c>
    </row>
    <row r="170" customFormat="false" hidden="false" outlineLevel="0" collapsed="false">
      <c r="A170" s="14" t="inlineStr">
        <is>
          <t xml:space="preserve">1.1.1.1.1.1.6</t>
        </is>
      </c>
      <c r="B170" s="14" t="inlineStr">
        <is>
          <t xml:space="preserve"/>
        </is>
      </c>
      <c r="C170" s="14" t="inlineStr">
        <is>
          <t xml:space="preserve">Штробление и бурение</t>
        </is>
      </c>
      <c r="D170" s="6" t="inlineStr">
        <is>
          <t xml:space="preserve"/>
        </is>
      </c>
      <c r="E170" s="6" t="inlineStr">
        <is>
          <t xml:space="preserve"/>
        </is>
      </c>
      <c r="F170" s="6" t="inlineStr">
        <is>
          <t xml:space="preserve"/>
        </is>
      </c>
      <c r="G170" s="6" t="inlineStr">
        <is>
          <t xml:space="preserve"/>
        </is>
      </c>
      <c r="H170" s="15" t="n">
        <v/>
      </c>
      <c r="I170" s="16" t="n">
        <v/>
      </c>
      <c r="J170" s="16" t="n">
        <v/>
      </c>
      <c r="K170" s="16" t="n">
        <v/>
      </c>
      <c r="L170" s="16" t="n">
        <f>L171+L172+L173</f>
        <v>0</v>
      </c>
      <c r="M170" s="16" t="n">
        <f>M171+M172+M173</f>
        <v>212225</v>
      </c>
      <c r="N170" s="16" t="n">
        <f>N171+N172+N173</f>
        <v>212225</v>
      </c>
      <c r="O170" s="15" t="n">
        <v/>
      </c>
      <c r="P170" s="16" t="n" hidden="false">
        <v/>
      </c>
      <c r="Q170" s="16" t="n" hidden="false">
        <v/>
      </c>
      <c r="R170" s="16" t="n" hidden="false">
        <v/>
      </c>
      <c r="S170" s="16" t="n" hidden="false">
        <f>S171+S172+S173</f>
        <v>0</v>
      </c>
      <c r="T170" s="16" t="n" hidden="false">
        <f>T171+T172+T173</f>
        <v>275825</v>
      </c>
      <c r="U170" s="16" t="n" hidden="false">
        <f>U171+U172+U173</f>
        <v>275825</v>
      </c>
      <c r="V170" s="17" t="n" hidden="false">
        <f>U170/N170-1</f>
        <v>0.29968194133584647</v>
      </c>
      <c r="W170" s="15" t="n">
        <v/>
      </c>
      <c r="X170" s="16" t="n" hidden="false">
        <v/>
      </c>
      <c r="Y170" s="16" t="n" hidden="false">
        <v/>
      </c>
      <c r="Z170" s="16" t="n" hidden="false">
        <v/>
      </c>
      <c r="AA170" s="16" t="n" hidden="false">
        <f>AA171+AA172+AA173</f>
        <v>0</v>
      </c>
      <c r="AB170" s="16" t="n" hidden="false">
        <f>AB171+AB172+AB173</f>
        <v>291875</v>
      </c>
      <c r="AC170" s="16" t="n" hidden="false">
        <f>AC171+AC172+AC173</f>
        <v>291875</v>
      </c>
      <c r="AD170" s="17" t="n" hidden="false">
        <f>AC170/N170-1</f>
        <v>0.3753092237012605</v>
      </c>
      <c r="AE170" s="15" t="n">
        <v/>
      </c>
      <c r="AF170" s="16" t="n" hidden="false">
        <v/>
      </c>
      <c r="AG170" s="16" t="n" hidden="false">
        <v/>
      </c>
      <c r="AH170" s="16" t="n" hidden="false">
        <v/>
      </c>
      <c r="AI170" s="16" t="n" hidden="false">
        <f>AI171+AI172+AI173</f>
        <v>0</v>
      </c>
      <c r="AJ170" s="16" t="n" hidden="false">
        <f>AJ171+AJ172+AJ173</f>
        <v>312500</v>
      </c>
      <c r="AK170" s="16" t="n" hidden="false">
        <f>AK171+AK172+AK173</f>
        <v>312500</v>
      </c>
      <c r="AL170" s="17" t="n" hidden="false">
        <f>AK170/N170-1</f>
        <v>0.4724938155259748</v>
      </c>
      <c r="AM170" s="15" t="n">
        <v/>
      </c>
      <c r="AN170" s="16" t="n" hidden="false">
        <v/>
      </c>
      <c r="AO170" s="16" t="n" hidden="false">
        <v/>
      </c>
      <c r="AP170" s="16" t="n" hidden="false">
        <v/>
      </c>
      <c r="AQ170" s="16" t="n" hidden="false">
        <f>AQ171+AQ172+AQ173</f>
        <v>0</v>
      </c>
      <c r="AR170" s="16" t="n" hidden="false">
        <f>AR171+AR172+AR173</f>
        <v>0</v>
      </c>
      <c r="AS170" s="16" t="n" hidden="false">
        <f>AS171+AS172+AS173</f>
        <v>0</v>
      </c>
      <c r="AT170" s="17" t="n" hidden="false">
        <f>AS170/N170-1</f>
        <v>-1</v>
      </c>
    </row>
    <row r="171" customFormat="false" hidden="false" outlineLevel="0" collapsed="false">
      <c r="A171" s="18" t="inlineStr">
        <is>
          <t xml:space="preserve">1.1.1.1.1.1.6.1</t>
        </is>
      </c>
      <c r="B171" s="18" t="inlineStr">
        <is>
          <t xml:space="preserve"/>
        </is>
      </c>
      <c r="C171" s="18" t="inlineStr">
        <is>
          <t xml:space="preserve">Устройство глухих отверстий в стенах / ЖБИ / диаметром от 51 мм до 100 мм</t>
        </is>
      </c>
      <c r="D171" s="7" t="inlineStr">
        <is>
          <t xml:space="preserve">Коронение подрозетников</t>
        </is>
      </c>
      <c r="E171" s="7" t="inlineStr">
        <is>
          <t xml:space="preserve"/>
        </is>
      </c>
      <c r="F171" s="7" t="inlineStr">
        <is>
          <t xml:space="preserve">ШТ</t>
        </is>
      </c>
      <c r="G171" s="7" t="inlineStr">
        <is>
          <t xml:space="preserve">1</t>
        </is>
      </c>
      <c r="H171" s="8" t="n">
        <v>325</v>
      </c>
      <c r="I171" s="19" t="n">
        <v/>
      </c>
      <c r="J171" s="20" t="n">
        <v>441</v>
      </c>
      <c r="K171" s="19" t="n">
        <f>I171+ROUND(J171,2)</f>
        <v>441</v>
      </c>
      <c r="L171" s="19" t="n">
        <v/>
      </c>
      <c r="M171" s="19" t="n">
        <f>ROUND(H171*ROUND(J171,2),2)</f>
        <v>143325</v>
      </c>
      <c r="N171" s="19" t="n">
        <f>L171+M171</f>
        <v>143325</v>
      </c>
      <c r="O171" s="8" t="n">
        <v>325</v>
      </c>
      <c r="P171" s="19" t="n" hidden="false">
        <v/>
      </c>
      <c r="Q171" s="20" t="n" hidden="false">
        <v>573</v>
      </c>
      <c r="R171" s="19" t="n" hidden="false">
        <f>P171+Q171</f>
        <v>573</v>
      </c>
      <c r="S171" s="19" t="n" hidden="false">
        <v/>
      </c>
      <c r="T171" s="19" t="n" hidden="false">
        <f>ROUND(O171*Q171,2)</f>
        <v>186225</v>
      </c>
      <c r="U171" s="19" t="n" hidden="false">
        <f>S171+T171</f>
        <v>186225</v>
      </c>
      <c r="V171" s="21" t="n" hidden="false">
        <f>U171/N171-1</f>
        <v>0.2993197278911566</v>
      </c>
      <c r="W171" s="8" t="n">
        <v>325</v>
      </c>
      <c r="X171" s="19" t="n" hidden="false">
        <v/>
      </c>
      <c r="Y171" s="20" t="n" hidden="false">
        <v>435</v>
      </c>
      <c r="Z171" s="19" t="n" hidden="false">
        <f>X171+Y171</f>
        <v>435</v>
      </c>
      <c r="AA171" s="19" t="n" hidden="false">
        <v/>
      </c>
      <c r="AB171" s="19" t="n" hidden="false">
        <f>ROUND(W171*Y171,2)</f>
        <v>141375</v>
      </c>
      <c r="AC171" s="19" t="n" hidden="false">
        <f>AA171+AB171</f>
        <v>141375</v>
      </c>
      <c r="AD171" s="21" t="n" hidden="false">
        <f>AC171/N171-1</f>
        <v>-0.013605442176870763</v>
      </c>
      <c r="AE171" s="8" t="n">
        <v>325</v>
      </c>
      <c r="AF171" s="19" t="n" hidden="false">
        <v/>
      </c>
      <c r="AG171" s="20" t="n" hidden="false">
        <v>500</v>
      </c>
      <c r="AH171" s="19" t="n" hidden="false">
        <f>AF171+AG171</f>
        <v>500</v>
      </c>
      <c r="AI171" s="19" t="n" hidden="false">
        <v/>
      </c>
      <c r="AJ171" s="19" t="n" hidden="false">
        <f>ROUND(AE171*AG171,2)</f>
        <v>162500</v>
      </c>
      <c r="AK171" s="19" t="n" hidden="false">
        <f>AI171+AJ171</f>
        <v>162500</v>
      </c>
      <c r="AL171" s="21" t="n" hidden="false">
        <f>AK171/N171-1</f>
        <v>0.13378684807256236</v>
      </c>
      <c r="AM171" s="8" t="n">
        <v>0</v>
      </c>
      <c r="AN171" s="19" t="n" hidden="false">
        <v/>
      </c>
      <c r="AO171" s="19" t="n" hidden="false">
        <v>0</v>
      </c>
      <c r="AP171" s="19" t="n" hidden="false">
        <f>AN171+AO171</f>
        <v>0</v>
      </c>
      <c r="AQ171" s="19" t="n" hidden="false">
        <v/>
      </c>
      <c r="AR171" s="19" t="n" hidden="false">
        <f>ROUND(AM171*AO171,2)</f>
        <v>0</v>
      </c>
      <c r="AS171" s="19" t="n" hidden="false">
        <f>AQ171+AR171</f>
        <v>0</v>
      </c>
      <c r="AT171" s="21" t="n" hidden="false">
        <f>AS171/N171-1</f>
        <v>-1</v>
      </c>
    </row>
    <row r="172" customFormat="false" hidden="false" outlineLevel="0" collapsed="false">
      <c r="A172" s="18" t="inlineStr">
        <is>
          <t xml:space="preserve">1.1.1.1.1.1.6.2</t>
        </is>
      </c>
      <c r="B172" s="18" t="inlineStr">
        <is>
          <t xml:space="preserve"/>
        </is>
      </c>
      <c r="C172" s="18" t="inlineStr">
        <is>
          <t xml:space="preserve">Устройство штроб для монтажа кабеля, труб / ЖБИ</t>
        </is>
      </c>
      <c r="D172" s="7" t="inlineStr">
        <is>
          <t xml:space="preserve"/>
        </is>
      </c>
      <c r="E172" s="7" t="inlineStr">
        <is>
          <t xml:space="preserve"/>
        </is>
      </c>
      <c r="F172" s="7" t="inlineStr">
        <is>
          <t xml:space="preserve">ПОГ М</t>
        </is>
      </c>
      <c r="G172" s="7" t="inlineStr">
        <is>
          <t xml:space="preserve">1</t>
        </is>
      </c>
      <c r="H172" s="8" t="n">
        <v>100</v>
      </c>
      <c r="I172" s="19" t="n">
        <v/>
      </c>
      <c r="J172" s="20" t="n">
        <v>428</v>
      </c>
      <c r="K172" s="19" t="n">
        <f>I172+ROUND(J172,2)</f>
        <v>428</v>
      </c>
      <c r="L172" s="19" t="n">
        <v/>
      </c>
      <c r="M172" s="19" t="n">
        <f>ROUND(H172*ROUND(J172,2),2)</f>
        <v>42800</v>
      </c>
      <c r="N172" s="19" t="n">
        <f>L172+M172</f>
        <v>42800</v>
      </c>
      <c r="O172" s="8" t="n">
        <v>100</v>
      </c>
      <c r="P172" s="19" t="n" hidden="false">
        <v/>
      </c>
      <c r="Q172" s="20" t="n" hidden="false">
        <v>557</v>
      </c>
      <c r="R172" s="19" t="n" hidden="false">
        <f>P172+Q172</f>
        <v>557</v>
      </c>
      <c r="S172" s="19" t="n" hidden="false">
        <v/>
      </c>
      <c r="T172" s="19" t="n" hidden="false">
        <f>ROUND(O172*Q172,2)</f>
        <v>55700</v>
      </c>
      <c r="U172" s="19" t="n" hidden="false">
        <f>S172+T172</f>
        <v>55700</v>
      </c>
      <c r="V172" s="21" t="n" hidden="false">
        <f>U172/N172-1</f>
        <v>0.30140186915887845</v>
      </c>
      <c r="W172" s="8" t="n">
        <v>100</v>
      </c>
      <c r="X172" s="19" t="n" hidden="false">
        <v/>
      </c>
      <c r="Y172" s="20" t="n" hidden="false">
        <v>915</v>
      </c>
      <c r="Z172" s="19" t="n" hidden="false">
        <f>X172+Y172</f>
        <v>915</v>
      </c>
      <c r="AA172" s="19" t="n" hidden="false">
        <v/>
      </c>
      <c r="AB172" s="19" t="n" hidden="false">
        <f>ROUND(W172*Y172,2)</f>
        <v>91500</v>
      </c>
      <c r="AC172" s="19" t="n" hidden="false">
        <f>AA172+AB172</f>
        <v>91500</v>
      </c>
      <c r="AD172" s="21" t="n" hidden="false">
        <f>AC172/N172-1</f>
        <v>1.1378504672897196</v>
      </c>
      <c r="AE172" s="8" t="n">
        <v>100</v>
      </c>
      <c r="AF172" s="19" t="n" hidden="false">
        <v/>
      </c>
      <c r="AG172" s="20" t="n" hidden="false">
        <v>1000</v>
      </c>
      <c r="AH172" s="19" t="n" hidden="false">
        <f>AF172+AG172</f>
        <v>1000</v>
      </c>
      <c r="AI172" s="19" t="n" hidden="false">
        <v/>
      </c>
      <c r="AJ172" s="19" t="n" hidden="false">
        <f>ROUND(AE172*AG172,2)</f>
        <v>100000</v>
      </c>
      <c r="AK172" s="19" t="n" hidden="false">
        <f>AI172+AJ172</f>
        <v>100000</v>
      </c>
      <c r="AL172" s="21" t="n" hidden="false">
        <f>AK172/N172-1</f>
        <v>1.3364485981308412</v>
      </c>
      <c r="AM172" s="8" t="n">
        <v>0</v>
      </c>
      <c r="AN172" s="19" t="n" hidden="false">
        <v/>
      </c>
      <c r="AO172" s="19" t="n" hidden="false">
        <v>0</v>
      </c>
      <c r="AP172" s="19" t="n" hidden="false">
        <f>AN172+AO172</f>
        <v>0</v>
      </c>
      <c r="AQ172" s="19" t="n" hidden="false">
        <v/>
      </c>
      <c r="AR172" s="19" t="n" hidden="false">
        <f>ROUND(AM172*AO172,2)</f>
        <v>0</v>
      </c>
      <c r="AS172" s="19" t="n" hidden="false">
        <f>AQ172+AR172</f>
        <v>0</v>
      </c>
      <c r="AT172" s="21" t="n" hidden="false">
        <f>AS172/N172-1</f>
        <v>-1</v>
      </c>
    </row>
    <row r="173" customFormat="false" hidden="false" outlineLevel="0" collapsed="false">
      <c r="A173" s="18" t="inlineStr">
        <is>
          <t xml:space="preserve">1.1.1.1.1.1.6.3</t>
        </is>
      </c>
      <c r="B173" s="18" t="inlineStr">
        <is>
          <t xml:space="preserve"/>
        </is>
      </c>
      <c r="C173" s="18" t="inlineStr">
        <is>
          <t xml:space="preserve">Устройство штроб для монтажа кабеля, труб / ПГП, газобетон, акотек</t>
        </is>
      </c>
      <c r="D173" s="7" t="inlineStr">
        <is>
          <t xml:space="preserve"/>
        </is>
      </c>
      <c r="E173" s="7" t="inlineStr">
        <is>
          <t xml:space="preserve"/>
        </is>
      </c>
      <c r="F173" s="7" t="inlineStr">
        <is>
          <t xml:space="preserve">ПОГ М</t>
        </is>
      </c>
      <c r="G173" s="7" t="inlineStr">
        <is>
          <t xml:space="preserve">1</t>
        </is>
      </c>
      <c r="H173" s="8" t="n">
        <v>100</v>
      </c>
      <c r="I173" s="19" t="n">
        <v/>
      </c>
      <c r="J173" s="20" t="n">
        <v>261</v>
      </c>
      <c r="K173" s="19" t="n">
        <f>I173+ROUND(J173,2)</f>
        <v>261</v>
      </c>
      <c r="L173" s="19" t="n">
        <v/>
      </c>
      <c r="M173" s="19" t="n">
        <f>ROUND(H173*ROUND(J173,2),2)</f>
        <v>26100</v>
      </c>
      <c r="N173" s="19" t="n">
        <f>L173+M173</f>
        <v>26100</v>
      </c>
      <c r="O173" s="8" t="n">
        <v>100</v>
      </c>
      <c r="P173" s="19" t="n" hidden="false">
        <v/>
      </c>
      <c r="Q173" s="20" t="n" hidden="false">
        <v>339</v>
      </c>
      <c r="R173" s="19" t="n" hidden="false">
        <f>P173+Q173</f>
        <v>339</v>
      </c>
      <c r="S173" s="19" t="n" hidden="false">
        <v/>
      </c>
      <c r="T173" s="19" t="n" hidden="false">
        <f>ROUND(O173*Q173,2)</f>
        <v>33900</v>
      </c>
      <c r="U173" s="19" t="n" hidden="false">
        <f>S173+T173</f>
        <v>33900</v>
      </c>
      <c r="V173" s="21" t="n" hidden="false">
        <f>U173/N173-1</f>
        <v>0.29885057471264376</v>
      </c>
      <c r="W173" s="8" t="n">
        <v>100</v>
      </c>
      <c r="X173" s="19" t="n" hidden="false">
        <v/>
      </c>
      <c r="Y173" s="20" t="n" hidden="false">
        <v>590</v>
      </c>
      <c r="Z173" s="19" t="n" hidden="false">
        <f>X173+Y173</f>
        <v>590</v>
      </c>
      <c r="AA173" s="19" t="n" hidden="false">
        <v/>
      </c>
      <c r="AB173" s="19" t="n" hidden="false">
        <f>ROUND(W173*Y173,2)</f>
        <v>59000</v>
      </c>
      <c r="AC173" s="19" t="n" hidden="false">
        <f>AA173+AB173</f>
        <v>59000</v>
      </c>
      <c r="AD173" s="21" t="n" hidden="false">
        <f>AC173/N173-1</f>
        <v>1.260536398467433</v>
      </c>
      <c r="AE173" s="8" t="n">
        <v>100</v>
      </c>
      <c r="AF173" s="19" t="n" hidden="false">
        <v/>
      </c>
      <c r="AG173" s="20" t="n" hidden="false">
        <v>500</v>
      </c>
      <c r="AH173" s="19" t="n" hidden="false">
        <f>AF173+AG173</f>
        <v>500</v>
      </c>
      <c r="AI173" s="19" t="n" hidden="false">
        <v/>
      </c>
      <c r="AJ173" s="19" t="n" hidden="false">
        <f>ROUND(AE173*AG173,2)</f>
        <v>50000</v>
      </c>
      <c r="AK173" s="19" t="n" hidden="false">
        <f>AI173+AJ173</f>
        <v>50000</v>
      </c>
      <c r="AL173" s="21" t="n" hidden="false">
        <f>AK173/N173-1</f>
        <v>0.9157088122605364</v>
      </c>
      <c r="AM173" s="8" t="n">
        <v>0</v>
      </c>
      <c r="AN173" s="19" t="n" hidden="false">
        <v/>
      </c>
      <c r="AO173" s="19" t="n" hidden="false">
        <v>0</v>
      </c>
      <c r="AP173" s="19" t="n" hidden="false">
        <f>AN173+AO173</f>
        <v>0</v>
      </c>
      <c r="AQ173" s="19" t="n" hidden="false">
        <v/>
      </c>
      <c r="AR173" s="19" t="n" hidden="false">
        <f>ROUND(AM173*AO173,2)</f>
        <v>0</v>
      </c>
      <c r="AS173" s="19" t="n" hidden="false">
        <f>AQ173+AR173</f>
        <v>0</v>
      </c>
      <c r="AT173" s="21" t="n" hidden="false">
        <f>AS173/N173-1</f>
        <v>-1</v>
      </c>
    </row>
    <row r="174" customFormat="false" hidden="false" outlineLevel="0" collapsed="false">
      <c r="A174" s="14" t="inlineStr">
        <is>
          <t xml:space="preserve">1.1.1.1.1.2</t>
        </is>
      </c>
      <c r="B174" s="14" t="inlineStr">
        <is>
          <t xml:space="preserve"/>
        </is>
      </c>
      <c r="C174" s="14" t="inlineStr">
        <is>
          <t xml:space="preserve">Пуско-наладочные работы</t>
        </is>
      </c>
      <c r="D174" s="6" t="inlineStr">
        <is>
          <t xml:space="preserve"/>
        </is>
      </c>
      <c r="E174" s="6" t="inlineStr">
        <is>
          <t xml:space="preserve"/>
        </is>
      </c>
      <c r="F174" s="6" t="inlineStr">
        <is>
          <t xml:space="preserve"/>
        </is>
      </c>
      <c r="G174" s="6" t="inlineStr">
        <is>
          <t xml:space="preserve"/>
        </is>
      </c>
      <c r="H174" s="15" t="n">
        <v/>
      </c>
      <c r="I174" s="16" t="n">
        <v/>
      </c>
      <c r="J174" s="16" t="n">
        <v/>
      </c>
      <c r="K174" s="16" t="n">
        <v/>
      </c>
      <c r="L174" s="16" t="n">
        <f>L175+L176</f>
        <v>0</v>
      </c>
      <c r="M174" s="16" t="n">
        <f>M175+M176</f>
        <v>0</v>
      </c>
      <c r="N174" s="16" t="n">
        <f>N175+N176</f>
        <v>0</v>
      </c>
      <c r="O174" s="15" t="n">
        <v/>
      </c>
      <c r="P174" s="16" t="n" hidden="false">
        <v/>
      </c>
      <c r="Q174" s="16" t="n" hidden="false">
        <v/>
      </c>
      <c r="R174" s="16" t="n" hidden="false">
        <v/>
      </c>
      <c r="S174" s="16" t="n" hidden="false">
        <f>S175+S176</f>
        <v>0</v>
      </c>
      <c r="T174" s="16" t="n" hidden="false">
        <f>T175+T176</f>
        <v>1171116</v>
      </c>
      <c r="U174" s="16" t="n" hidden="false">
        <f>U175+U176</f>
        <v>1171116</v>
      </c>
      <c r="V174" s="17" t="n" hidden="false">
        <f>U174/N174-1</f>
        <v>Infinity</v>
      </c>
      <c r="W174" s="15" t="n">
        <v/>
      </c>
      <c r="X174" s="16" t="n" hidden="false">
        <v/>
      </c>
      <c r="Y174" s="16" t="n" hidden="false">
        <v/>
      </c>
      <c r="Z174" s="16" t="n" hidden="false">
        <v/>
      </c>
      <c r="AA174" s="16" t="n" hidden="false">
        <f>AA175+AA176</f>
        <v>0</v>
      </c>
      <c r="AB174" s="16" t="n" hidden="false">
        <f>AB175+AB176</f>
        <v>245734.18</v>
      </c>
      <c r="AC174" s="16" t="n" hidden="false">
        <f>AC175+AC176</f>
        <v>245734.18</v>
      </c>
      <c r="AD174" s="17" t="n" hidden="false">
        <f>AC174/N174-1</f>
        <v>Infinity</v>
      </c>
      <c r="AE174" s="15" t="n">
        <v/>
      </c>
      <c r="AF174" s="16" t="n" hidden="false">
        <v/>
      </c>
      <c r="AG174" s="16" t="n" hidden="false">
        <v/>
      </c>
      <c r="AH174" s="16" t="n" hidden="false">
        <v/>
      </c>
      <c r="AI174" s="16" t="n" hidden="false">
        <f>AI175+AI176</f>
        <v>0</v>
      </c>
      <c r="AJ174" s="16" t="n" hidden="false">
        <f>AJ175+AJ176</f>
        <v>1692844.5</v>
      </c>
      <c r="AK174" s="16" t="n" hidden="false">
        <f>AK175+AK176</f>
        <v>1692844.5</v>
      </c>
      <c r="AL174" s="17" t="n" hidden="false">
        <f>AK174/N174-1</f>
        <v>Infinity</v>
      </c>
      <c r="AM174" s="15" t="n">
        <v/>
      </c>
      <c r="AN174" s="16" t="n" hidden="false">
        <v/>
      </c>
      <c r="AO174" s="16" t="n" hidden="false">
        <v/>
      </c>
      <c r="AP174" s="16" t="n" hidden="false">
        <v/>
      </c>
      <c r="AQ174" s="16" t="n" hidden="false">
        <f>AQ175+AQ176</f>
        <v>0</v>
      </c>
      <c r="AR174" s="16" t="n" hidden="false">
        <f>AR175+AR176</f>
        <v>0</v>
      </c>
      <c r="AS174" s="16" t="n" hidden="false">
        <f>AS175+AS176</f>
        <v>0</v>
      </c>
      <c r="AT174" s="17" t="n" hidden="false">
        <f>AS174/N174-1</f>
        <v>NaN</v>
      </c>
    </row>
    <row r="175" customFormat="false" hidden="false" outlineLevel="0" collapsed="false">
      <c r="A175" s="18" t="inlineStr">
        <is>
          <t xml:space="preserve">1.1.1.1.1.2.1</t>
        </is>
      </c>
      <c r="B175" s="18" t="inlineStr">
        <is>
          <t xml:space="preserve"/>
        </is>
      </c>
      <c r="C175" s="18" t="inlineStr">
        <is>
          <t xml:space="preserve">Пуско-наладочные работы СКБ (СОШ, ДОУ) ЭОМ (от полного СМР, кроме раздела ВРУ)</t>
        </is>
      </c>
      <c r="D175" s="7" t="inlineStr">
        <is>
          <t xml:space="preserve"/>
        </is>
      </c>
      <c r="E175" s="7" t="inlineStr">
        <is>
          <t xml:space="preserve">Относится к школам, детским садам 5%.
База для расчета ПНР без раздела ВРУ.</t>
        </is>
      </c>
      <c r="F175" s="7" t="inlineStr">
        <is>
          <t xml:space="preserve">комплекс</t>
        </is>
      </c>
      <c r="G175" s="7" t="inlineStr">
        <is>
          <t xml:space="preserve">1</t>
        </is>
      </c>
      <c r="H175" s="8" t="n">
        <v>1</v>
      </c>
      <c r="I175" s="19" t="n">
        <v/>
      </c>
      <c r="J175" s="20" t="n">
        <v>0</v>
      </c>
      <c r="K175" s="19" t="n">
        <f>I175+ROUND(J175,2)</f>
        <v>0</v>
      </c>
      <c r="L175" s="19" t="n">
        <v/>
      </c>
      <c r="M175" s="19" t="n">
        <f>ROUND(H175*ROUND(J175,2),2)</f>
        <v>0</v>
      </c>
      <c r="N175" s="19" t="n">
        <f>L175+M175</f>
        <v>0</v>
      </c>
      <c r="O175" s="8" t="n">
        <v>1</v>
      </c>
      <c r="P175" s="19" t="n" hidden="false">
        <v/>
      </c>
      <c r="Q175" s="20" t="n" hidden="false">
        <v>384332</v>
      </c>
      <c r="R175" s="19" t="n" hidden="false">
        <f>P175+Q175</f>
        <v>384332</v>
      </c>
      <c r="S175" s="19" t="n" hidden="false">
        <v/>
      </c>
      <c r="T175" s="19" t="n" hidden="false">
        <f>ROUND(O175*Q175,2)</f>
        <v>384332</v>
      </c>
      <c r="U175" s="19" t="n" hidden="false">
        <f>S175+T175</f>
        <v>384332</v>
      </c>
      <c r="V175" s="21" t="n" hidden="false">
        <f>U175/N175-1</f>
        <v>Infinity</v>
      </c>
      <c r="W175" s="8" t="n">
        <v>1</v>
      </c>
      <c r="X175" s="19" t="n" hidden="false">
        <v/>
      </c>
      <c r="Y175" s="20" t="n" hidden="false">
        <v>122867.09</v>
      </c>
      <c r="Z175" s="19" t="n" hidden="false">
        <f>X175+Y175</f>
        <v>122867.09</v>
      </c>
      <c r="AA175" s="19" t="n" hidden="false">
        <v/>
      </c>
      <c r="AB175" s="19" t="n" hidden="false">
        <f>ROUND(W175*Y175,2)</f>
        <v>122867.09</v>
      </c>
      <c r="AC175" s="19" t="n" hidden="false">
        <f>AA175+AB175</f>
        <v>122867.09</v>
      </c>
      <c r="AD175" s="21" t="n" hidden="false">
        <f>AC175/N175-1</f>
        <v>Infinity</v>
      </c>
      <c r="AE175" s="8" t="n">
        <v>1</v>
      </c>
      <c r="AF175" s="19" t="n" hidden="false">
        <v/>
      </c>
      <c r="AG175" s="20" t="n" hidden="false">
        <v>564281.5</v>
      </c>
      <c r="AH175" s="19" t="n" hidden="false">
        <f>AF175+AG175</f>
        <v>564281.5</v>
      </c>
      <c r="AI175" s="19" t="n" hidden="false">
        <v/>
      </c>
      <c r="AJ175" s="19" t="n" hidden="false">
        <f>ROUND(AE175*AG175,2)</f>
        <v>564281.5</v>
      </c>
      <c r="AK175" s="19" t="n" hidden="false">
        <f>AI175+AJ175</f>
        <v>564281.5</v>
      </c>
      <c r="AL175" s="21" t="n" hidden="false">
        <f>AK175/N175-1</f>
        <v>Infinity</v>
      </c>
      <c r="AM175" s="8" t="n">
        <v>0</v>
      </c>
      <c r="AN175" s="19" t="n" hidden="false">
        <v/>
      </c>
      <c r="AO175" s="19" t="n" hidden="false">
        <v>0</v>
      </c>
      <c r="AP175" s="19" t="n" hidden="false">
        <f>AN175+AO175</f>
        <v>0</v>
      </c>
      <c r="AQ175" s="19" t="n" hidden="false">
        <v/>
      </c>
      <c r="AR175" s="19" t="n" hidden="false">
        <f>ROUND(AM175*AO175,2)</f>
        <v>0</v>
      </c>
      <c r="AS175" s="19" t="n" hidden="false">
        <f>AQ175+AR175</f>
        <v>0</v>
      </c>
      <c r="AT175" s="21" t="n" hidden="false">
        <f>AS175/N175-1</f>
        <v>NaN</v>
      </c>
    </row>
    <row r="176" customFormat="false" hidden="false" outlineLevel="0" collapsed="false">
      <c r="A176" s="18" t="inlineStr">
        <is>
          <t xml:space="preserve">1.1.1.1.1.2.2</t>
        </is>
      </c>
      <c r="B176" s="18" t="inlineStr">
        <is>
          <t xml:space="preserve"/>
        </is>
      </c>
      <c r="C176" s="18" t="inlineStr">
        <is>
          <t xml:space="preserve">Сдача систем в эксплуатирующую организацию СКБ (СОШ, ДОУ)</t>
        </is>
      </c>
      <c r="D176" s="7" t="inlineStr">
        <is>
          <t xml:space="preserve"/>
        </is>
      </c>
      <c r="E176"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176" s="7" t="inlineStr">
        <is>
          <t xml:space="preserve">комплекс</t>
        </is>
      </c>
      <c r="G176" s="7" t="inlineStr">
        <is>
          <t xml:space="preserve">1</t>
        </is>
      </c>
      <c r="H176" s="8" t="n">
        <v>1</v>
      </c>
      <c r="I176" s="19" t="n">
        <v/>
      </c>
      <c r="J176" s="20" t="n">
        <v>0</v>
      </c>
      <c r="K176" s="19" t="n">
        <f>I176+ROUND(J176,2)</f>
        <v>0</v>
      </c>
      <c r="L176" s="19" t="n">
        <v/>
      </c>
      <c r="M176" s="19" t="n">
        <f>ROUND(H176*ROUND(J176,2),2)</f>
        <v>0</v>
      </c>
      <c r="N176" s="19" t="n">
        <f>L176+M176</f>
        <v>0</v>
      </c>
      <c r="O176" s="8" t="n">
        <v>1</v>
      </c>
      <c r="P176" s="19" t="n" hidden="false">
        <v/>
      </c>
      <c r="Q176" s="20" t="n" hidden="false">
        <v>786784</v>
      </c>
      <c r="R176" s="19" t="n" hidden="false">
        <f>P176+Q176</f>
        <v>786784</v>
      </c>
      <c r="S176" s="19" t="n" hidden="false">
        <v/>
      </c>
      <c r="T176" s="19" t="n" hidden="false">
        <f>ROUND(O176*Q176,2)</f>
        <v>786784</v>
      </c>
      <c r="U176" s="19" t="n" hidden="false">
        <f>S176+T176</f>
        <v>786784</v>
      </c>
      <c r="V176" s="21" t="n" hidden="false">
        <f>U176/N176-1</f>
        <v>Infinity</v>
      </c>
      <c r="W176" s="8" t="n">
        <v>1</v>
      </c>
      <c r="X176" s="19" t="n" hidden="false">
        <v/>
      </c>
      <c r="Y176" s="20" t="n" hidden="false">
        <v>122867.09</v>
      </c>
      <c r="Z176" s="19" t="n" hidden="false">
        <f>X176+Y176</f>
        <v>122867.09</v>
      </c>
      <c r="AA176" s="19" t="n" hidden="false">
        <v/>
      </c>
      <c r="AB176" s="19" t="n" hidden="false">
        <f>ROUND(W176*Y176,2)</f>
        <v>122867.09</v>
      </c>
      <c r="AC176" s="19" t="n" hidden="false">
        <f>AA176+AB176</f>
        <v>122867.09</v>
      </c>
      <c r="AD176" s="21" t="n" hidden="false">
        <f>AC176/N176-1</f>
        <v>Infinity</v>
      </c>
      <c r="AE176" s="8" t="n">
        <v>1</v>
      </c>
      <c r="AF176" s="19" t="n" hidden="false">
        <v/>
      </c>
      <c r="AG176" s="20" t="n" hidden="false">
        <v>1128563</v>
      </c>
      <c r="AH176" s="19" t="n" hidden="false">
        <f>AF176+AG176</f>
        <v>1128563</v>
      </c>
      <c r="AI176" s="19" t="n" hidden="false">
        <v/>
      </c>
      <c r="AJ176" s="19" t="n" hidden="false">
        <f>ROUND(AE176*AG176,2)</f>
        <v>1128563</v>
      </c>
      <c r="AK176" s="19" t="n" hidden="false">
        <f>AI176+AJ176</f>
        <v>1128563</v>
      </c>
      <c r="AL176" s="21" t="n" hidden="false">
        <f>AK176/N176-1</f>
        <v>Infinity</v>
      </c>
      <c r="AM176" s="8" t="n">
        <v>0</v>
      </c>
      <c r="AN176" s="19" t="n" hidden="false">
        <v/>
      </c>
      <c r="AO176" s="19" t="n" hidden="false">
        <v>0</v>
      </c>
      <c r="AP176" s="19" t="n" hidden="false">
        <f>AN176+AO176</f>
        <v>0</v>
      </c>
      <c r="AQ176" s="19" t="n" hidden="false">
        <v/>
      </c>
      <c r="AR176" s="19" t="n" hidden="false">
        <f>ROUND(AM176*AO176,2)</f>
        <v>0</v>
      </c>
      <c r="AS176" s="19" t="n" hidden="false">
        <f>AQ176+AR176</f>
        <v>0</v>
      </c>
      <c r="AT176" s="21" t="n" hidden="false">
        <f>AS176/N176-1</f>
        <v>NaN</v>
      </c>
    </row>
    <row r="177" customFormat="false" hidden="true" outlineLevel="0" collapsed="false">
      <c r="A177" s="24" t="inlineStr">
        <is>
          <t xml:space="preserve"/>
        </is>
      </c>
      <c r="B177" s="24" t="inlineStr">
        <is>
          <t xml:space="preserve"/>
        </is>
      </c>
      <c r="C177" s="24" t="inlineStr">
        <is>
          <t xml:space="preserve">ВСЕГО затрат на выполнение полного комплекса работ</t>
        </is>
      </c>
      <c r="D177" s="25" t="inlineStr">
        <is>
          <t xml:space="preserve"/>
        </is>
      </c>
      <c r="E177" s="25" t="inlineStr">
        <is>
          <t xml:space="preserve"/>
        </is>
      </c>
      <c r="F177" s="25" t="inlineStr">
        <is>
          <t xml:space="preserve"/>
        </is>
      </c>
      <c r="G177" s="25" t="inlineStr">
        <is>
          <t xml:space="preserve"/>
        </is>
      </c>
      <c r="H177" s="26" t="n">
        <v/>
      </c>
      <c r="I177" s="27" t="n">
        <v/>
      </c>
      <c r="J177" s="27" t="n">
        <v/>
      </c>
      <c r="K177" s="27" t="n">
        <v/>
      </c>
      <c r="L177" s="27" t="n">
        <f>L17</f>
        <v>2573461.75</v>
      </c>
      <c r="M177" s="27" t="n">
        <f>M17</f>
        <v>5134049</v>
      </c>
      <c r="N177" s="27" t="n">
        <f>N17</f>
        <v>7707510.75</v>
      </c>
      <c r="O177" s="26" t="n">
        <v/>
      </c>
      <c r="P177" s="27" t="n" hidden="false">
        <v/>
      </c>
      <c r="Q177" s="27" t="n" hidden="false">
        <v/>
      </c>
      <c r="R177" s="27" t="n" hidden="false">
        <v/>
      </c>
      <c r="S177" s="27" t="n" hidden="false">
        <f>S17</f>
        <v>8656004.86</v>
      </c>
      <c r="T177" s="27" t="n" hidden="false">
        <f>T17</f>
        <v>8893478.4</v>
      </c>
      <c r="U177" s="27" t="n" hidden="false">
        <f>U17</f>
        <v>17549483.26</v>
      </c>
      <c r="V177" s="34" t="n" hidden="false">
        <f>U177/N177-1</f>
        <v>1.2769326997046355</v>
      </c>
      <c r="W177" s="26" t="n">
        <v/>
      </c>
      <c r="X177" s="27" t="n" hidden="false">
        <v/>
      </c>
      <c r="Y177" s="27" t="n" hidden="false">
        <v/>
      </c>
      <c r="Z177" s="27" t="n" hidden="false">
        <v/>
      </c>
      <c r="AA177" s="27" t="n" hidden="false">
        <f>AA17</f>
        <v>9099121.24</v>
      </c>
      <c r="AB177" s="27" t="n" hidden="false">
        <f>AB17</f>
        <v>12745184.18</v>
      </c>
      <c r="AC177" s="27" t="n" hidden="false">
        <f>AC17</f>
        <v>21844305.42</v>
      </c>
      <c r="AD177" s="34" t="n" hidden="false">
        <f>AC177/N177-1</f>
        <v>1.834158281258317</v>
      </c>
      <c r="AE177" s="26" t="n">
        <v/>
      </c>
      <c r="AF177" s="27" t="n" hidden="false">
        <v/>
      </c>
      <c r="AG177" s="27" t="n" hidden="false">
        <v/>
      </c>
      <c r="AH177" s="27" t="n" hidden="false">
        <v/>
      </c>
      <c r="AI177" s="27" t="n" hidden="false">
        <f>AI17</f>
        <v>10138405.26</v>
      </c>
      <c r="AJ177" s="27" t="n" hidden="false">
        <f>AJ17</f>
        <v>12978474.5</v>
      </c>
      <c r="AK177" s="27" t="n" hidden="false">
        <f>AK17</f>
        <v>23116879.76</v>
      </c>
      <c r="AL177" s="34" t="n" hidden="false">
        <f>AK177/N177-1</f>
        <v>1.9992666257390561</v>
      </c>
      <c r="AM177" s="26" t="n">
        <v/>
      </c>
      <c r="AN177" s="27" t="n" hidden="false">
        <v/>
      </c>
      <c r="AO177" s="27" t="n" hidden="false">
        <v/>
      </c>
      <c r="AP177" s="27" t="n" hidden="false">
        <v/>
      </c>
      <c r="AQ177" s="27" t="n" hidden="false">
        <f>AQ17</f>
        <v>12145979.73</v>
      </c>
      <c r="AR177" s="27" t="n" hidden="false">
        <f>AR17</f>
        <v>17546297.71</v>
      </c>
      <c r="AS177" s="27" t="n" hidden="false">
        <f>AS17</f>
        <v>29692277.44</v>
      </c>
      <c r="AT177" s="34" t="n" hidden="false">
        <f>AS177/N177-1</f>
        <v>2.8523822285943616</v>
      </c>
    </row>
    <row r="178" customFormat="false" hidden="false" customHeight="1" outlineLevel="0" collapsed="false" ht="26" height="26">
      <c r="A178" s="4" t="inlineStr">
        <is>
          <t xml:space="preserve">Блок 2</t>
        </is>
      </c>
    </row>
    <row r="179" customFormat="false" hidden="false" customHeight="1" outlineLevel="0" collapsed="false" ht="54" height="54">
      <c r="A179" s="5" t="inlineStr">
        <is>
          <t xml:space="preserve">по адресу: ул. Люблинская, корпус 34</t>
        </is>
      </c>
    </row>
    <row r="180" customFormat="false" hidden="false" outlineLevel="0" collapsed="false">
      <c r="A180" s="9" t="inlineStr">
        <is>
          <t xml:space="preserve">1</t>
        </is>
      </c>
      <c r="B180" s="9" t="inlineStr">
        <is>
          <t xml:space="preserve"/>
        </is>
      </c>
      <c r="C180" s="9" t="inlineStr">
        <is>
          <t xml:space="preserve">Объект ИДП без распределения на секции</t>
        </is>
      </c>
      <c r="D180" s="10" t="inlineStr">
        <is>
          <t xml:space="preserve"/>
        </is>
      </c>
      <c r="E180" s="10" t="inlineStr">
        <is>
          <t xml:space="preserve"/>
        </is>
      </c>
      <c r="F180" s="10" t="inlineStr">
        <is>
          <t xml:space="preserve"/>
        </is>
      </c>
      <c r="G180" s="10" t="inlineStr">
        <is>
          <t xml:space="preserve"/>
        </is>
      </c>
      <c r="H180" s="11" t="n">
        <v/>
      </c>
      <c r="I180" s="12" t="n">
        <v/>
      </c>
      <c r="J180" s="12" t="n">
        <v/>
      </c>
      <c r="K180" s="12" t="n">
        <v/>
      </c>
      <c r="L180" s="12" t="n">
        <f>L181</f>
        <v>8072823.21</v>
      </c>
      <c r="M180" s="12" t="n">
        <f>M181</f>
        <v>9605468</v>
      </c>
      <c r="N180" s="12" t="n">
        <f>N181</f>
        <v>17678291.21</v>
      </c>
      <c r="O180" s="11" t="n">
        <v/>
      </c>
      <c r="P180" s="12" t="n" hidden="false">
        <v/>
      </c>
      <c r="Q180" s="12" t="n" hidden="false">
        <v/>
      </c>
      <c r="R180" s="12" t="n" hidden="false">
        <v/>
      </c>
      <c r="S180" s="12" t="n" hidden="false">
        <f>S181</f>
        <v>18890765.44</v>
      </c>
      <c r="T180" s="12" t="n" hidden="false">
        <f>T181</f>
        <v>16751200</v>
      </c>
      <c r="U180" s="12" t="n" hidden="false">
        <f>U181</f>
        <v>35641965.44</v>
      </c>
      <c r="V180" s="13" t="n" hidden="false">
        <f>U180/N180-1</f>
        <v>1.0161431337797269</v>
      </c>
      <c r="W180" s="11" t="n">
        <v/>
      </c>
      <c r="X180" s="12" t="n" hidden="false">
        <v/>
      </c>
      <c r="Y180" s="12" t="n" hidden="false">
        <v/>
      </c>
      <c r="Z180" s="12" t="n" hidden="false">
        <v/>
      </c>
      <c r="AA180" s="12" t="n" hidden="false">
        <f>AA181</f>
        <v>19214614.78</v>
      </c>
      <c r="AB180" s="12" t="n" hidden="false">
        <f>AB181</f>
        <v>23304621.66</v>
      </c>
      <c r="AC180" s="12" t="n" hidden="false">
        <f>AC181</f>
        <v>42519236.44</v>
      </c>
      <c r="AD180" s="13" t="n" hidden="false">
        <f>AC180/N180-1</f>
        <v>1.4051666495881872</v>
      </c>
      <c r="AE180" s="11" t="n">
        <v/>
      </c>
      <c r="AF180" s="12" t="n" hidden="false">
        <v/>
      </c>
      <c r="AG180" s="12" t="n" hidden="false">
        <v/>
      </c>
      <c r="AH180" s="12" t="n" hidden="false">
        <v/>
      </c>
      <c r="AI180" s="12" t="n" hidden="false">
        <f>AI181</f>
        <v>21813242.39</v>
      </c>
      <c r="AJ180" s="12" t="n" hidden="false">
        <f>AJ181</f>
        <v>22936410</v>
      </c>
      <c r="AK180" s="12" t="n" hidden="false">
        <f>AK181</f>
        <v>44749652.39</v>
      </c>
      <c r="AL180" s="13" t="n" hidden="false">
        <f>AK180/N180-1</f>
        <v>1.5313335920547946</v>
      </c>
      <c r="AM180" s="11" t="n">
        <v/>
      </c>
      <c r="AN180" s="12" t="n" hidden="false">
        <v/>
      </c>
      <c r="AO180" s="12" t="n" hidden="false">
        <v/>
      </c>
      <c r="AP180" s="12" t="n" hidden="false">
        <v/>
      </c>
      <c r="AQ180" s="12" t="n" hidden="false">
        <f>AQ181</f>
        <v>0</v>
      </c>
      <c r="AR180" s="12" t="n" hidden="false">
        <f>AR181</f>
        <v>0</v>
      </c>
      <c r="AS180" s="12" t="n" hidden="false">
        <f>AS181</f>
        <v>0</v>
      </c>
      <c r="AT180" s="13" t="n" hidden="false">
        <f>AS180/N180-1</f>
        <v>-1</v>
      </c>
    </row>
    <row r="181" customFormat="false" hidden="false" outlineLevel="0" collapsed="false">
      <c r="A181" s="14" t="inlineStr">
        <is>
          <t xml:space="preserve">1.1</t>
        </is>
      </c>
      <c r="B181" s="14" t="inlineStr">
        <is>
          <t xml:space="preserve">6</t>
        </is>
      </c>
      <c r="C181" s="14" t="inlineStr">
        <is>
          <t xml:space="preserve">Затраты на строительство</t>
        </is>
      </c>
      <c r="D181" s="6" t="inlineStr">
        <is>
          <t xml:space="preserve"/>
        </is>
      </c>
      <c r="E181" s="6" t="inlineStr">
        <is>
          <t xml:space="preserve"/>
        </is>
      </c>
      <c r="F181" s="6" t="inlineStr">
        <is>
          <t xml:space="preserve"/>
        </is>
      </c>
      <c r="G181" s="6" t="inlineStr">
        <is>
          <t xml:space="preserve"/>
        </is>
      </c>
      <c r="H181" s="15" t="n">
        <v/>
      </c>
      <c r="I181" s="16" t="n">
        <v/>
      </c>
      <c r="J181" s="16" t="n">
        <v/>
      </c>
      <c r="K181" s="16" t="n">
        <v/>
      </c>
      <c r="L181" s="16" t="n">
        <f>L182</f>
        <v>8072823.21</v>
      </c>
      <c r="M181" s="16" t="n">
        <f>M182</f>
        <v>9605468</v>
      </c>
      <c r="N181" s="16" t="n">
        <f>N182</f>
        <v>17678291.21</v>
      </c>
      <c r="O181" s="15" t="n">
        <v/>
      </c>
      <c r="P181" s="16" t="n" hidden="false">
        <v/>
      </c>
      <c r="Q181" s="16" t="n" hidden="false">
        <v/>
      </c>
      <c r="R181" s="16" t="n" hidden="false">
        <v/>
      </c>
      <c r="S181" s="16" t="n" hidden="false">
        <f>S182</f>
        <v>18890765.44</v>
      </c>
      <c r="T181" s="16" t="n" hidden="false">
        <f>T182</f>
        <v>16751200</v>
      </c>
      <c r="U181" s="16" t="n" hidden="false">
        <f>U182</f>
        <v>35641965.44</v>
      </c>
      <c r="V181" s="17" t="n" hidden="false">
        <f>U181/N181-1</f>
        <v>1.0161431337797269</v>
      </c>
      <c r="W181" s="15" t="n">
        <v/>
      </c>
      <c r="X181" s="16" t="n" hidden="false">
        <v/>
      </c>
      <c r="Y181" s="16" t="n" hidden="false">
        <v/>
      </c>
      <c r="Z181" s="16" t="n" hidden="false">
        <v/>
      </c>
      <c r="AA181" s="16" t="n" hidden="false">
        <f>AA182</f>
        <v>19214614.78</v>
      </c>
      <c r="AB181" s="16" t="n" hidden="false">
        <f>AB182</f>
        <v>23304621.66</v>
      </c>
      <c r="AC181" s="16" t="n" hidden="false">
        <f>AC182</f>
        <v>42519236.44</v>
      </c>
      <c r="AD181" s="17" t="n" hidden="false">
        <f>AC181/N181-1</f>
        <v>1.4051666495881872</v>
      </c>
      <c r="AE181" s="15" t="n">
        <v/>
      </c>
      <c r="AF181" s="16" t="n" hidden="false">
        <v/>
      </c>
      <c r="AG181" s="16" t="n" hidden="false">
        <v/>
      </c>
      <c r="AH181" s="16" t="n" hidden="false">
        <v/>
      </c>
      <c r="AI181" s="16" t="n" hidden="false">
        <f>AI182</f>
        <v>21813242.39</v>
      </c>
      <c r="AJ181" s="16" t="n" hidden="false">
        <f>AJ182</f>
        <v>22936410</v>
      </c>
      <c r="AK181" s="16" t="n" hidden="false">
        <f>AK182</f>
        <v>44749652.39</v>
      </c>
      <c r="AL181" s="17" t="n" hidden="false">
        <f>AK181/N181-1</f>
        <v>1.5313335920547946</v>
      </c>
      <c r="AM181" s="15" t="n">
        <v/>
      </c>
      <c r="AN181" s="16" t="n" hidden="false">
        <v/>
      </c>
      <c r="AO181" s="16" t="n" hidden="false">
        <v/>
      </c>
      <c r="AP181" s="16" t="n" hidden="false">
        <v/>
      </c>
      <c r="AQ181" s="16" t="n" hidden="false">
        <f>AQ182</f>
        <v>0</v>
      </c>
      <c r="AR181" s="16" t="n" hidden="false">
        <f>AR182</f>
        <v>0</v>
      </c>
      <c r="AS181" s="16" t="n" hidden="false">
        <f>AS182</f>
        <v>0</v>
      </c>
      <c r="AT181" s="17" t="n" hidden="false">
        <f>AS181/N181-1</f>
        <v>-1</v>
      </c>
    </row>
    <row r="182" customFormat="false" hidden="false" outlineLevel="0" collapsed="false">
      <c r="A182" s="14" t="inlineStr">
        <is>
          <t xml:space="preserve">1.1.1</t>
        </is>
      </c>
      <c r="B182" s="14" t="inlineStr">
        <is>
          <t xml:space="preserve"/>
        </is>
      </c>
      <c r="C182" s="14" t="inlineStr">
        <is>
          <t xml:space="preserve">СМР корпуса без отделки</t>
        </is>
      </c>
      <c r="D182" s="6" t="inlineStr">
        <is>
          <t xml:space="preserve"/>
        </is>
      </c>
      <c r="E182" s="6" t="inlineStr">
        <is>
          <t xml:space="preserve"/>
        </is>
      </c>
      <c r="F182" s="6" t="inlineStr">
        <is>
          <t xml:space="preserve"/>
        </is>
      </c>
      <c r="G182" s="6" t="inlineStr">
        <is>
          <t xml:space="preserve"/>
        </is>
      </c>
      <c r="H182" s="15" t="n">
        <v/>
      </c>
      <c r="I182" s="16" t="n">
        <v/>
      </c>
      <c r="J182" s="16" t="n">
        <v/>
      </c>
      <c r="K182" s="16" t="n">
        <v/>
      </c>
      <c r="L182" s="16" t="n">
        <f>L183+L188</f>
        <v>8072823.21</v>
      </c>
      <c r="M182" s="16" t="n">
        <f>M183+M188</f>
        <v>9605468</v>
      </c>
      <c r="N182" s="16" t="n">
        <f>N183+N188</f>
        <v>17678291.21</v>
      </c>
      <c r="O182" s="15" t="n">
        <v/>
      </c>
      <c r="P182" s="16" t="n" hidden="false">
        <v/>
      </c>
      <c r="Q182" s="16" t="n" hidden="false">
        <v/>
      </c>
      <c r="R182" s="16" t="n" hidden="false">
        <v/>
      </c>
      <c r="S182" s="16" t="n" hidden="false">
        <f>S183+S188</f>
        <v>18890765.44</v>
      </c>
      <c r="T182" s="16" t="n" hidden="false">
        <f>T183+T188</f>
        <v>16751200</v>
      </c>
      <c r="U182" s="16" t="n" hidden="false">
        <f>U183+U188</f>
        <v>35641965.44</v>
      </c>
      <c r="V182" s="17" t="n" hidden="false">
        <f>U182/N182-1</f>
        <v>1.0161431337797269</v>
      </c>
      <c r="W182" s="15" t="n">
        <v/>
      </c>
      <c r="X182" s="16" t="n" hidden="false">
        <v/>
      </c>
      <c r="Y182" s="16" t="n" hidden="false">
        <v/>
      </c>
      <c r="Z182" s="16" t="n" hidden="false">
        <v/>
      </c>
      <c r="AA182" s="16" t="n" hidden="false">
        <f>AA183+AA188</f>
        <v>19214614.78</v>
      </c>
      <c r="AB182" s="16" t="n" hidden="false">
        <f>AB183+AB188</f>
        <v>23304621.66</v>
      </c>
      <c r="AC182" s="16" t="n" hidden="false">
        <f>AC183+AC188</f>
        <v>42519236.44</v>
      </c>
      <c r="AD182" s="17" t="n" hidden="false">
        <f>AC182/N182-1</f>
        <v>1.4051666495881872</v>
      </c>
      <c r="AE182" s="15" t="n">
        <v/>
      </c>
      <c r="AF182" s="16" t="n" hidden="false">
        <v/>
      </c>
      <c r="AG182" s="16" t="n" hidden="false">
        <v/>
      </c>
      <c r="AH182" s="16" t="n" hidden="false">
        <v/>
      </c>
      <c r="AI182" s="16" t="n" hidden="false">
        <f>AI183+AI188</f>
        <v>21813242.39</v>
      </c>
      <c r="AJ182" s="16" t="n" hidden="false">
        <f>AJ183+AJ188</f>
        <v>22936410</v>
      </c>
      <c r="AK182" s="16" t="n" hidden="false">
        <f>AK183+AK188</f>
        <v>44749652.39</v>
      </c>
      <c r="AL182" s="17" t="n" hidden="false">
        <f>AK182/N182-1</f>
        <v>1.5313335920547946</v>
      </c>
      <c r="AM182" s="15" t="n">
        <v/>
      </c>
      <c r="AN182" s="16" t="n" hidden="false">
        <v/>
      </c>
      <c r="AO182" s="16" t="n" hidden="false">
        <v/>
      </c>
      <c r="AP182" s="16" t="n" hidden="false">
        <v/>
      </c>
      <c r="AQ182" s="16" t="n" hidden="false">
        <f>AQ183+AQ188</f>
        <v>0</v>
      </c>
      <c r="AR182" s="16" t="n" hidden="false">
        <f>AR183+AR188</f>
        <v>0</v>
      </c>
      <c r="AS182" s="16" t="n" hidden="false">
        <f>AS183+AS188</f>
        <v>0</v>
      </c>
      <c r="AT182" s="17" t="n" hidden="false">
        <f>AS182/N182-1</f>
        <v>-1</v>
      </c>
    </row>
    <row r="183" customFormat="false" hidden="false" outlineLevel="0" collapsed="false">
      <c r="A183" s="14" t="inlineStr">
        <is>
          <t xml:space="preserve">1.1.1.1</t>
        </is>
      </c>
      <c r="B183" s="14" t="inlineStr">
        <is>
          <t xml:space="preserve"/>
        </is>
      </c>
      <c r="C183" s="14" t="inlineStr">
        <is>
          <t xml:space="preserve">СМР надземной части корпуса (без отделки)</t>
        </is>
      </c>
      <c r="D183" s="6" t="inlineStr">
        <is>
          <t xml:space="preserve"/>
        </is>
      </c>
      <c r="E183" s="6" t="inlineStr">
        <is>
          <t xml:space="preserve"/>
        </is>
      </c>
      <c r="F183" s="6" t="inlineStr">
        <is>
          <t xml:space="preserve"/>
        </is>
      </c>
      <c r="G183" s="6" t="inlineStr">
        <is>
          <t xml:space="preserve"/>
        </is>
      </c>
      <c r="H183" s="15" t="n">
        <v/>
      </c>
      <c r="I183" s="16" t="n">
        <v/>
      </c>
      <c r="J183" s="16" t="n">
        <v/>
      </c>
      <c r="K183" s="16" t="n">
        <v/>
      </c>
      <c r="L183" s="16" t="n">
        <f>L184</f>
        <v>41400</v>
      </c>
      <c r="M183" s="16" t="n">
        <f>M184</f>
        <v>6720</v>
      </c>
      <c r="N183" s="16" t="n">
        <f>N184</f>
        <v>48120</v>
      </c>
      <c r="O183" s="15" t="n">
        <v/>
      </c>
      <c r="P183" s="16" t="n" hidden="false">
        <v/>
      </c>
      <c r="Q183" s="16" t="n" hidden="false">
        <v/>
      </c>
      <c r="R183" s="16" t="n" hidden="false">
        <v/>
      </c>
      <c r="S183" s="16" t="n" hidden="false">
        <f>S184</f>
        <v>83250</v>
      </c>
      <c r="T183" s="16" t="n" hidden="false">
        <f>T184</f>
        <v>40752</v>
      </c>
      <c r="U183" s="16" t="n" hidden="false">
        <f>U184</f>
        <v>124002</v>
      </c>
      <c r="V183" s="17" t="n" hidden="false">
        <f>U183/N183-1</f>
        <v>1.5769326683291771</v>
      </c>
      <c r="W183" s="15" t="n">
        <v/>
      </c>
      <c r="X183" s="16" t="n" hidden="false">
        <v/>
      </c>
      <c r="Y183" s="16" t="n" hidden="false">
        <v/>
      </c>
      <c r="Z183" s="16" t="n" hidden="false">
        <v/>
      </c>
      <c r="AA183" s="16" t="n" hidden="false">
        <f>AA184</f>
        <v>37500</v>
      </c>
      <c r="AB183" s="16" t="n" hidden="false">
        <f>AB184</f>
        <v>16800</v>
      </c>
      <c r="AC183" s="16" t="n" hidden="false">
        <f>AC184</f>
        <v>54300</v>
      </c>
      <c r="AD183" s="17" t="n" hidden="false">
        <f>AC183/N183-1</f>
        <v>0.12842892768079794</v>
      </c>
      <c r="AE183" s="15" t="n">
        <v/>
      </c>
      <c r="AF183" s="16" t="n" hidden="false">
        <v/>
      </c>
      <c r="AG183" s="16" t="n" hidden="false">
        <v/>
      </c>
      <c r="AH183" s="16" t="n" hidden="false">
        <v/>
      </c>
      <c r="AI183" s="16" t="n" hidden="false">
        <f>AI184</f>
        <v>127500</v>
      </c>
      <c r="AJ183" s="16" t="n" hidden="false">
        <f>AJ184</f>
        <v>15000</v>
      </c>
      <c r="AK183" s="16" t="n" hidden="false">
        <f>AK184</f>
        <v>142500</v>
      </c>
      <c r="AL183" s="17" t="n" hidden="false">
        <f>AK183/N183-1</f>
        <v>1.9613466334164587</v>
      </c>
      <c r="AM183" s="15" t="n">
        <v/>
      </c>
      <c r="AN183" s="16" t="n" hidden="false">
        <v/>
      </c>
      <c r="AO183" s="16" t="n" hidden="false">
        <v/>
      </c>
      <c r="AP183" s="16" t="n" hidden="false">
        <v/>
      </c>
      <c r="AQ183" s="16" t="n" hidden="false">
        <f>AQ184</f>
        <v>0</v>
      </c>
      <c r="AR183" s="16" t="n" hidden="false">
        <f>AR184</f>
        <v>0</v>
      </c>
      <c r="AS183" s="16" t="n" hidden="false">
        <f>AS184</f>
        <v>0</v>
      </c>
      <c r="AT183" s="17" t="n" hidden="false">
        <f>AS183/N183-1</f>
        <v>-1</v>
      </c>
    </row>
    <row r="184" customFormat="false" hidden="false" outlineLevel="0" collapsed="false">
      <c r="A184" s="14" t="inlineStr">
        <is>
          <t xml:space="preserve">1.1.1.1.1</t>
        </is>
      </c>
      <c r="B184" s="14" t="inlineStr">
        <is>
          <t xml:space="preserve"/>
        </is>
      </c>
      <c r="C184" s="14" t="inlineStr">
        <is>
          <t xml:space="preserve">Кровля</t>
        </is>
      </c>
      <c r="D184" s="6" t="inlineStr">
        <is>
          <t xml:space="preserve"/>
        </is>
      </c>
      <c r="E184" s="6" t="inlineStr">
        <is>
          <t xml:space="preserve"/>
        </is>
      </c>
      <c r="F184" s="6" t="inlineStr">
        <is>
          <t xml:space="preserve"/>
        </is>
      </c>
      <c r="G184" s="6" t="inlineStr">
        <is>
          <t xml:space="preserve"/>
        </is>
      </c>
      <c r="H184" s="15" t="n">
        <v/>
      </c>
      <c r="I184" s="16" t="n">
        <v/>
      </c>
      <c r="J184" s="16" t="n">
        <v/>
      </c>
      <c r="K184" s="16" t="n">
        <v/>
      </c>
      <c r="L184" s="16" t="n">
        <f>L185</f>
        <v>41400</v>
      </c>
      <c r="M184" s="16" t="n">
        <f>M185</f>
        <v>6720</v>
      </c>
      <c r="N184" s="16" t="n">
        <f>N185</f>
        <v>48120</v>
      </c>
      <c r="O184" s="15" t="n">
        <v/>
      </c>
      <c r="P184" s="16" t="n" hidden="false">
        <v/>
      </c>
      <c r="Q184" s="16" t="n" hidden="false">
        <v/>
      </c>
      <c r="R184" s="16" t="n" hidden="false">
        <v/>
      </c>
      <c r="S184" s="16" t="n" hidden="false">
        <f>S185</f>
        <v>83250</v>
      </c>
      <c r="T184" s="16" t="n" hidden="false">
        <f>T185</f>
        <v>40752</v>
      </c>
      <c r="U184" s="16" t="n" hidden="false">
        <f>U185</f>
        <v>124002</v>
      </c>
      <c r="V184" s="17" t="n" hidden="false">
        <f>U184/N184-1</f>
        <v>1.5769326683291771</v>
      </c>
      <c r="W184" s="15" t="n">
        <v/>
      </c>
      <c r="X184" s="16" t="n" hidden="false">
        <v/>
      </c>
      <c r="Y184" s="16" t="n" hidden="false">
        <v/>
      </c>
      <c r="Z184" s="16" t="n" hidden="false">
        <v/>
      </c>
      <c r="AA184" s="16" t="n" hidden="false">
        <f>AA185</f>
        <v>37500</v>
      </c>
      <c r="AB184" s="16" t="n" hidden="false">
        <f>AB185</f>
        <v>16800</v>
      </c>
      <c r="AC184" s="16" t="n" hidden="false">
        <f>AC185</f>
        <v>54300</v>
      </c>
      <c r="AD184" s="17" t="n" hidden="false">
        <f>AC184/N184-1</f>
        <v>0.12842892768079794</v>
      </c>
      <c r="AE184" s="15" t="n">
        <v/>
      </c>
      <c r="AF184" s="16" t="n" hidden="false">
        <v/>
      </c>
      <c r="AG184" s="16" t="n" hidden="false">
        <v/>
      </c>
      <c r="AH184" s="16" t="n" hidden="false">
        <v/>
      </c>
      <c r="AI184" s="16" t="n" hidden="false">
        <f>AI185</f>
        <v>127500</v>
      </c>
      <c r="AJ184" s="16" t="n" hidden="false">
        <f>AJ185</f>
        <v>15000</v>
      </c>
      <c r="AK184" s="16" t="n" hidden="false">
        <f>AK185</f>
        <v>142500</v>
      </c>
      <c r="AL184" s="17" t="n" hidden="false">
        <f>AK184/N184-1</f>
        <v>1.9613466334164587</v>
      </c>
      <c r="AM184" s="15" t="n">
        <v/>
      </c>
      <c r="AN184" s="16" t="n" hidden="false">
        <v/>
      </c>
      <c r="AO184" s="16" t="n" hidden="false">
        <v/>
      </c>
      <c r="AP184" s="16" t="n" hidden="false">
        <v/>
      </c>
      <c r="AQ184" s="16" t="n" hidden="false">
        <f>AQ185</f>
        <v>0</v>
      </c>
      <c r="AR184" s="16" t="n" hidden="false">
        <f>AR185</f>
        <v>0</v>
      </c>
      <c r="AS184" s="16" t="n" hidden="false">
        <f>AS185</f>
        <v>0</v>
      </c>
      <c r="AT184" s="17" t="n" hidden="false">
        <f>AS184/N184-1</f>
        <v>-1</v>
      </c>
    </row>
    <row r="185" customFormat="false" hidden="false" outlineLevel="0" collapsed="false">
      <c r="A185" s="14" t="inlineStr">
        <is>
          <t xml:space="preserve">1.1.1.1.1.1</t>
        </is>
      </c>
      <c r="B185" s="14" t="inlineStr">
        <is>
          <t xml:space="preserve"/>
        </is>
      </c>
      <c r="C185" s="14" t="inlineStr">
        <is>
          <t xml:space="preserve">Прочие работы</t>
        </is>
      </c>
      <c r="D185" s="6" t="inlineStr">
        <is>
          <t xml:space="preserve"/>
        </is>
      </c>
      <c r="E185" s="6" t="inlineStr">
        <is>
          <t xml:space="preserve"/>
        </is>
      </c>
      <c r="F185" s="6" t="inlineStr">
        <is>
          <t xml:space="preserve"/>
        </is>
      </c>
      <c r="G185" s="6" t="inlineStr">
        <is>
          <t xml:space="preserve"/>
        </is>
      </c>
      <c r="H185" s="15" t="n">
        <v/>
      </c>
      <c r="I185" s="16" t="n">
        <v/>
      </c>
      <c r="J185" s="16" t="n">
        <v/>
      </c>
      <c r="K185" s="16" t="n">
        <v/>
      </c>
      <c r="L185" s="16" t="n">
        <f>L186</f>
        <v>41400</v>
      </c>
      <c r="M185" s="16" t="n">
        <f>M186</f>
        <v>6720</v>
      </c>
      <c r="N185" s="16" t="n">
        <f>N186</f>
        <v>48120</v>
      </c>
      <c r="O185" s="15" t="n">
        <v/>
      </c>
      <c r="P185" s="16" t="n" hidden="false">
        <v/>
      </c>
      <c r="Q185" s="16" t="n" hidden="false">
        <v/>
      </c>
      <c r="R185" s="16" t="n" hidden="false">
        <v/>
      </c>
      <c r="S185" s="16" t="n" hidden="false">
        <f>S186</f>
        <v>83250</v>
      </c>
      <c r="T185" s="16" t="n" hidden="false">
        <f>T186</f>
        <v>40752</v>
      </c>
      <c r="U185" s="16" t="n" hidden="false">
        <f>U186</f>
        <v>124002</v>
      </c>
      <c r="V185" s="17" t="n" hidden="false">
        <f>U185/N185-1</f>
        <v>1.5769326683291771</v>
      </c>
      <c r="W185" s="15" t="n">
        <v/>
      </c>
      <c r="X185" s="16" t="n" hidden="false">
        <v/>
      </c>
      <c r="Y185" s="16" t="n" hidden="false">
        <v/>
      </c>
      <c r="Z185" s="16" t="n" hidden="false">
        <v/>
      </c>
      <c r="AA185" s="16" t="n" hidden="false">
        <f>AA186</f>
        <v>37500</v>
      </c>
      <c r="AB185" s="16" t="n" hidden="false">
        <f>AB186</f>
        <v>16800</v>
      </c>
      <c r="AC185" s="16" t="n" hidden="false">
        <f>AC186</f>
        <v>54300</v>
      </c>
      <c r="AD185" s="17" t="n" hidden="false">
        <f>AC185/N185-1</f>
        <v>0.12842892768079794</v>
      </c>
      <c r="AE185" s="15" t="n">
        <v/>
      </c>
      <c r="AF185" s="16" t="n" hidden="false">
        <v/>
      </c>
      <c r="AG185" s="16" t="n" hidden="false">
        <v/>
      </c>
      <c r="AH185" s="16" t="n" hidden="false">
        <v/>
      </c>
      <c r="AI185" s="16" t="n" hidden="false">
        <f>AI186</f>
        <v>127500</v>
      </c>
      <c r="AJ185" s="16" t="n" hidden="false">
        <f>AJ186</f>
        <v>15000</v>
      </c>
      <c r="AK185" s="16" t="n" hidden="false">
        <f>AK186</f>
        <v>142500</v>
      </c>
      <c r="AL185" s="17" t="n" hidden="false">
        <f>AK185/N185-1</f>
        <v>1.9613466334164587</v>
      </c>
      <c r="AM185" s="15" t="n">
        <v/>
      </c>
      <c r="AN185" s="16" t="n" hidden="false">
        <v/>
      </c>
      <c r="AO185" s="16" t="n" hidden="false">
        <v/>
      </c>
      <c r="AP185" s="16" t="n" hidden="false">
        <v/>
      </c>
      <c r="AQ185" s="16" t="n" hidden="false">
        <f>AQ186</f>
        <v>0</v>
      </c>
      <c r="AR185" s="16" t="n" hidden="false">
        <f>AR186</f>
        <v>0</v>
      </c>
      <c r="AS185" s="16" t="n" hidden="false">
        <f>AS186</f>
        <v>0</v>
      </c>
      <c r="AT185" s="17" t="n" hidden="false">
        <f>AS185/N185-1</f>
        <v>-1</v>
      </c>
    </row>
    <row r="186" customFormat="false" hidden="false" outlineLevel="0" collapsed="false">
      <c r="A186" s="18" t="inlineStr">
        <is>
          <t xml:space="preserve">1.1.1.1.1.1.1</t>
        </is>
      </c>
      <c r="B186" s="18" t="inlineStr">
        <is>
          <t xml:space="preserve"/>
        </is>
      </c>
      <c r="C186" s="18" t="inlineStr">
        <is>
          <t xml:space="preserve">Установка гильз для протяжки кабеля</t>
        </is>
      </c>
      <c r="D186" s="7" t="inlineStr">
        <is>
          <t xml:space="preserve"/>
        </is>
      </c>
      <c r="E186" s="7" t="inlineStr">
        <is>
          <t xml:space="preserve"/>
        </is>
      </c>
      <c r="F186" s="7" t="inlineStr">
        <is>
          <t xml:space="preserve">ШТ</t>
        </is>
      </c>
      <c r="G186" s="7" t="inlineStr">
        <is>
          <t xml:space="preserve">1</t>
        </is>
      </c>
      <c r="H186" s="8" t="n">
        <v>15</v>
      </c>
      <c r="I186" s="19" t="n">
        <f>ROUND((L187)/H186,2)</f>
        <v>2760</v>
      </c>
      <c r="J186" s="20" t="n">
        <v>448</v>
      </c>
      <c r="K186" s="19" t="n">
        <f>I186+ROUND(J186,2)</f>
        <v>3208</v>
      </c>
      <c r="L186" s="19" t="n">
        <f>ROUND(H186*I186,2)</f>
        <v>41400</v>
      </c>
      <c r="M186" s="19" t="n">
        <f>ROUND(H186*ROUND(J186,2),2)</f>
        <v>6720</v>
      </c>
      <c r="N186" s="19" t="n">
        <f>L186+M186</f>
        <v>48120</v>
      </c>
      <c r="O186" s="8" t="n">
        <v>15</v>
      </c>
      <c r="P186" s="19" t="n" hidden="false">
        <f>ROUND((S187)/O186,2)</f>
        <v>5550</v>
      </c>
      <c r="Q186" s="20" t="n" hidden="false">
        <v>2716.8</v>
      </c>
      <c r="R186" s="19" t="n" hidden="false">
        <f>P186+Q186</f>
        <v>8266.8</v>
      </c>
      <c r="S186" s="19" t="n" hidden="false">
        <f>ROUND(O186*P186,2)</f>
        <v>83250</v>
      </c>
      <c r="T186" s="19" t="n" hidden="false">
        <f>ROUND(O186*Q186,2)</f>
        <v>40752</v>
      </c>
      <c r="U186" s="19" t="n" hidden="false">
        <f>S186+T186</f>
        <v>124002</v>
      </c>
      <c r="V186" s="21" t="n" hidden="false">
        <f>U186/N186-1</f>
        <v>1.5769326683291771</v>
      </c>
      <c r="W186" s="8" t="n">
        <v>15</v>
      </c>
      <c r="X186" s="19" t="n" hidden="false">
        <f>ROUND((AA187)/W186,2)</f>
        <v>2500</v>
      </c>
      <c r="Y186" s="20" t="n" hidden="false">
        <v>1120</v>
      </c>
      <c r="Z186" s="19" t="n" hidden="false">
        <f>X186+Y186</f>
        <v>3620</v>
      </c>
      <c r="AA186" s="19" t="n" hidden="false">
        <f>ROUND(W186*X186,2)</f>
        <v>37500</v>
      </c>
      <c r="AB186" s="19" t="n" hidden="false">
        <f>ROUND(W186*Y186,2)</f>
        <v>16800</v>
      </c>
      <c r="AC186" s="19" t="n" hidden="false">
        <f>AA186+AB186</f>
        <v>54300</v>
      </c>
      <c r="AD186" s="21" t="n" hidden="false">
        <f>AC186/N186-1</f>
        <v>0.12842892768079794</v>
      </c>
      <c r="AE186" s="8" t="n">
        <v>15</v>
      </c>
      <c r="AF186" s="19" t="n" hidden="false">
        <f>ROUND((AI187)/AE186,2)</f>
        <v>8500</v>
      </c>
      <c r="AG186" s="20" t="n" hidden="false">
        <v>1000</v>
      </c>
      <c r="AH186" s="19" t="n" hidden="false">
        <f>AF186+AG186</f>
        <v>9500</v>
      </c>
      <c r="AI186" s="19" t="n" hidden="false">
        <f>ROUND(AE186*AF186,2)</f>
        <v>127500</v>
      </c>
      <c r="AJ186" s="19" t="n" hidden="false">
        <f>ROUND(AE186*AG186,2)</f>
        <v>15000</v>
      </c>
      <c r="AK186" s="19" t="n" hidden="false">
        <f>AI186+AJ186</f>
        <v>142500</v>
      </c>
      <c r="AL186" s="21" t="n" hidden="false">
        <f>AK186/N186-1</f>
        <v>1.9613466334164587</v>
      </c>
      <c r="AM186" s="8" t="n">
        <v>0</v>
      </c>
      <c r="AN186" s="19" t="n" hidden="false">
        <f>ROUND((AQ187)/AM186,2)</f>
        <v>0</v>
      </c>
      <c r="AO186" s="19" t="n" hidden="false">
        <v>0</v>
      </c>
      <c r="AP186" s="19" t="n" hidden="false">
        <f>AN186+AO186</f>
        <v>0</v>
      </c>
      <c r="AQ186" s="19" t="n" hidden="false">
        <f>ROUND(AM186*AN186,2)</f>
        <v>0</v>
      </c>
      <c r="AR186" s="19" t="n" hidden="false">
        <f>ROUND(AM186*AO186,2)</f>
        <v>0</v>
      </c>
      <c r="AS186" s="19" t="n" hidden="false">
        <f>AQ186+AR186</f>
        <v>0</v>
      </c>
      <c r="AT186" s="21" t="n" hidden="false">
        <f>AS186/N186-1</f>
        <v>-1</v>
      </c>
    </row>
    <row r="187" customFormat="false" hidden="false" outlineLevel="0" collapsed="false">
      <c r="A187" s="18" t="inlineStr">
        <is>
          <t xml:space="preserve">1.1.1.1.1.1.1.1</t>
        </is>
      </c>
      <c r="B187" s="18" t="inlineStr">
        <is>
          <t xml:space="preserve"/>
        </is>
      </c>
      <c r="C187" s="22" t="inlineStr">
        <is>
          <t xml:space="preserve">Проходка металлическая / ПГ1 50-1500</t>
        </is>
      </c>
      <c r="D187" s="7" t="inlineStr">
        <is>
          <t xml:space="preserve">Выход кабельных линий на кровлю</t>
        </is>
      </c>
      <c r="E187" s="7" t="inlineStr">
        <is>
          <t xml:space="preserve"/>
        </is>
      </c>
      <c r="F187" s="7" t="inlineStr">
        <is>
          <t xml:space="preserve">ШТ</t>
        </is>
      </c>
      <c r="G187" s="7" t="inlineStr">
        <is>
          <t xml:space="preserve">1</t>
        </is>
      </c>
      <c r="H187" s="8" t="n">
        <v>15</v>
      </c>
      <c r="I187" s="20" t="n">
        <v>2760</v>
      </c>
      <c r="J187" s="19" t="n">
        <v/>
      </c>
      <c r="K187" s="19" t="n">
        <f>ROUND(I187,2)+J187</f>
        <v>2760</v>
      </c>
      <c r="L187" s="19" t="n">
        <f>ROUND(H187*ROUND(I187,2),2)</f>
        <v>41400</v>
      </c>
      <c r="M187" s="19" t="n">
        <v/>
      </c>
      <c r="N187" s="19" t="n">
        <f>L187+M187</f>
        <v>41400</v>
      </c>
      <c r="O187" s="8" t="n">
        <v>15</v>
      </c>
      <c r="P187" s="20" t="n" hidden="false">
        <v>5550</v>
      </c>
      <c r="Q187" s="19" t="n" hidden="false">
        <v/>
      </c>
      <c r="R187" s="19" t="n" hidden="false">
        <f>P187+Q187</f>
        <v>5550</v>
      </c>
      <c r="S187" s="19" t="n" hidden="false">
        <f>ROUND(O187*P187,2)</f>
        <v>83250</v>
      </c>
      <c r="T187" s="19" t="n" hidden="false">
        <v/>
      </c>
      <c r="U187" s="19" t="n" hidden="false">
        <f>S187+T187</f>
        <v>83250</v>
      </c>
      <c r="V187" s="21" t="n" hidden="false">
        <f>U187/N187-1</f>
        <v>1.0108695652173911</v>
      </c>
      <c r="W187" s="8" t="n">
        <v>15</v>
      </c>
      <c r="X187" s="20" t="n" hidden="false">
        <v>2500</v>
      </c>
      <c r="Y187" s="19" t="n" hidden="false">
        <v/>
      </c>
      <c r="Z187" s="19" t="n" hidden="false">
        <f>X187+Y187</f>
        <v>2500</v>
      </c>
      <c r="AA187" s="19" t="n" hidden="false">
        <f>ROUND(W187*X187,2)</f>
        <v>37500</v>
      </c>
      <c r="AB187" s="19" t="n" hidden="false">
        <v/>
      </c>
      <c r="AC187" s="19" t="n" hidden="false">
        <f>AA187+AB187</f>
        <v>37500</v>
      </c>
      <c r="AD187" s="21" t="n" hidden="false">
        <f>AC187/N187-1</f>
        <v>-0.09420289855072461</v>
      </c>
      <c r="AE187" s="8" t="n">
        <v>15</v>
      </c>
      <c r="AF187" s="20" t="n" hidden="false">
        <v>8500</v>
      </c>
      <c r="AG187" s="19" t="n" hidden="false">
        <v/>
      </c>
      <c r="AH187" s="19" t="n" hidden="false">
        <f>AF187+AG187</f>
        <v>8500</v>
      </c>
      <c r="AI187" s="19" t="n" hidden="false">
        <f>ROUND(AE187*AF187,2)</f>
        <v>127500</v>
      </c>
      <c r="AJ187" s="19" t="n" hidden="false">
        <v/>
      </c>
      <c r="AK187" s="19" t="n" hidden="false">
        <f>AI187+AJ187</f>
        <v>127500</v>
      </c>
      <c r="AL187" s="21" t="n" hidden="false">
        <f>AK187/N187-1</f>
        <v>2.079710144927536</v>
      </c>
      <c r="AM187" s="8" t="n">
        <v>0</v>
      </c>
      <c r="AN187" s="19" t="n" hidden="false">
        <v>0</v>
      </c>
      <c r="AO187" s="19" t="n" hidden="false">
        <v/>
      </c>
      <c r="AP187" s="19" t="n" hidden="false">
        <f>AN187+AO187</f>
        <v>0</v>
      </c>
      <c r="AQ187" s="19" t="n" hidden="false">
        <f>ROUND(AM187*AN187,2)</f>
        <v>0</v>
      </c>
      <c r="AR187" s="19" t="n" hidden="false">
        <v/>
      </c>
      <c r="AS187" s="19" t="n" hidden="false">
        <f>AQ187+AR187</f>
        <v>0</v>
      </c>
      <c r="AT187" s="21" t="n" hidden="false">
        <f>AS187/N187-1</f>
        <v>-1</v>
      </c>
    </row>
    <row r="188" customFormat="false" hidden="false" outlineLevel="0" collapsed="false">
      <c r="A188" s="14" t="inlineStr">
        <is>
          <t xml:space="preserve">1.1.1.2</t>
        </is>
      </c>
      <c r="B188" s="14" t="inlineStr">
        <is>
          <t xml:space="preserve"/>
        </is>
      </c>
      <c r="C188" s="14" t="inlineStr">
        <is>
          <t xml:space="preserve">Инженерные системы</t>
        </is>
      </c>
      <c r="D188" s="6" t="inlineStr">
        <is>
          <t xml:space="preserve"/>
        </is>
      </c>
      <c r="E188" s="6" t="inlineStr">
        <is>
          <t xml:space="preserve"/>
        </is>
      </c>
      <c r="F188" s="6" t="inlineStr">
        <is>
          <t xml:space="preserve"/>
        </is>
      </c>
      <c r="G188" s="6" t="inlineStr">
        <is>
          <t xml:space="preserve"/>
        </is>
      </c>
      <c r="H188" s="15" t="n">
        <v/>
      </c>
      <c r="I188" s="16" t="n">
        <v/>
      </c>
      <c r="J188" s="16" t="n">
        <v/>
      </c>
      <c r="K188" s="16" t="n">
        <v/>
      </c>
      <c r="L188" s="16" t="n">
        <f>L189</f>
        <v>8031423.21</v>
      </c>
      <c r="M188" s="16" t="n">
        <f>M189</f>
        <v>9598748</v>
      </c>
      <c r="N188" s="16" t="n">
        <f>N189</f>
        <v>17630171.21</v>
      </c>
      <c r="O188" s="15" t="n">
        <v/>
      </c>
      <c r="P188" s="16" t="n" hidden="false">
        <v/>
      </c>
      <c r="Q188" s="16" t="n" hidden="false">
        <v/>
      </c>
      <c r="R188" s="16" t="n" hidden="false">
        <v/>
      </c>
      <c r="S188" s="16" t="n" hidden="false">
        <f>S189</f>
        <v>18807515.44</v>
      </c>
      <c r="T188" s="16" t="n" hidden="false">
        <f>T189</f>
        <v>16710448</v>
      </c>
      <c r="U188" s="16" t="n" hidden="false">
        <f>U189</f>
        <v>35517963.44</v>
      </c>
      <c r="V188" s="17" t="n" hidden="false">
        <f>U188/N188-1</f>
        <v>1.014612508122092</v>
      </c>
      <c r="W188" s="15" t="n">
        <v/>
      </c>
      <c r="X188" s="16" t="n" hidden="false">
        <v/>
      </c>
      <c r="Y188" s="16" t="n" hidden="false">
        <v/>
      </c>
      <c r="Z188" s="16" t="n" hidden="false">
        <v/>
      </c>
      <c r="AA188" s="16" t="n" hidden="false">
        <f>AA189</f>
        <v>19177114.78</v>
      </c>
      <c r="AB188" s="16" t="n" hidden="false">
        <f>AB189</f>
        <v>23287821.66</v>
      </c>
      <c r="AC188" s="16" t="n" hidden="false">
        <f>AC189</f>
        <v>42464936.44</v>
      </c>
      <c r="AD188" s="17" t="n" hidden="false">
        <f>AC188/N188-1</f>
        <v>1.4086513927847442</v>
      </c>
      <c r="AE188" s="15" t="n">
        <v/>
      </c>
      <c r="AF188" s="16" t="n" hidden="false">
        <v/>
      </c>
      <c r="AG188" s="16" t="n" hidden="false">
        <v/>
      </c>
      <c r="AH188" s="16" t="n" hidden="false">
        <v/>
      </c>
      <c r="AI188" s="16" t="n" hidden="false">
        <f>AI189</f>
        <v>21685742.39</v>
      </c>
      <c r="AJ188" s="16" t="n" hidden="false">
        <f>AJ189</f>
        <v>22921410</v>
      </c>
      <c r="AK188" s="16" t="n" hidden="false">
        <f>AK189</f>
        <v>44607152.39</v>
      </c>
      <c r="AL188" s="17" t="n" hidden="false">
        <f>AK188/N188-1</f>
        <v>1.5301599093205858</v>
      </c>
      <c r="AM188" s="15" t="n">
        <v/>
      </c>
      <c r="AN188" s="16" t="n" hidden="false">
        <v/>
      </c>
      <c r="AO188" s="16" t="n" hidden="false">
        <v/>
      </c>
      <c r="AP188" s="16" t="n" hidden="false">
        <v/>
      </c>
      <c r="AQ188" s="16" t="n" hidden="false">
        <f>AQ189</f>
        <v>0</v>
      </c>
      <c r="AR188" s="16" t="n" hidden="false">
        <f>AR189</f>
        <v>0</v>
      </c>
      <c r="AS188" s="16" t="n" hidden="false">
        <f>AS189</f>
        <v>0</v>
      </c>
      <c r="AT188" s="17" t="n" hidden="false">
        <f>AS188/N188-1</f>
        <v>-1</v>
      </c>
    </row>
    <row r="189" customFormat="false" hidden="false" outlineLevel="0" collapsed="false">
      <c r="A189" s="14" t="inlineStr">
        <is>
          <t xml:space="preserve">1.1.1.2.1</t>
        </is>
      </c>
      <c r="B189" s="14" t="inlineStr">
        <is>
          <t xml:space="preserve"/>
        </is>
      </c>
      <c r="C189" s="14" t="inlineStr">
        <is>
          <t xml:space="preserve">Электроснабжение</t>
        </is>
      </c>
      <c r="D189" s="6" t="inlineStr">
        <is>
          <t xml:space="preserve"/>
        </is>
      </c>
      <c r="E189" s="6" t="inlineStr">
        <is>
          <t xml:space="preserve"/>
        </is>
      </c>
      <c r="F189" s="6" t="inlineStr">
        <is>
          <t xml:space="preserve"/>
        </is>
      </c>
      <c r="G189" s="6" t="inlineStr">
        <is>
          <t xml:space="preserve"/>
        </is>
      </c>
      <c r="H189" s="15" t="n">
        <v/>
      </c>
      <c r="I189" s="16" t="n">
        <v/>
      </c>
      <c r="J189" s="16" t="n">
        <v/>
      </c>
      <c r="K189" s="16" t="n">
        <v/>
      </c>
      <c r="L189" s="16" t="n">
        <f>L190+L355</f>
        <v>8031423.21</v>
      </c>
      <c r="M189" s="16" t="n">
        <f>M190+M355</f>
        <v>9598748</v>
      </c>
      <c r="N189" s="16" t="n">
        <f>N190+N355</f>
        <v>17630171.21</v>
      </c>
      <c r="O189" s="15" t="n">
        <v/>
      </c>
      <c r="P189" s="16" t="n" hidden="false">
        <v/>
      </c>
      <c r="Q189" s="16" t="n" hidden="false">
        <v/>
      </c>
      <c r="R189" s="16" t="n" hidden="false">
        <v/>
      </c>
      <c r="S189" s="16" t="n" hidden="false">
        <f>S190+S355</f>
        <v>18807515.44</v>
      </c>
      <c r="T189" s="16" t="n" hidden="false">
        <f>T190+T355</f>
        <v>16710448</v>
      </c>
      <c r="U189" s="16" t="n" hidden="false">
        <f>U190+U355</f>
        <v>35517963.44</v>
      </c>
      <c r="V189" s="17" t="n" hidden="false">
        <f>U189/N189-1</f>
        <v>1.014612508122092</v>
      </c>
      <c r="W189" s="15" t="n">
        <v/>
      </c>
      <c r="X189" s="16" t="n" hidden="false">
        <v/>
      </c>
      <c r="Y189" s="16" t="n" hidden="false">
        <v/>
      </c>
      <c r="Z189" s="16" t="n" hidden="false">
        <v/>
      </c>
      <c r="AA189" s="16" t="n" hidden="false">
        <f>AA190+AA355</f>
        <v>19177114.78</v>
      </c>
      <c r="AB189" s="16" t="n" hidden="false">
        <f>AB190+AB355</f>
        <v>23287821.66</v>
      </c>
      <c r="AC189" s="16" t="n" hidden="false">
        <f>AC190+AC355</f>
        <v>42464936.44</v>
      </c>
      <c r="AD189" s="17" t="n" hidden="false">
        <f>AC189/N189-1</f>
        <v>1.4086513927847442</v>
      </c>
      <c r="AE189" s="15" t="n">
        <v/>
      </c>
      <c r="AF189" s="16" t="n" hidden="false">
        <v/>
      </c>
      <c r="AG189" s="16" t="n" hidden="false">
        <v/>
      </c>
      <c r="AH189" s="16" t="n" hidden="false">
        <v/>
      </c>
      <c r="AI189" s="16" t="n" hidden="false">
        <f>AI190+AI355</f>
        <v>21685742.39</v>
      </c>
      <c r="AJ189" s="16" t="n" hidden="false">
        <f>AJ190+AJ355</f>
        <v>22921410</v>
      </c>
      <c r="AK189" s="16" t="n" hidden="false">
        <f>AK190+AK355</f>
        <v>44607152.39</v>
      </c>
      <c r="AL189" s="17" t="n" hidden="false">
        <f>AK189/N189-1</f>
        <v>1.5301599093205858</v>
      </c>
      <c r="AM189" s="15" t="n">
        <v/>
      </c>
      <c r="AN189" s="16" t="n" hidden="false">
        <v/>
      </c>
      <c r="AO189" s="16" t="n" hidden="false">
        <v/>
      </c>
      <c r="AP189" s="16" t="n" hidden="false">
        <v/>
      </c>
      <c r="AQ189" s="16" t="n" hidden="false">
        <f>AQ190+AQ355</f>
        <v>0</v>
      </c>
      <c r="AR189" s="16" t="n" hidden="false">
        <f>AR190+AR355</f>
        <v>0</v>
      </c>
      <c r="AS189" s="16" t="n" hidden="false">
        <f>AS190+AS355</f>
        <v>0</v>
      </c>
      <c r="AT189" s="17" t="n" hidden="false">
        <f>AS189/N189-1</f>
        <v>-1</v>
      </c>
    </row>
    <row r="190" customFormat="false" hidden="false" outlineLevel="0" collapsed="false">
      <c r="A190" s="14" t="inlineStr">
        <is>
          <t xml:space="preserve">1.1.1.2.1.1</t>
        </is>
      </c>
      <c r="B190" s="14" t="inlineStr">
        <is>
          <t xml:space="preserve"/>
        </is>
      </c>
      <c r="C190" s="14" t="inlineStr">
        <is>
          <t xml:space="preserve">Электромонтажные работы в нежилой части</t>
        </is>
      </c>
      <c r="D190" s="6" t="inlineStr">
        <is>
          <t xml:space="preserve"/>
        </is>
      </c>
      <c r="E190" s="6" t="inlineStr">
        <is>
          <t xml:space="preserve"/>
        </is>
      </c>
      <c r="F190" s="6" t="inlineStr">
        <is>
          <t xml:space="preserve"/>
        </is>
      </c>
      <c r="G190" s="6" t="inlineStr">
        <is>
          <t xml:space="preserve"/>
        </is>
      </c>
      <c r="H190" s="15" t="n">
        <v/>
      </c>
      <c r="I190" s="16" t="n">
        <v/>
      </c>
      <c r="J190" s="16" t="n">
        <v/>
      </c>
      <c r="K190" s="16" t="n">
        <v/>
      </c>
      <c r="L190" s="16" t="n">
        <f>L191+L209+L244+L310+L332+L351</f>
        <v>8031423.21</v>
      </c>
      <c r="M190" s="16" t="n">
        <f>M191+M209+M244+M310+M332+M351</f>
        <v>9598748</v>
      </c>
      <c r="N190" s="16" t="n">
        <f>N191+N209+N244+N310+N332+N351</f>
        <v>17630171.21</v>
      </c>
      <c r="O190" s="15" t="n">
        <v/>
      </c>
      <c r="P190" s="16" t="n" hidden="false">
        <v/>
      </c>
      <c r="Q190" s="16" t="n" hidden="false">
        <v/>
      </c>
      <c r="R190" s="16" t="n" hidden="false">
        <v/>
      </c>
      <c r="S190" s="16" t="n" hidden="false">
        <f>S191+S209+S244+S310+S332+S351</f>
        <v>18807515.44</v>
      </c>
      <c r="T190" s="16" t="n" hidden="false">
        <f>T191+T209+T244+T310+T332+T351</f>
        <v>14382443</v>
      </c>
      <c r="U190" s="16" t="n" hidden="false">
        <f>U191+U209+U244+U310+U332+U351</f>
        <v>33189958.44</v>
      </c>
      <c r="V190" s="17" t="n" hidden="false">
        <f>U190/N190-1</f>
        <v>0.8825658607997149</v>
      </c>
      <c r="W190" s="15" t="n">
        <v/>
      </c>
      <c r="X190" s="16" t="n" hidden="false">
        <v/>
      </c>
      <c r="Y190" s="16" t="n" hidden="false">
        <v/>
      </c>
      <c r="Z190" s="16" t="n" hidden="false">
        <v/>
      </c>
      <c r="AA190" s="16" t="n" hidden="false">
        <f>AA191+AA209+AA244+AA310+AA332+AA351</f>
        <v>19177114.78</v>
      </c>
      <c r="AB190" s="16" t="n" hidden="false">
        <f>AB191+AB209+AB244+AB310+AB332+AB351</f>
        <v>23098295</v>
      </c>
      <c r="AC190" s="16" t="n" hidden="false">
        <f>AC191+AC209+AC244+AC310+AC332+AC351</f>
        <v>42275409.78</v>
      </c>
      <c r="AD190" s="17" t="n" hidden="false">
        <f>AC190/N190-1</f>
        <v>1.3979012612209338</v>
      </c>
      <c r="AE190" s="15" t="n">
        <v/>
      </c>
      <c r="AF190" s="16" t="n" hidden="false">
        <v/>
      </c>
      <c r="AG190" s="16" t="n" hidden="false">
        <v/>
      </c>
      <c r="AH190" s="16" t="n" hidden="false">
        <v/>
      </c>
      <c r="AI190" s="16" t="n" hidden="false">
        <f>AI191+AI209+AI244+AI310+AI332+AI351</f>
        <v>21685742.39</v>
      </c>
      <c r="AJ190" s="16" t="n" hidden="false">
        <f>AJ191+AJ209+AJ244+AJ310+AJ332+AJ351</f>
        <v>19921410</v>
      </c>
      <c r="AK190" s="16" t="n" hidden="false">
        <f>AK191+AK209+AK244+AK310+AK332+AK351</f>
        <v>41607152.39</v>
      </c>
      <c r="AL190" s="17" t="n" hidden="false">
        <f>AK190/N190-1</f>
        <v>1.3599970694782604</v>
      </c>
      <c r="AM190" s="15" t="n">
        <v/>
      </c>
      <c r="AN190" s="16" t="n" hidden="false">
        <v/>
      </c>
      <c r="AO190" s="16" t="n" hidden="false">
        <v/>
      </c>
      <c r="AP190" s="16" t="n" hidden="false">
        <v/>
      </c>
      <c r="AQ190" s="16" t="n" hidden="false">
        <f>AQ191+AQ209+AQ244+AQ310+AQ332+AQ351</f>
        <v>0</v>
      </c>
      <c r="AR190" s="16" t="n" hidden="false">
        <f>AR191+AR209+AR244+AR310+AR332+AR351</f>
        <v>0</v>
      </c>
      <c r="AS190" s="16" t="n" hidden="false">
        <f>AS191+AS209+AS244+AS310+AS332+AS351</f>
        <v>0</v>
      </c>
      <c r="AT190" s="17" t="n" hidden="false">
        <f>AS190/N190-1</f>
        <v>-1</v>
      </c>
    </row>
    <row r="191" customFormat="false" hidden="false" outlineLevel="0" collapsed="false">
      <c r="A191" s="14" t="inlineStr">
        <is>
          <t xml:space="preserve">1.1.1.2.1.1.1</t>
        </is>
      </c>
      <c r="B191" s="14" t="inlineStr">
        <is>
          <t xml:space="preserve"/>
        </is>
      </c>
      <c r="C191" s="14" t="inlineStr">
        <is>
          <t xml:space="preserve">Монтаж ВРУ</t>
        </is>
      </c>
      <c r="D191" s="6" t="inlineStr">
        <is>
          <t xml:space="preserve"/>
        </is>
      </c>
      <c r="E191" s="6" t="inlineStr">
        <is>
          <t xml:space="preserve"/>
        </is>
      </c>
      <c r="F191" s="6" t="inlineStr">
        <is>
          <t xml:space="preserve"/>
        </is>
      </c>
      <c r="G191" s="6" t="inlineStr">
        <is>
          <t xml:space="preserve"/>
        </is>
      </c>
      <c r="H191" s="15" t="n">
        <v/>
      </c>
      <c r="I191" s="16" t="n">
        <v/>
      </c>
      <c r="J191" s="16" t="n">
        <v/>
      </c>
      <c r="K191" s="16" t="n">
        <v/>
      </c>
      <c r="L191" s="16" t="n">
        <f>L192+L195+L197+L208</f>
        <v>6171.88</v>
      </c>
      <c r="M191" s="16" t="n">
        <f>M192+M195+M197+M208</f>
        <v>530926</v>
      </c>
      <c r="N191" s="16" t="n">
        <f>N192+N195+N197+N208</f>
        <v>537097.88</v>
      </c>
      <c r="O191" s="15" t="n">
        <v/>
      </c>
      <c r="P191" s="16" t="n" hidden="false">
        <v/>
      </c>
      <c r="Q191" s="16" t="n" hidden="false">
        <v/>
      </c>
      <c r="R191" s="16" t="n" hidden="false">
        <v/>
      </c>
      <c r="S191" s="16" t="n" hidden="false">
        <f>S192+S195+S197+S208</f>
        <v>51117</v>
      </c>
      <c r="T191" s="16" t="n" hidden="false">
        <f>T192+T195+T197+T208</f>
        <v>530297</v>
      </c>
      <c r="U191" s="16" t="n" hidden="false">
        <f>U192+U195+U197+U208</f>
        <v>581414</v>
      </c>
      <c r="V191" s="17" t="n" hidden="false">
        <f>U191/N191-1</f>
        <v>0.08251032381658252</v>
      </c>
      <c r="W191" s="15" t="n">
        <v/>
      </c>
      <c r="X191" s="16" t="n" hidden="false">
        <v/>
      </c>
      <c r="Y191" s="16" t="n" hidden="false">
        <v/>
      </c>
      <c r="Z191" s="16" t="n" hidden="false">
        <v/>
      </c>
      <c r="AA191" s="16" t="n" hidden="false">
        <f>AA192+AA195+AA197+AA208</f>
        <v>75385.96</v>
      </c>
      <c r="AB191" s="16" t="n" hidden="false">
        <f>AB192+AB195+AB197+AB208</f>
        <v>670000</v>
      </c>
      <c r="AC191" s="16" t="n" hidden="false">
        <f>AC192+AC195+AC197+AC208</f>
        <v>745385.96</v>
      </c>
      <c r="AD191" s="17" t="n" hidden="false">
        <f>AC191/N191-1</f>
        <v>0.38780283400113214</v>
      </c>
      <c r="AE191" s="15" t="n">
        <v/>
      </c>
      <c r="AF191" s="16" t="n" hidden="false">
        <v/>
      </c>
      <c r="AG191" s="16" t="n" hidden="false">
        <v/>
      </c>
      <c r="AH191" s="16" t="n" hidden="false">
        <v/>
      </c>
      <c r="AI191" s="16" t="n" hidden="false">
        <f>AI192+AI195+AI197+AI208</f>
        <v>71061.96</v>
      </c>
      <c r="AJ191" s="16" t="n" hidden="false">
        <f>AJ192+AJ195+AJ197+AJ208</f>
        <v>1127500</v>
      </c>
      <c r="AK191" s="16" t="n" hidden="false">
        <f>AK192+AK195+AK197+AK208</f>
        <v>1198561.96</v>
      </c>
      <c r="AL191" s="17" t="n" hidden="false">
        <f>AK191/N191-1</f>
        <v>1.23155220795137</v>
      </c>
      <c r="AM191" s="15" t="n">
        <v/>
      </c>
      <c r="AN191" s="16" t="n" hidden="false">
        <v/>
      </c>
      <c r="AO191" s="16" t="n" hidden="false">
        <v/>
      </c>
      <c r="AP191" s="16" t="n" hidden="false">
        <v/>
      </c>
      <c r="AQ191" s="16" t="n" hidden="false">
        <f>AQ192+AQ195+AQ197+AQ208</f>
        <v>0</v>
      </c>
      <c r="AR191" s="16" t="n" hidden="false">
        <f>AR192+AR195+AR197+AR208</f>
        <v>0</v>
      </c>
      <c r="AS191" s="16" t="n" hidden="false">
        <f>AS192+AS195+AS197+AS208</f>
        <v>0</v>
      </c>
      <c r="AT191" s="17" t="n" hidden="false">
        <f>AS191/N191-1</f>
        <v>-1</v>
      </c>
    </row>
    <row r="192" customFormat="false" hidden="false" outlineLevel="0" collapsed="false">
      <c r="A192" s="18" t="inlineStr">
        <is>
          <t xml:space="preserve">1.1.1.2.1.1.1.1</t>
        </is>
      </c>
      <c r="B192" s="18" t="inlineStr">
        <is>
          <t xml:space="preserve"/>
        </is>
      </c>
      <c r="C192" s="18" t="inlineStr">
        <is>
          <t xml:space="preserve">Установка и коммутация щитов ВРУ / 7 панелей</t>
        </is>
      </c>
      <c r="D192" s="7" t="inlineStr">
        <is>
          <t xml:space="preserve"/>
        </is>
      </c>
      <c r="E192" s="7" t="inlineStr">
        <is>
          <t xml:space="preserve">Выгружается из БО по объектам BIM-КЦ</t>
        </is>
      </c>
      <c r="F192" s="7" t="inlineStr">
        <is>
          <t xml:space="preserve">ШТ</t>
        </is>
      </c>
      <c r="G192" s="7" t="inlineStr">
        <is>
          <t xml:space="preserve">1</t>
        </is>
      </c>
      <c r="H192" s="8" t="n">
        <v>1</v>
      </c>
      <c r="I192" s="19" t="n">
        <f>ROUND((L193+L194)/H192,2)</f>
        <v>1</v>
      </c>
      <c r="J192" s="20" t="n">
        <v>275280</v>
      </c>
      <c r="K192" s="19" t="n">
        <f>I192+ROUND(J192,2)</f>
        <v>275281</v>
      </c>
      <c r="L192" s="19" t="n">
        <f>ROUND(H192*I192,2)</f>
        <v>1</v>
      </c>
      <c r="M192" s="19" t="n">
        <f>ROUND(H192*ROUND(J192,2),2)</f>
        <v>275280</v>
      </c>
      <c r="N192" s="19" t="n">
        <f>L192+M192</f>
        <v>275281</v>
      </c>
      <c r="O192" s="8" t="n">
        <v>1</v>
      </c>
      <c r="P192" s="19" t="n" hidden="false">
        <f>ROUND((S193+S194)/O192,2)</f>
        <v>2361</v>
      </c>
      <c r="Q192" s="20" t="n" hidden="false">
        <v>440448</v>
      </c>
      <c r="R192" s="19" t="n" hidden="false">
        <f>P192+Q192</f>
        <v>442809</v>
      </c>
      <c r="S192" s="19" t="n" hidden="false">
        <f>ROUND(O192*P192,2)</f>
        <v>2361</v>
      </c>
      <c r="T192" s="19" t="n" hidden="false">
        <f>ROUND(O192*Q192,2)</f>
        <v>440448</v>
      </c>
      <c r="U192" s="19" t="n" hidden="false">
        <f>S192+T192</f>
        <v>442809</v>
      </c>
      <c r="V192" s="21" t="n" hidden="false">
        <f>U192/N192-1</f>
        <v>0.608570878484167</v>
      </c>
      <c r="W192" s="8" t="n">
        <v>1</v>
      </c>
      <c r="X192" s="19" t="n" hidden="false">
        <f>ROUND((AA193+AA194)/W192,2)</f>
        <v>21001</v>
      </c>
      <c r="Y192" s="20" t="n" hidden="false">
        <v>550000</v>
      </c>
      <c r="Z192" s="19" t="n" hidden="false">
        <f>X192+Y192</f>
        <v>571001</v>
      </c>
      <c r="AA192" s="19" t="n" hidden="false">
        <f>ROUND(W192*X192,2)</f>
        <v>21001</v>
      </c>
      <c r="AB192" s="19" t="n" hidden="false">
        <f>ROUND(W192*Y192,2)</f>
        <v>550000</v>
      </c>
      <c r="AC192" s="19" t="n" hidden="false">
        <f>AA192+AB192</f>
        <v>571001</v>
      </c>
      <c r="AD192" s="21" t="n" hidden="false">
        <f>AC192/N192-1</f>
        <v>1.0742477686436769</v>
      </c>
      <c r="AE192" s="8" t="n">
        <v>1</v>
      </c>
      <c r="AF192" s="19" t="n" hidden="false">
        <f>ROUND((AI193+AI194)/AE192,2)</f>
        <v>20001</v>
      </c>
      <c r="AG192" s="20" t="n" hidden="false">
        <v>600000</v>
      </c>
      <c r="AH192" s="19" t="n" hidden="false">
        <f>AF192+AG192</f>
        <v>620001</v>
      </c>
      <c r="AI192" s="19" t="n" hidden="false">
        <f>ROUND(AE192*AF192,2)</f>
        <v>20001</v>
      </c>
      <c r="AJ192" s="19" t="n" hidden="false">
        <f>ROUND(AE192*AG192,2)</f>
        <v>600000</v>
      </c>
      <c r="AK192" s="19" t="n" hidden="false">
        <f>AI192+AJ192</f>
        <v>620001</v>
      </c>
      <c r="AL192" s="21" t="n" hidden="false">
        <f>AK192/N192-1</f>
        <v>1.2522477032559456</v>
      </c>
      <c r="AM192" s="8" t="n">
        <v>0</v>
      </c>
      <c r="AN192" s="19" t="n" hidden="false">
        <f>ROUND((AQ193+AQ194)/AM192,2)</f>
        <v>0</v>
      </c>
      <c r="AO192" s="19" t="n" hidden="false">
        <v>0</v>
      </c>
      <c r="AP192" s="19" t="n" hidden="false">
        <f>AN192+AO192</f>
        <v>0</v>
      </c>
      <c r="AQ192" s="19" t="n" hidden="false">
        <f>ROUND(AM192*AN192,2)</f>
        <v>0</v>
      </c>
      <c r="AR192" s="19" t="n" hidden="false">
        <f>ROUND(AM192*AO192,2)</f>
        <v>0</v>
      </c>
      <c r="AS192" s="19" t="n" hidden="false">
        <f>AQ192+AR192</f>
        <v>0</v>
      </c>
      <c r="AT192" s="21" t="n" hidden="false">
        <f>AS192/N192-1</f>
        <v>-1</v>
      </c>
    </row>
    <row r="193" customFormat="false" hidden="false" outlineLevel="0" collapsed="false">
      <c r="A193" s="18" t="inlineStr">
        <is>
          <t xml:space="preserve">1.1.1.2.1.1.1.1.1</t>
        </is>
      </c>
      <c r="B193" s="18" t="inlineStr">
        <is>
          <t xml:space="preserve"/>
        </is>
      </c>
      <c r="C193" s="22" t="inlineStr">
        <is>
          <t xml:space="preserve">Комплект наконечников и бирок для монтажа ВРУ_ / 7 панелей</t>
        </is>
      </c>
      <c r="D193" s="7" t="inlineStr">
        <is>
          <t xml:space="preserve"/>
        </is>
      </c>
      <c r="E193" s="7" t="inlineStr">
        <is>
          <t xml:space="preserve"/>
        </is>
      </c>
      <c r="F193" s="7" t="inlineStr">
        <is>
          <t xml:space="preserve">КОМПЛ</t>
        </is>
      </c>
      <c r="G193" s="7" t="inlineStr">
        <is>
          <t xml:space="preserve">1</t>
        </is>
      </c>
      <c r="H193" s="8" t="n">
        <v>1</v>
      </c>
      <c r="I193" s="20" t="n">
        <v>0</v>
      </c>
      <c r="J193" s="19" t="n">
        <v/>
      </c>
      <c r="K193" s="19" t="n">
        <f>ROUND(I193,2)+J193</f>
        <v>0</v>
      </c>
      <c r="L193" s="19" t="n">
        <f>ROUND(H193*ROUND(I193,2),2)</f>
        <v>0</v>
      </c>
      <c r="M193" s="19" t="n">
        <v/>
      </c>
      <c r="N193" s="19" t="n">
        <f>L193+M193</f>
        <v>0</v>
      </c>
      <c r="O193" s="8" t="n">
        <v>1</v>
      </c>
      <c r="P193" s="20" t="n" hidden="false">
        <v>2360</v>
      </c>
      <c r="Q193" s="19" t="n" hidden="false">
        <v/>
      </c>
      <c r="R193" s="19" t="n" hidden="false">
        <f>P193+Q193</f>
        <v>2360</v>
      </c>
      <c r="S193" s="19" t="n" hidden="false">
        <f>ROUND(O193*P193,2)</f>
        <v>2360</v>
      </c>
      <c r="T193" s="19" t="n" hidden="false">
        <v/>
      </c>
      <c r="U193" s="19" t="n" hidden="false">
        <f>S193+T193</f>
        <v>2360</v>
      </c>
      <c r="V193" s="21" t="n" hidden="false">
        <f>U193/N193-1</f>
        <v>Infinity</v>
      </c>
      <c r="W193" s="8" t="n">
        <v>1</v>
      </c>
      <c r="X193" s="20" t="n" hidden="false">
        <v>21000</v>
      </c>
      <c r="Y193" s="19" t="n" hidden="false">
        <v/>
      </c>
      <c r="Z193" s="19" t="n" hidden="false">
        <f>X193+Y193</f>
        <v>21000</v>
      </c>
      <c r="AA193" s="19" t="n" hidden="false">
        <f>ROUND(W193*X193,2)</f>
        <v>21000</v>
      </c>
      <c r="AB193" s="19" t="n" hidden="false">
        <v/>
      </c>
      <c r="AC193" s="19" t="n" hidden="false">
        <f>AA193+AB193</f>
        <v>21000</v>
      </c>
      <c r="AD193" s="21" t="n" hidden="false">
        <f>AC193/N193-1</f>
        <v>Infinity</v>
      </c>
      <c r="AE193" s="8" t="n">
        <v>1</v>
      </c>
      <c r="AF193" s="20" t="n" hidden="false">
        <v>20000</v>
      </c>
      <c r="AG193" s="19" t="n" hidden="false">
        <v/>
      </c>
      <c r="AH193" s="19" t="n" hidden="false">
        <f>AF193+AG193</f>
        <v>20000</v>
      </c>
      <c r="AI193" s="19" t="n" hidden="false">
        <f>ROUND(AE193*AF193,2)</f>
        <v>20000</v>
      </c>
      <c r="AJ193" s="19" t="n" hidden="false">
        <v/>
      </c>
      <c r="AK193" s="19" t="n" hidden="false">
        <f>AI193+AJ193</f>
        <v>20000</v>
      </c>
      <c r="AL193" s="21" t="n" hidden="false">
        <f>AK193/N193-1</f>
        <v>Infinity</v>
      </c>
      <c r="AM193" s="8" t="n">
        <v>0</v>
      </c>
      <c r="AN193" s="19" t="n" hidden="false">
        <v>0</v>
      </c>
      <c r="AO193" s="19" t="n" hidden="false">
        <v/>
      </c>
      <c r="AP193" s="19" t="n" hidden="false">
        <f>AN193+AO193</f>
        <v>0</v>
      </c>
      <c r="AQ193" s="19" t="n" hidden="false">
        <f>ROUND(AM193*AN193,2)</f>
        <v>0</v>
      </c>
      <c r="AR193" s="19" t="n" hidden="false">
        <v/>
      </c>
      <c r="AS193" s="19" t="n" hidden="false">
        <f>AQ193+AR193</f>
        <v>0</v>
      </c>
      <c r="AT193" s="21" t="n" hidden="false">
        <f>AS193/N193-1</f>
        <v>NaN</v>
      </c>
    </row>
    <row r="194" customFormat="false" hidden="false" outlineLevel="0" collapsed="false">
      <c r="A194" s="18" t="inlineStr">
        <is>
          <t xml:space="preserve">1.1.1.2.1.1.1.1.2</t>
        </is>
      </c>
      <c r="B194" s="18" t="inlineStr">
        <is>
          <t xml:space="preserve"/>
        </is>
      </c>
      <c r="C194" s="22" t="inlineStr">
        <is>
          <t xml:space="preserve">ВРУ (в соответствии со схемой) / МЭЛ_ / 7-панельный (к-т)</t>
        </is>
      </c>
      <c r="D194" s="7" t="inlineStr">
        <is>
          <t xml:space="preserve"/>
        </is>
      </c>
      <c r="E194" s="7" t="inlineStr">
        <is>
          <t xml:space="preserve"/>
        </is>
      </c>
      <c r="F194" s="7" t="inlineStr">
        <is>
          <t xml:space="preserve">ШТ</t>
        </is>
      </c>
      <c r="G194" s="7" t="inlineStr">
        <is>
          <t xml:space="preserve">1</t>
        </is>
      </c>
      <c r="H194" s="8" t="n">
        <v>1</v>
      </c>
      <c r="I194" s="23" t="n">
        <v>1</v>
      </c>
      <c r="J194" s="19" t="n">
        <v/>
      </c>
      <c r="K194" s="19" t="n">
        <f>ROUND(I194,2)+J194</f>
        <v>1</v>
      </c>
      <c r="L194" s="19" t="n">
        <f>ROUND(H194*ROUND(I194,2),2)</f>
        <v>1</v>
      </c>
      <c r="M194" s="19" t="n">
        <v/>
      </c>
      <c r="N194" s="19" t="n">
        <f>L194+M194</f>
        <v>1</v>
      </c>
      <c r="O194" s="8" t="n">
        <v>1</v>
      </c>
      <c r="P194" s="23" t="n" hidden="false">
        <v>1</v>
      </c>
      <c r="Q194" s="19" t="n" hidden="false">
        <v/>
      </c>
      <c r="R194" s="19" t="n" hidden="false">
        <f>P194+Q194</f>
        <v>1</v>
      </c>
      <c r="S194" s="19" t="n" hidden="false">
        <f>ROUND(O194*P194,2)</f>
        <v>1</v>
      </c>
      <c r="T194" s="19" t="n" hidden="false">
        <v/>
      </c>
      <c r="U194" s="19" t="n" hidden="false">
        <f>S194+T194</f>
        <v>1</v>
      </c>
      <c r="V194" s="21" t="n" hidden="false">
        <f>U194/N194-1</f>
        <v>0</v>
      </c>
      <c r="W194" s="8" t="n">
        <v>1</v>
      </c>
      <c r="X194" s="23" t="n" hidden="false">
        <v>1</v>
      </c>
      <c r="Y194" s="19" t="n" hidden="false">
        <v/>
      </c>
      <c r="Z194" s="19" t="n" hidden="false">
        <f>X194+Y194</f>
        <v>1</v>
      </c>
      <c r="AA194" s="19" t="n" hidden="false">
        <f>ROUND(W194*X194,2)</f>
        <v>1</v>
      </c>
      <c r="AB194" s="19" t="n" hidden="false">
        <v/>
      </c>
      <c r="AC194" s="19" t="n" hidden="false">
        <f>AA194+AB194</f>
        <v>1</v>
      </c>
      <c r="AD194" s="21" t="n" hidden="false">
        <f>AC194/N194-1</f>
        <v>0</v>
      </c>
      <c r="AE194" s="8" t="n">
        <v>1</v>
      </c>
      <c r="AF194" s="23" t="n" hidden="false">
        <v>1</v>
      </c>
      <c r="AG194" s="19" t="n" hidden="false">
        <v/>
      </c>
      <c r="AH194" s="19" t="n" hidden="false">
        <f>AF194+AG194</f>
        <v>1</v>
      </c>
      <c r="AI194" s="19" t="n" hidden="false">
        <f>ROUND(AE194*AF194,2)</f>
        <v>1</v>
      </c>
      <c r="AJ194" s="19" t="n" hidden="false">
        <v/>
      </c>
      <c r="AK194" s="19" t="n" hidden="false">
        <f>AI194+AJ194</f>
        <v>1</v>
      </c>
      <c r="AL194" s="21" t="n" hidden="false">
        <f>AK194/N194-1</f>
        <v>0</v>
      </c>
      <c r="AM194" s="8" t="n">
        <v>0</v>
      </c>
      <c r="AN194" s="23" t="n" hidden="false">
        <v>0</v>
      </c>
      <c r="AO194" s="19" t="n" hidden="false">
        <v/>
      </c>
      <c r="AP194" s="19" t="n" hidden="false">
        <f>AN194+AO194</f>
        <v>0</v>
      </c>
      <c r="AQ194" s="19" t="n" hidden="false">
        <f>ROUND(AM194*AN194,2)</f>
        <v>0</v>
      </c>
      <c r="AR194" s="19" t="n" hidden="false">
        <v/>
      </c>
      <c r="AS194" s="19" t="n" hidden="false">
        <f>AQ194+AR194</f>
        <v>0</v>
      </c>
      <c r="AT194" s="21" t="n" hidden="false">
        <f>AS194/N194-1</f>
        <v>-1</v>
      </c>
    </row>
    <row r="195" customFormat="false" hidden="false" outlineLevel="0" collapsed="false">
      <c r="A195" s="18" t="inlineStr">
        <is>
          <t xml:space="preserve">1.1.1.2.1.1.1.2</t>
        </is>
      </c>
      <c r="B195" s="18" t="inlineStr">
        <is>
          <t xml:space="preserve"/>
        </is>
      </c>
      <c r="C195" s="18" t="inlineStr">
        <is>
          <t xml:space="preserve">Комплектация щитов ВРУ</t>
        </is>
      </c>
      <c r="D195" s="7" t="inlineStr">
        <is>
          <t xml:space="preserve"/>
        </is>
      </c>
      <c r="E195" s="7" t="inlineStr">
        <is>
          <t xml:space="preserve"/>
        </is>
      </c>
      <c r="F195" s="7" t="inlineStr">
        <is>
          <t xml:space="preserve">ШТ</t>
        </is>
      </c>
      <c r="G195" s="7" t="inlineStr">
        <is>
          <t xml:space="preserve">1</t>
        </is>
      </c>
      <c r="H195" s="8" t="n">
        <v>7</v>
      </c>
      <c r="I195" s="19" t="n">
        <f>ROUND((L196)/H195,2)</f>
        <v>0</v>
      </c>
      <c r="J195" s="20" t="n">
        <v>0</v>
      </c>
      <c r="K195" s="19" t="n">
        <f>I195+ROUND(J195,2)</f>
        <v>0</v>
      </c>
      <c r="L195" s="19" t="n">
        <f>ROUND(H195*I195,2)</f>
        <v>0</v>
      </c>
      <c r="M195" s="19" t="n">
        <f>ROUND(H195*ROUND(J195,2),2)</f>
        <v>0</v>
      </c>
      <c r="N195" s="19" t="n">
        <f>L195+M195</f>
        <v>0</v>
      </c>
      <c r="O195" s="8" t="n">
        <v>7</v>
      </c>
      <c r="P195" s="19" t="n" hidden="false">
        <f>ROUND((S196)/O195,2)</f>
        <v>2076</v>
      </c>
      <c r="Q195" s="20" t="n" hidden="false">
        <v>3200</v>
      </c>
      <c r="R195" s="19" t="n" hidden="false">
        <f>P195+Q195</f>
        <v>5276</v>
      </c>
      <c r="S195" s="19" t="n" hidden="false">
        <f>ROUND(O195*P195,2)</f>
        <v>14532</v>
      </c>
      <c r="T195" s="19" t="n" hidden="false">
        <f>ROUND(O195*Q195,2)</f>
        <v>22400</v>
      </c>
      <c r="U195" s="19" t="n" hidden="false">
        <f>S195+T195</f>
        <v>36932</v>
      </c>
      <c r="V195" s="21" t="n" hidden="false">
        <f>U195/N195-1</f>
        <v>Infinity</v>
      </c>
      <c r="W195" s="8" t="n">
        <v>7</v>
      </c>
      <c r="X195" s="19" t="n" hidden="false">
        <f>ROUND((AA196)/W195,2)</f>
        <v>2700</v>
      </c>
      <c r="Y195" s="19" t="n" hidden="false">
        <v>0</v>
      </c>
      <c r="Z195" s="19" t="n" hidden="false">
        <f>X195+Y195</f>
        <v>2700</v>
      </c>
      <c r="AA195" s="19" t="n" hidden="false">
        <f>ROUND(W195*X195,2)</f>
        <v>18900</v>
      </c>
      <c r="AB195" s="19" t="n" hidden="false">
        <f>ROUND(W195*Y195,2)</f>
        <v>0</v>
      </c>
      <c r="AC195" s="19" t="n" hidden="false">
        <f>AA195+AB195</f>
        <v>18900</v>
      </c>
      <c r="AD195" s="21" t="n" hidden="false">
        <f>AC195/N195-1</f>
        <v>Infinity</v>
      </c>
      <c r="AE195" s="8" t="n">
        <v>7</v>
      </c>
      <c r="AF195" s="19" t="n" hidden="false">
        <f>ROUND((AI196)/AE195,2)</f>
        <v>5000</v>
      </c>
      <c r="AG195" s="20" t="n" hidden="false">
        <v>500</v>
      </c>
      <c r="AH195" s="19" t="n" hidden="false">
        <f>AF195+AG195</f>
        <v>5500</v>
      </c>
      <c r="AI195" s="19" t="n" hidden="false">
        <f>ROUND(AE195*AF195,2)</f>
        <v>35000</v>
      </c>
      <c r="AJ195" s="19" t="n" hidden="false">
        <f>ROUND(AE195*AG195,2)</f>
        <v>3500</v>
      </c>
      <c r="AK195" s="19" t="n" hidden="false">
        <f>AI195+AJ195</f>
        <v>38500</v>
      </c>
      <c r="AL195" s="21" t="n" hidden="false">
        <f>AK195/N195-1</f>
        <v>Infinity</v>
      </c>
      <c r="AM195" s="8" t="n">
        <v>0</v>
      </c>
      <c r="AN195" s="19" t="n" hidden="false">
        <f>ROUND((AQ196)/AM195,2)</f>
        <v>0</v>
      </c>
      <c r="AO195" s="19" t="n" hidden="false">
        <v>0</v>
      </c>
      <c r="AP195" s="19" t="n" hidden="false">
        <f>AN195+AO195</f>
        <v>0</v>
      </c>
      <c r="AQ195" s="19" t="n" hidden="false">
        <f>ROUND(AM195*AN195,2)</f>
        <v>0</v>
      </c>
      <c r="AR195" s="19" t="n" hidden="false">
        <f>ROUND(AM195*AO195,2)</f>
        <v>0</v>
      </c>
      <c r="AS195" s="19" t="n" hidden="false">
        <f>AQ195+AR195</f>
        <v>0</v>
      </c>
      <c r="AT195" s="21" t="n" hidden="false">
        <f>AS195/N195-1</f>
        <v>NaN</v>
      </c>
    </row>
    <row r="196" customFormat="false" hidden="false" outlineLevel="0" collapsed="false">
      <c r="A196" s="18" t="inlineStr">
        <is>
          <t xml:space="preserve">1.1.1.2.1.1.1.2.1</t>
        </is>
      </c>
      <c r="B196" s="18" t="inlineStr">
        <is>
          <t xml:space="preserve"/>
        </is>
      </c>
      <c r="C196" s="22" t="inlineStr">
        <is>
          <t xml:space="preserve">Автоматическая установка пожаротушения_ / ОСП-2</t>
        </is>
      </c>
      <c r="D196" s="7" t="inlineStr">
        <is>
          <t xml:space="preserve"/>
        </is>
      </c>
      <c r="E196" s="7" t="inlineStr">
        <is>
          <t xml:space="preserve"/>
        </is>
      </c>
      <c r="F196" s="7" t="inlineStr">
        <is>
          <t xml:space="preserve">ШТ</t>
        </is>
      </c>
      <c r="G196" s="7" t="inlineStr">
        <is>
          <t xml:space="preserve">1</t>
        </is>
      </c>
      <c r="H196" s="8" t="n">
        <v>7</v>
      </c>
      <c r="I196" s="20" t="n">
        <v>0</v>
      </c>
      <c r="J196" s="19" t="n">
        <v/>
      </c>
      <c r="K196" s="19" t="n">
        <f>ROUND(I196,2)+J196</f>
        <v>0</v>
      </c>
      <c r="L196" s="19" t="n">
        <f>ROUND(H196*ROUND(I196,2),2)</f>
        <v>0</v>
      </c>
      <c r="M196" s="19" t="n">
        <v/>
      </c>
      <c r="N196" s="19" t="n">
        <f>L196+M196</f>
        <v>0</v>
      </c>
      <c r="O196" s="8" t="n">
        <v>7</v>
      </c>
      <c r="P196" s="20" t="n" hidden="false">
        <v>2076</v>
      </c>
      <c r="Q196" s="19" t="n" hidden="false">
        <v/>
      </c>
      <c r="R196" s="19" t="n" hidden="false">
        <f>P196+Q196</f>
        <v>2076</v>
      </c>
      <c r="S196" s="19" t="n" hidden="false">
        <f>ROUND(O196*P196,2)</f>
        <v>14532</v>
      </c>
      <c r="T196" s="19" t="n" hidden="false">
        <v/>
      </c>
      <c r="U196" s="19" t="n" hidden="false">
        <f>S196+T196</f>
        <v>14532</v>
      </c>
      <c r="V196" s="21" t="n" hidden="false">
        <f>U196/N196-1</f>
        <v>Infinity</v>
      </c>
      <c r="W196" s="8" t="n">
        <v>7</v>
      </c>
      <c r="X196" s="20" t="n" hidden="false">
        <v>2700</v>
      </c>
      <c r="Y196" s="19" t="n" hidden="false">
        <v/>
      </c>
      <c r="Z196" s="19" t="n" hidden="false">
        <f>X196+Y196</f>
        <v>2700</v>
      </c>
      <c r="AA196" s="19" t="n" hidden="false">
        <f>ROUND(W196*X196,2)</f>
        <v>18900</v>
      </c>
      <c r="AB196" s="19" t="n" hidden="false">
        <v/>
      </c>
      <c r="AC196" s="19" t="n" hidden="false">
        <f>AA196+AB196</f>
        <v>18900</v>
      </c>
      <c r="AD196" s="21" t="n" hidden="false">
        <f>AC196/N196-1</f>
        <v>Infinity</v>
      </c>
      <c r="AE196" s="8" t="n">
        <v>7</v>
      </c>
      <c r="AF196" s="20" t="n" hidden="false">
        <v>5000</v>
      </c>
      <c r="AG196" s="19" t="n" hidden="false">
        <v/>
      </c>
      <c r="AH196" s="19" t="n" hidden="false">
        <f>AF196+AG196</f>
        <v>5000</v>
      </c>
      <c r="AI196" s="19" t="n" hidden="false">
        <f>ROUND(AE196*AF196,2)</f>
        <v>35000</v>
      </c>
      <c r="AJ196" s="19" t="n" hidden="false">
        <v/>
      </c>
      <c r="AK196" s="19" t="n" hidden="false">
        <f>AI196+AJ196</f>
        <v>35000</v>
      </c>
      <c r="AL196" s="21" t="n" hidden="false">
        <f>AK196/N196-1</f>
        <v>Infinity</v>
      </c>
      <c r="AM196" s="8" t="n">
        <v>0</v>
      </c>
      <c r="AN196" s="19" t="n" hidden="false">
        <v>0</v>
      </c>
      <c r="AO196" s="19" t="n" hidden="false">
        <v/>
      </c>
      <c r="AP196" s="19" t="n" hidden="false">
        <f>AN196+AO196</f>
        <v>0</v>
      </c>
      <c r="AQ196" s="19" t="n" hidden="false">
        <f>ROUND(AM196*AN196,2)</f>
        <v>0</v>
      </c>
      <c r="AR196" s="19" t="n" hidden="false">
        <v/>
      </c>
      <c r="AS196" s="19" t="n" hidden="false">
        <f>AQ196+AR196</f>
        <v>0</v>
      </c>
      <c r="AT196" s="21" t="n" hidden="false">
        <f>AS196/N196-1</f>
        <v>NaN</v>
      </c>
    </row>
    <row r="197" customFormat="false" hidden="false" outlineLevel="0" collapsed="false">
      <c r="A197" s="18" t="inlineStr">
        <is>
          <t xml:space="preserve">1.1.1.2.1.1.1.3</t>
        </is>
      </c>
      <c r="B197" s="18" t="inlineStr">
        <is>
          <t xml:space="preserve"/>
        </is>
      </c>
      <c r="C197" s="18" t="inlineStr">
        <is>
          <t xml:space="preserve">Средства защиты</t>
        </is>
      </c>
      <c r="D197" s="7" t="inlineStr">
        <is>
          <t xml:space="preserve"/>
        </is>
      </c>
      <c r="E197" s="7" t="inlineStr">
        <is>
          <t xml:space="preserve"/>
        </is>
      </c>
      <c r="F197" s="7" t="inlineStr">
        <is>
          <t xml:space="preserve">ШТ</t>
        </is>
      </c>
      <c r="G197" s="7" t="inlineStr">
        <is>
          <t xml:space="preserve">1</t>
        </is>
      </c>
      <c r="H197" s="8" t="n">
        <v>16</v>
      </c>
      <c r="I197" s="19" t="n">
        <f>ROUND((L198+L199+L200+L201+L202+L203+L204+L205+L206+L207)/H197,2)</f>
        <v>385.68</v>
      </c>
      <c r="J197" s="20" t="n">
        <v>0</v>
      </c>
      <c r="K197" s="19" t="n">
        <f>I197+ROUND(J197,2)</f>
        <v>385.68</v>
      </c>
      <c r="L197" s="19" t="n">
        <f>ROUND(H197*I197,2)</f>
        <v>6170.88</v>
      </c>
      <c r="M197" s="19" t="n">
        <f>ROUND(H197*ROUND(J197,2),2)</f>
        <v>0</v>
      </c>
      <c r="N197" s="19" t="n">
        <f>L197+M197</f>
        <v>6170.88</v>
      </c>
      <c r="O197" s="8" t="n">
        <v>16</v>
      </c>
      <c r="P197" s="19" t="n" hidden="false">
        <f>ROUND((S198+S199+S200+S201+S202+S203+S204+S205+S206+S207)/O197,2)</f>
        <v>2139</v>
      </c>
      <c r="Q197" s="20" t="n" hidden="false">
        <v>1</v>
      </c>
      <c r="R197" s="19" t="n" hidden="false">
        <f>P197+Q197</f>
        <v>2140</v>
      </c>
      <c r="S197" s="19" t="n" hidden="false">
        <f>ROUND(O197*P197,2)</f>
        <v>34224</v>
      </c>
      <c r="T197" s="19" t="n" hidden="false">
        <f>ROUND(O197*Q197,2)</f>
        <v>16</v>
      </c>
      <c r="U197" s="19" t="n" hidden="false">
        <f>S197+T197</f>
        <v>34240</v>
      </c>
      <c r="V197" s="21" t="n" hidden="false">
        <f>U197/N197-1</f>
        <v>4.548641360713545</v>
      </c>
      <c r="W197" s="8" t="n">
        <v>16</v>
      </c>
      <c r="X197" s="19" t="n" hidden="false">
        <f>ROUND((AA198+AA199+AA200+AA201+AA202+AA203+AA204+AA205+AA206+AA207)/W197,2)</f>
        <v>2217.81</v>
      </c>
      <c r="Y197" s="19" t="n" hidden="false">
        <v>0</v>
      </c>
      <c r="Z197" s="19" t="n" hidden="false">
        <f>X197+Y197</f>
        <v>2217.81</v>
      </c>
      <c r="AA197" s="19" t="n" hidden="false">
        <f>ROUND(W197*X197,2)</f>
        <v>35484.96</v>
      </c>
      <c r="AB197" s="19" t="n" hidden="false">
        <f>ROUND(W197*Y197,2)</f>
        <v>0</v>
      </c>
      <c r="AC197" s="19" t="n" hidden="false">
        <f>AA197+AB197</f>
        <v>35484.96</v>
      </c>
      <c r="AD197" s="21" t="n" hidden="false">
        <f>AC197/N197-1</f>
        <v>4.750388923459863</v>
      </c>
      <c r="AE197" s="8" t="n">
        <v>16</v>
      </c>
      <c r="AF197" s="19" t="n" hidden="false">
        <f>ROUND((AI198+AI199+AI200+AI201+AI202+AI203+AI204+AI205+AI206+AI207)/AE197,2)</f>
        <v>1003.81</v>
      </c>
      <c r="AG197" s="20" t="n" hidden="false">
        <v>1500</v>
      </c>
      <c r="AH197" s="19" t="n" hidden="false">
        <f>AF197+AG197</f>
        <v>2503.81</v>
      </c>
      <c r="AI197" s="19" t="n" hidden="false">
        <f>ROUND(AE197*AF197,2)</f>
        <v>16060.96</v>
      </c>
      <c r="AJ197" s="19" t="n" hidden="false">
        <f>ROUND(AE197*AG197,2)</f>
        <v>24000</v>
      </c>
      <c r="AK197" s="19" t="n" hidden="false">
        <f>AI197+AJ197</f>
        <v>40060.96</v>
      </c>
      <c r="AL197" s="21" t="n" hidden="false">
        <f>AK197/N197-1</f>
        <v>5.491936320265505</v>
      </c>
      <c r="AM197" s="8" t="n">
        <v>0</v>
      </c>
      <c r="AN197" s="19" t="n" hidden="false">
        <f>ROUND((AQ198+AQ199+AQ200+AQ201+AQ202+AQ203+AQ204+AQ205+AQ206+AQ207)/AM197,2)</f>
        <v>0</v>
      </c>
      <c r="AO197" s="19" t="n" hidden="false">
        <v>0</v>
      </c>
      <c r="AP197" s="19" t="n" hidden="false">
        <f>AN197+AO197</f>
        <v>0</v>
      </c>
      <c r="AQ197" s="19" t="n" hidden="false">
        <f>ROUND(AM197*AN197,2)</f>
        <v>0</v>
      </c>
      <c r="AR197" s="19" t="n" hidden="false">
        <f>ROUND(AM197*AO197,2)</f>
        <v>0</v>
      </c>
      <c r="AS197" s="19" t="n" hidden="false">
        <f>AQ197+AR197</f>
        <v>0</v>
      </c>
      <c r="AT197" s="21" t="n" hidden="false">
        <f>AS197/N197-1</f>
        <v>-1</v>
      </c>
    </row>
    <row r="198" customFormat="false" hidden="false" outlineLevel="0" collapsed="false">
      <c r="A198" s="18" t="inlineStr">
        <is>
          <t xml:space="preserve">1.1.1.2.1.1.1.3.1</t>
        </is>
      </c>
      <c r="B198" s="18" t="inlineStr">
        <is>
          <t xml:space="preserve"/>
        </is>
      </c>
      <c r="C198" s="22" t="inlineStr">
        <is>
          <t xml:space="preserve">Заземления переносные_</t>
        </is>
      </c>
      <c r="D198" s="7" t="inlineStr">
        <is>
          <t xml:space="preserve">ПЗРУ-1</t>
        </is>
      </c>
      <c r="E198" s="7" t="inlineStr">
        <is>
          <t xml:space="preserve"/>
        </is>
      </c>
      <c r="F198" s="7" t="inlineStr">
        <is>
          <t xml:space="preserve">КОМПЛ</t>
        </is>
      </c>
      <c r="G198" s="7" t="inlineStr">
        <is>
          <t xml:space="preserve">1</t>
        </is>
      </c>
      <c r="H198" s="8" t="n">
        <v>1</v>
      </c>
      <c r="I198" s="20" t="n">
        <v>0</v>
      </c>
      <c r="J198" s="19" t="n">
        <v/>
      </c>
      <c r="K198" s="19" t="n">
        <f>ROUND(I198,2)+J198</f>
        <v>0</v>
      </c>
      <c r="L198" s="19" t="n">
        <f>ROUND(H198*ROUND(I198,2),2)</f>
        <v>0</v>
      </c>
      <c r="M198" s="19" t="n">
        <v/>
      </c>
      <c r="N198" s="19" t="n">
        <f>L198+M198</f>
        <v>0</v>
      </c>
      <c r="O198" s="8" t="n">
        <v>1</v>
      </c>
      <c r="P198" s="20" t="n" hidden="false">
        <v>1550</v>
      </c>
      <c r="Q198" s="19" t="n" hidden="false">
        <v/>
      </c>
      <c r="R198" s="19" t="n" hidden="false">
        <f>P198+Q198</f>
        <v>1550</v>
      </c>
      <c r="S198" s="19" t="n" hidden="false">
        <f>ROUND(O198*P198,2)</f>
        <v>1550</v>
      </c>
      <c r="T198" s="19" t="n" hidden="false">
        <v/>
      </c>
      <c r="U198" s="19" t="n" hidden="false">
        <f>S198+T198</f>
        <v>1550</v>
      </c>
      <c r="V198" s="21" t="n" hidden="false">
        <f>U198/N198-1</f>
        <v>Infinity</v>
      </c>
      <c r="W198" s="8" t="n">
        <v>1</v>
      </c>
      <c r="X198" s="20" t="n" hidden="false">
        <v>1680</v>
      </c>
      <c r="Y198" s="19" t="n" hidden="false">
        <v/>
      </c>
      <c r="Z198" s="19" t="n" hidden="false">
        <f>X198+Y198</f>
        <v>1680</v>
      </c>
      <c r="AA198" s="19" t="n" hidden="false">
        <f>ROUND(W198*X198,2)</f>
        <v>1680</v>
      </c>
      <c r="AB198" s="19" t="n" hidden="false">
        <v/>
      </c>
      <c r="AC198" s="19" t="n" hidden="false">
        <f>AA198+AB198</f>
        <v>1680</v>
      </c>
      <c r="AD198" s="21" t="n" hidden="false">
        <f>AC198/N198-1</f>
        <v>Infinity</v>
      </c>
      <c r="AE198" s="8" t="n">
        <v>1</v>
      </c>
      <c r="AF198" s="20" t="n" hidden="false">
        <v>1000</v>
      </c>
      <c r="AG198" s="19" t="n" hidden="false">
        <v/>
      </c>
      <c r="AH198" s="19" t="n" hidden="false">
        <f>AF198+AG198</f>
        <v>1000</v>
      </c>
      <c r="AI198" s="19" t="n" hidden="false">
        <f>ROUND(AE198*AF198,2)</f>
        <v>1000</v>
      </c>
      <c r="AJ198" s="19" t="n" hidden="false">
        <v/>
      </c>
      <c r="AK198" s="19" t="n" hidden="false">
        <f>AI198+AJ198</f>
        <v>1000</v>
      </c>
      <c r="AL198" s="21" t="n" hidden="false">
        <f>AK198/N198-1</f>
        <v>Infinity</v>
      </c>
      <c r="AM198" s="8" t="n">
        <v>0</v>
      </c>
      <c r="AN198" s="19" t="n" hidden="false">
        <v>0</v>
      </c>
      <c r="AO198" s="19" t="n" hidden="false">
        <v/>
      </c>
      <c r="AP198" s="19" t="n" hidden="false">
        <f>AN198+AO198</f>
        <v>0</v>
      </c>
      <c r="AQ198" s="19" t="n" hidden="false">
        <f>ROUND(AM198*AN198,2)</f>
        <v>0</v>
      </c>
      <c r="AR198" s="19" t="n" hidden="false">
        <v/>
      </c>
      <c r="AS198" s="19" t="n" hidden="false">
        <f>AQ198+AR198</f>
        <v>0</v>
      </c>
      <c r="AT198" s="21" t="n" hidden="false">
        <f>AS198/N198-1</f>
        <v>NaN</v>
      </c>
    </row>
    <row r="199" customFormat="false" hidden="false" outlineLevel="0" collapsed="false">
      <c r="A199" s="18" t="inlineStr">
        <is>
          <t xml:space="preserve">1.1.1.2.1.1.1.3.2</t>
        </is>
      </c>
      <c r="B199" s="18" t="inlineStr">
        <is>
          <t xml:space="preserve"/>
        </is>
      </c>
      <c r="C199" s="22" t="inlineStr">
        <is>
          <t xml:space="preserve">Аптечка_</t>
        </is>
      </c>
      <c r="D199" s="7" t="inlineStr">
        <is>
          <t xml:space="preserve"/>
        </is>
      </c>
      <c r="E199" s="7" t="inlineStr">
        <is>
          <t xml:space="preserve"/>
        </is>
      </c>
      <c r="F199" s="7" t="inlineStr">
        <is>
          <t xml:space="preserve">ШТ</t>
        </is>
      </c>
      <c r="G199" s="7" t="inlineStr">
        <is>
          <t xml:space="preserve">1</t>
        </is>
      </c>
      <c r="H199" s="8" t="n">
        <v>1</v>
      </c>
      <c r="I199" s="20" t="n">
        <v>2954.24</v>
      </c>
      <c r="J199" s="19" t="n">
        <v/>
      </c>
      <c r="K199" s="19" t="n">
        <f>ROUND(I199,2)+J199</f>
        <v>2954.24</v>
      </c>
      <c r="L199" s="19" t="n">
        <f>ROUND(H199*ROUND(I199,2),2)</f>
        <v>2954.24</v>
      </c>
      <c r="M199" s="19" t="n">
        <v/>
      </c>
      <c r="N199" s="19" t="n">
        <f>L199+M199</f>
        <v>2954.24</v>
      </c>
      <c r="O199" s="8" t="n">
        <v>1</v>
      </c>
      <c r="P199" s="20" t="n" hidden="false">
        <v>347</v>
      </c>
      <c r="Q199" s="19" t="n" hidden="false">
        <v/>
      </c>
      <c r="R199" s="19" t="n" hidden="false">
        <f>P199+Q199</f>
        <v>347</v>
      </c>
      <c r="S199" s="19" t="n" hidden="false">
        <f>ROUND(O199*P199,2)</f>
        <v>347</v>
      </c>
      <c r="T199" s="19" t="n" hidden="false">
        <v/>
      </c>
      <c r="U199" s="19" t="n" hidden="false">
        <f>S199+T199</f>
        <v>347</v>
      </c>
      <c r="V199" s="21" t="n" hidden="false">
        <f>U199/N199-1</f>
        <v>-0.8825417027729636</v>
      </c>
      <c r="W199" s="8" t="n">
        <v>1</v>
      </c>
      <c r="X199" s="20" t="n" hidden="false">
        <v>195</v>
      </c>
      <c r="Y199" s="19" t="n" hidden="false">
        <v/>
      </c>
      <c r="Z199" s="19" t="n" hidden="false">
        <f>X199+Y199</f>
        <v>195</v>
      </c>
      <c r="AA199" s="19" t="n" hidden="false">
        <f>ROUND(W199*X199,2)</f>
        <v>195</v>
      </c>
      <c r="AB199" s="19" t="n" hidden="false">
        <v/>
      </c>
      <c r="AC199" s="19" t="n" hidden="false">
        <f>AA199+AB199</f>
        <v>195</v>
      </c>
      <c r="AD199" s="21" t="n" hidden="false">
        <f>AC199/N199-1</f>
        <v>-0.9339931759098787</v>
      </c>
      <c r="AE199" s="8" t="n">
        <v>1</v>
      </c>
      <c r="AF199" s="20" t="n" hidden="false">
        <v>1500</v>
      </c>
      <c r="AG199" s="19" t="n" hidden="false">
        <v/>
      </c>
      <c r="AH199" s="19" t="n" hidden="false">
        <f>AF199+AG199</f>
        <v>1500</v>
      </c>
      <c r="AI199" s="19" t="n" hidden="false">
        <f>ROUND(AE199*AF199,2)</f>
        <v>1500</v>
      </c>
      <c r="AJ199" s="19" t="n" hidden="false">
        <v/>
      </c>
      <c r="AK199" s="19" t="n" hidden="false">
        <f>AI199+AJ199</f>
        <v>1500</v>
      </c>
      <c r="AL199" s="21" t="n" hidden="false">
        <f>AK199/N199-1</f>
        <v>-0.4922551993067591</v>
      </c>
      <c r="AM199" s="8" t="n">
        <v>0</v>
      </c>
      <c r="AN199" s="19" t="n" hidden="false">
        <v>0</v>
      </c>
      <c r="AO199" s="19" t="n" hidden="false">
        <v/>
      </c>
      <c r="AP199" s="19" t="n" hidden="false">
        <f>AN199+AO199</f>
        <v>0</v>
      </c>
      <c r="AQ199" s="19" t="n" hidden="false">
        <f>ROUND(AM199*AN199,2)</f>
        <v>0</v>
      </c>
      <c r="AR199" s="19" t="n" hidden="false">
        <v/>
      </c>
      <c r="AS199" s="19" t="n" hidden="false">
        <f>AQ199+AR199</f>
        <v>0</v>
      </c>
      <c r="AT199" s="21" t="n" hidden="false">
        <f>AS199/N199-1</f>
        <v>-1</v>
      </c>
    </row>
    <row r="200" customFormat="false" hidden="false" outlineLevel="0" collapsed="false">
      <c r="A200" s="18" t="inlineStr">
        <is>
          <t xml:space="preserve">1.1.1.2.1.1.1.3.3</t>
        </is>
      </c>
      <c r="B200" s="18" t="inlineStr">
        <is>
          <t xml:space="preserve"/>
        </is>
      </c>
      <c r="C200" s="22" t="inlineStr">
        <is>
          <t xml:space="preserve">Защитные очки</t>
        </is>
      </c>
      <c r="D200" s="7" t="inlineStr">
        <is>
          <t xml:space="preserve"/>
        </is>
      </c>
      <c r="E200" s="7" t="inlineStr">
        <is>
          <t xml:space="preserve"/>
        </is>
      </c>
      <c r="F200" s="7" t="inlineStr">
        <is>
          <t xml:space="preserve">ШТ</t>
        </is>
      </c>
      <c r="G200" s="7" t="inlineStr">
        <is>
          <t xml:space="preserve">1</t>
        </is>
      </c>
      <c r="H200" s="8" t="n">
        <v>1</v>
      </c>
      <c r="I200" s="20" t="n">
        <v>72.85</v>
      </c>
      <c r="J200" s="19" t="n">
        <v/>
      </c>
      <c r="K200" s="19" t="n">
        <f>ROUND(I200,2)+J200</f>
        <v>72.85</v>
      </c>
      <c r="L200" s="19" t="n">
        <f>ROUND(H200*ROUND(I200,2),2)</f>
        <v>72.85</v>
      </c>
      <c r="M200" s="19" t="n">
        <v/>
      </c>
      <c r="N200" s="19" t="n">
        <f>L200+M200</f>
        <v>72.85</v>
      </c>
      <c r="O200" s="8" t="n">
        <v>1</v>
      </c>
      <c r="P200" s="20" t="n" hidden="false">
        <v>766</v>
      </c>
      <c r="Q200" s="19" t="n" hidden="false">
        <v/>
      </c>
      <c r="R200" s="19" t="n" hidden="false">
        <f>P200+Q200</f>
        <v>766</v>
      </c>
      <c r="S200" s="19" t="n" hidden="false">
        <f>ROUND(O200*P200,2)</f>
        <v>766</v>
      </c>
      <c r="T200" s="19" t="n" hidden="false">
        <v/>
      </c>
      <c r="U200" s="19" t="n" hidden="false">
        <f>S200+T200</f>
        <v>766</v>
      </c>
      <c r="V200" s="21" t="n" hidden="false">
        <f>U200/N200-1</f>
        <v>9.514756348661635</v>
      </c>
      <c r="W200" s="8" t="n">
        <v>1</v>
      </c>
      <c r="X200" s="20" t="n" hidden="false">
        <v>1150</v>
      </c>
      <c r="Y200" s="19" t="n" hidden="false">
        <v/>
      </c>
      <c r="Z200" s="19" t="n" hidden="false">
        <f>X200+Y200</f>
        <v>1150</v>
      </c>
      <c r="AA200" s="19" t="n" hidden="false">
        <f>ROUND(W200*X200,2)</f>
        <v>1150</v>
      </c>
      <c r="AB200" s="19" t="n" hidden="false">
        <v/>
      </c>
      <c r="AC200" s="19" t="n" hidden="false">
        <f>AA200+AB200</f>
        <v>1150</v>
      </c>
      <c r="AD200" s="21" t="n" hidden="false">
        <f>AC200/N200-1</f>
        <v>14.785861358956762</v>
      </c>
      <c r="AE200" s="8" t="n">
        <v>1</v>
      </c>
      <c r="AF200" s="20" t="n" hidden="false">
        <v>2000</v>
      </c>
      <c r="AG200" s="19" t="n" hidden="false">
        <v/>
      </c>
      <c r="AH200" s="19" t="n" hidden="false">
        <f>AF200+AG200</f>
        <v>2000</v>
      </c>
      <c r="AI200" s="19" t="n" hidden="false">
        <f>ROUND(AE200*AF200,2)</f>
        <v>2000</v>
      </c>
      <c r="AJ200" s="19" t="n" hidden="false">
        <v/>
      </c>
      <c r="AK200" s="19" t="n" hidden="false">
        <f>AI200+AJ200</f>
        <v>2000</v>
      </c>
      <c r="AL200" s="21" t="n" hidden="false">
        <f>AK200/N200-1</f>
        <v>26.453671928620455</v>
      </c>
      <c r="AM200" s="8" t="n">
        <v>0</v>
      </c>
      <c r="AN200" s="19" t="n" hidden="false">
        <v>0</v>
      </c>
      <c r="AO200" s="19" t="n" hidden="false">
        <v/>
      </c>
      <c r="AP200" s="19" t="n" hidden="false">
        <f>AN200+AO200</f>
        <v>0</v>
      </c>
      <c r="AQ200" s="19" t="n" hidden="false">
        <f>ROUND(AM200*AN200,2)</f>
        <v>0</v>
      </c>
      <c r="AR200" s="19" t="n" hidden="false">
        <v/>
      </c>
      <c r="AS200" s="19" t="n" hidden="false">
        <f>AQ200+AR200</f>
        <v>0</v>
      </c>
      <c r="AT200" s="21" t="n" hidden="false">
        <f>AS200/N200-1</f>
        <v>-1</v>
      </c>
    </row>
    <row r="201" customFormat="false" hidden="false" outlineLevel="0" collapsed="false">
      <c r="A201" s="18" t="inlineStr">
        <is>
          <t xml:space="preserve">1.1.1.2.1.1.1.3.4</t>
        </is>
      </c>
      <c r="B201" s="18" t="inlineStr">
        <is>
          <t xml:space="preserve"/>
        </is>
      </c>
      <c r="C201" s="22" t="inlineStr">
        <is>
          <t xml:space="preserve">Диэлектрические галоши_</t>
        </is>
      </c>
      <c r="D201" s="7" t="inlineStr">
        <is>
          <t xml:space="preserve"/>
        </is>
      </c>
      <c r="E201" s="7" t="inlineStr">
        <is>
          <t xml:space="preserve"/>
        </is>
      </c>
      <c r="F201" s="7" t="inlineStr">
        <is>
          <t xml:space="preserve">ШТ</t>
        </is>
      </c>
      <c r="G201" s="7" t="inlineStr">
        <is>
          <t xml:space="preserve">1</t>
        </is>
      </c>
      <c r="H201" s="8" t="n">
        <v>2</v>
      </c>
      <c r="I201" s="20" t="n">
        <v>876.44</v>
      </c>
      <c r="J201" s="19" t="n">
        <v/>
      </c>
      <c r="K201" s="19" t="n">
        <f>ROUND(I201,2)+J201</f>
        <v>876.44</v>
      </c>
      <c r="L201" s="19" t="n">
        <f>ROUND(H201*ROUND(I201,2),2)</f>
        <v>1752.88</v>
      </c>
      <c r="M201" s="19" t="n">
        <v/>
      </c>
      <c r="N201" s="19" t="n">
        <f>L201+M201</f>
        <v>1752.88</v>
      </c>
      <c r="O201" s="8" t="n">
        <v>2</v>
      </c>
      <c r="P201" s="20" t="n" hidden="false">
        <v>500</v>
      </c>
      <c r="Q201" s="19" t="n" hidden="false">
        <v/>
      </c>
      <c r="R201" s="19" t="n" hidden="false">
        <f>P201+Q201</f>
        <v>500</v>
      </c>
      <c r="S201" s="19" t="n" hidden="false">
        <f>ROUND(O201*P201,2)</f>
        <v>1000</v>
      </c>
      <c r="T201" s="19" t="n" hidden="false">
        <v/>
      </c>
      <c r="U201" s="19" t="n" hidden="false">
        <f>S201+T201</f>
        <v>1000</v>
      </c>
      <c r="V201" s="21" t="n" hidden="false">
        <f>U201/N201-1</f>
        <v>-0.42951029163433896</v>
      </c>
      <c r="W201" s="8" t="n">
        <v>2</v>
      </c>
      <c r="X201" s="20" t="n" hidden="false">
        <v>2100</v>
      </c>
      <c r="Y201" s="19" t="n" hidden="false">
        <v/>
      </c>
      <c r="Z201" s="19" t="n" hidden="false">
        <f>X201+Y201</f>
        <v>2100</v>
      </c>
      <c r="AA201" s="19" t="n" hidden="false">
        <f>ROUND(W201*X201,2)</f>
        <v>4200</v>
      </c>
      <c r="AB201" s="19" t="n" hidden="false">
        <v/>
      </c>
      <c r="AC201" s="19" t="n" hidden="false">
        <f>AA201+AB201</f>
        <v>4200</v>
      </c>
      <c r="AD201" s="21" t="n" hidden="false">
        <f>AC201/N201-1</f>
        <v>1.3960567751357762</v>
      </c>
      <c r="AE201" s="8" t="n">
        <v>2</v>
      </c>
      <c r="AF201" s="20" t="n" hidden="false">
        <v>300</v>
      </c>
      <c r="AG201" s="19" t="n" hidden="false">
        <v/>
      </c>
      <c r="AH201" s="19" t="n" hidden="false">
        <f>AF201+AG201</f>
        <v>300</v>
      </c>
      <c r="AI201" s="19" t="n" hidden="false">
        <f>ROUND(AE201*AF201,2)</f>
        <v>600</v>
      </c>
      <c r="AJ201" s="19" t="n" hidden="false">
        <v/>
      </c>
      <c r="AK201" s="19" t="n" hidden="false">
        <f>AI201+AJ201</f>
        <v>600</v>
      </c>
      <c r="AL201" s="21" t="n" hidden="false">
        <f>AK201/N201-1</f>
        <v>-0.6577061749806034</v>
      </c>
      <c r="AM201" s="8" t="n">
        <v>0</v>
      </c>
      <c r="AN201" s="19" t="n" hidden="false">
        <v>0</v>
      </c>
      <c r="AO201" s="19" t="n" hidden="false">
        <v/>
      </c>
      <c r="AP201" s="19" t="n" hidden="false">
        <f>AN201+AO201</f>
        <v>0</v>
      </c>
      <c r="AQ201" s="19" t="n" hidden="false">
        <f>ROUND(AM201*AN201,2)</f>
        <v>0</v>
      </c>
      <c r="AR201" s="19" t="n" hidden="false">
        <v/>
      </c>
      <c r="AS201" s="19" t="n" hidden="false">
        <f>AQ201+AR201</f>
        <v>0</v>
      </c>
      <c r="AT201" s="21" t="n" hidden="false">
        <f>AS201/N201-1</f>
        <v>-1</v>
      </c>
    </row>
    <row r="202" customFormat="false" hidden="false" outlineLevel="0" collapsed="false">
      <c r="A202" s="18" t="inlineStr">
        <is>
          <t xml:space="preserve">1.1.1.2.1.1.1.3.5</t>
        </is>
      </c>
      <c r="B202" s="18" t="inlineStr">
        <is>
          <t xml:space="preserve"/>
        </is>
      </c>
      <c r="C202" s="22" t="inlineStr">
        <is>
          <t xml:space="preserve">Предупредительные плакаты и знаки безопасности_</t>
        </is>
      </c>
      <c r="D202" s="7" t="inlineStr">
        <is>
          <t xml:space="preserve">компл</t>
        </is>
      </c>
      <c r="E202" s="7" t="inlineStr">
        <is>
          <t xml:space="preserve"/>
        </is>
      </c>
      <c r="F202" s="7" t="inlineStr">
        <is>
          <t xml:space="preserve">ШТ</t>
        </is>
      </c>
      <c r="G202" s="7" t="inlineStr">
        <is>
          <t xml:space="preserve">1</t>
        </is>
      </c>
      <c r="H202" s="8" t="n">
        <v>2</v>
      </c>
      <c r="I202" s="20" t="n">
        <v>214.94</v>
      </c>
      <c r="J202" s="19" t="n">
        <v/>
      </c>
      <c r="K202" s="19" t="n">
        <f>ROUND(I202,2)+J202</f>
        <v>214.94</v>
      </c>
      <c r="L202" s="19" t="n">
        <f>ROUND(H202*ROUND(I202,2),2)</f>
        <v>429.88</v>
      </c>
      <c r="M202" s="19" t="n">
        <v/>
      </c>
      <c r="N202" s="19" t="n">
        <f>L202+M202</f>
        <v>429.88</v>
      </c>
      <c r="O202" s="8" t="n">
        <v>2</v>
      </c>
      <c r="P202" s="20" t="n" hidden="false">
        <v>5250</v>
      </c>
      <c r="Q202" s="19" t="n" hidden="false">
        <v/>
      </c>
      <c r="R202" s="19" t="n" hidden="false">
        <f>P202+Q202</f>
        <v>5250</v>
      </c>
      <c r="S202" s="19" t="n" hidden="false">
        <f>ROUND(O202*P202,2)</f>
        <v>10500</v>
      </c>
      <c r="T202" s="19" t="n" hidden="false">
        <v/>
      </c>
      <c r="U202" s="19" t="n" hidden="false">
        <f>S202+T202</f>
        <v>10500</v>
      </c>
      <c r="V202" s="21" t="n" hidden="false">
        <f>U202/N202-1</f>
        <v>23.42542104773425</v>
      </c>
      <c r="W202" s="8" t="n">
        <v>2</v>
      </c>
      <c r="X202" s="20" t="n" hidden="false">
        <v>6650</v>
      </c>
      <c r="Y202" s="19" t="n" hidden="false">
        <v/>
      </c>
      <c r="Z202" s="19" t="n" hidden="false">
        <f>X202+Y202</f>
        <v>6650</v>
      </c>
      <c r="AA202" s="19" t="n" hidden="false">
        <f>ROUND(W202*X202,2)</f>
        <v>13300</v>
      </c>
      <c r="AB202" s="19" t="n" hidden="false">
        <v/>
      </c>
      <c r="AC202" s="19" t="n" hidden="false">
        <f>AA202+AB202</f>
        <v>13300</v>
      </c>
      <c r="AD202" s="21" t="n" hidden="false">
        <f>AC202/N202-1</f>
        <v>29.938866660463386</v>
      </c>
      <c r="AE202" s="8" t="n">
        <v>2</v>
      </c>
      <c r="AF202" s="20" t="n" hidden="false">
        <v>500</v>
      </c>
      <c r="AG202" s="19" t="n" hidden="false">
        <v/>
      </c>
      <c r="AH202" s="19" t="n" hidden="false">
        <f>AF202+AG202</f>
        <v>500</v>
      </c>
      <c r="AI202" s="19" t="n" hidden="false">
        <f>ROUND(AE202*AF202,2)</f>
        <v>1000</v>
      </c>
      <c r="AJ202" s="19" t="n" hidden="false">
        <v/>
      </c>
      <c r="AK202" s="19" t="n" hidden="false">
        <f>AI202+AJ202</f>
        <v>1000</v>
      </c>
      <c r="AL202" s="21" t="n" hidden="false">
        <f>AK202/N202-1</f>
        <v>1.3262305759746909</v>
      </c>
      <c r="AM202" s="8" t="n">
        <v>0</v>
      </c>
      <c r="AN202" s="19" t="n" hidden="false">
        <v>0</v>
      </c>
      <c r="AO202" s="19" t="n" hidden="false">
        <v/>
      </c>
      <c r="AP202" s="19" t="n" hidden="false">
        <f>AN202+AO202</f>
        <v>0</v>
      </c>
      <c r="AQ202" s="19" t="n" hidden="false">
        <f>ROUND(AM202*AN202,2)</f>
        <v>0</v>
      </c>
      <c r="AR202" s="19" t="n" hidden="false">
        <v/>
      </c>
      <c r="AS202" s="19" t="n" hidden="false">
        <f>AQ202+AR202</f>
        <v>0</v>
      </c>
      <c r="AT202" s="21" t="n" hidden="false">
        <f>AS202/N202-1</f>
        <v>-1</v>
      </c>
    </row>
    <row r="203" customFormat="false" hidden="false" outlineLevel="0" collapsed="false">
      <c r="A203" s="18" t="inlineStr">
        <is>
          <t xml:space="preserve">1.1.1.2.1.1.1.3.6</t>
        </is>
      </c>
      <c r="B203" s="18" t="inlineStr">
        <is>
          <t xml:space="preserve"/>
        </is>
      </c>
      <c r="C203" s="22" t="inlineStr">
        <is>
          <t xml:space="preserve">Диэлектрические ковры_ /  800х1500 мм</t>
        </is>
      </c>
      <c r="D203" s="7" t="inlineStr">
        <is>
          <t xml:space="preserve">комплект</t>
        </is>
      </c>
      <c r="E203" s="7" t="inlineStr">
        <is>
          <t xml:space="preserve"/>
        </is>
      </c>
      <c r="F203" s="7" t="inlineStr">
        <is>
          <t xml:space="preserve">ШТ</t>
        </is>
      </c>
      <c r="G203" s="7" t="inlineStr">
        <is>
          <t xml:space="preserve">1</t>
        </is>
      </c>
      <c r="H203" s="8" t="n">
        <v>3</v>
      </c>
      <c r="I203" s="20" t="n">
        <v>0</v>
      </c>
      <c r="J203" s="19" t="n">
        <v/>
      </c>
      <c r="K203" s="19" t="n">
        <f>ROUND(I203,2)+J203</f>
        <v>0</v>
      </c>
      <c r="L203" s="19" t="n">
        <f>ROUND(H203*ROUND(I203,2),2)</f>
        <v>0</v>
      </c>
      <c r="M203" s="19" t="n">
        <v/>
      </c>
      <c r="N203" s="19" t="n">
        <f>L203+M203</f>
        <v>0</v>
      </c>
      <c r="O203" s="8" t="n">
        <v>3</v>
      </c>
      <c r="P203" s="20" t="n" hidden="false">
        <v>2800</v>
      </c>
      <c r="Q203" s="19" t="n" hidden="false">
        <v/>
      </c>
      <c r="R203" s="19" t="n" hidden="false">
        <f>P203+Q203</f>
        <v>2800</v>
      </c>
      <c r="S203" s="19" t="n" hidden="false">
        <f>ROUND(O203*P203,2)</f>
        <v>8400</v>
      </c>
      <c r="T203" s="19" t="n" hidden="false">
        <v/>
      </c>
      <c r="U203" s="19" t="n" hidden="false">
        <f>S203+T203</f>
        <v>8400</v>
      </c>
      <c r="V203" s="21" t="n" hidden="false">
        <f>U203/N203-1</f>
        <v>Infinity</v>
      </c>
      <c r="W203" s="8" t="n">
        <v>3</v>
      </c>
      <c r="X203" s="20" t="n" hidden="false">
        <v>2280</v>
      </c>
      <c r="Y203" s="19" t="n" hidden="false">
        <v/>
      </c>
      <c r="Z203" s="19" t="n" hidden="false">
        <f>X203+Y203</f>
        <v>2280</v>
      </c>
      <c r="AA203" s="19" t="n" hidden="false">
        <f>ROUND(W203*X203,2)</f>
        <v>6840</v>
      </c>
      <c r="AB203" s="19" t="n" hidden="false">
        <v/>
      </c>
      <c r="AC203" s="19" t="n" hidden="false">
        <f>AA203+AB203</f>
        <v>6840</v>
      </c>
      <c r="AD203" s="21" t="n" hidden="false">
        <f>AC203/N203-1</f>
        <v>Infinity</v>
      </c>
      <c r="AE203" s="8" t="n">
        <v>3</v>
      </c>
      <c r="AF203" s="20" t="n" hidden="false">
        <v>1500</v>
      </c>
      <c r="AG203" s="19" t="n" hidden="false">
        <v/>
      </c>
      <c r="AH203" s="19" t="n" hidden="false">
        <f>AF203+AG203</f>
        <v>1500</v>
      </c>
      <c r="AI203" s="19" t="n" hidden="false">
        <f>ROUND(AE203*AF203,2)</f>
        <v>4500</v>
      </c>
      <c r="AJ203" s="19" t="n" hidden="false">
        <v/>
      </c>
      <c r="AK203" s="19" t="n" hidden="false">
        <f>AI203+AJ203</f>
        <v>4500</v>
      </c>
      <c r="AL203" s="21" t="n" hidden="false">
        <f>AK203/N203-1</f>
        <v>Infinity</v>
      </c>
      <c r="AM203" s="8" t="n">
        <v>0</v>
      </c>
      <c r="AN203" s="19" t="n" hidden="false">
        <v>0</v>
      </c>
      <c r="AO203" s="19" t="n" hidden="false">
        <v/>
      </c>
      <c r="AP203" s="19" t="n" hidden="false">
        <f>AN203+AO203</f>
        <v>0</v>
      </c>
      <c r="AQ203" s="19" t="n" hidden="false">
        <f>ROUND(AM203*AN203,2)</f>
        <v>0</v>
      </c>
      <c r="AR203" s="19" t="n" hidden="false">
        <v/>
      </c>
      <c r="AS203" s="19" t="n" hidden="false">
        <f>AQ203+AR203</f>
        <v>0</v>
      </c>
      <c r="AT203" s="21" t="n" hidden="false">
        <f>AS203/N203-1</f>
        <v>NaN</v>
      </c>
    </row>
    <row r="204" customFormat="false" hidden="false" outlineLevel="0" collapsed="false">
      <c r="A204" s="18" t="inlineStr">
        <is>
          <t xml:space="preserve">1.1.1.2.1.1.1.3.7</t>
        </is>
      </c>
      <c r="B204" s="18" t="inlineStr">
        <is>
          <t xml:space="preserve"/>
        </is>
      </c>
      <c r="C204" s="22" t="inlineStr">
        <is>
          <t xml:space="preserve">Указатель напряжения_ / 10-500 В</t>
        </is>
      </c>
      <c r="D204" s="7" t="inlineStr">
        <is>
          <t xml:space="preserve">МИН-2 ТУ 25-04-84</t>
        </is>
      </c>
      <c r="E204" s="7" t="inlineStr">
        <is>
          <t xml:space="preserve"/>
        </is>
      </c>
      <c r="F204" s="7" t="inlineStr">
        <is>
          <t xml:space="preserve">ШТ</t>
        </is>
      </c>
      <c r="G204" s="7" t="inlineStr">
        <is>
          <t xml:space="preserve">1</t>
        </is>
      </c>
      <c r="H204" s="8" t="n">
        <v>2</v>
      </c>
      <c r="I204" s="20" t="n">
        <v>0</v>
      </c>
      <c r="J204" s="19" t="n">
        <v/>
      </c>
      <c r="K204" s="19" t="n">
        <f>ROUND(I204,2)+J204</f>
        <v>0</v>
      </c>
      <c r="L204" s="19" t="n">
        <f>ROUND(H204*ROUND(I204,2),2)</f>
        <v>0</v>
      </c>
      <c r="M204" s="19" t="n">
        <v/>
      </c>
      <c r="N204" s="19" t="n">
        <f>L204+M204</f>
        <v>0</v>
      </c>
      <c r="O204" s="8" t="n">
        <v>2</v>
      </c>
      <c r="P204" s="20" t="n" hidden="false">
        <v>3500</v>
      </c>
      <c r="Q204" s="19" t="n" hidden="false">
        <v/>
      </c>
      <c r="R204" s="19" t="n" hidden="false">
        <f>P204+Q204</f>
        <v>3500</v>
      </c>
      <c r="S204" s="19" t="n" hidden="false">
        <f>ROUND(O204*P204,2)</f>
        <v>7000</v>
      </c>
      <c r="T204" s="19" t="n" hidden="false">
        <v/>
      </c>
      <c r="U204" s="19" t="n" hidden="false">
        <f>S204+T204</f>
        <v>7000</v>
      </c>
      <c r="V204" s="21" t="n" hidden="false">
        <f>U204/N204-1</f>
        <v>Infinity</v>
      </c>
      <c r="W204" s="8" t="n">
        <v>2</v>
      </c>
      <c r="X204" s="20" t="n" hidden="false">
        <v>1700</v>
      </c>
      <c r="Y204" s="19" t="n" hidden="false">
        <v/>
      </c>
      <c r="Z204" s="19" t="n" hidden="false">
        <f>X204+Y204</f>
        <v>1700</v>
      </c>
      <c r="AA204" s="19" t="n" hidden="false">
        <f>ROUND(W204*X204,2)</f>
        <v>3400</v>
      </c>
      <c r="AB204" s="19" t="n" hidden="false">
        <v/>
      </c>
      <c r="AC204" s="19" t="n" hidden="false">
        <f>AA204+AB204</f>
        <v>3400</v>
      </c>
      <c r="AD204" s="21" t="n" hidden="false">
        <f>AC204/N204-1</f>
        <v>Infinity</v>
      </c>
      <c r="AE204" s="8" t="n">
        <v>2</v>
      </c>
      <c r="AF204" s="20" t="n" hidden="false">
        <v>1000</v>
      </c>
      <c r="AG204" s="19" t="n" hidden="false">
        <v/>
      </c>
      <c r="AH204" s="19" t="n" hidden="false">
        <f>AF204+AG204</f>
        <v>1000</v>
      </c>
      <c r="AI204" s="19" t="n" hidden="false">
        <f>ROUND(AE204*AF204,2)</f>
        <v>2000</v>
      </c>
      <c r="AJ204" s="19" t="n" hidden="false">
        <v/>
      </c>
      <c r="AK204" s="19" t="n" hidden="false">
        <f>AI204+AJ204</f>
        <v>2000</v>
      </c>
      <c r="AL204" s="21" t="n" hidden="false">
        <f>AK204/N204-1</f>
        <v>Infinity</v>
      </c>
      <c r="AM204" s="8" t="n">
        <v>0</v>
      </c>
      <c r="AN204" s="19" t="n" hidden="false">
        <v>0</v>
      </c>
      <c r="AO204" s="19" t="n" hidden="false">
        <v/>
      </c>
      <c r="AP204" s="19" t="n" hidden="false">
        <f>AN204+AO204</f>
        <v>0</v>
      </c>
      <c r="AQ204" s="19" t="n" hidden="false">
        <f>ROUND(AM204*AN204,2)</f>
        <v>0</v>
      </c>
      <c r="AR204" s="19" t="n" hidden="false">
        <v/>
      </c>
      <c r="AS204" s="19" t="n" hidden="false">
        <f>AQ204+AR204</f>
        <v>0</v>
      </c>
      <c r="AT204" s="21" t="n" hidden="false">
        <f>AS204/N204-1</f>
        <v>NaN</v>
      </c>
    </row>
    <row r="205" customFormat="false" hidden="false" outlineLevel="0" collapsed="false">
      <c r="A205" s="18" t="inlineStr">
        <is>
          <t xml:space="preserve">1.1.1.2.1.1.1.3.8</t>
        </is>
      </c>
      <c r="B205" s="18" t="inlineStr">
        <is>
          <t xml:space="preserve"/>
        </is>
      </c>
      <c r="C205" s="22" t="inlineStr">
        <is>
          <t xml:space="preserve">Перчатки диэлектрические до 1 кВ/Безшовные</t>
        </is>
      </c>
      <c r="D205" s="7" t="inlineStr">
        <is>
          <t xml:space="preserve"/>
        </is>
      </c>
      <c r="E205" s="7" t="inlineStr">
        <is>
          <t xml:space="preserve"/>
        </is>
      </c>
      <c r="F205" s="7" t="inlineStr">
        <is>
          <t xml:space="preserve">ПАР</t>
        </is>
      </c>
      <c r="G205" s="7" t="inlineStr">
        <is>
          <t xml:space="preserve">1</t>
        </is>
      </c>
      <c r="H205" s="8" t="n">
        <v>2</v>
      </c>
      <c r="I205" s="20" t="n">
        <v>0</v>
      </c>
      <c r="J205" s="19" t="n">
        <v/>
      </c>
      <c r="K205" s="19" t="n">
        <f>ROUND(I205,2)+J205</f>
        <v>0</v>
      </c>
      <c r="L205" s="19" t="n">
        <f>ROUND(H205*ROUND(I205,2),2)</f>
        <v>0</v>
      </c>
      <c r="M205" s="19" t="n">
        <v/>
      </c>
      <c r="N205" s="19" t="n">
        <f>L205+M205</f>
        <v>0</v>
      </c>
      <c r="O205" s="8" t="n">
        <v>2</v>
      </c>
      <c r="P205" s="20" t="n" hidden="false">
        <v>850</v>
      </c>
      <c r="Q205" s="19" t="n" hidden="false">
        <v/>
      </c>
      <c r="R205" s="19" t="n" hidden="false">
        <f>P205+Q205</f>
        <v>850</v>
      </c>
      <c r="S205" s="19" t="n" hidden="false">
        <f>ROUND(O205*P205,2)</f>
        <v>1700</v>
      </c>
      <c r="T205" s="19" t="n" hidden="false">
        <v/>
      </c>
      <c r="U205" s="19" t="n" hidden="false">
        <f>S205+T205</f>
        <v>1700</v>
      </c>
      <c r="V205" s="21" t="n" hidden="false">
        <f>U205/N205-1</f>
        <v>Infinity</v>
      </c>
      <c r="W205" s="8" t="n">
        <v>2</v>
      </c>
      <c r="X205" s="20" t="n" hidden="false">
        <v>850</v>
      </c>
      <c r="Y205" s="19" t="n" hidden="false">
        <v/>
      </c>
      <c r="Z205" s="19" t="n" hidden="false">
        <f>X205+Y205</f>
        <v>850</v>
      </c>
      <c r="AA205" s="19" t="n" hidden="false">
        <f>ROUND(W205*X205,2)</f>
        <v>1700</v>
      </c>
      <c r="AB205" s="19" t="n" hidden="false">
        <v/>
      </c>
      <c r="AC205" s="19" t="n" hidden="false">
        <f>AA205+AB205</f>
        <v>1700</v>
      </c>
      <c r="AD205" s="21" t="n" hidden="false">
        <f>AC205/N205-1</f>
        <v>Infinity</v>
      </c>
      <c r="AE205" s="8" t="n">
        <v>2</v>
      </c>
      <c r="AF205" s="20" t="n" hidden="false">
        <v>500</v>
      </c>
      <c r="AG205" s="19" t="n" hidden="false">
        <v/>
      </c>
      <c r="AH205" s="19" t="n" hidden="false">
        <f>AF205+AG205</f>
        <v>500</v>
      </c>
      <c r="AI205" s="19" t="n" hidden="false">
        <f>ROUND(AE205*AF205,2)</f>
        <v>1000</v>
      </c>
      <c r="AJ205" s="19" t="n" hidden="false">
        <v/>
      </c>
      <c r="AK205" s="19" t="n" hidden="false">
        <f>AI205+AJ205</f>
        <v>1000</v>
      </c>
      <c r="AL205" s="21" t="n" hidden="false">
        <f>AK205/N205-1</f>
        <v>Infinity</v>
      </c>
      <c r="AM205" s="8" t="n">
        <v>0</v>
      </c>
      <c r="AN205" s="19" t="n" hidden="false">
        <v>0</v>
      </c>
      <c r="AO205" s="19" t="n" hidden="false">
        <v/>
      </c>
      <c r="AP205" s="19" t="n" hidden="false">
        <f>AN205+AO205</f>
        <v>0</v>
      </c>
      <c r="AQ205" s="19" t="n" hidden="false">
        <f>ROUND(AM205*AN205,2)</f>
        <v>0</v>
      </c>
      <c r="AR205" s="19" t="n" hidden="false">
        <v/>
      </c>
      <c r="AS205" s="19" t="n" hidden="false">
        <f>AQ205+AR205</f>
        <v>0</v>
      </c>
      <c r="AT205" s="21" t="n" hidden="false">
        <f>AS205/N205-1</f>
        <v>NaN</v>
      </c>
    </row>
    <row r="206" customFormat="false" hidden="false" outlineLevel="0" collapsed="false">
      <c r="A206" s="18" t="inlineStr">
        <is>
          <t xml:space="preserve">1.1.1.2.1.1.1.3.9</t>
        </is>
      </c>
      <c r="B206" s="18" t="inlineStr">
        <is>
          <t xml:space="preserve"/>
        </is>
      </c>
      <c r="C206" s="22" t="inlineStr">
        <is>
          <t xml:space="preserve">Огнетушитель_ / углекислотный ОУ-2</t>
        </is>
      </c>
      <c r="D206" s="7" t="inlineStr">
        <is>
          <t xml:space="preserve"/>
        </is>
      </c>
      <c r="E206" s="7" t="inlineStr">
        <is>
          <t xml:space="preserve"/>
        </is>
      </c>
      <c r="F206" s="7" t="inlineStr">
        <is>
          <t xml:space="preserve">ШТ</t>
        </is>
      </c>
      <c r="G206" s="7" t="inlineStr">
        <is>
          <t xml:space="preserve">1</t>
        </is>
      </c>
      <c r="H206" s="8" t="n">
        <v>1</v>
      </c>
      <c r="I206" s="23" t="n">
        <v>961</v>
      </c>
      <c r="J206" s="19" t="n">
        <v/>
      </c>
      <c r="K206" s="19" t="n">
        <f>ROUND(I206,2)+J206</f>
        <v>961</v>
      </c>
      <c r="L206" s="19" t="n">
        <f>ROUND(H206*ROUND(I206,2),2)</f>
        <v>961</v>
      </c>
      <c r="M206" s="19" t="n">
        <v/>
      </c>
      <c r="N206" s="19" t="n">
        <f>L206+M206</f>
        <v>961</v>
      </c>
      <c r="O206" s="8" t="n">
        <v>1</v>
      </c>
      <c r="P206" s="23" t="n" hidden="false">
        <v>961</v>
      </c>
      <c r="Q206" s="19" t="n" hidden="false">
        <v/>
      </c>
      <c r="R206" s="19" t="n" hidden="false">
        <f>P206+Q206</f>
        <v>961</v>
      </c>
      <c r="S206" s="19" t="n" hidden="false">
        <f>ROUND(O206*P206,2)</f>
        <v>961</v>
      </c>
      <c r="T206" s="19" t="n" hidden="false">
        <v/>
      </c>
      <c r="U206" s="19" t="n" hidden="false">
        <f>S206+T206</f>
        <v>961</v>
      </c>
      <c r="V206" s="21" t="n" hidden="false">
        <f>U206/N206-1</f>
        <v>0</v>
      </c>
      <c r="W206" s="8" t="n">
        <v>1</v>
      </c>
      <c r="X206" s="23" t="n" hidden="false">
        <v>961</v>
      </c>
      <c r="Y206" s="19" t="n" hidden="false">
        <v/>
      </c>
      <c r="Z206" s="19" t="n" hidden="false">
        <f>X206+Y206</f>
        <v>961</v>
      </c>
      <c r="AA206" s="19" t="n" hidden="false">
        <f>ROUND(W206*X206,2)</f>
        <v>961</v>
      </c>
      <c r="AB206" s="19" t="n" hidden="false">
        <v/>
      </c>
      <c r="AC206" s="19" t="n" hidden="false">
        <f>AA206+AB206</f>
        <v>961</v>
      </c>
      <c r="AD206" s="21" t="n" hidden="false">
        <f>AC206/N206-1</f>
        <v>0</v>
      </c>
      <c r="AE206" s="8" t="n">
        <v>1</v>
      </c>
      <c r="AF206" s="23" t="n" hidden="false">
        <v>961</v>
      </c>
      <c r="AG206" s="19" t="n" hidden="false">
        <v/>
      </c>
      <c r="AH206" s="19" t="n" hidden="false">
        <f>AF206+AG206</f>
        <v>961</v>
      </c>
      <c r="AI206" s="19" t="n" hidden="false">
        <f>ROUND(AE206*AF206,2)</f>
        <v>961</v>
      </c>
      <c r="AJ206" s="19" t="n" hidden="false">
        <v/>
      </c>
      <c r="AK206" s="19" t="n" hidden="false">
        <f>AI206+AJ206</f>
        <v>961</v>
      </c>
      <c r="AL206" s="21" t="n" hidden="false">
        <f>AK206/N206-1</f>
        <v>0</v>
      </c>
      <c r="AM206" s="8" t="n">
        <v>0</v>
      </c>
      <c r="AN206" s="23" t="n" hidden="false">
        <v>0</v>
      </c>
      <c r="AO206" s="19" t="n" hidden="false">
        <v/>
      </c>
      <c r="AP206" s="19" t="n" hidden="false">
        <f>AN206+AO206</f>
        <v>0</v>
      </c>
      <c r="AQ206" s="19" t="n" hidden="false">
        <f>ROUND(AM206*AN206,2)</f>
        <v>0</v>
      </c>
      <c r="AR206" s="19" t="n" hidden="false">
        <v/>
      </c>
      <c r="AS206" s="19" t="n" hidden="false">
        <f>AQ206+AR206</f>
        <v>0</v>
      </c>
      <c r="AT206" s="21" t="n" hidden="false">
        <f>AS206/N206-1</f>
        <v>-1</v>
      </c>
    </row>
    <row r="207" customFormat="false" hidden="false" outlineLevel="0" collapsed="false">
      <c r="A207" s="18" t="inlineStr">
        <is>
          <t xml:space="preserve">1.1.1.2.1.1.1.3.10</t>
        </is>
      </c>
      <c r="B207" s="18" t="inlineStr">
        <is>
          <t xml:space="preserve"/>
        </is>
      </c>
      <c r="C207" s="22" t="inlineStr">
        <is>
          <t xml:space="preserve">Огнетушитель_ / углекислотный ОУ-3</t>
        </is>
      </c>
      <c r="D207" s="7" t="inlineStr">
        <is>
          <t xml:space="preserve"/>
        </is>
      </c>
      <c r="E207" s="7" t="inlineStr">
        <is>
          <t xml:space="preserve"/>
        </is>
      </c>
      <c r="F207" s="7" t="inlineStr">
        <is>
          <t xml:space="preserve">ШТ</t>
        </is>
      </c>
      <c r="G207" s="7" t="inlineStr">
        <is>
          <t xml:space="preserve">1</t>
        </is>
      </c>
      <c r="H207" s="8" t="n">
        <v>1</v>
      </c>
      <c r="I207" s="20" t="n">
        <v>0</v>
      </c>
      <c r="J207" s="19" t="n">
        <v/>
      </c>
      <c r="K207" s="19" t="n">
        <f>ROUND(I207,2)+J207</f>
        <v>0</v>
      </c>
      <c r="L207" s="19" t="n">
        <f>ROUND(H207*ROUND(I207,2),2)</f>
        <v>0</v>
      </c>
      <c r="M207" s="19" t="n">
        <v/>
      </c>
      <c r="N207" s="19" t="n">
        <f>L207+M207</f>
        <v>0</v>
      </c>
      <c r="O207" s="8" t="n">
        <v>1</v>
      </c>
      <c r="P207" s="20" t="n" hidden="false">
        <v>2000</v>
      </c>
      <c r="Q207" s="19" t="n" hidden="false">
        <v/>
      </c>
      <c r="R207" s="19" t="n" hidden="false">
        <f>P207+Q207</f>
        <v>2000</v>
      </c>
      <c r="S207" s="19" t="n" hidden="false">
        <f>ROUND(O207*P207,2)</f>
        <v>2000</v>
      </c>
      <c r="T207" s="19" t="n" hidden="false">
        <v/>
      </c>
      <c r="U207" s="19" t="n" hidden="false">
        <f>S207+T207</f>
        <v>2000</v>
      </c>
      <c r="V207" s="21" t="n" hidden="false">
        <f>U207/N207-1</f>
        <v>Infinity</v>
      </c>
      <c r="W207" s="8" t="n">
        <v>1</v>
      </c>
      <c r="X207" s="20" t="n" hidden="false">
        <v>2059</v>
      </c>
      <c r="Y207" s="19" t="n" hidden="false">
        <v/>
      </c>
      <c r="Z207" s="19" t="n" hidden="false">
        <f>X207+Y207</f>
        <v>2059</v>
      </c>
      <c r="AA207" s="19" t="n" hidden="false">
        <f>ROUND(W207*X207,2)</f>
        <v>2059</v>
      </c>
      <c r="AB207" s="19" t="n" hidden="false">
        <v/>
      </c>
      <c r="AC207" s="19" t="n" hidden="false">
        <f>AA207+AB207</f>
        <v>2059</v>
      </c>
      <c r="AD207" s="21" t="n" hidden="false">
        <f>AC207/N207-1</f>
        <v>Infinity</v>
      </c>
      <c r="AE207" s="8" t="n">
        <v>1</v>
      </c>
      <c r="AF207" s="20" t="n" hidden="false">
        <v>1500</v>
      </c>
      <c r="AG207" s="19" t="n" hidden="false">
        <v/>
      </c>
      <c r="AH207" s="19" t="n" hidden="false">
        <f>AF207+AG207</f>
        <v>1500</v>
      </c>
      <c r="AI207" s="19" t="n" hidden="false">
        <f>ROUND(AE207*AF207,2)</f>
        <v>1500</v>
      </c>
      <c r="AJ207" s="19" t="n" hidden="false">
        <v/>
      </c>
      <c r="AK207" s="19" t="n" hidden="false">
        <f>AI207+AJ207</f>
        <v>1500</v>
      </c>
      <c r="AL207" s="21" t="n" hidden="false">
        <f>AK207/N207-1</f>
        <v>Infinity</v>
      </c>
      <c r="AM207" s="8" t="n">
        <v>0</v>
      </c>
      <c r="AN207" s="19" t="n" hidden="false">
        <v>0</v>
      </c>
      <c r="AO207" s="19" t="n" hidden="false">
        <v/>
      </c>
      <c r="AP207" s="19" t="n" hidden="false">
        <f>AN207+AO207</f>
        <v>0</v>
      </c>
      <c r="AQ207" s="19" t="n" hidden="false">
        <f>ROUND(AM207*AN207,2)</f>
        <v>0</v>
      </c>
      <c r="AR207" s="19" t="n" hidden="false">
        <v/>
      </c>
      <c r="AS207" s="19" t="n" hidden="false">
        <f>AQ207+AR207</f>
        <v>0</v>
      </c>
      <c r="AT207" s="21" t="n" hidden="false">
        <f>AS207/N207-1</f>
        <v>NaN</v>
      </c>
    </row>
    <row r="208" customFormat="false" hidden="false" outlineLevel="0" collapsed="false">
      <c r="A208" s="18" t="inlineStr">
        <is>
          <t xml:space="preserve">1.1.1.2.1.1.1.4</t>
        </is>
      </c>
      <c r="B208" s="18" t="inlineStr">
        <is>
          <t xml:space="preserve"/>
        </is>
      </c>
      <c r="C208" s="18" t="inlineStr">
        <is>
          <t xml:space="preserve">Пуско-наладочные работы ВРУ</t>
        </is>
      </c>
      <c r="D208" s="7" t="inlineStr">
        <is>
          <t xml:space="preserve"/>
        </is>
      </c>
      <c r="E208" s="7" t="inlineStr">
        <is>
          <t xml:space="preserve"/>
        </is>
      </c>
      <c r="F208" s="7" t="inlineStr">
        <is>
          <t xml:space="preserve">ШТ</t>
        </is>
      </c>
      <c r="G208" s="7" t="inlineStr">
        <is>
          <t xml:space="preserve">1</t>
        </is>
      </c>
      <c r="H208" s="8" t="n">
        <v>1</v>
      </c>
      <c r="I208" s="19" t="n">
        <v/>
      </c>
      <c r="J208" s="20" t="n">
        <v>255646</v>
      </c>
      <c r="K208" s="19" t="n">
        <f>I208+ROUND(J208,2)</f>
        <v>255646</v>
      </c>
      <c r="L208" s="19" t="n">
        <v/>
      </c>
      <c r="M208" s="19" t="n">
        <f>ROUND(H208*ROUND(J208,2),2)</f>
        <v>255646</v>
      </c>
      <c r="N208" s="19" t="n">
        <f>L208+M208</f>
        <v>255646</v>
      </c>
      <c r="O208" s="8" t="n">
        <v>1</v>
      </c>
      <c r="P208" s="19" t="n" hidden="false">
        <v/>
      </c>
      <c r="Q208" s="20" t="n" hidden="false">
        <v>67433</v>
      </c>
      <c r="R208" s="19" t="n" hidden="false">
        <f>P208+Q208</f>
        <v>67433</v>
      </c>
      <c r="S208" s="19" t="n" hidden="false">
        <v/>
      </c>
      <c r="T208" s="19" t="n" hidden="false">
        <f>ROUND(O208*Q208,2)</f>
        <v>67433</v>
      </c>
      <c r="U208" s="19" t="n" hidden="false">
        <f>S208+T208</f>
        <v>67433</v>
      </c>
      <c r="V208" s="21" t="n" hidden="false">
        <f>U208/N208-1</f>
        <v>-0.7362250925107374</v>
      </c>
      <c r="W208" s="8" t="n">
        <v>1</v>
      </c>
      <c r="X208" s="19" t="n" hidden="false">
        <v/>
      </c>
      <c r="Y208" s="20" t="n" hidden="false">
        <v>120000</v>
      </c>
      <c r="Z208" s="19" t="n" hidden="false">
        <f>X208+Y208</f>
        <v>120000</v>
      </c>
      <c r="AA208" s="19" t="n" hidden="false">
        <v/>
      </c>
      <c r="AB208" s="19" t="n" hidden="false">
        <f>ROUND(W208*Y208,2)</f>
        <v>120000</v>
      </c>
      <c r="AC208" s="19" t="n" hidden="false">
        <f>AA208+AB208</f>
        <v>120000</v>
      </c>
      <c r="AD208" s="21" t="n" hidden="false">
        <f>AC208/N208-1</f>
        <v>-0.5306009090695727</v>
      </c>
      <c r="AE208" s="8" t="n">
        <v>1</v>
      </c>
      <c r="AF208" s="19" t="n" hidden="false">
        <v/>
      </c>
      <c r="AG208" s="20" t="n" hidden="false">
        <v>500000</v>
      </c>
      <c r="AH208" s="19" t="n" hidden="false">
        <f>AF208+AG208</f>
        <v>500000</v>
      </c>
      <c r="AI208" s="19" t="n" hidden="false">
        <v/>
      </c>
      <c r="AJ208" s="19" t="n" hidden="false">
        <f>ROUND(AE208*AG208,2)</f>
        <v>500000</v>
      </c>
      <c r="AK208" s="19" t="n" hidden="false">
        <f>AI208+AJ208</f>
        <v>500000</v>
      </c>
      <c r="AL208" s="21" t="n" hidden="false">
        <f>AK208/N208-1</f>
        <v>0.9558295455434469</v>
      </c>
      <c r="AM208" s="8" t="n">
        <v>0</v>
      </c>
      <c r="AN208" s="19" t="n" hidden="false">
        <v/>
      </c>
      <c r="AO208" s="19" t="n" hidden="false">
        <v>0</v>
      </c>
      <c r="AP208" s="19" t="n" hidden="false">
        <f>AN208+AO208</f>
        <v>0</v>
      </c>
      <c r="AQ208" s="19" t="n" hidden="false">
        <v/>
      </c>
      <c r="AR208" s="19" t="n" hidden="false">
        <f>ROUND(AM208*AO208,2)</f>
        <v>0</v>
      </c>
      <c r="AS208" s="19" t="n" hidden="false">
        <f>AQ208+AR208</f>
        <v>0</v>
      </c>
      <c r="AT208" s="21" t="n" hidden="false">
        <f>AS208/N208-1</f>
        <v>-1</v>
      </c>
    </row>
    <row r="209" customFormat="false" hidden="false" outlineLevel="0" collapsed="false">
      <c r="A209" s="14" t="inlineStr">
        <is>
          <t xml:space="preserve">1.1.1.2.1.1.2</t>
        </is>
      </c>
      <c r="B209" s="14" t="inlineStr">
        <is>
          <t xml:space="preserve"/>
        </is>
      </c>
      <c r="C209" s="14" t="inlineStr">
        <is>
          <t xml:space="preserve">Монтаж щитового оборудования</t>
        </is>
      </c>
      <c r="D209" s="6" t="inlineStr">
        <is>
          <t xml:space="preserve"/>
        </is>
      </c>
      <c r="E209" s="6" t="inlineStr">
        <is>
          <t xml:space="preserve"/>
        </is>
      </c>
      <c r="F209" s="6" t="inlineStr">
        <is>
          <t xml:space="preserve"/>
        </is>
      </c>
      <c r="G209" s="6" t="inlineStr">
        <is>
          <t xml:space="preserve"/>
        </is>
      </c>
      <c r="H209" s="15" t="n">
        <v/>
      </c>
      <c r="I209" s="16" t="n">
        <v/>
      </c>
      <c r="J209" s="16" t="n">
        <v/>
      </c>
      <c r="K209" s="16" t="n">
        <v/>
      </c>
      <c r="L209" s="16" t="n">
        <f>L210+L219+L221+L227+L236</f>
        <v>28</v>
      </c>
      <c r="M209" s="16" t="n">
        <f>M210+M219+M221+M227+M236</f>
        <v>214816</v>
      </c>
      <c r="N209" s="16" t="n">
        <f>N210+N219+N221+N227+N236</f>
        <v>214844</v>
      </c>
      <c r="O209" s="15" t="n">
        <v/>
      </c>
      <c r="P209" s="16" t="n" hidden="false">
        <v/>
      </c>
      <c r="Q209" s="16" t="n" hidden="false">
        <v/>
      </c>
      <c r="R209" s="16" t="n" hidden="false">
        <v/>
      </c>
      <c r="S209" s="16" t="n" hidden="false">
        <f>S210+S219+S221+S227+S236</f>
        <v>379880</v>
      </c>
      <c r="T209" s="16" t="n" hidden="false">
        <f>T210+T219+T221+T227+T236</f>
        <v>510080</v>
      </c>
      <c r="U209" s="16" t="n" hidden="false">
        <f>U210+U219+U221+U227+U236</f>
        <v>889960</v>
      </c>
      <c r="V209" s="17" t="n" hidden="false">
        <f>U209/N209-1</f>
        <v>3.1423544525330005</v>
      </c>
      <c r="W209" s="15" t="n">
        <v/>
      </c>
      <c r="X209" s="16" t="n" hidden="false">
        <v/>
      </c>
      <c r="Y209" s="16" t="n" hidden="false">
        <v/>
      </c>
      <c r="Z209" s="16" t="n" hidden="false">
        <v/>
      </c>
      <c r="AA209" s="16" t="n" hidden="false">
        <f>AA210+AA219+AA221+AA227+AA236</f>
        <v>175028</v>
      </c>
      <c r="AB209" s="16" t="n" hidden="false">
        <f>AB210+AB219+AB221+AB227+AB236</f>
        <v>579000</v>
      </c>
      <c r="AC209" s="16" t="n" hidden="false">
        <f>AC210+AC219+AC221+AC227+AC236</f>
        <v>754028</v>
      </c>
      <c r="AD209" s="17" t="n" hidden="false">
        <f>AC209/N209-1</f>
        <v>2.509653516039545</v>
      </c>
      <c r="AE209" s="15" t="n">
        <v/>
      </c>
      <c r="AF209" s="16" t="n" hidden="false">
        <v/>
      </c>
      <c r="AG209" s="16" t="n" hidden="false">
        <v/>
      </c>
      <c r="AH209" s="16" t="n" hidden="false">
        <v/>
      </c>
      <c r="AI209" s="16" t="n" hidden="false">
        <f>AI210+AI219+AI221+AI227+AI236</f>
        <v>100028</v>
      </c>
      <c r="AJ209" s="16" t="n" hidden="false">
        <f>AJ210+AJ219+AJ221+AJ227+AJ236</f>
        <v>436200</v>
      </c>
      <c r="AK209" s="16" t="n" hidden="false">
        <f>AK210+AK219+AK221+AK227+AK236</f>
        <v>536228</v>
      </c>
      <c r="AL209" s="17" t="n" hidden="false">
        <f>AK209/N209-1</f>
        <v>1.4958946956861725</v>
      </c>
      <c r="AM209" s="15" t="n">
        <v/>
      </c>
      <c r="AN209" s="16" t="n" hidden="false">
        <v/>
      </c>
      <c r="AO209" s="16" t="n" hidden="false">
        <v/>
      </c>
      <c r="AP209" s="16" t="n" hidden="false">
        <v/>
      </c>
      <c r="AQ209" s="16" t="n" hidden="false">
        <f>AQ210+AQ219+AQ221+AQ227+AQ236</f>
        <v>0</v>
      </c>
      <c r="AR209" s="16" t="n" hidden="false">
        <f>AR210+AR219+AR221+AR227+AR236</f>
        <v>0</v>
      </c>
      <c r="AS209" s="16" t="n" hidden="false">
        <f>AS210+AS219+AS221+AS227+AS236</f>
        <v>0</v>
      </c>
      <c r="AT209" s="17" t="n" hidden="false">
        <f>AS209/N209-1</f>
        <v>-1</v>
      </c>
    </row>
    <row r="210" customFormat="false" hidden="false" outlineLevel="0" collapsed="false">
      <c r="A210" s="18" t="inlineStr">
        <is>
          <t xml:space="preserve">1.1.1.2.1.1.2.1</t>
        </is>
      </c>
      <c r="B210" s="18" t="inlineStr">
        <is>
          <t xml:space="preserve"/>
        </is>
      </c>
      <c r="C210" s="18" t="inlineStr">
        <is>
          <t xml:space="preserve">Монтаж щита, шкафа распределительного, учетного</t>
        </is>
      </c>
      <c r="D210" s="7" t="inlineStr">
        <is>
          <t xml:space="preserve"/>
        </is>
      </c>
      <c r="E210" s="7" t="inlineStr">
        <is>
          <t xml:space="preserve">Выгружается из БО по объектам BIM-КЦ</t>
        </is>
      </c>
      <c r="F210" s="7" t="inlineStr">
        <is>
          <t xml:space="preserve">ШТ</t>
        </is>
      </c>
      <c r="G210" s="7" t="inlineStr">
        <is>
          <t xml:space="preserve">1</t>
        </is>
      </c>
      <c r="H210" s="8" t="n">
        <v>8</v>
      </c>
      <c r="I210" s="19" t="n">
        <f>ROUND((L211+L212+L213+L214+L215+L216+L217+L218)/H210,2)</f>
        <v>1</v>
      </c>
      <c r="J210" s="20" t="n">
        <v>5670</v>
      </c>
      <c r="K210" s="19" t="n">
        <f>I210+ROUND(J210,2)</f>
        <v>5671</v>
      </c>
      <c r="L210" s="19" t="n">
        <f>ROUND(H210*I210,2)</f>
        <v>8</v>
      </c>
      <c r="M210" s="19" t="n">
        <f>ROUND(H210*ROUND(J210,2),2)</f>
        <v>45360</v>
      </c>
      <c r="N210" s="19" t="n">
        <f>L210+M210</f>
        <v>45368</v>
      </c>
      <c r="O210" s="8" t="n">
        <v>8</v>
      </c>
      <c r="P210" s="19" t="n" hidden="false">
        <f>ROUND((S211+S212+S213+S214+S215+S216+S217+S218)/O210,2)</f>
        <v>1</v>
      </c>
      <c r="Q210" s="20" t="n" hidden="false">
        <v>16100.8</v>
      </c>
      <c r="R210" s="19" t="n" hidden="false">
        <f>P210+Q210</f>
        <v>16101.8</v>
      </c>
      <c r="S210" s="19" t="n" hidden="false">
        <f>ROUND(O210*P210,2)</f>
        <v>8</v>
      </c>
      <c r="T210" s="19" t="n" hidden="false">
        <f>ROUND(O210*Q210,2)</f>
        <v>128806.4</v>
      </c>
      <c r="U210" s="19" t="n" hidden="false">
        <f>S210+T210</f>
        <v>128814.4</v>
      </c>
      <c r="V210" s="21" t="n" hidden="false">
        <f>U210/N210-1</f>
        <v>1.8393228707459</v>
      </c>
      <c r="W210" s="8" t="n">
        <v>8</v>
      </c>
      <c r="X210" s="19" t="n" hidden="false">
        <f>ROUND((AA211+AA212+AA213+AA214+AA215+AA216+AA217+AA218)/W210,2)</f>
        <v>1</v>
      </c>
      <c r="Y210" s="20" t="n" hidden="false">
        <v>23000</v>
      </c>
      <c r="Z210" s="19" t="n" hidden="false">
        <f>X210+Y210</f>
        <v>23001</v>
      </c>
      <c r="AA210" s="19" t="n" hidden="false">
        <f>ROUND(W210*X210,2)</f>
        <v>8</v>
      </c>
      <c r="AB210" s="19" t="n" hidden="false">
        <f>ROUND(W210*Y210,2)</f>
        <v>184000</v>
      </c>
      <c r="AC210" s="19" t="n" hidden="false">
        <f>AA210+AB210</f>
        <v>184008</v>
      </c>
      <c r="AD210" s="21" t="n" hidden="false">
        <f>AC210/N210-1</f>
        <v>3.055898430611885</v>
      </c>
      <c r="AE210" s="8" t="n">
        <v>8</v>
      </c>
      <c r="AF210" s="19" t="n" hidden="false">
        <f>ROUND((AI211+AI212+AI213+AI214+AI215+AI216+AI217+AI218)/AE210,2)</f>
        <v>1</v>
      </c>
      <c r="AG210" s="20" t="n" hidden="false">
        <v>9000</v>
      </c>
      <c r="AH210" s="19" t="n" hidden="false">
        <f>AF210+AG210</f>
        <v>9001</v>
      </c>
      <c r="AI210" s="19" t="n" hidden="false">
        <f>ROUND(AE210*AF210,2)</f>
        <v>8</v>
      </c>
      <c r="AJ210" s="19" t="n" hidden="false">
        <f>ROUND(AE210*AG210,2)</f>
        <v>72000</v>
      </c>
      <c r="AK210" s="19" t="n" hidden="false">
        <f>AI210+AJ210</f>
        <v>72008</v>
      </c>
      <c r="AL210" s="21" t="n" hidden="false">
        <f>AK210/N210-1</f>
        <v>0.5871980250396756</v>
      </c>
      <c r="AM210" s="8" t="n">
        <v>0</v>
      </c>
      <c r="AN210" s="19" t="n" hidden="false">
        <f>ROUND((AQ211+AQ212+AQ213+AQ214+AQ215+AQ216+AQ217+AQ218)/AM210,2)</f>
        <v>0</v>
      </c>
      <c r="AO210" s="19" t="n" hidden="false">
        <v>0</v>
      </c>
      <c r="AP210" s="19" t="n" hidden="false">
        <f>AN210+AO210</f>
        <v>0</v>
      </c>
      <c r="AQ210" s="19" t="n" hidden="false">
        <f>ROUND(AM210*AN210,2)</f>
        <v>0</v>
      </c>
      <c r="AR210" s="19" t="n" hidden="false">
        <f>ROUND(AM210*AO210,2)</f>
        <v>0</v>
      </c>
      <c r="AS210" s="19" t="n" hidden="false">
        <f>AQ210+AR210</f>
        <v>0</v>
      </c>
      <c r="AT210" s="21" t="n" hidden="false">
        <f>AS210/N210-1</f>
        <v>-1</v>
      </c>
    </row>
    <row r="211" customFormat="false" hidden="false" outlineLevel="0" collapsed="false">
      <c r="A211" s="18" t="inlineStr">
        <is>
          <t xml:space="preserve">1.1.1.2.1.1.2.1.1</t>
        </is>
      </c>
      <c r="B211" s="18" t="inlineStr">
        <is>
          <t xml:space="preserve"/>
        </is>
      </c>
      <c r="C211" s="22" t="inlineStr">
        <is>
          <t xml:space="preserve">Щит силовой (в соответствии со схемой)_ / МЭЛ</t>
        </is>
      </c>
      <c r="D211" s="7" t="inlineStr">
        <is>
          <t xml:space="preserve">ЩРТ1</t>
        </is>
      </c>
      <c r="E211" s="7" t="inlineStr">
        <is>
          <t xml:space="preserve"/>
        </is>
      </c>
      <c r="F211" s="7" t="inlineStr">
        <is>
          <t xml:space="preserve">ШТ</t>
        </is>
      </c>
      <c r="G211" s="7" t="inlineStr">
        <is>
          <t xml:space="preserve">1</t>
        </is>
      </c>
      <c r="H211" s="8" t="n">
        <v>1</v>
      </c>
      <c r="I211" s="23" t="n">
        <v>1</v>
      </c>
      <c r="J211" s="19" t="n">
        <v/>
      </c>
      <c r="K211" s="19" t="n">
        <f>ROUND(I211,2)+J211</f>
        <v>1</v>
      </c>
      <c r="L211" s="19" t="n">
        <f>ROUND(H211*ROUND(I211,2),2)</f>
        <v>1</v>
      </c>
      <c r="M211" s="19" t="n">
        <v/>
      </c>
      <c r="N211" s="19" t="n">
        <f>L211+M211</f>
        <v>1</v>
      </c>
      <c r="O211" s="8" t="n">
        <v>1</v>
      </c>
      <c r="P211" s="23" t="n" hidden="false">
        <v>1</v>
      </c>
      <c r="Q211" s="19" t="n" hidden="false">
        <v/>
      </c>
      <c r="R211" s="19" t="n" hidden="false">
        <f>P211+Q211</f>
        <v>1</v>
      </c>
      <c r="S211" s="19" t="n" hidden="false">
        <f>ROUND(O211*P211,2)</f>
        <v>1</v>
      </c>
      <c r="T211" s="19" t="n" hidden="false">
        <v/>
      </c>
      <c r="U211" s="19" t="n" hidden="false">
        <f>S211+T211</f>
        <v>1</v>
      </c>
      <c r="V211" s="21" t="n" hidden="false">
        <f>U211/N211-1</f>
        <v>0</v>
      </c>
      <c r="W211" s="8" t="n">
        <v>1</v>
      </c>
      <c r="X211" s="23" t="n" hidden="false">
        <v>1</v>
      </c>
      <c r="Y211" s="19" t="n" hidden="false">
        <v/>
      </c>
      <c r="Z211" s="19" t="n" hidden="false">
        <f>X211+Y211</f>
        <v>1</v>
      </c>
      <c r="AA211" s="19" t="n" hidden="false">
        <f>ROUND(W211*X211,2)</f>
        <v>1</v>
      </c>
      <c r="AB211" s="19" t="n" hidden="false">
        <v/>
      </c>
      <c r="AC211" s="19" t="n" hidden="false">
        <f>AA211+AB211</f>
        <v>1</v>
      </c>
      <c r="AD211" s="21" t="n" hidden="false">
        <f>AC211/N211-1</f>
        <v>0</v>
      </c>
      <c r="AE211" s="8" t="n">
        <v>1</v>
      </c>
      <c r="AF211" s="23" t="n" hidden="false">
        <v>1</v>
      </c>
      <c r="AG211" s="19" t="n" hidden="false">
        <v/>
      </c>
      <c r="AH211" s="19" t="n" hidden="false">
        <f>AF211+AG211</f>
        <v>1</v>
      </c>
      <c r="AI211" s="19" t="n" hidden="false">
        <f>ROUND(AE211*AF211,2)</f>
        <v>1</v>
      </c>
      <c r="AJ211" s="19" t="n" hidden="false">
        <v/>
      </c>
      <c r="AK211" s="19" t="n" hidden="false">
        <f>AI211+AJ211</f>
        <v>1</v>
      </c>
      <c r="AL211" s="21" t="n" hidden="false">
        <f>AK211/N211-1</f>
        <v>0</v>
      </c>
      <c r="AM211" s="8" t="n">
        <v>0</v>
      </c>
      <c r="AN211" s="23" t="n" hidden="false">
        <v>0</v>
      </c>
      <c r="AO211" s="19" t="n" hidden="false">
        <v/>
      </c>
      <c r="AP211" s="19" t="n" hidden="false">
        <f>AN211+AO211</f>
        <v>0</v>
      </c>
      <c r="AQ211" s="19" t="n" hidden="false">
        <f>ROUND(AM211*AN211,2)</f>
        <v>0</v>
      </c>
      <c r="AR211" s="19" t="n" hidden="false">
        <v/>
      </c>
      <c r="AS211" s="19" t="n" hidden="false">
        <f>AQ211+AR211</f>
        <v>0</v>
      </c>
      <c r="AT211" s="21" t="n" hidden="false">
        <f>AS211/N211-1</f>
        <v>-1</v>
      </c>
    </row>
    <row r="212" customFormat="false" hidden="false" outlineLevel="0" collapsed="false">
      <c r="A212" s="18" t="inlineStr">
        <is>
          <t xml:space="preserve">1.1.1.2.1.1.2.1.2</t>
        </is>
      </c>
      <c r="B212" s="18" t="inlineStr">
        <is>
          <t xml:space="preserve"/>
        </is>
      </c>
      <c r="C212" s="22" t="inlineStr">
        <is>
          <t xml:space="preserve">Щит силовой (в соответствии со схемой)_ / МЭЛ</t>
        </is>
      </c>
      <c r="D212" s="7" t="inlineStr">
        <is>
          <t xml:space="preserve">ЩРТ5</t>
        </is>
      </c>
      <c r="E212" s="7" t="inlineStr">
        <is>
          <t xml:space="preserve"/>
        </is>
      </c>
      <c r="F212" s="7" t="inlineStr">
        <is>
          <t xml:space="preserve">ШТ</t>
        </is>
      </c>
      <c r="G212" s="7" t="inlineStr">
        <is>
          <t xml:space="preserve">1</t>
        </is>
      </c>
      <c r="H212" s="8" t="n">
        <v>1</v>
      </c>
      <c r="I212" s="23" t="n">
        <v>1</v>
      </c>
      <c r="J212" s="19" t="n">
        <v/>
      </c>
      <c r="K212" s="19" t="n">
        <f>ROUND(I212,2)+J212</f>
        <v>1</v>
      </c>
      <c r="L212" s="19" t="n">
        <f>ROUND(H212*ROUND(I212,2),2)</f>
        <v>1</v>
      </c>
      <c r="M212" s="19" t="n">
        <v/>
      </c>
      <c r="N212" s="19" t="n">
        <f>L212+M212</f>
        <v>1</v>
      </c>
      <c r="O212" s="8" t="n">
        <v>1</v>
      </c>
      <c r="P212" s="23" t="n" hidden="false">
        <v>1</v>
      </c>
      <c r="Q212" s="19" t="n" hidden="false">
        <v/>
      </c>
      <c r="R212" s="19" t="n" hidden="false">
        <f>P212+Q212</f>
        <v>1</v>
      </c>
      <c r="S212" s="19" t="n" hidden="false">
        <f>ROUND(O212*P212,2)</f>
        <v>1</v>
      </c>
      <c r="T212" s="19" t="n" hidden="false">
        <v/>
      </c>
      <c r="U212" s="19" t="n" hidden="false">
        <f>S212+T212</f>
        <v>1</v>
      </c>
      <c r="V212" s="21" t="n" hidden="false">
        <f>U212/N212-1</f>
        <v>0</v>
      </c>
      <c r="W212" s="8" t="n">
        <v>1</v>
      </c>
      <c r="X212" s="23" t="n" hidden="false">
        <v>1</v>
      </c>
      <c r="Y212" s="19" t="n" hidden="false">
        <v/>
      </c>
      <c r="Z212" s="19" t="n" hidden="false">
        <f>X212+Y212</f>
        <v>1</v>
      </c>
      <c r="AA212" s="19" t="n" hidden="false">
        <f>ROUND(W212*X212,2)</f>
        <v>1</v>
      </c>
      <c r="AB212" s="19" t="n" hidden="false">
        <v/>
      </c>
      <c r="AC212" s="19" t="n" hidden="false">
        <f>AA212+AB212</f>
        <v>1</v>
      </c>
      <c r="AD212" s="21" t="n" hidden="false">
        <f>AC212/N212-1</f>
        <v>0</v>
      </c>
      <c r="AE212" s="8" t="n">
        <v>1</v>
      </c>
      <c r="AF212" s="23" t="n" hidden="false">
        <v>1</v>
      </c>
      <c r="AG212" s="19" t="n" hidden="false">
        <v/>
      </c>
      <c r="AH212" s="19" t="n" hidden="false">
        <f>AF212+AG212</f>
        <v>1</v>
      </c>
      <c r="AI212" s="19" t="n" hidden="false">
        <f>ROUND(AE212*AF212,2)</f>
        <v>1</v>
      </c>
      <c r="AJ212" s="19" t="n" hidden="false">
        <v/>
      </c>
      <c r="AK212" s="19" t="n" hidden="false">
        <f>AI212+AJ212</f>
        <v>1</v>
      </c>
      <c r="AL212" s="21" t="n" hidden="false">
        <f>AK212/N212-1</f>
        <v>0</v>
      </c>
      <c r="AM212" s="8" t="n">
        <v>0</v>
      </c>
      <c r="AN212" s="23" t="n" hidden="false">
        <v>0</v>
      </c>
      <c r="AO212" s="19" t="n" hidden="false">
        <v/>
      </c>
      <c r="AP212" s="19" t="n" hidden="false">
        <f>AN212+AO212</f>
        <v>0</v>
      </c>
      <c r="AQ212" s="19" t="n" hidden="false">
        <f>ROUND(AM212*AN212,2)</f>
        <v>0</v>
      </c>
      <c r="AR212" s="19" t="n" hidden="false">
        <v/>
      </c>
      <c r="AS212" s="19" t="n" hidden="false">
        <f>AQ212+AR212</f>
        <v>0</v>
      </c>
      <c r="AT212" s="21" t="n" hidden="false">
        <f>AS212/N212-1</f>
        <v>-1</v>
      </c>
    </row>
    <row r="213" customFormat="false" hidden="false" outlineLevel="0" collapsed="false">
      <c r="A213" s="18" t="inlineStr">
        <is>
          <t xml:space="preserve">1.1.1.2.1.1.2.1.3</t>
        </is>
      </c>
      <c r="B213" s="18" t="inlineStr">
        <is>
          <t xml:space="preserve"/>
        </is>
      </c>
      <c r="C213" s="22" t="inlineStr">
        <is>
          <t xml:space="preserve">Щит силовой (в соответствии со схемой)_ / МЭЛ</t>
        </is>
      </c>
      <c r="D213" s="7" t="inlineStr">
        <is>
          <t xml:space="preserve">ЩРТ3</t>
        </is>
      </c>
      <c r="E213" s="7" t="inlineStr">
        <is>
          <t xml:space="preserve"/>
        </is>
      </c>
      <c r="F213" s="7" t="inlineStr">
        <is>
          <t xml:space="preserve">ШТ</t>
        </is>
      </c>
      <c r="G213" s="7" t="inlineStr">
        <is>
          <t xml:space="preserve">1</t>
        </is>
      </c>
      <c r="H213" s="8" t="n">
        <v>1</v>
      </c>
      <c r="I213" s="23" t="n">
        <v>1</v>
      </c>
      <c r="J213" s="19" t="n">
        <v/>
      </c>
      <c r="K213" s="19" t="n">
        <f>ROUND(I213,2)+J213</f>
        <v>1</v>
      </c>
      <c r="L213" s="19" t="n">
        <f>ROUND(H213*ROUND(I213,2),2)</f>
        <v>1</v>
      </c>
      <c r="M213" s="19" t="n">
        <v/>
      </c>
      <c r="N213" s="19" t="n">
        <f>L213+M213</f>
        <v>1</v>
      </c>
      <c r="O213" s="8" t="n">
        <v>1</v>
      </c>
      <c r="P213" s="23" t="n" hidden="false">
        <v>1</v>
      </c>
      <c r="Q213" s="19" t="n" hidden="false">
        <v/>
      </c>
      <c r="R213" s="19" t="n" hidden="false">
        <f>P213+Q213</f>
        <v>1</v>
      </c>
      <c r="S213" s="19" t="n" hidden="false">
        <f>ROUND(O213*P213,2)</f>
        <v>1</v>
      </c>
      <c r="T213" s="19" t="n" hidden="false">
        <v/>
      </c>
      <c r="U213" s="19" t="n" hidden="false">
        <f>S213+T213</f>
        <v>1</v>
      </c>
      <c r="V213" s="21" t="n" hidden="false">
        <f>U213/N213-1</f>
        <v>0</v>
      </c>
      <c r="W213" s="8" t="n">
        <v>1</v>
      </c>
      <c r="X213" s="23" t="n" hidden="false">
        <v>1</v>
      </c>
      <c r="Y213" s="19" t="n" hidden="false">
        <v/>
      </c>
      <c r="Z213" s="19" t="n" hidden="false">
        <f>X213+Y213</f>
        <v>1</v>
      </c>
      <c r="AA213" s="19" t="n" hidden="false">
        <f>ROUND(W213*X213,2)</f>
        <v>1</v>
      </c>
      <c r="AB213" s="19" t="n" hidden="false">
        <v/>
      </c>
      <c r="AC213" s="19" t="n" hidden="false">
        <f>AA213+AB213</f>
        <v>1</v>
      </c>
      <c r="AD213" s="21" t="n" hidden="false">
        <f>AC213/N213-1</f>
        <v>0</v>
      </c>
      <c r="AE213" s="8" t="n">
        <v>1</v>
      </c>
      <c r="AF213" s="23" t="n" hidden="false">
        <v>1</v>
      </c>
      <c r="AG213" s="19" t="n" hidden="false">
        <v/>
      </c>
      <c r="AH213" s="19" t="n" hidden="false">
        <f>AF213+AG213</f>
        <v>1</v>
      </c>
      <c r="AI213" s="19" t="n" hidden="false">
        <f>ROUND(AE213*AF213,2)</f>
        <v>1</v>
      </c>
      <c r="AJ213" s="19" t="n" hidden="false">
        <v/>
      </c>
      <c r="AK213" s="19" t="n" hidden="false">
        <f>AI213+AJ213</f>
        <v>1</v>
      </c>
      <c r="AL213" s="21" t="n" hidden="false">
        <f>AK213/N213-1</f>
        <v>0</v>
      </c>
      <c r="AM213" s="8" t="n">
        <v>0</v>
      </c>
      <c r="AN213" s="23" t="n" hidden="false">
        <v>0</v>
      </c>
      <c r="AO213" s="19" t="n" hidden="false">
        <v/>
      </c>
      <c r="AP213" s="19" t="n" hidden="false">
        <f>AN213+AO213</f>
        <v>0</v>
      </c>
      <c r="AQ213" s="19" t="n" hidden="false">
        <f>ROUND(AM213*AN213,2)</f>
        <v>0</v>
      </c>
      <c r="AR213" s="19" t="n" hidden="false">
        <v/>
      </c>
      <c r="AS213" s="19" t="n" hidden="false">
        <f>AQ213+AR213</f>
        <v>0</v>
      </c>
      <c r="AT213" s="21" t="n" hidden="false">
        <f>AS213/N213-1</f>
        <v>-1</v>
      </c>
    </row>
    <row r="214" customFormat="false" hidden="false" outlineLevel="0" collapsed="false">
      <c r="A214" s="18" t="inlineStr">
        <is>
          <t xml:space="preserve">1.1.1.2.1.1.2.1.4</t>
        </is>
      </c>
      <c r="B214" s="18" t="inlineStr">
        <is>
          <t xml:space="preserve"/>
        </is>
      </c>
      <c r="C214" s="22" t="inlineStr">
        <is>
          <t xml:space="preserve">Щит силовой (в соответствии со схемой)_ / МЭЛ</t>
        </is>
      </c>
      <c r="D214" s="7" t="inlineStr">
        <is>
          <t xml:space="preserve">ЩСК 4.2</t>
        </is>
      </c>
      <c r="E214" s="7" t="inlineStr">
        <is>
          <t xml:space="preserve"/>
        </is>
      </c>
      <c r="F214" s="7" t="inlineStr">
        <is>
          <t xml:space="preserve">ШТ</t>
        </is>
      </c>
      <c r="G214" s="7" t="inlineStr">
        <is>
          <t xml:space="preserve">1</t>
        </is>
      </c>
      <c r="H214" s="8" t="n">
        <v>1</v>
      </c>
      <c r="I214" s="23" t="n">
        <v>1</v>
      </c>
      <c r="J214" s="19" t="n">
        <v/>
      </c>
      <c r="K214" s="19" t="n">
        <f>ROUND(I214,2)+J214</f>
        <v>1</v>
      </c>
      <c r="L214" s="19" t="n">
        <f>ROUND(H214*ROUND(I214,2),2)</f>
        <v>1</v>
      </c>
      <c r="M214" s="19" t="n">
        <v/>
      </c>
      <c r="N214" s="19" t="n">
        <f>L214+M214</f>
        <v>1</v>
      </c>
      <c r="O214" s="8" t="n">
        <v>1</v>
      </c>
      <c r="P214" s="23" t="n" hidden="false">
        <v>1</v>
      </c>
      <c r="Q214" s="19" t="n" hidden="false">
        <v/>
      </c>
      <c r="R214" s="19" t="n" hidden="false">
        <f>P214+Q214</f>
        <v>1</v>
      </c>
      <c r="S214" s="19" t="n" hidden="false">
        <f>ROUND(O214*P214,2)</f>
        <v>1</v>
      </c>
      <c r="T214" s="19" t="n" hidden="false">
        <v/>
      </c>
      <c r="U214" s="19" t="n" hidden="false">
        <f>S214+T214</f>
        <v>1</v>
      </c>
      <c r="V214" s="21" t="n" hidden="false">
        <f>U214/N214-1</f>
        <v>0</v>
      </c>
      <c r="W214" s="8" t="n">
        <v>1</v>
      </c>
      <c r="X214" s="23" t="n" hidden="false">
        <v>1</v>
      </c>
      <c r="Y214" s="19" t="n" hidden="false">
        <v/>
      </c>
      <c r="Z214" s="19" t="n" hidden="false">
        <f>X214+Y214</f>
        <v>1</v>
      </c>
      <c r="AA214" s="19" t="n" hidden="false">
        <f>ROUND(W214*X214,2)</f>
        <v>1</v>
      </c>
      <c r="AB214" s="19" t="n" hidden="false">
        <v/>
      </c>
      <c r="AC214" s="19" t="n" hidden="false">
        <f>AA214+AB214</f>
        <v>1</v>
      </c>
      <c r="AD214" s="21" t="n" hidden="false">
        <f>AC214/N214-1</f>
        <v>0</v>
      </c>
      <c r="AE214" s="8" t="n">
        <v>1</v>
      </c>
      <c r="AF214" s="23" t="n" hidden="false">
        <v>1</v>
      </c>
      <c r="AG214" s="19" t="n" hidden="false">
        <v/>
      </c>
      <c r="AH214" s="19" t="n" hidden="false">
        <f>AF214+AG214</f>
        <v>1</v>
      </c>
      <c r="AI214" s="19" t="n" hidden="false">
        <f>ROUND(AE214*AF214,2)</f>
        <v>1</v>
      </c>
      <c r="AJ214" s="19" t="n" hidden="false">
        <v/>
      </c>
      <c r="AK214" s="19" t="n" hidden="false">
        <f>AI214+AJ214</f>
        <v>1</v>
      </c>
      <c r="AL214" s="21" t="n" hidden="false">
        <f>AK214/N214-1</f>
        <v>0</v>
      </c>
      <c r="AM214" s="8" t="n">
        <v>0</v>
      </c>
      <c r="AN214" s="23" t="n" hidden="false">
        <v>0</v>
      </c>
      <c r="AO214" s="19" t="n" hidden="false">
        <v/>
      </c>
      <c r="AP214" s="19" t="n" hidden="false">
        <f>AN214+AO214</f>
        <v>0</v>
      </c>
      <c r="AQ214" s="19" t="n" hidden="false">
        <f>ROUND(AM214*AN214,2)</f>
        <v>0</v>
      </c>
      <c r="AR214" s="19" t="n" hidden="false">
        <v/>
      </c>
      <c r="AS214" s="19" t="n" hidden="false">
        <f>AQ214+AR214</f>
        <v>0</v>
      </c>
      <c r="AT214" s="21" t="n" hidden="false">
        <f>AS214/N214-1</f>
        <v>-1</v>
      </c>
    </row>
    <row r="215" customFormat="false" hidden="false" outlineLevel="0" collapsed="false">
      <c r="A215" s="18" t="inlineStr">
        <is>
          <t xml:space="preserve">1.1.1.2.1.1.2.1.5</t>
        </is>
      </c>
      <c r="B215" s="18" t="inlineStr">
        <is>
          <t xml:space="preserve"/>
        </is>
      </c>
      <c r="C215" s="22" t="inlineStr">
        <is>
          <t xml:space="preserve">Щит силовой (в соответствии со схемой)_ / МЭЛ</t>
        </is>
      </c>
      <c r="D215" s="7" t="inlineStr">
        <is>
          <t xml:space="preserve">ЩРТ4</t>
        </is>
      </c>
      <c r="E215" s="7" t="inlineStr">
        <is>
          <t xml:space="preserve"/>
        </is>
      </c>
      <c r="F215" s="7" t="inlineStr">
        <is>
          <t xml:space="preserve">ШТ</t>
        </is>
      </c>
      <c r="G215" s="7" t="inlineStr">
        <is>
          <t xml:space="preserve">1</t>
        </is>
      </c>
      <c r="H215" s="8" t="n">
        <v>1</v>
      </c>
      <c r="I215" s="23" t="n">
        <v>1</v>
      </c>
      <c r="J215" s="19" t="n">
        <v/>
      </c>
      <c r="K215" s="19" t="n">
        <f>ROUND(I215,2)+J215</f>
        <v>1</v>
      </c>
      <c r="L215" s="19" t="n">
        <f>ROUND(H215*ROUND(I215,2),2)</f>
        <v>1</v>
      </c>
      <c r="M215" s="19" t="n">
        <v/>
      </c>
      <c r="N215" s="19" t="n">
        <f>L215+M215</f>
        <v>1</v>
      </c>
      <c r="O215" s="8" t="n">
        <v>1</v>
      </c>
      <c r="P215" s="23" t="n" hidden="false">
        <v>1</v>
      </c>
      <c r="Q215" s="19" t="n" hidden="false">
        <v/>
      </c>
      <c r="R215" s="19" t="n" hidden="false">
        <f>P215+Q215</f>
        <v>1</v>
      </c>
      <c r="S215" s="19" t="n" hidden="false">
        <f>ROUND(O215*P215,2)</f>
        <v>1</v>
      </c>
      <c r="T215" s="19" t="n" hidden="false">
        <v/>
      </c>
      <c r="U215" s="19" t="n" hidden="false">
        <f>S215+T215</f>
        <v>1</v>
      </c>
      <c r="V215" s="21" t="n" hidden="false">
        <f>U215/N215-1</f>
        <v>0</v>
      </c>
      <c r="W215" s="8" t="n">
        <v>1</v>
      </c>
      <c r="X215" s="23" t="n" hidden="false">
        <v>1</v>
      </c>
      <c r="Y215" s="19" t="n" hidden="false">
        <v/>
      </c>
      <c r="Z215" s="19" t="n" hidden="false">
        <f>X215+Y215</f>
        <v>1</v>
      </c>
      <c r="AA215" s="19" t="n" hidden="false">
        <f>ROUND(W215*X215,2)</f>
        <v>1</v>
      </c>
      <c r="AB215" s="19" t="n" hidden="false">
        <v/>
      </c>
      <c r="AC215" s="19" t="n" hidden="false">
        <f>AA215+AB215</f>
        <v>1</v>
      </c>
      <c r="AD215" s="21" t="n" hidden="false">
        <f>AC215/N215-1</f>
        <v>0</v>
      </c>
      <c r="AE215" s="8" t="n">
        <v>1</v>
      </c>
      <c r="AF215" s="23" t="n" hidden="false">
        <v>1</v>
      </c>
      <c r="AG215" s="19" t="n" hidden="false">
        <v/>
      </c>
      <c r="AH215" s="19" t="n" hidden="false">
        <f>AF215+AG215</f>
        <v>1</v>
      </c>
      <c r="AI215" s="19" t="n" hidden="false">
        <f>ROUND(AE215*AF215,2)</f>
        <v>1</v>
      </c>
      <c r="AJ215" s="19" t="n" hidden="false">
        <v/>
      </c>
      <c r="AK215" s="19" t="n" hidden="false">
        <f>AI215+AJ215</f>
        <v>1</v>
      </c>
      <c r="AL215" s="21" t="n" hidden="false">
        <f>AK215/N215-1</f>
        <v>0</v>
      </c>
      <c r="AM215" s="8" t="n">
        <v>0</v>
      </c>
      <c r="AN215" s="23" t="n" hidden="false">
        <v>0</v>
      </c>
      <c r="AO215" s="19" t="n" hidden="false">
        <v/>
      </c>
      <c r="AP215" s="19" t="n" hidden="false">
        <f>AN215+AO215</f>
        <v>0</v>
      </c>
      <c r="AQ215" s="19" t="n" hidden="false">
        <f>ROUND(AM215*AN215,2)</f>
        <v>0</v>
      </c>
      <c r="AR215" s="19" t="n" hidden="false">
        <v/>
      </c>
      <c r="AS215" s="19" t="n" hidden="false">
        <f>AQ215+AR215</f>
        <v>0</v>
      </c>
      <c r="AT215" s="21" t="n" hidden="false">
        <f>AS215/N215-1</f>
        <v>-1</v>
      </c>
    </row>
    <row r="216" customFormat="false" hidden="false" outlineLevel="0" collapsed="false">
      <c r="A216" s="18" t="inlineStr">
        <is>
          <t xml:space="preserve">1.1.1.2.1.1.2.1.6</t>
        </is>
      </c>
      <c r="B216" s="18" t="inlineStr">
        <is>
          <t xml:space="preserve"/>
        </is>
      </c>
      <c r="C216" s="22" t="inlineStr">
        <is>
          <t xml:space="preserve">Щит силовой (в соответствии со схемой)_ / МЭЛ</t>
        </is>
      </c>
      <c r="D216" s="7" t="inlineStr">
        <is>
          <t xml:space="preserve">ЩСК 4.1</t>
        </is>
      </c>
      <c r="E216" s="7" t="inlineStr">
        <is>
          <t xml:space="preserve"/>
        </is>
      </c>
      <c r="F216" s="7" t="inlineStr">
        <is>
          <t xml:space="preserve">ШТ</t>
        </is>
      </c>
      <c r="G216" s="7" t="inlineStr">
        <is>
          <t xml:space="preserve">1</t>
        </is>
      </c>
      <c r="H216" s="8" t="n">
        <v>1</v>
      </c>
      <c r="I216" s="23" t="n">
        <v>1</v>
      </c>
      <c r="J216" s="19" t="n">
        <v/>
      </c>
      <c r="K216" s="19" t="n">
        <f>ROUND(I216,2)+J216</f>
        <v>1</v>
      </c>
      <c r="L216" s="19" t="n">
        <f>ROUND(H216*ROUND(I216,2),2)</f>
        <v>1</v>
      </c>
      <c r="M216" s="19" t="n">
        <v/>
      </c>
      <c r="N216" s="19" t="n">
        <f>L216+M216</f>
        <v>1</v>
      </c>
      <c r="O216" s="8" t="n">
        <v>1</v>
      </c>
      <c r="P216" s="23" t="n" hidden="false">
        <v>1</v>
      </c>
      <c r="Q216" s="19" t="n" hidden="false">
        <v/>
      </c>
      <c r="R216" s="19" t="n" hidden="false">
        <f>P216+Q216</f>
        <v>1</v>
      </c>
      <c r="S216" s="19" t="n" hidden="false">
        <f>ROUND(O216*P216,2)</f>
        <v>1</v>
      </c>
      <c r="T216" s="19" t="n" hidden="false">
        <v/>
      </c>
      <c r="U216" s="19" t="n" hidden="false">
        <f>S216+T216</f>
        <v>1</v>
      </c>
      <c r="V216" s="21" t="n" hidden="false">
        <f>U216/N216-1</f>
        <v>0</v>
      </c>
      <c r="W216" s="8" t="n">
        <v>1</v>
      </c>
      <c r="X216" s="23" t="n" hidden="false">
        <v>1</v>
      </c>
      <c r="Y216" s="19" t="n" hidden="false">
        <v/>
      </c>
      <c r="Z216" s="19" t="n" hidden="false">
        <f>X216+Y216</f>
        <v>1</v>
      </c>
      <c r="AA216" s="19" t="n" hidden="false">
        <f>ROUND(W216*X216,2)</f>
        <v>1</v>
      </c>
      <c r="AB216" s="19" t="n" hidden="false">
        <v/>
      </c>
      <c r="AC216" s="19" t="n" hidden="false">
        <f>AA216+AB216</f>
        <v>1</v>
      </c>
      <c r="AD216" s="21" t="n" hidden="false">
        <f>AC216/N216-1</f>
        <v>0</v>
      </c>
      <c r="AE216" s="8" t="n">
        <v>1</v>
      </c>
      <c r="AF216" s="23" t="n" hidden="false">
        <v>1</v>
      </c>
      <c r="AG216" s="19" t="n" hidden="false">
        <v/>
      </c>
      <c r="AH216" s="19" t="n" hidden="false">
        <f>AF216+AG216</f>
        <v>1</v>
      </c>
      <c r="AI216" s="19" t="n" hidden="false">
        <f>ROUND(AE216*AF216,2)</f>
        <v>1</v>
      </c>
      <c r="AJ216" s="19" t="n" hidden="false">
        <v/>
      </c>
      <c r="AK216" s="19" t="n" hidden="false">
        <f>AI216+AJ216</f>
        <v>1</v>
      </c>
      <c r="AL216" s="21" t="n" hidden="false">
        <f>AK216/N216-1</f>
        <v>0</v>
      </c>
      <c r="AM216" s="8" t="n">
        <v>0</v>
      </c>
      <c r="AN216" s="23" t="n" hidden="false">
        <v>0</v>
      </c>
      <c r="AO216" s="19" t="n" hidden="false">
        <v/>
      </c>
      <c r="AP216" s="19" t="n" hidden="false">
        <f>AN216+AO216</f>
        <v>0</v>
      </c>
      <c r="AQ216" s="19" t="n" hidden="false">
        <f>ROUND(AM216*AN216,2)</f>
        <v>0</v>
      </c>
      <c r="AR216" s="19" t="n" hidden="false">
        <v/>
      </c>
      <c r="AS216" s="19" t="n" hidden="false">
        <f>AQ216+AR216</f>
        <v>0</v>
      </c>
      <c r="AT216" s="21" t="n" hidden="false">
        <f>AS216/N216-1</f>
        <v>-1</v>
      </c>
    </row>
    <row r="217" customFormat="false" hidden="false" outlineLevel="0" collapsed="false">
      <c r="A217" s="18" t="inlineStr">
        <is>
          <t xml:space="preserve">1.1.1.2.1.1.2.1.7</t>
        </is>
      </c>
      <c r="B217" s="18" t="inlineStr">
        <is>
          <t xml:space="preserve"/>
        </is>
      </c>
      <c r="C217" s="22" t="inlineStr">
        <is>
          <t xml:space="preserve">Щит силовой (в соответствии со схемой)_ / МЭЛ</t>
        </is>
      </c>
      <c r="D217" s="7" t="inlineStr">
        <is>
          <t xml:space="preserve">ЩСК 4.3</t>
        </is>
      </c>
      <c r="E217" s="7" t="inlineStr">
        <is>
          <t xml:space="preserve"/>
        </is>
      </c>
      <c r="F217" s="7" t="inlineStr">
        <is>
          <t xml:space="preserve">ШТ</t>
        </is>
      </c>
      <c r="G217" s="7" t="inlineStr">
        <is>
          <t xml:space="preserve">1</t>
        </is>
      </c>
      <c r="H217" s="8" t="n">
        <v>1</v>
      </c>
      <c r="I217" s="23" t="n">
        <v>1</v>
      </c>
      <c r="J217" s="19" t="n">
        <v/>
      </c>
      <c r="K217" s="19" t="n">
        <f>ROUND(I217,2)+J217</f>
        <v>1</v>
      </c>
      <c r="L217" s="19" t="n">
        <f>ROUND(H217*ROUND(I217,2),2)</f>
        <v>1</v>
      </c>
      <c r="M217" s="19" t="n">
        <v/>
      </c>
      <c r="N217" s="19" t="n">
        <f>L217+M217</f>
        <v>1</v>
      </c>
      <c r="O217" s="8" t="n">
        <v>1</v>
      </c>
      <c r="P217" s="23" t="n" hidden="false">
        <v>1</v>
      </c>
      <c r="Q217" s="19" t="n" hidden="false">
        <v/>
      </c>
      <c r="R217" s="19" t="n" hidden="false">
        <f>P217+Q217</f>
        <v>1</v>
      </c>
      <c r="S217" s="19" t="n" hidden="false">
        <f>ROUND(O217*P217,2)</f>
        <v>1</v>
      </c>
      <c r="T217" s="19" t="n" hidden="false">
        <v/>
      </c>
      <c r="U217" s="19" t="n" hidden="false">
        <f>S217+T217</f>
        <v>1</v>
      </c>
      <c r="V217" s="21" t="n" hidden="false">
        <f>U217/N217-1</f>
        <v>0</v>
      </c>
      <c r="W217" s="8" t="n">
        <v>1</v>
      </c>
      <c r="X217" s="23" t="n" hidden="false">
        <v>1</v>
      </c>
      <c r="Y217" s="19" t="n" hidden="false">
        <v/>
      </c>
      <c r="Z217" s="19" t="n" hidden="false">
        <f>X217+Y217</f>
        <v>1</v>
      </c>
      <c r="AA217" s="19" t="n" hidden="false">
        <f>ROUND(W217*X217,2)</f>
        <v>1</v>
      </c>
      <c r="AB217" s="19" t="n" hidden="false">
        <v/>
      </c>
      <c r="AC217" s="19" t="n" hidden="false">
        <f>AA217+AB217</f>
        <v>1</v>
      </c>
      <c r="AD217" s="21" t="n" hidden="false">
        <f>AC217/N217-1</f>
        <v>0</v>
      </c>
      <c r="AE217" s="8" t="n">
        <v>1</v>
      </c>
      <c r="AF217" s="23" t="n" hidden="false">
        <v>1</v>
      </c>
      <c r="AG217" s="19" t="n" hidden="false">
        <v/>
      </c>
      <c r="AH217" s="19" t="n" hidden="false">
        <f>AF217+AG217</f>
        <v>1</v>
      </c>
      <c r="AI217" s="19" t="n" hidden="false">
        <f>ROUND(AE217*AF217,2)</f>
        <v>1</v>
      </c>
      <c r="AJ217" s="19" t="n" hidden="false">
        <v/>
      </c>
      <c r="AK217" s="19" t="n" hidden="false">
        <f>AI217+AJ217</f>
        <v>1</v>
      </c>
      <c r="AL217" s="21" t="n" hidden="false">
        <f>AK217/N217-1</f>
        <v>0</v>
      </c>
      <c r="AM217" s="8" t="n">
        <v>0</v>
      </c>
      <c r="AN217" s="23" t="n" hidden="false">
        <v>0</v>
      </c>
      <c r="AO217" s="19" t="n" hidden="false">
        <v/>
      </c>
      <c r="AP217" s="19" t="n" hidden="false">
        <f>AN217+AO217</f>
        <v>0</v>
      </c>
      <c r="AQ217" s="19" t="n" hidden="false">
        <f>ROUND(AM217*AN217,2)</f>
        <v>0</v>
      </c>
      <c r="AR217" s="19" t="n" hidden="false">
        <v/>
      </c>
      <c r="AS217" s="19" t="n" hidden="false">
        <f>AQ217+AR217</f>
        <v>0</v>
      </c>
      <c r="AT217" s="21" t="n" hidden="false">
        <f>AS217/N217-1</f>
        <v>-1</v>
      </c>
    </row>
    <row r="218" customFormat="false" hidden="false" outlineLevel="0" collapsed="false">
      <c r="A218" s="18" t="inlineStr">
        <is>
          <t xml:space="preserve">1.1.1.2.1.1.2.1.8</t>
        </is>
      </c>
      <c r="B218" s="18" t="inlineStr">
        <is>
          <t xml:space="preserve"/>
        </is>
      </c>
      <c r="C218" s="22" t="inlineStr">
        <is>
          <t xml:space="preserve">Щит силовой (в соответствии со схемой)_ / МЭЛ</t>
        </is>
      </c>
      <c r="D218" s="7" t="inlineStr">
        <is>
          <t xml:space="preserve">ЩРТ2</t>
        </is>
      </c>
      <c r="E218" s="7" t="inlineStr">
        <is>
          <t xml:space="preserve"/>
        </is>
      </c>
      <c r="F218" s="7" t="inlineStr">
        <is>
          <t xml:space="preserve">ШТ</t>
        </is>
      </c>
      <c r="G218" s="7" t="inlineStr">
        <is>
          <t xml:space="preserve">1</t>
        </is>
      </c>
      <c r="H218" s="8" t="n">
        <v>1</v>
      </c>
      <c r="I218" s="23" t="n">
        <v>1</v>
      </c>
      <c r="J218" s="19" t="n">
        <v/>
      </c>
      <c r="K218" s="19" t="n">
        <f>ROUND(I218,2)+J218</f>
        <v>1</v>
      </c>
      <c r="L218" s="19" t="n">
        <f>ROUND(H218*ROUND(I218,2),2)</f>
        <v>1</v>
      </c>
      <c r="M218" s="19" t="n">
        <v/>
      </c>
      <c r="N218" s="19" t="n">
        <f>L218+M218</f>
        <v>1</v>
      </c>
      <c r="O218" s="8" t="n">
        <v>1</v>
      </c>
      <c r="P218" s="23" t="n" hidden="false">
        <v>1</v>
      </c>
      <c r="Q218" s="19" t="n" hidden="false">
        <v/>
      </c>
      <c r="R218" s="19" t="n" hidden="false">
        <f>P218+Q218</f>
        <v>1</v>
      </c>
      <c r="S218" s="19" t="n" hidden="false">
        <f>ROUND(O218*P218,2)</f>
        <v>1</v>
      </c>
      <c r="T218" s="19" t="n" hidden="false">
        <v/>
      </c>
      <c r="U218" s="19" t="n" hidden="false">
        <f>S218+T218</f>
        <v>1</v>
      </c>
      <c r="V218" s="21" t="n" hidden="false">
        <f>U218/N218-1</f>
        <v>0</v>
      </c>
      <c r="W218" s="8" t="n">
        <v>1</v>
      </c>
      <c r="X218" s="23" t="n" hidden="false">
        <v>1</v>
      </c>
      <c r="Y218" s="19" t="n" hidden="false">
        <v/>
      </c>
      <c r="Z218" s="19" t="n" hidden="false">
        <f>X218+Y218</f>
        <v>1</v>
      </c>
      <c r="AA218" s="19" t="n" hidden="false">
        <f>ROUND(W218*X218,2)</f>
        <v>1</v>
      </c>
      <c r="AB218" s="19" t="n" hidden="false">
        <v/>
      </c>
      <c r="AC218" s="19" t="n" hidden="false">
        <f>AA218+AB218</f>
        <v>1</v>
      </c>
      <c r="AD218" s="21" t="n" hidden="false">
        <f>AC218/N218-1</f>
        <v>0</v>
      </c>
      <c r="AE218" s="8" t="n">
        <v>1</v>
      </c>
      <c r="AF218" s="23" t="n" hidden="false">
        <v>1</v>
      </c>
      <c r="AG218" s="19" t="n" hidden="false">
        <v/>
      </c>
      <c r="AH218" s="19" t="n" hidden="false">
        <f>AF218+AG218</f>
        <v>1</v>
      </c>
      <c r="AI218" s="19" t="n" hidden="false">
        <f>ROUND(AE218*AF218,2)</f>
        <v>1</v>
      </c>
      <c r="AJ218" s="19" t="n" hidden="false">
        <v/>
      </c>
      <c r="AK218" s="19" t="n" hidden="false">
        <f>AI218+AJ218</f>
        <v>1</v>
      </c>
      <c r="AL218" s="21" t="n" hidden="false">
        <f>AK218/N218-1</f>
        <v>0</v>
      </c>
      <c r="AM218" s="8" t="n">
        <v>0</v>
      </c>
      <c r="AN218" s="23" t="n" hidden="false">
        <v>0</v>
      </c>
      <c r="AO218" s="19" t="n" hidden="false">
        <v/>
      </c>
      <c r="AP218" s="19" t="n" hidden="false">
        <f>AN218+AO218</f>
        <v>0</v>
      </c>
      <c r="AQ218" s="19" t="n" hidden="false">
        <f>ROUND(AM218*AN218,2)</f>
        <v>0</v>
      </c>
      <c r="AR218" s="19" t="n" hidden="false">
        <v/>
      </c>
      <c r="AS218" s="19" t="n" hidden="false">
        <f>AQ218+AR218</f>
        <v>0</v>
      </c>
      <c r="AT218" s="21" t="n" hidden="false">
        <f>AS218/N218-1</f>
        <v>-1</v>
      </c>
    </row>
    <row r="219" customFormat="false" hidden="false" outlineLevel="0" collapsed="false">
      <c r="A219" s="18" t="inlineStr">
        <is>
          <t xml:space="preserve">1.1.1.2.1.1.2.2</t>
        </is>
      </c>
      <c r="B219" s="18" t="inlineStr">
        <is>
          <t xml:space="preserve"/>
        </is>
      </c>
      <c r="C219" s="18" t="inlineStr">
        <is>
          <t xml:space="preserve">Монтаж АВР</t>
        </is>
      </c>
      <c r="D219" s="7" t="inlineStr">
        <is>
          <t xml:space="preserve">АВР1,АВР2</t>
        </is>
      </c>
      <c r="E219" s="7" t="inlineStr">
        <is>
          <t xml:space="preserve">Выгружается из БО по объектам BIM-КЦ</t>
        </is>
      </c>
      <c r="F219" s="7" t="inlineStr">
        <is>
          <t xml:space="preserve">ШТ</t>
        </is>
      </c>
      <c r="G219" s="7" t="inlineStr">
        <is>
          <t xml:space="preserve">1</t>
        </is>
      </c>
      <c r="H219" s="8" t="n">
        <v>2</v>
      </c>
      <c r="I219" s="19" t="n">
        <f>ROUND((L220)/H219,2)</f>
        <v>0</v>
      </c>
      <c r="J219" s="20" t="n">
        <v>12268</v>
      </c>
      <c r="K219" s="19" t="n">
        <f>I219+ROUND(J219,2)</f>
        <v>12268</v>
      </c>
      <c r="L219" s="19" t="n">
        <f>ROUND(H219*I219,2)</f>
        <v>0</v>
      </c>
      <c r="M219" s="19" t="n">
        <f>ROUND(H219*ROUND(J219,2),2)</f>
        <v>24536</v>
      </c>
      <c r="N219" s="19" t="n">
        <f>L219+M219</f>
        <v>24536</v>
      </c>
      <c r="O219" s="8" t="n">
        <v>2</v>
      </c>
      <c r="P219" s="19" t="n" hidden="false">
        <f>ROUND((S220)/O219,2)</f>
        <v>189926</v>
      </c>
      <c r="Q219" s="20" t="n" hidden="false">
        <v>29628.8</v>
      </c>
      <c r="R219" s="19" t="n" hidden="false">
        <f>P219+Q219</f>
        <v>219554.8</v>
      </c>
      <c r="S219" s="19" t="n" hidden="false">
        <f>ROUND(O219*P219,2)</f>
        <v>379852</v>
      </c>
      <c r="T219" s="19" t="n" hidden="false">
        <f>ROUND(O219*Q219,2)</f>
        <v>59257.6</v>
      </c>
      <c r="U219" s="19" t="n" hidden="false">
        <f>S219+T219</f>
        <v>439109.6</v>
      </c>
      <c r="V219" s="21" t="n" hidden="false">
        <f>U219/N219-1</f>
        <v>16.896543853928918</v>
      </c>
      <c r="W219" s="8" t="n">
        <v>2</v>
      </c>
      <c r="X219" s="19" t="n" hidden="false">
        <f>ROUND((AA220)/W219,2)</f>
        <v>87500</v>
      </c>
      <c r="Y219" s="20" t="n" hidden="false">
        <v>20000</v>
      </c>
      <c r="Z219" s="19" t="n" hidden="false">
        <f>X219+Y219</f>
        <v>107500</v>
      </c>
      <c r="AA219" s="19" t="n" hidden="false">
        <f>ROUND(W219*X219,2)</f>
        <v>175000</v>
      </c>
      <c r="AB219" s="19" t="n" hidden="false">
        <f>ROUND(W219*Y219,2)</f>
        <v>40000</v>
      </c>
      <c r="AC219" s="19" t="n" hidden="false">
        <f>AA219+AB219</f>
        <v>215000</v>
      </c>
      <c r="AD219" s="21" t="n" hidden="false">
        <f>AC219/N219-1</f>
        <v>7.762634496250408</v>
      </c>
      <c r="AE219" s="8" t="n">
        <v>2</v>
      </c>
      <c r="AF219" s="19" t="n" hidden="false">
        <f>ROUND((AI220)/AE219,2)</f>
        <v>50000</v>
      </c>
      <c r="AG219" s="20" t="n" hidden="false">
        <v>24000</v>
      </c>
      <c r="AH219" s="19" t="n" hidden="false">
        <f>AF219+AG219</f>
        <v>74000</v>
      </c>
      <c r="AI219" s="19" t="n" hidden="false">
        <f>ROUND(AE219*AF219,2)</f>
        <v>100000</v>
      </c>
      <c r="AJ219" s="19" t="n" hidden="false">
        <f>ROUND(AE219*AG219,2)</f>
        <v>48000</v>
      </c>
      <c r="AK219" s="19" t="n" hidden="false">
        <f>AI219+AJ219</f>
        <v>148000</v>
      </c>
      <c r="AL219" s="21" t="n" hidden="false">
        <f>AK219/N219-1</f>
        <v>5.031953048581676</v>
      </c>
      <c r="AM219" s="8" t="n">
        <v>0</v>
      </c>
      <c r="AN219" s="19" t="n" hidden="false">
        <f>ROUND((AQ220)/AM219,2)</f>
        <v>0</v>
      </c>
      <c r="AO219" s="19" t="n" hidden="false">
        <v>0</v>
      </c>
      <c r="AP219" s="19" t="n" hidden="false">
        <f>AN219+AO219</f>
        <v>0</v>
      </c>
      <c r="AQ219" s="19" t="n" hidden="false">
        <f>ROUND(AM219*AN219,2)</f>
        <v>0</v>
      </c>
      <c r="AR219" s="19" t="n" hidden="false">
        <f>ROUND(AM219*AO219,2)</f>
        <v>0</v>
      </c>
      <c r="AS219" s="19" t="n" hidden="false">
        <f>AQ219+AR219</f>
        <v>0</v>
      </c>
      <c r="AT219" s="21" t="n" hidden="false">
        <f>AS219/N219-1</f>
        <v>-1</v>
      </c>
    </row>
    <row r="220" customFormat="false" hidden="false" outlineLevel="0" collapsed="false">
      <c r="A220" s="18" t="inlineStr">
        <is>
          <t xml:space="preserve">1.1.1.2.1.1.2.2.1</t>
        </is>
      </c>
      <c r="B220" s="18" t="inlineStr">
        <is>
          <t xml:space="preserve"/>
        </is>
      </c>
      <c r="C220" s="22" t="inlineStr">
        <is>
          <t xml:space="preserve">Устройство автоматического ввода резерва АВР_ / 100А на 2 ввода IP 54</t>
        </is>
      </c>
      <c r="D220" s="7" t="inlineStr">
        <is>
          <t xml:space="preserve"/>
        </is>
      </c>
      <c r="E220" s="7" t="inlineStr">
        <is>
          <t xml:space="preserve"/>
        </is>
      </c>
      <c r="F220" s="7" t="inlineStr">
        <is>
          <t xml:space="preserve">ШТ</t>
        </is>
      </c>
      <c r="G220" s="7" t="inlineStr">
        <is>
          <t xml:space="preserve">1</t>
        </is>
      </c>
      <c r="H220" s="8" t="n">
        <v>2</v>
      </c>
      <c r="I220" s="20" t="n">
        <v>0</v>
      </c>
      <c r="J220" s="19" t="n">
        <v/>
      </c>
      <c r="K220" s="19" t="n">
        <f>ROUND(I220,2)+J220</f>
        <v>0</v>
      </c>
      <c r="L220" s="19" t="n">
        <f>ROUND(H220*ROUND(I220,2),2)</f>
        <v>0</v>
      </c>
      <c r="M220" s="19" t="n">
        <v/>
      </c>
      <c r="N220" s="19" t="n">
        <f>L220+M220</f>
        <v>0</v>
      </c>
      <c r="O220" s="8" t="n">
        <v>2</v>
      </c>
      <c r="P220" s="20" t="n" hidden="false">
        <v>189926</v>
      </c>
      <c r="Q220" s="19" t="n" hidden="false">
        <v/>
      </c>
      <c r="R220" s="19" t="n" hidden="false">
        <f>P220+Q220</f>
        <v>189926</v>
      </c>
      <c r="S220" s="19" t="n" hidden="false">
        <f>ROUND(O220*P220,2)</f>
        <v>379852</v>
      </c>
      <c r="T220" s="19" t="n" hidden="false">
        <v/>
      </c>
      <c r="U220" s="19" t="n" hidden="false">
        <f>S220+T220</f>
        <v>379852</v>
      </c>
      <c r="V220" s="21" t="n" hidden="false">
        <f>U220/N220-1</f>
        <v>Infinity</v>
      </c>
      <c r="W220" s="8" t="n">
        <v>2</v>
      </c>
      <c r="X220" s="20" t="n" hidden="false">
        <v>87500</v>
      </c>
      <c r="Y220" s="19" t="n" hidden="false">
        <v/>
      </c>
      <c r="Z220" s="19" t="n" hidden="false">
        <f>X220+Y220</f>
        <v>87500</v>
      </c>
      <c r="AA220" s="19" t="n" hidden="false">
        <f>ROUND(W220*X220,2)</f>
        <v>175000</v>
      </c>
      <c r="AB220" s="19" t="n" hidden="false">
        <v/>
      </c>
      <c r="AC220" s="19" t="n" hidden="false">
        <f>AA220+AB220</f>
        <v>175000</v>
      </c>
      <c r="AD220" s="21" t="n" hidden="false">
        <f>AC220/N220-1</f>
        <v>Infinity</v>
      </c>
      <c r="AE220" s="8" t="n">
        <v>2</v>
      </c>
      <c r="AF220" s="20" t="n" hidden="false">
        <v>50000</v>
      </c>
      <c r="AG220" s="19" t="n" hidden="false">
        <v/>
      </c>
      <c r="AH220" s="19" t="n" hidden="false">
        <f>AF220+AG220</f>
        <v>50000</v>
      </c>
      <c r="AI220" s="19" t="n" hidden="false">
        <f>ROUND(AE220*AF220,2)</f>
        <v>100000</v>
      </c>
      <c r="AJ220" s="19" t="n" hidden="false">
        <v/>
      </c>
      <c r="AK220" s="19" t="n" hidden="false">
        <f>AI220+AJ220</f>
        <v>100000</v>
      </c>
      <c r="AL220" s="21" t="n" hidden="false">
        <f>AK220/N220-1</f>
        <v>Infinity</v>
      </c>
      <c r="AM220" s="8" t="n">
        <v>0</v>
      </c>
      <c r="AN220" s="19" t="n" hidden="false">
        <v>0</v>
      </c>
      <c r="AO220" s="19" t="n" hidden="false">
        <v/>
      </c>
      <c r="AP220" s="19" t="n" hidden="false">
        <f>AN220+AO220</f>
        <v>0</v>
      </c>
      <c r="AQ220" s="19" t="n" hidden="false">
        <f>ROUND(AM220*AN220,2)</f>
        <v>0</v>
      </c>
      <c r="AR220" s="19" t="n" hidden="false">
        <v/>
      </c>
      <c r="AS220" s="19" t="n" hidden="false">
        <f>AQ220+AR220</f>
        <v>0</v>
      </c>
      <c r="AT220" s="21" t="n" hidden="false">
        <f>AS220/N220-1</f>
        <v>NaN</v>
      </c>
    </row>
    <row r="221" customFormat="false" hidden="false" outlineLevel="0" collapsed="false">
      <c r="A221" s="18" t="inlineStr">
        <is>
          <t xml:space="preserve">1.1.1.2.1.1.2.3</t>
        </is>
      </c>
      <c r="B221" s="18" t="inlineStr">
        <is>
          <t xml:space="preserve"/>
        </is>
      </c>
      <c r="C221" s="18" t="inlineStr">
        <is>
          <t xml:space="preserve">Монтаж щита силового (для СКБ) / 12 модулей</t>
        </is>
      </c>
      <c r="D221" s="7" t="inlineStr">
        <is>
          <t xml:space="preserve"/>
        </is>
      </c>
      <c r="E221" s="7" t="inlineStr">
        <is>
          <t xml:space="preserve"/>
        </is>
      </c>
      <c r="F221" s="7" t="inlineStr">
        <is>
          <t xml:space="preserve">ШТ</t>
        </is>
      </c>
      <c r="G221" s="7" t="inlineStr">
        <is>
          <t xml:space="preserve">1</t>
        </is>
      </c>
      <c r="H221" s="8" t="n">
        <v>5</v>
      </c>
      <c r="I221" s="19" t="n">
        <f>ROUND((L222+L223+L224+L225+L226)/H221,2)</f>
        <v>1</v>
      </c>
      <c r="J221" s="20" t="n">
        <v>4163</v>
      </c>
      <c r="K221" s="19" t="n">
        <f>I221+ROUND(J221,2)</f>
        <v>4164</v>
      </c>
      <c r="L221" s="19" t="n">
        <f>ROUND(H221*I221,2)</f>
        <v>5</v>
      </c>
      <c r="M221" s="19" t="n">
        <f>ROUND(H221*ROUND(J221,2),2)</f>
        <v>20815</v>
      </c>
      <c r="N221" s="19" t="n">
        <f>L221+M221</f>
        <v>20820</v>
      </c>
      <c r="O221" s="8" t="n">
        <v>5</v>
      </c>
      <c r="P221" s="19" t="n" hidden="false">
        <f>ROUND((S222+S223+S224+S225+S226)/O221,2)</f>
        <v>1</v>
      </c>
      <c r="Q221" s="20" t="n" hidden="false">
        <v>16100.8</v>
      </c>
      <c r="R221" s="19" t="n" hidden="false">
        <f>P221+Q221</f>
        <v>16101.8</v>
      </c>
      <c r="S221" s="19" t="n" hidden="false">
        <f>ROUND(O221*P221,2)</f>
        <v>5</v>
      </c>
      <c r="T221" s="19" t="n" hidden="false">
        <f>ROUND(O221*Q221,2)</f>
        <v>80504</v>
      </c>
      <c r="U221" s="19" t="n" hidden="false">
        <f>S221+T221</f>
        <v>80509</v>
      </c>
      <c r="V221" s="21" t="n" hidden="false">
        <f>U221/N221-1</f>
        <v>2.8669068203650334</v>
      </c>
      <c r="W221" s="8" t="n">
        <v>5</v>
      </c>
      <c r="X221" s="19" t="n" hidden="false">
        <f>ROUND((AA222+AA223+AA224+AA225+AA226)/W221,2)</f>
        <v>1</v>
      </c>
      <c r="Y221" s="20" t="n" hidden="false">
        <v>15000</v>
      </c>
      <c r="Z221" s="19" t="n" hidden="false">
        <f>X221+Y221</f>
        <v>15001</v>
      </c>
      <c r="AA221" s="19" t="n" hidden="false">
        <f>ROUND(W221*X221,2)</f>
        <v>5</v>
      </c>
      <c r="AB221" s="19" t="n" hidden="false">
        <f>ROUND(W221*Y221,2)</f>
        <v>75000</v>
      </c>
      <c r="AC221" s="19" t="n" hidden="false">
        <f>AA221+AB221</f>
        <v>75005</v>
      </c>
      <c r="AD221" s="21" t="n" hidden="false">
        <f>AC221/N221-1</f>
        <v>2.6025456292026896</v>
      </c>
      <c r="AE221" s="8" t="n">
        <v>5</v>
      </c>
      <c r="AF221" s="19" t="n" hidden="false">
        <f>ROUND((AI222+AI223+AI224+AI225+AI226)/AE221,2)</f>
        <v>1</v>
      </c>
      <c r="AG221" s="20" t="n" hidden="false">
        <v>8200</v>
      </c>
      <c r="AH221" s="19" t="n" hidden="false">
        <f>AF221+AG221</f>
        <v>8201</v>
      </c>
      <c r="AI221" s="19" t="n" hidden="false">
        <f>ROUND(AE221*AF221,2)</f>
        <v>5</v>
      </c>
      <c r="AJ221" s="19" t="n" hidden="false">
        <f>ROUND(AE221*AG221,2)</f>
        <v>41000</v>
      </c>
      <c r="AK221" s="19" t="n" hidden="false">
        <f>AI221+AJ221</f>
        <v>41005</v>
      </c>
      <c r="AL221" s="21" t="n" hidden="false">
        <f>AK221/N221-1</f>
        <v>0.9695004803073968</v>
      </c>
      <c r="AM221" s="8" t="n">
        <v>0</v>
      </c>
      <c r="AN221" s="19" t="n" hidden="false">
        <f>ROUND((AQ222+AQ223+AQ224+AQ225+AQ226)/AM221,2)</f>
        <v>0</v>
      </c>
      <c r="AO221" s="19" t="n" hidden="false">
        <v>0</v>
      </c>
      <c r="AP221" s="19" t="n" hidden="false">
        <f>AN221+AO221</f>
        <v>0</v>
      </c>
      <c r="AQ221" s="19" t="n" hidden="false">
        <f>ROUND(AM221*AN221,2)</f>
        <v>0</v>
      </c>
      <c r="AR221" s="19" t="n" hidden="false">
        <f>ROUND(AM221*AO221,2)</f>
        <v>0</v>
      </c>
      <c r="AS221" s="19" t="n" hidden="false">
        <f>AQ221+AR221</f>
        <v>0</v>
      </c>
      <c r="AT221" s="21" t="n" hidden="false">
        <f>AS221/N221-1</f>
        <v>-1</v>
      </c>
    </row>
    <row r="222" customFormat="false" hidden="false" outlineLevel="0" collapsed="false">
      <c r="A222" s="18" t="inlineStr">
        <is>
          <t xml:space="preserve">1.1.1.2.1.1.2.3.1</t>
        </is>
      </c>
      <c r="B222" s="18" t="inlineStr">
        <is>
          <t xml:space="preserve"/>
        </is>
      </c>
      <c r="C222" s="22" t="inlineStr">
        <is>
          <t xml:space="preserve">Щит силовой (в соответствии со схемой)_ / МЭЛ</t>
        </is>
      </c>
      <c r="D222" s="7" t="inlineStr">
        <is>
          <t xml:space="preserve">ЩС 2.2</t>
        </is>
      </c>
      <c r="E222" s="7" t="inlineStr">
        <is>
          <t xml:space="preserve"/>
        </is>
      </c>
      <c r="F222" s="7" t="inlineStr">
        <is>
          <t xml:space="preserve">ШТ</t>
        </is>
      </c>
      <c r="G222" s="7" t="inlineStr">
        <is>
          <t xml:space="preserve">1</t>
        </is>
      </c>
      <c r="H222" s="8" t="n">
        <v>1</v>
      </c>
      <c r="I222" s="23" t="n">
        <v>1</v>
      </c>
      <c r="J222" s="19" t="n">
        <v/>
      </c>
      <c r="K222" s="19" t="n">
        <f>ROUND(I222,2)+J222</f>
        <v>1</v>
      </c>
      <c r="L222" s="19" t="n">
        <f>ROUND(H222*ROUND(I222,2),2)</f>
        <v>1</v>
      </c>
      <c r="M222" s="19" t="n">
        <v/>
      </c>
      <c r="N222" s="19" t="n">
        <f>L222+M222</f>
        <v>1</v>
      </c>
      <c r="O222" s="8" t="n">
        <v>1</v>
      </c>
      <c r="P222" s="23" t="n" hidden="false">
        <v>1</v>
      </c>
      <c r="Q222" s="19" t="n" hidden="false">
        <v/>
      </c>
      <c r="R222" s="19" t="n" hidden="false">
        <f>P222+Q222</f>
        <v>1</v>
      </c>
      <c r="S222" s="19" t="n" hidden="false">
        <f>ROUND(O222*P222,2)</f>
        <v>1</v>
      </c>
      <c r="T222" s="19" t="n" hidden="false">
        <v/>
      </c>
      <c r="U222" s="19" t="n" hidden="false">
        <f>S222+T222</f>
        <v>1</v>
      </c>
      <c r="V222" s="21" t="n" hidden="false">
        <f>U222/N222-1</f>
        <v>0</v>
      </c>
      <c r="W222" s="8" t="n">
        <v>1</v>
      </c>
      <c r="X222" s="23" t="n" hidden="false">
        <v>1</v>
      </c>
      <c r="Y222" s="19" t="n" hidden="false">
        <v/>
      </c>
      <c r="Z222" s="19" t="n" hidden="false">
        <f>X222+Y222</f>
        <v>1</v>
      </c>
      <c r="AA222" s="19" t="n" hidden="false">
        <f>ROUND(W222*X222,2)</f>
        <v>1</v>
      </c>
      <c r="AB222" s="19" t="n" hidden="false">
        <v/>
      </c>
      <c r="AC222" s="19" t="n" hidden="false">
        <f>AA222+AB222</f>
        <v>1</v>
      </c>
      <c r="AD222" s="21" t="n" hidden="false">
        <f>AC222/N222-1</f>
        <v>0</v>
      </c>
      <c r="AE222" s="8" t="n">
        <v>1</v>
      </c>
      <c r="AF222" s="23" t="n" hidden="false">
        <v>1</v>
      </c>
      <c r="AG222" s="19" t="n" hidden="false">
        <v/>
      </c>
      <c r="AH222" s="19" t="n" hidden="false">
        <f>AF222+AG222</f>
        <v>1</v>
      </c>
      <c r="AI222" s="19" t="n" hidden="false">
        <f>ROUND(AE222*AF222,2)</f>
        <v>1</v>
      </c>
      <c r="AJ222" s="19" t="n" hidden="false">
        <v/>
      </c>
      <c r="AK222" s="19" t="n" hidden="false">
        <f>AI222+AJ222</f>
        <v>1</v>
      </c>
      <c r="AL222" s="21" t="n" hidden="false">
        <f>AK222/N222-1</f>
        <v>0</v>
      </c>
      <c r="AM222" s="8" t="n">
        <v>0</v>
      </c>
      <c r="AN222" s="23" t="n" hidden="false">
        <v>0</v>
      </c>
      <c r="AO222" s="19" t="n" hidden="false">
        <v/>
      </c>
      <c r="AP222" s="19" t="n" hidden="false">
        <f>AN222+AO222</f>
        <v>0</v>
      </c>
      <c r="AQ222" s="19" t="n" hidden="false">
        <f>ROUND(AM222*AN222,2)</f>
        <v>0</v>
      </c>
      <c r="AR222" s="19" t="n" hidden="false">
        <v/>
      </c>
      <c r="AS222" s="19" t="n" hidden="false">
        <f>AQ222+AR222</f>
        <v>0</v>
      </c>
      <c r="AT222" s="21" t="n" hidden="false">
        <f>AS222/N222-1</f>
        <v>-1</v>
      </c>
    </row>
    <row r="223" customFormat="false" hidden="false" outlineLevel="0" collapsed="false">
      <c r="A223" s="18" t="inlineStr">
        <is>
          <t xml:space="preserve">1.1.1.2.1.1.2.3.2</t>
        </is>
      </c>
      <c r="B223" s="18" t="inlineStr">
        <is>
          <t xml:space="preserve"/>
        </is>
      </c>
      <c r="C223" s="22" t="inlineStr">
        <is>
          <t xml:space="preserve">Щит силовой (в соответствии со схемой)_ / МЭЛ</t>
        </is>
      </c>
      <c r="D223" s="7" t="inlineStr">
        <is>
          <t xml:space="preserve">ЩС 1.2</t>
        </is>
      </c>
      <c r="E223" s="7" t="inlineStr">
        <is>
          <t xml:space="preserve"/>
        </is>
      </c>
      <c r="F223" s="7" t="inlineStr">
        <is>
          <t xml:space="preserve">ШТ</t>
        </is>
      </c>
      <c r="G223" s="7" t="inlineStr">
        <is>
          <t xml:space="preserve">1</t>
        </is>
      </c>
      <c r="H223" s="8" t="n">
        <v>1</v>
      </c>
      <c r="I223" s="23" t="n">
        <v>1</v>
      </c>
      <c r="J223" s="19" t="n">
        <v/>
      </c>
      <c r="K223" s="19" t="n">
        <f>ROUND(I223,2)+J223</f>
        <v>1</v>
      </c>
      <c r="L223" s="19" t="n">
        <f>ROUND(H223*ROUND(I223,2),2)</f>
        <v>1</v>
      </c>
      <c r="M223" s="19" t="n">
        <v/>
      </c>
      <c r="N223" s="19" t="n">
        <f>L223+M223</f>
        <v>1</v>
      </c>
      <c r="O223" s="8" t="n">
        <v>1</v>
      </c>
      <c r="P223" s="23" t="n" hidden="false">
        <v>1</v>
      </c>
      <c r="Q223" s="19" t="n" hidden="false">
        <v/>
      </c>
      <c r="R223" s="19" t="n" hidden="false">
        <f>P223+Q223</f>
        <v>1</v>
      </c>
      <c r="S223" s="19" t="n" hidden="false">
        <f>ROUND(O223*P223,2)</f>
        <v>1</v>
      </c>
      <c r="T223" s="19" t="n" hidden="false">
        <v/>
      </c>
      <c r="U223" s="19" t="n" hidden="false">
        <f>S223+T223</f>
        <v>1</v>
      </c>
      <c r="V223" s="21" t="n" hidden="false">
        <f>U223/N223-1</f>
        <v>0</v>
      </c>
      <c r="W223" s="8" t="n">
        <v>1</v>
      </c>
      <c r="X223" s="23" t="n" hidden="false">
        <v>1</v>
      </c>
      <c r="Y223" s="19" t="n" hidden="false">
        <v/>
      </c>
      <c r="Z223" s="19" t="n" hidden="false">
        <f>X223+Y223</f>
        <v>1</v>
      </c>
      <c r="AA223" s="19" t="n" hidden="false">
        <f>ROUND(W223*X223,2)</f>
        <v>1</v>
      </c>
      <c r="AB223" s="19" t="n" hidden="false">
        <v/>
      </c>
      <c r="AC223" s="19" t="n" hidden="false">
        <f>AA223+AB223</f>
        <v>1</v>
      </c>
      <c r="AD223" s="21" t="n" hidden="false">
        <f>AC223/N223-1</f>
        <v>0</v>
      </c>
      <c r="AE223" s="8" t="n">
        <v>1</v>
      </c>
      <c r="AF223" s="23" t="n" hidden="false">
        <v>1</v>
      </c>
      <c r="AG223" s="19" t="n" hidden="false">
        <v/>
      </c>
      <c r="AH223" s="19" t="n" hidden="false">
        <f>AF223+AG223</f>
        <v>1</v>
      </c>
      <c r="AI223" s="19" t="n" hidden="false">
        <f>ROUND(AE223*AF223,2)</f>
        <v>1</v>
      </c>
      <c r="AJ223" s="19" t="n" hidden="false">
        <v/>
      </c>
      <c r="AK223" s="19" t="n" hidden="false">
        <f>AI223+AJ223</f>
        <v>1</v>
      </c>
      <c r="AL223" s="21" t="n" hidden="false">
        <f>AK223/N223-1</f>
        <v>0</v>
      </c>
      <c r="AM223" s="8" t="n">
        <v>0</v>
      </c>
      <c r="AN223" s="23" t="n" hidden="false">
        <v>0</v>
      </c>
      <c r="AO223" s="19" t="n" hidden="false">
        <v/>
      </c>
      <c r="AP223" s="19" t="n" hidden="false">
        <f>AN223+AO223</f>
        <v>0</v>
      </c>
      <c r="AQ223" s="19" t="n" hidden="false">
        <f>ROUND(AM223*AN223,2)</f>
        <v>0</v>
      </c>
      <c r="AR223" s="19" t="n" hidden="false">
        <v/>
      </c>
      <c r="AS223" s="19" t="n" hidden="false">
        <f>AQ223+AR223</f>
        <v>0</v>
      </c>
      <c r="AT223" s="21" t="n" hidden="false">
        <f>AS223/N223-1</f>
        <v>-1</v>
      </c>
    </row>
    <row r="224" customFormat="false" hidden="false" outlineLevel="0" collapsed="false">
      <c r="A224" s="18" t="inlineStr">
        <is>
          <t xml:space="preserve">1.1.1.2.1.1.2.3.3</t>
        </is>
      </c>
      <c r="B224" s="18" t="inlineStr">
        <is>
          <t xml:space="preserve"/>
        </is>
      </c>
      <c r="C224" s="22" t="inlineStr">
        <is>
          <t xml:space="preserve">Щит силовой (в соответствии со схемой)_ / МЭЛ</t>
        </is>
      </c>
      <c r="D224" s="7" t="inlineStr">
        <is>
          <t xml:space="preserve">ЩРВ</t>
        </is>
      </c>
      <c r="E224" s="7" t="inlineStr">
        <is>
          <t xml:space="preserve"/>
        </is>
      </c>
      <c r="F224" s="7" t="inlineStr">
        <is>
          <t xml:space="preserve">ШТ</t>
        </is>
      </c>
      <c r="G224" s="7" t="inlineStr">
        <is>
          <t xml:space="preserve">1</t>
        </is>
      </c>
      <c r="H224" s="8" t="n">
        <v>1</v>
      </c>
      <c r="I224" s="23" t="n">
        <v>1</v>
      </c>
      <c r="J224" s="19" t="n">
        <v/>
      </c>
      <c r="K224" s="19" t="n">
        <f>ROUND(I224,2)+J224</f>
        <v>1</v>
      </c>
      <c r="L224" s="19" t="n">
        <f>ROUND(H224*ROUND(I224,2),2)</f>
        <v>1</v>
      </c>
      <c r="M224" s="19" t="n">
        <v/>
      </c>
      <c r="N224" s="19" t="n">
        <f>L224+M224</f>
        <v>1</v>
      </c>
      <c r="O224" s="8" t="n">
        <v>1</v>
      </c>
      <c r="P224" s="23" t="n" hidden="false">
        <v>1</v>
      </c>
      <c r="Q224" s="19" t="n" hidden="false">
        <v/>
      </c>
      <c r="R224" s="19" t="n" hidden="false">
        <f>P224+Q224</f>
        <v>1</v>
      </c>
      <c r="S224" s="19" t="n" hidden="false">
        <f>ROUND(O224*P224,2)</f>
        <v>1</v>
      </c>
      <c r="T224" s="19" t="n" hidden="false">
        <v/>
      </c>
      <c r="U224" s="19" t="n" hidden="false">
        <f>S224+T224</f>
        <v>1</v>
      </c>
      <c r="V224" s="21" t="n" hidden="false">
        <f>U224/N224-1</f>
        <v>0</v>
      </c>
      <c r="W224" s="8" t="n">
        <v>1</v>
      </c>
      <c r="X224" s="23" t="n" hidden="false">
        <v>1</v>
      </c>
      <c r="Y224" s="19" t="n" hidden="false">
        <v/>
      </c>
      <c r="Z224" s="19" t="n" hidden="false">
        <f>X224+Y224</f>
        <v>1</v>
      </c>
      <c r="AA224" s="19" t="n" hidden="false">
        <f>ROUND(W224*X224,2)</f>
        <v>1</v>
      </c>
      <c r="AB224" s="19" t="n" hidden="false">
        <v/>
      </c>
      <c r="AC224" s="19" t="n" hidden="false">
        <f>AA224+AB224</f>
        <v>1</v>
      </c>
      <c r="AD224" s="21" t="n" hidden="false">
        <f>AC224/N224-1</f>
        <v>0</v>
      </c>
      <c r="AE224" s="8" t="n">
        <v>1</v>
      </c>
      <c r="AF224" s="23" t="n" hidden="false">
        <v>1</v>
      </c>
      <c r="AG224" s="19" t="n" hidden="false">
        <v/>
      </c>
      <c r="AH224" s="19" t="n" hidden="false">
        <f>AF224+AG224</f>
        <v>1</v>
      </c>
      <c r="AI224" s="19" t="n" hidden="false">
        <f>ROUND(AE224*AF224,2)</f>
        <v>1</v>
      </c>
      <c r="AJ224" s="19" t="n" hidden="false">
        <v/>
      </c>
      <c r="AK224" s="19" t="n" hidden="false">
        <f>AI224+AJ224</f>
        <v>1</v>
      </c>
      <c r="AL224" s="21" t="n" hidden="false">
        <f>AK224/N224-1</f>
        <v>0</v>
      </c>
      <c r="AM224" s="8" t="n">
        <v>0</v>
      </c>
      <c r="AN224" s="23" t="n" hidden="false">
        <v>0</v>
      </c>
      <c r="AO224" s="19" t="n" hidden="false">
        <v/>
      </c>
      <c r="AP224" s="19" t="n" hidden="false">
        <f>AN224+AO224</f>
        <v>0</v>
      </c>
      <c r="AQ224" s="19" t="n" hidden="false">
        <f>ROUND(AM224*AN224,2)</f>
        <v>0</v>
      </c>
      <c r="AR224" s="19" t="n" hidden="false">
        <v/>
      </c>
      <c r="AS224" s="19" t="n" hidden="false">
        <f>AQ224+AR224</f>
        <v>0</v>
      </c>
      <c r="AT224" s="21" t="n" hidden="false">
        <f>AS224/N224-1</f>
        <v>-1</v>
      </c>
    </row>
    <row r="225" customFormat="false" hidden="false" outlineLevel="0" collapsed="false">
      <c r="A225" s="18" t="inlineStr">
        <is>
          <t xml:space="preserve">1.1.1.2.1.1.2.3.4</t>
        </is>
      </c>
      <c r="B225" s="18" t="inlineStr">
        <is>
          <t xml:space="preserve"/>
        </is>
      </c>
      <c r="C225" s="22" t="inlineStr">
        <is>
          <t xml:space="preserve">Щит силовой (в соответствии со схемой)_ / МЭЛ</t>
        </is>
      </c>
      <c r="D225" s="7" t="inlineStr">
        <is>
          <t xml:space="preserve">ЩС 4.2</t>
        </is>
      </c>
      <c r="E225" s="7" t="inlineStr">
        <is>
          <t xml:space="preserve"/>
        </is>
      </c>
      <c r="F225" s="7" t="inlineStr">
        <is>
          <t xml:space="preserve">ШТ</t>
        </is>
      </c>
      <c r="G225" s="7" t="inlineStr">
        <is>
          <t xml:space="preserve">1</t>
        </is>
      </c>
      <c r="H225" s="8" t="n">
        <v>1</v>
      </c>
      <c r="I225" s="23" t="n">
        <v>1</v>
      </c>
      <c r="J225" s="19" t="n">
        <v/>
      </c>
      <c r="K225" s="19" t="n">
        <f>ROUND(I225,2)+J225</f>
        <v>1</v>
      </c>
      <c r="L225" s="19" t="n">
        <f>ROUND(H225*ROUND(I225,2),2)</f>
        <v>1</v>
      </c>
      <c r="M225" s="19" t="n">
        <v/>
      </c>
      <c r="N225" s="19" t="n">
        <f>L225+M225</f>
        <v>1</v>
      </c>
      <c r="O225" s="8" t="n">
        <v>1</v>
      </c>
      <c r="P225" s="23" t="n" hidden="false">
        <v>1</v>
      </c>
      <c r="Q225" s="19" t="n" hidden="false">
        <v/>
      </c>
      <c r="R225" s="19" t="n" hidden="false">
        <f>P225+Q225</f>
        <v>1</v>
      </c>
      <c r="S225" s="19" t="n" hidden="false">
        <f>ROUND(O225*P225,2)</f>
        <v>1</v>
      </c>
      <c r="T225" s="19" t="n" hidden="false">
        <v/>
      </c>
      <c r="U225" s="19" t="n" hidden="false">
        <f>S225+T225</f>
        <v>1</v>
      </c>
      <c r="V225" s="21" t="n" hidden="false">
        <f>U225/N225-1</f>
        <v>0</v>
      </c>
      <c r="W225" s="8" t="n">
        <v>1</v>
      </c>
      <c r="X225" s="23" t="n" hidden="false">
        <v>1</v>
      </c>
      <c r="Y225" s="19" t="n" hidden="false">
        <v/>
      </c>
      <c r="Z225" s="19" t="n" hidden="false">
        <f>X225+Y225</f>
        <v>1</v>
      </c>
      <c r="AA225" s="19" t="n" hidden="false">
        <f>ROUND(W225*X225,2)</f>
        <v>1</v>
      </c>
      <c r="AB225" s="19" t="n" hidden="false">
        <v/>
      </c>
      <c r="AC225" s="19" t="n" hidden="false">
        <f>AA225+AB225</f>
        <v>1</v>
      </c>
      <c r="AD225" s="21" t="n" hidden="false">
        <f>AC225/N225-1</f>
        <v>0</v>
      </c>
      <c r="AE225" s="8" t="n">
        <v>1</v>
      </c>
      <c r="AF225" s="23" t="n" hidden="false">
        <v>1</v>
      </c>
      <c r="AG225" s="19" t="n" hidden="false">
        <v/>
      </c>
      <c r="AH225" s="19" t="n" hidden="false">
        <f>AF225+AG225</f>
        <v>1</v>
      </c>
      <c r="AI225" s="19" t="n" hidden="false">
        <f>ROUND(AE225*AF225,2)</f>
        <v>1</v>
      </c>
      <c r="AJ225" s="19" t="n" hidden="false">
        <v/>
      </c>
      <c r="AK225" s="19" t="n" hidden="false">
        <f>AI225+AJ225</f>
        <v>1</v>
      </c>
      <c r="AL225" s="21" t="n" hidden="false">
        <f>AK225/N225-1</f>
        <v>0</v>
      </c>
      <c r="AM225" s="8" t="n">
        <v>0</v>
      </c>
      <c r="AN225" s="23" t="n" hidden="false">
        <v>0</v>
      </c>
      <c r="AO225" s="19" t="n" hidden="false">
        <v/>
      </c>
      <c r="AP225" s="19" t="n" hidden="false">
        <f>AN225+AO225</f>
        <v>0</v>
      </c>
      <c r="AQ225" s="19" t="n" hidden="false">
        <f>ROUND(AM225*AN225,2)</f>
        <v>0</v>
      </c>
      <c r="AR225" s="19" t="n" hidden="false">
        <v/>
      </c>
      <c r="AS225" s="19" t="n" hidden="false">
        <f>AQ225+AR225</f>
        <v>0</v>
      </c>
      <c r="AT225" s="21" t="n" hidden="false">
        <f>AS225/N225-1</f>
        <v>-1</v>
      </c>
    </row>
    <row r="226" customFormat="false" hidden="false" outlineLevel="0" collapsed="false">
      <c r="A226" s="18" t="inlineStr">
        <is>
          <t xml:space="preserve">1.1.1.2.1.1.2.3.5</t>
        </is>
      </c>
      <c r="B226" s="18" t="inlineStr">
        <is>
          <t xml:space="preserve"/>
        </is>
      </c>
      <c r="C226" s="22" t="inlineStr">
        <is>
          <t xml:space="preserve">Щит силовой (в соответствии со схемой)_ / МЭЛ</t>
        </is>
      </c>
      <c r="D226" s="7" t="inlineStr">
        <is>
          <t xml:space="preserve">ЩС 3.2</t>
        </is>
      </c>
      <c r="E226" s="7" t="inlineStr">
        <is>
          <t xml:space="preserve"/>
        </is>
      </c>
      <c r="F226" s="7" t="inlineStr">
        <is>
          <t xml:space="preserve">ШТ</t>
        </is>
      </c>
      <c r="G226" s="7" t="inlineStr">
        <is>
          <t xml:space="preserve">1</t>
        </is>
      </c>
      <c r="H226" s="8" t="n">
        <v>1</v>
      </c>
      <c r="I226" s="23" t="n">
        <v>1</v>
      </c>
      <c r="J226" s="19" t="n">
        <v/>
      </c>
      <c r="K226" s="19" t="n">
        <f>ROUND(I226,2)+J226</f>
        <v>1</v>
      </c>
      <c r="L226" s="19" t="n">
        <f>ROUND(H226*ROUND(I226,2),2)</f>
        <v>1</v>
      </c>
      <c r="M226" s="19" t="n">
        <v/>
      </c>
      <c r="N226" s="19" t="n">
        <f>L226+M226</f>
        <v>1</v>
      </c>
      <c r="O226" s="8" t="n">
        <v>1</v>
      </c>
      <c r="P226" s="23" t="n" hidden="false">
        <v>1</v>
      </c>
      <c r="Q226" s="19" t="n" hidden="false">
        <v/>
      </c>
      <c r="R226" s="19" t="n" hidden="false">
        <f>P226+Q226</f>
        <v>1</v>
      </c>
      <c r="S226" s="19" t="n" hidden="false">
        <f>ROUND(O226*P226,2)</f>
        <v>1</v>
      </c>
      <c r="T226" s="19" t="n" hidden="false">
        <v/>
      </c>
      <c r="U226" s="19" t="n" hidden="false">
        <f>S226+T226</f>
        <v>1</v>
      </c>
      <c r="V226" s="21" t="n" hidden="false">
        <f>U226/N226-1</f>
        <v>0</v>
      </c>
      <c r="W226" s="8" t="n">
        <v>1</v>
      </c>
      <c r="X226" s="23" t="n" hidden="false">
        <v>1</v>
      </c>
      <c r="Y226" s="19" t="n" hidden="false">
        <v/>
      </c>
      <c r="Z226" s="19" t="n" hidden="false">
        <f>X226+Y226</f>
        <v>1</v>
      </c>
      <c r="AA226" s="19" t="n" hidden="false">
        <f>ROUND(W226*X226,2)</f>
        <v>1</v>
      </c>
      <c r="AB226" s="19" t="n" hidden="false">
        <v/>
      </c>
      <c r="AC226" s="19" t="n" hidden="false">
        <f>AA226+AB226</f>
        <v>1</v>
      </c>
      <c r="AD226" s="21" t="n" hidden="false">
        <f>AC226/N226-1</f>
        <v>0</v>
      </c>
      <c r="AE226" s="8" t="n">
        <v>1</v>
      </c>
      <c r="AF226" s="23" t="n" hidden="false">
        <v>1</v>
      </c>
      <c r="AG226" s="19" t="n" hidden="false">
        <v/>
      </c>
      <c r="AH226" s="19" t="n" hidden="false">
        <f>AF226+AG226</f>
        <v>1</v>
      </c>
      <c r="AI226" s="19" t="n" hidden="false">
        <f>ROUND(AE226*AF226,2)</f>
        <v>1</v>
      </c>
      <c r="AJ226" s="19" t="n" hidden="false">
        <v/>
      </c>
      <c r="AK226" s="19" t="n" hidden="false">
        <f>AI226+AJ226</f>
        <v>1</v>
      </c>
      <c r="AL226" s="21" t="n" hidden="false">
        <f>AK226/N226-1</f>
        <v>0</v>
      </c>
      <c r="AM226" s="8" t="n">
        <v>0</v>
      </c>
      <c r="AN226" s="23" t="n" hidden="false">
        <v>0</v>
      </c>
      <c r="AO226" s="19" t="n" hidden="false">
        <v/>
      </c>
      <c r="AP226" s="19" t="n" hidden="false">
        <f>AN226+AO226</f>
        <v>0</v>
      </c>
      <c r="AQ226" s="19" t="n" hidden="false">
        <f>ROUND(AM226*AN226,2)</f>
        <v>0</v>
      </c>
      <c r="AR226" s="19" t="n" hidden="false">
        <v/>
      </c>
      <c r="AS226" s="19" t="n" hidden="false">
        <f>AQ226+AR226</f>
        <v>0</v>
      </c>
      <c r="AT226" s="21" t="n" hidden="false">
        <f>AS226/N226-1</f>
        <v>-1</v>
      </c>
    </row>
    <row r="227" customFormat="false" hidden="false" outlineLevel="0" collapsed="false">
      <c r="A227" s="18" t="inlineStr">
        <is>
          <t xml:space="preserve">1.1.1.2.1.1.2.4</t>
        </is>
      </c>
      <c r="B227" s="18" t="inlineStr">
        <is>
          <t xml:space="preserve"/>
        </is>
      </c>
      <c r="C227" s="18" t="inlineStr">
        <is>
          <t xml:space="preserve">Монтаж щита силового (для СКБ) / 18 модулей</t>
        </is>
      </c>
      <c r="D227" s="7" t="inlineStr">
        <is>
          <t xml:space="preserve"/>
        </is>
      </c>
      <c r="E227" s="7" t="inlineStr">
        <is>
          <t xml:space="preserve"/>
        </is>
      </c>
      <c r="F227" s="7" t="inlineStr">
        <is>
          <t xml:space="preserve">ШТ</t>
        </is>
      </c>
      <c r="G227" s="7" t="inlineStr">
        <is>
          <t xml:space="preserve">1</t>
        </is>
      </c>
      <c r="H227" s="8" t="n">
        <v>8</v>
      </c>
      <c r="I227" s="19" t="n">
        <f>ROUND((L228+L229+L230+L231+L232+L233+L234+L235)/H227,2)</f>
        <v>1</v>
      </c>
      <c r="J227" s="20" t="n">
        <v>6708</v>
      </c>
      <c r="K227" s="19" t="n">
        <f>I227+ROUND(J227,2)</f>
        <v>6709</v>
      </c>
      <c r="L227" s="19" t="n">
        <f>ROUND(H227*I227,2)</f>
        <v>8</v>
      </c>
      <c r="M227" s="19" t="n">
        <f>ROUND(H227*ROUND(J227,2),2)</f>
        <v>53664</v>
      </c>
      <c r="N227" s="19" t="n">
        <f>L227+M227</f>
        <v>53672</v>
      </c>
      <c r="O227" s="8" t="n">
        <v>8</v>
      </c>
      <c r="P227" s="19" t="n" hidden="false">
        <f>ROUND((S228+S229+S230+S231+S232+S233+S234+S235)/O227,2)</f>
        <v>1</v>
      </c>
      <c r="Q227" s="20" t="n" hidden="false">
        <v>16100.8</v>
      </c>
      <c r="R227" s="19" t="n" hidden="false">
        <f>P227+Q227</f>
        <v>16101.8</v>
      </c>
      <c r="S227" s="19" t="n" hidden="false">
        <f>ROUND(O227*P227,2)</f>
        <v>8</v>
      </c>
      <c r="T227" s="19" t="n" hidden="false">
        <f>ROUND(O227*Q227,2)</f>
        <v>128806.4</v>
      </c>
      <c r="U227" s="19" t="n" hidden="false">
        <f>S227+T227</f>
        <v>128814.4</v>
      </c>
      <c r="V227" s="21" t="n" hidden="false">
        <f>U227/N227-1</f>
        <v>1.400029810702042</v>
      </c>
      <c r="W227" s="8" t="n">
        <v>8</v>
      </c>
      <c r="X227" s="19" t="n" hidden="false">
        <f>ROUND((AA228+AA229+AA230+AA231+AA232+AA233+AA234+AA235)/W227,2)</f>
        <v>1</v>
      </c>
      <c r="Y227" s="20" t="n" hidden="false">
        <v>17500</v>
      </c>
      <c r="Z227" s="19" t="n" hidden="false">
        <f>X227+Y227</f>
        <v>17501</v>
      </c>
      <c r="AA227" s="19" t="n" hidden="false">
        <f>ROUND(W227*X227,2)</f>
        <v>8</v>
      </c>
      <c r="AB227" s="19" t="n" hidden="false">
        <f>ROUND(W227*Y227,2)</f>
        <v>140000</v>
      </c>
      <c r="AC227" s="19" t="n" hidden="false">
        <f>AA227+AB227</f>
        <v>140008</v>
      </c>
      <c r="AD227" s="21" t="n" hidden="false">
        <f>AC227/N227-1</f>
        <v>1.6085854821881056</v>
      </c>
      <c r="AE227" s="8" t="n">
        <v>8</v>
      </c>
      <c r="AF227" s="19" t="n" hidden="false">
        <f>ROUND((AI228+AI229+AI230+AI231+AI232+AI233+AI234+AI235)/AE227,2)</f>
        <v>1</v>
      </c>
      <c r="AG227" s="20" t="n" hidden="false">
        <v>13400</v>
      </c>
      <c r="AH227" s="19" t="n" hidden="false">
        <f>AF227+AG227</f>
        <v>13401</v>
      </c>
      <c r="AI227" s="19" t="n" hidden="false">
        <f>ROUND(AE227*AF227,2)</f>
        <v>8</v>
      </c>
      <c r="AJ227" s="19" t="n" hidden="false">
        <f>ROUND(AE227*AG227,2)</f>
        <v>107200</v>
      </c>
      <c r="AK227" s="19" t="n" hidden="false">
        <f>AI227+AJ227</f>
        <v>107208</v>
      </c>
      <c r="AL227" s="21" t="n" hidden="false">
        <f>AK227/N227-1</f>
        <v>0.9974660903264272</v>
      </c>
      <c r="AM227" s="8" t="n">
        <v>0</v>
      </c>
      <c r="AN227" s="19" t="n" hidden="false">
        <f>ROUND((AQ228+AQ229+AQ230+AQ231+AQ232+AQ233+AQ234+AQ235)/AM227,2)</f>
        <v>0</v>
      </c>
      <c r="AO227" s="19" t="n" hidden="false">
        <v>0</v>
      </c>
      <c r="AP227" s="19" t="n" hidden="false">
        <f>AN227+AO227</f>
        <v>0</v>
      </c>
      <c r="AQ227" s="19" t="n" hidden="false">
        <f>ROUND(AM227*AN227,2)</f>
        <v>0</v>
      </c>
      <c r="AR227" s="19" t="n" hidden="false">
        <f>ROUND(AM227*AO227,2)</f>
        <v>0</v>
      </c>
      <c r="AS227" s="19" t="n" hidden="false">
        <f>AQ227+AR227</f>
        <v>0</v>
      </c>
      <c r="AT227" s="21" t="n" hidden="false">
        <f>AS227/N227-1</f>
        <v>-1</v>
      </c>
    </row>
    <row r="228" customFormat="false" hidden="false" outlineLevel="0" collapsed="false">
      <c r="A228" s="18" t="inlineStr">
        <is>
          <t xml:space="preserve">1.1.1.2.1.1.2.4.1</t>
        </is>
      </c>
      <c r="B228" s="18" t="inlineStr">
        <is>
          <t xml:space="preserve"/>
        </is>
      </c>
      <c r="C228" s="22" t="inlineStr">
        <is>
          <t xml:space="preserve">Щит силовой (в соответствии со схемой)_ / МЭЛ</t>
        </is>
      </c>
      <c r="D228" s="7" t="inlineStr">
        <is>
          <t xml:space="preserve">ЩАО2.3  ЩРн-18-350х300х120-IP31 mb11-18n EKF</t>
        </is>
      </c>
      <c r="E228" s="7" t="inlineStr">
        <is>
          <t xml:space="preserve"/>
        </is>
      </c>
      <c r="F228" s="7" t="inlineStr">
        <is>
          <t xml:space="preserve">ШТ</t>
        </is>
      </c>
      <c r="G228" s="7" t="inlineStr">
        <is>
          <t xml:space="preserve">1</t>
        </is>
      </c>
      <c r="H228" s="8" t="n">
        <v>1</v>
      </c>
      <c r="I228" s="23" t="n">
        <v>1</v>
      </c>
      <c r="J228" s="19" t="n">
        <v/>
      </c>
      <c r="K228" s="19" t="n">
        <f>ROUND(I228,2)+J228</f>
        <v>1</v>
      </c>
      <c r="L228" s="19" t="n">
        <f>ROUND(H228*ROUND(I228,2),2)</f>
        <v>1</v>
      </c>
      <c r="M228" s="19" t="n">
        <v/>
      </c>
      <c r="N228" s="19" t="n">
        <f>L228+M228</f>
        <v>1</v>
      </c>
      <c r="O228" s="8" t="n">
        <v>1</v>
      </c>
      <c r="P228" s="23" t="n" hidden="false">
        <v>1</v>
      </c>
      <c r="Q228" s="19" t="n" hidden="false">
        <v/>
      </c>
      <c r="R228" s="19" t="n" hidden="false">
        <f>P228+Q228</f>
        <v>1</v>
      </c>
      <c r="S228" s="19" t="n" hidden="false">
        <f>ROUND(O228*P228,2)</f>
        <v>1</v>
      </c>
      <c r="T228" s="19" t="n" hidden="false">
        <v/>
      </c>
      <c r="U228" s="19" t="n" hidden="false">
        <f>S228+T228</f>
        <v>1</v>
      </c>
      <c r="V228" s="21" t="n" hidden="false">
        <f>U228/N228-1</f>
        <v>0</v>
      </c>
      <c r="W228" s="8" t="n">
        <v>1</v>
      </c>
      <c r="X228" s="23" t="n" hidden="false">
        <v>1</v>
      </c>
      <c r="Y228" s="19" t="n" hidden="false">
        <v/>
      </c>
      <c r="Z228" s="19" t="n" hidden="false">
        <f>X228+Y228</f>
        <v>1</v>
      </c>
      <c r="AA228" s="19" t="n" hidden="false">
        <f>ROUND(W228*X228,2)</f>
        <v>1</v>
      </c>
      <c r="AB228" s="19" t="n" hidden="false">
        <v/>
      </c>
      <c r="AC228" s="19" t="n" hidden="false">
        <f>AA228+AB228</f>
        <v>1</v>
      </c>
      <c r="AD228" s="21" t="n" hidden="false">
        <f>AC228/N228-1</f>
        <v>0</v>
      </c>
      <c r="AE228" s="8" t="n">
        <v>1</v>
      </c>
      <c r="AF228" s="23" t="n" hidden="false">
        <v>1</v>
      </c>
      <c r="AG228" s="19" t="n" hidden="false">
        <v/>
      </c>
      <c r="AH228" s="19" t="n" hidden="false">
        <f>AF228+AG228</f>
        <v>1</v>
      </c>
      <c r="AI228" s="19" t="n" hidden="false">
        <f>ROUND(AE228*AF228,2)</f>
        <v>1</v>
      </c>
      <c r="AJ228" s="19" t="n" hidden="false">
        <v/>
      </c>
      <c r="AK228" s="19" t="n" hidden="false">
        <f>AI228+AJ228</f>
        <v>1</v>
      </c>
      <c r="AL228" s="21" t="n" hidden="false">
        <f>AK228/N228-1</f>
        <v>0</v>
      </c>
      <c r="AM228" s="8" t="n">
        <v>0</v>
      </c>
      <c r="AN228" s="23" t="n" hidden="false">
        <v>0</v>
      </c>
      <c r="AO228" s="19" t="n" hidden="false">
        <v/>
      </c>
      <c r="AP228" s="19" t="n" hidden="false">
        <f>AN228+AO228</f>
        <v>0</v>
      </c>
      <c r="AQ228" s="19" t="n" hidden="false">
        <f>ROUND(AM228*AN228,2)</f>
        <v>0</v>
      </c>
      <c r="AR228" s="19" t="n" hidden="false">
        <v/>
      </c>
      <c r="AS228" s="19" t="n" hidden="false">
        <f>AQ228+AR228</f>
        <v>0</v>
      </c>
      <c r="AT228" s="21" t="n" hidden="false">
        <f>AS228/N228-1</f>
        <v>-1</v>
      </c>
    </row>
    <row r="229" customFormat="false" hidden="false" outlineLevel="0" collapsed="false">
      <c r="A229" s="18" t="inlineStr">
        <is>
          <t xml:space="preserve">1.1.1.2.1.1.2.4.2</t>
        </is>
      </c>
      <c r="B229" s="18" t="inlineStr">
        <is>
          <t xml:space="preserve"/>
        </is>
      </c>
      <c r="C229" s="22" t="inlineStr">
        <is>
          <t xml:space="preserve">Щит силовой (в соответствии со схемой)_ / МЭЛ</t>
        </is>
      </c>
      <c r="D229" s="7" t="inlineStr">
        <is>
          <t xml:space="preserve">ЩАО2.0 ЩРн-18-350х300х120-IP54 mb11-18n EKF</t>
        </is>
      </c>
      <c r="E229" s="7" t="inlineStr">
        <is>
          <t xml:space="preserve"/>
        </is>
      </c>
      <c r="F229" s="7" t="inlineStr">
        <is>
          <t xml:space="preserve">ШТ</t>
        </is>
      </c>
      <c r="G229" s="7" t="inlineStr">
        <is>
          <t xml:space="preserve">1</t>
        </is>
      </c>
      <c r="H229" s="8" t="n">
        <v>1</v>
      </c>
      <c r="I229" s="23" t="n">
        <v>1</v>
      </c>
      <c r="J229" s="19" t="n">
        <v/>
      </c>
      <c r="K229" s="19" t="n">
        <f>ROUND(I229,2)+J229</f>
        <v>1</v>
      </c>
      <c r="L229" s="19" t="n">
        <f>ROUND(H229*ROUND(I229,2),2)</f>
        <v>1</v>
      </c>
      <c r="M229" s="19" t="n">
        <v/>
      </c>
      <c r="N229" s="19" t="n">
        <f>L229+M229</f>
        <v>1</v>
      </c>
      <c r="O229" s="8" t="n">
        <v>1</v>
      </c>
      <c r="P229" s="23" t="n" hidden="false">
        <v>1</v>
      </c>
      <c r="Q229" s="19" t="n" hidden="false">
        <v/>
      </c>
      <c r="R229" s="19" t="n" hidden="false">
        <f>P229+Q229</f>
        <v>1</v>
      </c>
      <c r="S229" s="19" t="n" hidden="false">
        <f>ROUND(O229*P229,2)</f>
        <v>1</v>
      </c>
      <c r="T229" s="19" t="n" hidden="false">
        <v/>
      </c>
      <c r="U229" s="19" t="n" hidden="false">
        <f>S229+T229</f>
        <v>1</v>
      </c>
      <c r="V229" s="21" t="n" hidden="false">
        <f>U229/N229-1</f>
        <v>0</v>
      </c>
      <c r="W229" s="8" t="n">
        <v>1</v>
      </c>
      <c r="X229" s="23" t="n" hidden="false">
        <v>1</v>
      </c>
      <c r="Y229" s="19" t="n" hidden="false">
        <v/>
      </c>
      <c r="Z229" s="19" t="n" hidden="false">
        <f>X229+Y229</f>
        <v>1</v>
      </c>
      <c r="AA229" s="19" t="n" hidden="false">
        <f>ROUND(W229*X229,2)</f>
        <v>1</v>
      </c>
      <c r="AB229" s="19" t="n" hidden="false">
        <v/>
      </c>
      <c r="AC229" s="19" t="n" hidden="false">
        <f>AA229+AB229</f>
        <v>1</v>
      </c>
      <c r="AD229" s="21" t="n" hidden="false">
        <f>AC229/N229-1</f>
        <v>0</v>
      </c>
      <c r="AE229" s="8" t="n">
        <v>1</v>
      </c>
      <c r="AF229" s="23" t="n" hidden="false">
        <v>1</v>
      </c>
      <c r="AG229" s="19" t="n" hidden="false">
        <v/>
      </c>
      <c r="AH229" s="19" t="n" hidden="false">
        <f>AF229+AG229</f>
        <v>1</v>
      </c>
      <c r="AI229" s="19" t="n" hidden="false">
        <f>ROUND(AE229*AF229,2)</f>
        <v>1</v>
      </c>
      <c r="AJ229" s="19" t="n" hidden="false">
        <v/>
      </c>
      <c r="AK229" s="19" t="n" hidden="false">
        <f>AI229+AJ229</f>
        <v>1</v>
      </c>
      <c r="AL229" s="21" t="n" hidden="false">
        <f>AK229/N229-1</f>
        <v>0</v>
      </c>
      <c r="AM229" s="8" t="n">
        <v>0</v>
      </c>
      <c r="AN229" s="23" t="n" hidden="false">
        <v>0</v>
      </c>
      <c r="AO229" s="19" t="n" hidden="false">
        <v/>
      </c>
      <c r="AP229" s="19" t="n" hidden="false">
        <f>AN229+AO229</f>
        <v>0</v>
      </c>
      <c r="AQ229" s="19" t="n" hidden="false">
        <f>ROUND(AM229*AN229,2)</f>
        <v>0</v>
      </c>
      <c r="AR229" s="19" t="n" hidden="false">
        <v/>
      </c>
      <c r="AS229" s="19" t="n" hidden="false">
        <f>AQ229+AR229</f>
        <v>0</v>
      </c>
      <c r="AT229" s="21" t="n" hidden="false">
        <f>AS229/N229-1</f>
        <v>-1</v>
      </c>
    </row>
    <row r="230" customFormat="false" hidden="false" outlineLevel="0" collapsed="false">
      <c r="A230" s="18" t="inlineStr">
        <is>
          <t xml:space="preserve">1.1.1.2.1.1.2.4.3</t>
        </is>
      </c>
      <c r="B230" s="18" t="inlineStr">
        <is>
          <t xml:space="preserve"/>
        </is>
      </c>
      <c r="C230" s="22" t="inlineStr">
        <is>
          <t xml:space="preserve">Щит силовой (в соответствии со схемой)_ / МЭЛ</t>
        </is>
      </c>
      <c r="D230" s="7" t="inlineStr">
        <is>
          <t xml:space="preserve">ЩРн-18-350х300х120-IP54 mb11-18n EKF</t>
        </is>
      </c>
      <c r="E230" s="7" t="inlineStr">
        <is>
          <t xml:space="preserve"/>
        </is>
      </c>
      <c r="F230" s="7" t="inlineStr">
        <is>
          <t xml:space="preserve">ШТ</t>
        </is>
      </c>
      <c r="G230" s="7" t="inlineStr">
        <is>
          <t xml:space="preserve">1</t>
        </is>
      </c>
      <c r="H230" s="8" t="n">
        <v>1</v>
      </c>
      <c r="I230" s="23" t="n">
        <v>1</v>
      </c>
      <c r="J230" s="19" t="n">
        <v/>
      </c>
      <c r="K230" s="19" t="n">
        <f>ROUND(I230,2)+J230</f>
        <v>1</v>
      </c>
      <c r="L230" s="19" t="n">
        <f>ROUND(H230*ROUND(I230,2),2)</f>
        <v>1</v>
      </c>
      <c r="M230" s="19" t="n">
        <v/>
      </c>
      <c r="N230" s="19" t="n">
        <f>L230+M230</f>
        <v>1</v>
      </c>
      <c r="O230" s="8" t="n">
        <v>1</v>
      </c>
      <c r="P230" s="23" t="n" hidden="false">
        <v>1</v>
      </c>
      <c r="Q230" s="19" t="n" hidden="false">
        <v/>
      </c>
      <c r="R230" s="19" t="n" hidden="false">
        <f>P230+Q230</f>
        <v>1</v>
      </c>
      <c r="S230" s="19" t="n" hidden="false">
        <f>ROUND(O230*P230,2)</f>
        <v>1</v>
      </c>
      <c r="T230" s="19" t="n" hidden="false">
        <v/>
      </c>
      <c r="U230" s="19" t="n" hidden="false">
        <f>S230+T230</f>
        <v>1</v>
      </c>
      <c r="V230" s="21" t="n" hidden="false">
        <f>U230/N230-1</f>
        <v>0</v>
      </c>
      <c r="W230" s="8" t="n">
        <v>1</v>
      </c>
      <c r="X230" s="23" t="n" hidden="false">
        <v>1</v>
      </c>
      <c r="Y230" s="19" t="n" hidden="false">
        <v/>
      </c>
      <c r="Z230" s="19" t="n" hidden="false">
        <f>X230+Y230</f>
        <v>1</v>
      </c>
      <c r="AA230" s="19" t="n" hidden="false">
        <f>ROUND(W230*X230,2)</f>
        <v>1</v>
      </c>
      <c r="AB230" s="19" t="n" hidden="false">
        <v/>
      </c>
      <c r="AC230" s="19" t="n" hidden="false">
        <f>AA230+AB230</f>
        <v>1</v>
      </c>
      <c r="AD230" s="21" t="n" hidden="false">
        <f>AC230/N230-1</f>
        <v>0</v>
      </c>
      <c r="AE230" s="8" t="n">
        <v>1</v>
      </c>
      <c r="AF230" s="23" t="n" hidden="false">
        <v>1</v>
      </c>
      <c r="AG230" s="19" t="n" hidden="false">
        <v/>
      </c>
      <c r="AH230" s="19" t="n" hidden="false">
        <f>AF230+AG230</f>
        <v>1</v>
      </c>
      <c r="AI230" s="19" t="n" hidden="false">
        <f>ROUND(AE230*AF230,2)</f>
        <v>1</v>
      </c>
      <c r="AJ230" s="19" t="n" hidden="false">
        <v/>
      </c>
      <c r="AK230" s="19" t="n" hidden="false">
        <f>AI230+AJ230</f>
        <v>1</v>
      </c>
      <c r="AL230" s="21" t="n" hidden="false">
        <f>AK230/N230-1</f>
        <v>0</v>
      </c>
      <c r="AM230" s="8" t="n">
        <v>0</v>
      </c>
      <c r="AN230" s="23" t="n" hidden="false">
        <v>0</v>
      </c>
      <c r="AO230" s="19" t="n" hidden="false">
        <v/>
      </c>
      <c r="AP230" s="19" t="n" hidden="false">
        <f>AN230+AO230</f>
        <v>0</v>
      </c>
      <c r="AQ230" s="19" t="n" hidden="false">
        <f>ROUND(AM230*AN230,2)</f>
        <v>0</v>
      </c>
      <c r="AR230" s="19" t="n" hidden="false">
        <v/>
      </c>
      <c r="AS230" s="19" t="n" hidden="false">
        <f>AQ230+AR230</f>
        <v>0</v>
      </c>
      <c r="AT230" s="21" t="n" hidden="false">
        <f>AS230/N230-1</f>
        <v>-1</v>
      </c>
    </row>
    <row r="231" customFormat="false" hidden="false" outlineLevel="0" collapsed="false">
      <c r="A231" s="18" t="inlineStr">
        <is>
          <t xml:space="preserve">1.1.1.2.1.1.2.4.4</t>
        </is>
      </c>
      <c r="B231" s="18" t="inlineStr">
        <is>
          <t xml:space="preserve"/>
        </is>
      </c>
      <c r="C231" s="22" t="inlineStr">
        <is>
          <t xml:space="preserve">Щит силовой (в соответствии со схемой)_ / МЭЛ</t>
        </is>
      </c>
      <c r="D231" s="7" t="inlineStr">
        <is>
          <t xml:space="preserve">ЩС 3.1</t>
        </is>
      </c>
      <c r="E231" s="7" t="inlineStr">
        <is>
          <t xml:space="preserve"/>
        </is>
      </c>
      <c r="F231" s="7" t="inlineStr">
        <is>
          <t xml:space="preserve">ШТ</t>
        </is>
      </c>
      <c r="G231" s="7" t="inlineStr">
        <is>
          <t xml:space="preserve">1</t>
        </is>
      </c>
      <c r="H231" s="8" t="n">
        <v>1</v>
      </c>
      <c r="I231" s="23" t="n">
        <v>1</v>
      </c>
      <c r="J231" s="19" t="n">
        <v/>
      </c>
      <c r="K231" s="19" t="n">
        <f>ROUND(I231,2)+J231</f>
        <v>1</v>
      </c>
      <c r="L231" s="19" t="n">
        <f>ROUND(H231*ROUND(I231,2),2)</f>
        <v>1</v>
      </c>
      <c r="M231" s="19" t="n">
        <v/>
      </c>
      <c r="N231" s="19" t="n">
        <f>L231+M231</f>
        <v>1</v>
      </c>
      <c r="O231" s="8" t="n">
        <v>1</v>
      </c>
      <c r="P231" s="23" t="n" hidden="false">
        <v>1</v>
      </c>
      <c r="Q231" s="19" t="n" hidden="false">
        <v/>
      </c>
      <c r="R231" s="19" t="n" hidden="false">
        <f>P231+Q231</f>
        <v>1</v>
      </c>
      <c r="S231" s="19" t="n" hidden="false">
        <f>ROUND(O231*P231,2)</f>
        <v>1</v>
      </c>
      <c r="T231" s="19" t="n" hidden="false">
        <v/>
      </c>
      <c r="U231" s="19" t="n" hidden="false">
        <f>S231+T231</f>
        <v>1</v>
      </c>
      <c r="V231" s="21" t="n" hidden="false">
        <f>U231/N231-1</f>
        <v>0</v>
      </c>
      <c r="W231" s="8" t="n">
        <v>1</v>
      </c>
      <c r="X231" s="23" t="n" hidden="false">
        <v>1</v>
      </c>
      <c r="Y231" s="19" t="n" hidden="false">
        <v/>
      </c>
      <c r="Z231" s="19" t="n" hidden="false">
        <f>X231+Y231</f>
        <v>1</v>
      </c>
      <c r="AA231" s="19" t="n" hidden="false">
        <f>ROUND(W231*X231,2)</f>
        <v>1</v>
      </c>
      <c r="AB231" s="19" t="n" hidden="false">
        <v/>
      </c>
      <c r="AC231" s="19" t="n" hidden="false">
        <f>AA231+AB231</f>
        <v>1</v>
      </c>
      <c r="AD231" s="21" t="n" hidden="false">
        <f>AC231/N231-1</f>
        <v>0</v>
      </c>
      <c r="AE231" s="8" t="n">
        <v>1</v>
      </c>
      <c r="AF231" s="23" t="n" hidden="false">
        <v>1</v>
      </c>
      <c r="AG231" s="19" t="n" hidden="false">
        <v/>
      </c>
      <c r="AH231" s="19" t="n" hidden="false">
        <f>AF231+AG231</f>
        <v>1</v>
      </c>
      <c r="AI231" s="19" t="n" hidden="false">
        <f>ROUND(AE231*AF231,2)</f>
        <v>1</v>
      </c>
      <c r="AJ231" s="19" t="n" hidden="false">
        <v/>
      </c>
      <c r="AK231" s="19" t="n" hidden="false">
        <f>AI231+AJ231</f>
        <v>1</v>
      </c>
      <c r="AL231" s="21" t="n" hidden="false">
        <f>AK231/N231-1</f>
        <v>0</v>
      </c>
      <c r="AM231" s="8" t="n">
        <v>0</v>
      </c>
      <c r="AN231" s="23" t="n" hidden="false">
        <v>0</v>
      </c>
      <c r="AO231" s="19" t="n" hidden="false">
        <v/>
      </c>
      <c r="AP231" s="19" t="n" hidden="false">
        <f>AN231+AO231</f>
        <v>0</v>
      </c>
      <c r="AQ231" s="19" t="n" hidden="false">
        <f>ROUND(AM231*AN231,2)</f>
        <v>0</v>
      </c>
      <c r="AR231" s="19" t="n" hidden="false">
        <v/>
      </c>
      <c r="AS231" s="19" t="n" hidden="false">
        <f>AQ231+AR231</f>
        <v>0</v>
      </c>
      <c r="AT231" s="21" t="n" hidden="false">
        <f>AS231/N231-1</f>
        <v>-1</v>
      </c>
    </row>
    <row r="232" customFormat="false" hidden="false" outlineLevel="0" collapsed="false">
      <c r="A232" s="18" t="inlineStr">
        <is>
          <t xml:space="preserve">1.1.1.2.1.1.2.4.5</t>
        </is>
      </c>
      <c r="B232" s="18" t="inlineStr">
        <is>
          <t xml:space="preserve"/>
        </is>
      </c>
      <c r="C232" s="22" t="inlineStr">
        <is>
          <t xml:space="preserve">Щит силовой (в соответствии со схемой)_ / МЭЛ</t>
        </is>
      </c>
      <c r="D232" s="7" t="inlineStr">
        <is>
          <t xml:space="preserve">ЩАО2.2  ЩРн-18-350х300х120-IP31 mb11-18n EKF</t>
        </is>
      </c>
      <c r="E232" s="7" t="inlineStr">
        <is>
          <t xml:space="preserve"/>
        </is>
      </c>
      <c r="F232" s="7" t="inlineStr">
        <is>
          <t xml:space="preserve">ШТ</t>
        </is>
      </c>
      <c r="G232" s="7" t="inlineStr">
        <is>
          <t xml:space="preserve">1</t>
        </is>
      </c>
      <c r="H232" s="8" t="n">
        <v>1</v>
      </c>
      <c r="I232" s="23" t="n">
        <v>1</v>
      </c>
      <c r="J232" s="19" t="n">
        <v/>
      </c>
      <c r="K232" s="19" t="n">
        <f>ROUND(I232,2)+J232</f>
        <v>1</v>
      </c>
      <c r="L232" s="19" t="n">
        <f>ROUND(H232*ROUND(I232,2),2)</f>
        <v>1</v>
      </c>
      <c r="M232" s="19" t="n">
        <v/>
      </c>
      <c r="N232" s="19" t="n">
        <f>L232+M232</f>
        <v>1</v>
      </c>
      <c r="O232" s="8" t="n">
        <v>1</v>
      </c>
      <c r="P232" s="23" t="n" hidden="false">
        <v>1</v>
      </c>
      <c r="Q232" s="19" t="n" hidden="false">
        <v/>
      </c>
      <c r="R232" s="19" t="n" hidden="false">
        <f>P232+Q232</f>
        <v>1</v>
      </c>
      <c r="S232" s="19" t="n" hidden="false">
        <f>ROUND(O232*P232,2)</f>
        <v>1</v>
      </c>
      <c r="T232" s="19" t="n" hidden="false">
        <v/>
      </c>
      <c r="U232" s="19" t="n" hidden="false">
        <f>S232+T232</f>
        <v>1</v>
      </c>
      <c r="V232" s="21" t="n" hidden="false">
        <f>U232/N232-1</f>
        <v>0</v>
      </c>
      <c r="W232" s="8" t="n">
        <v>1</v>
      </c>
      <c r="X232" s="23" t="n" hidden="false">
        <v>1</v>
      </c>
      <c r="Y232" s="19" t="n" hidden="false">
        <v/>
      </c>
      <c r="Z232" s="19" t="n" hidden="false">
        <f>X232+Y232</f>
        <v>1</v>
      </c>
      <c r="AA232" s="19" t="n" hidden="false">
        <f>ROUND(W232*X232,2)</f>
        <v>1</v>
      </c>
      <c r="AB232" s="19" t="n" hidden="false">
        <v/>
      </c>
      <c r="AC232" s="19" t="n" hidden="false">
        <f>AA232+AB232</f>
        <v>1</v>
      </c>
      <c r="AD232" s="21" t="n" hidden="false">
        <f>AC232/N232-1</f>
        <v>0</v>
      </c>
      <c r="AE232" s="8" t="n">
        <v>1</v>
      </c>
      <c r="AF232" s="23" t="n" hidden="false">
        <v>1</v>
      </c>
      <c r="AG232" s="19" t="n" hidden="false">
        <v/>
      </c>
      <c r="AH232" s="19" t="n" hidden="false">
        <f>AF232+AG232</f>
        <v>1</v>
      </c>
      <c r="AI232" s="19" t="n" hidden="false">
        <f>ROUND(AE232*AF232,2)</f>
        <v>1</v>
      </c>
      <c r="AJ232" s="19" t="n" hidden="false">
        <v/>
      </c>
      <c r="AK232" s="19" t="n" hidden="false">
        <f>AI232+AJ232</f>
        <v>1</v>
      </c>
      <c r="AL232" s="21" t="n" hidden="false">
        <f>AK232/N232-1</f>
        <v>0</v>
      </c>
      <c r="AM232" s="8" t="n">
        <v>0</v>
      </c>
      <c r="AN232" s="23" t="n" hidden="false">
        <v>0</v>
      </c>
      <c r="AO232" s="19" t="n" hidden="false">
        <v/>
      </c>
      <c r="AP232" s="19" t="n" hidden="false">
        <f>AN232+AO232</f>
        <v>0</v>
      </c>
      <c r="AQ232" s="19" t="n" hidden="false">
        <f>ROUND(AM232*AN232,2)</f>
        <v>0</v>
      </c>
      <c r="AR232" s="19" t="n" hidden="false">
        <v/>
      </c>
      <c r="AS232" s="19" t="n" hidden="false">
        <f>AQ232+AR232</f>
        <v>0</v>
      </c>
      <c r="AT232" s="21" t="n" hidden="false">
        <f>AS232/N232-1</f>
        <v>-1</v>
      </c>
    </row>
    <row r="233" customFormat="false" hidden="false" outlineLevel="0" collapsed="false">
      <c r="A233" s="18" t="inlineStr">
        <is>
          <t xml:space="preserve">1.1.1.2.1.1.2.4.6</t>
        </is>
      </c>
      <c r="B233" s="18" t="inlineStr">
        <is>
          <t xml:space="preserve"/>
        </is>
      </c>
      <c r="C233" s="22" t="inlineStr">
        <is>
          <t xml:space="preserve">Щит силовой (в соответствии со схемой)_ / МЭЛ</t>
        </is>
      </c>
      <c r="D233" s="7" t="inlineStr">
        <is>
          <t xml:space="preserve">ЩАО2.1 ЩРн-18-350х300х120-IP31 mb11-18n EKF</t>
        </is>
      </c>
      <c r="E233" s="7" t="inlineStr">
        <is>
          <t xml:space="preserve"/>
        </is>
      </c>
      <c r="F233" s="7" t="inlineStr">
        <is>
          <t xml:space="preserve">ШТ</t>
        </is>
      </c>
      <c r="G233" s="7" t="inlineStr">
        <is>
          <t xml:space="preserve">1</t>
        </is>
      </c>
      <c r="H233" s="8" t="n">
        <v>1</v>
      </c>
      <c r="I233" s="23" t="n">
        <v>1</v>
      </c>
      <c r="J233" s="19" t="n">
        <v/>
      </c>
      <c r="K233" s="19" t="n">
        <f>ROUND(I233,2)+J233</f>
        <v>1</v>
      </c>
      <c r="L233" s="19" t="n">
        <f>ROUND(H233*ROUND(I233,2),2)</f>
        <v>1</v>
      </c>
      <c r="M233" s="19" t="n">
        <v/>
      </c>
      <c r="N233" s="19" t="n">
        <f>L233+M233</f>
        <v>1</v>
      </c>
      <c r="O233" s="8" t="n">
        <v>1</v>
      </c>
      <c r="P233" s="23" t="n" hidden="false">
        <v>1</v>
      </c>
      <c r="Q233" s="19" t="n" hidden="false">
        <v/>
      </c>
      <c r="R233" s="19" t="n" hidden="false">
        <f>P233+Q233</f>
        <v>1</v>
      </c>
      <c r="S233" s="19" t="n" hidden="false">
        <f>ROUND(O233*P233,2)</f>
        <v>1</v>
      </c>
      <c r="T233" s="19" t="n" hidden="false">
        <v/>
      </c>
      <c r="U233" s="19" t="n" hidden="false">
        <f>S233+T233</f>
        <v>1</v>
      </c>
      <c r="V233" s="21" t="n" hidden="false">
        <f>U233/N233-1</f>
        <v>0</v>
      </c>
      <c r="W233" s="8" t="n">
        <v>1</v>
      </c>
      <c r="X233" s="23" t="n" hidden="false">
        <v>1</v>
      </c>
      <c r="Y233" s="19" t="n" hidden="false">
        <v/>
      </c>
      <c r="Z233" s="19" t="n" hidden="false">
        <f>X233+Y233</f>
        <v>1</v>
      </c>
      <c r="AA233" s="19" t="n" hidden="false">
        <f>ROUND(W233*X233,2)</f>
        <v>1</v>
      </c>
      <c r="AB233" s="19" t="n" hidden="false">
        <v/>
      </c>
      <c r="AC233" s="19" t="n" hidden="false">
        <f>AA233+AB233</f>
        <v>1</v>
      </c>
      <c r="AD233" s="21" t="n" hidden="false">
        <f>AC233/N233-1</f>
        <v>0</v>
      </c>
      <c r="AE233" s="8" t="n">
        <v>1</v>
      </c>
      <c r="AF233" s="23" t="n" hidden="false">
        <v>1</v>
      </c>
      <c r="AG233" s="19" t="n" hidden="false">
        <v/>
      </c>
      <c r="AH233" s="19" t="n" hidden="false">
        <f>AF233+AG233</f>
        <v>1</v>
      </c>
      <c r="AI233" s="19" t="n" hidden="false">
        <f>ROUND(AE233*AF233,2)</f>
        <v>1</v>
      </c>
      <c r="AJ233" s="19" t="n" hidden="false">
        <v/>
      </c>
      <c r="AK233" s="19" t="n" hidden="false">
        <f>AI233+AJ233</f>
        <v>1</v>
      </c>
      <c r="AL233" s="21" t="n" hidden="false">
        <f>AK233/N233-1</f>
        <v>0</v>
      </c>
      <c r="AM233" s="8" t="n">
        <v>0</v>
      </c>
      <c r="AN233" s="23" t="n" hidden="false">
        <v>0</v>
      </c>
      <c r="AO233" s="19" t="n" hidden="false">
        <v/>
      </c>
      <c r="AP233" s="19" t="n" hidden="false">
        <f>AN233+AO233</f>
        <v>0</v>
      </c>
      <c r="AQ233" s="19" t="n" hidden="false">
        <f>ROUND(AM233*AN233,2)</f>
        <v>0</v>
      </c>
      <c r="AR233" s="19" t="n" hidden="false">
        <v/>
      </c>
      <c r="AS233" s="19" t="n" hidden="false">
        <f>AQ233+AR233</f>
        <v>0</v>
      </c>
      <c r="AT233" s="21" t="n" hidden="false">
        <f>AS233/N233-1</f>
        <v>-1</v>
      </c>
    </row>
    <row r="234" customFormat="false" hidden="false" outlineLevel="0" collapsed="false">
      <c r="A234" s="18" t="inlineStr">
        <is>
          <t xml:space="preserve">1.1.1.2.1.1.2.4.7</t>
        </is>
      </c>
      <c r="B234" s="18" t="inlineStr">
        <is>
          <t xml:space="preserve"/>
        </is>
      </c>
      <c r="C234" s="22" t="inlineStr">
        <is>
          <t xml:space="preserve">Щит силовой (в соответствии со схемой)_ / МЭЛ</t>
        </is>
      </c>
      <c r="D234" s="7" t="inlineStr">
        <is>
          <t xml:space="preserve">ЩАО2.4  ЩРн-18-350х300х120-IP31 mb11-18n EKF</t>
        </is>
      </c>
      <c r="E234" s="7" t="inlineStr">
        <is>
          <t xml:space="preserve"/>
        </is>
      </c>
      <c r="F234" s="7" t="inlineStr">
        <is>
          <t xml:space="preserve">ШТ</t>
        </is>
      </c>
      <c r="G234" s="7" t="inlineStr">
        <is>
          <t xml:space="preserve">1</t>
        </is>
      </c>
      <c r="H234" s="8" t="n">
        <v>1</v>
      </c>
      <c r="I234" s="23" t="n">
        <v>1</v>
      </c>
      <c r="J234" s="19" t="n">
        <v/>
      </c>
      <c r="K234" s="19" t="n">
        <f>ROUND(I234,2)+J234</f>
        <v>1</v>
      </c>
      <c r="L234" s="19" t="n">
        <f>ROUND(H234*ROUND(I234,2),2)</f>
        <v>1</v>
      </c>
      <c r="M234" s="19" t="n">
        <v/>
      </c>
      <c r="N234" s="19" t="n">
        <f>L234+M234</f>
        <v>1</v>
      </c>
      <c r="O234" s="8" t="n">
        <v>1</v>
      </c>
      <c r="P234" s="23" t="n" hidden="false">
        <v>1</v>
      </c>
      <c r="Q234" s="19" t="n" hidden="false">
        <v/>
      </c>
      <c r="R234" s="19" t="n" hidden="false">
        <f>P234+Q234</f>
        <v>1</v>
      </c>
      <c r="S234" s="19" t="n" hidden="false">
        <f>ROUND(O234*P234,2)</f>
        <v>1</v>
      </c>
      <c r="T234" s="19" t="n" hidden="false">
        <v/>
      </c>
      <c r="U234" s="19" t="n" hidden="false">
        <f>S234+T234</f>
        <v>1</v>
      </c>
      <c r="V234" s="21" t="n" hidden="false">
        <f>U234/N234-1</f>
        <v>0</v>
      </c>
      <c r="W234" s="8" t="n">
        <v>1</v>
      </c>
      <c r="X234" s="23" t="n" hidden="false">
        <v>1</v>
      </c>
      <c r="Y234" s="19" t="n" hidden="false">
        <v/>
      </c>
      <c r="Z234" s="19" t="n" hidden="false">
        <f>X234+Y234</f>
        <v>1</v>
      </c>
      <c r="AA234" s="19" t="n" hidden="false">
        <f>ROUND(W234*X234,2)</f>
        <v>1</v>
      </c>
      <c r="AB234" s="19" t="n" hidden="false">
        <v/>
      </c>
      <c r="AC234" s="19" t="n" hidden="false">
        <f>AA234+AB234</f>
        <v>1</v>
      </c>
      <c r="AD234" s="21" t="n" hidden="false">
        <f>AC234/N234-1</f>
        <v>0</v>
      </c>
      <c r="AE234" s="8" t="n">
        <v>1</v>
      </c>
      <c r="AF234" s="23" t="n" hidden="false">
        <v>1</v>
      </c>
      <c r="AG234" s="19" t="n" hidden="false">
        <v/>
      </c>
      <c r="AH234" s="19" t="n" hidden="false">
        <f>AF234+AG234</f>
        <v>1</v>
      </c>
      <c r="AI234" s="19" t="n" hidden="false">
        <f>ROUND(AE234*AF234,2)</f>
        <v>1</v>
      </c>
      <c r="AJ234" s="19" t="n" hidden="false">
        <v/>
      </c>
      <c r="AK234" s="19" t="n" hidden="false">
        <f>AI234+AJ234</f>
        <v>1</v>
      </c>
      <c r="AL234" s="21" t="n" hidden="false">
        <f>AK234/N234-1</f>
        <v>0</v>
      </c>
      <c r="AM234" s="8" t="n">
        <v>0</v>
      </c>
      <c r="AN234" s="23" t="n" hidden="false">
        <v>0</v>
      </c>
      <c r="AO234" s="19" t="n" hidden="false">
        <v/>
      </c>
      <c r="AP234" s="19" t="n" hidden="false">
        <f>AN234+AO234</f>
        <v>0</v>
      </c>
      <c r="AQ234" s="19" t="n" hidden="false">
        <f>ROUND(AM234*AN234,2)</f>
        <v>0</v>
      </c>
      <c r="AR234" s="19" t="n" hidden="false">
        <v/>
      </c>
      <c r="AS234" s="19" t="n" hidden="false">
        <f>AQ234+AR234</f>
        <v>0</v>
      </c>
      <c r="AT234" s="21" t="n" hidden="false">
        <f>AS234/N234-1</f>
        <v>-1</v>
      </c>
    </row>
    <row r="235" customFormat="false" hidden="false" outlineLevel="0" collapsed="false">
      <c r="A235" s="18" t="inlineStr">
        <is>
          <t xml:space="preserve">1.1.1.2.1.1.2.4.8</t>
        </is>
      </c>
      <c r="B235" s="18" t="inlineStr">
        <is>
          <t xml:space="preserve"/>
        </is>
      </c>
      <c r="C235" s="22" t="inlineStr">
        <is>
          <t xml:space="preserve">Щит силовой (в соответствии со схемой)_ / МЭЛ</t>
        </is>
      </c>
      <c r="D235" s="7" t="inlineStr">
        <is>
          <t xml:space="preserve">ЩАО2 ЩРн-18-350х300х120-IP54 mb11-18n EKF</t>
        </is>
      </c>
      <c r="E235" s="7" t="inlineStr">
        <is>
          <t xml:space="preserve"/>
        </is>
      </c>
      <c r="F235" s="7" t="inlineStr">
        <is>
          <t xml:space="preserve">ШТ</t>
        </is>
      </c>
      <c r="G235" s="7" t="inlineStr">
        <is>
          <t xml:space="preserve">1</t>
        </is>
      </c>
      <c r="H235" s="8" t="n">
        <v>1</v>
      </c>
      <c r="I235" s="23" t="n">
        <v>1</v>
      </c>
      <c r="J235" s="19" t="n">
        <v/>
      </c>
      <c r="K235" s="19" t="n">
        <f>ROUND(I235,2)+J235</f>
        <v>1</v>
      </c>
      <c r="L235" s="19" t="n">
        <f>ROUND(H235*ROUND(I235,2),2)</f>
        <v>1</v>
      </c>
      <c r="M235" s="19" t="n">
        <v/>
      </c>
      <c r="N235" s="19" t="n">
        <f>L235+M235</f>
        <v>1</v>
      </c>
      <c r="O235" s="8" t="n">
        <v>1</v>
      </c>
      <c r="P235" s="23" t="n" hidden="false">
        <v>1</v>
      </c>
      <c r="Q235" s="19" t="n" hidden="false">
        <v/>
      </c>
      <c r="R235" s="19" t="n" hidden="false">
        <f>P235+Q235</f>
        <v>1</v>
      </c>
      <c r="S235" s="19" t="n" hidden="false">
        <f>ROUND(O235*P235,2)</f>
        <v>1</v>
      </c>
      <c r="T235" s="19" t="n" hidden="false">
        <v/>
      </c>
      <c r="U235" s="19" t="n" hidden="false">
        <f>S235+T235</f>
        <v>1</v>
      </c>
      <c r="V235" s="21" t="n" hidden="false">
        <f>U235/N235-1</f>
        <v>0</v>
      </c>
      <c r="W235" s="8" t="n">
        <v>1</v>
      </c>
      <c r="X235" s="23" t="n" hidden="false">
        <v>1</v>
      </c>
      <c r="Y235" s="19" t="n" hidden="false">
        <v/>
      </c>
      <c r="Z235" s="19" t="n" hidden="false">
        <f>X235+Y235</f>
        <v>1</v>
      </c>
      <c r="AA235" s="19" t="n" hidden="false">
        <f>ROUND(W235*X235,2)</f>
        <v>1</v>
      </c>
      <c r="AB235" s="19" t="n" hidden="false">
        <v/>
      </c>
      <c r="AC235" s="19" t="n" hidden="false">
        <f>AA235+AB235</f>
        <v>1</v>
      </c>
      <c r="AD235" s="21" t="n" hidden="false">
        <f>AC235/N235-1</f>
        <v>0</v>
      </c>
      <c r="AE235" s="8" t="n">
        <v>1</v>
      </c>
      <c r="AF235" s="23" t="n" hidden="false">
        <v>1</v>
      </c>
      <c r="AG235" s="19" t="n" hidden="false">
        <v/>
      </c>
      <c r="AH235" s="19" t="n" hidden="false">
        <f>AF235+AG235</f>
        <v>1</v>
      </c>
      <c r="AI235" s="19" t="n" hidden="false">
        <f>ROUND(AE235*AF235,2)</f>
        <v>1</v>
      </c>
      <c r="AJ235" s="19" t="n" hidden="false">
        <v/>
      </c>
      <c r="AK235" s="19" t="n" hidden="false">
        <f>AI235+AJ235</f>
        <v>1</v>
      </c>
      <c r="AL235" s="21" t="n" hidden="false">
        <f>AK235/N235-1</f>
        <v>0</v>
      </c>
      <c r="AM235" s="8" t="n">
        <v>0</v>
      </c>
      <c r="AN235" s="23" t="n" hidden="false">
        <v>0</v>
      </c>
      <c r="AO235" s="19" t="n" hidden="false">
        <v/>
      </c>
      <c r="AP235" s="19" t="n" hidden="false">
        <f>AN235+AO235</f>
        <v>0</v>
      </c>
      <c r="AQ235" s="19" t="n" hidden="false">
        <f>ROUND(AM235*AN235,2)</f>
        <v>0</v>
      </c>
      <c r="AR235" s="19" t="n" hidden="false">
        <v/>
      </c>
      <c r="AS235" s="19" t="n" hidden="false">
        <f>AQ235+AR235</f>
        <v>0</v>
      </c>
      <c r="AT235" s="21" t="n" hidden="false">
        <f>AS235/N235-1</f>
        <v>-1</v>
      </c>
    </row>
    <row r="236" customFormat="false" hidden="false" outlineLevel="0" collapsed="false">
      <c r="A236" s="18" t="inlineStr">
        <is>
          <t xml:space="preserve">1.1.1.2.1.1.2.5</t>
        </is>
      </c>
      <c r="B236" s="18" t="inlineStr">
        <is>
          <t xml:space="preserve"/>
        </is>
      </c>
      <c r="C236" s="18" t="inlineStr">
        <is>
          <t xml:space="preserve">Монтаж щита силового (для СКБ) / 24 модуля</t>
        </is>
      </c>
      <c r="D236" s="7" t="inlineStr">
        <is>
          <t xml:space="preserve"/>
        </is>
      </c>
      <c r="E236" s="7" t="inlineStr">
        <is>
          <t xml:space="preserve"/>
        </is>
      </c>
      <c r="F236" s="7" t="inlineStr">
        <is>
          <t xml:space="preserve">ШТ</t>
        </is>
      </c>
      <c r="G236" s="7" t="inlineStr">
        <is>
          <t xml:space="preserve">1</t>
        </is>
      </c>
      <c r="H236" s="8" t="n">
        <v>7</v>
      </c>
      <c r="I236" s="19" t="n">
        <f>ROUND((L237+L238+L239+L240+L241+L242+L243)/H236,2)</f>
        <v>1</v>
      </c>
      <c r="J236" s="20" t="n">
        <v>10063</v>
      </c>
      <c r="K236" s="19" t="n">
        <f>I236+ROUND(J236,2)</f>
        <v>10064</v>
      </c>
      <c r="L236" s="19" t="n">
        <f>ROUND(H236*I236,2)</f>
        <v>7</v>
      </c>
      <c r="M236" s="19" t="n">
        <f>ROUND(H236*ROUND(J236,2),2)</f>
        <v>70441</v>
      </c>
      <c r="N236" s="19" t="n">
        <f>L236+M236</f>
        <v>70448</v>
      </c>
      <c r="O236" s="8" t="n">
        <v>7</v>
      </c>
      <c r="P236" s="19" t="n" hidden="false">
        <f>ROUND((S237+S238+S239+S240+S241+S242+S243)/O236,2)</f>
        <v>1</v>
      </c>
      <c r="Q236" s="20" t="n" hidden="false">
        <v>16100.8</v>
      </c>
      <c r="R236" s="19" t="n" hidden="false">
        <f>P236+Q236</f>
        <v>16101.8</v>
      </c>
      <c r="S236" s="19" t="n" hidden="false">
        <f>ROUND(O236*P236,2)</f>
        <v>7</v>
      </c>
      <c r="T236" s="19" t="n" hidden="false">
        <f>ROUND(O236*Q236,2)</f>
        <v>112705.6</v>
      </c>
      <c r="U236" s="19" t="n" hidden="false">
        <f>S236+T236</f>
        <v>112712.6</v>
      </c>
      <c r="V236" s="21" t="n" hidden="false">
        <f>U236/N236-1</f>
        <v>0.5999403815580286</v>
      </c>
      <c r="W236" s="8" t="n">
        <v>7</v>
      </c>
      <c r="X236" s="19" t="n" hidden="false">
        <f>ROUND((AA237+AA238+AA239+AA240+AA241+AA242+AA243)/W236,2)</f>
        <v>1</v>
      </c>
      <c r="Y236" s="20" t="n" hidden="false">
        <v>20000</v>
      </c>
      <c r="Z236" s="19" t="n" hidden="false">
        <f>X236+Y236</f>
        <v>20001</v>
      </c>
      <c r="AA236" s="19" t="n" hidden="false">
        <f>ROUND(W236*X236,2)</f>
        <v>7</v>
      </c>
      <c r="AB236" s="19" t="n" hidden="false">
        <f>ROUND(W236*Y236,2)</f>
        <v>140000</v>
      </c>
      <c r="AC236" s="19" t="n" hidden="false">
        <f>AA236+AB236</f>
        <v>140007</v>
      </c>
      <c r="AD236" s="21" t="n" hidden="false">
        <f>AC236/N236-1</f>
        <v>0.9873807631160572</v>
      </c>
      <c r="AE236" s="8" t="n">
        <v>7</v>
      </c>
      <c r="AF236" s="19" t="n" hidden="false">
        <f>ROUND((AI237+AI238+AI239+AI240+AI241+AI242+AI243)/AE236,2)</f>
        <v>1</v>
      </c>
      <c r="AG236" s="20" t="n" hidden="false">
        <v>24000</v>
      </c>
      <c r="AH236" s="19" t="n" hidden="false">
        <f>AF236+AG236</f>
        <v>24001</v>
      </c>
      <c r="AI236" s="19" t="n" hidden="false">
        <f>ROUND(AE236*AF236,2)</f>
        <v>7</v>
      </c>
      <c r="AJ236" s="19" t="n" hidden="false">
        <f>ROUND(AE236*AG236,2)</f>
        <v>168000</v>
      </c>
      <c r="AK236" s="19" t="n" hidden="false">
        <f>AI236+AJ236</f>
        <v>168007</v>
      </c>
      <c r="AL236" s="21" t="n" hidden="false">
        <f>AK236/N236-1</f>
        <v>1.384837042925278</v>
      </c>
      <c r="AM236" s="8" t="n">
        <v>0</v>
      </c>
      <c r="AN236" s="19" t="n" hidden="false">
        <f>ROUND((AQ237+AQ238+AQ239+AQ240+AQ241+AQ242+AQ243)/AM236,2)</f>
        <v>0</v>
      </c>
      <c r="AO236" s="19" t="n" hidden="false">
        <v>0</v>
      </c>
      <c r="AP236" s="19" t="n" hidden="false">
        <f>AN236+AO236</f>
        <v>0</v>
      </c>
      <c r="AQ236" s="19" t="n" hidden="false">
        <f>ROUND(AM236*AN236,2)</f>
        <v>0</v>
      </c>
      <c r="AR236" s="19" t="n" hidden="false">
        <f>ROUND(AM236*AO236,2)</f>
        <v>0</v>
      </c>
      <c r="AS236" s="19" t="n" hidden="false">
        <f>AQ236+AR236</f>
        <v>0</v>
      </c>
      <c r="AT236" s="21" t="n" hidden="false">
        <f>AS236/N236-1</f>
        <v>-1</v>
      </c>
    </row>
    <row r="237" customFormat="false" hidden="false" outlineLevel="0" collapsed="false">
      <c r="A237" s="18" t="inlineStr">
        <is>
          <t xml:space="preserve">1.1.1.2.1.1.2.5.1</t>
        </is>
      </c>
      <c r="B237" s="18" t="inlineStr">
        <is>
          <t xml:space="preserve"/>
        </is>
      </c>
      <c r="C237" s="22" t="inlineStr">
        <is>
          <t xml:space="preserve">Щит силовой (в соответствии со схемой)_ / МЭЛ</t>
        </is>
      </c>
      <c r="D237" s="7" t="inlineStr">
        <is>
          <t xml:space="preserve">ЩО2.0  ЩРн-24-395х310х120-IP54 mb11-24n EKF</t>
        </is>
      </c>
      <c r="E237" s="7" t="inlineStr">
        <is>
          <t xml:space="preserve"/>
        </is>
      </c>
      <c r="F237" s="7" t="inlineStr">
        <is>
          <t xml:space="preserve">ШТ</t>
        </is>
      </c>
      <c r="G237" s="7" t="inlineStr">
        <is>
          <t xml:space="preserve">1</t>
        </is>
      </c>
      <c r="H237" s="8" t="n">
        <v>1</v>
      </c>
      <c r="I237" s="23" t="n">
        <v>1</v>
      </c>
      <c r="J237" s="19" t="n">
        <v/>
      </c>
      <c r="K237" s="19" t="n">
        <f>ROUND(I237,2)+J237</f>
        <v>1</v>
      </c>
      <c r="L237" s="19" t="n">
        <f>ROUND(H237*ROUND(I237,2),2)</f>
        <v>1</v>
      </c>
      <c r="M237" s="19" t="n">
        <v/>
      </c>
      <c r="N237" s="19" t="n">
        <f>L237+M237</f>
        <v>1</v>
      </c>
      <c r="O237" s="8" t="n">
        <v>1</v>
      </c>
      <c r="P237" s="23" t="n" hidden="false">
        <v>1</v>
      </c>
      <c r="Q237" s="19" t="n" hidden="false">
        <v/>
      </c>
      <c r="R237" s="19" t="n" hidden="false">
        <f>P237+Q237</f>
        <v>1</v>
      </c>
      <c r="S237" s="19" t="n" hidden="false">
        <f>ROUND(O237*P237,2)</f>
        <v>1</v>
      </c>
      <c r="T237" s="19" t="n" hidden="false">
        <v/>
      </c>
      <c r="U237" s="19" t="n" hidden="false">
        <f>S237+T237</f>
        <v>1</v>
      </c>
      <c r="V237" s="21" t="n" hidden="false">
        <f>U237/N237-1</f>
        <v>0</v>
      </c>
      <c r="W237" s="8" t="n">
        <v>1</v>
      </c>
      <c r="X237" s="23" t="n" hidden="false">
        <v>1</v>
      </c>
      <c r="Y237" s="19" t="n" hidden="false">
        <v/>
      </c>
      <c r="Z237" s="19" t="n" hidden="false">
        <f>X237+Y237</f>
        <v>1</v>
      </c>
      <c r="AA237" s="19" t="n" hidden="false">
        <f>ROUND(W237*X237,2)</f>
        <v>1</v>
      </c>
      <c r="AB237" s="19" t="n" hidden="false">
        <v/>
      </c>
      <c r="AC237" s="19" t="n" hidden="false">
        <f>AA237+AB237</f>
        <v>1</v>
      </c>
      <c r="AD237" s="21" t="n" hidden="false">
        <f>AC237/N237-1</f>
        <v>0</v>
      </c>
      <c r="AE237" s="8" t="n">
        <v>1</v>
      </c>
      <c r="AF237" s="23" t="n" hidden="false">
        <v>1</v>
      </c>
      <c r="AG237" s="19" t="n" hidden="false">
        <v/>
      </c>
      <c r="AH237" s="19" t="n" hidden="false">
        <f>AF237+AG237</f>
        <v>1</v>
      </c>
      <c r="AI237" s="19" t="n" hidden="false">
        <f>ROUND(AE237*AF237,2)</f>
        <v>1</v>
      </c>
      <c r="AJ237" s="19" t="n" hidden="false">
        <v/>
      </c>
      <c r="AK237" s="19" t="n" hidden="false">
        <f>AI237+AJ237</f>
        <v>1</v>
      </c>
      <c r="AL237" s="21" t="n" hidden="false">
        <f>AK237/N237-1</f>
        <v>0</v>
      </c>
      <c r="AM237" s="8" t="n">
        <v>0</v>
      </c>
      <c r="AN237" s="23" t="n" hidden="false">
        <v>0</v>
      </c>
      <c r="AO237" s="19" t="n" hidden="false">
        <v/>
      </c>
      <c r="AP237" s="19" t="n" hidden="false">
        <f>AN237+AO237</f>
        <v>0</v>
      </c>
      <c r="AQ237" s="19" t="n" hidden="false">
        <f>ROUND(AM237*AN237,2)</f>
        <v>0</v>
      </c>
      <c r="AR237" s="19" t="n" hidden="false">
        <v/>
      </c>
      <c r="AS237" s="19" t="n" hidden="false">
        <f>AQ237+AR237</f>
        <v>0</v>
      </c>
      <c r="AT237" s="21" t="n" hidden="false">
        <f>AS237/N237-1</f>
        <v>-1</v>
      </c>
    </row>
    <row r="238" customFormat="false" hidden="false" outlineLevel="0" collapsed="false">
      <c r="A238" s="18" t="inlineStr">
        <is>
          <t xml:space="preserve">1.1.1.2.1.1.2.5.2</t>
        </is>
      </c>
      <c r="B238" s="18" t="inlineStr">
        <is>
          <t xml:space="preserve"/>
        </is>
      </c>
      <c r="C238" s="22" t="inlineStr">
        <is>
          <t xml:space="preserve">Щит силовой (в соответствии со схемой)_ / МЭЛ</t>
        </is>
      </c>
      <c r="D238" s="7" t="inlineStr">
        <is>
          <t xml:space="preserve">ЩО2.2 ЩРн-24-395х310х120-IP31 mb11-24n EKF</t>
        </is>
      </c>
      <c r="E238" s="7" t="inlineStr">
        <is>
          <t xml:space="preserve"/>
        </is>
      </c>
      <c r="F238" s="7" t="inlineStr">
        <is>
          <t xml:space="preserve">ШТ</t>
        </is>
      </c>
      <c r="G238" s="7" t="inlineStr">
        <is>
          <t xml:space="preserve">1</t>
        </is>
      </c>
      <c r="H238" s="8" t="n">
        <v>1</v>
      </c>
      <c r="I238" s="23" t="n">
        <v>1</v>
      </c>
      <c r="J238" s="19" t="n">
        <v/>
      </c>
      <c r="K238" s="19" t="n">
        <f>ROUND(I238,2)+J238</f>
        <v>1</v>
      </c>
      <c r="L238" s="19" t="n">
        <f>ROUND(H238*ROUND(I238,2),2)</f>
        <v>1</v>
      </c>
      <c r="M238" s="19" t="n">
        <v/>
      </c>
      <c r="N238" s="19" t="n">
        <f>L238+M238</f>
        <v>1</v>
      </c>
      <c r="O238" s="8" t="n">
        <v>1</v>
      </c>
      <c r="P238" s="23" t="n" hidden="false">
        <v>1</v>
      </c>
      <c r="Q238" s="19" t="n" hidden="false">
        <v/>
      </c>
      <c r="R238" s="19" t="n" hidden="false">
        <f>P238+Q238</f>
        <v>1</v>
      </c>
      <c r="S238" s="19" t="n" hidden="false">
        <f>ROUND(O238*P238,2)</f>
        <v>1</v>
      </c>
      <c r="T238" s="19" t="n" hidden="false">
        <v/>
      </c>
      <c r="U238" s="19" t="n" hidden="false">
        <f>S238+T238</f>
        <v>1</v>
      </c>
      <c r="V238" s="21" t="n" hidden="false">
        <f>U238/N238-1</f>
        <v>0</v>
      </c>
      <c r="W238" s="8" t="n">
        <v>1</v>
      </c>
      <c r="X238" s="23" t="n" hidden="false">
        <v>1</v>
      </c>
      <c r="Y238" s="19" t="n" hidden="false">
        <v/>
      </c>
      <c r="Z238" s="19" t="n" hidden="false">
        <f>X238+Y238</f>
        <v>1</v>
      </c>
      <c r="AA238" s="19" t="n" hidden="false">
        <f>ROUND(W238*X238,2)</f>
        <v>1</v>
      </c>
      <c r="AB238" s="19" t="n" hidden="false">
        <v/>
      </c>
      <c r="AC238" s="19" t="n" hidden="false">
        <f>AA238+AB238</f>
        <v>1</v>
      </c>
      <c r="AD238" s="21" t="n" hidden="false">
        <f>AC238/N238-1</f>
        <v>0</v>
      </c>
      <c r="AE238" s="8" t="n">
        <v>1</v>
      </c>
      <c r="AF238" s="23" t="n" hidden="false">
        <v>1</v>
      </c>
      <c r="AG238" s="19" t="n" hidden="false">
        <v/>
      </c>
      <c r="AH238" s="19" t="n" hidden="false">
        <f>AF238+AG238</f>
        <v>1</v>
      </c>
      <c r="AI238" s="19" t="n" hidden="false">
        <f>ROUND(AE238*AF238,2)</f>
        <v>1</v>
      </c>
      <c r="AJ238" s="19" t="n" hidden="false">
        <v/>
      </c>
      <c r="AK238" s="19" t="n" hidden="false">
        <f>AI238+AJ238</f>
        <v>1</v>
      </c>
      <c r="AL238" s="21" t="n" hidden="false">
        <f>AK238/N238-1</f>
        <v>0</v>
      </c>
      <c r="AM238" s="8" t="n">
        <v>0</v>
      </c>
      <c r="AN238" s="23" t="n" hidden="false">
        <v>0</v>
      </c>
      <c r="AO238" s="19" t="n" hidden="false">
        <v/>
      </c>
      <c r="AP238" s="19" t="n" hidden="false">
        <f>AN238+AO238</f>
        <v>0</v>
      </c>
      <c r="AQ238" s="19" t="n" hidden="false">
        <f>ROUND(AM238*AN238,2)</f>
        <v>0</v>
      </c>
      <c r="AR238" s="19" t="n" hidden="false">
        <v/>
      </c>
      <c r="AS238" s="19" t="n" hidden="false">
        <f>AQ238+AR238</f>
        <v>0</v>
      </c>
      <c r="AT238" s="21" t="n" hidden="false">
        <f>AS238/N238-1</f>
        <v>-1</v>
      </c>
    </row>
    <row r="239" customFormat="false" hidden="false" outlineLevel="0" collapsed="false">
      <c r="A239" s="18" t="inlineStr">
        <is>
          <t xml:space="preserve">1.1.1.2.1.1.2.5.3</t>
        </is>
      </c>
      <c r="B239" s="18" t="inlineStr">
        <is>
          <t xml:space="preserve"/>
        </is>
      </c>
      <c r="C239" s="22" t="inlineStr">
        <is>
          <t xml:space="preserve">Щит силовой (в соответствии со схемой)_ / МЭЛ</t>
        </is>
      </c>
      <c r="D239" s="7" t="inlineStr">
        <is>
          <t xml:space="preserve">ЩО2.4 ЩРн-24-395х310х120-IP31 mb11-24n EKF</t>
        </is>
      </c>
      <c r="E239" s="7" t="inlineStr">
        <is>
          <t xml:space="preserve"/>
        </is>
      </c>
      <c r="F239" s="7" t="inlineStr">
        <is>
          <t xml:space="preserve">ШТ</t>
        </is>
      </c>
      <c r="G239" s="7" t="inlineStr">
        <is>
          <t xml:space="preserve">1</t>
        </is>
      </c>
      <c r="H239" s="8" t="n">
        <v>1</v>
      </c>
      <c r="I239" s="23" t="n">
        <v>1</v>
      </c>
      <c r="J239" s="19" t="n">
        <v/>
      </c>
      <c r="K239" s="19" t="n">
        <f>ROUND(I239,2)+J239</f>
        <v>1</v>
      </c>
      <c r="L239" s="19" t="n">
        <f>ROUND(H239*ROUND(I239,2),2)</f>
        <v>1</v>
      </c>
      <c r="M239" s="19" t="n">
        <v/>
      </c>
      <c r="N239" s="19" t="n">
        <f>L239+M239</f>
        <v>1</v>
      </c>
      <c r="O239" s="8" t="n">
        <v>1</v>
      </c>
      <c r="P239" s="23" t="n" hidden="false">
        <v>1</v>
      </c>
      <c r="Q239" s="19" t="n" hidden="false">
        <v/>
      </c>
      <c r="R239" s="19" t="n" hidden="false">
        <f>P239+Q239</f>
        <v>1</v>
      </c>
      <c r="S239" s="19" t="n" hidden="false">
        <f>ROUND(O239*P239,2)</f>
        <v>1</v>
      </c>
      <c r="T239" s="19" t="n" hidden="false">
        <v/>
      </c>
      <c r="U239" s="19" t="n" hidden="false">
        <f>S239+T239</f>
        <v>1</v>
      </c>
      <c r="V239" s="21" t="n" hidden="false">
        <f>U239/N239-1</f>
        <v>0</v>
      </c>
      <c r="W239" s="8" t="n">
        <v>1</v>
      </c>
      <c r="X239" s="23" t="n" hidden="false">
        <v>1</v>
      </c>
      <c r="Y239" s="19" t="n" hidden="false">
        <v/>
      </c>
      <c r="Z239" s="19" t="n" hidden="false">
        <f>X239+Y239</f>
        <v>1</v>
      </c>
      <c r="AA239" s="19" t="n" hidden="false">
        <f>ROUND(W239*X239,2)</f>
        <v>1</v>
      </c>
      <c r="AB239" s="19" t="n" hidden="false">
        <v/>
      </c>
      <c r="AC239" s="19" t="n" hidden="false">
        <f>AA239+AB239</f>
        <v>1</v>
      </c>
      <c r="AD239" s="21" t="n" hidden="false">
        <f>AC239/N239-1</f>
        <v>0</v>
      </c>
      <c r="AE239" s="8" t="n">
        <v>1</v>
      </c>
      <c r="AF239" s="23" t="n" hidden="false">
        <v>1</v>
      </c>
      <c r="AG239" s="19" t="n" hidden="false">
        <v/>
      </c>
      <c r="AH239" s="19" t="n" hidden="false">
        <f>AF239+AG239</f>
        <v>1</v>
      </c>
      <c r="AI239" s="19" t="n" hidden="false">
        <f>ROUND(AE239*AF239,2)</f>
        <v>1</v>
      </c>
      <c r="AJ239" s="19" t="n" hidden="false">
        <v/>
      </c>
      <c r="AK239" s="19" t="n" hidden="false">
        <f>AI239+AJ239</f>
        <v>1</v>
      </c>
      <c r="AL239" s="21" t="n" hidden="false">
        <f>AK239/N239-1</f>
        <v>0</v>
      </c>
      <c r="AM239" s="8" t="n">
        <v>0</v>
      </c>
      <c r="AN239" s="23" t="n" hidden="false">
        <v>0</v>
      </c>
      <c r="AO239" s="19" t="n" hidden="false">
        <v/>
      </c>
      <c r="AP239" s="19" t="n" hidden="false">
        <f>AN239+AO239</f>
        <v>0</v>
      </c>
      <c r="AQ239" s="19" t="n" hidden="false">
        <f>ROUND(AM239*AN239,2)</f>
        <v>0</v>
      </c>
      <c r="AR239" s="19" t="n" hidden="false">
        <v/>
      </c>
      <c r="AS239" s="19" t="n" hidden="false">
        <f>AQ239+AR239</f>
        <v>0</v>
      </c>
      <c r="AT239" s="21" t="n" hidden="false">
        <f>AS239/N239-1</f>
        <v>-1</v>
      </c>
    </row>
    <row r="240" customFormat="false" hidden="false" outlineLevel="0" collapsed="false">
      <c r="A240" s="18" t="inlineStr">
        <is>
          <t xml:space="preserve">1.1.1.2.1.1.2.5.4</t>
        </is>
      </c>
      <c r="B240" s="18" t="inlineStr">
        <is>
          <t xml:space="preserve"/>
        </is>
      </c>
      <c r="C240" s="22" t="inlineStr">
        <is>
          <t xml:space="preserve">Щит силовой (в соответствии со схемой)_ / МЭЛ</t>
        </is>
      </c>
      <c r="D240" s="7" t="inlineStr">
        <is>
          <t xml:space="preserve">ЩС 4.1</t>
        </is>
      </c>
      <c r="E240" s="7" t="inlineStr">
        <is>
          <t xml:space="preserve"/>
        </is>
      </c>
      <c r="F240" s="7" t="inlineStr">
        <is>
          <t xml:space="preserve">ШТ</t>
        </is>
      </c>
      <c r="G240" s="7" t="inlineStr">
        <is>
          <t xml:space="preserve">1</t>
        </is>
      </c>
      <c r="H240" s="8" t="n">
        <v>1</v>
      </c>
      <c r="I240" s="23" t="n">
        <v>1</v>
      </c>
      <c r="J240" s="19" t="n">
        <v/>
      </c>
      <c r="K240" s="19" t="n">
        <f>ROUND(I240,2)+J240</f>
        <v>1</v>
      </c>
      <c r="L240" s="19" t="n">
        <f>ROUND(H240*ROUND(I240,2),2)</f>
        <v>1</v>
      </c>
      <c r="M240" s="19" t="n">
        <v/>
      </c>
      <c r="N240" s="19" t="n">
        <f>L240+M240</f>
        <v>1</v>
      </c>
      <c r="O240" s="8" t="n">
        <v>1</v>
      </c>
      <c r="P240" s="23" t="n" hidden="false">
        <v>1</v>
      </c>
      <c r="Q240" s="19" t="n" hidden="false">
        <v/>
      </c>
      <c r="R240" s="19" t="n" hidden="false">
        <f>P240+Q240</f>
        <v>1</v>
      </c>
      <c r="S240" s="19" t="n" hidden="false">
        <f>ROUND(O240*P240,2)</f>
        <v>1</v>
      </c>
      <c r="T240" s="19" t="n" hidden="false">
        <v/>
      </c>
      <c r="U240" s="19" t="n" hidden="false">
        <f>S240+T240</f>
        <v>1</v>
      </c>
      <c r="V240" s="21" t="n" hidden="false">
        <f>U240/N240-1</f>
        <v>0</v>
      </c>
      <c r="W240" s="8" t="n">
        <v>1</v>
      </c>
      <c r="X240" s="23" t="n" hidden="false">
        <v>1</v>
      </c>
      <c r="Y240" s="19" t="n" hidden="false">
        <v/>
      </c>
      <c r="Z240" s="19" t="n" hidden="false">
        <f>X240+Y240</f>
        <v>1</v>
      </c>
      <c r="AA240" s="19" t="n" hidden="false">
        <f>ROUND(W240*X240,2)</f>
        <v>1</v>
      </c>
      <c r="AB240" s="19" t="n" hidden="false">
        <v/>
      </c>
      <c r="AC240" s="19" t="n" hidden="false">
        <f>AA240+AB240</f>
        <v>1</v>
      </c>
      <c r="AD240" s="21" t="n" hidden="false">
        <f>AC240/N240-1</f>
        <v>0</v>
      </c>
      <c r="AE240" s="8" t="n">
        <v>1</v>
      </c>
      <c r="AF240" s="23" t="n" hidden="false">
        <v>1</v>
      </c>
      <c r="AG240" s="19" t="n" hidden="false">
        <v/>
      </c>
      <c r="AH240" s="19" t="n" hidden="false">
        <f>AF240+AG240</f>
        <v>1</v>
      </c>
      <c r="AI240" s="19" t="n" hidden="false">
        <f>ROUND(AE240*AF240,2)</f>
        <v>1</v>
      </c>
      <c r="AJ240" s="19" t="n" hidden="false">
        <v/>
      </c>
      <c r="AK240" s="19" t="n" hidden="false">
        <f>AI240+AJ240</f>
        <v>1</v>
      </c>
      <c r="AL240" s="21" t="n" hidden="false">
        <f>AK240/N240-1</f>
        <v>0</v>
      </c>
      <c r="AM240" s="8" t="n">
        <v>0</v>
      </c>
      <c r="AN240" s="23" t="n" hidden="false">
        <v>0</v>
      </c>
      <c r="AO240" s="19" t="n" hidden="false">
        <v/>
      </c>
      <c r="AP240" s="19" t="n" hidden="false">
        <f>AN240+AO240</f>
        <v>0</v>
      </c>
      <c r="AQ240" s="19" t="n" hidden="false">
        <f>ROUND(AM240*AN240,2)</f>
        <v>0</v>
      </c>
      <c r="AR240" s="19" t="n" hidden="false">
        <v/>
      </c>
      <c r="AS240" s="19" t="n" hidden="false">
        <f>AQ240+AR240</f>
        <v>0</v>
      </c>
      <c r="AT240" s="21" t="n" hidden="false">
        <f>AS240/N240-1</f>
        <v>-1</v>
      </c>
    </row>
    <row r="241" customFormat="false" hidden="false" outlineLevel="0" collapsed="false">
      <c r="A241" s="18" t="inlineStr">
        <is>
          <t xml:space="preserve">1.1.1.2.1.1.2.5.5</t>
        </is>
      </c>
      <c r="B241" s="18" t="inlineStr">
        <is>
          <t xml:space="preserve"/>
        </is>
      </c>
      <c r="C241" s="22" t="inlineStr">
        <is>
          <t xml:space="preserve">Щит силовой (в соответствии со схемой)_ / МЭЛ</t>
        </is>
      </c>
      <c r="D241" s="7" t="inlineStr">
        <is>
          <t xml:space="preserve">ЩС 1.1</t>
        </is>
      </c>
      <c r="E241" s="7" t="inlineStr">
        <is>
          <t xml:space="preserve"/>
        </is>
      </c>
      <c r="F241" s="7" t="inlineStr">
        <is>
          <t xml:space="preserve">ШТ</t>
        </is>
      </c>
      <c r="G241" s="7" t="inlineStr">
        <is>
          <t xml:space="preserve">1</t>
        </is>
      </c>
      <c r="H241" s="8" t="n">
        <v>1</v>
      </c>
      <c r="I241" s="23" t="n">
        <v>1</v>
      </c>
      <c r="J241" s="19" t="n">
        <v/>
      </c>
      <c r="K241" s="19" t="n">
        <f>ROUND(I241,2)+J241</f>
        <v>1</v>
      </c>
      <c r="L241" s="19" t="n">
        <f>ROUND(H241*ROUND(I241,2),2)</f>
        <v>1</v>
      </c>
      <c r="M241" s="19" t="n">
        <v/>
      </c>
      <c r="N241" s="19" t="n">
        <f>L241+M241</f>
        <v>1</v>
      </c>
      <c r="O241" s="8" t="n">
        <v>1</v>
      </c>
      <c r="P241" s="23" t="n" hidden="false">
        <v>1</v>
      </c>
      <c r="Q241" s="19" t="n" hidden="false">
        <v/>
      </c>
      <c r="R241" s="19" t="n" hidden="false">
        <f>P241+Q241</f>
        <v>1</v>
      </c>
      <c r="S241" s="19" t="n" hidden="false">
        <f>ROUND(O241*P241,2)</f>
        <v>1</v>
      </c>
      <c r="T241" s="19" t="n" hidden="false">
        <v/>
      </c>
      <c r="U241" s="19" t="n" hidden="false">
        <f>S241+T241</f>
        <v>1</v>
      </c>
      <c r="V241" s="21" t="n" hidden="false">
        <f>U241/N241-1</f>
        <v>0</v>
      </c>
      <c r="W241" s="8" t="n">
        <v>1</v>
      </c>
      <c r="X241" s="23" t="n" hidden="false">
        <v>1</v>
      </c>
      <c r="Y241" s="19" t="n" hidden="false">
        <v/>
      </c>
      <c r="Z241" s="19" t="n" hidden="false">
        <f>X241+Y241</f>
        <v>1</v>
      </c>
      <c r="AA241" s="19" t="n" hidden="false">
        <f>ROUND(W241*X241,2)</f>
        <v>1</v>
      </c>
      <c r="AB241" s="19" t="n" hidden="false">
        <v/>
      </c>
      <c r="AC241" s="19" t="n" hidden="false">
        <f>AA241+AB241</f>
        <v>1</v>
      </c>
      <c r="AD241" s="21" t="n" hidden="false">
        <f>AC241/N241-1</f>
        <v>0</v>
      </c>
      <c r="AE241" s="8" t="n">
        <v>1</v>
      </c>
      <c r="AF241" s="23" t="n" hidden="false">
        <v>1</v>
      </c>
      <c r="AG241" s="19" t="n" hidden="false">
        <v/>
      </c>
      <c r="AH241" s="19" t="n" hidden="false">
        <f>AF241+AG241</f>
        <v>1</v>
      </c>
      <c r="AI241" s="19" t="n" hidden="false">
        <f>ROUND(AE241*AF241,2)</f>
        <v>1</v>
      </c>
      <c r="AJ241" s="19" t="n" hidden="false">
        <v/>
      </c>
      <c r="AK241" s="19" t="n" hidden="false">
        <f>AI241+AJ241</f>
        <v>1</v>
      </c>
      <c r="AL241" s="21" t="n" hidden="false">
        <f>AK241/N241-1</f>
        <v>0</v>
      </c>
      <c r="AM241" s="8" t="n">
        <v>0</v>
      </c>
      <c r="AN241" s="23" t="n" hidden="false">
        <v>0</v>
      </c>
      <c r="AO241" s="19" t="n" hidden="false">
        <v/>
      </c>
      <c r="AP241" s="19" t="n" hidden="false">
        <f>AN241+AO241</f>
        <v>0</v>
      </c>
      <c r="AQ241" s="19" t="n" hidden="false">
        <f>ROUND(AM241*AN241,2)</f>
        <v>0</v>
      </c>
      <c r="AR241" s="19" t="n" hidden="false">
        <v/>
      </c>
      <c r="AS241" s="19" t="n" hidden="false">
        <f>AQ241+AR241</f>
        <v>0</v>
      </c>
      <c r="AT241" s="21" t="n" hidden="false">
        <f>AS241/N241-1</f>
        <v>-1</v>
      </c>
    </row>
    <row r="242" customFormat="false" hidden="false" outlineLevel="0" collapsed="false">
      <c r="A242" s="18" t="inlineStr">
        <is>
          <t xml:space="preserve">1.1.1.2.1.1.2.5.6</t>
        </is>
      </c>
      <c r="B242" s="18" t="inlineStr">
        <is>
          <t xml:space="preserve"/>
        </is>
      </c>
      <c r="C242" s="22" t="inlineStr">
        <is>
          <t xml:space="preserve">Щит силовой (в соответствии со схемой)_ / МЭЛ</t>
        </is>
      </c>
      <c r="D242" s="7" t="inlineStr">
        <is>
          <t xml:space="preserve">ЩО2.1 ЩРн-24-395х310х120-IP31 mb11-24n EKF</t>
        </is>
      </c>
      <c r="E242" s="7" t="inlineStr">
        <is>
          <t xml:space="preserve"/>
        </is>
      </c>
      <c r="F242" s="7" t="inlineStr">
        <is>
          <t xml:space="preserve">ШТ</t>
        </is>
      </c>
      <c r="G242" s="7" t="inlineStr">
        <is>
          <t xml:space="preserve">1</t>
        </is>
      </c>
      <c r="H242" s="8" t="n">
        <v>1</v>
      </c>
      <c r="I242" s="23" t="n">
        <v>1</v>
      </c>
      <c r="J242" s="19" t="n">
        <v/>
      </c>
      <c r="K242" s="19" t="n">
        <f>ROUND(I242,2)+J242</f>
        <v>1</v>
      </c>
      <c r="L242" s="19" t="n">
        <f>ROUND(H242*ROUND(I242,2),2)</f>
        <v>1</v>
      </c>
      <c r="M242" s="19" t="n">
        <v/>
      </c>
      <c r="N242" s="19" t="n">
        <f>L242+M242</f>
        <v>1</v>
      </c>
      <c r="O242" s="8" t="n">
        <v>1</v>
      </c>
      <c r="P242" s="23" t="n" hidden="false">
        <v>1</v>
      </c>
      <c r="Q242" s="19" t="n" hidden="false">
        <v/>
      </c>
      <c r="R242" s="19" t="n" hidden="false">
        <f>P242+Q242</f>
        <v>1</v>
      </c>
      <c r="S242" s="19" t="n" hidden="false">
        <f>ROUND(O242*P242,2)</f>
        <v>1</v>
      </c>
      <c r="T242" s="19" t="n" hidden="false">
        <v/>
      </c>
      <c r="U242" s="19" t="n" hidden="false">
        <f>S242+T242</f>
        <v>1</v>
      </c>
      <c r="V242" s="21" t="n" hidden="false">
        <f>U242/N242-1</f>
        <v>0</v>
      </c>
      <c r="W242" s="8" t="n">
        <v>1</v>
      </c>
      <c r="X242" s="23" t="n" hidden="false">
        <v>1</v>
      </c>
      <c r="Y242" s="19" t="n" hidden="false">
        <v/>
      </c>
      <c r="Z242" s="19" t="n" hidden="false">
        <f>X242+Y242</f>
        <v>1</v>
      </c>
      <c r="AA242" s="19" t="n" hidden="false">
        <f>ROUND(W242*X242,2)</f>
        <v>1</v>
      </c>
      <c r="AB242" s="19" t="n" hidden="false">
        <v/>
      </c>
      <c r="AC242" s="19" t="n" hidden="false">
        <f>AA242+AB242</f>
        <v>1</v>
      </c>
      <c r="AD242" s="21" t="n" hidden="false">
        <f>AC242/N242-1</f>
        <v>0</v>
      </c>
      <c r="AE242" s="8" t="n">
        <v>1</v>
      </c>
      <c r="AF242" s="23" t="n" hidden="false">
        <v>1</v>
      </c>
      <c r="AG242" s="19" t="n" hidden="false">
        <v/>
      </c>
      <c r="AH242" s="19" t="n" hidden="false">
        <f>AF242+AG242</f>
        <v>1</v>
      </c>
      <c r="AI242" s="19" t="n" hidden="false">
        <f>ROUND(AE242*AF242,2)</f>
        <v>1</v>
      </c>
      <c r="AJ242" s="19" t="n" hidden="false">
        <v/>
      </c>
      <c r="AK242" s="19" t="n" hidden="false">
        <f>AI242+AJ242</f>
        <v>1</v>
      </c>
      <c r="AL242" s="21" t="n" hidden="false">
        <f>AK242/N242-1</f>
        <v>0</v>
      </c>
      <c r="AM242" s="8" t="n">
        <v>0</v>
      </c>
      <c r="AN242" s="23" t="n" hidden="false">
        <v>0</v>
      </c>
      <c r="AO242" s="19" t="n" hidden="false">
        <v/>
      </c>
      <c r="AP242" s="19" t="n" hidden="false">
        <f>AN242+AO242</f>
        <v>0</v>
      </c>
      <c r="AQ242" s="19" t="n" hidden="false">
        <f>ROUND(AM242*AN242,2)</f>
        <v>0</v>
      </c>
      <c r="AR242" s="19" t="n" hidden="false">
        <v/>
      </c>
      <c r="AS242" s="19" t="n" hidden="false">
        <f>AQ242+AR242</f>
        <v>0</v>
      </c>
      <c r="AT242" s="21" t="n" hidden="false">
        <f>AS242/N242-1</f>
        <v>-1</v>
      </c>
    </row>
    <row r="243" customFormat="false" hidden="false" outlineLevel="0" collapsed="false">
      <c r="A243" s="18" t="inlineStr">
        <is>
          <t xml:space="preserve">1.1.1.2.1.1.2.5.7</t>
        </is>
      </c>
      <c r="B243" s="18" t="inlineStr">
        <is>
          <t xml:space="preserve"/>
        </is>
      </c>
      <c r="C243" s="22" t="inlineStr">
        <is>
          <t xml:space="preserve">Щит силовой (в соответствии со схемой)_ / МЭЛ</t>
        </is>
      </c>
      <c r="D243" s="7" t="inlineStr">
        <is>
          <t xml:space="preserve">ЩО2.3  ЩРн-24-395х310х120-IP31 mb11-24n EKF</t>
        </is>
      </c>
      <c r="E243" s="7" t="inlineStr">
        <is>
          <t xml:space="preserve"/>
        </is>
      </c>
      <c r="F243" s="7" t="inlineStr">
        <is>
          <t xml:space="preserve">ШТ</t>
        </is>
      </c>
      <c r="G243" s="7" t="inlineStr">
        <is>
          <t xml:space="preserve">1</t>
        </is>
      </c>
      <c r="H243" s="8" t="n">
        <v>1</v>
      </c>
      <c r="I243" s="23" t="n">
        <v>1</v>
      </c>
      <c r="J243" s="19" t="n">
        <v/>
      </c>
      <c r="K243" s="19" t="n">
        <f>ROUND(I243,2)+J243</f>
        <v>1</v>
      </c>
      <c r="L243" s="19" t="n">
        <f>ROUND(H243*ROUND(I243,2),2)</f>
        <v>1</v>
      </c>
      <c r="M243" s="19" t="n">
        <v/>
      </c>
      <c r="N243" s="19" t="n">
        <f>L243+M243</f>
        <v>1</v>
      </c>
      <c r="O243" s="8" t="n">
        <v>1</v>
      </c>
      <c r="P243" s="23" t="n" hidden="false">
        <v>1</v>
      </c>
      <c r="Q243" s="19" t="n" hidden="false">
        <v/>
      </c>
      <c r="R243" s="19" t="n" hidden="false">
        <f>P243+Q243</f>
        <v>1</v>
      </c>
      <c r="S243" s="19" t="n" hidden="false">
        <f>ROUND(O243*P243,2)</f>
        <v>1</v>
      </c>
      <c r="T243" s="19" t="n" hidden="false">
        <v/>
      </c>
      <c r="U243" s="19" t="n" hidden="false">
        <f>S243+T243</f>
        <v>1</v>
      </c>
      <c r="V243" s="21" t="n" hidden="false">
        <f>U243/N243-1</f>
        <v>0</v>
      </c>
      <c r="W243" s="8" t="n">
        <v>1</v>
      </c>
      <c r="X243" s="23" t="n" hidden="false">
        <v>1</v>
      </c>
      <c r="Y243" s="19" t="n" hidden="false">
        <v/>
      </c>
      <c r="Z243" s="19" t="n" hidden="false">
        <f>X243+Y243</f>
        <v>1</v>
      </c>
      <c r="AA243" s="19" t="n" hidden="false">
        <f>ROUND(W243*X243,2)</f>
        <v>1</v>
      </c>
      <c r="AB243" s="19" t="n" hidden="false">
        <v/>
      </c>
      <c r="AC243" s="19" t="n" hidden="false">
        <f>AA243+AB243</f>
        <v>1</v>
      </c>
      <c r="AD243" s="21" t="n" hidden="false">
        <f>AC243/N243-1</f>
        <v>0</v>
      </c>
      <c r="AE243" s="8" t="n">
        <v>1</v>
      </c>
      <c r="AF243" s="23" t="n" hidden="false">
        <v>1</v>
      </c>
      <c r="AG243" s="19" t="n" hidden="false">
        <v/>
      </c>
      <c r="AH243" s="19" t="n" hidden="false">
        <f>AF243+AG243</f>
        <v>1</v>
      </c>
      <c r="AI243" s="19" t="n" hidden="false">
        <f>ROUND(AE243*AF243,2)</f>
        <v>1</v>
      </c>
      <c r="AJ243" s="19" t="n" hidden="false">
        <v/>
      </c>
      <c r="AK243" s="19" t="n" hidden="false">
        <f>AI243+AJ243</f>
        <v>1</v>
      </c>
      <c r="AL243" s="21" t="n" hidden="false">
        <f>AK243/N243-1</f>
        <v>0</v>
      </c>
      <c r="AM243" s="8" t="n">
        <v>0</v>
      </c>
      <c r="AN243" s="23" t="n" hidden="false">
        <v>0</v>
      </c>
      <c r="AO243" s="19" t="n" hidden="false">
        <v/>
      </c>
      <c r="AP243" s="19" t="n" hidden="false">
        <f>AN243+AO243</f>
        <v>0</v>
      </c>
      <c r="AQ243" s="19" t="n" hidden="false">
        <f>ROUND(AM243*AN243,2)</f>
        <v>0</v>
      </c>
      <c r="AR243" s="19" t="n" hidden="false">
        <v/>
      </c>
      <c r="AS243" s="19" t="n" hidden="false">
        <f>AQ243+AR243</f>
        <v>0</v>
      </c>
      <c r="AT243" s="21" t="n" hidden="false">
        <f>AS243/N243-1</f>
        <v>-1</v>
      </c>
    </row>
    <row r="244" customFormat="false" hidden="false" outlineLevel="0" collapsed="false">
      <c r="A244" s="14" t="inlineStr">
        <is>
          <t xml:space="preserve">1.1.1.2.1.1.3</t>
        </is>
      </c>
      <c r="B244" s="14" t="inlineStr">
        <is>
          <t xml:space="preserve"/>
        </is>
      </c>
      <c r="C244" s="14" t="inlineStr">
        <is>
          <t xml:space="preserve">Прокладка кабеля</t>
        </is>
      </c>
      <c r="D244" s="6" t="inlineStr">
        <is>
          <t xml:space="preserve"/>
        </is>
      </c>
      <c r="E244" s="6" t="inlineStr">
        <is>
          <t xml:space="preserve"/>
        </is>
      </c>
      <c r="F244" s="6" t="inlineStr">
        <is>
          <t xml:space="preserve"/>
        </is>
      </c>
      <c r="G244" s="6" t="inlineStr">
        <is>
          <t xml:space="preserve"/>
        </is>
      </c>
      <c r="H244" s="15" t="n">
        <v/>
      </c>
      <c r="I244" s="16" t="n">
        <v/>
      </c>
      <c r="J244" s="16" t="n">
        <v/>
      </c>
      <c r="K244" s="16" t="n">
        <v/>
      </c>
      <c r="L244" s="16" t="n">
        <f>L245+L248+L251+L258+L264+L266+L269+L272+L274+L276+L278+L282+L285+L287+L291+L297+L303+L305+L308</f>
        <v>7980064.94</v>
      </c>
      <c r="M244" s="16" t="n">
        <f>M245+M248+M251+M258+M264+M266+M269+M272+M274+M276+M278+M282+M285+M287+M291+M297+M303+M305+M308</f>
        <v>7113367</v>
      </c>
      <c r="N244" s="16" t="n">
        <f>N245+N248+N251+N258+N264+N266+N269+N272+N274+N276+N278+N282+N285+N287+N291+N297+N303+N305+N308</f>
        <v>15093431.94</v>
      </c>
      <c r="O244" s="15" t="n">
        <v/>
      </c>
      <c r="P244" s="16" t="n" hidden="false">
        <v/>
      </c>
      <c r="Q244" s="16" t="n" hidden="false">
        <v/>
      </c>
      <c r="R244" s="16" t="n" hidden="false">
        <v/>
      </c>
      <c r="S244" s="16" t="n" hidden="false">
        <f>S245+S248+S251+S258+S264+S266+S269+S272+S274+S276+S278+S282+S285+S287+S291+S297+S303+S305+S308</f>
        <v>9675463.29</v>
      </c>
      <c r="T244" s="16" t="n" hidden="false">
        <f>T245+T248+T251+T258+T264+T266+T269+T272+T274+T276+T278+T282+T285+T287+T291+T297+T303+T305+T308</f>
        <v>10074305.2</v>
      </c>
      <c r="U244" s="16" t="n" hidden="false">
        <f>U245+U248+U251+U258+U264+U266+U269+U272+U274+U276+U278+U282+U285+U287+U291+U297+U303+U305+U308</f>
        <v>19749768.49</v>
      </c>
      <c r="V244" s="17" t="n" hidden="false">
        <f>U244/N244-1</f>
        <v>0.30850084781977016</v>
      </c>
      <c r="W244" s="15" t="n">
        <v/>
      </c>
      <c r="X244" s="16" t="n" hidden="false">
        <v/>
      </c>
      <c r="Y244" s="16" t="n" hidden="false">
        <v/>
      </c>
      <c r="Z244" s="16" t="n" hidden="false">
        <v/>
      </c>
      <c r="AA244" s="16" t="n" hidden="false">
        <f>AA245+AA248+AA251+AA258+AA264+AA266+AA269+AA272+AA274+AA276+AA278+AA282+AA285+AA287+AA291+AA297+AA303+AA305+AA308</f>
        <v>8982552.04</v>
      </c>
      <c r="AB244" s="16" t="n" hidden="false">
        <f>AB245+AB248+AB251+AB258+AB264+AB266+AB269+AB272+AB274+AB276+AB278+AB282+AB285+AB287+AB291+AB297+AB303+AB305+AB308</f>
        <v>17336235</v>
      </c>
      <c r="AC244" s="16" t="n" hidden="false">
        <f>AC245+AC248+AC251+AC258+AC264+AC266+AC269+AC272+AC274+AC276+AC278+AC282+AC285+AC287+AC291+AC297+AC303+AC305+AC308</f>
        <v>26318787.04</v>
      </c>
      <c r="AD244" s="17" t="n" hidden="false">
        <f>AC244/N244-1</f>
        <v>0.7437244984853988</v>
      </c>
      <c r="AE244" s="15" t="n">
        <v/>
      </c>
      <c r="AF244" s="16" t="n" hidden="false">
        <v/>
      </c>
      <c r="AG244" s="16" t="n" hidden="false">
        <v/>
      </c>
      <c r="AH244" s="16" t="n" hidden="false">
        <v/>
      </c>
      <c r="AI244" s="16" t="n" hidden="false">
        <f>AI245+AI248+AI251+AI258+AI264+AI266+AI269+AI272+AI274+AI276+AI278+AI282+AI285+AI287+AI291+AI297+AI303+AI305+AI308</f>
        <v>10993343.1</v>
      </c>
      <c r="AJ244" s="16" t="n" hidden="false">
        <f>AJ245+AJ248+AJ251+AJ258+AJ264+AJ266+AJ269+AJ272+AJ274+AJ276+AJ278+AJ282+AJ285+AJ287+AJ291+AJ297+AJ303+AJ305+AJ308</f>
        <v>14487210</v>
      </c>
      <c r="AK244" s="16" t="n" hidden="false">
        <f>AK245+AK248+AK251+AK258+AK264+AK266+AK269+AK272+AK274+AK276+AK278+AK282+AK285+AK287+AK291+AK297+AK303+AK305+AK308</f>
        <v>25480553.1</v>
      </c>
      <c r="AL244" s="17" t="n" hidden="false">
        <f>AK244/N244-1</f>
        <v>0.6881881603396294</v>
      </c>
      <c r="AM244" s="15" t="n">
        <v/>
      </c>
      <c r="AN244" s="16" t="n" hidden="false">
        <v/>
      </c>
      <c r="AO244" s="16" t="n" hidden="false">
        <v/>
      </c>
      <c r="AP244" s="16" t="n" hidden="false">
        <v/>
      </c>
      <c r="AQ244" s="16" t="n" hidden="false">
        <f>AQ245+AQ248+AQ251+AQ258+AQ264+AQ266+AQ269+AQ272+AQ274+AQ276+AQ278+AQ282+AQ285+AQ287+AQ291+AQ297+AQ303+AQ305+AQ308</f>
        <v>0</v>
      </c>
      <c r="AR244" s="16" t="n" hidden="false">
        <f>AR245+AR248+AR251+AR258+AR264+AR266+AR269+AR272+AR274+AR276+AR278+AR282+AR285+AR287+AR291+AR297+AR303+AR305+AR308</f>
        <v>0</v>
      </c>
      <c r="AS244" s="16" t="n" hidden="false">
        <f>AS245+AS248+AS251+AS258+AS264+AS266+AS269+AS272+AS274+AS276+AS278+AS282+AS285+AS287+AS291+AS297+AS303+AS305+AS308</f>
        <v>0</v>
      </c>
      <c r="AT244" s="17" t="n" hidden="false">
        <f>AS244/N244-1</f>
        <v>-1</v>
      </c>
    </row>
    <row r="245" customFormat="false" hidden="false" outlineLevel="0" collapsed="false">
      <c r="A245" s="18" t="inlineStr">
        <is>
          <t xml:space="preserve">1.1.1.2.1.1.3.1</t>
        </is>
      </c>
      <c r="B245" s="18" t="inlineStr">
        <is>
          <t xml:space="preserve"/>
        </is>
      </c>
      <c r="C245" s="18" t="inlineStr">
        <is>
          <t xml:space="preserve">Затяжка кабеля, провода в трубу / 1,5-6 мм</t>
        </is>
      </c>
      <c r="D245" s="7" t="inlineStr">
        <is>
          <t xml:space="preserve">ЭО
Поставщики: ООО "Богословский кабельный завод", Акционерное общество "Электрокабель" Кольчугинский завод"</t>
        </is>
      </c>
      <c r="E245" s="7" t="inlineStr">
        <is>
          <t xml:space="preserve">Выгружается из БО по объектам BIM-КЦ</t>
        </is>
      </c>
      <c r="F245" s="7" t="inlineStr">
        <is>
          <t xml:space="preserve">ПОГ М</t>
        </is>
      </c>
      <c r="G245" s="7" t="inlineStr">
        <is>
          <t xml:space="preserve">1</t>
        </is>
      </c>
      <c r="H245" s="8" t="n">
        <v>1605</v>
      </c>
      <c r="I245" s="19" t="n">
        <f>ROUND((L246+L247)/H245,2)</f>
        <v>62.47</v>
      </c>
      <c r="J245" s="20" t="n">
        <v>88</v>
      </c>
      <c r="K245" s="19" t="n">
        <f>I245+ROUND(J245,2)</f>
        <v>150.47</v>
      </c>
      <c r="L245" s="19" t="n">
        <f>ROUND(H245*I245,2)</f>
        <v>100264.35</v>
      </c>
      <c r="M245" s="19" t="n">
        <f>ROUND(H245*ROUND(J245,2),2)</f>
        <v>141240</v>
      </c>
      <c r="N245" s="19" t="n">
        <f>L245+M245</f>
        <v>241504.35</v>
      </c>
      <c r="O245" s="8" t="n">
        <v>1605</v>
      </c>
      <c r="P245" s="19" t="n" hidden="false">
        <f>ROUND((S246+S247)/O245,2)</f>
        <v>62.47</v>
      </c>
      <c r="Q245" s="20" t="n" hidden="false">
        <v>120.8</v>
      </c>
      <c r="R245" s="19" t="n" hidden="false">
        <f>P245+Q245</f>
        <v>183.27</v>
      </c>
      <c r="S245" s="19" t="n" hidden="false">
        <f>ROUND(O245*P245,2)</f>
        <v>100264.35</v>
      </c>
      <c r="T245" s="19" t="n" hidden="false">
        <f>ROUND(O245*Q245,2)</f>
        <v>193884</v>
      </c>
      <c r="U245" s="19" t="n" hidden="false">
        <f>S245+T245</f>
        <v>294148.35</v>
      </c>
      <c r="V245" s="21" t="n" hidden="false">
        <f>U245/N245-1</f>
        <v>0.21798365122615793</v>
      </c>
      <c r="W245" s="8" t="n">
        <v>1605</v>
      </c>
      <c r="X245" s="19" t="n" hidden="false">
        <f>ROUND((AA246+AA247)/W245,2)</f>
        <v>62.47</v>
      </c>
      <c r="Y245" s="20" t="n" hidden="false">
        <v>215</v>
      </c>
      <c r="Z245" s="19" t="n" hidden="false">
        <f>X245+Y245</f>
        <v>277.47</v>
      </c>
      <c r="AA245" s="19" t="n" hidden="false">
        <f>ROUND(W245*X245,2)</f>
        <v>100264.35</v>
      </c>
      <c r="AB245" s="19" t="n" hidden="false">
        <f>ROUND(W245*Y245,2)</f>
        <v>345075</v>
      </c>
      <c r="AC245" s="19" t="n" hidden="false">
        <f>AA245+AB245</f>
        <v>445339.35</v>
      </c>
      <c r="AD245" s="21" t="n" hidden="false">
        <f>AC245/N245-1</f>
        <v>0.8440220641988434</v>
      </c>
      <c r="AE245" s="8" t="n">
        <v>1605</v>
      </c>
      <c r="AF245" s="19" t="n" hidden="false">
        <f>ROUND((AI246+AI247)/AE245,2)</f>
        <v>62.47</v>
      </c>
      <c r="AG245" s="20" t="n" hidden="false">
        <v>170</v>
      </c>
      <c r="AH245" s="19" t="n" hidden="false">
        <f>AF245+AG245</f>
        <v>232.47</v>
      </c>
      <c r="AI245" s="19" t="n" hidden="false">
        <f>ROUND(AE245*AF245,2)</f>
        <v>100264.35</v>
      </c>
      <c r="AJ245" s="19" t="n" hidden="false">
        <f>ROUND(AE245*AG245,2)</f>
        <v>272850</v>
      </c>
      <c r="AK245" s="19" t="n" hidden="false">
        <f>AI245+AJ245</f>
        <v>373114.35</v>
      </c>
      <c r="AL245" s="21" t="n" hidden="false">
        <f>AK245/N245-1</f>
        <v>0.5449591280653949</v>
      </c>
      <c r="AM245" s="8" t="n">
        <v>0</v>
      </c>
      <c r="AN245" s="19" t="n" hidden="false">
        <f>ROUND((AQ246+AQ247)/AM245,2)</f>
        <v>0</v>
      </c>
      <c r="AO245" s="19" t="n" hidden="false">
        <v>0</v>
      </c>
      <c r="AP245" s="19" t="n" hidden="false">
        <f>AN245+AO245</f>
        <v>0</v>
      </c>
      <c r="AQ245" s="19" t="n" hidden="false">
        <f>ROUND(AM245*AN245,2)</f>
        <v>0</v>
      </c>
      <c r="AR245" s="19" t="n" hidden="false">
        <f>ROUND(AM245*AO245,2)</f>
        <v>0</v>
      </c>
      <c r="AS245" s="19" t="n" hidden="false">
        <f>AQ245+AR245</f>
        <v>0</v>
      </c>
      <c r="AT245" s="21" t="n" hidden="false">
        <f>AS245/N245-1</f>
        <v>-1</v>
      </c>
    </row>
    <row r="246" customFormat="false" hidden="false" outlineLevel="0" collapsed="false">
      <c r="A246" s="18" t="inlineStr">
        <is>
          <t xml:space="preserve">1.1.1.2.1.1.3.1.1</t>
        </is>
      </c>
      <c r="B246" s="18" t="inlineStr">
        <is>
          <t xml:space="preserve"/>
        </is>
      </c>
      <c r="C246" s="22" t="inlineStr">
        <is>
          <t xml:space="preserve">Кабель силовой ВВГнг(A)-FRLS 3х1,5мм2, 660В</t>
        </is>
      </c>
      <c r="D246" s="7" t="inlineStr">
        <is>
          <t xml:space="preserve">FRLSLTx</t>
        </is>
      </c>
      <c r="E246" s="7" t="inlineStr">
        <is>
          <t xml:space="preserve"/>
        </is>
      </c>
      <c r="F246" s="7" t="inlineStr">
        <is>
          <t xml:space="preserve">М</t>
        </is>
      </c>
      <c r="G246" s="7" t="inlineStr">
        <is>
          <t xml:space="preserve">1</t>
        </is>
      </c>
      <c r="H246" s="8" t="n">
        <v>1150</v>
      </c>
      <c r="I246" s="23" t="n">
        <v>64</v>
      </c>
      <c r="J246" s="19" t="n">
        <v/>
      </c>
      <c r="K246" s="19" t="n">
        <f>ROUND(I246,2)+J246</f>
        <v>64</v>
      </c>
      <c r="L246" s="19" t="n">
        <f>ROUND(H246*ROUND(I246,2),2)</f>
        <v>73600</v>
      </c>
      <c r="M246" s="19" t="n">
        <v/>
      </c>
      <c r="N246" s="19" t="n">
        <f>L246+M246</f>
        <v>73600</v>
      </c>
      <c r="O246" s="8" t="n">
        <v>1150</v>
      </c>
      <c r="P246" s="23" t="n" hidden="false">
        <v>64</v>
      </c>
      <c r="Q246" s="19" t="n" hidden="false">
        <v/>
      </c>
      <c r="R246" s="19" t="n" hidden="false">
        <f>P246+Q246</f>
        <v>64</v>
      </c>
      <c r="S246" s="19" t="n" hidden="false">
        <f>ROUND(O246*P246,2)</f>
        <v>73600</v>
      </c>
      <c r="T246" s="19" t="n" hidden="false">
        <v/>
      </c>
      <c r="U246" s="19" t="n" hidden="false">
        <f>S246+T246</f>
        <v>73600</v>
      </c>
      <c r="V246" s="21" t="n" hidden="false">
        <f>U246/N246-1</f>
        <v>0</v>
      </c>
      <c r="W246" s="8" t="n">
        <v>1150</v>
      </c>
      <c r="X246" s="23" t="n" hidden="false">
        <v>64</v>
      </c>
      <c r="Y246" s="19" t="n" hidden="false">
        <v/>
      </c>
      <c r="Z246" s="19" t="n" hidden="false">
        <f>X246+Y246</f>
        <v>64</v>
      </c>
      <c r="AA246" s="19" t="n" hidden="false">
        <f>ROUND(W246*X246,2)</f>
        <v>73600</v>
      </c>
      <c r="AB246" s="19" t="n" hidden="false">
        <v/>
      </c>
      <c r="AC246" s="19" t="n" hidden="false">
        <f>AA246+AB246</f>
        <v>73600</v>
      </c>
      <c r="AD246" s="21" t="n" hidden="false">
        <f>AC246/N246-1</f>
        <v>0</v>
      </c>
      <c r="AE246" s="8" t="n">
        <v>1150</v>
      </c>
      <c r="AF246" s="23" t="n" hidden="false">
        <v>64</v>
      </c>
      <c r="AG246" s="19" t="n" hidden="false">
        <v/>
      </c>
      <c r="AH246" s="19" t="n" hidden="false">
        <f>AF246+AG246</f>
        <v>64</v>
      </c>
      <c r="AI246" s="19" t="n" hidden="false">
        <f>ROUND(AE246*AF246,2)</f>
        <v>73600</v>
      </c>
      <c r="AJ246" s="19" t="n" hidden="false">
        <v/>
      </c>
      <c r="AK246" s="19" t="n" hidden="false">
        <f>AI246+AJ246</f>
        <v>73600</v>
      </c>
      <c r="AL246" s="21" t="n" hidden="false">
        <f>AK246/N246-1</f>
        <v>0</v>
      </c>
      <c r="AM246" s="8" t="n">
        <v>0</v>
      </c>
      <c r="AN246" s="23" t="n" hidden="false">
        <v>0</v>
      </c>
      <c r="AO246" s="19" t="n" hidden="false">
        <v/>
      </c>
      <c r="AP246" s="19" t="n" hidden="false">
        <f>AN246+AO246</f>
        <v>0</v>
      </c>
      <c r="AQ246" s="19" t="n" hidden="false">
        <f>ROUND(AM246*AN246,2)</f>
        <v>0</v>
      </c>
      <c r="AR246" s="19" t="n" hidden="false">
        <v/>
      </c>
      <c r="AS246" s="19" t="n" hidden="false">
        <f>AQ246+AR246</f>
        <v>0</v>
      </c>
      <c r="AT246" s="21" t="n" hidden="false">
        <f>AS246/N246-1</f>
        <v>-1</v>
      </c>
    </row>
    <row r="247" customFormat="false" hidden="false" outlineLevel="0" collapsed="false">
      <c r="A247" s="18" t="inlineStr">
        <is>
          <t xml:space="preserve">1.1.1.2.1.1.3.1.2</t>
        </is>
      </c>
      <c r="B247" s="18" t="inlineStr">
        <is>
          <t xml:space="preserve"/>
        </is>
      </c>
      <c r="C247" s="22" t="inlineStr">
        <is>
          <t xml:space="preserve">Кабель силовой ВВГнг(A)-LSLTx 3х1,5мм2, 660В</t>
        </is>
      </c>
      <c r="D247" s="7" t="inlineStr">
        <is>
          <t xml:space="preserve"/>
        </is>
      </c>
      <c r="E247" s="7" t="inlineStr">
        <is>
          <t xml:space="preserve"/>
        </is>
      </c>
      <c r="F247" s="7" t="inlineStr">
        <is>
          <t xml:space="preserve">М</t>
        </is>
      </c>
      <c r="G247" s="7" t="inlineStr">
        <is>
          <t xml:space="preserve">1</t>
        </is>
      </c>
      <c r="H247" s="8" t="n">
        <v>455</v>
      </c>
      <c r="I247" s="23" t="n">
        <v>58.61</v>
      </c>
      <c r="J247" s="19" t="n">
        <v/>
      </c>
      <c r="K247" s="19" t="n">
        <f>ROUND(I247,2)+J247</f>
        <v>58.61</v>
      </c>
      <c r="L247" s="19" t="n">
        <f>ROUND(H247*ROUND(I247,2),2)</f>
        <v>26667.55</v>
      </c>
      <c r="M247" s="19" t="n">
        <v/>
      </c>
      <c r="N247" s="19" t="n">
        <f>L247+M247</f>
        <v>26667.55</v>
      </c>
      <c r="O247" s="8" t="n">
        <v>455</v>
      </c>
      <c r="P247" s="23" t="n" hidden="false">
        <v>58.61</v>
      </c>
      <c r="Q247" s="19" t="n" hidden="false">
        <v/>
      </c>
      <c r="R247" s="19" t="n" hidden="false">
        <f>P247+Q247</f>
        <v>58.61</v>
      </c>
      <c r="S247" s="19" t="n" hidden="false">
        <f>ROUND(O247*P247,2)</f>
        <v>26667.55</v>
      </c>
      <c r="T247" s="19" t="n" hidden="false">
        <v/>
      </c>
      <c r="U247" s="19" t="n" hidden="false">
        <f>S247+T247</f>
        <v>26667.55</v>
      </c>
      <c r="V247" s="21" t="n" hidden="false">
        <f>U247/N247-1</f>
        <v>0</v>
      </c>
      <c r="W247" s="8" t="n">
        <v>455</v>
      </c>
      <c r="X247" s="23" t="n" hidden="false">
        <v>58.61</v>
      </c>
      <c r="Y247" s="19" t="n" hidden="false">
        <v/>
      </c>
      <c r="Z247" s="19" t="n" hidden="false">
        <f>X247+Y247</f>
        <v>58.61</v>
      </c>
      <c r="AA247" s="19" t="n" hidden="false">
        <f>ROUND(W247*X247,2)</f>
        <v>26667.55</v>
      </c>
      <c r="AB247" s="19" t="n" hidden="false">
        <v/>
      </c>
      <c r="AC247" s="19" t="n" hidden="false">
        <f>AA247+AB247</f>
        <v>26667.55</v>
      </c>
      <c r="AD247" s="21" t="n" hidden="false">
        <f>AC247/N247-1</f>
        <v>0</v>
      </c>
      <c r="AE247" s="8" t="n">
        <v>455</v>
      </c>
      <c r="AF247" s="23" t="n" hidden="false">
        <v>58.61</v>
      </c>
      <c r="AG247" s="19" t="n" hidden="false">
        <v/>
      </c>
      <c r="AH247" s="19" t="n" hidden="false">
        <f>AF247+AG247</f>
        <v>58.61</v>
      </c>
      <c r="AI247" s="19" t="n" hidden="false">
        <f>ROUND(AE247*AF247,2)</f>
        <v>26667.55</v>
      </c>
      <c r="AJ247" s="19" t="n" hidden="false">
        <v/>
      </c>
      <c r="AK247" s="19" t="n" hidden="false">
        <f>AI247+AJ247</f>
        <v>26667.55</v>
      </c>
      <c r="AL247" s="21" t="n" hidden="false">
        <f>AK247/N247-1</f>
        <v>0</v>
      </c>
      <c r="AM247" s="8" t="n">
        <v>0</v>
      </c>
      <c r="AN247" s="23" t="n" hidden="false">
        <v>0</v>
      </c>
      <c r="AO247" s="19" t="n" hidden="false">
        <v/>
      </c>
      <c r="AP247" s="19" t="n" hidden="false">
        <f>AN247+AO247</f>
        <v>0</v>
      </c>
      <c r="AQ247" s="19" t="n" hidden="false">
        <f>ROUND(AM247*AN247,2)</f>
        <v>0</v>
      </c>
      <c r="AR247" s="19" t="n" hidden="false">
        <v/>
      </c>
      <c r="AS247" s="19" t="n" hidden="false">
        <f>AQ247+AR247</f>
        <v>0</v>
      </c>
      <c r="AT247" s="21" t="n" hidden="false">
        <f>AS247/N247-1</f>
        <v>-1</v>
      </c>
    </row>
    <row r="248" customFormat="false" hidden="false" outlineLevel="0" collapsed="false">
      <c r="A248" s="18" t="inlineStr">
        <is>
          <t xml:space="preserve">1.1.1.2.1.1.3.2</t>
        </is>
      </c>
      <c r="B248" s="18" t="inlineStr">
        <is>
          <t xml:space="preserve"/>
        </is>
      </c>
      <c r="C248" s="18" t="inlineStr">
        <is>
          <t xml:space="preserve">Затяжка кабеля, провода в трубу / 7-17 мм</t>
        </is>
      </c>
      <c r="D248" s="7" t="inlineStr">
        <is>
          <t xml:space="preserve">ЭО
Поставщики: ООО "Богословский кабельный завод", Акционерное общество "Электрокабель" Кольчугинский завод"</t>
        </is>
      </c>
      <c r="E248" s="7" t="inlineStr">
        <is>
          <t xml:space="preserve">Выгружается из БО по объектам BIM-КЦ</t>
        </is>
      </c>
      <c r="F248" s="7" t="inlineStr">
        <is>
          <t xml:space="preserve">ПОГ М</t>
        </is>
      </c>
      <c r="G248" s="7" t="inlineStr">
        <is>
          <t xml:space="preserve">1</t>
        </is>
      </c>
      <c r="H248" s="8" t="n">
        <v>2097</v>
      </c>
      <c r="I248" s="19" t="n">
        <f>ROUND((L249+L250)/H248,2)</f>
        <v>68.96</v>
      </c>
      <c r="J248" s="20" t="n">
        <v>108</v>
      </c>
      <c r="K248" s="19" t="n">
        <f>I248+ROUND(J248,2)</f>
        <v>176.96</v>
      </c>
      <c r="L248" s="19" t="n">
        <f>ROUND(H248*I248,2)</f>
        <v>144609.12</v>
      </c>
      <c r="M248" s="19" t="n">
        <f>ROUND(H248*ROUND(J248,2),2)</f>
        <v>226476</v>
      </c>
      <c r="N248" s="19" t="n">
        <f>L248+M248</f>
        <v>371085.12</v>
      </c>
      <c r="O248" s="8" t="n">
        <v>2097</v>
      </c>
      <c r="P248" s="19" t="n" hidden="false">
        <f>ROUND((S249+S250)/O248,2)</f>
        <v>68.96</v>
      </c>
      <c r="Q248" s="20" t="n" hidden="false">
        <v>152.8</v>
      </c>
      <c r="R248" s="19" t="n" hidden="false">
        <f>P248+Q248</f>
        <v>221.76</v>
      </c>
      <c r="S248" s="19" t="n" hidden="false">
        <f>ROUND(O248*P248,2)</f>
        <v>144609.12</v>
      </c>
      <c r="T248" s="19" t="n" hidden="false">
        <f>ROUND(O248*Q248,2)</f>
        <v>320421.6</v>
      </c>
      <c r="U248" s="19" t="n" hidden="false">
        <f>S248+T248</f>
        <v>465030.72</v>
      </c>
      <c r="V248" s="21" t="n" hidden="false">
        <f>U248/N248-1</f>
        <v>0.25316455696202533</v>
      </c>
      <c r="W248" s="8" t="n">
        <v>2097</v>
      </c>
      <c r="X248" s="19" t="n" hidden="false">
        <f>ROUND((AA249+AA250)/W248,2)</f>
        <v>68.96</v>
      </c>
      <c r="Y248" s="20" t="n" hidden="false">
        <v>290</v>
      </c>
      <c r="Z248" s="19" t="n" hidden="false">
        <f>X248+Y248</f>
        <v>358.96</v>
      </c>
      <c r="AA248" s="19" t="n" hidden="false">
        <f>ROUND(W248*X248,2)</f>
        <v>144609.12</v>
      </c>
      <c r="AB248" s="19" t="n" hidden="false">
        <f>ROUND(W248*Y248,2)</f>
        <v>608130</v>
      </c>
      <c r="AC248" s="19" t="n" hidden="false">
        <f>AA248+AB248</f>
        <v>752739.12</v>
      </c>
      <c r="AD248" s="21" t="n" hidden="false">
        <f>AC248/N248-1</f>
        <v>1.028481012658228</v>
      </c>
      <c r="AE248" s="8" t="n">
        <v>2097</v>
      </c>
      <c r="AF248" s="19" t="n" hidden="false">
        <f>ROUND((AI249+AI250)/AE248,2)</f>
        <v>68.96</v>
      </c>
      <c r="AG248" s="20" t="n" hidden="false">
        <v>170</v>
      </c>
      <c r="AH248" s="19" t="n" hidden="false">
        <f>AF248+AG248</f>
        <v>238.96</v>
      </c>
      <c r="AI248" s="19" t="n" hidden="false">
        <f>ROUND(AE248*AF248,2)</f>
        <v>144609.12</v>
      </c>
      <c r="AJ248" s="19" t="n" hidden="false">
        <f>ROUND(AE248*AG248,2)</f>
        <v>356490</v>
      </c>
      <c r="AK248" s="19" t="n" hidden="false">
        <f>AI248+AJ248</f>
        <v>501099.12</v>
      </c>
      <c r="AL248" s="21" t="n" hidden="false">
        <f>AK248/N248-1</f>
        <v>0.35036166365280286</v>
      </c>
      <c r="AM248" s="8" t="n">
        <v>0</v>
      </c>
      <c r="AN248" s="19" t="n" hidden="false">
        <f>ROUND((AQ249+AQ250)/AM248,2)</f>
        <v>0</v>
      </c>
      <c r="AO248" s="19" t="n" hidden="false">
        <v>0</v>
      </c>
      <c r="AP248" s="19" t="n" hidden="false">
        <f>AN248+AO248</f>
        <v>0</v>
      </c>
      <c r="AQ248" s="19" t="n" hidden="false">
        <f>ROUND(AM248*AN248,2)</f>
        <v>0</v>
      </c>
      <c r="AR248" s="19" t="n" hidden="false">
        <f>ROUND(AM248*AO248,2)</f>
        <v>0</v>
      </c>
      <c r="AS248" s="19" t="n" hidden="false">
        <f>AQ248+AR248</f>
        <v>0</v>
      </c>
      <c r="AT248" s="21" t="n" hidden="false">
        <f>AS248/N248-1</f>
        <v>-1</v>
      </c>
    </row>
    <row r="249" customFormat="false" hidden="false" outlineLevel="0" collapsed="false">
      <c r="A249" s="18" t="inlineStr">
        <is>
          <t xml:space="preserve">1.1.1.2.1.1.3.2.1</t>
        </is>
      </c>
      <c r="B249" s="18" t="inlineStr">
        <is>
          <t xml:space="preserve"/>
        </is>
      </c>
      <c r="C249" s="22" t="inlineStr">
        <is>
          <t xml:space="preserve">Кабель силовой ВВГнг(A)-FRLS 3х2,5мм2, 660В</t>
        </is>
      </c>
      <c r="D249" s="7" t="inlineStr">
        <is>
          <t xml:space="preserve"/>
        </is>
      </c>
      <c r="E249" s="7" t="inlineStr">
        <is>
          <t xml:space="preserve"/>
        </is>
      </c>
      <c r="F249" s="7" t="inlineStr">
        <is>
          <t xml:space="preserve">М</t>
        </is>
      </c>
      <c r="G249" s="7" t="inlineStr">
        <is>
          <t xml:space="preserve">1</t>
        </is>
      </c>
      <c r="H249" s="8" t="n">
        <v>115</v>
      </c>
      <c r="I249" s="23" t="n">
        <v>107.26</v>
      </c>
      <c r="J249" s="19" t="n">
        <v/>
      </c>
      <c r="K249" s="19" t="n">
        <f>ROUND(I249,2)+J249</f>
        <v>107.26</v>
      </c>
      <c r="L249" s="19" t="n">
        <f>ROUND(H249*ROUND(I249,2),2)</f>
        <v>12334.9</v>
      </c>
      <c r="M249" s="19" t="n">
        <v/>
      </c>
      <c r="N249" s="19" t="n">
        <f>L249+M249</f>
        <v>12334.9</v>
      </c>
      <c r="O249" s="8" t="n">
        <v>115</v>
      </c>
      <c r="P249" s="23" t="n" hidden="false">
        <v>107.26</v>
      </c>
      <c r="Q249" s="19" t="n" hidden="false">
        <v/>
      </c>
      <c r="R249" s="19" t="n" hidden="false">
        <f>P249+Q249</f>
        <v>107.26</v>
      </c>
      <c r="S249" s="19" t="n" hidden="false">
        <f>ROUND(O249*P249,2)</f>
        <v>12334.9</v>
      </c>
      <c r="T249" s="19" t="n" hidden="false">
        <v/>
      </c>
      <c r="U249" s="19" t="n" hidden="false">
        <f>S249+T249</f>
        <v>12334.9</v>
      </c>
      <c r="V249" s="21" t="n" hidden="false">
        <f>U249/N249-1</f>
        <v>0</v>
      </c>
      <c r="W249" s="8" t="n">
        <v>115</v>
      </c>
      <c r="X249" s="23" t="n" hidden="false">
        <v>107.26</v>
      </c>
      <c r="Y249" s="19" t="n" hidden="false">
        <v/>
      </c>
      <c r="Z249" s="19" t="n" hidden="false">
        <f>X249+Y249</f>
        <v>107.26</v>
      </c>
      <c r="AA249" s="19" t="n" hidden="false">
        <f>ROUND(W249*X249,2)</f>
        <v>12334.9</v>
      </c>
      <c r="AB249" s="19" t="n" hidden="false">
        <v/>
      </c>
      <c r="AC249" s="19" t="n" hidden="false">
        <f>AA249+AB249</f>
        <v>12334.9</v>
      </c>
      <c r="AD249" s="21" t="n" hidden="false">
        <f>AC249/N249-1</f>
        <v>0</v>
      </c>
      <c r="AE249" s="8" t="n">
        <v>115</v>
      </c>
      <c r="AF249" s="23" t="n" hidden="false">
        <v>107.26</v>
      </c>
      <c r="AG249" s="19" t="n" hidden="false">
        <v/>
      </c>
      <c r="AH249" s="19" t="n" hidden="false">
        <f>AF249+AG249</f>
        <v>107.26</v>
      </c>
      <c r="AI249" s="19" t="n" hidden="false">
        <f>ROUND(AE249*AF249,2)</f>
        <v>12334.9</v>
      </c>
      <c r="AJ249" s="19" t="n" hidden="false">
        <v/>
      </c>
      <c r="AK249" s="19" t="n" hidden="false">
        <f>AI249+AJ249</f>
        <v>12334.9</v>
      </c>
      <c r="AL249" s="21" t="n" hidden="false">
        <f>AK249/N249-1</f>
        <v>0</v>
      </c>
      <c r="AM249" s="8" t="n">
        <v>0</v>
      </c>
      <c r="AN249" s="23" t="n" hidden="false">
        <v>0</v>
      </c>
      <c r="AO249" s="19" t="n" hidden="false">
        <v/>
      </c>
      <c r="AP249" s="19" t="n" hidden="false">
        <f>AN249+AO249</f>
        <v>0</v>
      </c>
      <c r="AQ249" s="19" t="n" hidden="false">
        <f>ROUND(AM249*AN249,2)</f>
        <v>0</v>
      </c>
      <c r="AR249" s="19" t="n" hidden="false">
        <v/>
      </c>
      <c r="AS249" s="19" t="n" hidden="false">
        <f>AQ249+AR249</f>
        <v>0</v>
      </c>
      <c r="AT249" s="21" t="n" hidden="false">
        <f>AS249/N249-1</f>
        <v>-1</v>
      </c>
    </row>
    <row r="250" customFormat="false" hidden="false" outlineLevel="0" collapsed="false">
      <c r="A250" s="18" t="inlineStr">
        <is>
          <t xml:space="preserve">1.1.1.2.1.1.3.2.2</t>
        </is>
      </c>
      <c r="B250" s="18" t="inlineStr">
        <is>
          <t xml:space="preserve"/>
        </is>
      </c>
      <c r="C250" s="22" t="inlineStr">
        <is>
          <t xml:space="preserve">Кабель силовой ВВГнг(A)-LSLTx 3х2,5мм2, 660В</t>
        </is>
      </c>
      <c r="D250" s="7" t="inlineStr">
        <is>
          <t xml:space="preserve"/>
        </is>
      </c>
      <c r="E250" s="7" t="inlineStr">
        <is>
          <t xml:space="preserve"/>
        </is>
      </c>
      <c r="F250" s="7" t="inlineStr">
        <is>
          <t xml:space="preserve">М</t>
        </is>
      </c>
      <c r="G250" s="7" t="inlineStr">
        <is>
          <t xml:space="preserve">1</t>
        </is>
      </c>
      <c r="H250" s="8" t="n">
        <v>1982</v>
      </c>
      <c r="I250" s="23" t="n">
        <v>66.74</v>
      </c>
      <c r="J250" s="19" t="n">
        <v/>
      </c>
      <c r="K250" s="19" t="n">
        <f>ROUND(I250,2)+J250</f>
        <v>66.74</v>
      </c>
      <c r="L250" s="19" t="n">
        <f>ROUND(H250*ROUND(I250,2),2)</f>
        <v>132278.68</v>
      </c>
      <c r="M250" s="19" t="n">
        <v/>
      </c>
      <c r="N250" s="19" t="n">
        <f>L250+M250</f>
        <v>132278.68</v>
      </c>
      <c r="O250" s="8" t="n">
        <v>1982</v>
      </c>
      <c r="P250" s="23" t="n" hidden="false">
        <v>66.74</v>
      </c>
      <c r="Q250" s="19" t="n" hidden="false">
        <v/>
      </c>
      <c r="R250" s="19" t="n" hidden="false">
        <f>P250+Q250</f>
        <v>66.74</v>
      </c>
      <c r="S250" s="19" t="n" hidden="false">
        <f>ROUND(O250*P250,2)</f>
        <v>132278.68</v>
      </c>
      <c r="T250" s="19" t="n" hidden="false">
        <v/>
      </c>
      <c r="U250" s="19" t="n" hidden="false">
        <f>S250+T250</f>
        <v>132278.68</v>
      </c>
      <c r="V250" s="21" t="n" hidden="false">
        <f>U250/N250-1</f>
        <v>0</v>
      </c>
      <c r="W250" s="8" t="n">
        <v>1982</v>
      </c>
      <c r="X250" s="23" t="n" hidden="false">
        <v>66.74</v>
      </c>
      <c r="Y250" s="19" t="n" hidden="false">
        <v/>
      </c>
      <c r="Z250" s="19" t="n" hidden="false">
        <f>X250+Y250</f>
        <v>66.74</v>
      </c>
      <c r="AA250" s="19" t="n" hidden="false">
        <f>ROUND(W250*X250,2)</f>
        <v>132278.68</v>
      </c>
      <c r="AB250" s="19" t="n" hidden="false">
        <v/>
      </c>
      <c r="AC250" s="19" t="n" hidden="false">
        <f>AA250+AB250</f>
        <v>132278.68</v>
      </c>
      <c r="AD250" s="21" t="n" hidden="false">
        <f>AC250/N250-1</f>
        <v>0</v>
      </c>
      <c r="AE250" s="8" t="n">
        <v>1982</v>
      </c>
      <c r="AF250" s="23" t="n" hidden="false">
        <v>66.74</v>
      </c>
      <c r="AG250" s="19" t="n" hidden="false">
        <v/>
      </c>
      <c r="AH250" s="19" t="n" hidden="false">
        <f>AF250+AG250</f>
        <v>66.74</v>
      </c>
      <c r="AI250" s="19" t="n" hidden="false">
        <f>ROUND(AE250*AF250,2)</f>
        <v>132278.68</v>
      </c>
      <c r="AJ250" s="19" t="n" hidden="false">
        <v/>
      </c>
      <c r="AK250" s="19" t="n" hidden="false">
        <f>AI250+AJ250</f>
        <v>132278.68</v>
      </c>
      <c r="AL250" s="21" t="n" hidden="false">
        <f>AK250/N250-1</f>
        <v>0</v>
      </c>
      <c r="AM250" s="8" t="n">
        <v>0</v>
      </c>
      <c r="AN250" s="23" t="n" hidden="false">
        <v>0</v>
      </c>
      <c r="AO250" s="19" t="n" hidden="false">
        <v/>
      </c>
      <c r="AP250" s="19" t="n" hidden="false">
        <f>AN250+AO250</f>
        <v>0</v>
      </c>
      <c r="AQ250" s="19" t="n" hidden="false">
        <f>ROUND(AM250*AN250,2)</f>
        <v>0</v>
      </c>
      <c r="AR250" s="19" t="n" hidden="false">
        <v/>
      </c>
      <c r="AS250" s="19" t="n" hidden="false">
        <f>AQ250+AR250</f>
        <v>0</v>
      </c>
      <c r="AT250" s="21" t="n" hidden="false">
        <f>AS250/N250-1</f>
        <v>-1</v>
      </c>
    </row>
    <row r="251" customFormat="false" hidden="false" outlineLevel="0" collapsed="false">
      <c r="A251" s="18" t="inlineStr">
        <is>
          <t xml:space="preserve">1.1.1.2.1.1.3.3</t>
        </is>
      </c>
      <c r="B251" s="18" t="inlineStr">
        <is>
          <t xml:space="preserve"/>
        </is>
      </c>
      <c r="C251" s="18" t="inlineStr">
        <is>
          <t xml:space="preserve">Затяжка кабеля, провода в трубу / 7-17 мм</t>
        </is>
      </c>
      <c r="D251" s="7" t="inlineStr">
        <is>
          <t xml:space="preserve">ЭМ
Поставщики: ООО "Богословский кабельный завод", Акционерное общество "Электрокабель" Кольчугинский завод"</t>
        </is>
      </c>
      <c r="E251" s="7" t="inlineStr">
        <is>
          <t xml:space="preserve">Выгружается из БО по объектам BIM-КЦ</t>
        </is>
      </c>
      <c r="F251" s="7" t="inlineStr">
        <is>
          <t xml:space="preserve">ПОГ М</t>
        </is>
      </c>
      <c r="G251" s="7" t="inlineStr">
        <is>
          <t xml:space="preserve">1</t>
        </is>
      </c>
      <c r="H251" s="8" t="n">
        <v>15665</v>
      </c>
      <c r="I251" s="19" t="n">
        <f>ROUND((L252+L253+L254+L255+L256+L257)/H251,2)</f>
        <v>120.05</v>
      </c>
      <c r="J251" s="20" t="n">
        <v>108</v>
      </c>
      <c r="K251" s="19" t="n">
        <f>I251+ROUND(J251,2)</f>
        <v>228.05</v>
      </c>
      <c r="L251" s="19" t="n">
        <f>ROUND(H251*I251,2)</f>
        <v>1880583.25</v>
      </c>
      <c r="M251" s="19" t="n">
        <f>ROUND(H251*ROUND(J251,2),2)</f>
        <v>1691820</v>
      </c>
      <c r="N251" s="19" t="n">
        <f>L251+M251</f>
        <v>3572403.25</v>
      </c>
      <c r="O251" s="8" t="n">
        <v>15665</v>
      </c>
      <c r="P251" s="19" t="n" hidden="false">
        <f>ROUND((S252+S253+S254+S255+S256+S257)/O251,2)</f>
        <v>143.09</v>
      </c>
      <c r="Q251" s="20" t="n" hidden="false">
        <v>152.8</v>
      </c>
      <c r="R251" s="19" t="n" hidden="false">
        <f>P251+Q251</f>
        <v>295.89</v>
      </c>
      <c r="S251" s="19" t="n" hidden="false">
        <f>ROUND(O251*P251,2)</f>
        <v>2241504.85</v>
      </c>
      <c r="T251" s="19" t="n" hidden="false">
        <f>ROUND(O251*Q251,2)</f>
        <v>2393612</v>
      </c>
      <c r="U251" s="19" t="n" hidden="false">
        <f>S251+T251</f>
        <v>4635116.85</v>
      </c>
      <c r="V251" s="21" t="n" hidden="false">
        <f>U251/N251-1</f>
        <v>0.2974786231089672</v>
      </c>
      <c r="W251" s="8" t="n">
        <v>15665</v>
      </c>
      <c r="X251" s="19" t="n" hidden="false">
        <f>ROUND((AA252+AA253+AA254+AA255+AA256+AA257)/W251,2)</f>
        <v>129.86</v>
      </c>
      <c r="Y251" s="20" t="n" hidden="false">
        <v>290</v>
      </c>
      <c r="Z251" s="19" t="n" hidden="false">
        <f>X251+Y251</f>
        <v>419.86</v>
      </c>
      <c r="AA251" s="19" t="n" hidden="false">
        <f>ROUND(W251*X251,2)</f>
        <v>2034256.9</v>
      </c>
      <c r="AB251" s="19" t="n" hidden="false">
        <f>ROUND(W251*Y251,2)</f>
        <v>4542850</v>
      </c>
      <c r="AC251" s="19" t="n" hidden="false">
        <f>AA251+AB251</f>
        <v>6577106.9</v>
      </c>
      <c r="AD251" s="21" t="n" hidden="false">
        <f>AC251/N251-1</f>
        <v>0.8410874808156108</v>
      </c>
      <c r="AE251" s="8" t="n">
        <v>15665</v>
      </c>
      <c r="AF251" s="19" t="n" hidden="false">
        <f>ROUND((AI252+AI253+AI254+AI255+AI256+AI257)/AE251,2)</f>
        <v>152.19</v>
      </c>
      <c r="AG251" s="20" t="n" hidden="false">
        <v>250</v>
      </c>
      <c r="AH251" s="19" t="n" hidden="false">
        <f>AF251+AG251</f>
        <v>402.19</v>
      </c>
      <c r="AI251" s="19" t="n" hidden="false">
        <f>ROUND(AE251*AF251,2)</f>
        <v>2384056.35</v>
      </c>
      <c r="AJ251" s="19" t="n" hidden="false">
        <f>ROUND(AE251*AG251,2)</f>
        <v>3916250</v>
      </c>
      <c r="AK251" s="19" t="n" hidden="false">
        <f>AI251+AJ251</f>
        <v>6300306.35</v>
      </c>
      <c r="AL251" s="21" t="n" hidden="false">
        <f>AK251/N251-1</f>
        <v>0.7636044727033544</v>
      </c>
      <c r="AM251" s="8" t="n">
        <v>0</v>
      </c>
      <c r="AN251" s="19" t="n" hidden="false">
        <f>ROUND((AQ252+AQ253+AQ254+AQ255+AQ256+AQ257)/AM251,2)</f>
        <v>0</v>
      </c>
      <c r="AO251" s="19" t="n" hidden="false">
        <v>0</v>
      </c>
      <c r="AP251" s="19" t="n" hidden="false">
        <f>AN251+AO251</f>
        <v>0</v>
      </c>
      <c r="AQ251" s="19" t="n" hidden="false">
        <f>ROUND(AM251*AN251,2)</f>
        <v>0</v>
      </c>
      <c r="AR251" s="19" t="n" hidden="false">
        <f>ROUND(AM251*AO251,2)</f>
        <v>0</v>
      </c>
      <c r="AS251" s="19" t="n" hidden="false">
        <f>AQ251+AR251</f>
        <v>0</v>
      </c>
      <c r="AT251" s="21" t="n" hidden="false">
        <f>AS251/N251-1</f>
        <v>-1</v>
      </c>
    </row>
    <row r="252" customFormat="false" hidden="false" outlineLevel="0" collapsed="false">
      <c r="A252" s="18" t="inlineStr">
        <is>
          <t xml:space="preserve">1.1.1.2.1.1.3.3.1</t>
        </is>
      </c>
      <c r="B252" s="18" t="inlineStr">
        <is>
          <t xml:space="preserve"/>
        </is>
      </c>
      <c r="C252" s="22" t="inlineStr">
        <is>
          <t xml:space="preserve">Кабель силовой_ (Будет удален с 01.01.2024г.) / ВВГнг(А)-FRLSLTх / 5х2,5 мм</t>
        </is>
      </c>
      <c r="D252" s="7" t="inlineStr">
        <is>
          <t xml:space="preserve"/>
        </is>
      </c>
      <c r="E252" s="7" t="inlineStr">
        <is>
          <t xml:space="preserve"/>
        </is>
      </c>
      <c r="F252" s="7" t="inlineStr">
        <is>
          <t xml:space="preserve">ПОГ М</t>
        </is>
      </c>
      <c r="G252" s="7" t="inlineStr">
        <is>
          <t xml:space="preserve">1</t>
        </is>
      </c>
      <c r="H252" s="8" t="n">
        <v>2140</v>
      </c>
      <c r="I252" s="23" t="n">
        <v>176.07</v>
      </c>
      <c r="J252" s="19" t="n">
        <v/>
      </c>
      <c r="K252" s="19" t="n">
        <f>ROUND(I252,2)+J252</f>
        <v>176.07</v>
      </c>
      <c r="L252" s="19" t="n">
        <f>ROUND(H252*ROUND(I252,2),2)</f>
        <v>376789.8</v>
      </c>
      <c r="M252" s="19" t="n">
        <v/>
      </c>
      <c r="N252" s="19" t="n">
        <f>L252+M252</f>
        <v>376789.8</v>
      </c>
      <c r="O252" s="8" t="n">
        <v>2140</v>
      </c>
      <c r="P252" s="23" t="n" hidden="false">
        <v>176.07</v>
      </c>
      <c r="Q252" s="19" t="n" hidden="false">
        <v/>
      </c>
      <c r="R252" s="19" t="n" hidden="false">
        <f>P252+Q252</f>
        <v>176.07</v>
      </c>
      <c r="S252" s="19" t="n" hidden="false">
        <f>ROUND(O252*P252,2)</f>
        <v>376789.8</v>
      </c>
      <c r="T252" s="19" t="n" hidden="false">
        <v/>
      </c>
      <c r="U252" s="19" t="n" hidden="false">
        <f>S252+T252</f>
        <v>376789.8</v>
      </c>
      <c r="V252" s="21" t="n" hidden="false">
        <f>U252/N252-1</f>
        <v>0</v>
      </c>
      <c r="W252" s="8" t="n">
        <v>2140</v>
      </c>
      <c r="X252" s="23" t="n" hidden="false">
        <v>176.07</v>
      </c>
      <c r="Y252" s="19" t="n" hidden="false">
        <v/>
      </c>
      <c r="Z252" s="19" t="n" hidden="false">
        <f>X252+Y252</f>
        <v>176.07</v>
      </c>
      <c r="AA252" s="19" t="n" hidden="false">
        <f>ROUND(W252*X252,2)</f>
        <v>376789.8</v>
      </c>
      <c r="AB252" s="19" t="n" hidden="false">
        <v/>
      </c>
      <c r="AC252" s="19" t="n" hidden="false">
        <f>AA252+AB252</f>
        <v>376789.8</v>
      </c>
      <c r="AD252" s="21" t="n" hidden="false">
        <f>AC252/N252-1</f>
        <v>0</v>
      </c>
      <c r="AE252" s="8" t="n">
        <v>2140</v>
      </c>
      <c r="AF252" s="23" t="n" hidden="false">
        <v>176.07</v>
      </c>
      <c r="AG252" s="19" t="n" hidden="false">
        <v/>
      </c>
      <c r="AH252" s="19" t="n" hidden="false">
        <f>AF252+AG252</f>
        <v>176.07</v>
      </c>
      <c r="AI252" s="19" t="n" hidden="false">
        <f>ROUND(AE252*AF252,2)</f>
        <v>376789.8</v>
      </c>
      <c r="AJ252" s="19" t="n" hidden="false">
        <v/>
      </c>
      <c r="AK252" s="19" t="n" hidden="false">
        <f>AI252+AJ252</f>
        <v>376789.8</v>
      </c>
      <c r="AL252" s="21" t="n" hidden="false">
        <f>AK252/N252-1</f>
        <v>0</v>
      </c>
      <c r="AM252" s="8" t="n">
        <v>0</v>
      </c>
      <c r="AN252" s="23" t="n" hidden="false">
        <v>0</v>
      </c>
      <c r="AO252" s="19" t="n" hidden="false">
        <v/>
      </c>
      <c r="AP252" s="19" t="n" hidden="false">
        <f>AN252+AO252</f>
        <v>0</v>
      </c>
      <c r="AQ252" s="19" t="n" hidden="false">
        <f>ROUND(AM252*AN252,2)</f>
        <v>0</v>
      </c>
      <c r="AR252" s="19" t="n" hidden="false">
        <v/>
      </c>
      <c r="AS252" s="19" t="n" hidden="false">
        <f>AQ252+AR252</f>
        <v>0</v>
      </c>
      <c r="AT252" s="21" t="n" hidden="false">
        <f>AS252/N252-1</f>
        <v>-1</v>
      </c>
    </row>
    <row r="253" customFormat="false" hidden="false" outlineLevel="0" collapsed="false">
      <c r="A253" s="18" t="inlineStr">
        <is>
          <t xml:space="preserve">1.1.1.2.1.1.3.3.2</t>
        </is>
      </c>
      <c r="B253" s="18" t="inlineStr">
        <is>
          <t xml:space="preserve"/>
        </is>
      </c>
      <c r="C253" s="22" t="inlineStr">
        <is>
          <t xml:space="preserve">Кабель силовой_ (Будет удален с 01.01.2024г.) / ВВГнг(А)-LSLTx / 5х2,5 мм</t>
        </is>
      </c>
      <c r="D253" s="7" t="inlineStr">
        <is>
          <t xml:space="preserve"/>
        </is>
      </c>
      <c r="E253" s="7" t="inlineStr">
        <is>
          <t xml:space="preserve"/>
        </is>
      </c>
      <c r="F253" s="7" t="inlineStr">
        <is>
          <t xml:space="preserve">ПОГ М</t>
        </is>
      </c>
      <c r="G253" s="7" t="inlineStr">
        <is>
          <t xml:space="preserve">1</t>
        </is>
      </c>
      <c r="H253" s="8" t="n">
        <v>2335</v>
      </c>
      <c r="I253" s="23" t="n">
        <v>151.25</v>
      </c>
      <c r="J253" s="19" t="n">
        <v/>
      </c>
      <c r="K253" s="19" t="n">
        <f>ROUND(I253,2)+J253</f>
        <v>151.25</v>
      </c>
      <c r="L253" s="19" t="n">
        <f>ROUND(H253*ROUND(I253,2),2)</f>
        <v>353168.75</v>
      </c>
      <c r="M253" s="19" t="n">
        <v/>
      </c>
      <c r="N253" s="19" t="n">
        <f>L253+M253</f>
        <v>353168.75</v>
      </c>
      <c r="O253" s="8" t="n">
        <v>2335</v>
      </c>
      <c r="P253" s="23" t="n" hidden="false">
        <v>151.25</v>
      </c>
      <c r="Q253" s="19" t="n" hidden="false">
        <v/>
      </c>
      <c r="R253" s="19" t="n" hidden="false">
        <f>P253+Q253</f>
        <v>151.25</v>
      </c>
      <c r="S253" s="19" t="n" hidden="false">
        <f>ROUND(O253*P253,2)</f>
        <v>353168.75</v>
      </c>
      <c r="T253" s="19" t="n" hidden="false">
        <v/>
      </c>
      <c r="U253" s="19" t="n" hidden="false">
        <f>S253+T253</f>
        <v>353168.75</v>
      </c>
      <c r="V253" s="21" t="n" hidden="false">
        <f>U253/N253-1</f>
        <v>0</v>
      </c>
      <c r="W253" s="8" t="n">
        <v>2335</v>
      </c>
      <c r="X253" s="23" t="n" hidden="false">
        <v>151.25</v>
      </c>
      <c r="Y253" s="19" t="n" hidden="false">
        <v/>
      </c>
      <c r="Z253" s="19" t="n" hidden="false">
        <f>X253+Y253</f>
        <v>151.25</v>
      </c>
      <c r="AA253" s="19" t="n" hidden="false">
        <f>ROUND(W253*X253,2)</f>
        <v>353168.75</v>
      </c>
      <c r="AB253" s="19" t="n" hidden="false">
        <v/>
      </c>
      <c r="AC253" s="19" t="n" hidden="false">
        <f>AA253+AB253</f>
        <v>353168.75</v>
      </c>
      <c r="AD253" s="21" t="n" hidden="false">
        <f>AC253/N253-1</f>
        <v>0</v>
      </c>
      <c r="AE253" s="8" t="n">
        <v>2335</v>
      </c>
      <c r="AF253" s="23" t="n" hidden="false">
        <v>151.25</v>
      </c>
      <c r="AG253" s="19" t="n" hidden="false">
        <v/>
      </c>
      <c r="AH253" s="19" t="n" hidden="false">
        <f>AF253+AG253</f>
        <v>151.25</v>
      </c>
      <c r="AI253" s="19" t="n" hidden="false">
        <f>ROUND(AE253*AF253,2)</f>
        <v>353168.75</v>
      </c>
      <c r="AJ253" s="19" t="n" hidden="false">
        <v/>
      </c>
      <c r="AK253" s="19" t="n" hidden="false">
        <f>AI253+AJ253</f>
        <v>353168.75</v>
      </c>
      <c r="AL253" s="21" t="n" hidden="false">
        <f>AK253/N253-1</f>
        <v>0</v>
      </c>
      <c r="AM253" s="8" t="n">
        <v>0</v>
      </c>
      <c r="AN253" s="23" t="n" hidden="false">
        <v>0</v>
      </c>
      <c r="AO253" s="19" t="n" hidden="false">
        <v/>
      </c>
      <c r="AP253" s="19" t="n" hidden="false">
        <f>AN253+AO253</f>
        <v>0</v>
      </c>
      <c r="AQ253" s="19" t="n" hidden="false">
        <f>ROUND(AM253*AN253,2)</f>
        <v>0</v>
      </c>
      <c r="AR253" s="19" t="n" hidden="false">
        <v/>
      </c>
      <c r="AS253" s="19" t="n" hidden="false">
        <f>AQ253+AR253</f>
        <v>0</v>
      </c>
      <c r="AT253" s="21" t="n" hidden="false">
        <f>AS253/N253-1</f>
        <v>-1</v>
      </c>
    </row>
    <row r="254" customFormat="false" hidden="false" outlineLevel="0" collapsed="false">
      <c r="A254" s="18" t="inlineStr">
        <is>
          <t xml:space="preserve">1.1.1.2.1.1.3.3.3</t>
        </is>
      </c>
      <c r="B254" s="18" t="inlineStr">
        <is>
          <t xml:space="preserve"/>
        </is>
      </c>
      <c r="C254" s="22" t="inlineStr">
        <is>
          <t xml:space="preserve">Кабель силовой ВВГнг(A)-FRLSLTx 3х4мм2, 660В</t>
        </is>
      </c>
      <c r="D254" s="7" t="inlineStr">
        <is>
          <t xml:space="preserve"/>
        </is>
      </c>
      <c r="E254" s="7" t="inlineStr">
        <is>
          <t xml:space="preserve"/>
        </is>
      </c>
      <c r="F254" s="7" t="inlineStr">
        <is>
          <t xml:space="preserve">М</t>
        </is>
      </c>
      <c r="G254" s="7" t="inlineStr">
        <is>
          <t xml:space="preserve">1</t>
        </is>
      </c>
      <c r="H254" s="8" t="n">
        <v>320</v>
      </c>
      <c r="I254" s="23" t="n">
        <v>199.59</v>
      </c>
      <c r="J254" s="19" t="n">
        <v/>
      </c>
      <c r="K254" s="19" t="n">
        <f>ROUND(I254,2)+J254</f>
        <v>199.59</v>
      </c>
      <c r="L254" s="19" t="n">
        <f>ROUND(H254*ROUND(I254,2),2)</f>
        <v>63868.8</v>
      </c>
      <c r="M254" s="19" t="n">
        <v/>
      </c>
      <c r="N254" s="19" t="n">
        <f>L254+M254</f>
        <v>63868.8</v>
      </c>
      <c r="O254" s="8" t="n">
        <v>320</v>
      </c>
      <c r="P254" s="23" t="n" hidden="false">
        <v>199.59</v>
      </c>
      <c r="Q254" s="19" t="n" hidden="false">
        <v/>
      </c>
      <c r="R254" s="19" t="n" hidden="false">
        <f>P254+Q254</f>
        <v>199.59</v>
      </c>
      <c r="S254" s="19" t="n" hidden="false">
        <f>ROUND(O254*P254,2)</f>
        <v>63868.8</v>
      </c>
      <c r="T254" s="19" t="n" hidden="false">
        <v/>
      </c>
      <c r="U254" s="19" t="n" hidden="false">
        <f>S254+T254</f>
        <v>63868.8</v>
      </c>
      <c r="V254" s="21" t="n" hidden="false">
        <f>U254/N254-1</f>
        <v>0</v>
      </c>
      <c r="W254" s="8" t="n">
        <v>320</v>
      </c>
      <c r="X254" s="23" t="n" hidden="false">
        <v>199.59</v>
      </c>
      <c r="Y254" s="19" t="n" hidden="false">
        <v/>
      </c>
      <c r="Z254" s="19" t="n" hidden="false">
        <f>X254+Y254</f>
        <v>199.59</v>
      </c>
      <c r="AA254" s="19" t="n" hidden="false">
        <f>ROUND(W254*X254,2)</f>
        <v>63868.8</v>
      </c>
      <c r="AB254" s="19" t="n" hidden="false">
        <v/>
      </c>
      <c r="AC254" s="19" t="n" hidden="false">
        <f>AA254+AB254</f>
        <v>63868.8</v>
      </c>
      <c r="AD254" s="21" t="n" hidden="false">
        <f>AC254/N254-1</f>
        <v>0</v>
      </c>
      <c r="AE254" s="8" t="n">
        <v>320</v>
      </c>
      <c r="AF254" s="23" t="n" hidden="false">
        <v>199.59</v>
      </c>
      <c r="AG254" s="19" t="n" hidden="false">
        <v/>
      </c>
      <c r="AH254" s="19" t="n" hidden="false">
        <f>AF254+AG254</f>
        <v>199.59</v>
      </c>
      <c r="AI254" s="19" t="n" hidden="false">
        <f>ROUND(AE254*AF254,2)</f>
        <v>63868.8</v>
      </c>
      <c r="AJ254" s="19" t="n" hidden="false">
        <v/>
      </c>
      <c r="AK254" s="19" t="n" hidden="false">
        <f>AI254+AJ254</f>
        <v>63868.8</v>
      </c>
      <c r="AL254" s="21" t="n" hidden="false">
        <f>AK254/N254-1</f>
        <v>0</v>
      </c>
      <c r="AM254" s="8" t="n">
        <v>0</v>
      </c>
      <c r="AN254" s="23" t="n" hidden="false">
        <v>0</v>
      </c>
      <c r="AO254" s="19" t="n" hidden="false">
        <v/>
      </c>
      <c r="AP254" s="19" t="n" hidden="false">
        <f>AN254+AO254</f>
        <v>0</v>
      </c>
      <c r="AQ254" s="19" t="n" hidden="false">
        <f>ROUND(AM254*AN254,2)</f>
        <v>0</v>
      </c>
      <c r="AR254" s="19" t="n" hidden="false">
        <v/>
      </c>
      <c r="AS254" s="19" t="n" hidden="false">
        <f>AQ254+AR254</f>
        <v>0</v>
      </c>
      <c r="AT254" s="21" t="n" hidden="false">
        <f>AS254/N254-1</f>
        <v>-1</v>
      </c>
    </row>
    <row r="255" customFormat="false" hidden="false" outlineLevel="0" collapsed="false">
      <c r="A255" s="18" t="inlineStr">
        <is>
          <t xml:space="preserve">1.1.1.2.1.1.3.3.4</t>
        </is>
      </c>
      <c r="B255" s="18" t="inlineStr">
        <is>
          <t xml:space="preserve"/>
        </is>
      </c>
      <c r="C255" s="22" t="inlineStr">
        <is>
          <t xml:space="preserve">Кабель силовой ВВГнг(A)-LSLTx 3х2,5мм2, 1000В</t>
        </is>
      </c>
      <c r="D255" s="7" t="inlineStr">
        <is>
          <t xml:space="preserve"/>
        </is>
      </c>
      <c r="E255" s="7" t="inlineStr">
        <is>
          <t xml:space="preserve"/>
        </is>
      </c>
      <c r="F255" s="7" t="inlineStr">
        <is>
          <t xml:space="preserve">М</t>
        </is>
      </c>
      <c r="G255" s="7" t="inlineStr">
        <is>
          <t xml:space="preserve">1</t>
        </is>
      </c>
      <c r="H255" s="8" t="n">
        <v>8060</v>
      </c>
      <c r="I255" s="20" t="n">
        <v>79.75</v>
      </c>
      <c r="J255" s="19" t="n">
        <v/>
      </c>
      <c r="K255" s="19" t="n">
        <f>ROUND(I255,2)+J255</f>
        <v>79.75</v>
      </c>
      <c r="L255" s="19" t="n">
        <f>ROUND(H255*ROUND(I255,2),2)</f>
        <v>642785</v>
      </c>
      <c r="M255" s="19" t="n">
        <v/>
      </c>
      <c r="N255" s="19" t="n">
        <f>L255+M255</f>
        <v>642785</v>
      </c>
      <c r="O255" s="8" t="n">
        <v>8060</v>
      </c>
      <c r="P255" s="20" t="n" hidden="false">
        <v>114</v>
      </c>
      <c r="Q255" s="19" t="n" hidden="false">
        <v/>
      </c>
      <c r="R255" s="19" t="n" hidden="false">
        <f>P255+Q255</f>
        <v>114</v>
      </c>
      <c r="S255" s="19" t="n" hidden="false">
        <f>ROUND(O255*P255,2)</f>
        <v>918840</v>
      </c>
      <c r="T255" s="19" t="n" hidden="false">
        <v/>
      </c>
      <c r="U255" s="19" t="n" hidden="false">
        <f>S255+T255</f>
        <v>918840</v>
      </c>
      <c r="V255" s="21" t="n" hidden="false">
        <f>U255/N255-1</f>
        <v>0.42946708463949834</v>
      </c>
      <c r="W255" s="8" t="n">
        <v>8060</v>
      </c>
      <c r="X255" s="20" t="n" hidden="false">
        <v>88.3</v>
      </c>
      <c r="Y255" s="19" t="n" hidden="false">
        <v/>
      </c>
      <c r="Z255" s="19" t="n" hidden="false">
        <f>X255+Y255</f>
        <v>88.3</v>
      </c>
      <c r="AA255" s="19" t="n" hidden="false">
        <f>ROUND(W255*X255,2)</f>
        <v>711698</v>
      </c>
      <c r="AB255" s="19" t="n" hidden="false">
        <v/>
      </c>
      <c r="AC255" s="19" t="n" hidden="false">
        <f>AA255+AB255</f>
        <v>711698</v>
      </c>
      <c r="AD255" s="21" t="n" hidden="false">
        <f>AC255/N255-1</f>
        <v>0.10721003134796248</v>
      </c>
      <c r="AE255" s="8" t="n">
        <v>8060</v>
      </c>
      <c r="AF255" s="20" t="n" hidden="false">
        <v>131</v>
      </c>
      <c r="AG255" s="19" t="n" hidden="false">
        <v/>
      </c>
      <c r="AH255" s="19" t="n" hidden="false">
        <f>AF255+AG255</f>
        <v>131</v>
      </c>
      <c r="AI255" s="19" t="n" hidden="false">
        <f>ROUND(AE255*AF255,2)</f>
        <v>1055860</v>
      </c>
      <c r="AJ255" s="19" t="n" hidden="false">
        <v/>
      </c>
      <c r="AK255" s="19" t="n" hidden="false">
        <f>AI255+AJ255</f>
        <v>1055860</v>
      </c>
      <c r="AL255" s="21" t="n" hidden="false">
        <f>AK255/N255-1</f>
        <v>0.6426332288401253</v>
      </c>
      <c r="AM255" s="8" t="n">
        <v>0</v>
      </c>
      <c r="AN255" s="19" t="n" hidden="false">
        <v>0</v>
      </c>
      <c r="AO255" s="19" t="n" hidden="false">
        <v/>
      </c>
      <c r="AP255" s="19" t="n" hidden="false">
        <f>AN255+AO255</f>
        <v>0</v>
      </c>
      <c r="AQ255" s="19" t="n" hidden="false">
        <f>ROUND(AM255*AN255,2)</f>
        <v>0</v>
      </c>
      <c r="AR255" s="19" t="n" hidden="false">
        <v/>
      </c>
      <c r="AS255" s="19" t="n" hidden="false">
        <f>AQ255+AR255</f>
        <v>0</v>
      </c>
      <c r="AT255" s="21" t="n" hidden="false">
        <f>AS255/N255-1</f>
        <v>-1</v>
      </c>
    </row>
    <row r="256" customFormat="false" hidden="false" outlineLevel="0" collapsed="false">
      <c r="A256" s="18" t="inlineStr">
        <is>
          <t xml:space="preserve">1.1.1.2.1.1.3.3.5</t>
        </is>
      </c>
      <c r="B256" s="18" t="inlineStr">
        <is>
          <t xml:space="preserve"/>
        </is>
      </c>
      <c r="C256" s="22" t="inlineStr">
        <is>
          <t xml:space="preserve">Кабель силовой ВВГнг(A)-LSLTx 3х4мм2, 1000В</t>
        </is>
      </c>
      <c r="D256" s="7" t="inlineStr">
        <is>
          <t xml:space="preserve"/>
        </is>
      </c>
      <c r="E256" s="7" t="inlineStr">
        <is>
          <t xml:space="preserve"/>
        </is>
      </c>
      <c r="F256" s="7" t="inlineStr">
        <is>
          <t xml:space="preserve">М</t>
        </is>
      </c>
      <c r="G256" s="7" t="inlineStr">
        <is>
          <t xml:space="preserve">1</t>
        </is>
      </c>
      <c r="H256" s="8" t="n">
        <v>1410</v>
      </c>
      <c r="I256" s="20" t="n">
        <v>122.81</v>
      </c>
      <c r="J256" s="19" t="n">
        <v/>
      </c>
      <c r="K256" s="19" t="n">
        <f>ROUND(I256,2)+J256</f>
        <v>122.81</v>
      </c>
      <c r="L256" s="19" t="n">
        <f>ROUND(H256*ROUND(I256,2),2)</f>
        <v>173162.1</v>
      </c>
      <c r="M256" s="19" t="n">
        <v/>
      </c>
      <c r="N256" s="19" t="n">
        <f>L256+M256</f>
        <v>173162.1</v>
      </c>
      <c r="O256" s="8" t="n">
        <v>1410</v>
      </c>
      <c r="P256" s="20" t="n" hidden="false">
        <v>183</v>
      </c>
      <c r="Q256" s="19" t="n" hidden="false">
        <v/>
      </c>
      <c r="R256" s="19" t="n" hidden="false">
        <f>P256+Q256</f>
        <v>183</v>
      </c>
      <c r="S256" s="19" t="n" hidden="false">
        <f>ROUND(O256*P256,2)</f>
        <v>258030</v>
      </c>
      <c r="T256" s="19" t="n" hidden="false">
        <v/>
      </c>
      <c r="U256" s="19" t="n" hidden="false">
        <f>S256+T256</f>
        <v>258030</v>
      </c>
      <c r="V256" s="21" t="n" hidden="false">
        <f>U256/N256-1</f>
        <v>0.49010666883804244</v>
      </c>
      <c r="W256" s="8" t="n">
        <v>1410</v>
      </c>
      <c r="X256" s="20" t="n" hidden="false">
        <v>183</v>
      </c>
      <c r="Y256" s="19" t="n" hidden="false">
        <v/>
      </c>
      <c r="Z256" s="19" t="n" hidden="false">
        <f>X256+Y256</f>
        <v>183</v>
      </c>
      <c r="AA256" s="19" t="n" hidden="false">
        <f>ROUND(W256*X256,2)</f>
        <v>258030</v>
      </c>
      <c r="AB256" s="19" t="n" hidden="false">
        <v/>
      </c>
      <c r="AC256" s="19" t="n" hidden="false">
        <f>AA256+AB256</f>
        <v>258030</v>
      </c>
      <c r="AD256" s="21" t="n" hidden="false">
        <f>AC256/N256-1</f>
        <v>0.49010666883804244</v>
      </c>
      <c r="AE256" s="8" t="n">
        <v>1410</v>
      </c>
      <c r="AF256" s="20" t="n" hidden="false">
        <v>187</v>
      </c>
      <c r="AG256" s="19" t="n" hidden="false">
        <v/>
      </c>
      <c r="AH256" s="19" t="n" hidden="false">
        <f>AF256+AG256</f>
        <v>187</v>
      </c>
      <c r="AI256" s="19" t="n" hidden="false">
        <f>ROUND(AE256*AF256,2)</f>
        <v>263670</v>
      </c>
      <c r="AJ256" s="19" t="n" hidden="false">
        <v/>
      </c>
      <c r="AK256" s="19" t="n" hidden="false">
        <f>AI256+AJ256</f>
        <v>263670</v>
      </c>
      <c r="AL256" s="21" t="n" hidden="false">
        <f>AK256/N256-1</f>
        <v>0.5226773064082728</v>
      </c>
      <c r="AM256" s="8" t="n">
        <v>0</v>
      </c>
      <c r="AN256" s="19" t="n" hidden="false">
        <v>0</v>
      </c>
      <c r="AO256" s="19" t="n" hidden="false">
        <v/>
      </c>
      <c r="AP256" s="19" t="n" hidden="false">
        <f>AN256+AO256</f>
        <v>0</v>
      </c>
      <c r="AQ256" s="19" t="n" hidden="false">
        <f>ROUND(AM256*AN256,2)</f>
        <v>0</v>
      </c>
      <c r="AR256" s="19" t="n" hidden="false">
        <v/>
      </c>
      <c r="AS256" s="19" t="n" hidden="false">
        <f>AQ256+AR256</f>
        <v>0</v>
      </c>
      <c r="AT256" s="21" t="n" hidden="false">
        <f>AS256/N256-1</f>
        <v>-1</v>
      </c>
    </row>
    <row r="257" customFormat="false" hidden="false" outlineLevel="0" collapsed="false">
      <c r="A257" s="18" t="inlineStr">
        <is>
          <t xml:space="preserve">1.1.1.2.1.1.3.3.6</t>
        </is>
      </c>
      <c r="B257" s="18" t="inlineStr">
        <is>
          <t xml:space="preserve"/>
        </is>
      </c>
      <c r="C257" s="22" t="inlineStr">
        <is>
          <t xml:space="preserve">Кабель силовой ВВГнг(A)-LSLTx 3х6мм2, 660В</t>
        </is>
      </c>
      <c r="D257" s="7" t="inlineStr">
        <is>
          <t xml:space="preserve"/>
        </is>
      </c>
      <c r="E257" s="7" t="inlineStr">
        <is>
          <t xml:space="preserve"/>
        </is>
      </c>
      <c r="F257" s="7" t="inlineStr">
        <is>
          <t xml:space="preserve">М</t>
        </is>
      </c>
      <c r="G257" s="7" t="inlineStr">
        <is>
          <t xml:space="preserve">1</t>
        </is>
      </c>
      <c r="H257" s="8" t="n">
        <v>1400</v>
      </c>
      <c r="I257" s="23" t="n">
        <v>193.4</v>
      </c>
      <c r="J257" s="19" t="n">
        <v/>
      </c>
      <c r="K257" s="19" t="n">
        <f>ROUND(I257,2)+J257</f>
        <v>193.4</v>
      </c>
      <c r="L257" s="19" t="n">
        <f>ROUND(H257*ROUND(I257,2),2)</f>
        <v>270760</v>
      </c>
      <c r="M257" s="19" t="n">
        <v/>
      </c>
      <c r="N257" s="19" t="n">
        <f>L257+M257</f>
        <v>270760</v>
      </c>
      <c r="O257" s="8" t="n">
        <v>1400</v>
      </c>
      <c r="P257" s="23" t="n" hidden="false">
        <v>193.4</v>
      </c>
      <c r="Q257" s="19" t="n" hidden="false">
        <v/>
      </c>
      <c r="R257" s="19" t="n" hidden="false">
        <f>P257+Q257</f>
        <v>193.4</v>
      </c>
      <c r="S257" s="19" t="n" hidden="false">
        <f>ROUND(O257*P257,2)</f>
        <v>270760</v>
      </c>
      <c r="T257" s="19" t="n" hidden="false">
        <v/>
      </c>
      <c r="U257" s="19" t="n" hidden="false">
        <f>S257+T257</f>
        <v>270760</v>
      </c>
      <c r="V257" s="21" t="n" hidden="false">
        <f>U257/N257-1</f>
        <v>0</v>
      </c>
      <c r="W257" s="8" t="n">
        <v>1400</v>
      </c>
      <c r="X257" s="23" t="n" hidden="false">
        <v>193.4</v>
      </c>
      <c r="Y257" s="19" t="n" hidden="false">
        <v/>
      </c>
      <c r="Z257" s="19" t="n" hidden="false">
        <f>X257+Y257</f>
        <v>193.4</v>
      </c>
      <c r="AA257" s="19" t="n" hidden="false">
        <f>ROUND(W257*X257,2)</f>
        <v>270760</v>
      </c>
      <c r="AB257" s="19" t="n" hidden="false">
        <v/>
      </c>
      <c r="AC257" s="19" t="n" hidden="false">
        <f>AA257+AB257</f>
        <v>270760</v>
      </c>
      <c r="AD257" s="21" t="n" hidden="false">
        <f>AC257/N257-1</f>
        <v>0</v>
      </c>
      <c r="AE257" s="8" t="n">
        <v>1400</v>
      </c>
      <c r="AF257" s="23" t="n" hidden="false">
        <v>193.4</v>
      </c>
      <c r="AG257" s="19" t="n" hidden="false">
        <v/>
      </c>
      <c r="AH257" s="19" t="n" hidden="false">
        <f>AF257+AG257</f>
        <v>193.4</v>
      </c>
      <c r="AI257" s="19" t="n" hidden="false">
        <f>ROUND(AE257*AF257,2)</f>
        <v>270760</v>
      </c>
      <c r="AJ257" s="19" t="n" hidden="false">
        <v/>
      </c>
      <c r="AK257" s="19" t="n" hidden="false">
        <f>AI257+AJ257</f>
        <v>270760</v>
      </c>
      <c r="AL257" s="21" t="n" hidden="false">
        <f>AK257/N257-1</f>
        <v>0</v>
      </c>
      <c r="AM257" s="8" t="n">
        <v>0</v>
      </c>
      <c r="AN257" s="23" t="n" hidden="false">
        <v>0</v>
      </c>
      <c r="AO257" s="19" t="n" hidden="false">
        <v/>
      </c>
      <c r="AP257" s="19" t="n" hidden="false">
        <f>AN257+AO257</f>
        <v>0</v>
      </c>
      <c r="AQ257" s="19" t="n" hidden="false">
        <f>ROUND(AM257*AN257,2)</f>
        <v>0</v>
      </c>
      <c r="AR257" s="19" t="n" hidden="false">
        <v/>
      </c>
      <c r="AS257" s="19" t="n" hidden="false">
        <f>AQ257+AR257</f>
        <v>0</v>
      </c>
      <c r="AT257" s="21" t="n" hidden="false">
        <f>AS257/N257-1</f>
        <v>-1</v>
      </c>
    </row>
    <row r="258" customFormat="false" hidden="false" outlineLevel="0" collapsed="false">
      <c r="A258" s="18" t="inlineStr">
        <is>
          <t xml:space="preserve">1.1.1.2.1.1.3.4</t>
        </is>
      </c>
      <c r="B258" s="18" t="inlineStr">
        <is>
          <t xml:space="preserve"/>
        </is>
      </c>
      <c r="C258" s="18" t="inlineStr">
        <is>
          <t xml:space="preserve">Затяжка кабеля, провода в трубу / 18-39 мм</t>
        </is>
      </c>
      <c r="D258" s="7" t="inlineStr">
        <is>
          <t xml:space="preserve">ЭМ
Поставщики: ООО "Богословский кабельный завод", Акционерное общество "Электрокабель" Кольчугинский завод"</t>
        </is>
      </c>
      <c r="E258" s="7" t="inlineStr">
        <is>
          <t xml:space="preserve">Выгружается из БО по объектам BIM-КЦ</t>
        </is>
      </c>
      <c r="F258" s="7" t="inlineStr">
        <is>
          <t xml:space="preserve">ПОГ М</t>
        </is>
      </c>
      <c r="G258" s="7" t="inlineStr">
        <is>
          <t xml:space="preserve">1</t>
        </is>
      </c>
      <c r="H258" s="8" t="n">
        <v>3625</v>
      </c>
      <c r="I258" s="19" t="n">
        <f>ROUND((L259+L260+L261+L262+L263)/H258,2)</f>
        <v>234</v>
      </c>
      <c r="J258" s="20" t="n">
        <v>183</v>
      </c>
      <c r="K258" s="19" t="n">
        <f>I258+ROUND(J258,2)</f>
        <v>417</v>
      </c>
      <c r="L258" s="19" t="n">
        <f>ROUND(H258*I258,2)</f>
        <v>848250</v>
      </c>
      <c r="M258" s="19" t="n">
        <f>ROUND(H258*ROUND(J258,2),2)</f>
        <v>663375</v>
      </c>
      <c r="N258" s="19" t="n">
        <f>L258+M258</f>
        <v>1511625</v>
      </c>
      <c r="O258" s="8" t="n">
        <v>3625</v>
      </c>
      <c r="P258" s="19" t="n" hidden="false">
        <f>ROUND((S259+S260+S261+S262+S263)/O258,2)</f>
        <v>234</v>
      </c>
      <c r="Q258" s="20" t="n" hidden="false">
        <v>252.8</v>
      </c>
      <c r="R258" s="19" t="n" hidden="false">
        <f>P258+Q258</f>
        <v>486.8</v>
      </c>
      <c r="S258" s="19" t="n" hidden="false">
        <f>ROUND(O258*P258,2)</f>
        <v>848250</v>
      </c>
      <c r="T258" s="19" t="n" hidden="false">
        <f>ROUND(O258*Q258,2)</f>
        <v>916400</v>
      </c>
      <c r="U258" s="19" t="n" hidden="false">
        <f>S258+T258</f>
        <v>1764650</v>
      </c>
      <c r="V258" s="21" t="n" hidden="false">
        <f>U258/N258-1</f>
        <v>0.16738609112709835</v>
      </c>
      <c r="W258" s="8" t="n">
        <v>3625</v>
      </c>
      <c r="X258" s="19" t="n" hidden="false">
        <f>ROUND((AA259+AA260+AA261+AA262+AA263)/W258,2)</f>
        <v>234</v>
      </c>
      <c r="Y258" s="20" t="n" hidden="false">
        <v>450</v>
      </c>
      <c r="Z258" s="19" t="n" hidden="false">
        <f>X258+Y258</f>
        <v>684</v>
      </c>
      <c r="AA258" s="19" t="n" hidden="false">
        <f>ROUND(W258*X258,2)</f>
        <v>848250</v>
      </c>
      <c r="AB258" s="19" t="n" hidden="false">
        <f>ROUND(W258*Y258,2)</f>
        <v>1631250</v>
      </c>
      <c r="AC258" s="19" t="n" hidden="false">
        <f>AA258+AB258</f>
        <v>2479500</v>
      </c>
      <c r="AD258" s="21" t="n" hidden="false">
        <f>AC258/N258-1</f>
        <v>0.6402877697841727</v>
      </c>
      <c r="AE258" s="8" t="n">
        <v>3625</v>
      </c>
      <c r="AF258" s="19" t="n" hidden="false">
        <f>ROUND((AI259+AI260+AI261+AI262+AI263)/AE258,2)</f>
        <v>234</v>
      </c>
      <c r="AG258" s="20" t="n" hidden="false">
        <v>450</v>
      </c>
      <c r="AH258" s="19" t="n" hidden="false">
        <f>AF258+AG258</f>
        <v>684</v>
      </c>
      <c r="AI258" s="19" t="n" hidden="false">
        <f>ROUND(AE258*AF258,2)</f>
        <v>848250</v>
      </c>
      <c r="AJ258" s="19" t="n" hidden="false">
        <f>ROUND(AE258*AG258,2)</f>
        <v>1631250</v>
      </c>
      <c r="AK258" s="19" t="n" hidden="false">
        <f>AI258+AJ258</f>
        <v>2479500</v>
      </c>
      <c r="AL258" s="21" t="n" hidden="false">
        <f>AK258/N258-1</f>
        <v>0.6402877697841727</v>
      </c>
      <c r="AM258" s="8" t="n">
        <v>0</v>
      </c>
      <c r="AN258" s="19" t="n" hidden="false">
        <f>ROUND((AQ259+AQ260+AQ261+AQ262+AQ263)/AM258,2)</f>
        <v>0</v>
      </c>
      <c r="AO258" s="19" t="n" hidden="false">
        <v>0</v>
      </c>
      <c r="AP258" s="19" t="n" hidden="false">
        <f>AN258+AO258</f>
        <v>0</v>
      </c>
      <c r="AQ258" s="19" t="n" hidden="false">
        <f>ROUND(AM258*AN258,2)</f>
        <v>0</v>
      </c>
      <c r="AR258" s="19" t="n" hidden="false">
        <f>ROUND(AM258*AO258,2)</f>
        <v>0</v>
      </c>
      <c r="AS258" s="19" t="n" hidden="false">
        <f>AQ258+AR258</f>
        <v>0</v>
      </c>
      <c r="AT258" s="21" t="n" hidden="false">
        <f>AS258/N258-1</f>
        <v>-1</v>
      </c>
    </row>
    <row r="259" customFormat="false" hidden="false" outlineLevel="0" collapsed="false">
      <c r="A259" s="18" t="inlineStr">
        <is>
          <t xml:space="preserve">1.1.1.2.1.1.3.4.1</t>
        </is>
      </c>
      <c r="B259" s="18" t="inlineStr">
        <is>
          <t xml:space="preserve"/>
        </is>
      </c>
      <c r="C259" s="22" t="inlineStr">
        <is>
          <t xml:space="preserve">Кабель силовой_ (Будет удален с 01.01.2024г.) / ВВГнг-(А)-LS / 3х10 мм</t>
        </is>
      </c>
      <c r="D259" s="7" t="inlineStr">
        <is>
          <t xml:space="preserve">LSLTx</t>
        </is>
      </c>
      <c r="E259" s="7" t="inlineStr">
        <is>
          <t xml:space="preserve"/>
        </is>
      </c>
      <c r="F259" s="7" t="inlineStr">
        <is>
          <t xml:space="preserve">ПОГ М</t>
        </is>
      </c>
      <c r="G259" s="7" t="inlineStr">
        <is>
          <t xml:space="preserve">1</t>
        </is>
      </c>
      <c r="H259" s="8" t="n">
        <v>755</v>
      </c>
      <c r="I259" s="23" t="n">
        <v>314.21</v>
      </c>
      <c r="J259" s="19" t="n">
        <v/>
      </c>
      <c r="K259" s="19" t="n">
        <f>ROUND(I259,2)+J259</f>
        <v>314.21</v>
      </c>
      <c r="L259" s="19" t="n">
        <f>ROUND(H259*ROUND(I259,2),2)</f>
        <v>237228.55</v>
      </c>
      <c r="M259" s="19" t="n">
        <v/>
      </c>
      <c r="N259" s="19" t="n">
        <f>L259+M259</f>
        <v>237228.55</v>
      </c>
      <c r="O259" s="8" t="n">
        <v>755</v>
      </c>
      <c r="P259" s="23" t="n" hidden="false">
        <v>314.21</v>
      </c>
      <c r="Q259" s="19" t="n" hidden="false">
        <v/>
      </c>
      <c r="R259" s="19" t="n" hidden="false">
        <f>P259+Q259</f>
        <v>314.21</v>
      </c>
      <c r="S259" s="19" t="n" hidden="false">
        <f>ROUND(O259*P259,2)</f>
        <v>237228.55</v>
      </c>
      <c r="T259" s="19" t="n" hidden="false">
        <v/>
      </c>
      <c r="U259" s="19" t="n" hidden="false">
        <f>S259+T259</f>
        <v>237228.55</v>
      </c>
      <c r="V259" s="21" t="n" hidden="false">
        <f>U259/N259-1</f>
        <v>0</v>
      </c>
      <c r="W259" s="8" t="n">
        <v>755</v>
      </c>
      <c r="X259" s="23" t="n" hidden="false">
        <v>314.21</v>
      </c>
      <c r="Y259" s="19" t="n" hidden="false">
        <v/>
      </c>
      <c r="Z259" s="19" t="n" hidden="false">
        <f>X259+Y259</f>
        <v>314.21</v>
      </c>
      <c r="AA259" s="19" t="n" hidden="false">
        <f>ROUND(W259*X259,2)</f>
        <v>237228.55</v>
      </c>
      <c r="AB259" s="19" t="n" hidden="false">
        <v/>
      </c>
      <c r="AC259" s="19" t="n" hidden="false">
        <f>AA259+AB259</f>
        <v>237228.55</v>
      </c>
      <c r="AD259" s="21" t="n" hidden="false">
        <f>AC259/N259-1</f>
        <v>0</v>
      </c>
      <c r="AE259" s="8" t="n">
        <v>755</v>
      </c>
      <c r="AF259" s="23" t="n" hidden="false">
        <v>314.21</v>
      </c>
      <c r="AG259" s="19" t="n" hidden="false">
        <v/>
      </c>
      <c r="AH259" s="19" t="n" hidden="false">
        <f>AF259+AG259</f>
        <v>314.21</v>
      </c>
      <c r="AI259" s="19" t="n" hidden="false">
        <f>ROUND(AE259*AF259,2)</f>
        <v>237228.55</v>
      </c>
      <c r="AJ259" s="19" t="n" hidden="false">
        <v/>
      </c>
      <c r="AK259" s="19" t="n" hidden="false">
        <f>AI259+AJ259</f>
        <v>237228.55</v>
      </c>
      <c r="AL259" s="21" t="n" hidden="false">
        <f>AK259/N259-1</f>
        <v>0</v>
      </c>
      <c r="AM259" s="8" t="n">
        <v>0</v>
      </c>
      <c r="AN259" s="23" t="n" hidden="false">
        <v>0</v>
      </c>
      <c r="AO259" s="19" t="n" hidden="false">
        <v/>
      </c>
      <c r="AP259" s="19" t="n" hidden="false">
        <f>AN259+AO259</f>
        <v>0</v>
      </c>
      <c r="AQ259" s="19" t="n" hidden="false">
        <f>ROUND(AM259*AN259,2)</f>
        <v>0</v>
      </c>
      <c r="AR259" s="19" t="n" hidden="false">
        <v/>
      </c>
      <c r="AS259" s="19" t="n" hidden="false">
        <f>AQ259+AR259</f>
        <v>0</v>
      </c>
      <c r="AT259" s="21" t="n" hidden="false">
        <f>AS259/N259-1</f>
        <v>-1</v>
      </c>
    </row>
    <row r="260" customFormat="false" hidden="false" outlineLevel="0" collapsed="false">
      <c r="A260" s="18" t="inlineStr">
        <is>
          <t xml:space="preserve">1.1.1.2.1.1.3.4.2</t>
        </is>
      </c>
      <c r="B260" s="18" t="inlineStr">
        <is>
          <t xml:space="preserve"/>
        </is>
      </c>
      <c r="C260" s="22" t="inlineStr">
        <is>
          <t xml:space="preserve">Кабель силовой ВВГнг(A)-FRLS 3х6мм2, 660В</t>
        </is>
      </c>
      <c r="D260" s="7" t="inlineStr">
        <is>
          <t xml:space="preserve">FRLSLTx</t>
        </is>
      </c>
      <c r="E260" s="7" t="inlineStr">
        <is>
          <t xml:space="preserve"/>
        </is>
      </c>
      <c r="F260" s="7" t="inlineStr">
        <is>
          <t xml:space="preserve">М</t>
        </is>
      </c>
      <c r="G260" s="7" t="inlineStr">
        <is>
          <t xml:space="preserve">1</t>
        </is>
      </c>
      <c r="H260" s="8" t="n">
        <v>320</v>
      </c>
      <c r="I260" s="23" t="n">
        <v>183.71</v>
      </c>
      <c r="J260" s="19" t="n">
        <v/>
      </c>
      <c r="K260" s="19" t="n">
        <f>ROUND(I260,2)+J260</f>
        <v>183.71</v>
      </c>
      <c r="L260" s="19" t="n">
        <f>ROUND(H260*ROUND(I260,2),2)</f>
        <v>58787.2</v>
      </c>
      <c r="M260" s="19" t="n">
        <v/>
      </c>
      <c r="N260" s="19" t="n">
        <f>L260+M260</f>
        <v>58787.2</v>
      </c>
      <c r="O260" s="8" t="n">
        <v>320</v>
      </c>
      <c r="P260" s="23" t="n" hidden="false">
        <v>183.71</v>
      </c>
      <c r="Q260" s="19" t="n" hidden="false">
        <v/>
      </c>
      <c r="R260" s="19" t="n" hidden="false">
        <f>P260+Q260</f>
        <v>183.71</v>
      </c>
      <c r="S260" s="19" t="n" hidden="false">
        <f>ROUND(O260*P260,2)</f>
        <v>58787.2</v>
      </c>
      <c r="T260" s="19" t="n" hidden="false">
        <v/>
      </c>
      <c r="U260" s="19" t="n" hidden="false">
        <f>S260+T260</f>
        <v>58787.2</v>
      </c>
      <c r="V260" s="21" t="n" hidden="false">
        <f>U260/N260-1</f>
        <v>0</v>
      </c>
      <c r="W260" s="8" t="n">
        <v>320</v>
      </c>
      <c r="X260" s="23" t="n" hidden="false">
        <v>183.71</v>
      </c>
      <c r="Y260" s="19" t="n" hidden="false">
        <v/>
      </c>
      <c r="Z260" s="19" t="n" hidden="false">
        <f>X260+Y260</f>
        <v>183.71</v>
      </c>
      <c r="AA260" s="19" t="n" hidden="false">
        <f>ROUND(W260*X260,2)</f>
        <v>58787.2</v>
      </c>
      <c r="AB260" s="19" t="n" hidden="false">
        <v/>
      </c>
      <c r="AC260" s="19" t="n" hidden="false">
        <f>AA260+AB260</f>
        <v>58787.2</v>
      </c>
      <c r="AD260" s="21" t="n" hidden="false">
        <f>AC260/N260-1</f>
        <v>0</v>
      </c>
      <c r="AE260" s="8" t="n">
        <v>320</v>
      </c>
      <c r="AF260" s="23" t="n" hidden="false">
        <v>183.71</v>
      </c>
      <c r="AG260" s="19" t="n" hidden="false">
        <v/>
      </c>
      <c r="AH260" s="19" t="n" hidden="false">
        <f>AF260+AG260</f>
        <v>183.71</v>
      </c>
      <c r="AI260" s="19" t="n" hidden="false">
        <f>ROUND(AE260*AF260,2)</f>
        <v>58787.2</v>
      </c>
      <c r="AJ260" s="19" t="n" hidden="false">
        <v/>
      </c>
      <c r="AK260" s="19" t="n" hidden="false">
        <f>AI260+AJ260</f>
        <v>58787.2</v>
      </c>
      <c r="AL260" s="21" t="n" hidden="false">
        <f>AK260/N260-1</f>
        <v>0</v>
      </c>
      <c r="AM260" s="8" t="n">
        <v>0</v>
      </c>
      <c r="AN260" s="23" t="n" hidden="false">
        <v>0</v>
      </c>
      <c r="AO260" s="19" t="n" hidden="false">
        <v/>
      </c>
      <c r="AP260" s="19" t="n" hidden="false">
        <f>AN260+AO260</f>
        <v>0</v>
      </c>
      <c r="AQ260" s="19" t="n" hidden="false">
        <f>ROUND(AM260*AN260,2)</f>
        <v>0</v>
      </c>
      <c r="AR260" s="19" t="n" hidden="false">
        <v/>
      </c>
      <c r="AS260" s="19" t="n" hidden="false">
        <f>AQ260+AR260</f>
        <v>0</v>
      </c>
      <c r="AT260" s="21" t="n" hidden="false">
        <f>AS260/N260-1</f>
        <v>-1</v>
      </c>
    </row>
    <row r="261" customFormat="false" hidden="false" outlineLevel="0" collapsed="false">
      <c r="A261" s="18" t="inlineStr">
        <is>
          <t xml:space="preserve">1.1.1.2.1.1.3.4.3</t>
        </is>
      </c>
      <c r="B261" s="18" t="inlineStr">
        <is>
          <t xml:space="preserve"/>
        </is>
      </c>
      <c r="C261" s="22" t="inlineStr">
        <is>
          <t xml:space="preserve">Кабель силовой ВВГнг(A)-FRLSLTx 5х4мм2, 660В</t>
        </is>
      </c>
      <c r="D261" s="7" t="inlineStr">
        <is>
          <t xml:space="preserve"/>
        </is>
      </c>
      <c r="E261" s="7" t="inlineStr">
        <is>
          <t xml:space="preserve"/>
        </is>
      </c>
      <c r="F261" s="7" t="inlineStr">
        <is>
          <t xml:space="preserve">М</t>
        </is>
      </c>
      <c r="G261" s="7" t="inlineStr">
        <is>
          <t xml:space="preserve">1</t>
        </is>
      </c>
      <c r="H261" s="8" t="n">
        <v>840</v>
      </c>
      <c r="I261" s="23" t="n">
        <v>140.79</v>
      </c>
      <c r="J261" s="19" t="n">
        <v/>
      </c>
      <c r="K261" s="19" t="n">
        <f>ROUND(I261,2)+J261</f>
        <v>140.79</v>
      </c>
      <c r="L261" s="19" t="n">
        <f>ROUND(H261*ROUND(I261,2),2)</f>
        <v>118263.6</v>
      </c>
      <c r="M261" s="19" t="n">
        <v/>
      </c>
      <c r="N261" s="19" t="n">
        <f>L261+M261</f>
        <v>118263.6</v>
      </c>
      <c r="O261" s="8" t="n">
        <v>840</v>
      </c>
      <c r="P261" s="23" t="n" hidden="false">
        <v>140.79</v>
      </c>
      <c r="Q261" s="19" t="n" hidden="false">
        <v/>
      </c>
      <c r="R261" s="19" t="n" hidden="false">
        <f>P261+Q261</f>
        <v>140.79</v>
      </c>
      <c r="S261" s="19" t="n" hidden="false">
        <f>ROUND(O261*P261,2)</f>
        <v>118263.6</v>
      </c>
      <c r="T261" s="19" t="n" hidden="false">
        <v/>
      </c>
      <c r="U261" s="19" t="n" hidden="false">
        <f>S261+T261</f>
        <v>118263.6</v>
      </c>
      <c r="V261" s="21" t="n" hidden="false">
        <f>U261/N261-1</f>
        <v>0</v>
      </c>
      <c r="W261" s="8" t="n">
        <v>840</v>
      </c>
      <c r="X261" s="23" t="n" hidden="false">
        <v>140.79</v>
      </c>
      <c r="Y261" s="19" t="n" hidden="false">
        <v/>
      </c>
      <c r="Z261" s="19" t="n" hidden="false">
        <f>X261+Y261</f>
        <v>140.79</v>
      </c>
      <c r="AA261" s="19" t="n" hidden="false">
        <f>ROUND(W261*X261,2)</f>
        <v>118263.6</v>
      </c>
      <c r="AB261" s="19" t="n" hidden="false">
        <v/>
      </c>
      <c r="AC261" s="19" t="n" hidden="false">
        <f>AA261+AB261</f>
        <v>118263.6</v>
      </c>
      <c r="AD261" s="21" t="n" hidden="false">
        <f>AC261/N261-1</f>
        <v>0</v>
      </c>
      <c r="AE261" s="8" t="n">
        <v>840</v>
      </c>
      <c r="AF261" s="23" t="n" hidden="false">
        <v>140.79</v>
      </c>
      <c r="AG261" s="19" t="n" hidden="false">
        <v/>
      </c>
      <c r="AH261" s="19" t="n" hidden="false">
        <f>AF261+AG261</f>
        <v>140.79</v>
      </c>
      <c r="AI261" s="19" t="n" hidden="false">
        <f>ROUND(AE261*AF261,2)</f>
        <v>118263.6</v>
      </c>
      <c r="AJ261" s="19" t="n" hidden="false">
        <v/>
      </c>
      <c r="AK261" s="19" t="n" hidden="false">
        <f>AI261+AJ261</f>
        <v>118263.6</v>
      </c>
      <c r="AL261" s="21" t="n" hidden="false">
        <f>AK261/N261-1</f>
        <v>0</v>
      </c>
      <c r="AM261" s="8" t="n">
        <v>0</v>
      </c>
      <c r="AN261" s="23" t="n" hidden="false">
        <v>0</v>
      </c>
      <c r="AO261" s="19" t="n" hidden="false">
        <v/>
      </c>
      <c r="AP261" s="19" t="n" hidden="false">
        <f>AN261+AO261</f>
        <v>0</v>
      </c>
      <c r="AQ261" s="19" t="n" hidden="false">
        <f>ROUND(AM261*AN261,2)</f>
        <v>0</v>
      </c>
      <c r="AR261" s="19" t="n" hidden="false">
        <v/>
      </c>
      <c r="AS261" s="19" t="n" hidden="false">
        <f>AQ261+AR261</f>
        <v>0</v>
      </c>
      <c r="AT261" s="21" t="n" hidden="false">
        <f>AS261/N261-1</f>
        <v>-1</v>
      </c>
    </row>
    <row r="262" customFormat="false" hidden="false" outlineLevel="0" collapsed="false">
      <c r="A262" s="18" t="inlineStr">
        <is>
          <t xml:space="preserve">1.1.1.2.1.1.3.4.4</t>
        </is>
      </c>
      <c r="B262" s="18" t="inlineStr">
        <is>
          <t xml:space="preserve"/>
        </is>
      </c>
      <c r="C262" s="22" t="inlineStr">
        <is>
          <t xml:space="preserve">Кабель силовой ВВГнг(A)-FRLSLTx 5х6мм2, 660В</t>
        </is>
      </c>
      <c r="D262" s="7" t="inlineStr">
        <is>
          <t xml:space="preserve"/>
        </is>
      </c>
      <c r="E262" s="7" t="inlineStr">
        <is>
          <t xml:space="preserve"/>
        </is>
      </c>
      <c r="F262" s="7" t="inlineStr">
        <is>
          <t xml:space="preserve">М</t>
        </is>
      </c>
      <c r="G262" s="7" t="inlineStr">
        <is>
          <t xml:space="preserve">1</t>
        </is>
      </c>
      <c r="H262" s="8" t="n">
        <v>700</v>
      </c>
      <c r="I262" s="23" t="n">
        <v>341.61</v>
      </c>
      <c r="J262" s="19" t="n">
        <v/>
      </c>
      <c r="K262" s="19" t="n">
        <f>ROUND(I262,2)+J262</f>
        <v>341.61</v>
      </c>
      <c r="L262" s="19" t="n">
        <f>ROUND(H262*ROUND(I262,2),2)</f>
        <v>239127</v>
      </c>
      <c r="M262" s="19" t="n">
        <v/>
      </c>
      <c r="N262" s="19" t="n">
        <f>L262+M262</f>
        <v>239127</v>
      </c>
      <c r="O262" s="8" t="n">
        <v>700</v>
      </c>
      <c r="P262" s="23" t="n" hidden="false">
        <v>341.61</v>
      </c>
      <c r="Q262" s="19" t="n" hidden="false">
        <v/>
      </c>
      <c r="R262" s="19" t="n" hidden="false">
        <f>P262+Q262</f>
        <v>341.61</v>
      </c>
      <c r="S262" s="19" t="n" hidden="false">
        <f>ROUND(O262*P262,2)</f>
        <v>239127</v>
      </c>
      <c r="T262" s="19" t="n" hidden="false">
        <v/>
      </c>
      <c r="U262" s="19" t="n" hidden="false">
        <f>S262+T262</f>
        <v>239127</v>
      </c>
      <c r="V262" s="21" t="n" hidden="false">
        <f>U262/N262-1</f>
        <v>0</v>
      </c>
      <c r="W262" s="8" t="n">
        <v>700</v>
      </c>
      <c r="X262" s="23" t="n" hidden="false">
        <v>341.61</v>
      </c>
      <c r="Y262" s="19" t="n" hidden="false">
        <v/>
      </c>
      <c r="Z262" s="19" t="n" hidden="false">
        <f>X262+Y262</f>
        <v>341.61</v>
      </c>
      <c r="AA262" s="19" t="n" hidden="false">
        <f>ROUND(W262*X262,2)</f>
        <v>239127</v>
      </c>
      <c r="AB262" s="19" t="n" hidden="false">
        <v/>
      </c>
      <c r="AC262" s="19" t="n" hidden="false">
        <f>AA262+AB262</f>
        <v>239127</v>
      </c>
      <c r="AD262" s="21" t="n" hidden="false">
        <f>AC262/N262-1</f>
        <v>0</v>
      </c>
      <c r="AE262" s="8" t="n">
        <v>700</v>
      </c>
      <c r="AF262" s="23" t="n" hidden="false">
        <v>341.61</v>
      </c>
      <c r="AG262" s="19" t="n" hidden="false">
        <v/>
      </c>
      <c r="AH262" s="19" t="n" hidden="false">
        <f>AF262+AG262</f>
        <v>341.61</v>
      </c>
      <c r="AI262" s="19" t="n" hidden="false">
        <f>ROUND(AE262*AF262,2)</f>
        <v>239127</v>
      </c>
      <c r="AJ262" s="19" t="n" hidden="false">
        <v/>
      </c>
      <c r="AK262" s="19" t="n" hidden="false">
        <f>AI262+AJ262</f>
        <v>239127</v>
      </c>
      <c r="AL262" s="21" t="n" hidden="false">
        <f>AK262/N262-1</f>
        <v>0</v>
      </c>
      <c r="AM262" s="8" t="n">
        <v>0</v>
      </c>
      <c r="AN262" s="23" t="n" hidden="false">
        <v>0</v>
      </c>
      <c r="AO262" s="19" t="n" hidden="false">
        <v/>
      </c>
      <c r="AP262" s="19" t="n" hidden="false">
        <f>AN262+AO262</f>
        <v>0</v>
      </c>
      <c r="AQ262" s="19" t="n" hidden="false">
        <f>ROUND(AM262*AN262,2)</f>
        <v>0</v>
      </c>
      <c r="AR262" s="19" t="n" hidden="false">
        <v/>
      </c>
      <c r="AS262" s="19" t="n" hidden="false">
        <f>AQ262+AR262</f>
        <v>0</v>
      </c>
      <c r="AT262" s="21" t="n" hidden="false">
        <f>AS262/N262-1</f>
        <v>-1</v>
      </c>
    </row>
    <row r="263" customFormat="false" hidden="false" outlineLevel="0" collapsed="false">
      <c r="A263" s="18" t="inlineStr">
        <is>
          <t xml:space="preserve">1.1.1.2.1.1.3.4.5</t>
        </is>
      </c>
      <c r="B263" s="18" t="inlineStr">
        <is>
          <t xml:space="preserve"/>
        </is>
      </c>
      <c r="C263" s="22" t="inlineStr">
        <is>
          <t xml:space="preserve">Кабель силовой ВВГнг(A)-LSLTx 5х4мм2, 660В</t>
        </is>
      </c>
      <c r="D263" s="7" t="inlineStr">
        <is>
          <t xml:space="preserve"/>
        </is>
      </c>
      <c r="E263" s="7" t="inlineStr">
        <is>
          <t xml:space="preserve"/>
        </is>
      </c>
      <c r="F263" s="7" t="inlineStr">
        <is>
          <t xml:space="preserve">М</t>
        </is>
      </c>
      <c r="G263" s="7" t="inlineStr">
        <is>
          <t xml:space="preserve">1</t>
        </is>
      </c>
      <c r="H263" s="8" t="n">
        <v>1010</v>
      </c>
      <c r="I263" s="23" t="n">
        <v>192.91</v>
      </c>
      <c r="J263" s="19" t="n">
        <v/>
      </c>
      <c r="K263" s="19" t="n">
        <f>ROUND(I263,2)+J263</f>
        <v>192.91</v>
      </c>
      <c r="L263" s="19" t="n">
        <f>ROUND(H263*ROUND(I263,2),2)</f>
        <v>194839.1</v>
      </c>
      <c r="M263" s="19" t="n">
        <v/>
      </c>
      <c r="N263" s="19" t="n">
        <f>L263+M263</f>
        <v>194839.1</v>
      </c>
      <c r="O263" s="8" t="n">
        <v>1010</v>
      </c>
      <c r="P263" s="23" t="n" hidden="false">
        <v>192.91</v>
      </c>
      <c r="Q263" s="19" t="n" hidden="false">
        <v/>
      </c>
      <c r="R263" s="19" t="n" hidden="false">
        <f>P263+Q263</f>
        <v>192.91</v>
      </c>
      <c r="S263" s="19" t="n" hidden="false">
        <f>ROUND(O263*P263,2)</f>
        <v>194839.1</v>
      </c>
      <c r="T263" s="19" t="n" hidden="false">
        <v/>
      </c>
      <c r="U263" s="19" t="n" hidden="false">
        <f>S263+T263</f>
        <v>194839.1</v>
      </c>
      <c r="V263" s="21" t="n" hidden="false">
        <f>U263/N263-1</f>
        <v>0</v>
      </c>
      <c r="W263" s="8" t="n">
        <v>1010</v>
      </c>
      <c r="X263" s="23" t="n" hidden="false">
        <v>192.91</v>
      </c>
      <c r="Y263" s="19" t="n" hidden="false">
        <v/>
      </c>
      <c r="Z263" s="19" t="n" hidden="false">
        <f>X263+Y263</f>
        <v>192.91</v>
      </c>
      <c r="AA263" s="19" t="n" hidden="false">
        <f>ROUND(W263*X263,2)</f>
        <v>194839.1</v>
      </c>
      <c r="AB263" s="19" t="n" hidden="false">
        <v/>
      </c>
      <c r="AC263" s="19" t="n" hidden="false">
        <f>AA263+AB263</f>
        <v>194839.1</v>
      </c>
      <c r="AD263" s="21" t="n" hidden="false">
        <f>AC263/N263-1</f>
        <v>0</v>
      </c>
      <c r="AE263" s="8" t="n">
        <v>1010</v>
      </c>
      <c r="AF263" s="23" t="n" hidden="false">
        <v>192.91</v>
      </c>
      <c r="AG263" s="19" t="n" hidden="false">
        <v/>
      </c>
      <c r="AH263" s="19" t="n" hidden="false">
        <f>AF263+AG263</f>
        <v>192.91</v>
      </c>
      <c r="AI263" s="19" t="n" hidden="false">
        <f>ROUND(AE263*AF263,2)</f>
        <v>194839.1</v>
      </c>
      <c r="AJ263" s="19" t="n" hidden="false">
        <v/>
      </c>
      <c r="AK263" s="19" t="n" hidden="false">
        <f>AI263+AJ263</f>
        <v>194839.1</v>
      </c>
      <c r="AL263" s="21" t="n" hidden="false">
        <f>AK263/N263-1</f>
        <v>0</v>
      </c>
      <c r="AM263" s="8" t="n">
        <v>0</v>
      </c>
      <c r="AN263" s="23" t="n" hidden="false">
        <v>0</v>
      </c>
      <c r="AO263" s="19" t="n" hidden="false">
        <v/>
      </c>
      <c r="AP263" s="19" t="n" hidden="false">
        <f>AN263+AO263</f>
        <v>0</v>
      </c>
      <c r="AQ263" s="19" t="n" hidden="false">
        <f>ROUND(AM263*AN263,2)</f>
        <v>0</v>
      </c>
      <c r="AR263" s="19" t="n" hidden="false">
        <v/>
      </c>
      <c r="AS263" s="19" t="n" hidden="false">
        <f>AQ263+AR263</f>
        <v>0</v>
      </c>
      <c r="AT263" s="21" t="n" hidden="false">
        <f>AS263/N263-1</f>
        <v>-1</v>
      </c>
    </row>
    <row r="264" customFormat="false" hidden="false" outlineLevel="0" collapsed="false">
      <c r="A264" s="18" t="inlineStr">
        <is>
          <t xml:space="preserve">1.1.1.2.1.1.3.5</t>
        </is>
      </c>
      <c r="B264" s="18" t="inlineStr">
        <is>
          <t xml:space="preserve"/>
        </is>
      </c>
      <c r="C264" s="18" t="inlineStr">
        <is>
          <t xml:space="preserve">Затяжка кабеля, провода в трубу / 40-69 мм</t>
        </is>
      </c>
      <c r="D264" s="7" t="inlineStr">
        <is>
          <t xml:space="preserve">ЭМ
Поставщики: ООО "Богословский кабельный завод", Акционерное общество "Электрокабель" Кольчугинский завод"</t>
        </is>
      </c>
      <c r="E264" s="7" t="inlineStr">
        <is>
          <t xml:space="preserve">Выгружается из БО по объектам BIM-КЦ</t>
        </is>
      </c>
      <c r="F264" s="7" t="inlineStr">
        <is>
          <t xml:space="preserve">ПОГ М</t>
        </is>
      </c>
      <c r="G264" s="7" t="inlineStr">
        <is>
          <t xml:space="preserve">1</t>
        </is>
      </c>
      <c r="H264" s="8" t="n">
        <v>20</v>
      </c>
      <c r="I264" s="19" t="n">
        <f>ROUND((L265)/H264,2)</f>
        <v>571.84</v>
      </c>
      <c r="J264" s="20" t="n">
        <v>190</v>
      </c>
      <c r="K264" s="19" t="n">
        <f>I264+ROUND(J264,2)</f>
        <v>761.84</v>
      </c>
      <c r="L264" s="19" t="n">
        <f>ROUND(H264*I264,2)</f>
        <v>11436.8</v>
      </c>
      <c r="M264" s="19" t="n">
        <f>ROUND(H264*ROUND(J264,2),2)</f>
        <v>3800</v>
      </c>
      <c r="N264" s="19" t="n">
        <f>L264+M264</f>
        <v>15236.8</v>
      </c>
      <c r="O264" s="8" t="n">
        <v>20</v>
      </c>
      <c r="P264" s="19" t="n" hidden="false">
        <f>ROUND((S265)/O264,2)</f>
        <v>709</v>
      </c>
      <c r="Q264" s="20" t="n" hidden="false">
        <v>252.8</v>
      </c>
      <c r="R264" s="19" t="n" hidden="false">
        <f>P264+Q264</f>
        <v>961.8</v>
      </c>
      <c r="S264" s="19" t="n" hidden="false">
        <f>ROUND(O264*P264,2)</f>
        <v>14180</v>
      </c>
      <c r="T264" s="19" t="n" hidden="false">
        <f>ROUND(O264*Q264,2)</f>
        <v>5056</v>
      </c>
      <c r="U264" s="19" t="n" hidden="false">
        <f>S264+T264</f>
        <v>19236</v>
      </c>
      <c r="V264" s="21" t="n" hidden="false">
        <f>U264/N264-1</f>
        <v>0.2624698099338445</v>
      </c>
      <c r="W264" s="8" t="n">
        <v>20</v>
      </c>
      <c r="X264" s="19" t="n" hidden="false">
        <f>ROUND((AA265)/W264,2)</f>
        <v>733</v>
      </c>
      <c r="Y264" s="20" t="n" hidden="false">
        <v>550</v>
      </c>
      <c r="Z264" s="19" t="n" hidden="false">
        <f>X264+Y264</f>
        <v>1283</v>
      </c>
      <c r="AA264" s="19" t="n" hidden="false">
        <f>ROUND(W264*X264,2)</f>
        <v>14660</v>
      </c>
      <c r="AB264" s="19" t="n" hidden="false">
        <f>ROUND(W264*Y264,2)</f>
        <v>11000</v>
      </c>
      <c r="AC264" s="19" t="n" hidden="false">
        <f>AA264+AB264</f>
        <v>25660</v>
      </c>
      <c r="AD264" s="21" t="n" hidden="false">
        <f>AC264/N264-1</f>
        <v>0.6840806468549827</v>
      </c>
      <c r="AE264" s="8" t="n">
        <v>20</v>
      </c>
      <c r="AF264" s="19" t="n" hidden="false">
        <f>ROUND((AI265)/AE264,2)</f>
        <v>756</v>
      </c>
      <c r="AG264" s="20" t="n" hidden="false">
        <v>500</v>
      </c>
      <c r="AH264" s="19" t="n" hidden="false">
        <f>AF264+AG264</f>
        <v>1256</v>
      </c>
      <c r="AI264" s="19" t="n" hidden="false">
        <f>ROUND(AE264*AF264,2)</f>
        <v>15120</v>
      </c>
      <c r="AJ264" s="19" t="n" hidden="false">
        <f>ROUND(AE264*AG264,2)</f>
        <v>10000</v>
      </c>
      <c r="AK264" s="19" t="n" hidden="false">
        <f>AI264+AJ264</f>
        <v>25120</v>
      </c>
      <c r="AL264" s="21" t="n" hidden="false">
        <f>AK264/N264-1</f>
        <v>0.648640134411425</v>
      </c>
      <c r="AM264" s="8" t="n">
        <v>0</v>
      </c>
      <c r="AN264" s="19" t="n" hidden="false">
        <f>ROUND((AQ265)/AM264,2)</f>
        <v>0</v>
      </c>
      <c r="AO264" s="19" t="n" hidden="false">
        <v>0</v>
      </c>
      <c r="AP264" s="19" t="n" hidden="false">
        <f>AN264+AO264</f>
        <v>0</v>
      </c>
      <c r="AQ264" s="19" t="n" hidden="false">
        <f>ROUND(AM264*AN264,2)</f>
        <v>0</v>
      </c>
      <c r="AR264" s="19" t="n" hidden="false">
        <f>ROUND(AM264*AO264,2)</f>
        <v>0</v>
      </c>
      <c r="AS264" s="19" t="n" hidden="false">
        <f>AQ264+AR264</f>
        <v>0</v>
      </c>
      <c r="AT264" s="21" t="n" hidden="false">
        <f>AS264/N264-1</f>
        <v>-1</v>
      </c>
    </row>
    <row r="265" customFormat="false" hidden="false" outlineLevel="0" collapsed="false">
      <c r="A265" s="18" t="inlineStr">
        <is>
          <t xml:space="preserve">1.1.1.2.1.1.3.5.1</t>
        </is>
      </c>
      <c r="B265" s="18" t="inlineStr">
        <is>
          <t xml:space="preserve"/>
        </is>
      </c>
      <c r="C265" s="22" t="inlineStr">
        <is>
          <t xml:space="preserve">Кабель силовой ВВГнг(A)-LSLTx 5х10мм2, 1000В</t>
        </is>
      </c>
      <c r="D265" s="7" t="inlineStr">
        <is>
          <t xml:space="preserve"/>
        </is>
      </c>
      <c r="E265" s="7" t="inlineStr">
        <is>
          <t xml:space="preserve"/>
        </is>
      </c>
      <c r="F265" s="7" t="inlineStr">
        <is>
          <t xml:space="preserve">М</t>
        </is>
      </c>
      <c r="G265" s="7" t="inlineStr">
        <is>
          <t xml:space="preserve">1</t>
        </is>
      </c>
      <c r="H265" s="8" t="n">
        <v>20</v>
      </c>
      <c r="I265" s="20" t="n">
        <v>571.84</v>
      </c>
      <c r="J265" s="19" t="n">
        <v/>
      </c>
      <c r="K265" s="19" t="n">
        <f>ROUND(I265,2)+J265</f>
        <v>571.84</v>
      </c>
      <c r="L265" s="19" t="n">
        <f>ROUND(H265*ROUND(I265,2),2)</f>
        <v>11436.8</v>
      </c>
      <c r="M265" s="19" t="n">
        <v/>
      </c>
      <c r="N265" s="19" t="n">
        <f>L265+M265</f>
        <v>11436.8</v>
      </c>
      <c r="O265" s="8" t="n">
        <v>20</v>
      </c>
      <c r="P265" s="20" t="n" hidden="false">
        <v>709</v>
      </c>
      <c r="Q265" s="19" t="n" hidden="false">
        <v/>
      </c>
      <c r="R265" s="19" t="n" hidden="false">
        <f>P265+Q265</f>
        <v>709</v>
      </c>
      <c r="S265" s="19" t="n" hidden="false">
        <f>ROUND(O265*P265,2)</f>
        <v>14180</v>
      </c>
      <c r="T265" s="19" t="n" hidden="false">
        <v/>
      </c>
      <c r="U265" s="19" t="n" hidden="false">
        <f>S265+T265</f>
        <v>14180</v>
      </c>
      <c r="V265" s="21" t="n" hidden="false">
        <f>U265/N265-1</f>
        <v>0.23985730274202588</v>
      </c>
      <c r="W265" s="8" t="n">
        <v>20</v>
      </c>
      <c r="X265" s="20" t="n" hidden="false">
        <v>733</v>
      </c>
      <c r="Y265" s="19" t="n" hidden="false">
        <v/>
      </c>
      <c r="Z265" s="19" t="n" hidden="false">
        <f>X265+Y265</f>
        <v>733</v>
      </c>
      <c r="AA265" s="19" t="n" hidden="false">
        <f>ROUND(W265*X265,2)</f>
        <v>14660</v>
      </c>
      <c r="AB265" s="19" t="n" hidden="false">
        <v/>
      </c>
      <c r="AC265" s="19" t="n" hidden="false">
        <f>AA265+AB265</f>
        <v>14660</v>
      </c>
      <c r="AD265" s="21" t="n" hidden="false">
        <f>AC265/N265-1</f>
        <v>0.2818270844991606</v>
      </c>
      <c r="AE265" s="8" t="n">
        <v>20</v>
      </c>
      <c r="AF265" s="20" t="n" hidden="false">
        <v>756</v>
      </c>
      <c r="AG265" s="19" t="n" hidden="false">
        <v/>
      </c>
      <c r="AH265" s="19" t="n" hidden="false">
        <f>AF265+AG265</f>
        <v>756</v>
      </c>
      <c r="AI265" s="19" t="n" hidden="false">
        <f>ROUND(AE265*AF265,2)</f>
        <v>15120</v>
      </c>
      <c r="AJ265" s="19" t="n" hidden="false">
        <v/>
      </c>
      <c r="AK265" s="19" t="n" hidden="false">
        <f>AI265+AJ265</f>
        <v>15120</v>
      </c>
      <c r="AL265" s="21" t="n" hidden="false">
        <f>AK265/N265-1</f>
        <v>0.32204812534974825</v>
      </c>
      <c r="AM265" s="8" t="n">
        <v>0</v>
      </c>
      <c r="AN265" s="19" t="n" hidden="false">
        <v>0</v>
      </c>
      <c r="AO265" s="19" t="n" hidden="false">
        <v/>
      </c>
      <c r="AP265" s="19" t="n" hidden="false">
        <f>AN265+AO265</f>
        <v>0</v>
      </c>
      <c r="AQ265" s="19" t="n" hidden="false">
        <f>ROUND(AM265*AN265,2)</f>
        <v>0</v>
      </c>
      <c r="AR265" s="19" t="n" hidden="false">
        <v/>
      </c>
      <c r="AS265" s="19" t="n" hidden="false">
        <f>AQ265+AR265</f>
        <v>0</v>
      </c>
      <c r="AT265" s="21" t="n" hidden="false">
        <f>AS265/N265-1</f>
        <v>-1</v>
      </c>
    </row>
    <row r="266" customFormat="false" hidden="false" outlineLevel="0" collapsed="false">
      <c r="A266" s="18" t="inlineStr">
        <is>
          <t xml:space="preserve">1.1.1.2.1.1.3.6</t>
        </is>
      </c>
      <c r="B266" s="18" t="inlineStr">
        <is>
          <t xml:space="preserve"/>
        </is>
      </c>
      <c r="C266" s="18" t="inlineStr">
        <is>
          <t xml:space="preserve">Прокладка кабеля, провода в лотке, металлоконструкциях / 1,5-6 мм</t>
        </is>
      </c>
      <c r="D266" s="7" t="inlineStr">
        <is>
          <t xml:space="preserve">ЭО
Поставщики: ООО "Богословский кабельный завод", Акционерное общество "Электрокабель" Кольчугинский завод"</t>
        </is>
      </c>
      <c r="E266" s="7" t="inlineStr">
        <is>
          <t xml:space="preserve">Выгружается из БО по объектам BIM-КЦ</t>
        </is>
      </c>
      <c r="F266" s="7" t="inlineStr">
        <is>
          <t xml:space="preserve">М</t>
        </is>
      </c>
      <c r="G266" s="7" t="inlineStr">
        <is>
          <t xml:space="preserve">1</t>
        </is>
      </c>
      <c r="H266" s="8" t="n">
        <v>1810</v>
      </c>
      <c r="I266" s="19" t="n">
        <f>ROUND((L267+L268)/H266,2)</f>
        <v>70.65</v>
      </c>
      <c r="J266" s="20" t="n">
        <v>108</v>
      </c>
      <c r="K266" s="19" t="n">
        <f>I266+ROUND(J266,2)</f>
        <v>178.65</v>
      </c>
      <c r="L266" s="19" t="n">
        <f>ROUND(H266*I266,2)</f>
        <v>127876.5</v>
      </c>
      <c r="M266" s="19" t="n">
        <f>ROUND(H266*ROUND(J266,2),2)</f>
        <v>195480</v>
      </c>
      <c r="N266" s="19" t="n">
        <f>L266+M266</f>
        <v>323356.5</v>
      </c>
      <c r="O266" s="8" t="n">
        <v>1810</v>
      </c>
      <c r="P266" s="19" t="n" hidden="false">
        <f>ROUND((S267+S268)/O266,2)</f>
        <v>70.65</v>
      </c>
      <c r="Q266" s="20" t="n" hidden="false">
        <v>152.8</v>
      </c>
      <c r="R266" s="19" t="n" hidden="false">
        <f>P266+Q266</f>
        <v>223.45</v>
      </c>
      <c r="S266" s="19" t="n" hidden="false">
        <f>ROUND(O266*P266,2)</f>
        <v>127876.5</v>
      </c>
      <c r="T266" s="19" t="n" hidden="false">
        <f>ROUND(O266*Q266,2)</f>
        <v>276568</v>
      </c>
      <c r="U266" s="19" t="n" hidden="false">
        <f>S266+T266</f>
        <v>404444.5</v>
      </c>
      <c r="V266" s="21" t="n" hidden="false">
        <f>U266/N266-1</f>
        <v>0.25076966134900647</v>
      </c>
      <c r="W266" s="8" t="n">
        <v>1810</v>
      </c>
      <c r="X266" s="19" t="n" hidden="false">
        <f>ROUND((AA267+AA268)/W266,2)</f>
        <v>70.65</v>
      </c>
      <c r="Y266" s="20" t="n" hidden="false">
        <v>235</v>
      </c>
      <c r="Z266" s="19" t="n" hidden="false">
        <f>X266+Y266</f>
        <v>305.65</v>
      </c>
      <c r="AA266" s="19" t="n" hidden="false">
        <f>ROUND(W266*X266,2)</f>
        <v>127876.5</v>
      </c>
      <c r="AB266" s="19" t="n" hidden="false">
        <f>ROUND(W266*Y266,2)</f>
        <v>425350</v>
      </c>
      <c r="AC266" s="19" t="n" hidden="false">
        <f>AA266+AB266</f>
        <v>553226.5</v>
      </c>
      <c r="AD266" s="21" t="n" hidden="false">
        <f>AC266/N266-1</f>
        <v>0.7108872096277639</v>
      </c>
      <c r="AE266" s="8" t="n">
        <v>1810</v>
      </c>
      <c r="AF266" s="19" t="n" hidden="false">
        <f>ROUND((AI267+AI268)/AE266,2)</f>
        <v>70.65</v>
      </c>
      <c r="AG266" s="20" t="n" hidden="false">
        <v>170</v>
      </c>
      <c r="AH266" s="19" t="n" hidden="false">
        <f>AF266+AG266</f>
        <v>240.65</v>
      </c>
      <c r="AI266" s="19" t="n" hidden="false">
        <f>ROUND(AE266*AF266,2)</f>
        <v>127876.5</v>
      </c>
      <c r="AJ266" s="19" t="n" hidden="false">
        <f>ROUND(AE266*AG266,2)</f>
        <v>307700</v>
      </c>
      <c r="AK266" s="19" t="n" hidden="false">
        <f>AI266+AJ266</f>
        <v>435576.5</v>
      </c>
      <c r="AL266" s="21" t="n" hidden="false">
        <f>AK266/N266-1</f>
        <v>0.3470472991883571</v>
      </c>
      <c r="AM266" s="8" t="n">
        <v>0</v>
      </c>
      <c r="AN266" s="19" t="n" hidden="false">
        <f>ROUND((AQ267+AQ268)/AM266,2)</f>
        <v>0</v>
      </c>
      <c r="AO266" s="19" t="n" hidden="false">
        <v>0</v>
      </c>
      <c r="AP266" s="19" t="n" hidden="false">
        <f>AN266+AO266</f>
        <v>0</v>
      </c>
      <c r="AQ266" s="19" t="n" hidden="false">
        <f>ROUND(AM266*AN266,2)</f>
        <v>0</v>
      </c>
      <c r="AR266" s="19" t="n" hidden="false">
        <f>ROUND(AM266*AO266,2)</f>
        <v>0</v>
      </c>
      <c r="AS266" s="19" t="n" hidden="false">
        <f>AQ266+AR266</f>
        <v>0</v>
      </c>
      <c r="AT266" s="21" t="n" hidden="false">
        <f>AS266/N266-1</f>
        <v>-1</v>
      </c>
    </row>
    <row r="267" customFormat="false" hidden="false" outlineLevel="0" collapsed="false">
      <c r="A267" s="18" t="inlineStr">
        <is>
          <t xml:space="preserve">1.1.1.2.1.1.3.6.1</t>
        </is>
      </c>
      <c r="B267" s="18" t="inlineStr">
        <is>
          <t xml:space="preserve"/>
        </is>
      </c>
      <c r="C267" s="22" t="inlineStr">
        <is>
          <t xml:space="preserve">Кабель силовой ВВГнг(A)-FRLSLTx 3х1,5мм2, 660В</t>
        </is>
      </c>
      <c r="D267" s="7" t="inlineStr">
        <is>
          <t xml:space="preserve"/>
        </is>
      </c>
      <c r="E267" s="7" t="inlineStr">
        <is>
          <t xml:space="preserve"/>
        </is>
      </c>
      <c r="F267" s="7" t="inlineStr">
        <is>
          <t xml:space="preserve">М</t>
        </is>
      </c>
      <c r="G267" s="7" t="inlineStr">
        <is>
          <t xml:space="preserve">1</t>
        </is>
      </c>
      <c r="H267" s="8" t="n">
        <v>1600</v>
      </c>
      <c r="I267" s="23" t="n">
        <v>72.23</v>
      </c>
      <c r="J267" s="19" t="n">
        <v/>
      </c>
      <c r="K267" s="19" t="n">
        <f>ROUND(I267,2)+J267</f>
        <v>72.23</v>
      </c>
      <c r="L267" s="19" t="n">
        <f>ROUND(H267*ROUND(I267,2),2)</f>
        <v>115568</v>
      </c>
      <c r="M267" s="19" t="n">
        <v/>
      </c>
      <c r="N267" s="19" t="n">
        <f>L267+M267</f>
        <v>115568</v>
      </c>
      <c r="O267" s="8" t="n">
        <v>1600</v>
      </c>
      <c r="P267" s="23" t="n" hidden="false">
        <v>72.23</v>
      </c>
      <c r="Q267" s="19" t="n" hidden="false">
        <v/>
      </c>
      <c r="R267" s="19" t="n" hidden="false">
        <f>P267+Q267</f>
        <v>72.23</v>
      </c>
      <c r="S267" s="19" t="n" hidden="false">
        <f>ROUND(O267*P267,2)</f>
        <v>115568</v>
      </c>
      <c r="T267" s="19" t="n" hidden="false">
        <v/>
      </c>
      <c r="U267" s="19" t="n" hidden="false">
        <f>S267+T267</f>
        <v>115568</v>
      </c>
      <c r="V267" s="21" t="n" hidden="false">
        <f>U267/N267-1</f>
        <v>0</v>
      </c>
      <c r="W267" s="8" t="n">
        <v>1600</v>
      </c>
      <c r="X267" s="23" t="n" hidden="false">
        <v>72.23</v>
      </c>
      <c r="Y267" s="19" t="n" hidden="false">
        <v/>
      </c>
      <c r="Z267" s="19" t="n" hidden="false">
        <f>X267+Y267</f>
        <v>72.23</v>
      </c>
      <c r="AA267" s="19" t="n" hidden="false">
        <f>ROUND(W267*X267,2)</f>
        <v>115568</v>
      </c>
      <c r="AB267" s="19" t="n" hidden="false">
        <v/>
      </c>
      <c r="AC267" s="19" t="n" hidden="false">
        <f>AA267+AB267</f>
        <v>115568</v>
      </c>
      <c r="AD267" s="21" t="n" hidden="false">
        <f>AC267/N267-1</f>
        <v>0</v>
      </c>
      <c r="AE267" s="8" t="n">
        <v>1600</v>
      </c>
      <c r="AF267" s="23" t="n" hidden="false">
        <v>72.23</v>
      </c>
      <c r="AG267" s="19" t="n" hidden="false">
        <v/>
      </c>
      <c r="AH267" s="19" t="n" hidden="false">
        <f>AF267+AG267</f>
        <v>72.23</v>
      </c>
      <c r="AI267" s="19" t="n" hidden="false">
        <f>ROUND(AE267*AF267,2)</f>
        <v>115568</v>
      </c>
      <c r="AJ267" s="19" t="n" hidden="false">
        <v/>
      </c>
      <c r="AK267" s="19" t="n" hidden="false">
        <f>AI267+AJ267</f>
        <v>115568</v>
      </c>
      <c r="AL267" s="21" t="n" hidden="false">
        <f>AK267/N267-1</f>
        <v>0</v>
      </c>
      <c r="AM267" s="8" t="n">
        <v>0</v>
      </c>
      <c r="AN267" s="23" t="n" hidden="false">
        <v>0</v>
      </c>
      <c r="AO267" s="19" t="n" hidden="false">
        <v/>
      </c>
      <c r="AP267" s="19" t="n" hidden="false">
        <f>AN267+AO267</f>
        <v>0</v>
      </c>
      <c r="AQ267" s="19" t="n" hidden="false">
        <f>ROUND(AM267*AN267,2)</f>
        <v>0</v>
      </c>
      <c r="AR267" s="19" t="n" hidden="false">
        <v/>
      </c>
      <c r="AS267" s="19" t="n" hidden="false">
        <f>AQ267+AR267</f>
        <v>0</v>
      </c>
      <c r="AT267" s="21" t="n" hidden="false">
        <f>AS267/N267-1</f>
        <v>-1</v>
      </c>
    </row>
    <row r="268" customFormat="false" hidden="false" outlineLevel="0" collapsed="false">
      <c r="A268" s="18" t="inlineStr">
        <is>
          <t xml:space="preserve">1.1.1.2.1.1.3.6.2</t>
        </is>
      </c>
      <c r="B268" s="18" t="inlineStr">
        <is>
          <t xml:space="preserve"/>
        </is>
      </c>
      <c r="C268" s="22" t="inlineStr">
        <is>
          <t xml:space="preserve">Кабель силовой ВВГнг(A)-LSLTx 3х1,5мм2, 660В</t>
        </is>
      </c>
      <c r="D268" s="7" t="inlineStr">
        <is>
          <t xml:space="preserve"/>
        </is>
      </c>
      <c r="E268" s="7" t="inlineStr">
        <is>
          <t xml:space="preserve"/>
        </is>
      </c>
      <c r="F268" s="7" t="inlineStr">
        <is>
          <t xml:space="preserve">М</t>
        </is>
      </c>
      <c r="G268" s="7" t="inlineStr">
        <is>
          <t xml:space="preserve">1</t>
        </is>
      </c>
      <c r="H268" s="8" t="n">
        <v>210</v>
      </c>
      <c r="I268" s="23" t="n">
        <v>58.61</v>
      </c>
      <c r="J268" s="19" t="n">
        <v/>
      </c>
      <c r="K268" s="19" t="n">
        <f>ROUND(I268,2)+J268</f>
        <v>58.61</v>
      </c>
      <c r="L268" s="19" t="n">
        <f>ROUND(H268*ROUND(I268,2),2)</f>
        <v>12308.1</v>
      </c>
      <c r="M268" s="19" t="n">
        <v/>
      </c>
      <c r="N268" s="19" t="n">
        <f>L268+M268</f>
        <v>12308.1</v>
      </c>
      <c r="O268" s="8" t="n">
        <v>210</v>
      </c>
      <c r="P268" s="23" t="n" hidden="false">
        <v>58.61</v>
      </c>
      <c r="Q268" s="19" t="n" hidden="false">
        <v/>
      </c>
      <c r="R268" s="19" t="n" hidden="false">
        <f>P268+Q268</f>
        <v>58.61</v>
      </c>
      <c r="S268" s="19" t="n" hidden="false">
        <f>ROUND(O268*P268,2)</f>
        <v>12308.1</v>
      </c>
      <c r="T268" s="19" t="n" hidden="false">
        <v/>
      </c>
      <c r="U268" s="19" t="n" hidden="false">
        <f>S268+T268</f>
        <v>12308.1</v>
      </c>
      <c r="V268" s="21" t="n" hidden="false">
        <f>U268/N268-1</f>
        <v>0</v>
      </c>
      <c r="W268" s="8" t="n">
        <v>210</v>
      </c>
      <c r="X268" s="23" t="n" hidden="false">
        <v>58.61</v>
      </c>
      <c r="Y268" s="19" t="n" hidden="false">
        <v/>
      </c>
      <c r="Z268" s="19" t="n" hidden="false">
        <f>X268+Y268</f>
        <v>58.61</v>
      </c>
      <c r="AA268" s="19" t="n" hidden="false">
        <f>ROUND(W268*X268,2)</f>
        <v>12308.1</v>
      </c>
      <c r="AB268" s="19" t="n" hidden="false">
        <v/>
      </c>
      <c r="AC268" s="19" t="n" hidden="false">
        <f>AA268+AB268</f>
        <v>12308.1</v>
      </c>
      <c r="AD268" s="21" t="n" hidden="false">
        <f>AC268/N268-1</f>
        <v>0</v>
      </c>
      <c r="AE268" s="8" t="n">
        <v>210</v>
      </c>
      <c r="AF268" s="23" t="n" hidden="false">
        <v>58.61</v>
      </c>
      <c r="AG268" s="19" t="n" hidden="false">
        <v/>
      </c>
      <c r="AH268" s="19" t="n" hidden="false">
        <f>AF268+AG268</f>
        <v>58.61</v>
      </c>
      <c r="AI268" s="19" t="n" hidden="false">
        <f>ROUND(AE268*AF268,2)</f>
        <v>12308.1</v>
      </c>
      <c r="AJ268" s="19" t="n" hidden="false">
        <v/>
      </c>
      <c r="AK268" s="19" t="n" hidden="false">
        <f>AI268+AJ268</f>
        <v>12308.1</v>
      </c>
      <c r="AL268" s="21" t="n" hidden="false">
        <f>AK268/N268-1</f>
        <v>0</v>
      </c>
      <c r="AM268" s="8" t="n">
        <v>0</v>
      </c>
      <c r="AN268" s="23" t="n" hidden="false">
        <v>0</v>
      </c>
      <c r="AO268" s="19" t="n" hidden="false">
        <v/>
      </c>
      <c r="AP268" s="19" t="n" hidden="false">
        <f>AN268+AO268</f>
        <v>0</v>
      </c>
      <c r="AQ268" s="19" t="n" hidden="false">
        <f>ROUND(AM268*AN268,2)</f>
        <v>0</v>
      </c>
      <c r="AR268" s="19" t="n" hidden="false">
        <v/>
      </c>
      <c r="AS268" s="19" t="n" hidden="false">
        <f>AQ268+AR268</f>
        <v>0</v>
      </c>
      <c r="AT268" s="21" t="n" hidden="false">
        <f>AS268/N268-1</f>
        <v>-1</v>
      </c>
    </row>
    <row r="269" customFormat="false" hidden="false" outlineLevel="0" collapsed="false">
      <c r="A269" s="18" t="inlineStr">
        <is>
          <t xml:space="preserve">1.1.1.2.1.1.3.7</t>
        </is>
      </c>
      <c r="B269" s="18" t="inlineStr">
        <is>
          <t xml:space="preserve"/>
        </is>
      </c>
      <c r="C269" s="18" t="inlineStr">
        <is>
          <t xml:space="preserve">Прокладка кабеля, провода в лотке, металлоконструкциях / 7-17 мм</t>
        </is>
      </c>
      <c r="D269" s="7" t="inlineStr">
        <is>
          <t xml:space="preserve">ЭО
Поставщики: ООО "Богословский кабельный завод", Акционерное общество "Электрокабель" Кольчугинский завод"</t>
        </is>
      </c>
      <c r="E269" s="7" t="inlineStr">
        <is>
          <t xml:space="preserve">Выгружается из БО по объектам BIM-КЦ</t>
        </is>
      </c>
      <c r="F269" s="7" t="inlineStr">
        <is>
          <t xml:space="preserve">М</t>
        </is>
      </c>
      <c r="G269" s="7" t="inlineStr">
        <is>
          <t xml:space="preserve">1</t>
        </is>
      </c>
      <c r="H269" s="8" t="n">
        <v>1775</v>
      </c>
      <c r="I269" s="19" t="n">
        <f>ROUND((L270+L271)/H269,2)</f>
        <v>71.1</v>
      </c>
      <c r="J269" s="20" t="n">
        <v>124</v>
      </c>
      <c r="K269" s="19" t="n">
        <f>I269+ROUND(J269,2)</f>
        <v>195.1</v>
      </c>
      <c r="L269" s="19" t="n">
        <f>ROUND(H269*I269,2)</f>
        <v>126202.5</v>
      </c>
      <c r="M269" s="19" t="n">
        <f>ROUND(H269*ROUND(J269,2),2)</f>
        <v>220100</v>
      </c>
      <c r="N269" s="19" t="n">
        <f>L269+M269</f>
        <v>346302.5</v>
      </c>
      <c r="O269" s="8" t="n">
        <v>1775</v>
      </c>
      <c r="P269" s="19" t="n" hidden="false">
        <f>ROUND((S270+S271)/O269,2)</f>
        <v>71.1</v>
      </c>
      <c r="Q269" s="20" t="n" hidden="false">
        <v>172.8</v>
      </c>
      <c r="R269" s="19" t="n" hidden="false">
        <f>P269+Q269</f>
        <v>243.9</v>
      </c>
      <c r="S269" s="19" t="n" hidden="false">
        <f>ROUND(O269*P269,2)</f>
        <v>126202.5</v>
      </c>
      <c r="T269" s="19" t="n" hidden="false">
        <f>ROUND(O269*Q269,2)</f>
        <v>306720</v>
      </c>
      <c r="U269" s="19" t="n" hidden="false">
        <f>S269+T269</f>
        <v>432922.5</v>
      </c>
      <c r="V269" s="21" t="n" hidden="false">
        <f>U269/N269-1</f>
        <v>0.25012813941568424</v>
      </c>
      <c r="W269" s="8" t="n">
        <v>1775</v>
      </c>
      <c r="X269" s="19" t="n" hidden="false">
        <f>ROUND((AA270+AA271)/W269,2)</f>
        <v>71.1</v>
      </c>
      <c r="Y269" s="20" t="n" hidden="false">
        <v>290</v>
      </c>
      <c r="Z269" s="19" t="n" hidden="false">
        <f>X269+Y269</f>
        <v>361.1</v>
      </c>
      <c r="AA269" s="19" t="n" hidden="false">
        <f>ROUND(W269*X269,2)</f>
        <v>126202.5</v>
      </c>
      <c r="AB269" s="19" t="n" hidden="false">
        <f>ROUND(W269*Y269,2)</f>
        <v>514750</v>
      </c>
      <c r="AC269" s="19" t="n" hidden="false">
        <f>AA269+AB269</f>
        <v>640952.5</v>
      </c>
      <c r="AD269" s="21" t="n" hidden="false">
        <f>AC269/N269-1</f>
        <v>0.8508457201435162</v>
      </c>
      <c r="AE269" s="8" t="n">
        <v>1775</v>
      </c>
      <c r="AF269" s="19" t="n" hidden="false">
        <f>ROUND((AI270+AI271)/AE269,2)</f>
        <v>71.1</v>
      </c>
      <c r="AG269" s="20" t="n" hidden="false">
        <v>250</v>
      </c>
      <c r="AH269" s="19" t="n" hidden="false">
        <f>AF269+AG269</f>
        <v>321.1</v>
      </c>
      <c r="AI269" s="19" t="n" hidden="false">
        <f>ROUND(AE269*AF269,2)</f>
        <v>126202.5</v>
      </c>
      <c r="AJ269" s="19" t="n" hidden="false">
        <f>ROUND(AE269*AG269,2)</f>
        <v>443750</v>
      </c>
      <c r="AK269" s="19" t="n" hidden="false">
        <f>AI269+AJ269</f>
        <v>569952.5</v>
      </c>
      <c r="AL269" s="21" t="n" hidden="false">
        <f>AK269/N269-1</f>
        <v>0.645822655048693</v>
      </c>
      <c r="AM269" s="8" t="n">
        <v>0</v>
      </c>
      <c r="AN269" s="19" t="n" hidden="false">
        <f>ROUND((AQ270+AQ271)/AM269,2)</f>
        <v>0</v>
      </c>
      <c r="AO269" s="19" t="n" hidden="false">
        <v>0</v>
      </c>
      <c r="AP269" s="19" t="n" hidden="false">
        <f>AN269+AO269</f>
        <v>0</v>
      </c>
      <c r="AQ269" s="19" t="n" hidden="false">
        <f>ROUND(AM269*AN269,2)</f>
        <v>0</v>
      </c>
      <c r="AR269" s="19" t="n" hidden="false">
        <f>ROUND(AM269*AO269,2)</f>
        <v>0</v>
      </c>
      <c r="AS269" s="19" t="n" hidden="false">
        <f>AQ269+AR269</f>
        <v>0</v>
      </c>
      <c r="AT269" s="21" t="n" hidden="false">
        <f>AS269/N269-1</f>
        <v>-1</v>
      </c>
    </row>
    <row r="270" customFormat="false" hidden="false" outlineLevel="0" collapsed="false">
      <c r="A270" s="18" t="inlineStr">
        <is>
          <t xml:space="preserve">1.1.1.2.1.1.3.7.1</t>
        </is>
      </c>
      <c r="B270" s="18" t="inlineStr">
        <is>
          <t xml:space="preserve"/>
        </is>
      </c>
      <c r="C270" s="22" t="inlineStr">
        <is>
          <t xml:space="preserve">Кабель силовой ВВГнг(A)-FRLSLTx 3х2,5мм2, 660В</t>
        </is>
      </c>
      <c r="D270" s="7" t="inlineStr">
        <is>
          <t xml:space="preserve"/>
        </is>
      </c>
      <c r="E270" s="7" t="inlineStr">
        <is>
          <t xml:space="preserve"/>
        </is>
      </c>
      <c r="F270" s="7" t="inlineStr">
        <is>
          <t xml:space="preserve">М</t>
        </is>
      </c>
      <c r="G270" s="7" t="inlineStr">
        <is>
          <t xml:space="preserve">1</t>
        </is>
      </c>
      <c r="H270" s="8" t="n">
        <v>245</v>
      </c>
      <c r="I270" s="23" t="n">
        <v>98.31</v>
      </c>
      <c r="J270" s="19" t="n">
        <v/>
      </c>
      <c r="K270" s="19" t="n">
        <f>ROUND(I270,2)+J270</f>
        <v>98.31</v>
      </c>
      <c r="L270" s="19" t="n">
        <f>ROUND(H270*ROUND(I270,2),2)</f>
        <v>24085.95</v>
      </c>
      <c r="M270" s="19" t="n">
        <v/>
      </c>
      <c r="N270" s="19" t="n">
        <f>L270+M270</f>
        <v>24085.95</v>
      </c>
      <c r="O270" s="8" t="n">
        <v>245</v>
      </c>
      <c r="P270" s="23" t="n" hidden="false">
        <v>98.31</v>
      </c>
      <c r="Q270" s="19" t="n" hidden="false">
        <v/>
      </c>
      <c r="R270" s="19" t="n" hidden="false">
        <f>P270+Q270</f>
        <v>98.31</v>
      </c>
      <c r="S270" s="19" t="n" hidden="false">
        <f>ROUND(O270*P270,2)</f>
        <v>24085.95</v>
      </c>
      <c r="T270" s="19" t="n" hidden="false">
        <v/>
      </c>
      <c r="U270" s="19" t="n" hidden="false">
        <f>S270+T270</f>
        <v>24085.95</v>
      </c>
      <c r="V270" s="21" t="n" hidden="false">
        <f>U270/N270-1</f>
        <v>0</v>
      </c>
      <c r="W270" s="8" t="n">
        <v>245</v>
      </c>
      <c r="X270" s="23" t="n" hidden="false">
        <v>98.31</v>
      </c>
      <c r="Y270" s="19" t="n" hidden="false">
        <v/>
      </c>
      <c r="Z270" s="19" t="n" hidden="false">
        <f>X270+Y270</f>
        <v>98.31</v>
      </c>
      <c r="AA270" s="19" t="n" hidden="false">
        <f>ROUND(W270*X270,2)</f>
        <v>24085.95</v>
      </c>
      <c r="AB270" s="19" t="n" hidden="false">
        <v/>
      </c>
      <c r="AC270" s="19" t="n" hidden="false">
        <f>AA270+AB270</f>
        <v>24085.95</v>
      </c>
      <c r="AD270" s="21" t="n" hidden="false">
        <f>AC270/N270-1</f>
        <v>0</v>
      </c>
      <c r="AE270" s="8" t="n">
        <v>245</v>
      </c>
      <c r="AF270" s="23" t="n" hidden="false">
        <v>98.31</v>
      </c>
      <c r="AG270" s="19" t="n" hidden="false">
        <v/>
      </c>
      <c r="AH270" s="19" t="n" hidden="false">
        <f>AF270+AG270</f>
        <v>98.31</v>
      </c>
      <c r="AI270" s="19" t="n" hidden="false">
        <f>ROUND(AE270*AF270,2)</f>
        <v>24085.95</v>
      </c>
      <c r="AJ270" s="19" t="n" hidden="false">
        <v/>
      </c>
      <c r="AK270" s="19" t="n" hidden="false">
        <f>AI270+AJ270</f>
        <v>24085.95</v>
      </c>
      <c r="AL270" s="21" t="n" hidden="false">
        <f>AK270/N270-1</f>
        <v>0</v>
      </c>
      <c r="AM270" s="8" t="n">
        <v>0</v>
      </c>
      <c r="AN270" s="23" t="n" hidden="false">
        <v>0</v>
      </c>
      <c r="AO270" s="19" t="n" hidden="false">
        <v/>
      </c>
      <c r="AP270" s="19" t="n" hidden="false">
        <f>AN270+AO270</f>
        <v>0</v>
      </c>
      <c r="AQ270" s="19" t="n" hidden="false">
        <f>ROUND(AM270*AN270,2)</f>
        <v>0</v>
      </c>
      <c r="AR270" s="19" t="n" hidden="false">
        <v/>
      </c>
      <c r="AS270" s="19" t="n" hidden="false">
        <f>AQ270+AR270</f>
        <v>0</v>
      </c>
      <c r="AT270" s="21" t="n" hidden="false">
        <f>AS270/N270-1</f>
        <v>-1</v>
      </c>
    </row>
    <row r="271" customFormat="false" hidden="false" outlineLevel="0" collapsed="false">
      <c r="A271" s="18" t="inlineStr">
        <is>
          <t xml:space="preserve">1.1.1.2.1.1.3.7.2</t>
        </is>
      </c>
      <c r="B271" s="18" t="inlineStr">
        <is>
          <t xml:space="preserve"/>
        </is>
      </c>
      <c r="C271" s="22" t="inlineStr">
        <is>
          <t xml:space="preserve">Кабель силовой ВВГнг(A)-LSLTx 3х2,5мм2, 660В</t>
        </is>
      </c>
      <c r="D271" s="7" t="inlineStr">
        <is>
          <t xml:space="preserve"/>
        </is>
      </c>
      <c r="E271" s="7" t="inlineStr">
        <is>
          <t xml:space="preserve"/>
        </is>
      </c>
      <c r="F271" s="7" t="inlineStr">
        <is>
          <t xml:space="preserve">М</t>
        </is>
      </c>
      <c r="G271" s="7" t="inlineStr">
        <is>
          <t xml:space="preserve">1</t>
        </is>
      </c>
      <c r="H271" s="8" t="n">
        <v>1530</v>
      </c>
      <c r="I271" s="23" t="n">
        <v>66.74</v>
      </c>
      <c r="J271" s="19" t="n">
        <v/>
      </c>
      <c r="K271" s="19" t="n">
        <f>ROUND(I271,2)+J271</f>
        <v>66.74</v>
      </c>
      <c r="L271" s="19" t="n">
        <f>ROUND(H271*ROUND(I271,2),2)</f>
        <v>102112.2</v>
      </c>
      <c r="M271" s="19" t="n">
        <v/>
      </c>
      <c r="N271" s="19" t="n">
        <f>L271+M271</f>
        <v>102112.2</v>
      </c>
      <c r="O271" s="8" t="n">
        <v>1530</v>
      </c>
      <c r="P271" s="23" t="n" hidden="false">
        <v>66.74</v>
      </c>
      <c r="Q271" s="19" t="n" hidden="false">
        <v/>
      </c>
      <c r="R271" s="19" t="n" hidden="false">
        <f>P271+Q271</f>
        <v>66.74</v>
      </c>
      <c r="S271" s="19" t="n" hidden="false">
        <f>ROUND(O271*P271,2)</f>
        <v>102112.2</v>
      </c>
      <c r="T271" s="19" t="n" hidden="false">
        <v/>
      </c>
      <c r="U271" s="19" t="n" hidden="false">
        <f>S271+T271</f>
        <v>102112.2</v>
      </c>
      <c r="V271" s="21" t="n" hidden="false">
        <f>U271/N271-1</f>
        <v>0</v>
      </c>
      <c r="W271" s="8" t="n">
        <v>1530</v>
      </c>
      <c r="X271" s="23" t="n" hidden="false">
        <v>66.74</v>
      </c>
      <c r="Y271" s="19" t="n" hidden="false">
        <v/>
      </c>
      <c r="Z271" s="19" t="n" hidden="false">
        <f>X271+Y271</f>
        <v>66.74</v>
      </c>
      <c r="AA271" s="19" t="n" hidden="false">
        <f>ROUND(W271*X271,2)</f>
        <v>102112.2</v>
      </c>
      <c r="AB271" s="19" t="n" hidden="false">
        <v/>
      </c>
      <c r="AC271" s="19" t="n" hidden="false">
        <f>AA271+AB271</f>
        <v>102112.2</v>
      </c>
      <c r="AD271" s="21" t="n" hidden="false">
        <f>AC271/N271-1</f>
        <v>0</v>
      </c>
      <c r="AE271" s="8" t="n">
        <v>1530</v>
      </c>
      <c r="AF271" s="23" t="n" hidden="false">
        <v>66.74</v>
      </c>
      <c r="AG271" s="19" t="n" hidden="false">
        <v/>
      </c>
      <c r="AH271" s="19" t="n" hidden="false">
        <f>AF271+AG271</f>
        <v>66.74</v>
      </c>
      <c r="AI271" s="19" t="n" hidden="false">
        <f>ROUND(AE271*AF271,2)</f>
        <v>102112.2</v>
      </c>
      <c r="AJ271" s="19" t="n" hidden="false">
        <v/>
      </c>
      <c r="AK271" s="19" t="n" hidden="false">
        <f>AI271+AJ271</f>
        <v>102112.2</v>
      </c>
      <c r="AL271" s="21" t="n" hidden="false">
        <f>AK271/N271-1</f>
        <v>0</v>
      </c>
      <c r="AM271" s="8" t="n">
        <v>0</v>
      </c>
      <c r="AN271" s="23" t="n" hidden="false">
        <v>0</v>
      </c>
      <c r="AO271" s="19" t="n" hidden="false">
        <v/>
      </c>
      <c r="AP271" s="19" t="n" hidden="false">
        <f>AN271+AO271</f>
        <v>0</v>
      </c>
      <c r="AQ271" s="19" t="n" hidden="false">
        <f>ROUND(AM271*AN271,2)</f>
        <v>0</v>
      </c>
      <c r="AR271" s="19" t="n" hidden="false">
        <v/>
      </c>
      <c r="AS271" s="19" t="n" hidden="false">
        <f>AQ271+AR271</f>
        <v>0</v>
      </c>
      <c r="AT271" s="21" t="n" hidden="false">
        <f>AS271/N271-1</f>
        <v>-1</v>
      </c>
    </row>
    <row r="272" customFormat="false" hidden="false" outlineLevel="0" collapsed="false">
      <c r="A272" s="18" t="inlineStr">
        <is>
          <t xml:space="preserve">1.1.1.2.1.1.3.8</t>
        </is>
      </c>
      <c r="B272" s="18" t="inlineStr">
        <is>
          <t xml:space="preserve"/>
        </is>
      </c>
      <c r="C272" s="18" t="inlineStr">
        <is>
          <t xml:space="preserve">Прокладка кабеля, провода в лотке, металлоконструкциях / 70-124 мм</t>
        </is>
      </c>
      <c r="D272" s="7" t="inlineStr">
        <is>
          <t xml:space="preserve">ЭМ
Поставщики: ООО "Богословский кабельный завод", Акционерное общество "Электрокабель" Кольчугинский завод"</t>
        </is>
      </c>
      <c r="E272" s="7" t="inlineStr">
        <is>
          <t xml:space="preserve">Выгружается из БО по объектам BIM-КЦ</t>
        </is>
      </c>
      <c r="F272" s="7" t="inlineStr">
        <is>
          <t xml:space="preserve">М</t>
        </is>
      </c>
      <c r="G272" s="7" t="inlineStr">
        <is>
          <t xml:space="preserve">1</t>
        </is>
      </c>
      <c r="H272" s="8" t="n">
        <v>350</v>
      </c>
      <c r="I272" s="19" t="n">
        <f>ROUND((L273)/H272,2)</f>
        <v>907.23</v>
      </c>
      <c r="J272" s="20" t="n">
        <v>385</v>
      </c>
      <c r="K272" s="19" t="n">
        <f>I272+ROUND(J272,2)</f>
        <v>1292.23</v>
      </c>
      <c r="L272" s="19" t="n">
        <f>ROUND(H272*I272,2)</f>
        <v>317530.5</v>
      </c>
      <c r="M272" s="19" t="n">
        <f>ROUND(H272*ROUND(J272,2),2)</f>
        <v>134750</v>
      </c>
      <c r="N272" s="19" t="n">
        <f>L272+M272</f>
        <v>452280.5</v>
      </c>
      <c r="O272" s="8" t="n">
        <v>350</v>
      </c>
      <c r="P272" s="19" t="n" hidden="false">
        <f>ROUND((S273)/O272,2)</f>
        <v>907.23</v>
      </c>
      <c r="Q272" s="20" t="n" hidden="false">
        <v>556</v>
      </c>
      <c r="R272" s="19" t="n" hidden="false">
        <f>P272+Q272</f>
        <v>1463.23</v>
      </c>
      <c r="S272" s="19" t="n" hidden="false">
        <f>ROUND(O272*P272,2)</f>
        <v>317530.5</v>
      </c>
      <c r="T272" s="19" t="n" hidden="false">
        <f>ROUND(O272*Q272,2)</f>
        <v>194600</v>
      </c>
      <c r="U272" s="19" t="n" hidden="false">
        <f>S272+T272</f>
        <v>512130.5</v>
      </c>
      <c r="V272" s="21" t="n" hidden="false">
        <f>U272/N272-1</f>
        <v>0.132329384087972</v>
      </c>
      <c r="W272" s="8" t="n">
        <v>350</v>
      </c>
      <c r="X272" s="19" t="n" hidden="false">
        <f>ROUND((AA273)/W272,2)</f>
        <v>907.23</v>
      </c>
      <c r="Y272" s="20" t="n" hidden="false">
        <v>700</v>
      </c>
      <c r="Z272" s="19" t="n" hidden="false">
        <f>X272+Y272</f>
        <v>1607.23</v>
      </c>
      <c r="AA272" s="19" t="n" hidden="false">
        <f>ROUND(W272*X272,2)</f>
        <v>317530.5</v>
      </c>
      <c r="AB272" s="19" t="n" hidden="false">
        <f>ROUND(W272*Y272,2)</f>
        <v>245000</v>
      </c>
      <c r="AC272" s="19" t="n" hidden="false">
        <f>AA272+AB272</f>
        <v>562530.5</v>
      </c>
      <c r="AD272" s="21" t="n" hidden="false">
        <f>AC272/N272-1</f>
        <v>0.24376465489889565</v>
      </c>
      <c r="AE272" s="8" t="n">
        <v>350</v>
      </c>
      <c r="AF272" s="19" t="n" hidden="false">
        <f>ROUND((AI273)/AE272,2)</f>
        <v>907.23</v>
      </c>
      <c r="AG272" s="20" t="n" hidden="false">
        <v>500</v>
      </c>
      <c r="AH272" s="19" t="n" hidden="false">
        <f>AF272+AG272</f>
        <v>1407.23</v>
      </c>
      <c r="AI272" s="19" t="n" hidden="false">
        <f>ROUND(AE272*AF272,2)</f>
        <v>317530.5</v>
      </c>
      <c r="AJ272" s="19" t="n" hidden="false">
        <f>ROUND(AE272*AG272,2)</f>
        <v>175000</v>
      </c>
      <c r="AK272" s="19" t="n" hidden="false">
        <f>AI272+AJ272</f>
        <v>492530.5</v>
      </c>
      <c r="AL272" s="21" t="n" hidden="false">
        <f>AK272/N272-1</f>
        <v>0.08899344543927934</v>
      </c>
      <c r="AM272" s="8" t="n">
        <v>0</v>
      </c>
      <c r="AN272" s="19" t="n" hidden="false">
        <f>ROUND((AQ273)/AM272,2)</f>
        <v>0</v>
      </c>
      <c r="AO272" s="19" t="n" hidden="false">
        <v>0</v>
      </c>
      <c r="AP272" s="19" t="n" hidden="false">
        <f>AN272+AO272</f>
        <v>0</v>
      </c>
      <c r="AQ272" s="19" t="n" hidden="false">
        <f>ROUND(AM272*AN272,2)</f>
        <v>0</v>
      </c>
      <c r="AR272" s="19" t="n" hidden="false">
        <f>ROUND(AM272*AO272,2)</f>
        <v>0</v>
      </c>
      <c r="AS272" s="19" t="n" hidden="false">
        <f>AQ272+AR272</f>
        <v>0</v>
      </c>
      <c r="AT272" s="21" t="n" hidden="false">
        <f>AS272/N272-1</f>
        <v>-1</v>
      </c>
    </row>
    <row r="273" customFormat="false" hidden="false" outlineLevel="0" collapsed="false">
      <c r="A273" s="18" t="inlineStr">
        <is>
          <t xml:space="preserve">1.1.1.2.1.1.3.8.1</t>
        </is>
      </c>
      <c r="B273" s="18" t="inlineStr">
        <is>
          <t xml:space="preserve"/>
        </is>
      </c>
      <c r="C273" s="22" t="inlineStr">
        <is>
          <t xml:space="preserve">Кабель силовой ВВГнг(A)-LSLTx 5х16мм2, 660В</t>
        </is>
      </c>
      <c r="D273" s="7" t="inlineStr">
        <is>
          <t xml:space="preserve"/>
        </is>
      </c>
      <c r="E273" s="7" t="inlineStr">
        <is>
          <t xml:space="preserve"/>
        </is>
      </c>
      <c r="F273" s="7" t="inlineStr">
        <is>
          <t xml:space="preserve">М</t>
        </is>
      </c>
      <c r="G273" s="7" t="inlineStr">
        <is>
          <t xml:space="preserve">1</t>
        </is>
      </c>
      <c r="H273" s="8" t="n">
        <v>350</v>
      </c>
      <c r="I273" s="23" t="n">
        <v>907.23</v>
      </c>
      <c r="J273" s="19" t="n">
        <v/>
      </c>
      <c r="K273" s="19" t="n">
        <f>ROUND(I273,2)+J273</f>
        <v>907.23</v>
      </c>
      <c r="L273" s="19" t="n">
        <f>ROUND(H273*ROUND(I273,2),2)</f>
        <v>317530.5</v>
      </c>
      <c r="M273" s="19" t="n">
        <v/>
      </c>
      <c r="N273" s="19" t="n">
        <f>L273+M273</f>
        <v>317530.5</v>
      </c>
      <c r="O273" s="8" t="n">
        <v>350</v>
      </c>
      <c r="P273" s="23" t="n" hidden="false">
        <v>907.23</v>
      </c>
      <c r="Q273" s="19" t="n" hidden="false">
        <v/>
      </c>
      <c r="R273" s="19" t="n" hidden="false">
        <f>P273+Q273</f>
        <v>907.23</v>
      </c>
      <c r="S273" s="19" t="n" hidden="false">
        <f>ROUND(O273*P273,2)</f>
        <v>317530.5</v>
      </c>
      <c r="T273" s="19" t="n" hidden="false">
        <v/>
      </c>
      <c r="U273" s="19" t="n" hidden="false">
        <f>S273+T273</f>
        <v>317530.5</v>
      </c>
      <c r="V273" s="21" t="n" hidden="false">
        <f>U273/N273-1</f>
        <v>0</v>
      </c>
      <c r="W273" s="8" t="n">
        <v>350</v>
      </c>
      <c r="X273" s="23" t="n" hidden="false">
        <v>907.23</v>
      </c>
      <c r="Y273" s="19" t="n" hidden="false">
        <v/>
      </c>
      <c r="Z273" s="19" t="n" hidden="false">
        <f>X273+Y273</f>
        <v>907.23</v>
      </c>
      <c r="AA273" s="19" t="n" hidden="false">
        <f>ROUND(W273*X273,2)</f>
        <v>317530.5</v>
      </c>
      <c r="AB273" s="19" t="n" hidden="false">
        <v/>
      </c>
      <c r="AC273" s="19" t="n" hidden="false">
        <f>AA273+AB273</f>
        <v>317530.5</v>
      </c>
      <c r="AD273" s="21" t="n" hidden="false">
        <f>AC273/N273-1</f>
        <v>0</v>
      </c>
      <c r="AE273" s="8" t="n">
        <v>350</v>
      </c>
      <c r="AF273" s="23" t="n" hidden="false">
        <v>907.23</v>
      </c>
      <c r="AG273" s="19" t="n" hidden="false">
        <v/>
      </c>
      <c r="AH273" s="19" t="n" hidden="false">
        <f>AF273+AG273</f>
        <v>907.23</v>
      </c>
      <c r="AI273" s="19" t="n" hidden="false">
        <f>ROUND(AE273*AF273,2)</f>
        <v>317530.5</v>
      </c>
      <c r="AJ273" s="19" t="n" hidden="false">
        <v/>
      </c>
      <c r="AK273" s="19" t="n" hidden="false">
        <f>AI273+AJ273</f>
        <v>317530.5</v>
      </c>
      <c r="AL273" s="21" t="n" hidden="false">
        <f>AK273/N273-1</f>
        <v>0</v>
      </c>
      <c r="AM273" s="8" t="n">
        <v>0</v>
      </c>
      <c r="AN273" s="23" t="n" hidden="false">
        <v>0</v>
      </c>
      <c r="AO273" s="19" t="n" hidden="false">
        <v/>
      </c>
      <c r="AP273" s="19" t="n" hidden="false">
        <f>AN273+AO273</f>
        <v>0</v>
      </c>
      <c r="AQ273" s="19" t="n" hidden="false">
        <f>ROUND(AM273*AN273,2)</f>
        <v>0</v>
      </c>
      <c r="AR273" s="19" t="n" hidden="false">
        <v/>
      </c>
      <c r="AS273" s="19" t="n" hidden="false">
        <f>AQ273+AR273</f>
        <v>0</v>
      </c>
      <c r="AT273" s="21" t="n" hidden="false">
        <f>AS273/N273-1</f>
        <v>-1</v>
      </c>
    </row>
    <row r="274" customFormat="false" hidden="false" outlineLevel="0" collapsed="false">
      <c r="A274" s="18" t="inlineStr">
        <is>
          <t xml:space="preserve">1.1.1.2.1.1.3.9</t>
        </is>
      </c>
      <c r="B274" s="18" t="inlineStr">
        <is>
          <t xml:space="preserve"/>
        </is>
      </c>
      <c r="C274" s="18" t="inlineStr">
        <is>
          <t xml:space="preserve">Прокладка кабеля, провода в лотке, металлоконструкциях / 125-249 мм</t>
        </is>
      </c>
      <c r="D274" s="7" t="inlineStr">
        <is>
          <t xml:space="preserve">ЭМ
Поставщики: ООО "Богословский кабельный завод", Акционерное общество "Электрокабель" Кольчугинский завод"</t>
        </is>
      </c>
      <c r="E274" s="7" t="inlineStr">
        <is>
          <t xml:space="preserve">Выгружается из БО по объектам BIM-КЦ</t>
        </is>
      </c>
      <c r="F274" s="7" t="inlineStr">
        <is>
          <t xml:space="preserve">М</t>
        </is>
      </c>
      <c r="G274" s="7" t="inlineStr">
        <is>
          <t xml:space="preserve">1</t>
        </is>
      </c>
      <c r="H274" s="8" t="n">
        <v>780</v>
      </c>
      <c r="I274" s="19" t="n">
        <f>ROUND((L275)/H274,2)</f>
        <v>1378.14</v>
      </c>
      <c r="J274" s="20" t="n">
        <v>518</v>
      </c>
      <c r="K274" s="19" t="n">
        <f>I274+ROUND(J274,2)</f>
        <v>1896.14</v>
      </c>
      <c r="L274" s="19" t="n">
        <f>ROUND(H274*I274,2)</f>
        <v>1074949.2</v>
      </c>
      <c r="M274" s="19" t="n">
        <f>ROUND(H274*ROUND(J274,2),2)</f>
        <v>404040</v>
      </c>
      <c r="N274" s="19" t="n">
        <f>L274+M274</f>
        <v>1478989.2</v>
      </c>
      <c r="O274" s="8" t="n">
        <v>780</v>
      </c>
      <c r="P274" s="19" t="n" hidden="false">
        <f>ROUND((S275)/O274,2)</f>
        <v>1378.14</v>
      </c>
      <c r="Q274" s="20" t="n" hidden="false">
        <v>728.8</v>
      </c>
      <c r="R274" s="19" t="n" hidden="false">
        <f>P274+Q274</f>
        <v>2106.94</v>
      </c>
      <c r="S274" s="19" t="n" hidden="false">
        <f>ROUND(O274*P274,2)</f>
        <v>1074949.2</v>
      </c>
      <c r="T274" s="19" t="n" hidden="false">
        <f>ROUND(O274*Q274,2)</f>
        <v>568464</v>
      </c>
      <c r="U274" s="19" t="n" hidden="false">
        <f>S274+T274</f>
        <v>1643413.2</v>
      </c>
      <c r="V274" s="21" t="n" hidden="false">
        <f>U274/N274-1</f>
        <v>0.1111732256057043</v>
      </c>
      <c r="W274" s="8" t="n">
        <v>780</v>
      </c>
      <c r="X274" s="19" t="n" hidden="false">
        <f>ROUND((AA275)/W274,2)</f>
        <v>1378.14</v>
      </c>
      <c r="Y274" s="20" t="n" hidden="false">
        <v>700</v>
      </c>
      <c r="Z274" s="19" t="n" hidden="false">
        <f>X274+Y274</f>
        <v>2078.14</v>
      </c>
      <c r="AA274" s="19" t="n" hidden="false">
        <f>ROUND(W274*X274,2)</f>
        <v>1074949.2</v>
      </c>
      <c r="AB274" s="19" t="n" hidden="false">
        <f>ROUND(W274*Y274,2)</f>
        <v>546000</v>
      </c>
      <c r="AC274" s="19" t="n" hidden="false">
        <f>AA274+AB274</f>
        <v>1620949.2</v>
      </c>
      <c r="AD274" s="21" t="n" hidden="false">
        <f>AC274/N274-1</f>
        <v>0.09598447372029484</v>
      </c>
      <c r="AE274" s="8" t="n">
        <v>780</v>
      </c>
      <c r="AF274" s="19" t="n" hidden="false">
        <f>ROUND((AI275)/AE274,2)</f>
        <v>1378.14</v>
      </c>
      <c r="AG274" s="20" t="n" hidden="false">
        <v>800</v>
      </c>
      <c r="AH274" s="19" t="n" hidden="false">
        <f>AF274+AG274</f>
        <v>2178.14</v>
      </c>
      <c r="AI274" s="19" t="n" hidden="false">
        <f>ROUND(AE274*AF274,2)</f>
        <v>1074949.2</v>
      </c>
      <c r="AJ274" s="19" t="n" hidden="false">
        <f>ROUND(AE274*AG274,2)</f>
        <v>624000</v>
      </c>
      <c r="AK274" s="19" t="n" hidden="false">
        <f>AI274+AJ274</f>
        <v>1698949.2</v>
      </c>
      <c r="AL274" s="21" t="n" hidden="false">
        <f>AK274/N274-1</f>
        <v>0.14872319554463287</v>
      </c>
      <c r="AM274" s="8" t="n">
        <v>0</v>
      </c>
      <c r="AN274" s="19" t="n" hidden="false">
        <f>ROUND((AQ275)/AM274,2)</f>
        <v>0</v>
      </c>
      <c r="AO274" s="19" t="n" hidden="false">
        <v>0</v>
      </c>
      <c r="AP274" s="19" t="n" hidden="false">
        <f>AN274+AO274</f>
        <v>0</v>
      </c>
      <c r="AQ274" s="19" t="n" hidden="false">
        <f>ROUND(AM274*AN274,2)</f>
        <v>0</v>
      </c>
      <c r="AR274" s="19" t="n" hidden="false">
        <f>ROUND(AM274*AO274,2)</f>
        <v>0</v>
      </c>
      <c r="AS274" s="19" t="n" hidden="false">
        <f>AQ274+AR274</f>
        <v>0</v>
      </c>
      <c r="AT274" s="21" t="n" hidden="false">
        <f>AS274/N274-1</f>
        <v>-1</v>
      </c>
    </row>
    <row r="275" customFormat="false" hidden="false" outlineLevel="0" collapsed="false">
      <c r="A275" s="18" t="inlineStr">
        <is>
          <t xml:space="preserve">1.1.1.2.1.1.3.9.1</t>
        </is>
      </c>
      <c r="B275" s="18" t="inlineStr">
        <is>
          <t xml:space="preserve"/>
        </is>
      </c>
      <c r="C275" s="22" t="inlineStr">
        <is>
          <t xml:space="preserve">Кабель силовой ВВГнг(A)-LSLTx 5х25мм2, 660В</t>
        </is>
      </c>
      <c r="D275" s="7" t="inlineStr">
        <is>
          <t xml:space="preserve"/>
        </is>
      </c>
      <c r="E275" s="7" t="inlineStr">
        <is>
          <t xml:space="preserve"/>
        </is>
      </c>
      <c r="F275" s="7" t="inlineStr">
        <is>
          <t xml:space="preserve">М</t>
        </is>
      </c>
      <c r="G275" s="7" t="inlineStr">
        <is>
          <t xml:space="preserve">1</t>
        </is>
      </c>
      <c r="H275" s="8" t="n">
        <v>780</v>
      </c>
      <c r="I275" s="23" t="n">
        <v>1378.14</v>
      </c>
      <c r="J275" s="19" t="n">
        <v/>
      </c>
      <c r="K275" s="19" t="n">
        <f>ROUND(I275,2)+J275</f>
        <v>1378.14</v>
      </c>
      <c r="L275" s="19" t="n">
        <f>ROUND(H275*ROUND(I275,2),2)</f>
        <v>1074949.2</v>
      </c>
      <c r="M275" s="19" t="n">
        <v/>
      </c>
      <c r="N275" s="19" t="n">
        <f>L275+M275</f>
        <v>1074949.2</v>
      </c>
      <c r="O275" s="8" t="n">
        <v>780</v>
      </c>
      <c r="P275" s="23" t="n" hidden="false">
        <v>1378.14</v>
      </c>
      <c r="Q275" s="19" t="n" hidden="false">
        <v/>
      </c>
      <c r="R275" s="19" t="n" hidden="false">
        <f>P275+Q275</f>
        <v>1378.14</v>
      </c>
      <c r="S275" s="19" t="n" hidden="false">
        <f>ROUND(O275*P275,2)</f>
        <v>1074949.2</v>
      </c>
      <c r="T275" s="19" t="n" hidden="false">
        <v/>
      </c>
      <c r="U275" s="19" t="n" hidden="false">
        <f>S275+T275</f>
        <v>1074949.2</v>
      </c>
      <c r="V275" s="21" t="n" hidden="false">
        <f>U275/N275-1</f>
        <v>0</v>
      </c>
      <c r="W275" s="8" t="n">
        <v>780</v>
      </c>
      <c r="X275" s="23" t="n" hidden="false">
        <v>1378.14</v>
      </c>
      <c r="Y275" s="19" t="n" hidden="false">
        <v/>
      </c>
      <c r="Z275" s="19" t="n" hidden="false">
        <f>X275+Y275</f>
        <v>1378.14</v>
      </c>
      <c r="AA275" s="19" t="n" hidden="false">
        <f>ROUND(W275*X275,2)</f>
        <v>1074949.2</v>
      </c>
      <c r="AB275" s="19" t="n" hidden="false">
        <v/>
      </c>
      <c r="AC275" s="19" t="n" hidden="false">
        <f>AA275+AB275</f>
        <v>1074949.2</v>
      </c>
      <c r="AD275" s="21" t="n" hidden="false">
        <f>AC275/N275-1</f>
        <v>0</v>
      </c>
      <c r="AE275" s="8" t="n">
        <v>780</v>
      </c>
      <c r="AF275" s="23" t="n" hidden="false">
        <v>1378.14</v>
      </c>
      <c r="AG275" s="19" t="n" hidden="false">
        <v/>
      </c>
      <c r="AH275" s="19" t="n" hidden="false">
        <f>AF275+AG275</f>
        <v>1378.14</v>
      </c>
      <c r="AI275" s="19" t="n" hidden="false">
        <f>ROUND(AE275*AF275,2)</f>
        <v>1074949.2</v>
      </c>
      <c r="AJ275" s="19" t="n" hidden="false">
        <v/>
      </c>
      <c r="AK275" s="19" t="n" hidden="false">
        <f>AI275+AJ275</f>
        <v>1074949.2</v>
      </c>
      <c r="AL275" s="21" t="n" hidden="false">
        <f>AK275/N275-1</f>
        <v>0</v>
      </c>
      <c r="AM275" s="8" t="n">
        <v>0</v>
      </c>
      <c r="AN275" s="23" t="n" hidden="false">
        <v>0</v>
      </c>
      <c r="AO275" s="19" t="n" hidden="false">
        <v/>
      </c>
      <c r="AP275" s="19" t="n" hidden="false">
        <f>AN275+AO275</f>
        <v>0</v>
      </c>
      <c r="AQ275" s="19" t="n" hidden="false">
        <f>ROUND(AM275*AN275,2)</f>
        <v>0</v>
      </c>
      <c r="AR275" s="19" t="n" hidden="false">
        <v/>
      </c>
      <c r="AS275" s="19" t="n" hidden="false">
        <f>AQ275+AR275</f>
        <v>0</v>
      </c>
      <c r="AT275" s="21" t="n" hidden="false">
        <f>AS275/N275-1</f>
        <v>-1</v>
      </c>
    </row>
    <row r="276" customFormat="false" hidden="false" outlineLevel="0" collapsed="false">
      <c r="A276" s="18" t="inlineStr">
        <is>
          <t xml:space="preserve">1.1.1.2.1.1.3.10</t>
        </is>
      </c>
      <c r="B276" s="18" t="inlineStr">
        <is>
          <t xml:space="preserve"/>
        </is>
      </c>
      <c r="C276" s="18" t="inlineStr">
        <is>
          <t xml:space="preserve">Прокладка кабеля, провода в лотке, металлоконструкциях / 700-1000 мм</t>
        </is>
      </c>
      <c r="D276" s="7" t="inlineStr">
        <is>
          <t xml:space="preserve">ЭМ
Поставщики: ООО "Богословский кабельный завод", Акционерное общество "Электрокабель" Кольчугинский завод"</t>
        </is>
      </c>
      <c r="E276" s="7" t="inlineStr">
        <is>
          <t xml:space="preserve">Выгружается из БО по объектам BIM-КЦ</t>
        </is>
      </c>
      <c r="F276" s="7" t="inlineStr">
        <is>
          <t xml:space="preserve">М</t>
        </is>
      </c>
      <c r="G276" s="7" t="inlineStr">
        <is>
          <t xml:space="preserve">1</t>
        </is>
      </c>
      <c r="H276" s="8" t="n">
        <v>20</v>
      </c>
      <c r="I276" s="19" t="n">
        <f>ROUND((L277)/H276,2)</f>
        <v>11314.54</v>
      </c>
      <c r="J276" s="20" t="n">
        <v>909</v>
      </c>
      <c r="K276" s="19" t="n">
        <f>I276+ROUND(J276,2)</f>
        <v>12223.54</v>
      </c>
      <c r="L276" s="19" t="n">
        <f>ROUND(H276*I276,2)</f>
        <v>226290.8</v>
      </c>
      <c r="M276" s="19" t="n">
        <f>ROUND(H276*ROUND(J276,2),2)</f>
        <v>18180</v>
      </c>
      <c r="N276" s="19" t="n">
        <f>L276+M276</f>
        <v>244470.8</v>
      </c>
      <c r="O276" s="8" t="n">
        <v>20</v>
      </c>
      <c r="P276" s="19" t="n" hidden="false">
        <f>ROUND((S277)/O276,2)</f>
        <v>12805</v>
      </c>
      <c r="Q276" s="20" t="n" hidden="false">
        <v>1254.4</v>
      </c>
      <c r="R276" s="19" t="n" hidden="false">
        <f>P276+Q276</f>
        <v>14059.4</v>
      </c>
      <c r="S276" s="19" t="n" hidden="false">
        <f>ROUND(O276*P276,2)</f>
        <v>256100</v>
      </c>
      <c r="T276" s="19" t="n" hidden="false">
        <f>ROUND(O276*Q276,2)</f>
        <v>25088</v>
      </c>
      <c r="U276" s="19" t="n" hidden="false">
        <f>S276+T276</f>
        <v>281188</v>
      </c>
      <c r="V276" s="21" t="n" hidden="false">
        <f>U276/N276-1</f>
        <v>0.150190534002425</v>
      </c>
      <c r="W276" s="8" t="n">
        <v>20</v>
      </c>
      <c r="X276" s="19" t="n" hidden="false">
        <f>ROUND((AA277)/W276,2)</f>
        <v>9947</v>
      </c>
      <c r="Y276" s="20" t="n" hidden="false">
        <v>1100</v>
      </c>
      <c r="Z276" s="19" t="n" hidden="false">
        <f>X276+Y276</f>
        <v>11047</v>
      </c>
      <c r="AA276" s="19" t="n" hidden="false">
        <f>ROUND(W276*X276,2)</f>
        <v>198940</v>
      </c>
      <c r="AB276" s="19" t="n" hidden="false">
        <f>ROUND(W276*Y276,2)</f>
        <v>22000</v>
      </c>
      <c r="AC276" s="19" t="n" hidden="false">
        <f>AA276+AB276</f>
        <v>220940</v>
      </c>
      <c r="AD276" s="21" t="n" hidden="false">
        <f>AC276/N276-1</f>
        <v>-0.09625198592224504</v>
      </c>
      <c r="AE276" s="8" t="n">
        <v>20</v>
      </c>
      <c r="AF276" s="19" t="n" hidden="false">
        <f>ROUND((AI277)/AE276,2)</f>
        <v>14700</v>
      </c>
      <c r="AG276" s="20" t="n" hidden="false">
        <v>1200</v>
      </c>
      <c r="AH276" s="19" t="n" hidden="false">
        <f>AF276+AG276</f>
        <v>15900</v>
      </c>
      <c r="AI276" s="19" t="n" hidden="false">
        <f>ROUND(AE276*AF276,2)</f>
        <v>294000</v>
      </c>
      <c r="AJ276" s="19" t="n" hidden="false">
        <f>ROUND(AE276*AG276,2)</f>
        <v>24000</v>
      </c>
      <c r="AK276" s="19" t="n" hidden="false">
        <f>AI276+AJ276</f>
        <v>318000</v>
      </c>
      <c r="AL276" s="21" t="n" hidden="false">
        <f>AK276/N276-1</f>
        <v>0.30076884437732443</v>
      </c>
      <c r="AM276" s="8" t="n">
        <v>0</v>
      </c>
      <c r="AN276" s="19" t="n" hidden="false">
        <f>ROUND((AQ277)/AM276,2)</f>
        <v>0</v>
      </c>
      <c r="AO276" s="19" t="n" hidden="false">
        <v>0</v>
      </c>
      <c r="AP276" s="19" t="n" hidden="false">
        <f>AN276+AO276</f>
        <v>0</v>
      </c>
      <c r="AQ276" s="19" t="n" hidden="false">
        <f>ROUND(AM276*AN276,2)</f>
        <v>0</v>
      </c>
      <c r="AR276" s="19" t="n" hidden="false">
        <f>ROUND(AM276*AO276,2)</f>
        <v>0</v>
      </c>
      <c r="AS276" s="19" t="n" hidden="false">
        <f>AQ276+AR276</f>
        <v>0</v>
      </c>
      <c r="AT276" s="21" t="n" hidden="false">
        <f>AS276/N276-1</f>
        <v>-1</v>
      </c>
    </row>
    <row r="277" customFormat="false" hidden="false" outlineLevel="0" collapsed="false">
      <c r="A277" s="18" t="inlineStr">
        <is>
          <t xml:space="preserve">1.1.1.2.1.1.3.10.1</t>
        </is>
      </c>
      <c r="B277" s="18" t="inlineStr">
        <is>
          <t xml:space="preserve"/>
        </is>
      </c>
      <c r="C277" s="22" t="inlineStr">
        <is>
          <t xml:space="preserve">Кабель силовой ВВГнг(A)-FRLS 5х185мм2, 1000В</t>
        </is>
      </c>
      <c r="D277" s="7" t="inlineStr">
        <is>
          <t xml:space="preserve">в спец прописан 240й, на схеме 185й  FRLSTLx</t>
        </is>
      </c>
      <c r="E277" s="7" t="inlineStr">
        <is>
          <t xml:space="preserve"/>
        </is>
      </c>
      <c r="F277" s="7" t="inlineStr">
        <is>
          <t xml:space="preserve">М</t>
        </is>
      </c>
      <c r="G277" s="7" t="inlineStr">
        <is>
          <t xml:space="preserve">1</t>
        </is>
      </c>
      <c r="H277" s="8" t="n">
        <v>20</v>
      </c>
      <c r="I277" s="20" t="n">
        <v>11314.54</v>
      </c>
      <c r="J277" s="19" t="n">
        <v/>
      </c>
      <c r="K277" s="19" t="n">
        <f>ROUND(I277,2)+J277</f>
        <v>11314.54</v>
      </c>
      <c r="L277" s="19" t="n">
        <f>ROUND(H277*ROUND(I277,2),2)</f>
        <v>226290.8</v>
      </c>
      <c r="M277" s="19" t="n">
        <v/>
      </c>
      <c r="N277" s="19" t="n">
        <f>L277+M277</f>
        <v>226290.8</v>
      </c>
      <c r="O277" s="8" t="n">
        <v>20</v>
      </c>
      <c r="P277" s="20" t="n" hidden="false">
        <v>12805</v>
      </c>
      <c r="Q277" s="19" t="n" hidden="false">
        <v/>
      </c>
      <c r="R277" s="19" t="n" hidden="false">
        <f>P277+Q277</f>
        <v>12805</v>
      </c>
      <c r="S277" s="19" t="n" hidden="false">
        <f>ROUND(O277*P277,2)</f>
        <v>256100</v>
      </c>
      <c r="T277" s="19" t="n" hidden="false">
        <v/>
      </c>
      <c r="U277" s="19" t="n" hidden="false">
        <f>S277+T277</f>
        <v>256100</v>
      </c>
      <c r="V277" s="21" t="n" hidden="false">
        <f>U277/N277-1</f>
        <v>0.13172961516774007</v>
      </c>
      <c r="W277" s="8" t="n">
        <v>20</v>
      </c>
      <c r="X277" s="20" t="n" hidden="false">
        <v>9947</v>
      </c>
      <c r="Y277" s="19" t="n" hidden="false">
        <v/>
      </c>
      <c r="Z277" s="19" t="n" hidden="false">
        <f>X277+Y277</f>
        <v>9947</v>
      </c>
      <c r="AA277" s="19" t="n" hidden="false">
        <f>ROUND(W277*X277,2)</f>
        <v>198940</v>
      </c>
      <c r="AB277" s="19" t="n" hidden="false">
        <v/>
      </c>
      <c r="AC277" s="19" t="n" hidden="false">
        <f>AA277+AB277</f>
        <v>198940</v>
      </c>
      <c r="AD277" s="21" t="n" hidden="false">
        <f>AC277/N277-1</f>
        <v>-0.12086571791694578</v>
      </c>
      <c r="AE277" s="8" t="n">
        <v>20</v>
      </c>
      <c r="AF277" s="20" t="n" hidden="false">
        <v>14700</v>
      </c>
      <c r="AG277" s="19" t="n" hidden="false">
        <v/>
      </c>
      <c r="AH277" s="19" t="n" hidden="false">
        <f>AF277+AG277</f>
        <v>14700</v>
      </c>
      <c r="AI277" s="19" t="n" hidden="false">
        <f>ROUND(AE277*AF277,2)</f>
        <v>294000</v>
      </c>
      <c r="AJ277" s="19" t="n" hidden="false">
        <v/>
      </c>
      <c r="AK277" s="19" t="n" hidden="false">
        <f>AI277+AJ277</f>
        <v>294000</v>
      </c>
      <c r="AL277" s="21" t="n" hidden="false">
        <f>AK277/N277-1</f>
        <v>0.29921322475328216</v>
      </c>
      <c r="AM277" s="8" t="n">
        <v>0</v>
      </c>
      <c r="AN277" s="19" t="n" hidden="false">
        <v>0</v>
      </c>
      <c r="AO277" s="19" t="n" hidden="false">
        <v/>
      </c>
      <c r="AP277" s="19" t="n" hidden="false">
        <f>AN277+AO277</f>
        <v>0</v>
      </c>
      <c r="AQ277" s="19" t="n" hidden="false">
        <f>ROUND(AM277*AN277,2)</f>
        <v>0</v>
      </c>
      <c r="AR277" s="19" t="n" hidden="false">
        <v/>
      </c>
      <c r="AS277" s="19" t="n" hidden="false">
        <f>AQ277+AR277</f>
        <v>0</v>
      </c>
      <c r="AT277" s="21" t="n" hidden="false">
        <f>AS277/N277-1</f>
        <v>-1</v>
      </c>
    </row>
    <row r="278" customFormat="false" hidden="false" outlineLevel="0" collapsed="false">
      <c r="A278" s="18" t="inlineStr">
        <is>
          <t xml:space="preserve">1.1.1.2.1.1.3.11</t>
        </is>
      </c>
      <c r="B278" s="18" t="inlineStr">
        <is>
          <t xml:space="preserve"/>
        </is>
      </c>
      <c r="C278" s="18" t="inlineStr">
        <is>
          <t xml:space="preserve">Монтаж трубы ПВХ, ПНД для кабеля / до 32мм</t>
        </is>
      </c>
      <c r="D278" s="7" t="inlineStr">
        <is>
          <t xml:space="preserve">ЭО</t>
        </is>
      </c>
      <c r="E278" s="7" t="inlineStr">
        <is>
          <t xml:space="preserve">Выгружается из БО по объектам BIM-КЦ</t>
        </is>
      </c>
      <c r="F278" s="7" t="inlineStr">
        <is>
          <t xml:space="preserve">ПОГ М</t>
        </is>
      </c>
      <c r="G278" s="7" t="inlineStr">
        <is>
          <t xml:space="preserve">1</t>
        </is>
      </c>
      <c r="H278" s="8" t="n">
        <v>3702</v>
      </c>
      <c r="I278" s="19" t="n">
        <f>ROUND((L279+L280+L281)/H278,2)</f>
        <v>48.76</v>
      </c>
      <c r="J278" s="20" t="n">
        <v>83</v>
      </c>
      <c r="K278" s="19" t="n">
        <f>I278+ROUND(J278,2)</f>
        <v>131.76</v>
      </c>
      <c r="L278" s="19" t="n">
        <f>ROUND(H278*I278,2)</f>
        <v>180509.52</v>
      </c>
      <c r="M278" s="19" t="n">
        <f>ROUND(H278*ROUND(J278,2),2)</f>
        <v>307266</v>
      </c>
      <c r="N278" s="19" t="n">
        <f>L278+M278</f>
        <v>487775.52</v>
      </c>
      <c r="O278" s="8" t="n">
        <v>3702</v>
      </c>
      <c r="P278" s="19" t="n" hidden="false">
        <f>ROUND((S279+S280+S281)/O278,2)</f>
        <v>58.26</v>
      </c>
      <c r="Q278" s="20" t="n" hidden="false">
        <v>112.8</v>
      </c>
      <c r="R278" s="19" t="n" hidden="false">
        <f>P278+Q278</f>
        <v>171.06</v>
      </c>
      <c r="S278" s="19" t="n" hidden="false">
        <f>ROUND(O278*P278,2)</f>
        <v>215678.52</v>
      </c>
      <c r="T278" s="19" t="n" hidden="false">
        <f>ROUND(O278*Q278,2)</f>
        <v>417585.6</v>
      </c>
      <c r="U278" s="19" t="n" hidden="false">
        <f>S278+T278</f>
        <v>633264.12</v>
      </c>
      <c r="V278" s="21" t="n" hidden="false">
        <f>U278/N278-1</f>
        <v>0.29826958105646617</v>
      </c>
      <c r="W278" s="8" t="n">
        <v>3702</v>
      </c>
      <c r="X278" s="19" t="n" hidden="false">
        <f>ROUND((AA279+AA280+AA281)/W278,2)</f>
        <v>43.93</v>
      </c>
      <c r="Y278" s="20" t="n" hidden="false">
        <v>215</v>
      </c>
      <c r="Z278" s="19" t="n" hidden="false">
        <f>X278+Y278</f>
        <v>258.93</v>
      </c>
      <c r="AA278" s="19" t="n" hidden="false">
        <f>ROUND(W278*X278,2)</f>
        <v>162628.86</v>
      </c>
      <c r="AB278" s="19" t="n" hidden="false">
        <f>ROUND(W278*Y278,2)</f>
        <v>795930</v>
      </c>
      <c r="AC278" s="19" t="n" hidden="false">
        <f>AA278+AB278</f>
        <v>958558.86</v>
      </c>
      <c r="AD278" s="21" t="n" hidden="false">
        <f>AC278/N278-1</f>
        <v>0.9651639344262295</v>
      </c>
      <c r="AE278" s="8" t="n">
        <v>3702</v>
      </c>
      <c r="AF278" s="19" t="n" hidden="false">
        <f>ROUND((AI279+AI280+AI281)/AE278,2)</f>
        <v>85.35</v>
      </c>
      <c r="AG278" s="20" t="n" hidden="false">
        <v>160</v>
      </c>
      <c r="AH278" s="19" t="n" hidden="false">
        <f>AF278+AG278</f>
        <v>245.35</v>
      </c>
      <c r="AI278" s="19" t="n" hidden="false">
        <f>ROUND(AE278*AF278,2)</f>
        <v>315965.7</v>
      </c>
      <c r="AJ278" s="19" t="n" hidden="false">
        <f>ROUND(AE278*AG278,2)</f>
        <v>592320</v>
      </c>
      <c r="AK278" s="19" t="n" hidden="false">
        <f>AI278+AJ278</f>
        <v>908285.7</v>
      </c>
      <c r="AL278" s="21" t="n" hidden="false">
        <f>AK278/N278-1</f>
        <v>0.862097753491196</v>
      </c>
      <c r="AM278" s="8" t="n">
        <v>0</v>
      </c>
      <c r="AN278" s="19" t="n" hidden="false">
        <f>ROUND((AQ279+AQ280+AQ281)/AM278,2)</f>
        <v>0</v>
      </c>
      <c r="AO278" s="19" t="n" hidden="false">
        <v>0</v>
      </c>
      <c r="AP278" s="19" t="n" hidden="false">
        <f>AN278+AO278</f>
        <v>0</v>
      </c>
      <c r="AQ278" s="19" t="n" hidden="false">
        <f>ROUND(AM278*AN278,2)</f>
        <v>0</v>
      </c>
      <c r="AR278" s="19" t="n" hidden="false">
        <f>ROUND(AM278*AO278,2)</f>
        <v>0</v>
      </c>
      <c r="AS278" s="19" t="n" hidden="false">
        <f>AQ278+AR278</f>
        <v>0</v>
      </c>
      <c r="AT278" s="21" t="n" hidden="false">
        <f>AS278/N278-1</f>
        <v>-1</v>
      </c>
    </row>
    <row r="279" customFormat="false" hidden="false" outlineLevel="0" collapsed="false">
      <c r="A279" s="18" t="inlineStr">
        <is>
          <t xml:space="preserve">1.1.1.2.1.1.3.11.1</t>
        </is>
      </c>
      <c r="B279" s="18" t="inlineStr">
        <is>
          <t xml:space="preserve"/>
        </is>
      </c>
      <c r="C279" s="22" t="inlineStr">
        <is>
          <t xml:space="preserve">Труба ПВХ гофрированная_ / FRHF легкая с протяжкой (TDM SQ0413-1020) / 20 мм</t>
        </is>
      </c>
      <c r="D279" s="7" t="inlineStr">
        <is>
          <t xml:space="preserve">Ф25 Экопласт</t>
        </is>
      </c>
      <c r="E279" s="7" t="inlineStr">
        <is>
          <t xml:space="preserve"/>
        </is>
      </c>
      <c r="F279" s="7" t="inlineStr">
        <is>
          <t xml:space="preserve">ПОГ М</t>
        </is>
      </c>
      <c r="G279" s="7" t="inlineStr">
        <is>
          <t xml:space="preserve">1</t>
        </is>
      </c>
      <c r="H279" s="8" t="n">
        <v>1325</v>
      </c>
      <c r="I279" s="20" t="n">
        <v>92.68</v>
      </c>
      <c r="J279" s="19" t="n">
        <v/>
      </c>
      <c r="K279" s="19" t="n">
        <f>ROUND(I279,2)+J279</f>
        <v>92.68</v>
      </c>
      <c r="L279" s="19" t="n">
        <f>ROUND(H279*ROUND(I279,2),2)</f>
        <v>122801</v>
      </c>
      <c r="M279" s="19" t="n">
        <v/>
      </c>
      <c r="N279" s="19" t="n">
        <f>L279+M279</f>
        <v>122801</v>
      </c>
      <c r="O279" s="8" t="n">
        <v>1325</v>
      </c>
      <c r="P279" s="20" t="n" hidden="false">
        <v>115.4</v>
      </c>
      <c r="Q279" s="19" t="n" hidden="false">
        <v/>
      </c>
      <c r="R279" s="19" t="n" hidden="false">
        <f>P279+Q279</f>
        <v>115.4</v>
      </c>
      <c r="S279" s="19" t="n" hidden="false">
        <f>ROUND(O279*P279,2)</f>
        <v>152905</v>
      </c>
      <c r="T279" s="19" t="n" hidden="false">
        <v/>
      </c>
      <c r="U279" s="19" t="n" hidden="false">
        <f>S279+T279</f>
        <v>152905</v>
      </c>
      <c r="V279" s="21" t="n" hidden="false">
        <f>U279/N279-1</f>
        <v>0.2451445835131636</v>
      </c>
      <c r="W279" s="8" t="n">
        <v>1325</v>
      </c>
      <c r="X279" s="20" t="n" hidden="false">
        <v>45</v>
      </c>
      <c r="Y279" s="19" t="n" hidden="false">
        <v/>
      </c>
      <c r="Z279" s="19" t="n" hidden="false">
        <f>X279+Y279</f>
        <v>45</v>
      </c>
      <c r="AA279" s="19" t="n" hidden="false">
        <f>ROUND(W279*X279,2)</f>
        <v>59625</v>
      </c>
      <c r="AB279" s="19" t="n" hidden="false">
        <v/>
      </c>
      <c r="AC279" s="19" t="n" hidden="false">
        <f>AA279+AB279</f>
        <v>59625</v>
      </c>
      <c r="AD279" s="21" t="n" hidden="false">
        <f>AC279/N279-1</f>
        <v>-0.5144583513163574</v>
      </c>
      <c r="AE279" s="8" t="n">
        <v>1325</v>
      </c>
      <c r="AF279" s="20" t="n" hidden="false">
        <v>80</v>
      </c>
      <c r="AG279" s="19" t="n" hidden="false">
        <v/>
      </c>
      <c r="AH279" s="19" t="n" hidden="false">
        <f>AF279+AG279</f>
        <v>80</v>
      </c>
      <c r="AI279" s="19" t="n" hidden="false">
        <f>ROUND(AE279*AF279,2)</f>
        <v>106000</v>
      </c>
      <c r="AJ279" s="19" t="n" hidden="false">
        <v/>
      </c>
      <c r="AK279" s="19" t="n" hidden="false">
        <f>AI279+AJ279</f>
        <v>106000</v>
      </c>
      <c r="AL279" s="21" t="n" hidden="false">
        <f>AK279/N279-1</f>
        <v>-0.1368148467846353</v>
      </c>
      <c r="AM279" s="8" t="n">
        <v>0</v>
      </c>
      <c r="AN279" s="19" t="n" hidden="false">
        <v>0</v>
      </c>
      <c r="AO279" s="19" t="n" hidden="false">
        <v/>
      </c>
      <c r="AP279" s="19" t="n" hidden="false">
        <f>AN279+AO279</f>
        <v>0</v>
      </c>
      <c r="AQ279" s="19" t="n" hidden="false">
        <f>ROUND(AM279*AN279,2)</f>
        <v>0</v>
      </c>
      <c r="AR279" s="19" t="n" hidden="false">
        <v/>
      </c>
      <c r="AS279" s="19" t="n" hidden="false">
        <f>AQ279+AR279</f>
        <v>0</v>
      </c>
      <c r="AT279" s="21" t="n" hidden="false">
        <f>AS279/N279-1</f>
        <v>-1</v>
      </c>
    </row>
    <row r="280" customFormat="false" hidden="false" outlineLevel="0" collapsed="false">
      <c r="A280" s="18" t="inlineStr">
        <is>
          <t xml:space="preserve">1.1.1.2.1.1.3.11.2</t>
        </is>
      </c>
      <c r="B280" s="18" t="inlineStr">
        <is>
          <t xml:space="preserve"/>
        </is>
      </c>
      <c r="C280" s="22" t="inlineStr">
        <is>
          <t xml:space="preserve">Труба ПВХ гофрированная_ / Легкая с протяжкой / 20 мм</t>
        </is>
      </c>
      <c r="D280" s="7" t="inlineStr">
        <is>
          <t xml:space="preserve">Экопласт</t>
        </is>
      </c>
      <c r="E280" s="7" t="inlineStr">
        <is>
          <t xml:space="preserve"/>
        </is>
      </c>
      <c r="F280" s="7" t="inlineStr">
        <is>
          <t xml:space="preserve">ПОГ М</t>
        </is>
      </c>
      <c r="G280" s="7" t="inlineStr">
        <is>
          <t xml:space="preserve">1</t>
        </is>
      </c>
      <c r="H280" s="8" t="n">
        <v>395</v>
      </c>
      <c r="I280" s="20" t="n">
        <v>16.85</v>
      </c>
      <c r="J280" s="19" t="n">
        <v/>
      </c>
      <c r="K280" s="19" t="n">
        <f>ROUND(I280,2)+J280</f>
        <v>16.85</v>
      </c>
      <c r="L280" s="19" t="n">
        <f>ROUND(H280*ROUND(I280,2),2)</f>
        <v>6655.75</v>
      </c>
      <c r="M280" s="19" t="n">
        <v/>
      </c>
      <c r="N280" s="19" t="n">
        <f>L280+M280</f>
        <v>6655.75</v>
      </c>
      <c r="O280" s="8" t="n">
        <v>395</v>
      </c>
      <c r="P280" s="20" t="n" hidden="false">
        <v>17.41</v>
      </c>
      <c r="Q280" s="19" t="n" hidden="false">
        <v/>
      </c>
      <c r="R280" s="19" t="n" hidden="false">
        <f>P280+Q280</f>
        <v>17.41</v>
      </c>
      <c r="S280" s="19" t="n" hidden="false">
        <f>ROUND(O280*P280,2)</f>
        <v>6876.95</v>
      </c>
      <c r="T280" s="19" t="n" hidden="false">
        <v/>
      </c>
      <c r="U280" s="19" t="n" hidden="false">
        <f>S280+T280</f>
        <v>6876.95</v>
      </c>
      <c r="V280" s="21" t="n" hidden="false">
        <f>U280/N280-1</f>
        <v>0.03323442136498511</v>
      </c>
      <c r="W280" s="8" t="n">
        <v>395</v>
      </c>
      <c r="X280" s="20" t="n" hidden="false">
        <v>35</v>
      </c>
      <c r="Y280" s="19" t="n" hidden="false">
        <v/>
      </c>
      <c r="Z280" s="19" t="n" hidden="false">
        <f>X280+Y280</f>
        <v>35</v>
      </c>
      <c r="AA280" s="19" t="n" hidden="false">
        <f>ROUND(W280*X280,2)</f>
        <v>13825</v>
      </c>
      <c r="AB280" s="19" t="n" hidden="false">
        <v/>
      </c>
      <c r="AC280" s="19" t="n" hidden="false">
        <f>AA280+AB280</f>
        <v>13825</v>
      </c>
      <c r="AD280" s="21" t="n" hidden="false">
        <f>AC280/N280-1</f>
        <v>1.077151335311573</v>
      </c>
      <c r="AE280" s="8" t="n">
        <v>395</v>
      </c>
      <c r="AF280" s="20" t="n" hidden="false">
        <v>80</v>
      </c>
      <c r="AG280" s="19" t="n" hidden="false">
        <v/>
      </c>
      <c r="AH280" s="19" t="n" hidden="false">
        <f>AF280+AG280</f>
        <v>80</v>
      </c>
      <c r="AI280" s="19" t="n" hidden="false">
        <f>ROUND(AE280*AF280,2)</f>
        <v>31600</v>
      </c>
      <c r="AJ280" s="19" t="n" hidden="false">
        <v/>
      </c>
      <c r="AK280" s="19" t="n" hidden="false">
        <f>AI280+AJ280</f>
        <v>31600</v>
      </c>
      <c r="AL280" s="21" t="n" hidden="false">
        <f>AK280/N280-1</f>
        <v>3.747774480712166</v>
      </c>
      <c r="AM280" s="8" t="n">
        <v>0</v>
      </c>
      <c r="AN280" s="19" t="n" hidden="false">
        <v>0</v>
      </c>
      <c r="AO280" s="19" t="n" hidden="false">
        <v/>
      </c>
      <c r="AP280" s="19" t="n" hidden="false">
        <f>AN280+AO280</f>
        <v>0</v>
      </c>
      <c r="AQ280" s="19" t="n" hidden="false">
        <f>ROUND(AM280*AN280,2)</f>
        <v>0</v>
      </c>
      <c r="AR280" s="19" t="n" hidden="false">
        <v/>
      </c>
      <c r="AS280" s="19" t="n" hidden="false">
        <f>AQ280+AR280</f>
        <v>0</v>
      </c>
      <c r="AT280" s="21" t="n" hidden="false">
        <f>AS280/N280-1</f>
        <v>-1</v>
      </c>
    </row>
    <row r="281" customFormat="false" hidden="false" outlineLevel="0" collapsed="false">
      <c r="A281" s="18" t="inlineStr">
        <is>
          <t xml:space="preserve">1.1.1.2.1.1.3.11.3</t>
        </is>
      </c>
      <c r="B281" s="18" t="inlineStr">
        <is>
          <t xml:space="preserve"/>
        </is>
      </c>
      <c r="C281" s="22" t="inlineStr">
        <is>
          <t xml:space="preserve">Труба ПВХ гофрированная_ / Легкая с протяжкой / 25 мм</t>
        </is>
      </c>
      <c r="D281" s="7" t="inlineStr">
        <is>
          <t xml:space="preserve">Экопласт</t>
        </is>
      </c>
      <c r="E281" s="7" t="inlineStr">
        <is>
          <t xml:space="preserve"/>
        </is>
      </c>
      <c r="F281" s="7" t="inlineStr">
        <is>
          <t xml:space="preserve">ПОГ М</t>
        </is>
      </c>
      <c r="G281" s="7" t="inlineStr">
        <is>
          <t xml:space="preserve">1</t>
        </is>
      </c>
      <c r="H281" s="8" t="n">
        <v>1982</v>
      </c>
      <c r="I281" s="20" t="n">
        <v>25.75</v>
      </c>
      <c r="J281" s="19" t="n">
        <v/>
      </c>
      <c r="K281" s="19" t="n">
        <f>ROUND(I281,2)+J281</f>
        <v>25.75</v>
      </c>
      <c r="L281" s="19" t="n">
        <f>ROUND(H281*ROUND(I281,2),2)</f>
        <v>51036.5</v>
      </c>
      <c r="M281" s="19" t="n">
        <v/>
      </c>
      <c r="N281" s="19" t="n">
        <f>L281+M281</f>
        <v>51036.5</v>
      </c>
      <c r="O281" s="8" t="n">
        <v>1982</v>
      </c>
      <c r="P281" s="20" t="n" hidden="false">
        <v>28.2</v>
      </c>
      <c r="Q281" s="19" t="n" hidden="false">
        <v/>
      </c>
      <c r="R281" s="19" t="n" hidden="false">
        <f>P281+Q281</f>
        <v>28.2</v>
      </c>
      <c r="S281" s="19" t="n" hidden="false">
        <f>ROUND(O281*P281,2)</f>
        <v>55892.4</v>
      </c>
      <c r="T281" s="19" t="n" hidden="false">
        <v/>
      </c>
      <c r="U281" s="19" t="n" hidden="false">
        <f>S281+T281</f>
        <v>55892.4</v>
      </c>
      <c r="V281" s="21" t="n" hidden="false">
        <f>U281/N281-1</f>
        <v>0.09514563106796126</v>
      </c>
      <c r="W281" s="8" t="n">
        <v>1982</v>
      </c>
      <c r="X281" s="20" t="n" hidden="false">
        <v>45</v>
      </c>
      <c r="Y281" s="19" t="n" hidden="false">
        <v/>
      </c>
      <c r="Z281" s="19" t="n" hidden="false">
        <f>X281+Y281</f>
        <v>45</v>
      </c>
      <c r="AA281" s="19" t="n" hidden="false">
        <f>ROUND(W281*X281,2)</f>
        <v>89190</v>
      </c>
      <c r="AB281" s="19" t="n" hidden="false">
        <v/>
      </c>
      <c r="AC281" s="19" t="n" hidden="false">
        <f>AA281+AB281</f>
        <v>89190</v>
      </c>
      <c r="AD281" s="21" t="n" hidden="false">
        <f>AC281/N281-1</f>
        <v>0.7475728155339805</v>
      </c>
      <c r="AE281" s="8" t="n">
        <v>1982</v>
      </c>
      <c r="AF281" s="20" t="n" hidden="false">
        <v>90</v>
      </c>
      <c r="AG281" s="19" t="n" hidden="false">
        <v/>
      </c>
      <c r="AH281" s="19" t="n" hidden="false">
        <f>AF281+AG281</f>
        <v>90</v>
      </c>
      <c r="AI281" s="19" t="n" hidden="false">
        <f>ROUND(AE281*AF281,2)</f>
        <v>178380</v>
      </c>
      <c r="AJ281" s="19" t="n" hidden="false">
        <v/>
      </c>
      <c r="AK281" s="19" t="n" hidden="false">
        <f>AI281+AJ281</f>
        <v>178380</v>
      </c>
      <c r="AL281" s="21" t="n" hidden="false">
        <f>AK281/N281-1</f>
        <v>2.495145631067961</v>
      </c>
      <c r="AM281" s="8" t="n">
        <v>0</v>
      </c>
      <c r="AN281" s="19" t="n" hidden="false">
        <v>0</v>
      </c>
      <c r="AO281" s="19" t="n" hidden="false">
        <v/>
      </c>
      <c r="AP281" s="19" t="n" hidden="false">
        <f>AN281+AO281</f>
        <v>0</v>
      </c>
      <c r="AQ281" s="19" t="n" hidden="false">
        <f>ROUND(AM281*AN281,2)</f>
        <v>0</v>
      </c>
      <c r="AR281" s="19" t="n" hidden="false">
        <v/>
      </c>
      <c r="AS281" s="19" t="n" hidden="false">
        <f>AQ281+AR281</f>
        <v>0</v>
      </c>
      <c r="AT281" s="21" t="n" hidden="false">
        <f>AS281/N281-1</f>
        <v>-1</v>
      </c>
    </row>
    <row r="282" customFormat="false" hidden="false" outlineLevel="0" collapsed="false">
      <c r="A282" s="18" t="inlineStr">
        <is>
          <t xml:space="preserve">1.1.1.2.1.1.3.12</t>
        </is>
      </c>
      <c r="B282" s="18" t="inlineStr">
        <is>
          <t xml:space="preserve"/>
        </is>
      </c>
      <c r="C282" s="18" t="inlineStr">
        <is>
          <t xml:space="preserve">Монтаж трубы ПВХ, ПНД для кабеля / до 32мм</t>
        </is>
      </c>
      <c r="D282" s="7" t="inlineStr">
        <is>
          <t xml:space="preserve">ЭМ</t>
        </is>
      </c>
      <c r="E282" s="7" t="inlineStr">
        <is>
          <t xml:space="preserve">Выгружается из БО по объектам BIM-КЦ</t>
        </is>
      </c>
      <c r="F282" s="7" t="inlineStr">
        <is>
          <t xml:space="preserve">ПОГ М</t>
        </is>
      </c>
      <c r="G282" s="7" t="inlineStr">
        <is>
          <t xml:space="preserve">1</t>
        </is>
      </c>
      <c r="H282" s="8" t="n">
        <v>14215</v>
      </c>
      <c r="I282" s="19" t="n">
        <f>ROUND((L283+L284)/H282,2)</f>
        <v>31.17</v>
      </c>
      <c r="J282" s="20" t="n">
        <v>83</v>
      </c>
      <c r="K282" s="19" t="n">
        <f>I282+ROUND(J282,2)</f>
        <v>114.17</v>
      </c>
      <c r="L282" s="19" t="n">
        <f>ROUND(H282*I282,2)</f>
        <v>443081.55</v>
      </c>
      <c r="M282" s="19" t="n">
        <f>ROUND(H282*ROUND(J282,2),2)</f>
        <v>1179845</v>
      </c>
      <c r="N282" s="19" t="n">
        <f>L282+M282</f>
        <v>1622926.55</v>
      </c>
      <c r="O282" s="8" t="n">
        <v>14215</v>
      </c>
      <c r="P282" s="19" t="n" hidden="false">
        <f>ROUND((S283+S284)/O282,2)</f>
        <v>35.84</v>
      </c>
      <c r="Q282" s="20" t="n" hidden="false">
        <v>112.8</v>
      </c>
      <c r="R282" s="19" t="n" hidden="false">
        <f>P282+Q282</f>
        <v>148.64</v>
      </c>
      <c r="S282" s="19" t="n" hidden="false">
        <f>ROUND(O282*P282,2)</f>
        <v>509465.6</v>
      </c>
      <c r="T282" s="19" t="n" hidden="false">
        <f>ROUND(O282*Q282,2)</f>
        <v>1603452</v>
      </c>
      <c r="U282" s="19" t="n" hidden="false">
        <f>S282+T282</f>
        <v>2112917.6</v>
      </c>
      <c r="V282" s="21" t="n" hidden="false">
        <f>U282/N282-1</f>
        <v>0.3019181921695717</v>
      </c>
      <c r="W282" s="8" t="n">
        <v>14215</v>
      </c>
      <c r="X282" s="19" t="n" hidden="false">
        <f>ROUND((AA283+AA284)/W282,2)</f>
        <v>53.66</v>
      </c>
      <c r="Y282" s="20" t="n" hidden="false">
        <v>215</v>
      </c>
      <c r="Z282" s="19" t="n" hidden="false">
        <f>X282+Y282</f>
        <v>268.66</v>
      </c>
      <c r="AA282" s="19" t="n" hidden="false">
        <f>ROUND(W282*X282,2)</f>
        <v>762776.9</v>
      </c>
      <c r="AB282" s="19" t="n" hidden="false">
        <f>ROUND(W282*Y282,2)</f>
        <v>3056225</v>
      </c>
      <c r="AC282" s="19" t="n" hidden="false">
        <f>AA282+AB282</f>
        <v>3819001.9</v>
      </c>
      <c r="AD282" s="21" t="n" hidden="false">
        <f>AC282/N282-1</f>
        <v>1.3531575720416922</v>
      </c>
      <c r="AE282" s="8" t="n">
        <v>14215</v>
      </c>
      <c r="AF282" s="19" t="n" hidden="false">
        <f>ROUND((AI283+AI284)/AE282,2)</f>
        <v>94.33</v>
      </c>
      <c r="AG282" s="20" t="n" hidden="false">
        <v>160</v>
      </c>
      <c r="AH282" s="19" t="n" hidden="false">
        <f>AF282+AG282</f>
        <v>254.33</v>
      </c>
      <c r="AI282" s="19" t="n" hidden="false">
        <f>ROUND(AE282*AF282,2)</f>
        <v>1340900.95</v>
      </c>
      <c r="AJ282" s="19" t="n" hidden="false">
        <f>ROUND(AE282*AG282,2)</f>
        <v>2274400</v>
      </c>
      <c r="AK282" s="19" t="n" hidden="false">
        <f>AI282+AJ282</f>
        <v>3615300.95</v>
      </c>
      <c r="AL282" s="21" t="n" hidden="false">
        <f>AK282/N282-1</f>
        <v>1.2276429885258824</v>
      </c>
      <c r="AM282" s="8" t="n">
        <v>0</v>
      </c>
      <c r="AN282" s="19" t="n" hidden="false">
        <f>ROUND((AQ283+AQ284)/AM282,2)</f>
        <v>0</v>
      </c>
      <c r="AO282" s="19" t="n" hidden="false">
        <v>0</v>
      </c>
      <c r="AP282" s="19" t="n" hidden="false">
        <f>AN282+AO282</f>
        <v>0</v>
      </c>
      <c r="AQ282" s="19" t="n" hidden="false">
        <f>ROUND(AM282*AN282,2)</f>
        <v>0</v>
      </c>
      <c r="AR282" s="19" t="n" hidden="false">
        <f>ROUND(AM282*AO282,2)</f>
        <v>0</v>
      </c>
      <c r="AS282" s="19" t="n" hidden="false">
        <f>AQ282+AR282</f>
        <v>0</v>
      </c>
      <c r="AT282" s="21" t="n" hidden="false">
        <f>AS282/N282-1</f>
        <v>-1</v>
      </c>
    </row>
    <row r="283" customFormat="false" hidden="false" outlineLevel="0" collapsed="false">
      <c r="A283" s="18" t="inlineStr">
        <is>
          <t xml:space="preserve">1.1.1.2.1.1.3.12.1</t>
        </is>
      </c>
      <c r="B283" s="18" t="inlineStr">
        <is>
          <t xml:space="preserve"/>
        </is>
      </c>
      <c r="C283" s="22" t="inlineStr">
        <is>
          <t xml:space="preserve">Труба ПВХ гофрированная_ / Легкая с протяжкой / 32 мм</t>
        </is>
      </c>
      <c r="D283" s="7" t="inlineStr">
        <is>
          <t xml:space="preserve"/>
        </is>
      </c>
      <c r="E283" s="7" t="inlineStr">
        <is>
          <t xml:space="preserve"/>
        </is>
      </c>
      <c r="F283" s="7" t="inlineStr">
        <is>
          <t xml:space="preserve">ПОГ М</t>
        </is>
      </c>
      <c r="G283" s="7" t="inlineStr">
        <is>
          <t xml:space="preserve">1</t>
        </is>
      </c>
      <c r="H283" s="8" t="n">
        <v>6155</v>
      </c>
      <c r="I283" s="20" t="n">
        <v>38.27</v>
      </c>
      <c r="J283" s="19" t="n">
        <v/>
      </c>
      <c r="K283" s="19" t="n">
        <f>ROUND(I283,2)+J283</f>
        <v>38.27</v>
      </c>
      <c r="L283" s="19" t="n">
        <f>ROUND(H283*ROUND(I283,2),2)</f>
        <v>235551.85</v>
      </c>
      <c r="M283" s="19" t="n">
        <v/>
      </c>
      <c r="N283" s="19" t="n">
        <f>L283+M283</f>
        <v>235551.85</v>
      </c>
      <c r="O283" s="8" t="n">
        <v>6155</v>
      </c>
      <c r="P283" s="20" t="n" hidden="false">
        <v>45.85</v>
      </c>
      <c r="Q283" s="19" t="n" hidden="false">
        <v/>
      </c>
      <c r="R283" s="19" t="n" hidden="false">
        <f>P283+Q283</f>
        <v>45.85</v>
      </c>
      <c r="S283" s="19" t="n" hidden="false">
        <f>ROUND(O283*P283,2)</f>
        <v>282206.75</v>
      </c>
      <c r="T283" s="19" t="n" hidden="false">
        <v/>
      </c>
      <c r="U283" s="19" t="n" hidden="false">
        <f>S283+T283</f>
        <v>282206.75</v>
      </c>
      <c r="V283" s="21" t="n" hidden="false">
        <f>U283/N283-1</f>
        <v>0.19806637052521547</v>
      </c>
      <c r="W283" s="8" t="n">
        <v>6155</v>
      </c>
      <c r="X283" s="20" t="n" hidden="false">
        <v>65</v>
      </c>
      <c r="Y283" s="19" t="n" hidden="false">
        <v/>
      </c>
      <c r="Z283" s="19" t="n" hidden="false">
        <f>X283+Y283</f>
        <v>65</v>
      </c>
      <c r="AA283" s="19" t="n" hidden="false">
        <f>ROUND(W283*X283,2)</f>
        <v>400075</v>
      </c>
      <c r="AB283" s="19" t="n" hidden="false">
        <v/>
      </c>
      <c r="AC283" s="19" t="n" hidden="false">
        <f>AA283+AB283</f>
        <v>400075</v>
      </c>
      <c r="AD283" s="21" t="n" hidden="false">
        <f>AC283/N283-1</f>
        <v>0.6984583224457799</v>
      </c>
      <c r="AE283" s="8" t="n">
        <v>6155</v>
      </c>
      <c r="AF283" s="20" t="n" hidden="false">
        <v>100</v>
      </c>
      <c r="AG283" s="19" t="n" hidden="false">
        <v/>
      </c>
      <c r="AH283" s="19" t="n" hidden="false">
        <f>AF283+AG283</f>
        <v>100</v>
      </c>
      <c r="AI283" s="19" t="n" hidden="false">
        <f>ROUND(AE283*AF283,2)</f>
        <v>615500</v>
      </c>
      <c r="AJ283" s="19" t="n" hidden="false">
        <v/>
      </c>
      <c r="AK283" s="19" t="n" hidden="false">
        <f>AI283+AJ283</f>
        <v>615500</v>
      </c>
      <c r="AL283" s="21" t="n" hidden="false">
        <f>AK283/N283-1</f>
        <v>1.6130128037627385</v>
      </c>
      <c r="AM283" s="8" t="n">
        <v>0</v>
      </c>
      <c r="AN283" s="19" t="n" hidden="false">
        <v>0</v>
      </c>
      <c r="AO283" s="19" t="n" hidden="false">
        <v/>
      </c>
      <c r="AP283" s="19" t="n" hidden="false">
        <f>AN283+AO283</f>
        <v>0</v>
      </c>
      <c r="AQ283" s="19" t="n" hidden="false">
        <f>ROUND(AM283*AN283,2)</f>
        <v>0</v>
      </c>
      <c r="AR283" s="19" t="n" hidden="false">
        <v/>
      </c>
      <c r="AS283" s="19" t="n" hidden="false">
        <f>AQ283+AR283</f>
        <v>0</v>
      </c>
      <c r="AT283" s="21" t="n" hidden="false">
        <f>AS283/N283-1</f>
        <v>-1</v>
      </c>
    </row>
    <row r="284" customFormat="false" hidden="false" outlineLevel="0" collapsed="false">
      <c r="A284" s="18" t="inlineStr">
        <is>
          <t xml:space="preserve">1.1.1.2.1.1.3.12.2</t>
        </is>
      </c>
      <c r="B284" s="18" t="inlineStr">
        <is>
          <t xml:space="preserve"/>
        </is>
      </c>
      <c r="C284" s="22" t="inlineStr">
        <is>
          <t xml:space="preserve">Труба ПВХ гофрированная_ / Легкая с протяжкой / 25 мм</t>
        </is>
      </c>
      <c r="D284" s="7" t="inlineStr">
        <is>
          <t xml:space="preserve"/>
        </is>
      </c>
      <c r="E284" s="7" t="inlineStr">
        <is>
          <t xml:space="preserve"/>
        </is>
      </c>
      <c r="F284" s="7" t="inlineStr">
        <is>
          <t xml:space="preserve">ПОГ М</t>
        </is>
      </c>
      <c r="G284" s="7" t="inlineStr">
        <is>
          <t xml:space="preserve">1</t>
        </is>
      </c>
      <c r="H284" s="8" t="n">
        <v>8060</v>
      </c>
      <c r="I284" s="20" t="n">
        <v>25.75</v>
      </c>
      <c r="J284" s="19" t="n">
        <v/>
      </c>
      <c r="K284" s="19" t="n">
        <f>ROUND(I284,2)+J284</f>
        <v>25.75</v>
      </c>
      <c r="L284" s="19" t="n">
        <f>ROUND(H284*ROUND(I284,2),2)</f>
        <v>207545</v>
      </c>
      <c r="M284" s="19" t="n">
        <v/>
      </c>
      <c r="N284" s="19" t="n">
        <f>L284+M284</f>
        <v>207545</v>
      </c>
      <c r="O284" s="8" t="n">
        <v>8060</v>
      </c>
      <c r="P284" s="20" t="n" hidden="false">
        <v>28.2</v>
      </c>
      <c r="Q284" s="19" t="n" hidden="false">
        <v/>
      </c>
      <c r="R284" s="19" t="n" hidden="false">
        <f>P284+Q284</f>
        <v>28.2</v>
      </c>
      <c r="S284" s="19" t="n" hidden="false">
        <f>ROUND(O284*P284,2)</f>
        <v>227292</v>
      </c>
      <c r="T284" s="19" t="n" hidden="false">
        <v/>
      </c>
      <c r="U284" s="19" t="n" hidden="false">
        <f>S284+T284</f>
        <v>227292</v>
      </c>
      <c r="V284" s="21" t="n" hidden="false">
        <f>U284/N284-1</f>
        <v>0.09514563106796126</v>
      </c>
      <c r="W284" s="8" t="n">
        <v>8060</v>
      </c>
      <c r="X284" s="20" t="n" hidden="false">
        <v>45</v>
      </c>
      <c r="Y284" s="19" t="n" hidden="false">
        <v/>
      </c>
      <c r="Z284" s="19" t="n" hidden="false">
        <f>X284+Y284</f>
        <v>45</v>
      </c>
      <c r="AA284" s="19" t="n" hidden="false">
        <f>ROUND(W284*X284,2)</f>
        <v>362700</v>
      </c>
      <c r="AB284" s="19" t="n" hidden="false">
        <v/>
      </c>
      <c r="AC284" s="19" t="n" hidden="false">
        <f>AA284+AB284</f>
        <v>362700</v>
      </c>
      <c r="AD284" s="21" t="n" hidden="false">
        <f>AC284/N284-1</f>
        <v>0.7475728155339805</v>
      </c>
      <c r="AE284" s="8" t="n">
        <v>8060</v>
      </c>
      <c r="AF284" s="20" t="n" hidden="false">
        <v>90</v>
      </c>
      <c r="AG284" s="19" t="n" hidden="false">
        <v/>
      </c>
      <c r="AH284" s="19" t="n" hidden="false">
        <f>AF284+AG284</f>
        <v>90</v>
      </c>
      <c r="AI284" s="19" t="n" hidden="false">
        <f>ROUND(AE284*AF284,2)</f>
        <v>725400</v>
      </c>
      <c r="AJ284" s="19" t="n" hidden="false">
        <v/>
      </c>
      <c r="AK284" s="19" t="n" hidden="false">
        <f>AI284+AJ284</f>
        <v>725400</v>
      </c>
      <c r="AL284" s="21" t="n" hidden="false">
        <f>AK284/N284-1</f>
        <v>2.495145631067961</v>
      </c>
      <c r="AM284" s="8" t="n">
        <v>0</v>
      </c>
      <c r="AN284" s="19" t="n" hidden="false">
        <v>0</v>
      </c>
      <c r="AO284" s="19" t="n" hidden="false">
        <v/>
      </c>
      <c r="AP284" s="19" t="n" hidden="false">
        <f>AN284+AO284</f>
        <v>0</v>
      </c>
      <c r="AQ284" s="19" t="n" hidden="false">
        <f>ROUND(AM284*AN284,2)</f>
        <v>0</v>
      </c>
      <c r="AR284" s="19" t="n" hidden="false">
        <v/>
      </c>
      <c r="AS284" s="19" t="n" hidden="false">
        <f>AQ284+AR284</f>
        <v>0</v>
      </c>
      <c r="AT284" s="21" t="n" hidden="false">
        <f>AS284/N284-1</f>
        <v>-1</v>
      </c>
    </row>
    <row r="285" customFormat="false" hidden="false" outlineLevel="0" collapsed="false">
      <c r="A285" s="18" t="inlineStr">
        <is>
          <t xml:space="preserve">1.1.1.2.1.1.3.13</t>
        </is>
      </c>
      <c r="B285" s="18" t="inlineStr">
        <is>
          <t xml:space="preserve"/>
        </is>
      </c>
      <c r="C285" s="18" t="inlineStr">
        <is>
          <t xml:space="preserve">Монтаж трубы ПВХ, ПНД для кабеля / до 32мм</t>
        </is>
      </c>
      <c r="D285" s="7" t="inlineStr">
        <is>
          <t xml:space="preserve">ЭМ</t>
        </is>
      </c>
      <c r="E285" s="7" t="inlineStr">
        <is>
          <t xml:space="preserve">Выгружается из БО по объектам BIM-КЦ</t>
        </is>
      </c>
      <c r="F285" s="7" t="inlineStr">
        <is>
          <t xml:space="preserve">ПОГ М</t>
        </is>
      </c>
      <c r="G285" s="7" t="inlineStr">
        <is>
          <t xml:space="preserve">1</t>
        </is>
      </c>
      <c r="H285" s="8" t="n">
        <v>4340</v>
      </c>
      <c r="I285" s="19" t="n">
        <f>ROUND((L286)/H285,2)</f>
        <v>132.97</v>
      </c>
      <c r="J285" s="20" t="n">
        <v>83</v>
      </c>
      <c r="K285" s="19" t="n">
        <f>I285+ROUND(J285,2)</f>
        <v>215.97</v>
      </c>
      <c r="L285" s="19" t="n">
        <f>ROUND(H285*I285,2)</f>
        <v>577089.8</v>
      </c>
      <c r="M285" s="19" t="n">
        <f>ROUND(H285*ROUND(J285,2),2)</f>
        <v>360220</v>
      </c>
      <c r="N285" s="19" t="n">
        <f>L285+M285</f>
        <v>937309.8</v>
      </c>
      <c r="O285" s="8" t="n">
        <v>4340</v>
      </c>
      <c r="P285" s="19" t="n" hidden="false">
        <f>ROUND((S286)/O285,2)</f>
        <v>192.67</v>
      </c>
      <c r="Q285" s="20" t="n" hidden="false">
        <v>112.8</v>
      </c>
      <c r="R285" s="19" t="n" hidden="false">
        <f>P285+Q285</f>
        <v>305.47</v>
      </c>
      <c r="S285" s="19" t="n" hidden="false">
        <f>ROUND(O285*P285,2)</f>
        <v>836187.8</v>
      </c>
      <c r="T285" s="19" t="n" hidden="false">
        <f>ROUND(O285*Q285,2)</f>
        <v>489552</v>
      </c>
      <c r="U285" s="19" t="n" hidden="false">
        <f>S285+T285</f>
        <v>1325739.8</v>
      </c>
      <c r="V285" s="21" t="n" hidden="false">
        <f>U285/N285-1</f>
        <v>0.4144094087141732</v>
      </c>
      <c r="W285" s="8" t="n">
        <v>4340</v>
      </c>
      <c r="X285" s="19" t="n" hidden="false">
        <f>ROUND((AA286)/W285,2)</f>
        <v>193</v>
      </c>
      <c r="Y285" s="20" t="n" hidden="false">
        <v>215</v>
      </c>
      <c r="Z285" s="19" t="n" hidden="false">
        <f>X285+Y285</f>
        <v>408</v>
      </c>
      <c r="AA285" s="19" t="n" hidden="false">
        <f>ROUND(W285*X285,2)</f>
        <v>837620</v>
      </c>
      <c r="AB285" s="19" t="n" hidden="false">
        <f>ROUND(W285*Y285,2)</f>
        <v>933100</v>
      </c>
      <c r="AC285" s="19" t="n" hidden="false">
        <f>AA285+AB285</f>
        <v>1770720</v>
      </c>
      <c r="AD285" s="21" t="n" hidden="false">
        <f>AC285/N285-1</f>
        <v>0.8891512710098624</v>
      </c>
      <c r="AE285" s="8" t="n">
        <v>4340</v>
      </c>
      <c r="AF285" s="19" t="n" hidden="false">
        <f>ROUND((AI286)/AE285,2)</f>
        <v>250</v>
      </c>
      <c r="AG285" s="20" t="n" hidden="false">
        <v>160</v>
      </c>
      <c r="AH285" s="19" t="n" hidden="false">
        <f>AF285+AG285</f>
        <v>410</v>
      </c>
      <c r="AI285" s="19" t="n" hidden="false">
        <f>ROUND(AE285*AF285,2)</f>
        <v>1085000</v>
      </c>
      <c r="AJ285" s="19" t="n" hidden="false">
        <f>ROUND(AE285*AG285,2)</f>
        <v>694400</v>
      </c>
      <c r="AK285" s="19" t="n" hidden="false">
        <f>AI285+AJ285</f>
        <v>1779400</v>
      </c>
      <c r="AL285" s="21" t="n" hidden="false">
        <f>AK285/N285-1</f>
        <v>0.8984118164559891</v>
      </c>
      <c r="AM285" s="8" t="n">
        <v>0</v>
      </c>
      <c r="AN285" s="19" t="n" hidden="false">
        <f>ROUND((AQ286)/AM285,2)</f>
        <v>0</v>
      </c>
      <c r="AO285" s="19" t="n" hidden="false">
        <v>0</v>
      </c>
      <c r="AP285" s="19" t="n" hidden="false">
        <f>AN285+AO285</f>
        <v>0</v>
      </c>
      <c r="AQ285" s="19" t="n" hidden="false">
        <f>ROUND(AM285*AN285,2)</f>
        <v>0</v>
      </c>
      <c r="AR285" s="19" t="n" hidden="false">
        <f>ROUND(AM285*AO285,2)</f>
        <v>0</v>
      </c>
      <c r="AS285" s="19" t="n" hidden="false">
        <f>AQ285+AR285</f>
        <v>0</v>
      </c>
      <c r="AT285" s="21" t="n" hidden="false">
        <f>AS285/N285-1</f>
        <v>-1</v>
      </c>
    </row>
    <row r="286" customFormat="false" hidden="false" outlineLevel="0" collapsed="false">
      <c r="A286" s="18" t="inlineStr">
        <is>
          <t xml:space="preserve">1.1.1.2.1.1.3.13.1</t>
        </is>
      </c>
      <c r="B286" s="18" t="inlineStr">
        <is>
          <t xml:space="preserve"/>
        </is>
      </c>
      <c r="C286" s="22" t="inlineStr">
        <is>
          <t xml:space="preserve">Труба ППЛ_ / 25 мм / легкая с протяжкой</t>
        </is>
      </c>
      <c r="D286" s="7" t="inlineStr">
        <is>
          <t xml:space="preserve">ECOPLAST</t>
        </is>
      </c>
      <c r="E286" s="7" t="inlineStr">
        <is>
          <t xml:space="preserve"/>
        </is>
      </c>
      <c r="F286" s="7" t="inlineStr">
        <is>
          <t xml:space="preserve">ПОГ М</t>
        </is>
      </c>
      <c r="G286" s="7" t="inlineStr">
        <is>
          <t xml:space="preserve">1</t>
        </is>
      </c>
      <c r="H286" s="8" t="n">
        <v>4340</v>
      </c>
      <c r="I286" s="20" t="n">
        <v>132.97</v>
      </c>
      <c r="J286" s="19" t="n">
        <v/>
      </c>
      <c r="K286" s="19" t="n">
        <f>ROUND(I286,2)+J286</f>
        <v>132.97</v>
      </c>
      <c r="L286" s="19" t="n">
        <f>ROUND(H286*ROUND(I286,2),2)</f>
        <v>577089.8</v>
      </c>
      <c r="M286" s="19" t="n">
        <v/>
      </c>
      <c r="N286" s="19" t="n">
        <f>L286+M286</f>
        <v>577089.8</v>
      </c>
      <c r="O286" s="8" t="n">
        <v>4340</v>
      </c>
      <c r="P286" s="20" t="n" hidden="false">
        <v>192.67</v>
      </c>
      <c r="Q286" s="19" t="n" hidden="false">
        <v/>
      </c>
      <c r="R286" s="19" t="n" hidden="false">
        <f>P286+Q286</f>
        <v>192.67</v>
      </c>
      <c r="S286" s="19" t="n" hidden="false">
        <f>ROUND(O286*P286,2)</f>
        <v>836187.8</v>
      </c>
      <c r="T286" s="19" t="n" hidden="false">
        <v/>
      </c>
      <c r="U286" s="19" t="n" hidden="false">
        <f>S286+T286</f>
        <v>836187.8</v>
      </c>
      <c r="V286" s="21" t="n" hidden="false">
        <f>U286/N286-1</f>
        <v>0.4489734526584943</v>
      </c>
      <c r="W286" s="8" t="n">
        <v>4340</v>
      </c>
      <c r="X286" s="20" t="n" hidden="false">
        <v>193</v>
      </c>
      <c r="Y286" s="19" t="n" hidden="false">
        <v/>
      </c>
      <c r="Z286" s="19" t="n" hidden="false">
        <f>X286+Y286</f>
        <v>193</v>
      </c>
      <c r="AA286" s="19" t="n" hidden="false">
        <f>ROUND(W286*X286,2)</f>
        <v>837620</v>
      </c>
      <c r="AB286" s="19" t="n" hidden="false">
        <v/>
      </c>
      <c r="AC286" s="19" t="n" hidden="false">
        <f>AA286+AB286</f>
        <v>837620</v>
      </c>
      <c r="AD286" s="21" t="n" hidden="false">
        <f>AC286/N286-1</f>
        <v>0.4514552154621343</v>
      </c>
      <c r="AE286" s="8" t="n">
        <v>4340</v>
      </c>
      <c r="AF286" s="20" t="n" hidden="false">
        <v>250</v>
      </c>
      <c r="AG286" s="19" t="n" hidden="false">
        <v/>
      </c>
      <c r="AH286" s="19" t="n" hidden="false">
        <f>AF286+AG286</f>
        <v>250</v>
      </c>
      <c r="AI286" s="19" t="n" hidden="false">
        <f>ROUND(AE286*AF286,2)</f>
        <v>1085000</v>
      </c>
      <c r="AJ286" s="19" t="n" hidden="false">
        <v/>
      </c>
      <c r="AK286" s="19" t="n" hidden="false">
        <f>AI286+AJ286</f>
        <v>1085000</v>
      </c>
      <c r="AL286" s="21" t="n" hidden="false">
        <f>AK286/N286-1</f>
        <v>0.8801233360908474</v>
      </c>
      <c r="AM286" s="8" t="n">
        <v>0</v>
      </c>
      <c r="AN286" s="19" t="n" hidden="false">
        <v>0</v>
      </c>
      <c r="AO286" s="19" t="n" hidden="false">
        <v/>
      </c>
      <c r="AP286" s="19" t="n" hidden="false">
        <f>AN286+AO286</f>
        <v>0</v>
      </c>
      <c r="AQ286" s="19" t="n" hidden="false">
        <f>ROUND(AM286*AN286,2)</f>
        <v>0</v>
      </c>
      <c r="AR286" s="19" t="n" hidden="false">
        <v/>
      </c>
      <c r="AS286" s="19" t="n" hidden="false">
        <f>AQ286+AR286</f>
        <v>0</v>
      </c>
      <c r="AT286" s="21" t="n" hidden="false">
        <f>AS286/N286-1</f>
        <v>-1</v>
      </c>
    </row>
    <row r="287" customFormat="false" hidden="false" outlineLevel="0" collapsed="false">
      <c r="A287" s="18" t="inlineStr">
        <is>
          <t xml:space="preserve">1.1.1.2.1.1.3.14</t>
        </is>
      </c>
      <c r="B287" s="18" t="inlineStr">
        <is>
          <t xml:space="preserve"/>
        </is>
      </c>
      <c r="C287" s="18" t="inlineStr">
        <is>
          <t xml:space="preserve">Монтаж трубы ПВХ, ПНД для кабеля / от 40мм до 100мм</t>
        </is>
      </c>
      <c r="D287" s="7" t="inlineStr">
        <is>
          <t xml:space="preserve">ЭМ</t>
        </is>
      </c>
      <c r="E287" s="7" t="inlineStr">
        <is>
          <t xml:space="preserve">Выгружается из БО по объектам BIM-КЦ</t>
        </is>
      </c>
      <c r="F287" s="7" t="inlineStr">
        <is>
          <t xml:space="preserve">ПОГ М</t>
        </is>
      </c>
      <c r="G287" s="7" t="inlineStr">
        <is>
          <t xml:space="preserve">1</t>
        </is>
      </c>
      <c r="H287" s="8" t="n">
        <v>1905</v>
      </c>
      <c r="I287" s="19" t="n">
        <f>ROUND((L288+L289+L290)/H287,2)</f>
        <v>110.03</v>
      </c>
      <c r="J287" s="20" t="n">
        <v>95</v>
      </c>
      <c r="K287" s="19" t="n">
        <f>I287+ROUND(J287,2)</f>
        <v>205.03</v>
      </c>
      <c r="L287" s="19" t="n">
        <f>ROUND(H287*I287,2)</f>
        <v>209607.15</v>
      </c>
      <c r="M287" s="19" t="n">
        <f>ROUND(H287*ROUND(J287,2),2)</f>
        <v>180975</v>
      </c>
      <c r="N287" s="19" t="n">
        <f>L287+M287</f>
        <v>390582.15</v>
      </c>
      <c r="O287" s="8" t="n">
        <v>1905</v>
      </c>
      <c r="P287" s="19" t="n" hidden="false">
        <f>ROUND((S288+S289+S290)/O287,2)</f>
        <v>222.39</v>
      </c>
      <c r="Q287" s="20" t="n" hidden="false">
        <v>132</v>
      </c>
      <c r="R287" s="19" t="n" hidden="false">
        <f>P287+Q287</f>
        <v>354.39</v>
      </c>
      <c r="S287" s="19" t="n" hidden="false">
        <f>ROUND(O287*P287,2)</f>
        <v>423652.95</v>
      </c>
      <c r="T287" s="19" t="n" hidden="false">
        <f>ROUND(O287*Q287,2)</f>
        <v>251460</v>
      </c>
      <c r="U287" s="19" t="n" hidden="false">
        <f>S287+T287</f>
        <v>675112.95</v>
      </c>
      <c r="V287" s="21" t="n" hidden="false">
        <f>U287/N287-1</f>
        <v>0.7284787592059696</v>
      </c>
      <c r="W287" s="8" t="n">
        <v>1905</v>
      </c>
      <c r="X287" s="19" t="n" hidden="false">
        <f>ROUND((AA288+AA289+AA290)/W287,2)</f>
        <v>191.85</v>
      </c>
      <c r="Y287" s="20" t="n" hidden="false">
        <v>215</v>
      </c>
      <c r="Z287" s="19" t="n" hidden="false">
        <f>X287+Y287</f>
        <v>406.85</v>
      </c>
      <c r="AA287" s="19" t="n" hidden="false">
        <f>ROUND(W287*X287,2)</f>
        <v>365474.25</v>
      </c>
      <c r="AB287" s="19" t="n" hidden="false">
        <f>ROUND(W287*Y287,2)</f>
        <v>409575</v>
      </c>
      <c r="AC287" s="19" t="n" hidden="false">
        <f>AA287+AB287</f>
        <v>775049.25</v>
      </c>
      <c r="AD287" s="21" t="n" hidden="false">
        <f>AC287/N287-1</f>
        <v>0.9843437545725016</v>
      </c>
      <c r="AE287" s="8" t="n">
        <v>1905</v>
      </c>
      <c r="AF287" s="19" t="n" hidden="false">
        <f>ROUND((AI288+AI289+AI290)/AE287,2)</f>
        <v>292.97</v>
      </c>
      <c r="AG287" s="20" t="n" hidden="false">
        <v>160</v>
      </c>
      <c r="AH287" s="19" t="n" hidden="false">
        <f>AF287+AG287</f>
        <v>452.97</v>
      </c>
      <c r="AI287" s="19" t="n" hidden="false">
        <f>ROUND(AE287*AF287,2)</f>
        <v>558107.85</v>
      </c>
      <c r="AJ287" s="19" t="n" hidden="false">
        <f>ROUND(AE287*AG287,2)</f>
        <v>304800</v>
      </c>
      <c r="AK287" s="19" t="n" hidden="false">
        <f>AI287+AJ287</f>
        <v>862907.85</v>
      </c>
      <c r="AL287" s="21" t="n" hidden="false">
        <f>AK287/N287-1</f>
        <v>1.2092864458859678</v>
      </c>
      <c r="AM287" s="8" t="n">
        <v>0</v>
      </c>
      <c r="AN287" s="19" t="n" hidden="false">
        <f>ROUND((AQ288+AQ289+AQ290)/AM287,2)</f>
        <v>0</v>
      </c>
      <c r="AO287" s="19" t="n" hidden="false">
        <v>0</v>
      </c>
      <c r="AP287" s="19" t="n" hidden="false">
        <f>AN287+AO287</f>
        <v>0</v>
      </c>
      <c r="AQ287" s="19" t="n" hidden="false">
        <f>ROUND(AM287*AN287,2)</f>
        <v>0</v>
      </c>
      <c r="AR287" s="19" t="n" hidden="false">
        <f>ROUND(AM287*AO287,2)</f>
        <v>0</v>
      </c>
      <c r="AS287" s="19" t="n" hidden="false">
        <f>AQ287+AR287</f>
        <v>0</v>
      </c>
      <c r="AT287" s="21" t="n" hidden="false">
        <f>AS287/N287-1</f>
        <v>-1</v>
      </c>
    </row>
    <row r="288" customFormat="false" hidden="false" outlineLevel="0" collapsed="false">
      <c r="A288" s="18" t="inlineStr">
        <is>
          <t xml:space="preserve">1.1.1.2.1.1.3.14.1</t>
        </is>
      </c>
      <c r="B288" s="18" t="inlineStr">
        <is>
          <t xml:space="preserve"/>
        </is>
      </c>
      <c r="C288" s="22" t="inlineStr">
        <is>
          <t xml:space="preserve">Труба ПНД_ / гладкая / жесткая / d 63 мм</t>
        </is>
      </c>
      <c r="D288" s="7" t="inlineStr">
        <is>
          <t xml:space="preserve">Труба гофрированная поливинилхлоридная, не распространяющая
горение, легкого типа, с протяжкой</t>
        </is>
      </c>
      <c r="E288" s="7" t="inlineStr">
        <is>
          <t xml:space="preserve"/>
        </is>
      </c>
      <c r="F288" s="7" t="inlineStr">
        <is>
          <t xml:space="preserve">ПОГ М</t>
        </is>
      </c>
      <c r="G288" s="7" t="inlineStr">
        <is>
          <t xml:space="preserve">1</t>
        </is>
      </c>
      <c r="H288" s="8" t="n">
        <v>780</v>
      </c>
      <c r="I288" s="20" t="n">
        <v>178.57</v>
      </c>
      <c r="J288" s="19" t="n">
        <v/>
      </c>
      <c r="K288" s="19" t="n">
        <f>ROUND(I288,2)+J288</f>
        <v>178.57</v>
      </c>
      <c r="L288" s="19" t="n">
        <f>ROUND(H288*ROUND(I288,2),2)</f>
        <v>139284.6</v>
      </c>
      <c r="M288" s="19" t="n">
        <v/>
      </c>
      <c r="N288" s="19" t="n">
        <f>L288+M288</f>
        <v>139284.6</v>
      </c>
      <c r="O288" s="8" t="n">
        <v>780</v>
      </c>
      <c r="P288" s="20" t="n" hidden="false">
        <v>392</v>
      </c>
      <c r="Q288" s="19" t="n" hidden="false">
        <v/>
      </c>
      <c r="R288" s="19" t="n" hidden="false">
        <f>P288+Q288</f>
        <v>392</v>
      </c>
      <c r="S288" s="19" t="n" hidden="false">
        <f>ROUND(O288*P288,2)</f>
        <v>305760</v>
      </c>
      <c r="T288" s="19" t="n" hidden="false">
        <v/>
      </c>
      <c r="U288" s="19" t="n" hidden="false">
        <f>S288+T288</f>
        <v>305760</v>
      </c>
      <c r="V288" s="21" t="n" hidden="false">
        <f>U288/N288-1</f>
        <v>1.1952175617404937</v>
      </c>
      <c r="W288" s="8" t="n">
        <v>780</v>
      </c>
      <c r="X288" s="20" t="n" hidden="false">
        <v>350</v>
      </c>
      <c r="Y288" s="19" t="n" hidden="false">
        <v/>
      </c>
      <c r="Z288" s="19" t="n" hidden="false">
        <f>X288+Y288</f>
        <v>350</v>
      </c>
      <c r="AA288" s="19" t="n" hidden="false">
        <f>ROUND(W288*X288,2)</f>
        <v>273000</v>
      </c>
      <c r="AB288" s="19" t="n" hidden="false">
        <v/>
      </c>
      <c r="AC288" s="19" t="n" hidden="false">
        <f>AA288+AB288</f>
        <v>273000</v>
      </c>
      <c r="AD288" s="21" t="n" hidden="false">
        <f>AC288/N288-1</f>
        <v>0.9600156801254409</v>
      </c>
      <c r="AE288" s="8" t="n">
        <v>780</v>
      </c>
      <c r="AF288" s="20" t="n" hidden="false">
        <v>320</v>
      </c>
      <c r="AG288" s="19" t="n" hidden="false">
        <v/>
      </c>
      <c r="AH288" s="19" t="n" hidden="false">
        <f>AF288+AG288</f>
        <v>320</v>
      </c>
      <c r="AI288" s="19" t="n" hidden="false">
        <f>ROUND(AE288*AF288,2)</f>
        <v>249600</v>
      </c>
      <c r="AJ288" s="19" t="n" hidden="false">
        <v/>
      </c>
      <c r="AK288" s="19" t="n" hidden="false">
        <f>AI288+AJ288</f>
        <v>249600</v>
      </c>
      <c r="AL288" s="21" t="n" hidden="false">
        <f>AK288/N288-1</f>
        <v>0.7920143361146887</v>
      </c>
      <c r="AM288" s="8" t="n">
        <v>0</v>
      </c>
      <c r="AN288" s="19" t="n" hidden="false">
        <v>0</v>
      </c>
      <c r="AO288" s="19" t="n" hidden="false">
        <v/>
      </c>
      <c r="AP288" s="19" t="n" hidden="false">
        <f>AN288+AO288</f>
        <v>0</v>
      </c>
      <c r="AQ288" s="19" t="n" hidden="false">
        <f>ROUND(AM288*AN288,2)</f>
        <v>0</v>
      </c>
      <c r="AR288" s="19" t="n" hidden="false">
        <v/>
      </c>
      <c r="AS288" s="19" t="n" hidden="false">
        <f>AQ288+AR288</f>
        <v>0</v>
      </c>
      <c r="AT288" s="21" t="n" hidden="false">
        <f>AS288/N288-1</f>
        <v>-1</v>
      </c>
    </row>
    <row r="289" customFormat="false" hidden="false" outlineLevel="0" collapsed="false">
      <c r="A289" s="18" t="inlineStr">
        <is>
          <t xml:space="preserve">1.1.1.2.1.1.3.14.2</t>
        </is>
      </c>
      <c r="B289" s="18" t="inlineStr">
        <is>
          <t xml:space="preserve"/>
        </is>
      </c>
      <c r="C289" s="22" t="inlineStr">
        <is>
          <t xml:space="preserve">Труба ПВХ гофрированная_ / Легкая с протяжкой / 50 мм</t>
        </is>
      </c>
      <c r="D289" s="7" t="inlineStr">
        <is>
          <t xml:space="preserve"/>
        </is>
      </c>
      <c r="E289" s="7" t="inlineStr">
        <is>
          <t xml:space="preserve"/>
        </is>
      </c>
      <c r="F289" s="7" t="inlineStr">
        <is>
          <t xml:space="preserve">ПОГ М</t>
        </is>
      </c>
      <c r="G289" s="7" t="inlineStr">
        <is>
          <t xml:space="preserve">1</t>
        </is>
      </c>
      <c r="H289" s="8" t="n">
        <v>350</v>
      </c>
      <c r="I289" s="20" t="n">
        <v>86.16</v>
      </c>
      <c r="J289" s="19" t="n">
        <v/>
      </c>
      <c r="K289" s="19" t="n">
        <f>ROUND(I289,2)+J289</f>
        <v>86.16</v>
      </c>
      <c r="L289" s="19" t="n">
        <f>ROUND(H289*ROUND(I289,2),2)</f>
        <v>30156</v>
      </c>
      <c r="M289" s="19" t="n">
        <v/>
      </c>
      <c r="N289" s="19" t="n">
        <f>L289+M289</f>
        <v>30156</v>
      </c>
      <c r="O289" s="8" t="n">
        <v>350</v>
      </c>
      <c r="P289" s="20" t="n" hidden="false">
        <v>144.44</v>
      </c>
      <c r="Q289" s="19" t="n" hidden="false">
        <v/>
      </c>
      <c r="R289" s="19" t="n" hidden="false">
        <f>P289+Q289</f>
        <v>144.44</v>
      </c>
      <c r="S289" s="19" t="n" hidden="false">
        <f>ROUND(O289*P289,2)</f>
        <v>50554</v>
      </c>
      <c r="T289" s="19" t="n" hidden="false">
        <v/>
      </c>
      <c r="U289" s="19" t="n" hidden="false">
        <f>S289+T289</f>
        <v>50554</v>
      </c>
      <c r="V289" s="21" t="n" hidden="false">
        <f>U289/N289-1</f>
        <v>0.6764159702878365</v>
      </c>
      <c r="W289" s="8" t="n">
        <v>350</v>
      </c>
      <c r="X289" s="20" t="n" hidden="false">
        <v>107</v>
      </c>
      <c r="Y289" s="19" t="n" hidden="false">
        <v/>
      </c>
      <c r="Z289" s="19" t="n" hidden="false">
        <f>X289+Y289</f>
        <v>107</v>
      </c>
      <c r="AA289" s="19" t="n" hidden="false">
        <f>ROUND(W289*X289,2)</f>
        <v>37450</v>
      </c>
      <c r="AB289" s="19" t="n" hidden="false">
        <v/>
      </c>
      <c r="AC289" s="19" t="n" hidden="false">
        <f>AA289+AB289</f>
        <v>37450</v>
      </c>
      <c r="AD289" s="21" t="n" hidden="false">
        <f>AC289/N289-1</f>
        <v>0.24187558031569178</v>
      </c>
      <c r="AE289" s="8" t="n">
        <v>350</v>
      </c>
      <c r="AF289" s="20" t="n" hidden="false">
        <v>350</v>
      </c>
      <c r="AG289" s="19" t="n" hidden="false">
        <v/>
      </c>
      <c r="AH289" s="19" t="n" hidden="false">
        <f>AF289+AG289</f>
        <v>350</v>
      </c>
      <c r="AI289" s="19" t="n" hidden="false">
        <f>ROUND(AE289*AF289,2)</f>
        <v>122500</v>
      </c>
      <c r="AJ289" s="19" t="n" hidden="false">
        <v/>
      </c>
      <c r="AK289" s="19" t="n" hidden="false">
        <f>AI289+AJ289</f>
        <v>122500</v>
      </c>
      <c r="AL289" s="21" t="n" hidden="false">
        <f>AK289/N289-1</f>
        <v>3.0622098421541315</v>
      </c>
      <c r="AM289" s="8" t="n">
        <v>0</v>
      </c>
      <c r="AN289" s="19" t="n" hidden="false">
        <v>0</v>
      </c>
      <c r="AO289" s="19" t="n" hidden="false">
        <v/>
      </c>
      <c r="AP289" s="19" t="n" hidden="false">
        <f>AN289+AO289</f>
        <v>0</v>
      </c>
      <c r="AQ289" s="19" t="n" hidden="false">
        <f>ROUND(AM289*AN289,2)</f>
        <v>0</v>
      </c>
      <c r="AR289" s="19" t="n" hidden="false">
        <v/>
      </c>
      <c r="AS289" s="19" t="n" hidden="false">
        <f>AQ289+AR289</f>
        <v>0</v>
      </c>
      <c r="AT289" s="21" t="n" hidden="false">
        <f>AS289/N289-1</f>
        <v>-1</v>
      </c>
    </row>
    <row r="290" customFormat="false" hidden="false" outlineLevel="0" collapsed="false">
      <c r="A290" s="18" t="inlineStr">
        <is>
          <t xml:space="preserve">1.1.1.2.1.1.3.14.3</t>
        </is>
      </c>
      <c r="B290" s="18" t="inlineStr">
        <is>
          <t xml:space="preserve"/>
        </is>
      </c>
      <c r="C290" s="22" t="inlineStr">
        <is>
          <t xml:space="preserve">Труба ПВХ гофрированная_ / Легкая с протяжкой / 40 мм</t>
        </is>
      </c>
      <c r="D290" s="7" t="inlineStr">
        <is>
          <t xml:space="preserve"/>
        </is>
      </c>
      <c r="E290" s="7" t="inlineStr">
        <is>
          <t xml:space="preserve"/>
        </is>
      </c>
      <c r="F290" s="7" t="inlineStr">
        <is>
          <t xml:space="preserve">ПОГ М</t>
        </is>
      </c>
      <c r="G290" s="7" t="inlineStr">
        <is>
          <t xml:space="preserve">1</t>
        </is>
      </c>
      <c r="H290" s="8" t="n">
        <v>775</v>
      </c>
      <c r="I290" s="20" t="n">
        <v>51.83</v>
      </c>
      <c r="J290" s="19" t="n">
        <v/>
      </c>
      <c r="K290" s="19" t="n">
        <f>ROUND(I290,2)+J290</f>
        <v>51.83</v>
      </c>
      <c r="L290" s="19" t="n">
        <f>ROUND(H290*ROUND(I290,2),2)</f>
        <v>40168.25</v>
      </c>
      <c r="M290" s="19" t="n">
        <v/>
      </c>
      <c r="N290" s="19" t="n">
        <f>L290+M290</f>
        <v>40168.25</v>
      </c>
      <c r="O290" s="8" t="n">
        <v>775</v>
      </c>
      <c r="P290" s="20" t="n" hidden="false">
        <v>86.88</v>
      </c>
      <c r="Q290" s="19" t="n" hidden="false">
        <v/>
      </c>
      <c r="R290" s="19" t="n" hidden="false">
        <f>P290+Q290</f>
        <v>86.88</v>
      </c>
      <c r="S290" s="19" t="n" hidden="false">
        <f>ROUND(O290*P290,2)</f>
        <v>67332</v>
      </c>
      <c r="T290" s="19" t="n" hidden="false">
        <v/>
      </c>
      <c r="U290" s="19" t="n" hidden="false">
        <f>S290+T290</f>
        <v>67332</v>
      </c>
      <c r="V290" s="21" t="n" hidden="false">
        <f>U290/N290-1</f>
        <v>0.6762492764808026</v>
      </c>
      <c r="W290" s="8" t="n">
        <v>775</v>
      </c>
      <c r="X290" s="20" t="n" hidden="false">
        <v>71</v>
      </c>
      <c r="Y290" s="19" t="n" hidden="false">
        <v/>
      </c>
      <c r="Z290" s="19" t="n" hidden="false">
        <f>X290+Y290</f>
        <v>71</v>
      </c>
      <c r="AA290" s="19" t="n" hidden="false">
        <f>ROUND(W290*X290,2)</f>
        <v>55025</v>
      </c>
      <c r="AB290" s="19" t="n" hidden="false">
        <v/>
      </c>
      <c r="AC290" s="19" t="n" hidden="false">
        <f>AA290+AB290</f>
        <v>55025</v>
      </c>
      <c r="AD290" s="21" t="n" hidden="false">
        <f>AC290/N290-1</f>
        <v>0.36986301369863006</v>
      </c>
      <c r="AE290" s="8" t="n">
        <v>775</v>
      </c>
      <c r="AF290" s="20" t="n" hidden="false">
        <v>240</v>
      </c>
      <c r="AG290" s="19" t="n" hidden="false">
        <v/>
      </c>
      <c r="AH290" s="19" t="n" hidden="false">
        <f>AF290+AG290</f>
        <v>240</v>
      </c>
      <c r="AI290" s="19" t="n" hidden="false">
        <f>ROUND(AE290*AF290,2)</f>
        <v>186000</v>
      </c>
      <c r="AJ290" s="19" t="n" hidden="false">
        <v/>
      </c>
      <c r="AK290" s="19" t="n" hidden="false">
        <f>AI290+AJ290</f>
        <v>186000</v>
      </c>
      <c r="AL290" s="21" t="n" hidden="false">
        <f>AK290/N290-1</f>
        <v>3.630522863206637</v>
      </c>
      <c r="AM290" s="8" t="n">
        <v>0</v>
      </c>
      <c r="AN290" s="19" t="n" hidden="false">
        <v>0</v>
      </c>
      <c r="AO290" s="19" t="n" hidden="false">
        <v/>
      </c>
      <c r="AP290" s="19" t="n" hidden="false">
        <f>AN290+AO290</f>
        <v>0</v>
      </c>
      <c r="AQ290" s="19" t="n" hidden="false">
        <f>ROUND(AM290*AN290,2)</f>
        <v>0</v>
      </c>
      <c r="AR290" s="19" t="n" hidden="false">
        <v/>
      </c>
      <c r="AS290" s="19" t="n" hidden="false">
        <f>AQ290+AR290</f>
        <v>0</v>
      </c>
      <c r="AT290" s="21" t="n" hidden="false">
        <f>AS290/N290-1</f>
        <v>-1</v>
      </c>
    </row>
    <row r="291" customFormat="false" hidden="false" outlineLevel="0" collapsed="false">
      <c r="A291" s="18" t="inlineStr">
        <is>
          <t xml:space="preserve">1.1.1.2.1.1.3.15</t>
        </is>
      </c>
      <c r="B291" s="18" t="inlineStr">
        <is>
          <t xml:space="preserve"/>
        </is>
      </c>
      <c r="C291" s="18" t="inlineStr">
        <is>
          <t xml:space="preserve">Монтаж трубы ПВХ, ПНД для кабеля / расходные материалы</t>
        </is>
      </c>
      <c r="D291" s="7" t="inlineStr">
        <is>
          <t xml:space="preserve">ЭО</t>
        </is>
      </c>
      <c r="E291" s="7" t="inlineStr">
        <is>
          <t xml:space="preserve"/>
        </is>
      </c>
      <c r="F291" s="7" t="inlineStr">
        <is>
          <t xml:space="preserve">ПОГ М</t>
        </is>
      </c>
      <c r="G291" s="7" t="inlineStr">
        <is>
          <t xml:space="preserve">1</t>
        </is>
      </c>
      <c r="H291" s="8" t="n">
        <v>3702</v>
      </c>
      <c r="I291" s="19" t="n">
        <f>ROUND((L292+L293+L294+L295+L296)/H291,2)</f>
        <v>14.55</v>
      </c>
      <c r="J291" s="20" t="n">
        <v>0</v>
      </c>
      <c r="K291" s="19" t="n">
        <f>I291+ROUND(J291,2)</f>
        <v>14.55</v>
      </c>
      <c r="L291" s="19" t="n">
        <f>ROUND(H291*I291,2)</f>
        <v>53864.1</v>
      </c>
      <c r="M291" s="19" t="n">
        <f>ROUND(H291*ROUND(J291,2),2)</f>
        <v>0</v>
      </c>
      <c r="N291" s="19" t="n">
        <f>L291+M291</f>
        <v>53864.1</v>
      </c>
      <c r="O291" s="8" t="n">
        <v>3702</v>
      </c>
      <c r="P291" s="19" t="n" hidden="false">
        <f>ROUND((S292+S293+S294+S295+S296)/O291,2)</f>
        <v>44.6</v>
      </c>
      <c r="Q291" s="20" t="n" hidden="false">
        <v>1</v>
      </c>
      <c r="R291" s="19" t="n" hidden="false">
        <f>P291+Q291</f>
        <v>45.6</v>
      </c>
      <c r="S291" s="19" t="n" hidden="false">
        <f>ROUND(O291*P291,2)</f>
        <v>165109.2</v>
      </c>
      <c r="T291" s="19" t="n" hidden="false">
        <f>ROUND(O291*Q291,2)</f>
        <v>3702</v>
      </c>
      <c r="U291" s="19" t="n" hidden="false">
        <f>S291+T291</f>
        <v>168811.2</v>
      </c>
      <c r="V291" s="21" t="n" hidden="false">
        <f>U291/N291-1</f>
        <v>2.1340206185567014</v>
      </c>
      <c r="W291" s="8" t="n">
        <v>3702</v>
      </c>
      <c r="X291" s="19" t="n" hidden="false">
        <f>ROUND((AA292+AA293+AA294+AA295+AA296)/W291,2)</f>
        <v>24.78</v>
      </c>
      <c r="Y291" s="19" t="n" hidden="false">
        <v>0</v>
      </c>
      <c r="Z291" s="19" t="n" hidden="false">
        <f>X291+Y291</f>
        <v>24.78</v>
      </c>
      <c r="AA291" s="19" t="n" hidden="false">
        <f>ROUND(W291*X291,2)</f>
        <v>91735.56</v>
      </c>
      <c r="AB291" s="19" t="n" hidden="false">
        <f>ROUND(W291*Y291,2)</f>
        <v>0</v>
      </c>
      <c r="AC291" s="19" t="n" hidden="false">
        <f>AA291+AB291</f>
        <v>91735.56</v>
      </c>
      <c r="AD291" s="21" t="n" hidden="false">
        <f>AC291/N291-1</f>
        <v>0.7030927835051546</v>
      </c>
      <c r="AE291" s="8" t="n">
        <v>3702</v>
      </c>
      <c r="AF291" s="19" t="n" hidden="false">
        <f>ROUND((AI292+AI293+AI294+AI295+AI296)/AE291,2)</f>
        <v>35.14</v>
      </c>
      <c r="AG291" s="19" t="n" hidden="false">
        <v>0</v>
      </c>
      <c r="AH291" s="19" t="n" hidden="false">
        <f>AF291+AG291</f>
        <v>35.14</v>
      </c>
      <c r="AI291" s="19" t="n" hidden="false">
        <f>ROUND(AE291*AF291,2)</f>
        <v>130088.28</v>
      </c>
      <c r="AJ291" s="19" t="n" hidden="false">
        <f>ROUND(AE291*AG291,2)</f>
        <v>0</v>
      </c>
      <c r="AK291" s="19" t="n" hidden="false">
        <f>AI291+AJ291</f>
        <v>130088.28</v>
      </c>
      <c r="AL291" s="21" t="n" hidden="false">
        <f>AK291/N291-1</f>
        <v>1.4151202749140892</v>
      </c>
      <c r="AM291" s="8" t="n">
        <v>0</v>
      </c>
      <c r="AN291" s="19" t="n" hidden="false">
        <f>ROUND((AQ292+AQ293+AQ294+AQ295+AQ296)/AM291,2)</f>
        <v>0</v>
      </c>
      <c r="AO291" s="19" t="n" hidden="false">
        <v>0</v>
      </c>
      <c r="AP291" s="19" t="n" hidden="false">
        <f>AN291+AO291</f>
        <v>0</v>
      </c>
      <c r="AQ291" s="19" t="n" hidden="false">
        <f>ROUND(AM291*AN291,2)</f>
        <v>0</v>
      </c>
      <c r="AR291" s="19" t="n" hidden="false">
        <f>ROUND(AM291*AO291,2)</f>
        <v>0</v>
      </c>
      <c r="AS291" s="19" t="n" hidden="false">
        <f>AQ291+AR291</f>
        <v>0</v>
      </c>
      <c r="AT291" s="21" t="n" hidden="false">
        <f>AS291/N291-1</f>
        <v>-1</v>
      </c>
    </row>
    <row r="292" customFormat="false" hidden="false" outlineLevel="0" collapsed="false">
      <c r="A292" s="18" t="inlineStr">
        <is>
          <t xml:space="preserve">1.1.1.2.1.1.3.15.1</t>
        </is>
      </c>
      <c r="B292" s="18" t="inlineStr">
        <is>
          <t xml:space="preserve"/>
        </is>
      </c>
      <c r="C292" s="22" t="inlineStr">
        <is>
          <t xml:space="preserve">Скоба металлическая однолапковая_ / 25-26мм</t>
        </is>
      </c>
      <c r="D292" s="7" t="inlineStr">
        <is>
          <t xml:space="preserve"/>
        </is>
      </c>
      <c r="E292" s="7" t="inlineStr">
        <is>
          <t xml:space="preserve"/>
        </is>
      </c>
      <c r="F292" s="7" t="inlineStr">
        <is>
          <t xml:space="preserve">ШТ</t>
        </is>
      </c>
      <c r="G292" s="7" t="inlineStr">
        <is>
          <t xml:space="preserve">1</t>
        </is>
      </c>
      <c r="H292" s="8" t="n">
        <v>2700</v>
      </c>
      <c r="I292" s="20" t="n">
        <v>4.04</v>
      </c>
      <c r="J292" s="19" t="n">
        <v/>
      </c>
      <c r="K292" s="19" t="n">
        <f>ROUND(I292,2)+J292</f>
        <v>4.04</v>
      </c>
      <c r="L292" s="19" t="n">
        <f>ROUND(H292*ROUND(I292,2),2)</f>
        <v>10908</v>
      </c>
      <c r="M292" s="19" t="n">
        <v/>
      </c>
      <c r="N292" s="19" t="n">
        <f>L292+M292</f>
        <v>10908</v>
      </c>
      <c r="O292" s="8" t="n">
        <v>2700</v>
      </c>
      <c r="P292" s="20" t="n" hidden="false">
        <v>21</v>
      </c>
      <c r="Q292" s="19" t="n" hidden="false">
        <v/>
      </c>
      <c r="R292" s="19" t="n" hidden="false">
        <f>P292+Q292</f>
        <v>21</v>
      </c>
      <c r="S292" s="19" t="n" hidden="false">
        <f>ROUND(O292*P292,2)</f>
        <v>56700</v>
      </c>
      <c r="T292" s="19" t="n" hidden="false">
        <v/>
      </c>
      <c r="U292" s="19" t="n" hidden="false">
        <f>S292+T292</f>
        <v>56700</v>
      </c>
      <c r="V292" s="21" t="n" hidden="false">
        <f>U292/N292-1</f>
        <v>4.198019801980198</v>
      </c>
      <c r="W292" s="8" t="n">
        <v>2700</v>
      </c>
      <c r="X292" s="20" t="n" hidden="false">
        <v>10</v>
      </c>
      <c r="Y292" s="19" t="n" hidden="false">
        <v/>
      </c>
      <c r="Z292" s="19" t="n" hidden="false">
        <f>X292+Y292</f>
        <v>10</v>
      </c>
      <c r="AA292" s="19" t="n" hidden="false">
        <f>ROUND(W292*X292,2)</f>
        <v>27000</v>
      </c>
      <c r="AB292" s="19" t="n" hidden="false">
        <v/>
      </c>
      <c r="AC292" s="19" t="n" hidden="false">
        <f>AA292+AB292</f>
        <v>27000</v>
      </c>
      <c r="AD292" s="21" t="n" hidden="false">
        <f>AC292/N292-1</f>
        <v>1.4752475247524752</v>
      </c>
      <c r="AE292" s="8" t="n">
        <v>2700</v>
      </c>
      <c r="AF292" s="20" t="n" hidden="false">
        <v>15</v>
      </c>
      <c r="AG292" s="19" t="n" hidden="false">
        <v/>
      </c>
      <c r="AH292" s="19" t="n" hidden="false">
        <f>AF292+AG292</f>
        <v>15</v>
      </c>
      <c r="AI292" s="19" t="n" hidden="false">
        <f>ROUND(AE292*AF292,2)</f>
        <v>40500</v>
      </c>
      <c r="AJ292" s="19" t="n" hidden="false">
        <v/>
      </c>
      <c r="AK292" s="19" t="n" hidden="false">
        <f>AI292+AJ292</f>
        <v>40500</v>
      </c>
      <c r="AL292" s="21" t="n" hidden="false">
        <f>AK292/N292-1</f>
        <v>2.712871287128713</v>
      </c>
      <c r="AM292" s="8" t="n">
        <v>0</v>
      </c>
      <c r="AN292" s="19" t="n" hidden="false">
        <v>0</v>
      </c>
      <c r="AO292" s="19" t="n" hidden="false">
        <v/>
      </c>
      <c r="AP292" s="19" t="n" hidden="false">
        <f>AN292+AO292</f>
        <v>0</v>
      </c>
      <c r="AQ292" s="19" t="n" hidden="false">
        <f>ROUND(AM292*AN292,2)</f>
        <v>0</v>
      </c>
      <c r="AR292" s="19" t="n" hidden="false">
        <v/>
      </c>
      <c r="AS292" s="19" t="n" hidden="false">
        <f>AQ292+AR292</f>
        <v>0</v>
      </c>
      <c r="AT292" s="21" t="n" hidden="false">
        <f>AS292/N292-1</f>
        <v>-1</v>
      </c>
    </row>
    <row r="293" customFormat="false" hidden="false" outlineLevel="0" collapsed="false">
      <c r="A293" s="18" t="inlineStr">
        <is>
          <t xml:space="preserve">1.1.1.2.1.1.3.15.2</t>
        </is>
      </c>
      <c r="B293" s="18" t="inlineStr">
        <is>
          <t xml:space="preserve"/>
        </is>
      </c>
      <c r="C293" s="22" t="inlineStr">
        <is>
          <t xml:space="preserve">Муфта соединительная труба-коробка_ / 25 мм</t>
        </is>
      </c>
      <c r="D293" s="7" t="inlineStr">
        <is>
          <t xml:space="preserve">42725(42) + BS25(28)</t>
        </is>
      </c>
      <c r="E293" s="7" t="inlineStr">
        <is>
          <t xml:space="preserve"/>
        </is>
      </c>
      <c r="F293" s="7" t="inlineStr">
        <is>
          <t xml:space="preserve">ШТ</t>
        </is>
      </c>
      <c r="G293" s="7" t="inlineStr">
        <is>
          <t xml:space="preserve">1</t>
        </is>
      </c>
      <c r="H293" s="8" t="n">
        <v>70</v>
      </c>
      <c r="I293" s="20" t="n">
        <v>109.36</v>
      </c>
      <c r="J293" s="19" t="n">
        <v/>
      </c>
      <c r="K293" s="19" t="n">
        <f>ROUND(I293,2)+J293</f>
        <v>109.36</v>
      </c>
      <c r="L293" s="19" t="n">
        <f>ROUND(H293*ROUND(I293,2),2)</f>
        <v>7655.2</v>
      </c>
      <c r="M293" s="19" t="n">
        <v/>
      </c>
      <c r="N293" s="19" t="n">
        <f>L293+M293</f>
        <v>7655.2</v>
      </c>
      <c r="O293" s="8" t="n">
        <v>70</v>
      </c>
      <c r="P293" s="20" t="n" hidden="false">
        <v>240</v>
      </c>
      <c r="Q293" s="19" t="n" hidden="false">
        <v/>
      </c>
      <c r="R293" s="19" t="n" hidden="false">
        <f>P293+Q293</f>
        <v>240</v>
      </c>
      <c r="S293" s="19" t="n" hidden="false">
        <f>ROUND(O293*P293,2)</f>
        <v>16800</v>
      </c>
      <c r="T293" s="19" t="n" hidden="false">
        <v/>
      </c>
      <c r="U293" s="19" t="n" hidden="false">
        <f>S293+T293</f>
        <v>16800</v>
      </c>
      <c r="V293" s="21" t="n" hidden="false">
        <f>U293/N293-1</f>
        <v>1.194586686174104</v>
      </c>
      <c r="W293" s="8" t="n">
        <v>70</v>
      </c>
      <c r="X293" s="20" t="n" hidden="false">
        <v>218.42</v>
      </c>
      <c r="Y293" s="19" t="n" hidden="false">
        <v/>
      </c>
      <c r="Z293" s="19" t="n" hidden="false">
        <f>X293+Y293</f>
        <v>218.42</v>
      </c>
      <c r="AA293" s="19" t="n" hidden="false">
        <f>ROUND(W293*X293,2)</f>
        <v>15289.4</v>
      </c>
      <c r="AB293" s="19" t="n" hidden="false">
        <v/>
      </c>
      <c r="AC293" s="19" t="n" hidden="false">
        <f>AA293+AB293</f>
        <v>15289.4</v>
      </c>
      <c r="AD293" s="21" t="n" hidden="false">
        <f>AC293/N293-1</f>
        <v>0.9972567666422825</v>
      </c>
      <c r="AE293" s="8" t="n">
        <v>70</v>
      </c>
      <c r="AF293" s="20" t="n" hidden="false">
        <v>50</v>
      </c>
      <c r="AG293" s="19" t="n" hidden="false">
        <v/>
      </c>
      <c r="AH293" s="19" t="n" hidden="false">
        <f>AF293+AG293</f>
        <v>50</v>
      </c>
      <c r="AI293" s="19" t="n" hidden="false">
        <f>ROUND(AE293*AF293,2)</f>
        <v>3500</v>
      </c>
      <c r="AJ293" s="19" t="n" hidden="false">
        <v/>
      </c>
      <c r="AK293" s="19" t="n" hidden="false">
        <f>AI293+AJ293</f>
        <v>3500</v>
      </c>
      <c r="AL293" s="21" t="n" hidden="false">
        <f>AK293/N293-1</f>
        <v>-0.542794440380395</v>
      </c>
      <c r="AM293" s="8" t="n">
        <v>0</v>
      </c>
      <c r="AN293" s="19" t="n" hidden="false">
        <v>0</v>
      </c>
      <c r="AO293" s="19" t="n" hidden="false">
        <v/>
      </c>
      <c r="AP293" s="19" t="n" hidden="false">
        <f>AN293+AO293</f>
        <v>0</v>
      </c>
      <c r="AQ293" s="19" t="n" hidden="false">
        <f>ROUND(AM293*AN293,2)</f>
        <v>0</v>
      </c>
      <c r="AR293" s="19" t="n" hidden="false">
        <v/>
      </c>
      <c r="AS293" s="19" t="n" hidden="false">
        <f>AQ293+AR293</f>
        <v>0</v>
      </c>
      <c r="AT293" s="21" t="n" hidden="false">
        <f>AS293/N293-1</f>
        <v>-1</v>
      </c>
    </row>
    <row r="294" customFormat="false" hidden="false" outlineLevel="0" collapsed="false">
      <c r="A294" s="18" t="inlineStr">
        <is>
          <t xml:space="preserve">1.1.1.2.1.1.3.15.3</t>
        </is>
      </c>
      <c r="B294" s="18" t="inlineStr">
        <is>
          <t xml:space="preserve"/>
        </is>
      </c>
      <c r="C294" s="22" t="inlineStr">
        <is>
          <t xml:space="preserve">Муфта соединительная труба-коробка_ / 20 мм</t>
        </is>
      </c>
      <c r="D294" s="7" t="inlineStr">
        <is>
          <t xml:space="preserve">42720</t>
        </is>
      </c>
      <c r="E294" s="7" t="inlineStr">
        <is>
          <t xml:space="preserve"/>
        </is>
      </c>
      <c r="F294" s="7" t="inlineStr">
        <is>
          <t xml:space="preserve">ШТ</t>
        </is>
      </c>
      <c r="G294" s="7" t="inlineStr">
        <is>
          <t xml:space="preserve">1</t>
        </is>
      </c>
      <c r="H294" s="8" t="n">
        <v>10</v>
      </c>
      <c r="I294" s="20" t="n">
        <v>86.58</v>
      </c>
      <c r="J294" s="19" t="n">
        <v/>
      </c>
      <c r="K294" s="19" t="n">
        <f>ROUND(I294,2)+J294</f>
        <v>86.58</v>
      </c>
      <c r="L294" s="19" t="n">
        <f>ROUND(H294*ROUND(I294,2),2)</f>
        <v>865.8</v>
      </c>
      <c r="M294" s="19" t="n">
        <v/>
      </c>
      <c r="N294" s="19" t="n">
        <f>L294+M294</f>
        <v>865.8</v>
      </c>
      <c r="O294" s="8" t="n">
        <v>10</v>
      </c>
      <c r="P294" s="20" t="n" hidden="false">
        <v>206</v>
      </c>
      <c r="Q294" s="19" t="n" hidden="false">
        <v/>
      </c>
      <c r="R294" s="19" t="n" hidden="false">
        <f>P294+Q294</f>
        <v>206</v>
      </c>
      <c r="S294" s="19" t="n" hidden="false">
        <f>ROUND(O294*P294,2)</f>
        <v>2060</v>
      </c>
      <c r="T294" s="19" t="n" hidden="false">
        <v/>
      </c>
      <c r="U294" s="19" t="n" hidden="false">
        <f>S294+T294</f>
        <v>2060</v>
      </c>
      <c r="V294" s="21" t="n" hidden="false">
        <f>U294/N294-1</f>
        <v>1.3793023793023793</v>
      </c>
      <c r="W294" s="8" t="n">
        <v>10</v>
      </c>
      <c r="X294" s="20" t="n" hidden="false">
        <v>188.82</v>
      </c>
      <c r="Y294" s="19" t="n" hidden="false">
        <v/>
      </c>
      <c r="Z294" s="19" t="n" hidden="false">
        <f>X294+Y294</f>
        <v>188.82</v>
      </c>
      <c r="AA294" s="19" t="n" hidden="false">
        <f>ROUND(W294*X294,2)</f>
        <v>1888.2</v>
      </c>
      <c r="AB294" s="19" t="n" hidden="false">
        <v/>
      </c>
      <c r="AC294" s="19" t="n" hidden="false">
        <f>AA294+AB294</f>
        <v>1888.2</v>
      </c>
      <c r="AD294" s="21" t="n" hidden="false">
        <f>AC294/N294-1</f>
        <v>1.180873180873181</v>
      </c>
      <c r="AE294" s="8" t="n">
        <v>10</v>
      </c>
      <c r="AF294" s="20" t="n" hidden="false">
        <v>50</v>
      </c>
      <c r="AG294" s="19" t="n" hidden="false">
        <v/>
      </c>
      <c r="AH294" s="19" t="n" hidden="false">
        <f>AF294+AG294</f>
        <v>50</v>
      </c>
      <c r="AI294" s="19" t="n" hidden="false">
        <f>ROUND(AE294*AF294,2)</f>
        <v>500</v>
      </c>
      <c r="AJ294" s="19" t="n" hidden="false">
        <v/>
      </c>
      <c r="AK294" s="19" t="n" hidden="false">
        <f>AI294+AJ294</f>
        <v>500</v>
      </c>
      <c r="AL294" s="21" t="n" hidden="false">
        <f>AK294/N294-1</f>
        <v>-0.4224994224994225</v>
      </c>
      <c r="AM294" s="8" t="n">
        <v>0</v>
      </c>
      <c r="AN294" s="19" t="n" hidden="false">
        <v>0</v>
      </c>
      <c r="AO294" s="19" t="n" hidden="false">
        <v/>
      </c>
      <c r="AP294" s="19" t="n" hidden="false">
        <f>AN294+AO294</f>
        <v>0</v>
      </c>
      <c r="AQ294" s="19" t="n" hidden="false">
        <f>ROUND(AM294*AN294,2)</f>
        <v>0</v>
      </c>
      <c r="AR294" s="19" t="n" hidden="false">
        <v/>
      </c>
      <c r="AS294" s="19" t="n" hidden="false">
        <f>AQ294+AR294</f>
        <v>0</v>
      </c>
      <c r="AT294" s="21" t="n" hidden="false">
        <f>AS294/N294-1</f>
        <v>-1</v>
      </c>
    </row>
    <row r="295" customFormat="false" hidden="false" outlineLevel="0" collapsed="false">
      <c r="A295" s="18" t="inlineStr">
        <is>
          <t xml:space="preserve">1.1.1.2.1.1.3.15.4</t>
        </is>
      </c>
      <c r="B295" s="18" t="inlineStr">
        <is>
          <t xml:space="preserve"/>
        </is>
      </c>
      <c r="C295" s="22" t="inlineStr">
        <is>
          <t xml:space="preserve">Клипса с дюбелем саморезом для крепления гофротрубы_ / 20 мм</t>
        </is>
      </c>
      <c r="D295" s="7" t="inlineStr">
        <is>
          <t xml:space="preserve"/>
        </is>
      </c>
      <c r="E295" s="7" t="inlineStr">
        <is>
          <t xml:space="preserve"/>
        </is>
      </c>
      <c r="F295" s="7" t="inlineStr">
        <is>
          <t xml:space="preserve">ШТ</t>
        </is>
      </c>
      <c r="G295" s="7" t="inlineStr">
        <is>
          <t xml:space="preserve">2</t>
        </is>
      </c>
      <c r="H295" s="8" t="n">
        <v>790</v>
      </c>
      <c r="I295" s="20" t="n">
        <v>8.48</v>
      </c>
      <c r="J295" s="19" t="n">
        <v/>
      </c>
      <c r="K295" s="19" t="n">
        <f>ROUND(I295,2)+J295</f>
        <v>8.48</v>
      </c>
      <c r="L295" s="19" t="n">
        <f>ROUND(H295*ROUND(I295,2),2)</f>
        <v>6699.2</v>
      </c>
      <c r="M295" s="19" t="n">
        <v/>
      </c>
      <c r="N295" s="19" t="n">
        <f>L295+M295</f>
        <v>6699.2</v>
      </c>
      <c r="O295" s="8" t="n">
        <v>790</v>
      </c>
      <c r="P295" s="20" t="n" hidden="false">
        <v>18</v>
      </c>
      <c r="Q295" s="19" t="n" hidden="false">
        <v/>
      </c>
      <c r="R295" s="19" t="n" hidden="false">
        <f>P295+Q295</f>
        <v>18</v>
      </c>
      <c r="S295" s="19" t="n" hidden="false">
        <f>ROUND(O295*P295,2)</f>
        <v>14220</v>
      </c>
      <c r="T295" s="19" t="n" hidden="false">
        <v/>
      </c>
      <c r="U295" s="19" t="n" hidden="false">
        <f>S295+T295</f>
        <v>14220</v>
      </c>
      <c r="V295" s="21" t="n" hidden="false">
        <f>U295/N295-1</f>
        <v>1.1226415094339623</v>
      </c>
      <c r="W295" s="8" t="n">
        <v>790</v>
      </c>
      <c r="X295" s="20" t="n" hidden="false">
        <v>10</v>
      </c>
      <c r="Y295" s="19" t="n" hidden="false">
        <v/>
      </c>
      <c r="Z295" s="19" t="n" hidden="false">
        <f>X295+Y295</f>
        <v>10</v>
      </c>
      <c r="AA295" s="19" t="n" hidden="false">
        <f>ROUND(W295*X295,2)</f>
        <v>7900</v>
      </c>
      <c r="AB295" s="19" t="n" hidden="false">
        <v/>
      </c>
      <c r="AC295" s="19" t="n" hidden="false">
        <f>AA295+AB295</f>
        <v>7900</v>
      </c>
      <c r="AD295" s="21" t="n" hidden="false">
        <f>AC295/N295-1</f>
        <v>0.179245283018868</v>
      </c>
      <c r="AE295" s="8" t="n">
        <v>790</v>
      </c>
      <c r="AF295" s="20" t="n" hidden="false">
        <v>18</v>
      </c>
      <c r="AG295" s="19" t="n" hidden="false">
        <v/>
      </c>
      <c r="AH295" s="19" t="n" hidden="false">
        <f>AF295+AG295</f>
        <v>18</v>
      </c>
      <c r="AI295" s="19" t="n" hidden="false">
        <f>ROUND(AE295*AF295,2)</f>
        <v>14220</v>
      </c>
      <c r="AJ295" s="19" t="n" hidden="false">
        <v/>
      </c>
      <c r="AK295" s="19" t="n" hidden="false">
        <f>AI295+AJ295</f>
        <v>14220</v>
      </c>
      <c r="AL295" s="21" t="n" hidden="false">
        <f>AK295/N295-1</f>
        <v>1.1226415094339623</v>
      </c>
      <c r="AM295" s="8" t="n">
        <v>0</v>
      </c>
      <c r="AN295" s="19" t="n" hidden="false">
        <v>0</v>
      </c>
      <c r="AO295" s="19" t="n" hidden="false">
        <v/>
      </c>
      <c r="AP295" s="19" t="n" hidden="false">
        <f>AN295+AO295</f>
        <v>0</v>
      </c>
      <c r="AQ295" s="19" t="n" hidden="false">
        <f>ROUND(AM295*AN295,2)</f>
        <v>0</v>
      </c>
      <c r="AR295" s="19" t="n" hidden="false">
        <v/>
      </c>
      <c r="AS295" s="19" t="n" hidden="false">
        <f>AQ295+AR295</f>
        <v>0</v>
      </c>
      <c r="AT295" s="21" t="n" hidden="false">
        <f>AS295/N295-1</f>
        <v>-1</v>
      </c>
    </row>
    <row r="296" customFormat="false" hidden="false" outlineLevel="0" collapsed="false">
      <c r="A296" s="18" t="inlineStr">
        <is>
          <t xml:space="preserve">1.1.1.2.1.1.3.15.5</t>
        </is>
      </c>
      <c r="B296" s="18" t="inlineStr">
        <is>
          <t xml:space="preserve"/>
        </is>
      </c>
      <c r="C296" s="22" t="inlineStr">
        <is>
          <t xml:space="preserve">Клипса с дюбелем саморезом для крепления гофротрубы_ / 25 мм</t>
        </is>
      </c>
      <c r="D296" s="7" t="inlineStr">
        <is>
          <t xml:space="preserve"/>
        </is>
      </c>
      <c r="E296" s="7" t="inlineStr">
        <is>
          <t xml:space="preserve"/>
        </is>
      </c>
      <c r="F296" s="7" t="inlineStr">
        <is>
          <t xml:space="preserve">ШТ</t>
        </is>
      </c>
      <c r="G296" s="7" t="inlineStr">
        <is>
          <t xml:space="preserve">2</t>
        </is>
      </c>
      <c r="H296" s="8" t="n">
        <v>3964</v>
      </c>
      <c r="I296" s="20" t="n">
        <v>7</v>
      </c>
      <c r="J296" s="19" t="n">
        <v/>
      </c>
      <c r="K296" s="19" t="n">
        <f>ROUND(I296,2)+J296</f>
        <v>7</v>
      </c>
      <c r="L296" s="19" t="n">
        <f>ROUND(H296*ROUND(I296,2),2)</f>
        <v>27748</v>
      </c>
      <c r="M296" s="19" t="n">
        <v/>
      </c>
      <c r="N296" s="19" t="n">
        <f>L296+M296</f>
        <v>27748</v>
      </c>
      <c r="O296" s="8" t="n">
        <v>3964</v>
      </c>
      <c r="P296" s="20" t="n" hidden="false">
        <v>19</v>
      </c>
      <c r="Q296" s="19" t="n" hidden="false">
        <v/>
      </c>
      <c r="R296" s="19" t="n" hidden="false">
        <f>P296+Q296</f>
        <v>19</v>
      </c>
      <c r="S296" s="19" t="n" hidden="false">
        <f>ROUND(O296*P296,2)</f>
        <v>75316</v>
      </c>
      <c r="T296" s="19" t="n" hidden="false">
        <v/>
      </c>
      <c r="U296" s="19" t="n" hidden="false">
        <f>S296+T296</f>
        <v>75316</v>
      </c>
      <c r="V296" s="21" t="n" hidden="false">
        <f>U296/N296-1</f>
        <v>1.7142857142857144</v>
      </c>
      <c r="W296" s="8" t="n">
        <v>3964</v>
      </c>
      <c r="X296" s="20" t="n" hidden="false">
        <v>10</v>
      </c>
      <c r="Y296" s="19" t="n" hidden="false">
        <v/>
      </c>
      <c r="Z296" s="19" t="n" hidden="false">
        <f>X296+Y296</f>
        <v>10</v>
      </c>
      <c r="AA296" s="19" t="n" hidden="false">
        <f>ROUND(W296*X296,2)</f>
        <v>39640</v>
      </c>
      <c r="AB296" s="19" t="n" hidden="false">
        <v/>
      </c>
      <c r="AC296" s="19" t="n" hidden="false">
        <f>AA296+AB296</f>
        <v>39640</v>
      </c>
      <c r="AD296" s="21" t="n" hidden="false">
        <f>AC296/N296-1</f>
        <v>0.4285714285714286</v>
      </c>
      <c r="AE296" s="8" t="n">
        <v>3964</v>
      </c>
      <c r="AF296" s="20" t="n" hidden="false">
        <v>18</v>
      </c>
      <c r="AG296" s="19" t="n" hidden="false">
        <v/>
      </c>
      <c r="AH296" s="19" t="n" hidden="false">
        <f>AF296+AG296</f>
        <v>18</v>
      </c>
      <c r="AI296" s="19" t="n" hidden="false">
        <f>ROUND(AE296*AF296,2)</f>
        <v>71352</v>
      </c>
      <c r="AJ296" s="19" t="n" hidden="false">
        <v/>
      </c>
      <c r="AK296" s="19" t="n" hidden="false">
        <f>AI296+AJ296</f>
        <v>71352</v>
      </c>
      <c r="AL296" s="21" t="n" hidden="false">
        <f>AK296/N296-1</f>
        <v>1.5714285714285716</v>
      </c>
      <c r="AM296" s="8" t="n">
        <v>0</v>
      </c>
      <c r="AN296" s="19" t="n" hidden="false">
        <v>0</v>
      </c>
      <c r="AO296" s="19" t="n" hidden="false">
        <v/>
      </c>
      <c r="AP296" s="19" t="n" hidden="false">
        <f>AN296+AO296</f>
        <v>0</v>
      </c>
      <c r="AQ296" s="19" t="n" hidden="false">
        <f>ROUND(AM296*AN296,2)</f>
        <v>0</v>
      </c>
      <c r="AR296" s="19" t="n" hidden="false">
        <v/>
      </c>
      <c r="AS296" s="19" t="n" hidden="false">
        <f>AQ296+AR296</f>
        <v>0</v>
      </c>
      <c r="AT296" s="21" t="n" hidden="false">
        <f>AS296/N296-1</f>
        <v>-1</v>
      </c>
    </row>
    <row r="297" customFormat="false" hidden="false" outlineLevel="0" collapsed="false">
      <c r="A297" s="18" t="inlineStr">
        <is>
          <t xml:space="preserve">1.1.1.2.1.1.3.16</t>
        </is>
      </c>
      <c r="B297" s="18" t="inlineStr">
        <is>
          <t xml:space="preserve"/>
        </is>
      </c>
      <c r="C297" s="18" t="inlineStr">
        <is>
          <t xml:space="preserve">Монтаж трубы ПВХ, ПНД для кабеля / расходные материалы</t>
        </is>
      </c>
      <c r="D297" s="7" t="inlineStr">
        <is>
          <t xml:space="preserve">ЭМ</t>
        </is>
      </c>
      <c r="E297" s="7" t="inlineStr">
        <is>
          <t xml:space="preserve"/>
        </is>
      </c>
      <c r="F297" s="7" t="inlineStr">
        <is>
          <t xml:space="preserve">ПОГ М</t>
        </is>
      </c>
      <c r="G297" s="7" t="inlineStr">
        <is>
          <t xml:space="preserve">1</t>
        </is>
      </c>
      <c r="H297" s="8" t="n">
        <v>16120</v>
      </c>
      <c r="I297" s="19" t="n">
        <f>ROUND((L298+L299+L300+L301+L302)/H297,2)</f>
        <v>15.48</v>
      </c>
      <c r="J297" s="20" t="n">
        <v>0</v>
      </c>
      <c r="K297" s="19" t="n">
        <f>I297+ROUND(J297,2)</f>
        <v>15.48</v>
      </c>
      <c r="L297" s="19" t="n">
        <f>ROUND(H297*I297,2)</f>
        <v>249537.6</v>
      </c>
      <c r="M297" s="19" t="n">
        <f>ROUND(H297*ROUND(J297,2),2)</f>
        <v>0</v>
      </c>
      <c r="N297" s="19" t="n">
        <f>L297+M297</f>
        <v>249537.6</v>
      </c>
      <c r="O297" s="8" t="n">
        <v>16120</v>
      </c>
      <c r="P297" s="19" t="n" hidden="false">
        <f>ROUND((S298+S299+S300+S301+S302)/O297,2)</f>
        <v>44.56</v>
      </c>
      <c r="Q297" s="20" t="n" hidden="false">
        <v>1</v>
      </c>
      <c r="R297" s="19" t="n" hidden="false">
        <f>P297+Q297</f>
        <v>45.56</v>
      </c>
      <c r="S297" s="19" t="n" hidden="false">
        <f>ROUND(O297*P297,2)</f>
        <v>718307.2</v>
      </c>
      <c r="T297" s="19" t="n" hidden="false">
        <f>ROUND(O297*Q297,2)</f>
        <v>16120</v>
      </c>
      <c r="U297" s="19" t="n" hidden="false">
        <f>S297+T297</f>
        <v>734427.2</v>
      </c>
      <c r="V297" s="21" t="n" hidden="false">
        <f>U297/N297-1</f>
        <v>1.9431524547803614</v>
      </c>
      <c r="W297" s="8" t="n">
        <v>16120</v>
      </c>
      <c r="X297" s="19" t="n" hidden="false">
        <f>ROUND((AA298+AA299+AA300+AA301+AA302)/W297,2)</f>
        <v>19.52</v>
      </c>
      <c r="Y297" s="19" t="n" hidden="false">
        <v>0</v>
      </c>
      <c r="Z297" s="19" t="n" hidden="false">
        <f>X297+Y297</f>
        <v>19.52</v>
      </c>
      <c r="AA297" s="19" t="n" hidden="false">
        <f>ROUND(W297*X297,2)</f>
        <v>314662.4</v>
      </c>
      <c r="AB297" s="19" t="n" hidden="false">
        <f>ROUND(W297*Y297,2)</f>
        <v>0</v>
      </c>
      <c r="AC297" s="19" t="n" hidden="false">
        <f>AA297+AB297</f>
        <v>314662.4</v>
      </c>
      <c r="AD297" s="21" t="n" hidden="false">
        <f>AC297/N297-1</f>
        <v>0.260981912144703</v>
      </c>
      <c r="AE297" s="8" t="n">
        <v>16120</v>
      </c>
      <c r="AF297" s="19" t="n" hidden="false">
        <f>ROUND((AI298+AI299+AI300+AI301+AI302)/AE297,2)</f>
        <v>38.89</v>
      </c>
      <c r="AG297" s="19" t="n" hidden="false">
        <v>0</v>
      </c>
      <c r="AH297" s="19" t="n" hidden="false">
        <f>AF297+AG297</f>
        <v>38.89</v>
      </c>
      <c r="AI297" s="19" t="n" hidden="false">
        <f>ROUND(AE297*AF297,2)</f>
        <v>626906.8</v>
      </c>
      <c r="AJ297" s="19" t="n" hidden="false">
        <f>ROUND(AE297*AG297,2)</f>
        <v>0</v>
      </c>
      <c r="AK297" s="19" t="n" hidden="false">
        <f>AI297+AJ297</f>
        <v>626906.8</v>
      </c>
      <c r="AL297" s="21" t="n" hidden="false">
        <f>AK297/N297-1</f>
        <v>1.5122739018087858</v>
      </c>
      <c r="AM297" s="8" t="n">
        <v>0</v>
      </c>
      <c r="AN297" s="19" t="n" hidden="false">
        <f>ROUND((AQ298+AQ299+AQ300+AQ301+AQ302)/AM297,2)</f>
        <v>0</v>
      </c>
      <c r="AO297" s="19" t="n" hidden="false">
        <v>0</v>
      </c>
      <c r="AP297" s="19" t="n" hidden="false">
        <f>AN297+AO297</f>
        <v>0</v>
      </c>
      <c r="AQ297" s="19" t="n" hidden="false">
        <f>ROUND(AM297*AN297,2)</f>
        <v>0</v>
      </c>
      <c r="AR297" s="19" t="n" hidden="false">
        <f>ROUND(AM297*AO297,2)</f>
        <v>0</v>
      </c>
      <c r="AS297" s="19" t="n" hidden="false">
        <f>AQ297+AR297</f>
        <v>0</v>
      </c>
      <c r="AT297" s="21" t="n" hidden="false">
        <f>AS297/N297-1</f>
        <v>-1</v>
      </c>
    </row>
    <row r="298" customFormat="false" hidden="false" outlineLevel="0" collapsed="false">
      <c r="A298" s="18" t="inlineStr">
        <is>
          <t xml:space="preserve">1.1.1.2.1.1.3.16.1</t>
        </is>
      </c>
      <c r="B298" s="18" t="inlineStr">
        <is>
          <t xml:space="preserve"/>
        </is>
      </c>
      <c r="C298" s="22" t="inlineStr">
        <is>
          <t xml:space="preserve">Клипса с дюбелем саморезом для крепления гофротрубы_ / 32 мм</t>
        </is>
      </c>
      <c r="D298" s="7" t="inlineStr">
        <is>
          <t xml:space="preserve"/>
        </is>
      </c>
      <c r="E298" s="7" t="inlineStr">
        <is>
          <t xml:space="preserve"/>
        </is>
      </c>
      <c r="F298" s="7" t="inlineStr">
        <is>
          <t xml:space="preserve">ШТ</t>
        </is>
      </c>
      <c r="G298" s="7" t="inlineStr">
        <is>
          <t xml:space="preserve">2</t>
        </is>
      </c>
      <c r="H298" s="8" t="n">
        <v>12310</v>
      </c>
      <c r="I298" s="20" t="n">
        <v>8.88</v>
      </c>
      <c r="J298" s="19" t="n">
        <v/>
      </c>
      <c r="K298" s="19" t="n">
        <f>ROUND(I298,2)+J298</f>
        <v>8.88</v>
      </c>
      <c r="L298" s="19" t="n">
        <f>ROUND(H298*ROUND(I298,2),2)</f>
        <v>109312.8</v>
      </c>
      <c r="M298" s="19" t="n">
        <v/>
      </c>
      <c r="N298" s="19" t="n">
        <f>L298+M298</f>
        <v>109312.8</v>
      </c>
      <c r="O298" s="8" t="n">
        <v>12310</v>
      </c>
      <c r="P298" s="20" t="n" hidden="false">
        <v>21</v>
      </c>
      <c r="Q298" s="19" t="n" hidden="false">
        <v/>
      </c>
      <c r="R298" s="19" t="n" hidden="false">
        <f>P298+Q298</f>
        <v>21</v>
      </c>
      <c r="S298" s="19" t="n" hidden="false">
        <f>ROUND(O298*P298,2)</f>
        <v>258510</v>
      </c>
      <c r="T298" s="19" t="n" hidden="false">
        <v/>
      </c>
      <c r="U298" s="19" t="n" hidden="false">
        <f>S298+T298</f>
        <v>258510</v>
      </c>
      <c r="V298" s="21" t="n" hidden="false">
        <f>U298/N298-1</f>
        <v>1.364864864864865</v>
      </c>
      <c r="W298" s="8" t="n">
        <v>12310</v>
      </c>
      <c r="X298" s="20" t="n" hidden="false">
        <v>10</v>
      </c>
      <c r="Y298" s="19" t="n" hidden="false">
        <v/>
      </c>
      <c r="Z298" s="19" t="n" hidden="false">
        <f>X298+Y298</f>
        <v>10</v>
      </c>
      <c r="AA298" s="19" t="n" hidden="false">
        <f>ROUND(W298*X298,2)</f>
        <v>123100</v>
      </c>
      <c r="AB298" s="19" t="n" hidden="false">
        <v/>
      </c>
      <c r="AC298" s="19" t="n" hidden="false">
        <f>AA298+AB298</f>
        <v>123100</v>
      </c>
      <c r="AD298" s="21" t="n" hidden="false">
        <f>AC298/N298-1</f>
        <v>0.12612612612612617</v>
      </c>
      <c r="AE298" s="8" t="n">
        <v>12310</v>
      </c>
      <c r="AF298" s="20" t="n" hidden="false">
        <v>20</v>
      </c>
      <c r="AG298" s="19" t="n" hidden="false">
        <v/>
      </c>
      <c r="AH298" s="19" t="n" hidden="false">
        <f>AF298+AG298</f>
        <v>20</v>
      </c>
      <c r="AI298" s="19" t="n" hidden="false">
        <f>ROUND(AE298*AF298,2)</f>
        <v>246200</v>
      </c>
      <c r="AJ298" s="19" t="n" hidden="false">
        <v/>
      </c>
      <c r="AK298" s="19" t="n" hidden="false">
        <f>AI298+AJ298</f>
        <v>246200</v>
      </c>
      <c r="AL298" s="21" t="n" hidden="false">
        <f>AK298/N298-1</f>
        <v>1.2522522522522523</v>
      </c>
      <c r="AM298" s="8" t="n">
        <v>0</v>
      </c>
      <c r="AN298" s="19" t="n" hidden="false">
        <v>0</v>
      </c>
      <c r="AO298" s="19" t="n" hidden="false">
        <v/>
      </c>
      <c r="AP298" s="19" t="n" hidden="false">
        <f>AN298+AO298</f>
        <v>0</v>
      </c>
      <c r="AQ298" s="19" t="n" hidden="false">
        <f>ROUND(AM298*AN298,2)</f>
        <v>0</v>
      </c>
      <c r="AR298" s="19" t="n" hidden="false">
        <v/>
      </c>
      <c r="AS298" s="19" t="n" hidden="false">
        <f>AQ298+AR298</f>
        <v>0</v>
      </c>
      <c r="AT298" s="21" t="n" hidden="false">
        <f>AS298/N298-1</f>
        <v>-1</v>
      </c>
    </row>
    <row r="299" customFormat="false" hidden="false" outlineLevel="0" collapsed="false">
      <c r="A299" s="18" t="inlineStr">
        <is>
          <t xml:space="preserve">1.1.1.2.1.1.3.16.2</t>
        </is>
      </c>
      <c r="B299" s="18" t="inlineStr">
        <is>
          <t xml:space="preserve"/>
        </is>
      </c>
      <c r="C299" s="22" t="inlineStr">
        <is>
          <t xml:space="preserve">Клипса с дюбелем саморезом для крепления гофротрубы_ / 25 мм</t>
        </is>
      </c>
      <c r="D299" s="7" t="inlineStr">
        <is>
          <t xml:space="preserve"/>
        </is>
      </c>
      <c r="E299" s="7" t="inlineStr">
        <is>
          <t xml:space="preserve"/>
        </is>
      </c>
      <c r="F299" s="7" t="inlineStr">
        <is>
          <t xml:space="preserve">ШТ</t>
        </is>
      </c>
      <c r="G299" s="7" t="inlineStr">
        <is>
          <t xml:space="preserve">2</t>
        </is>
      </c>
      <c r="H299" s="8" t="n">
        <v>16120</v>
      </c>
      <c r="I299" s="20" t="n">
        <v>7</v>
      </c>
      <c r="J299" s="19" t="n">
        <v/>
      </c>
      <c r="K299" s="19" t="n">
        <f>ROUND(I299,2)+J299</f>
        <v>7</v>
      </c>
      <c r="L299" s="19" t="n">
        <f>ROUND(H299*ROUND(I299,2),2)</f>
        <v>112840</v>
      </c>
      <c r="M299" s="19" t="n">
        <v/>
      </c>
      <c r="N299" s="19" t="n">
        <f>L299+M299</f>
        <v>112840</v>
      </c>
      <c r="O299" s="8" t="n">
        <v>16120</v>
      </c>
      <c r="P299" s="20" t="n" hidden="false">
        <v>19</v>
      </c>
      <c r="Q299" s="19" t="n" hidden="false">
        <v/>
      </c>
      <c r="R299" s="19" t="n" hidden="false">
        <f>P299+Q299</f>
        <v>19</v>
      </c>
      <c r="S299" s="19" t="n" hidden="false">
        <f>ROUND(O299*P299,2)</f>
        <v>306280</v>
      </c>
      <c r="T299" s="19" t="n" hidden="false">
        <v/>
      </c>
      <c r="U299" s="19" t="n" hidden="false">
        <f>S299+T299</f>
        <v>306280</v>
      </c>
      <c r="V299" s="21" t="n" hidden="false">
        <f>U299/N299-1</f>
        <v>1.7142857142857144</v>
      </c>
      <c r="W299" s="8" t="n">
        <v>16120</v>
      </c>
      <c r="X299" s="20" t="n" hidden="false">
        <v>10</v>
      </c>
      <c r="Y299" s="19" t="n" hidden="false">
        <v/>
      </c>
      <c r="Z299" s="19" t="n" hidden="false">
        <f>X299+Y299</f>
        <v>10</v>
      </c>
      <c r="AA299" s="19" t="n" hidden="false">
        <f>ROUND(W299*X299,2)</f>
        <v>161200</v>
      </c>
      <c r="AB299" s="19" t="n" hidden="false">
        <v/>
      </c>
      <c r="AC299" s="19" t="n" hidden="false">
        <f>AA299+AB299</f>
        <v>161200</v>
      </c>
      <c r="AD299" s="21" t="n" hidden="false">
        <f>AC299/N299-1</f>
        <v>0.4285714285714286</v>
      </c>
      <c r="AE299" s="8" t="n">
        <v>16120</v>
      </c>
      <c r="AF299" s="20" t="n" hidden="false">
        <v>18</v>
      </c>
      <c r="AG299" s="19" t="n" hidden="false">
        <v/>
      </c>
      <c r="AH299" s="19" t="n" hidden="false">
        <f>AF299+AG299</f>
        <v>18</v>
      </c>
      <c r="AI299" s="19" t="n" hidden="false">
        <f>ROUND(AE299*AF299,2)</f>
        <v>290160</v>
      </c>
      <c r="AJ299" s="19" t="n" hidden="false">
        <v/>
      </c>
      <c r="AK299" s="19" t="n" hidden="false">
        <f>AI299+AJ299</f>
        <v>290160</v>
      </c>
      <c r="AL299" s="21" t="n" hidden="false">
        <f>AK299/N299-1</f>
        <v>1.5714285714285716</v>
      </c>
      <c r="AM299" s="8" t="n">
        <v>0</v>
      </c>
      <c r="AN299" s="19" t="n" hidden="false">
        <v>0</v>
      </c>
      <c r="AO299" s="19" t="n" hidden="false">
        <v/>
      </c>
      <c r="AP299" s="19" t="n" hidden="false">
        <f>AN299+AO299</f>
        <v>0</v>
      </c>
      <c r="AQ299" s="19" t="n" hidden="false">
        <f>ROUND(AM299*AN299,2)</f>
        <v>0</v>
      </c>
      <c r="AR299" s="19" t="n" hidden="false">
        <v/>
      </c>
      <c r="AS299" s="19" t="n" hidden="false">
        <f>AQ299+AR299</f>
        <v>0</v>
      </c>
      <c r="AT299" s="21" t="n" hidden="false">
        <f>AS299/N299-1</f>
        <v>-1</v>
      </c>
    </row>
    <row r="300" customFormat="false" hidden="false" outlineLevel="0" collapsed="false">
      <c r="A300" s="18" t="inlineStr">
        <is>
          <t xml:space="preserve">1.1.1.2.1.1.3.16.3</t>
        </is>
      </c>
      <c r="B300" s="18" t="inlineStr">
        <is>
          <t xml:space="preserve"/>
        </is>
      </c>
      <c r="C300" s="22" t="inlineStr">
        <is>
          <t xml:space="preserve">Клипса с дюбелем саморезом для крепления гофротрубы_ / 50 мм</t>
        </is>
      </c>
      <c r="D300" s="7" t="inlineStr">
        <is>
          <t xml:space="preserve"/>
        </is>
      </c>
      <c r="E300" s="7" t="inlineStr">
        <is>
          <t xml:space="preserve"/>
        </is>
      </c>
      <c r="F300" s="7" t="inlineStr">
        <is>
          <t xml:space="preserve">ШТ</t>
        </is>
      </c>
      <c r="G300" s="7" t="inlineStr">
        <is>
          <t xml:space="preserve">2</t>
        </is>
      </c>
      <c r="H300" s="8" t="n">
        <v>700</v>
      </c>
      <c r="I300" s="20" t="n">
        <v>10.5</v>
      </c>
      <c r="J300" s="19" t="n">
        <v/>
      </c>
      <c r="K300" s="19" t="n">
        <f>ROUND(I300,2)+J300</f>
        <v>10.5</v>
      </c>
      <c r="L300" s="19" t="n">
        <f>ROUND(H300*ROUND(I300,2),2)</f>
        <v>7350</v>
      </c>
      <c r="M300" s="19" t="n">
        <v/>
      </c>
      <c r="N300" s="19" t="n">
        <f>L300+M300</f>
        <v>7350</v>
      </c>
      <c r="O300" s="8" t="n">
        <v>700</v>
      </c>
      <c r="P300" s="20" t="n" hidden="false">
        <v>45</v>
      </c>
      <c r="Q300" s="19" t="n" hidden="false">
        <v/>
      </c>
      <c r="R300" s="19" t="n" hidden="false">
        <f>P300+Q300</f>
        <v>45</v>
      </c>
      <c r="S300" s="19" t="n" hidden="false">
        <f>ROUND(O300*P300,2)</f>
        <v>31500</v>
      </c>
      <c r="T300" s="19" t="n" hidden="false">
        <v/>
      </c>
      <c r="U300" s="19" t="n" hidden="false">
        <f>S300+T300</f>
        <v>31500</v>
      </c>
      <c r="V300" s="21" t="n" hidden="false">
        <f>U300/N300-1</f>
        <v>3.2857142857142856</v>
      </c>
      <c r="W300" s="8" t="n">
        <v>700</v>
      </c>
      <c r="X300" s="20" t="n" hidden="false">
        <v>10</v>
      </c>
      <c r="Y300" s="19" t="n" hidden="false">
        <v/>
      </c>
      <c r="Z300" s="19" t="n" hidden="false">
        <f>X300+Y300</f>
        <v>10</v>
      </c>
      <c r="AA300" s="19" t="n" hidden="false">
        <f>ROUND(W300*X300,2)</f>
        <v>7000</v>
      </c>
      <c r="AB300" s="19" t="n" hidden="false">
        <v/>
      </c>
      <c r="AC300" s="19" t="n" hidden="false">
        <f>AA300+AB300</f>
        <v>7000</v>
      </c>
      <c r="AD300" s="21" t="n" hidden="false">
        <f>AC300/N300-1</f>
        <v>-0.04761904761904767</v>
      </c>
      <c r="AE300" s="8" t="n">
        <v>700</v>
      </c>
      <c r="AF300" s="20" t="n" hidden="false">
        <v>25</v>
      </c>
      <c r="AG300" s="19" t="n" hidden="false">
        <v/>
      </c>
      <c r="AH300" s="19" t="n" hidden="false">
        <f>AF300+AG300</f>
        <v>25</v>
      </c>
      <c r="AI300" s="19" t="n" hidden="false">
        <f>ROUND(AE300*AF300,2)</f>
        <v>17500</v>
      </c>
      <c r="AJ300" s="19" t="n" hidden="false">
        <v/>
      </c>
      <c r="AK300" s="19" t="n" hidden="false">
        <f>AI300+AJ300</f>
        <v>17500</v>
      </c>
      <c r="AL300" s="21" t="n" hidden="false">
        <f>AK300/N300-1</f>
        <v>1.380952380952381</v>
      </c>
      <c r="AM300" s="8" t="n">
        <v>0</v>
      </c>
      <c r="AN300" s="19" t="n" hidden="false">
        <v>0</v>
      </c>
      <c r="AO300" s="19" t="n" hidden="false">
        <v/>
      </c>
      <c r="AP300" s="19" t="n" hidden="false">
        <f>AN300+AO300</f>
        <v>0</v>
      </c>
      <c r="AQ300" s="19" t="n" hidden="false">
        <f>ROUND(AM300*AN300,2)</f>
        <v>0</v>
      </c>
      <c r="AR300" s="19" t="n" hidden="false">
        <v/>
      </c>
      <c r="AS300" s="19" t="n" hidden="false">
        <f>AQ300+AR300</f>
        <v>0</v>
      </c>
      <c r="AT300" s="21" t="n" hidden="false">
        <f>AS300/N300-1</f>
        <v>-1</v>
      </c>
    </row>
    <row r="301" customFormat="false" hidden="false" outlineLevel="0" collapsed="false">
      <c r="A301" s="18" t="inlineStr">
        <is>
          <t xml:space="preserve">1.1.1.2.1.1.3.16.4</t>
        </is>
      </c>
      <c r="B301" s="18" t="inlineStr">
        <is>
          <t xml:space="preserve"/>
        </is>
      </c>
      <c r="C301" s="22" t="inlineStr">
        <is>
          <t xml:space="preserve">Клипса с дюбелем саморезом для крепления гофротрубы_ / 40 мм</t>
        </is>
      </c>
      <c r="D301" s="7" t="inlineStr">
        <is>
          <t xml:space="preserve"/>
        </is>
      </c>
      <c r="E301" s="7" t="inlineStr">
        <is>
          <t xml:space="preserve"/>
        </is>
      </c>
      <c r="F301" s="7" t="inlineStr">
        <is>
          <t xml:space="preserve">ШТ</t>
        </is>
      </c>
      <c r="G301" s="7" t="inlineStr">
        <is>
          <t xml:space="preserve">2</t>
        </is>
      </c>
      <c r="H301" s="8" t="n">
        <v>1550</v>
      </c>
      <c r="I301" s="20" t="n">
        <v>10.5</v>
      </c>
      <c r="J301" s="19" t="n">
        <v/>
      </c>
      <c r="K301" s="19" t="n">
        <f>ROUND(I301,2)+J301</f>
        <v>10.5</v>
      </c>
      <c r="L301" s="19" t="n">
        <f>ROUND(H301*ROUND(I301,2),2)</f>
        <v>16275</v>
      </c>
      <c r="M301" s="19" t="n">
        <v/>
      </c>
      <c r="N301" s="19" t="n">
        <f>L301+M301</f>
        <v>16275</v>
      </c>
      <c r="O301" s="8" t="n">
        <v>1550</v>
      </c>
      <c r="P301" s="20" t="n" hidden="false">
        <v>40</v>
      </c>
      <c r="Q301" s="19" t="n" hidden="false">
        <v/>
      </c>
      <c r="R301" s="19" t="n" hidden="false">
        <f>P301+Q301</f>
        <v>40</v>
      </c>
      <c r="S301" s="19" t="n" hidden="false">
        <f>ROUND(O301*P301,2)</f>
        <v>62000</v>
      </c>
      <c r="T301" s="19" t="n" hidden="false">
        <v/>
      </c>
      <c r="U301" s="19" t="n" hidden="false">
        <f>S301+T301</f>
        <v>62000</v>
      </c>
      <c r="V301" s="21" t="n" hidden="false">
        <f>U301/N301-1</f>
        <v>2.8095238095238093</v>
      </c>
      <c r="W301" s="8" t="n">
        <v>1550</v>
      </c>
      <c r="X301" s="20" t="n" hidden="false">
        <v>10</v>
      </c>
      <c r="Y301" s="19" t="n" hidden="false">
        <v/>
      </c>
      <c r="Z301" s="19" t="n" hidden="false">
        <f>X301+Y301</f>
        <v>10</v>
      </c>
      <c r="AA301" s="19" t="n" hidden="false">
        <f>ROUND(W301*X301,2)</f>
        <v>15500</v>
      </c>
      <c r="AB301" s="19" t="n" hidden="false">
        <v/>
      </c>
      <c r="AC301" s="19" t="n" hidden="false">
        <f>AA301+AB301</f>
        <v>15500</v>
      </c>
      <c r="AD301" s="21" t="n" hidden="false">
        <f>AC301/N301-1</f>
        <v>-0.04761904761904767</v>
      </c>
      <c r="AE301" s="8" t="n">
        <v>1550</v>
      </c>
      <c r="AF301" s="20" t="n" hidden="false">
        <v>22</v>
      </c>
      <c r="AG301" s="19" t="n" hidden="false">
        <v/>
      </c>
      <c r="AH301" s="19" t="n" hidden="false">
        <f>AF301+AG301</f>
        <v>22</v>
      </c>
      <c r="AI301" s="19" t="n" hidden="false">
        <f>ROUND(AE301*AF301,2)</f>
        <v>34100</v>
      </c>
      <c r="AJ301" s="19" t="n" hidden="false">
        <v/>
      </c>
      <c r="AK301" s="19" t="n" hidden="false">
        <f>AI301+AJ301</f>
        <v>34100</v>
      </c>
      <c r="AL301" s="21" t="n" hidden="false">
        <f>AK301/N301-1</f>
        <v>1.0952380952380953</v>
      </c>
      <c r="AM301" s="8" t="n">
        <v>0</v>
      </c>
      <c r="AN301" s="19" t="n" hidden="false">
        <v>0</v>
      </c>
      <c r="AO301" s="19" t="n" hidden="false">
        <v/>
      </c>
      <c r="AP301" s="19" t="n" hidden="false">
        <f>AN301+AO301</f>
        <v>0</v>
      </c>
      <c r="AQ301" s="19" t="n" hidden="false">
        <f>ROUND(AM301*AN301,2)</f>
        <v>0</v>
      </c>
      <c r="AR301" s="19" t="n" hidden="false">
        <v/>
      </c>
      <c r="AS301" s="19" t="n" hidden="false">
        <f>AQ301+AR301</f>
        <v>0</v>
      </c>
      <c r="AT301" s="21" t="n" hidden="false">
        <f>AS301/N301-1</f>
        <v>-1</v>
      </c>
    </row>
    <row r="302" customFormat="false" hidden="false" outlineLevel="0" collapsed="false">
      <c r="A302" s="18" t="inlineStr">
        <is>
          <t xml:space="preserve">1.1.1.2.1.1.3.16.5</t>
        </is>
      </c>
      <c r="B302" s="18" t="inlineStr">
        <is>
          <t xml:space="preserve"/>
        </is>
      </c>
      <c r="C302" s="22" t="inlineStr">
        <is>
          <t xml:space="preserve">Скоба металлическая двухлапковая_ / 48-50мм</t>
        </is>
      </c>
      <c r="D302" s="7" t="inlineStr">
        <is>
          <t xml:space="preserve">Держатель с защёлкой и дюбелем для труб гофрированных,
диаметром 63</t>
        </is>
      </c>
      <c r="E302" s="7" t="inlineStr">
        <is>
          <t xml:space="preserve"/>
        </is>
      </c>
      <c r="F302" s="7" t="inlineStr">
        <is>
          <t xml:space="preserve">ШТ</t>
        </is>
      </c>
      <c r="G302" s="7" t="inlineStr">
        <is>
          <t xml:space="preserve">1</t>
        </is>
      </c>
      <c r="H302" s="8" t="n">
        <v>780</v>
      </c>
      <c r="I302" s="20" t="n">
        <v>4.79</v>
      </c>
      <c r="J302" s="19" t="n">
        <v/>
      </c>
      <c r="K302" s="19" t="n">
        <f>ROUND(I302,2)+J302</f>
        <v>4.79</v>
      </c>
      <c r="L302" s="19" t="n">
        <f>ROUND(H302*ROUND(I302,2),2)</f>
        <v>3736.2</v>
      </c>
      <c r="M302" s="19" t="n">
        <v/>
      </c>
      <c r="N302" s="19" t="n">
        <f>L302+M302</f>
        <v>3736.2</v>
      </c>
      <c r="O302" s="8" t="n">
        <v>780</v>
      </c>
      <c r="P302" s="20" t="n" hidden="false">
        <v>77</v>
      </c>
      <c r="Q302" s="19" t="n" hidden="false">
        <v/>
      </c>
      <c r="R302" s="19" t="n" hidden="false">
        <f>P302+Q302</f>
        <v>77</v>
      </c>
      <c r="S302" s="19" t="n" hidden="false">
        <f>ROUND(O302*P302,2)</f>
        <v>60060</v>
      </c>
      <c r="T302" s="19" t="n" hidden="false">
        <v/>
      </c>
      <c r="U302" s="19" t="n" hidden="false">
        <f>S302+T302</f>
        <v>60060</v>
      </c>
      <c r="V302" s="21" t="n" hidden="false">
        <f>U302/N302-1</f>
        <v>15.075156576200417</v>
      </c>
      <c r="W302" s="8" t="n">
        <v>780</v>
      </c>
      <c r="X302" s="20" t="n" hidden="false">
        <v>10</v>
      </c>
      <c r="Y302" s="19" t="n" hidden="false">
        <v/>
      </c>
      <c r="Z302" s="19" t="n" hidden="false">
        <f>X302+Y302</f>
        <v>10</v>
      </c>
      <c r="AA302" s="19" t="n" hidden="false">
        <f>ROUND(W302*X302,2)</f>
        <v>7800</v>
      </c>
      <c r="AB302" s="19" t="n" hidden="false">
        <v/>
      </c>
      <c r="AC302" s="19" t="n" hidden="false">
        <f>AA302+AB302</f>
        <v>7800</v>
      </c>
      <c r="AD302" s="21" t="n" hidden="false">
        <f>AC302/N302-1</f>
        <v>1.0876826722338206</v>
      </c>
      <c r="AE302" s="8" t="n">
        <v>780</v>
      </c>
      <c r="AF302" s="20" t="n" hidden="false">
        <v>50</v>
      </c>
      <c r="AG302" s="19" t="n" hidden="false">
        <v/>
      </c>
      <c r="AH302" s="19" t="n" hidden="false">
        <f>AF302+AG302</f>
        <v>50</v>
      </c>
      <c r="AI302" s="19" t="n" hidden="false">
        <f>ROUND(AE302*AF302,2)</f>
        <v>39000</v>
      </c>
      <c r="AJ302" s="19" t="n" hidden="false">
        <v/>
      </c>
      <c r="AK302" s="19" t="n" hidden="false">
        <f>AI302+AJ302</f>
        <v>39000</v>
      </c>
      <c r="AL302" s="21" t="n" hidden="false">
        <f>AK302/N302-1</f>
        <v>9.438413361169102</v>
      </c>
      <c r="AM302" s="8" t="n">
        <v>0</v>
      </c>
      <c r="AN302" s="19" t="n" hidden="false">
        <v>0</v>
      </c>
      <c r="AO302" s="19" t="n" hidden="false">
        <v/>
      </c>
      <c r="AP302" s="19" t="n" hidden="false">
        <f>AN302+AO302</f>
        <v>0</v>
      </c>
      <c r="AQ302" s="19" t="n" hidden="false">
        <f>ROUND(AM302*AN302,2)</f>
        <v>0</v>
      </c>
      <c r="AR302" s="19" t="n" hidden="false">
        <v/>
      </c>
      <c r="AS302" s="19" t="n" hidden="false">
        <f>AQ302+AR302</f>
        <v>0</v>
      </c>
      <c r="AT302" s="21" t="n" hidden="false">
        <f>AS302/N302-1</f>
        <v>-1</v>
      </c>
    </row>
    <row r="303" customFormat="false" hidden="false" outlineLevel="0" collapsed="false">
      <c r="A303" s="18" t="inlineStr">
        <is>
          <t xml:space="preserve">1.1.1.2.1.1.3.17</t>
        </is>
      </c>
      <c r="B303" s="18" t="inlineStr">
        <is>
          <t xml:space="preserve"/>
        </is>
      </c>
      <c r="C303" s="18" t="inlineStr">
        <is>
          <t xml:space="preserve">Монтаж трубы ПВХ, ПНД для кабеля / расходные материалы</t>
        </is>
      </c>
      <c r="D303" s="7" t="inlineStr">
        <is>
          <t xml:space="preserve">ЭМ</t>
        </is>
      </c>
      <c r="E303" s="7" t="inlineStr">
        <is>
          <t xml:space="preserve"/>
        </is>
      </c>
      <c r="F303" s="7" t="inlineStr">
        <is>
          <t xml:space="preserve">ПОГ М</t>
        </is>
      </c>
      <c r="G303" s="7" t="inlineStr">
        <is>
          <t xml:space="preserve">1</t>
        </is>
      </c>
      <c r="H303" s="8" t="n">
        <v>4340</v>
      </c>
      <c r="I303" s="19" t="n">
        <f>ROUND((L304)/H303,2)</f>
        <v>8.08</v>
      </c>
      <c r="J303" s="20" t="n">
        <v>0</v>
      </c>
      <c r="K303" s="19" t="n">
        <f>I303+ROUND(J303,2)</f>
        <v>8.08</v>
      </c>
      <c r="L303" s="19" t="n">
        <f>ROUND(H303*I303,2)</f>
        <v>35067.2</v>
      </c>
      <c r="M303" s="19" t="n">
        <f>ROUND(H303*ROUND(J303,2),2)</f>
        <v>0</v>
      </c>
      <c r="N303" s="19" t="n">
        <f>L303+M303</f>
        <v>35067.2</v>
      </c>
      <c r="O303" s="8" t="n">
        <v>4340</v>
      </c>
      <c r="P303" s="19" t="n" hidden="false">
        <f>ROUND((S304)/O303,2)</f>
        <v>42</v>
      </c>
      <c r="Q303" s="20" t="n" hidden="false">
        <v>1</v>
      </c>
      <c r="R303" s="19" t="n" hidden="false">
        <f>P303+Q303</f>
        <v>43</v>
      </c>
      <c r="S303" s="19" t="n" hidden="false">
        <f>ROUND(O303*P303,2)</f>
        <v>182280</v>
      </c>
      <c r="T303" s="19" t="n" hidden="false">
        <f>ROUND(O303*Q303,2)</f>
        <v>4340</v>
      </c>
      <c r="U303" s="19" t="n" hidden="false">
        <f>S303+T303</f>
        <v>186620</v>
      </c>
      <c r="V303" s="21" t="n" hidden="false">
        <f>U303/N303-1</f>
        <v>4.3217821782178225</v>
      </c>
      <c r="W303" s="8" t="n">
        <v>4340</v>
      </c>
      <c r="X303" s="19" t="n" hidden="false">
        <f>ROUND((AA304)/W303,2)</f>
        <v>20</v>
      </c>
      <c r="Y303" s="19" t="n" hidden="false">
        <v>0</v>
      </c>
      <c r="Z303" s="19" t="n" hidden="false">
        <f>X303+Y303</f>
        <v>20</v>
      </c>
      <c r="AA303" s="19" t="n" hidden="false">
        <f>ROUND(W303*X303,2)</f>
        <v>86800</v>
      </c>
      <c r="AB303" s="19" t="n" hidden="false">
        <f>ROUND(W303*Y303,2)</f>
        <v>0</v>
      </c>
      <c r="AC303" s="19" t="n" hidden="false">
        <f>AA303+AB303</f>
        <v>86800</v>
      </c>
      <c r="AD303" s="21" t="n" hidden="false">
        <f>AC303/N303-1</f>
        <v>1.4752475247524757</v>
      </c>
      <c r="AE303" s="8" t="n">
        <v>4340</v>
      </c>
      <c r="AF303" s="19" t="n" hidden="false">
        <f>ROUND((AI304)/AE303,2)</f>
        <v>30</v>
      </c>
      <c r="AG303" s="19" t="n" hidden="false">
        <v>0</v>
      </c>
      <c r="AH303" s="19" t="n" hidden="false">
        <f>AF303+AG303</f>
        <v>30</v>
      </c>
      <c r="AI303" s="19" t="n" hidden="false">
        <f>ROUND(AE303*AF303,2)</f>
        <v>130200</v>
      </c>
      <c r="AJ303" s="19" t="n" hidden="false">
        <f>ROUND(AE303*AG303,2)</f>
        <v>0</v>
      </c>
      <c r="AK303" s="19" t="n" hidden="false">
        <f>AI303+AJ303</f>
        <v>130200</v>
      </c>
      <c r="AL303" s="21" t="n" hidden="false">
        <f>AK303/N303-1</f>
        <v>2.712871287128713</v>
      </c>
      <c r="AM303" s="8" t="n">
        <v>0</v>
      </c>
      <c r="AN303" s="19" t="n" hidden="false">
        <f>ROUND((AQ304)/AM303,2)</f>
        <v>0</v>
      </c>
      <c r="AO303" s="19" t="n" hidden="false">
        <v>0</v>
      </c>
      <c r="AP303" s="19" t="n" hidden="false">
        <f>AN303+AO303</f>
        <v>0</v>
      </c>
      <c r="AQ303" s="19" t="n" hidden="false">
        <f>ROUND(AM303*AN303,2)</f>
        <v>0</v>
      </c>
      <c r="AR303" s="19" t="n" hidden="false">
        <f>ROUND(AM303*AO303,2)</f>
        <v>0</v>
      </c>
      <c r="AS303" s="19" t="n" hidden="false">
        <f>AQ303+AR303</f>
        <v>0</v>
      </c>
      <c r="AT303" s="21" t="n" hidden="false">
        <f>AS303/N303-1</f>
        <v>-1</v>
      </c>
    </row>
    <row r="304" customFormat="false" hidden="false" outlineLevel="0" collapsed="false">
      <c r="A304" s="18" t="inlineStr">
        <is>
          <t xml:space="preserve">1.1.1.2.1.1.3.17.1</t>
        </is>
      </c>
      <c r="B304" s="18" t="inlineStr">
        <is>
          <t xml:space="preserve"/>
        </is>
      </c>
      <c r="C304" s="22" t="inlineStr">
        <is>
          <t xml:space="preserve">Скоба металлическая однолапковая_ / 25-26мм</t>
        </is>
      </c>
      <c r="D304" s="7" t="inlineStr">
        <is>
          <t xml:space="preserve">двухлапковая</t>
        </is>
      </c>
      <c r="E304" s="7" t="inlineStr">
        <is>
          <t xml:space="preserve"/>
        </is>
      </c>
      <c r="F304" s="7" t="inlineStr">
        <is>
          <t xml:space="preserve">ШТ</t>
        </is>
      </c>
      <c r="G304" s="7" t="inlineStr">
        <is>
          <t xml:space="preserve">1</t>
        </is>
      </c>
      <c r="H304" s="8" t="n">
        <v>8680</v>
      </c>
      <c r="I304" s="20" t="n">
        <v>4.04</v>
      </c>
      <c r="J304" s="19" t="n">
        <v/>
      </c>
      <c r="K304" s="19" t="n">
        <f>ROUND(I304,2)+J304</f>
        <v>4.04</v>
      </c>
      <c r="L304" s="19" t="n">
        <f>ROUND(H304*ROUND(I304,2),2)</f>
        <v>35067.2</v>
      </c>
      <c r="M304" s="19" t="n">
        <v/>
      </c>
      <c r="N304" s="19" t="n">
        <f>L304+M304</f>
        <v>35067.2</v>
      </c>
      <c r="O304" s="8" t="n">
        <v>8680</v>
      </c>
      <c r="P304" s="20" t="n" hidden="false">
        <v>21</v>
      </c>
      <c r="Q304" s="19" t="n" hidden="false">
        <v/>
      </c>
      <c r="R304" s="19" t="n" hidden="false">
        <f>P304+Q304</f>
        <v>21</v>
      </c>
      <c r="S304" s="19" t="n" hidden="false">
        <f>ROUND(O304*P304,2)</f>
        <v>182280</v>
      </c>
      <c r="T304" s="19" t="n" hidden="false">
        <v/>
      </c>
      <c r="U304" s="19" t="n" hidden="false">
        <f>S304+T304</f>
        <v>182280</v>
      </c>
      <c r="V304" s="21" t="n" hidden="false">
        <f>U304/N304-1</f>
        <v>4.198019801980198</v>
      </c>
      <c r="W304" s="8" t="n">
        <v>8680</v>
      </c>
      <c r="X304" s="20" t="n" hidden="false">
        <v>10</v>
      </c>
      <c r="Y304" s="19" t="n" hidden="false">
        <v/>
      </c>
      <c r="Z304" s="19" t="n" hidden="false">
        <f>X304+Y304</f>
        <v>10</v>
      </c>
      <c r="AA304" s="19" t="n" hidden="false">
        <f>ROUND(W304*X304,2)</f>
        <v>86800</v>
      </c>
      <c r="AB304" s="19" t="n" hidden="false">
        <v/>
      </c>
      <c r="AC304" s="19" t="n" hidden="false">
        <f>AA304+AB304</f>
        <v>86800</v>
      </c>
      <c r="AD304" s="21" t="n" hidden="false">
        <f>AC304/N304-1</f>
        <v>1.4752475247524757</v>
      </c>
      <c r="AE304" s="8" t="n">
        <v>8680</v>
      </c>
      <c r="AF304" s="20" t="n" hidden="false">
        <v>15</v>
      </c>
      <c r="AG304" s="19" t="n" hidden="false">
        <v/>
      </c>
      <c r="AH304" s="19" t="n" hidden="false">
        <f>AF304+AG304</f>
        <v>15</v>
      </c>
      <c r="AI304" s="19" t="n" hidden="false">
        <f>ROUND(AE304*AF304,2)</f>
        <v>130200</v>
      </c>
      <c r="AJ304" s="19" t="n" hidden="false">
        <v/>
      </c>
      <c r="AK304" s="19" t="n" hidden="false">
        <f>AI304+AJ304</f>
        <v>130200</v>
      </c>
      <c r="AL304" s="21" t="n" hidden="false">
        <f>AK304/N304-1</f>
        <v>2.712871287128713</v>
      </c>
      <c r="AM304" s="8" t="n">
        <v>0</v>
      </c>
      <c r="AN304" s="19" t="n" hidden="false">
        <v>0</v>
      </c>
      <c r="AO304" s="19" t="n" hidden="false">
        <v/>
      </c>
      <c r="AP304" s="19" t="n" hidden="false">
        <f>AN304+AO304</f>
        <v>0</v>
      </c>
      <c r="AQ304" s="19" t="n" hidden="false">
        <f>ROUND(AM304*AN304,2)</f>
        <v>0</v>
      </c>
      <c r="AR304" s="19" t="n" hidden="false">
        <v/>
      </c>
      <c r="AS304" s="19" t="n" hidden="false">
        <f>AQ304+AR304</f>
        <v>0</v>
      </c>
      <c r="AT304" s="21" t="n" hidden="false">
        <f>AS304/N304-1</f>
        <v>-1</v>
      </c>
    </row>
    <row r="305" customFormat="false" hidden="false" outlineLevel="0" collapsed="false">
      <c r="A305" s="18" t="inlineStr">
        <is>
          <t xml:space="preserve">1.1.1.2.1.1.3.18</t>
        </is>
      </c>
      <c r="B305" s="18" t="inlineStr">
        <is>
          <t xml:space="preserve"/>
        </is>
      </c>
      <c r="C305" s="18" t="inlineStr">
        <is>
          <t xml:space="preserve">Монтаж лотка электротехнического / перфорированного, неперфорированного</t>
        </is>
      </c>
      <c r="D305" s="7" t="inlineStr">
        <is>
          <t xml:space="preserve">С учетом дополнительных комплектующих.СМР предусматривает дополнительные комплектующие</t>
        </is>
      </c>
      <c r="E305" s="7" t="inlineStr">
        <is>
          <t xml:space="preserve"/>
        </is>
      </c>
      <c r="F305" s="7" t="inlineStr">
        <is>
          <t xml:space="preserve">ПОГ М</t>
        </is>
      </c>
      <c r="G305" s="7" t="inlineStr">
        <is>
          <t xml:space="preserve">1</t>
        </is>
      </c>
      <c r="H305" s="8" t="n">
        <v>1150</v>
      </c>
      <c r="I305" s="19" t="n">
        <f>ROUND((L306+L307)/H305,2)</f>
        <v>1087.1</v>
      </c>
      <c r="J305" s="20" t="n">
        <v>1066</v>
      </c>
      <c r="K305" s="19" t="n">
        <f>I305+ROUND(J305,2)</f>
        <v>2153.1</v>
      </c>
      <c r="L305" s="19" t="n">
        <f>ROUND(H305*I305,2)</f>
        <v>1250165</v>
      </c>
      <c r="M305" s="19" t="n">
        <f>ROUND(H305*ROUND(J305,2),2)</f>
        <v>1225900</v>
      </c>
      <c r="N305" s="19" t="n">
        <f>L305+M305</f>
        <v>2476065</v>
      </c>
      <c r="O305" s="8" t="n">
        <v>1150</v>
      </c>
      <c r="P305" s="19" t="n" hidden="false">
        <f>ROUND((S306+S307)/O305,2)</f>
        <v>1087.1</v>
      </c>
      <c r="Q305" s="20" t="n" hidden="false">
        <v>1605.6</v>
      </c>
      <c r="R305" s="19" t="n" hidden="false">
        <f>P305+Q305</f>
        <v>2692.7</v>
      </c>
      <c r="S305" s="19" t="n" hidden="false">
        <f>ROUND(O305*P305,2)</f>
        <v>1250165</v>
      </c>
      <c r="T305" s="19" t="n" hidden="false">
        <f>ROUND(O305*Q305,2)</f>
        <v>1846440</v>
      </c>
      <c r="U305" s="19" t="n" hidden="false">
        <f>S305+T305</f>
        <v>3096605</v>
      </c>
      <c r="V305" s="21" t="n" hidden="false">
        <f>U305/N305-1</f>
        <v>0.250615391760717</v>
      </c>
      <c r="W305" s="8" t="n">
        <v>1150</v>
      </c>
      <c r="X305" s="19" t="n" hidden="false">
        <f>ROUND((AA306+AA307)/W305,2)</f>
        <v>1087.1</v>
      </c>
      <c r="Y305" s="20" t="n" hidden="false">
        <v>2500</v>
      </c>
      <c r="Z305" s="19" t="n" hidden="false">
        <f>X305+Y305</f>
        <v>3587.1</v>
      </c>
      <c r="AA305" s="19" t="n" hidden="false">
        <f>ROUND(W305*X305,2)</f>
        <v>1250165</v>
      </c>
      <c r="AB305" s="19" t="n" hidden="false">
        <f>ROUND(W305*Y305,2)</f>
        <v>2875000</v>
      </c>
      <c r="AC305" s="19" t="n" hidden="false">
        <f>AA305+AB305</f>
        <v>4125165</v>
      </c>
      <c r="AD305" s="21" t="n" hidden="false">
        <f>AC305/N305-1</f>
        <v>0.66601644141006</v>
      </c>
      <c r="AE305" s="8" t="n">
        <v>1150</v>
      </c>
      <c r="AF305" s="19" t="n" hidden="false">
        <f>ROUND((AI306+AI307)/AE305,2)</f>
        <v>1087.1</v>
      </c>
      <c r="AG305" s="20" t="n" hidden="false">
        <v>2200</v>
      </c>
      <c r="AH305" s="19" t="n" hidden="false">
        <f>AF305+AG305</f>
        <v>3287.1</v>
      </c>
      <c r="AI305" s="19" t="n" hidden="false">
        <f>ROUND(AE305*AF305,2)</f>
        <v>1250165</v>
      </c>
      <c r="AJ305" s="19" t="n" hidden="false">
        <f>ROUND(AE305*AG305,2)</f>
        <v>2530000</v>
      </c>
      <c r="AK305" s="19" t="n" hidden="false">
        <f>AI305+AJ305</f>
        <v>3780165</v>
      </c>
      <c r="AL305" s="21" t="n" hidden="false">
        <f>AK305/N305-1</f>
        <v>0.5266824578514699</v>
      </c>
      <c r="AM305" s="8" t="n">
        <v>0</v>
      </c>
      <c r="AN305" s="19" t="n" hidden="false">
        <f>ROUND((AQ306+AQ307)/AM305,2)</f>
        <v>0</v>
      </c>
      <c r="AO305" s="19" t="n" hidden="false">
        <v>0</v>
      </c>
      <c r="AP305" s="19" t="n" hidden="false">
        <f>AN305+AO305</f>
        <v>0</v>
      </c>
      <c r="AQ305" s="19" t="n" hidden="false">
        <f>ROUND(AM305*AN305,2)</f>
        <v>0</v>
      </c>
      <c r="AR305" s="19" t="n" hidden="false">
        <f>ROUND(AM305*AO305,2)</f>
        <v>0</v>
      </c>
      <c r="AS305" s="19" t="n" hidden="false">
        <f>AQ305+AR305</f>
        <v>0</v>
      </c>
      <c r="AT305" s="21" t="n" hidden="false">
        <f>AS305/N305-1</f>
        <v>-1</v>
      </c>
    </row>
    <row r="306" customFormat="false" hidden="false" outlineLevel="0" collapsed="false">
      <c r="A306" s="18" t="inlineStr">
        <is>
          <t xml:space="preserve">1.1.1.2.1.1.3.18.1</t>
        </is>
      </c>
      <c r="B306" s="18" t="inlineStr">
        <is>
          <t xml:space="preserve"/>
        </is>
      </c>
      <c r="C306" s="22" t="inlineStr">
        <is>
          <t xml:space="preserve">Лоток электротехнический перфорированный осн.400мм H=80мм</t>
        </is>
      </c>
      <c r="D306" s="7" t="inlineStr">
        <is>
          <t xml:space="preserve">Без учета дополнительных комплектующих
ДКС,Ostec</t>
        </is>
      </c>
      <c r="E306" s="7" t="inlineStr">
        <is>
          <t xml:space="preserve"/>
        </is>
      </c>
      <c r="F306" s="7" t="inlineStr">
        <is>
          <t xml:space="preserve">М</t>
        </is>
      </c>
      <c r="G306" s="7" t="inlineStr">
        <is>
          <t xml:space="preserve">1</t>
        </is>
      </c>
      <c r="H306" s="8" t="n">
        <v>1150</v>
      </c>
      <c r="I306" s="23" t="n">
        <v>831.78</v>
      </c>
      <c r="J306" s="19" t="n">
        <v/>
      </c>
      <c r="K306" s="19" t="n">
        <f>ROUND(I306,2)+J306</f>
        <v>831.78</v>
      </c>
      <c r="L306" s="19" t="n">
        <f>ROUND(H306*ROUND(I306,2),2)</f>
        <v>956547</v>
      </c>
      <c r="M306" s="19" t="n">
        <v/>
      </c>
      <c r="N306" s="19" t="n">
        <f>L306+M306</f>
        <v>956547</v>
      </c>
      <c r="O306" s="8" t="n">
        <v>1150</v>
      </c>
      <c r="P306" s="23" t="n" hidden="false">
        <v>831.78</v>
      </c>
      <c r="Q306" s="19" t="n" hidden="false">
        <v/>
      </c>
      <c r="R306" s="19" t="n" hidden="false">
        <f>P306+Q306</f>
        <v>831.78</v>
      </c>
      <c r="S306" s="19" t="n" hidden="false">
        <f>ROUND(O306*P306,2)</f>
        <v>956547</v>
      </c>
      <c r="T306" s="19" t="n" hidden="false">
        <v/>
      </c>
      <c r="U306" s="19" t="n" hidden="false">
        <f>S306+T306</f>
        <v>956547</v>
      </c>
      <c r="V306" s="21" t="n" hidden="false">
        <f>U306/N306-1</f>
        <v>0</v>
      </c>
      <c r="W306" s="8" t="n">
        <v>1150</v>
      </c>
      <c r="X306" s="23" t="n" hidden="false">
        <v>831.78</v>
      </c>
      <c r="Y306" s="19" t="n" hidden="false">
        <v/>
      </c>
      <c r="Z306" s="19" t="n" hidden="false">
        <f>X306+Y306</f>
        <v>831.78</v>
      </c>
      <c r="AA306" s="19" t="n" hidden="false">
        <f>ROUND(W306*X306,2)</f>
        <v>956547</v>
      </c>
      <c r="AB306" s="19" t="n" hidden="false">
        <v/>
      </c>
      <c r="AC306" s="19" t="n" hidden="false">
        <f>AA306+AB306</f>
        <v>956547</v>
      </c>
      <c r="AD306" s="21" t="n" hidden="false">
        <f>AC306/N306-1</f>
        <v>0</v>
      </c>
      <c r="AE306" s="8" t="n">
        <v>1150</v>
      </c>
      <c r="AF306" s="23" t="n" hidden="false">
        <v>831.78</v>
      </c>
      <c r="AG306" s="19" t="n" hidden="false">
        <v/>
      </c>
      <c r="AH306" s="19" t="n" hidden="false">
        <f>AF306+AG306</f>
        <v>831.78</v>
      </c>
      <c r="AI306" s="19" t="n" hidden="false">
        <f>ROUND(AE306*AF306,2)</f>
        <v>956547</v>
      </c>
      <c r="AJ306" s="19" t="n" hidden="false">
        <v/>
      </c>
      <c r="AK306" s="19" t="n" hidden="false">
        <f>AI306+AJ306</f>
        <v>956547</v>
      </c>
      <c r="AL306" s="21" t="n" hidden="false">
        <f>AK306/N306-1</f>
        <v>0</v>
      </c>
      <c r="AM306" s="8" t="n">
        <v>0</v>
      </c>
      <c r="AN306" s="23" t="n" hidden="false">
        <v>0</v>
      </c>
      <c r="AO306" s="19" t="n" hidden="false">
        <v/>
      </c>
      <c r="AP306" s="19" t="n" hidden="false">
        <f>AN306+AO306</f>
        <v>0</v>
      </c>
      <c r="AQ306" s="19" t="n" hidden="false">
        <f>ROUND(AM306*AN306,2)</f>
        <v>0</v>
      </c>
      <c r="AR306" s="19" t="n" hidden="false">
        <v/>
      </c>
      <c r="AS306" s="19" t="n" hidden="false">
        <f>AQ306+AR306</f>
        <v>0</v>
      </c>
      <c r="AT306" s="21" t="n" hidden="false">
        <f>AS306/N306-1</f>
        <v>-1</v>
      </c>
    </row>
    <row r="307" customFormat="false" hidden="false" outlineLevel="0" collapsed="false">
      <c r="A307" s="18" t="inlineStr">
        <is>
          <t xml:space="preserve">1.1.1.2.1.1.3.18.2</t>
        </is>
      </c>
      <c r="B307" s="18" t="inlineStr">
        <is>
          <t xml:space="preserve"/>
        </is>
      </c>
      <c r="C307" s="22" t="inlineStr">
        <is>
          <t xml:space="preserve">Крышка на лоток осн.400мм</t>
        </is>
      </c>
      <c r="D307" s="7" t="inlineStr">
        <is>
          <t xml:space="preserve">Без учета дополнительных комплектующих
ДКС,Ostec</t>
        </is>
      </c>
      <c r="E307" s="7" t="inlineStr">
        <is>
          <t xml:space="preserve"/>
        </is>
      </c>
      <c r="F307" s="7" t="inlineStr">
        <is>
          <t xml:space="preserve">М</t>
        </is>
      </c>
      <c r="G307" s="7" t="inlineStr">
        <is>
          <t xml:space="preserve">1</t>
        </is>
      </c>
      <c r="H307" s="8" t="n">
        <v>1150</v>
      </c>
      <c r="I307" s="23" t="n">
        <v>255.32</v>
      </c>
      <c r="J307" s="19" t="n">
        <v/>
      </c>
      <c r="K307" s="19" t="n">
        <f>ROUND(I307,2)+J307</f>
        <v>255.32</v>
      </c>
      <c r="L307" s="19" t="n">
        <f>ROUND(H307*ROUND(I307,2),2)</f>
        <v>293618</v>
      </c>
      <c r="M307" s="19" t="n">
        <v/>
      </c>
      <c r="N307" s="19" t="n">
        <f>L307+M307</f>
        <v>293618</v>
      </c>
      <c r="O307" s="8" t="n">
        <v>1150</v>
      </c>
      <c r="P307" s="23" t="n" hidden="false">
        <v>255.32</v>
      </c>
      <c r="Q307" s="19" t="n" hidden="false">
        <v/>
      </c>
      <c r="R307" s="19" t="n" hidden="false">
        <f>P307+Q307</f>
        <v>255.32</v>
      </c>
      <c r="S307" s="19" t="n" hidden="false">
        <f>ROUND(O307*P307,2)</f>
        <v>293618</v>
      </c>
      <c r="T307" s="19" t="n" hidden="false">
        <v/>
      </c>
      <c r="U307" s="19" t="n" hidden="false">
        <f>S307+T307</f>
        <v>293618</v>
      </c>
      <c r="V307" s="21" t="n" hidden="false">
        <f>U307/N307-1</f>
        <v>0</v>
      </c>
      <c r="W307" s="8" t="n">
        <v>1150</v>
      </c>
      <c r="X307" s="23" t="n" hidden="false">
        <v>255.32</v>
      </c>
      <c r="Y307" s="19" t="n" hidden="false">
        <v/>
      </c>
      <c r="Z307" s="19" t="n" hidden="false">
        <f>X307+Y307</f>
        <v>255.32</v>
      </c>
      <c r="AA307" s="19" t="n" hidden="false">
        <f>ROUND(W307*X307,2)</f>
        <v>293618</v>
      </c>
      <c r="AB307" s="19" t="n" hidden="false">
        <v/>
      </c>
      <c r="AC307" s="19" t="n" hidden="false">
        <f>AA307+AB307</f>
        <v>293618</v>
      </c>
      <c r="AD307" s="21" t="n" hidden="false">
        <f>AC307/N307-1</f>
        <v>0</v>
      </c>
      <c r="AE307" s="8" t="n">
        <v>1150</v>
      </c>
      <c r="AF307" s="23" t="n" hidden="false">
        <v>255.32</v>
      </c>
      <c r="AG307" s="19" t="n" hidden="false">
        <v/>
      </c>
      <c r="AH307" s="19" t="n" hidden="false">
        <f>AF307+AG307</f>
        <v>255.32</v>
      </c>
      <c r="AI307" s="19" t="n" hidden="false">
        <f>ROUND(AE307*AF307,2)</f>
        <v>293618</v>
      </c>
      <c r="AJ307" s="19" t="n" hidden="false">
        <v/>
      </c>
      <c r="AK307" s="19" t="n" hidden="false">
        <f>AI307+AJ307</f>
        <v>293618</v>
      </c>
      <c r="AL307" s="21" t="n" hidden="false">
        <f>AK307/N307-1</f>
        <v>0</v>
      </c>
      <c r="AM307" s="8" t="n">
        <v>0</v>
      </c>
      <c r="AN307" s="23" t="n" hidden="false">
        <v>0</v>
      </c>
      <c r="AO307" s="19" t="n" hidden="false">
        <v/>
      </c>
      <c r="AP307" s="19" t="n" hidden="false">
        <f>AN307+AO307</f>
        <v>0</v>
      </c>
      <c r="AQ307" s="19" t="n" hidden="false">
        <f>ROUND(AM307*AN307,2)</f>
        <v>0</v>
      </c>
      <c r="AR307" s="19" t="n" hidden="false">
        <v/>
      </c>
      <c r="AS307" s="19" t="n" hidden="false">
        <f>AQ307+AR307</f>
        <v>0</v>
      </c>
      <c r="AT307" s="21" t="n" hidden="false">
        <f>AS307/N307-1</f>
        <v>-1</v>
      </c>
    </row>
    <row r="308" customFormat="false" hidden="false" outlineLevel="0" collapsed="false">
      <c r="A308" s="18" t="inlineStr">
        <is>
          <t xml:space="preserve">1.1.1.2.1.1.3.19</t>
        </is>
      </c>
      <c r="B308" s="18" t="inlineStr">
        <is>
          <t xml:space="preserve"/>
        </is>
      </c>
      <c r="C308" s="18" t="inlineStr">
        <is>
          <t xml:space="preserve">Монтаж лотка электротехнического / лестничного</t>
        </is>
      </c>
      <c r="D308" s="7" t="inlineStr">
        <is>
          <t xml:space="preserve">С учетом дополнительных комплектующих.СМР предусматривает дополнительные комплектующие</t>
        </is>
      </c>
      <c r="E308" s="7" t="inlineStr">
        <is>
          <t xml:space="preserve"/>
        </is>
      </c>
      <c r="F308" s="7" t="inlineStr">
        <is>
          <t xml:space="preserve">ПОГ М</t>
        </is>
      </c>
      <c r="G308" s="7" t="inlineStr">
        <is>
          <t xml:space="preserve">1</t>
        </is>
      </c>
      <c r="H308" s="8" t="n">
        <v>150</v>
      </c>
      <c r="I308" s="19" t="n">
        <f>ROUND((L309)/H308,2)</f>
        <v>821</v>
      </c>
      <c r="J308" s="20" t="n">
        <v>1066</v>
      </c>
      <c r="K308" s="19" t="n">
        <f>I308+ROUND(J308,2)</f>
        <v>1887</v>
      </c>
      <c r="L308" s="19" t="n">
        <f>ROUND(H308*I308,2)</f>
        <v>123150</v>
      </c>
      <c r="M308" s="19" t="n">
        <f>ROUND(H308*ROUND(J308,2),2)</f>
        <v>159900</v>
      </c>
      <c r="N308" s="19" t="n">
        <f>L308+M308</f>
        <v>283050</v>
      </c>
      <c r="O308" s="8" t="n">
        <v>150</v>
      </c>
      <c r="P308" s="19" t="n" hidden="false">
        <f>ROUND((S309)/O308,2)</f>
        <v>821</v>
      </c>
      <c r="Q308" s="20" t="n" hidden="false">
        <v>1605.6</v>
      </c>
      <c r="R308" s="19" t="n" hidden="false">
        <f>P308+Q308</f>
        <v>2426.6</v>
      </c>
      <c r="S308" s="19" t="n" hidden="false">
        <f>ROUND(O308*P308,2)</f>
        <v>123150</v>
      </c>
      <c r="T308" s="19" t="n" hidden="false">
        <f>ROUND(O308*Q308,2)</f>
        <v>240840</v>
      </c>
      <c r="U308" s="19" t="n" hidden="false">
        <f>S308+T308</f>
        <v>363990</v>
      </c>
      <c r="V308" s="21" t="n" hidden="false">
        <f>U308/N308-1</f>
        <v>0.28595654478007426</v>
      </c>
      <c r="W308" s="8" t="n">
        <v>150</v>
      </c>
      <c r="X308" s="19" t="n" hidden="false">
        <f>ROUND((AA309)/W308,2)</f>
        <v>821</v>
      </c>
      <c r="Y308" s="20" t="n" hidden="false">
        <v>2500</v>
      </c>
      <c r="Z308" s="19" t="n" hidden="false">
        <f>X308+Y308</f>
        <v>3321</v>
      </c>
      <c r="AA308" s="19" t="n" hidden="false">
        <f>ROUND(W308*X308,2)</f>
        <v>123150</v>
      </c>
      <c r="AB308" s="19" t="n" hidden="false">
        <f>ROUND(W308*Y308,2)</f>
        <v>375000</v>
      </c>
      <c r="AC308" s="19" t="n" hidden="false">
        <f>AA308+AB308</f>
        <v>498150</v>
      </c>
      <c r="AD308" s="21" t="n" hidden="false">
        <f>AC308/N308-1</f>
        <v>0.7599364069952306</v>
      </c>
      <c r="AE308" s="8" t="n">
        <v>150</v>
      </c>
      <c r="AF308" s="19" t="n" hidden="false">
        <f>ROUND((AI309)/AE308,2)</f>
        <v>821</v>
      </c>
      <c r="AG308" s="20" t="n" hidden="false">
        <v>2200</v>
      </c>
      <c r="AH308" s="19" t="n" hidden="false">
        <f>AF308+AG308</f>
        <v>3021</v>
      </c>
      <c r="AI308" s="19" t="n" hidden="false">
        <f>ROUND(AE308*AF308,2)</f>
        <v>123150</v>
      </c>
      <c r="AJ308" s="19" t="n" hidden="false">
        <f>ROUND(AE308*AG308,2)</f>
        <v>330000</v>
      </c>
      <c r="AK308" s="19" t="n" hidden="false">
        <f>AI308+AJ308</f>
        <v>453150</v>
      </c>
      <c r="AL308" s="21" t="n" hidden="false">
        <f>AK308/N308-1</f>
        <v>0.6009538950715421</v>
      </c>
      <c r="AM308" s="8" t="n">
        <v>0</v>
      </c>
      <c r="AN308" s="19" t="n" hidden="false">
        <f>ROUND((AQ309)/AM308,2)</f>
        <v>0</v>
      </c>
      <c r="AO308" s="19" t="n" hidden="false">
        <v>0</v>
      </c>
      <c r="AP308" s="19" t="n" hidden="false">
        <f>AN308+AO308</f>
        <v>0</v>
      </c>
      <c r="AQ308" s="19" t="n" hidden="false">
        <f>ROUND(AM308*AN308,2)</f>
        <v>0</v>
      </c>
      <c r="AR308" s="19" t="n" hidden="false">
        <f>ROUND(AM308*AO308,2)</f>
        <v>0</v>
      </c>
      <c r="AS308" s="19" t="n" hidden="false">
        <f>AQ308+AR308</f>
        <v>0</v>
      </c>
      <c r="AT308" s="21" t="n" hidden="false">
        <f>AS308/N308-1</f>
        <v>-1</v>
      </c>
    </row>
    <row r="309" customFormat="false" hidden="false" outlineLevel="0" collapsed="false">
      <c r="A309" s="18" t="inlineStr">
        <is>
          <t xml:space="preserve">1.1.1.2.1.1.3.19.1</t>
        </is>
      </c>
      <c r="B309" s="18" t="inlineStr">
        <is>
          <t xml:space="preserve"/>
        </is>
      </c>
      <c r="C309" s="22" t="inlineStr">
        <is>
          <t xml:space="preserve">Лоток электротехнический лестничный осн.400мм H=80мм</t>
        </is>
      </c>
      <c r="D309" s="7" t="inlineStr">
        <is>
          <t xml:space="preserve">Без учета дополнительных комплектующих
ДКС,Ostec</t>
        </is>
      </c>
      <c r="E309" s="7" t="inlineStr">
        <is>
          <t xml:space="preserve"/>
        </is>
      </c>
      <c r="F309" s="7" t="inlineStr">
        <is>
          <t xml:space="preserve">М</t>
        </is>
      </c>
      <c r="G309" s="7" t="inlineStr">
        <is>
          <t xml:space="preserve">1</t>
        </is>
      </c>
      <c r="H309" s="8" t="n">
        <v>150</v>
      </c>
      <c r="I309" s="23" t="n">
        <v>821</v>
      </c>
      <c r="J309" s="19" t="n">
        <v/>
      </c>
      <c r="K309" s="19" t="n">
        <f>ROUND(I309,2)+J309</f>
        <v>821</v>
      </c>
      <c r="L309" s="19" t="n">
        <f>ROUND(H309*ROUND(I309,2),2)</f>
        <v>123150</v>
      </c>
      <c r="M309" s="19" t="n">
        <v/>
      </c>
      <c r="N309" s="19" t="n">
        <f>L309+M309</f>
        <v>123150</v>
      </c>
      <c r="O309" s="8" t="n">
        <v>150</v>
      </c>
      <c r="P309" s="23" t="n" hidden="false">
        <v>821</v>
      </c>
      <c r="Q309" s="19" t="n" hidden="false">
        <v/>
      </c>
      <c r="R309" s="19" t="n" hidden="false">
        <f>P309+Q309</f>
        <v>821</v>
      </c>
      <c r="S309" s="19" t="n" hidden="false">
        <f>ROUND(O309*P309,2)</f>
        <v>123150</v>
      </c>
      <c r="T309" s="19" t="n" hidden="false">
        <v/>
      </c>
      <c r="U309" s="19" t="n" hidden="false">
        <f>S309+T309</f>
        <v>123150</v>
      </c>
      <c r="V309" s="21" t="n" hidden="false">
        <f>U309/N309-1</f>
        <v>0</v>
      </c>
      <c r="W309" s="8" t="n">
        <v>150</v>
      </c>
      <c r="X309" s="23" t="n" hidden="false">
        <v>821</v>
      </c>
      <c r="Y309" s="19" t="n" hidden="false">
        <v/>
      </c>
      <c r="Z309" s="19" t="n" hidden="false">
        <f>X309+Y309</f>
        <v>821</v>
      </c>
      <c r="AA309" s="19" t="n" hidden="false">
        <f>ROUND(W309*X309,2)</f>
        <v>123150</v>
      </c>
      <c r="AB309" s="19" t="n" hidden="false">
        <v/>
      </c>
      <c r="AC309" s="19" t="n" hidden="false">
        <f>AA309+AB309</f>
        <v>123150</v>
      </c>
      <c r="AD309" s="21" t="n" hidden="false">
        <f>AC309/N309-1</f>
        <v>0</v>
      </c>
      <c r="AE309" s="8" t="n">
        <v>150</v>
      </c>
      <c r="AF309" s="23" t="n" hidden="false">
        <v>821</v>
      </c>
      <c r="AG309" s="19" t="n" hidden="false">
        <v/>
      </c>
      <c r="AH309" s="19" t="n" hidden="false">
        <f>AF309+AG309</f>
        <v>821</v>
      </c>
      <c r="AI309" s="19" t="n" hidden="false">
        <f>ROUND(AE309*AF309,2)</f>
        <v>123150</v>
      </c>
      <c r="AJ309" s="19" t="n" hidden="false">
        <v/>
      </c>
      <c r="AK309" s="19" t="n" hidden="false">
        <f>AI309+AJ309</f>
        <v>123150</v>
      </c>
      <c r="AL309" s="21" t="n" hidden="false">
        <f>AK309/N309-1</f>
        <v>0</v>
      </c>
      <c r="AM309" s="8" t="n">
        <v>0</v>
      </c>
      <c r="AN309" s="23" t="n" hidden="false">
        <v>0</v>
      </c>
      <c r="AO309" s="19" t="n" hidden="false">
        <v/>
      </c>
      <c r="AP309" s="19" t="n" hidden="false">
        <f>AN309+AO309</f>
        <v>0</v>
      </c>
      <c r="AQ309" s="19" t="n" hidden="false">
        <f>ROUND(AM309*AN309,2)</f>
        <v>0</v>
      </c>
      <c r="AR309" s="19" t="n" hidden="false">
        <v/>
      </c>
      <c r="AS309" s="19" t="n" hidden="false">
        <f>AQ309+AR309</f>
        <v>0</v>
      </c>
      <c r="AT309" s="21" t="n" hidden="false">
        <f>AS309/N309-1</f>
        <v>-1</v>
      </c>
    </row>
    <row r="310" customFormat="false" hidden="false" outlineLevel="0" collapsed="false">
      <c r="A310" s="14" t="inlineStr">
        <is>
          <t xml:space="preserve">1.1.1.2.1.1.4</t>
        </is>
      </c>
      <c r="B310" s="14" t="inlineStr">
        <is>
          <t xml:space="preserve"/>
        </is>
      </c>
      <c r="C310" s="14" t="inlineStr">
        <is>
          <t xml:space="preserve">Монтаж электроустановочных изделий</t>
        </is>
      </c>
      <c r="D310" s="6" t="inlineStr">
        <is>
          <t xml:space="preserve"/>
        </is>
      </c>
      <c r="E310" s="6" t="inlineStr">
        <is>
          <t xml:space="preserve"/>
        </is>
      </c>
      <c r="F310" s="6" t="inlineStr">
        <is>
          <t xml:space="preserve"/>
        </is>
      </c>
      <c r="G310" s="6" t="inlineStr">
        <is>
          <t xml:space="preserve"/>
        </is>
      </c>
      <c r="H310" s="15" t="n">
        <v/>
      </c>
      <c r="I310" s="16" t="n">
        <v/>
      </c>
      <c r="J310" s="16" t="n">
        <v/>
      </c>
      <c r="K310" s="16" t="n">
        <v/>
      </c>
      <c r="L310" s="16" t="n">
        <f>L311+L320+L324+L326+L329</f>
        <v>28932.31</v>
      </c>
      <c r="M310" s="16" t="n">
        <f>M311+M320+M324+M326+M329</f>
        <v>550006</v>
      </c>
      <c r="N310" s="16" t="n">
        <f>N311+N320+N324+N326+N329</f>
        <v>578938.31</v>
      </c>
      <c r="O310" s="15" t="n">
        <v/>
      </c>
      <c r="P310" s="16" t="n" hidden="false">
        <v/>
      </c>
      <c r="Q310" s="16" t="n" hidden="false">
        <v/>
      </c>
      <c r="R310" s="16" t="n" hidden="false">
        <v/>
      </c>
      <c r="S310" s="16" t="n" hidden="false">
        <f>S311+S320+S324+S326+S329</f>
        <v>166852.98</v>
      </c>
      <c r="T310" s="16" t="n" hidden="false">
        <f>T311+T320+T324+T326+T329</f>
        <v>920513.6</v>
      </c>
      <c r="U310" s="16" t="n" hidden="false">
        <f>U311+U320+U324+U326+U329</f>
        <v>1087366.58</v>
      </c>
      <c r="V310" s="17" t="n" hidden="false">
        <f>U310/N310-1</f>
        <v>0.8782080253075668</v>
      </c>
      <c r="W310" s="15" t="n">
        <v/>
      </c>
      <c r="X310" s="16" t="n" hidden="false">
        <v/>
      </c>
      <c r="Y310" s="16" t="n" hidden="false">
        <v/>
      </c>
      <c r="Z310" s="16" t="n" hidden="false">
        <v/>
      </c>
      <c r="AA310" s="16" t="n" hidden="false">
        <f>AA311+AA320+AA324+AA326+AA329</f>
        <v>232548.82</v>
      </c>
      <c r="AB310" s="16" t="n" hidden="false">
        <f>AB311+AB320+AB324+AB326+AB329</f>
        <v>1099720</v>
      </c>
      <c r="AC310" s="16" t="n" hidden="false">
        <f>AC311+AC320+AC324+AC326+AC329</f>
        <v>1332268.82</v>
      </c>
      <c r="AD310" s="17" t="n" hidden="false">
        <f>AC310/N310-1</f>
        <v>1.301227604025721</v>
      </c>
      <c r="AE310" s="15" t="n">
        <v/>
      </c>
      <c r="AF310" s="16" t="n" hidden="false">
        <v/>
      </c>
      <c r="AG310" s="16" t="n" hidden="false">
        <v/>
      </c>
      <c r="AH310" s="16" t="n" hidden="false">
        <v/>
      </c>
      <c r="AI310" s="16" t="n" hidden="false">
        <f>AI311+AI320+AI324+AI326+AI329</f>
        <v>236670.72</v>
      </c>
      <c r="AJ310" s="16" t="n" hidden="false">
        <f>AJ311+AJ320+AJ324+AJ326+AJ329</f>
        <v>1674500</v>
      </c>
      <c r="AK310" s="16" t="n" hidden="false">
        <f>AK311+AK320+AK324+AK326+AK329</f>
        <v>1911170.72</v>
      </c>
      <c r="AL310" s="17" t="n" hidden="false">
        <f>AK310/N310-1</f>
        <v>2.3011647130417052</v>
      </c>
      <c r="AM310" s="15" t="n">
        <v/>
      </c>
      <c r="AN310" s="16" t="n" hidden="false">
        <v/>
      </c>
      <c r="AO310" s="16" t="n" hidden="false">
        <v/>
      </c>
      <c r="AP310" s="16" t="n" hidden="false">
        <v/>
      </c>
      <c r="AQ310" s="16" t="n" hidden="false">
        <f>AQ311+AQ320+AQ324+AQ326+AQ329</f>
        <v>0</v>
      </c>
      <c r="AR310" s="16" t="n" hidden="false">
        <f>AR311+AR320+AR324+AR326+AR329</f>
        <v>0</v>
      </c>
      <c r="AS310" s="16" t="n" hidden="false">
        <f>AS311+AS320+AS324+AS326+AS329</f>
        <v>0</v>
      </c>
      <c r="AT310" s="17" t="n" hidden="false">
        <f>AS310/N310-1</f>
        <v>-1</v>
      </c>
    </row>
    <row r="311" customFormat="false" hidden="false" outlineLevel="0" collapsed="false">
      <c r="A311" s="18" t="inlineStr">
        <is>
          <t xml:space="preserve">1.1.1.2.1.1.4.1</t>
        </is>
      </c>
      <c r="B311" s="18" t="inlineStr">
        <is>
          <t xml:space="preserve"/>
        </is>
      </c>
      <c r="C311" s="18" t="inlineStr">
        <is>
          <t xml:space="preserve">Монтаж электрических оконечных устройств / выключатель, переключатель</t>
        </is>
      </c>
      <c r="D311" s="7" t="inlineStr">
        <is>
          <t xml:space="preserve"/>
        </is>
      </c>
      <c r="E311" s="7" t="inlineStr">
        <is>
          <t xml:space="preserve">Выгружается из БО по объектам BIM-КЦ</t>
        </is>
      </c>
      <c r="F311" s="7" t="inlineStr">
        <is>
          <t xml:space="preserve">ШТ</t>
        </is>
      </c>
      <c r="G311" s="7" t="inlineStr">
        <is>
          <t xml:space="preserve">1</t>
        </is>
      </c>
      <c r="H311" s="8" t="n">
        <v>217</v>
      </c>
      <c r="I311" s="19" t="n">
        <f>ROUND((L312+L313+L314+L315+L316+L317+L318+L319)/H311,2)</f>
        <v>71.63</v>
      </c>
      <c r="J311" s="20" t="n">
        <v>478</v>
      </c>
      <c r="K311" s="19" t="n">
        <f>I311+ROUND(J311,2)</f>
        <v>549.63</v>
      </c>
      <c r="L311" s="19" t="n">
        <f>ROUND(H311*I311,2)</f>
        <v>15543.71</v>
      </c>
      <c r="M311" s="19" t="n">
        <f>ROUND(H311*ROUND(J311,2),2)</f>
        <v>103726</v>
      </c>
      <c r="N311" s="19" t="n">
        <f>L311+M311</f>
        <v>119269.71</v>
      </c>
      <c r="O311" s="8" t="n">
        <v>217</v>
      </c>
      <c r="P311" s="19" t="n" hidden="false">
        <f>ROUND((S312+S313+S314+S315+S316+S317+S318+S319)/O311,2)</f>
        <v>172.84</v>
      </c>
      <c r="Q311" s="20" t="n" hidden="false">
        <v>764.8</v>
      </c>
      <c r="R311" s="19" t="n" hidden="false">
        <f>P311+Q311</f>
        <v>937.64</v>
      </c>
      <c r="S311" s="19" t="n" hidden="false">
        <f>ROUND(O311*P311,2)</f>
        <v>37506.28</v>
      </c>
      <c r="T311" s="19" t="n" hidden="false">
        <f>ROUND(O311*Q311,2)</f>
        <v>165961.6</v>
      </c>
      <c r="U311" s="19" t="n" hidden="false">
        <f>S311+T311</f>
        <v>203467.88</v>
      </c>
      <c r="V311" s="21" t="n" hidden="false">
        <f>U311/N311-1</f>
        <v>0.7059476375015918</v>
      </c>
      <c r="W311" s="8" t="n">
        <v>217</v>
      </c>
      <c r="X311" s="19" t="n" hidden="false">
        <f>ROUND((AA312+AA313+AA314+AA315+AA316+AA317+AA318+AA319)/W311,2)</f>
        <v>168.2</v>
      </c>
      <c r="Y311" s="20" t="n" hidden="false">
        <v>950</v>
      </c>
      <c r="Z311" s="19" t="n" hidden="false">
        <f>X311+Y311</f>
        <v>1118.2</v>
      </c>
      <c r="AA311" s="19" t="n" hidden="false">
        <f>ROUND(W311*X311,2)</f>
        <v>36499.4</v>
      </c>
      <c r="AB311" s="19" t="n" hidden="false">
        <f>ROUND(W311*Y311,2)</f>
        <v>206150</v>
      </c>
      <c r="AC311" s="19" t="n" hidden="false">
        <f>AA311+AB311</f>
        <v>242649.4</v>
      </c>
      <c r="AD311" s="21" t="n" hidden="false">
        <f>AC311/N311-1</f>
        <v>1.0344595455124357</v>
      </c>
      <c r="AE311" s="8" t="n">
        <v>217</v>
      </c>
      <c r="AF311" s="19" t="n" hidden="false">
        <f>ROUND((AI312+AI313+AI314+AI315+AI316+AI317+AI318+AI319)/AE311,2)</f>
        <v>239.06</v>
      </c>
      <c r="AG311" s="20" t="n" hidden="false">
        <v>1000</v>
      </c>
      <c r="AH311" s="19" t="n" hidden="false">
        <f>AF311+AG311</f>
        <v>1239.06</v>
      </c>
      <c r="AI311" s="19" t="n" hidden="false">
        <f>ROUND(AE311*AF311,2)</f>
        <v>51876.02</v>
      </c>
      <c r="AJ311" s="19" t="n" hidden="false">
        <f>ROUND(AE311*AG311,2)</f>
        <v>217000</v>
      </c>
      <c r="AK311" s="19" t="n" hidden="false">
        <f>AI311+AJ311</f>
        <v>268876.02</v>
      </c>
      <c r="AL311" s="21" t="n" hidden="false">
        <f>AK311/N311-1</f>
        <v>1.2543529283336063</v>
      </c>
      <c r="AM311" s="8" t="n">
        <v>0</v>
      </c>
      <c r="AN311" s="19" t="n" hidden="false">
        <f>ROUND((AQ312+AQ313+AQ314+AQ315+AQ316+AQ317+AQ318+AQ319)/AM311,2)</f>
        <v>0</v>
      </c>
      <c r="AO311" s="19" t="n" hidden="false">
        <v>0</v>
      </c>
      <c r="AP311" s="19" t="n" hidden="false">
        <f>AN311+AO311</f>
        <v>0</v>
      </c>
      <c r="AQ311" s="19" t="n" hidden="false">
        <f>ROUND(AM311*AN311,2)</f>
        <v>0</v>
      </c>
      <c r="AR311" s="19" t="n" hidden="false">
        <f>ROUND(AM311*AO311,2)</f>
        <v>0</v>
      </c>
      <c r="AS311" s="19" t="n" hidden="false">
        <f>AQ311+AR311</f>
        <v>0</v>
      </c>
      <c r="AT311" s="21" t="n" hidden="false">
        <f>AS311/N311-1</f>
        <v>-1</v>
      </c>
    </row>
    <row r="312" customFormat="false" hidden="false" outlineLevel="0" collapsed="false">
      <c r="A312" s="18" t="inlineStr">
        <is>
          <t xml:space="preserve">1.1.1.2.1.1.4.1.1</t>
        </is>
      </c>
      <c r="B312" s="18" t="inlineStr">
        <is>
          <t xml:space="preserve"/>
        </is>
      </c>
      <c r="C312" s="22" t="inlineStr">
        <is>
          <t xml:space="preserve">Рамка Schneider Electric Glossa_ / белый / 1 пост / GSL000101</t>
        </is>
      </c>
      <c r="D312" s="7" t="inlineStr">
        <is>
          <t xml:space="preserve">Рамка 1 постовая - пластиковая LK60, цвет Белый</t>
        </is>
      </c>
      <c r="E312" s="7" t="inlineStr">
        <is>
          <t xml:space="preserve"/>
        </is>
      </c>
      <c r="F312" s="7" t="inlineStr">
        <is>
          <t xml:space="preserve">ШТ</t>
        </is>
      </c>
      <c r="G312" s="7" t="inlineStr">
        <is>
          <t xml:space="preserve">1</t>
        </is>
      </c>
      <c r="H312" s="8" t="n">
        <v>217</v>
      </c>
      <c r="I312" s="23" t="n">
        <v>10.66</v>
      </c>
      <c r="J312" s="19" t="n">
        <v/>
      </c>
      <c r="K312" s="19" t="n">
        <f>ROUND(I312,2)+J312</f>
        <v>10.66</v>
      </c>
      <c r="L312" s="19" t="n">
        <f>ROUND(H312*ROUND(I312,2),2)</f>
        <v>2313.22</v>
      </c>
      <c r="M312" s="19" t="n">
        <v/>
      </c>
      <c r="N312" s="19" t="n">
        <f>L312+M312</f>
        <v>2313.22</v>
      </c>
      <c r="O312" s="8" t="n">
        <v>217</v>
      </c>
      <c r="P312" s="23" t="n" hidden="false">
        <v>10.66</v>
      </c>
      <c r="Q312" s="19" t="n" hidden="false">
        <v/>
      </c>
      <c r="R312" s="19" t="n" hidden="false">
        <f>P312+Q312</f>
        <v>10.66</v>
      </c>
      <c r="S312" s="19" t="n" hidden="false">
        <f>ROUND(O312*P312,2)</f>
        <v>2313.22</v>
      </c>
      <c r="T312" s="19" t="n" hidden="false">
        <v/>
      </c>
      <c r="U312" s="19" t="n" hidden="false">
        <f>S312+T312</f>
        <v>2313.22</v>
      </c>
      <c r="V312" s="21" t="n" hidden="false">
        <f>U312/N312-1</f>
        <v>0</v>
      </c>
      <c r="W312" s="8" t="n">
        <v>217</v>
      </c>
      <c r="X312" s="23" t="n" hidden="false">
        <v>10.66</v>
      </c>
      <c r="Y312" s="19" t="n" hidden="false">
        <v/>
      </c>
      <c r="Z312" s="19" t="n" hidden="false">
        <f>X312+Y312</f>
        <v>10.66</v>
      </c>
      <c r="AA312" s="19" t="n" hidden="false">
        <f>ROUND(W312*X312,2)</f>
        <v>2313.22</v>
      </c>
      <c r="AB312" s="19" t="n" hidden="false">
        <v/>
      </c>
      <c r="AC312" s="19" t="n" hidden="false">
        <f>AA312+AB312</f>
        <v>2313.22</v>
      </c>
      <c r="AD312" s="21" t="n" hidden="false">
        <f>AC312/N312-1</f>
        <v>0</v>
      </c>
      <c r="AE312" s="8" t="n">
        <v>217</v>
      </c>
      <c r="AF312" s="23" t="n" hidden="false">
        <v>10.66</v>
      </c>
      <c r="AG312" s="19" t="n" hidden="false">
        <v/>
      </c>
      <c r="AH312" s="19" t="n" hidden="false">
        <f>AF312+AG312</f>
        <v>10.66</v>
      </c>
      <c r="AI312" s="19" t="n" hidden="false">
        <f>ROUND(AE312*AF312,2)</f>
        <v>2313.22</v>
      </c>
      <c r="AJ312" s="19" t="n" hidden="false">
        <v/>
      </c>
      <c r="AK312" s="19" t="n" hidden="false">
        <f>AI312+AJ312</f>
        <v>2313.22</v>
      </c>
      <c r="AL312" s="21" t="n" hidden="false">
        <f>AK312/N312-1</f>
        <v>0</v>
      </c>
      <c r="AM312" s="8" t="n">
        <v>0</v>
      </c>
      <c r="AN312" s="23" t="n" hidden="false">
        <v>0</v>
      </c>
      <c r="AO312" s="19" t="n" hidden="false">
        <v/>
      </c>
      <c r="AP312" s="19" t="n" hidden="false">
        <f>AN312+AO312</f>
        <v>0</v>
      </c>
      <c r="AQ312" s="19" t="n" hidden="false">
        <f>ROUND(AM312*AN312,2)</f>
        <v>0</v>
      </c>
      <c r="AR312" s="19" t="n" hidden="false">
        <v/>
      </c>
      <c r="AS312" s="19" t="n" hidden="false">
        <f>AQ312+AR312</f>
        <v>0</v>
      </c>
      <c r="AT312" s="21" t="n" hidden="false">
        <f>AS312/N312-1</f>
        <v>-1</v>
      </c>
    </row>
    <row r="313" customFormat="false" hidden="false" outlineLevel="0" collapsed="false">
      <c r="A313" s="18" t="inlineStr">
        <is>
          <t xml:space="preserve">1.1.1.2.1.1.4.1.2</t>
        </is>
      </c>
      <c r="B313" s="18" t="inlineStr">
        <is>
          <t xml:space="preserve"/>
        </is>
      </c>
      <c r="C313" s="22" t="inlineStr">
        <is>
          <t xml:space="preserve">Переключатель Одноклавишный 10А 220/250В IP44 Белый</t>
        </is>
      </c>
      <c r="D313" s="7" t="inlineStr">
        <is>
          <t xml:space="preserve">Переключатель проходной одноклавишный скрытой установки, 10А, 250В, IP44 белый</t>
        </is>
      </c>
      <c r="E313" s="7" t="inlineStr">
        <is>
          <t xml:space="preserve"/>
        </is>
      </c>
      <c r="F313" s="7" t="inlineStr">
        <is>
          <t xml:space="preserve">ШТ</t>
        </is>
      </c>
      <c r="G313" s="7" t="inlineStr">
        <is>
          <t xml:space="preserve">1</t>
        </is>
      </c>
      <c r="H313" s="8" t="n">
        <v>12</v>
      </c>
      <c r="I313" s="20" t="n">
        <v>0</v>
      </c>
      <c r="J313" s="19" t="n">
        <v/>
      </c>
      <c r="K313" s="19" t="n">
        <f>ROUND(I313,2)+J313</f>
        <v>0</v>
      </c>
      <c r="L313" s="19" t="n">
        <f>ROUND(H313*ROUND(I313,2),2)</f>
        <v>0</v>
      </c>
      <c r="M313" s="19" t="n">
        <v/>
      </c>
      <c r="N313" s="19" t="n">
        <f>L313+M313</f>
        <v>0</v>
      </c>
      <c r="O313" s="8" t="n">
        <v>12</v>
      </c>
      <c r="P313" s="20" t="n" hidden="false">
        <v>300</v>
      </c>
      <c r="Q313" s="19" t="n" hidden="false">
        <v/>
      </c>
      <c r="R313" s="19" t="n" hidden="false">
        <f>P313+Q313</f>
        <v>300</v>
      </c>
      <c r="S313" s="19" t="n" hidden="false">
        <f>ROUND(O313*P313,2)</f>
        <v>3600</v>
      </c>
      <c r="T313" s="19" t="n" hidden="false">
        <v/>
      </c>
      <c r="U313" s="19" t="n" hidden="false">
        <f>S313+T313</f>
        <v>3600</v>
      </c>
      <c r="V313" s="21" t="n" hidden="false">
        <f>U313/N313-1</f>
        <v>Infinity</v>
      </c>
      <c r="W313" s="8" t="n">
        <v>12</v>
      </c>
      <c r="X313" s="20" t="n" hidden="false">
        <v>170</v>
      </c>
      <c r="Y313" s="19" t="n" hidden="false">
        <v/>
      </c>
      <c r="Z313" s="19" t="n" hidden="false">
        <f>X313+Y313</f>
        <v>170</v>
      </c>
      <c r="AA313" s="19" t="n" hidden="false">
        <f>ROUND(W313*X313,2)</f>
        <v>2040</v>
      </c>
      <c r="AB313" s="19" t="n" hidden="false">
        <v/>
      </c>
      <c r="AC313" s="19" t="n" hidden="false">
        <f>AA313+AB313</f>
        <v>2040</v>
      </c>
      <c r="AD313" s="21" t="n" hidden="false">
        <f>AC313/N313-1</f>
        <v>Infinity</v>
      </c>
      <c r="AE313" s="8" t="n">
        <v>12</v>
      </c>
      <c r="AF313" s="20" t="n" hidden="false">
        <v>350</v>
      </c>
      <c r="AG313" s="19" t="n" hidden="false">
        <v/>
      </c>
      <c r="AH313" s="19" t="n" hidden="false">
        <f>AF313+AG313</f>
        <v>350</v>
      </c>
      <c r="AI313" s="19" t="n" hidden="false">
        <f>ROUND(AE313*AF313,2)</f>
        <v>4200</v>
      </c>
      <c r="AJ313" s="19" t="n" hidden="false">
        <v/>
      </c>
      <c r="AK313" s="19" t="n" hidden="false">
        <f>AI313+AJ313</f>
        <v>4200</v>
      </c>
      <c r="AL313" s="21" t="n" hidden="false">
        <f>AK313/N313-1</f>
        <v>Infinity</v>
      </c>
      <c r="AM313" s="8" t="n">
        <v>0</v>
      </c>
      <c r="AN313" s="19" t="n" hidden="false">
        <v>0</v>
      </c>
      <c r="AO313" s="19" t="n" hidden="false">
        <v/>
      </c>
      <c r="AP313" s="19" t="n" hidden="false">
        <f>AN313+AO313</f>
        <v>0</v>
      </c>
      <c r="AQ313" s="19" t="n" hidden="false">
        <f>ROUND(AM313*AN313,2)</f>
        <v>0</v>
      </c>
      <c r="AR313" s="19" t="n" hidden="false">
        <v/>
      </c>
      <c r="AS313" s="19" t="n" hidden="false">
        <f>AQ313+AR313</f>
        <v>0</v>
      </c>
      <c r="AT313" s="21" t="n" hidden="false">
        <f>AS313/N313-1</f>
        <v>NaN</v>
      </c>
    </row>
    <row r="314" customFormat="false" hidden="false" outlineLevel="0" collapsed="false">
      <c r="A314" s="18" t="inlineStr">
        <is>
          <t xml:space="preserve">1.1.1.2.1.1.4.1.3</t>
        </is>
      </c>
      <c r="B314" s="18" t="inlineStr">
        <is>
          <t xml:space="preserve"/>
        </is>
      </c>
      <c r="C314" s="22" t="inlineStr">
        <is>
          <t xml:space="preserve">Переключатель Одноклавишный 10А 250В IP20 Белый</t>
        </is>
      </c>
      <c r="D314" s="7" t="inlineStr">
        <is>
          <t xml:space="preserve">LK60 Переключатель проходной одноклавишный скрытой установки, 10А, 250В,
IP20 белый</t>
        </is>
      </c>
      <c r="E314" s="7" t="inlineStr">
        <is>
          <t xml:space="preserve"/>
        </is>
      </c>
      <c r="F314" s="7" t="inlineStr">
        <is>
          <t xml:space="preserve">ШТ</t>
        </is>
      </c>
      <c r="G314" s="7" t="inlineStr">
        <is>
          <t xml:space="preserve">1</t>
        </is>
      </c>
      <c r="H314" s="8" t="n">
        <v>22</v>
      </c>
      <c r="I314" s="20" t="n">
        <v>0</v>
      </c>
      <c r="J314" s="19" t="n">
        <v/>
      </c>
      <c r="K314" s="19" t="n">
        <f>ROUND(I314,2)+J314</f>
        <v>0</v>
      </c>
      <c r="L314" s="19" t="n">
        <f>ROUND(H314*ROUND(I314,2),2)</f>
        <v>0</v>
      </c>
      <c r="M314" s="19" t="n">
        <v/>
      </c>
      <c r="N314" s="19" t="n">
        <f>L314+M314</f>
        <v>0</v>
      </c>
      <c r="O314" s="8" t="n">
        <v>22</v>
      </c>
      <c r="P314" s="20" t="n" hidden="false">
        <v>300</v>
      </c>
      <c r="Q314" s="19" t="n" hidden="false">
        <v/>
      </c>
      <c r="R314" s="19" t="n" hidden="false">
        <f>P314+Q314</f>
        <v>300</v>
      </c>
      <c r="S314" s="19" t="n" hidden="false">
        <f>ROUND(O314*P314,2)</f>
        <v>6600</v>
      </c>
      <c r="T314" s="19" t="n" hidden="false">
        <v/>
      </c>
      <c r="U314" s="19" t="n" hidden="false">
        <f>S314+T314</f>
        <v>6600</v>
      </c>
      <c r="V314" s="21" t="n" hidden="false">
        <f>U314/N314-1</f>
        <v>Infinity</v>
      </c>
      <c r="W314" s="8" t="n">
        <v>22</v>
      </c>
      <c r="X314" s="20" t="n" hidden="false">
        <v>277</v>
      </c>
      <c r="Y314" s="19" t="n" hidden="false">
        <v/>
      </c>
      <c r="Z314" s="19" t="n" hidden="false">
        <f>X314+Y314</f>
        <v>277</v>
      </c>
      <c r="AA314" s="19" t="n" hidden="false">
        <f>ROUND(W314*X314,2)</f>
        <v>6094</v>
      </c>
      <c r="AB314" s="19" t="n" hidden="false">
        <v/>
      </c>
      <c r="AC314" s="19" t="n" hidden="false">
        <f>AA314+AB314</f>
        <v>6094</v>
      </c>
      <c r="AD314" s="21" t="n" hidden="false">
        <f>AC314/N314-1</f>
        <v>Infinity</v>
      </c>
      <c r="AE314" s="8" t="n">
        <v>22</v>
      </c>
      <c r="AF314" s="20" t="n" hidden="false">
        <v>350</v>
      </c>
      <c r="AG314" s="19" t="n" hidden="false">
        <v/>
      </c>
      <c r="AH314" s="19" t="n" hidden="false">
        <f>AF314+AG314</f>
        <v>350</v>
      </c>
      <c r="AI314" s="19" t="n" hidden="false">
        <f>ROUND(AE314*AF314,2)</f>
        <v>7700</v>
      </c>
      <c r="AJ314" s="19" t="n" hidden="false">
        <v/>
      </c>
      <c r="AK314" s="19" t="n" hidden="false">
        <f>AI314+AJ314</f>
        <v>7700</v>
      </c>
      <c r="AL314" s="21" t="n" hidden="false">
        <f>AK314/N314-1</f>
        <v>Infinity</v>
      </c>
      <c r="AM314" s="8" t="n">
        <v>0</v>
      </c>
      <c r="AN314" s="19" t="n" hidden="false">
        <v>0</v>
      </c>
      <c r="AO314" s="19" t="n" hidden="false">
        <v/>
      </c>
      <c r="AP314" s="19" t="n" hidden="false">
        <f>AN314+AO314</f>
        <v>0</v>
      </c>
      <c r="AQ314" s="19" t="n" hidden="false">
        <f>ROUND(AM314*AN314,2)</f>
        <v>0</v>
      </c>
      <c r="AR314" s="19" t="n" hidden="false">
        <v/>
      </c>
      <c r="AS314" s="19" t="n" hidden="false">
        <f>AQ314+AR314</f>
        <v>0</v>
      </c>
      <c r="AT314" s="21" t="n" hidden="false">
        <f>AS314/N314-1</f>
        <v>NaN</v>
      </c>
    </row>
    <row r="315" customFormat="false" hidden="false" outlineLevel="0" collapsed="false">
      <c r="A315" s="18" t="inlineStr">
        <is>
          <t xml:space="preserve">1.1.1.2.1.1.4.1.4</t>
        </is>
      </c>
      <c r="B315" s="18" t="inlineStr">
        <is>
          <t xml:space="preserve"/>
        </is>
      </c>
      <c r="C315" s="22" t="inlineStr">
        <is>
          <t xml:space="preserve">Переключатель_ / проходной/одноклавишный/открытой установки / 10А, 220В, IP20</t>
        </is>
      </c>
      <c r="D315" s="7" t="inlineStr">
        <is>
          <t xml:space="preserve">Переключатель проходной двухклавишный скрытой установки, 10А, 250В, IP20 белый</t>
        </is>
      </c>
      <c r="E315" s="7" t="inlineStr">
        <is>
          <t xml:space="preserve"/>
        </is>
      </c>
      <c r="F315" s="7" t="inlineStr">
        <is>
          <t xml:space="preserve">ШТ</t>
        </is>
      </c>
      <c r="G315" s="7" t="inlineStr">
        <is>
          <t xml:space="preserve">1</t>
        </is>
      </c>
      <c r="H315" s="8" t="n">
        <v>4</v>
      </c>
      <c r="I315" s="20" t="n">
        <v>86.78</v>
      </c>
      <c r="J315" s="19" t="n">
        <v/>
      </c>
      <c r="K315" s="19" t="n">
        <f>ROUND(I315,2)+J315</f>
        <v>86.78</v>
      </c>
      <c r="L315" s="19" t="n">
        <f>ROUND(H315*ROUND(I315,2),2)</f>
        <v>347.12</v>
      </c>
      <c r="M315" s="19" t="n">
        <v/>
      </c>
      <c r="N315" s="19" t="n">
        <f>L315+M315</f>
        <v>347.12</v>
      </c>
      <c r="O315" s="8" t="n">
        <v>4</v>
      </c>
      <c r="P315" s="20" t="n" hidden="false">
        <v>350</v>
      </c>
      <c r="Q315" s="19" t="n" hidden="false">
        <v/>
      </c>
      <c r="R315" s="19" t="n" hidden="false">
        <f>P315+Q315</f>
        <v>350</v>
      </c>
      <c r="S315" s="19" t="n" hidden="false">
        <f>ROUND(O315*P315,2)</f>
        <v>1400</v>
      </c>
      <c r="T315" s="19" t="n" hidden="false">
        <v/>
      </c>
      <c r="U315" s="19" t="n" hidden="false">
        <f>S315+T315</f>
        <v>1400</v>
      </c>
      <c r="V315" s="21" t="n" hidden="false">
        <f>U315/N315-1</f>
        <v>3.0331873703618344</v>
      </c>
      <c r="W315" s="8" t="n">
        <v>4</v>
      </c>
      <c r="X315" s="20" t="n" hidden="false">
        <v>540</v>
      </c>
      <c r="Y315" s="19" t="n" hidden="false">
        <v/>
      </c>
      <c r="Z315" s="19" t="n" hidden="false">
        <f>X315+Y315</f>
        <v>540</v>
      </c>
      <c r="AA315" s="19" t="n" hidden="false">
        <f>ROUND(W315*X315,2)</f>
        <v>2160</v>
      </c>
      <c r="AB315" s="19" t="n" hidden="false">
        <v/>
      </c>
      <c r="AC315" s="19" t="n" hidden="false">
        <f>AA315+AB315</f>
        <v>2160</v>
      </c>
      <c r="AD315" s="21" t="n" hidden="false">
        <f>AC315/N315-1</f>
        <v>5.222631942843973</v>
      </c>
      <c r="AE315" s="8" t="n">
        <v>4</v>
      </c>
      <c r="AF315" s="20" t="n" hidden="false">
        <v>500</v>
      </c>
      <c r="AG315" s="19" t="n" hidden="false">
        <v/>
      </c>
      <c r="AH315" s="19" t="n" hidden="false">
        <f>AF315+AG315</f>
        <v>500</v>
      </c>
      <c r="AI315" s="19" t="n" hidden="false">
        <f>ROUND(AE315*AF315,2)</f>
        <v>2000</v>
      </c>
      <c r="AJ315" s="19" t="n" hidden="false">
        <v/>
      </c>
      <c r="AK315" s="19" t="n" hidden="false">
        <f>AI315+AJ315</f>
        <v>2000</v>
      </c>
      <c r="AL315" s="21" t="n" hidden="false">
        <f>AK315/N315-1</f>
        <v>4.7616962433740495</v>
      </c>
      <c r="AM315" s="8" t="n">
        <v>0</v>
      </c>
      <c r="AN315" s="19" t="n" hidden="false">
        <v>0</v>
      </c>
      <c r="AO315" s="19" t="n" hidden="false">
        <v/>
      </c>
      <c r="AP315" s="19" t="n" hidden="false">
        <f>AN315+AO315</f>
        <v>0</v>
      </c>
      <c r="AQ315" s="19" t="n" hidden="false">
        <f>ROUND(AM315*AN315,2)</f>
        <v>0</v>
      </c>
      <c r="AR315" s="19" t="n" hidden="false">
        <v/>
      </c>
      <c r="AS315" s="19" t="n" hidden="false">
        <f>AQ315+AR315</f>
        <v>0</v>
      </c>
      <c r="AT315" s="21" t="n" hidden="false">
        <f>AS315/N315-1</f>
        <v>-1</v>
      </c>
    </row>
    <row r="316" customFormat="false" hidden="false" outlineLevel="0" collapsed="false">
      <c r="A316" s="18" t="inlineStr">
        <is>
          <t xml:space="preserve">1.1.1.2.1.1.4.1.5</t>
        </is>
      </c>
      <c r="B316" s="18" t="inlineStr">
        <is>
          <t xml:space="preserve"/>
        </is>
      </c>
      <c r="C316" s="22" t="inlineStr">
        <is>
          <t xml:space="preserve">Выключатель_ / марку и артикул указать в примечании</t>
        </is>
      </c>
      <c r="D316" s="7" t="inlineStr">
        <is>
          <t xml:space="preserve">Выключатель 1-кл. скрытой установки 10А, IP44, цвет Белый LK60</t>
        </is>
      </c>
      <c r="E316" s="7" t="inlineStr">
        <is>
          <t xml:space="preserve"/>
        </is>
      </c>
      <c r="F316" s="7" t="inlineStr">
        <is>
          <t xml:space="preserve">ШТ</t>
        </is>
      </c>
      <c r="G316" s="7" t="inlineStr">
        <is>
          <t xml:space="preserve">1</t>
        </is>
      </c>
      <c r="H316" s="8" t="n">
        <v>26</v>
      </c>
      <c r="I316" s="20" t="n">
        <v>0</v>
      </c>
      <c r="J316" s="19" t="n">
        <v/>
      </c>
      <c r="K316" s="19" t="n">
        <f>ROUND(I316,2)+J316</f>
        <v>0</v>
      </c>
      <c r="L316" s="19" t="n">
        <f>ROUND(H316*ROUND(I316,2),2)</f>
        <v>0</v>
      </c>
      <c r="M316" s="19" t="n">
        <v/>
      </c>
      <c r="N316" s="19" t="n">
        <f>L316+M316</f>
        <v>0</v>
      </c>
      <c r="O316" s="8" t="n">
        <v>26</v>
      </c>
      <c r="P316" s="20" t="n" hidden="false">
        <v>200</v>
      </c>
      <c r="Q316" s="19" t="n" hidden="false">
        <v/>
      </c>
      <c r="R316" s="19" t="n" hidden="false">
        <f>P316+Q316</f>
        <v>200</v>
      </c>
      <c r="S316" s="19" t="n" hidden="false">
        <f>ROUND(O316*P316,2)</f>
        <v>5200</v>
      </c>
      <c r="T316" s="19" t="n" hidden="false">
        <v/>
      </c>
      <c r="U316" s="19" t="n" hidden="false">
        <f>S316+T316</f>
        <v>5200</v>
      </c>
      <c r="V316" s="21" t="n" hidden="false">
        <f>U316/N316-1</f>
        <v>Infinity</v>
      </c>
      <c r="W316" s="8" t="n">
        <v>26</v>
      </c>
      <c r="X316" s="20" t="n" hidden="false">
        <v>190</v>
      </c>
      <c r="Y316" s="19" t="n" hidden="false">
        <v/>
      </c>
      <c r="Z316" s="19" t="n" hidden="false">
        <f>X316+Y316</f>
        <v>190</v>
      </c>
      <c r="AA316" s="19" t="n" hidden="false">
        <f>ROUND(W316*X316,2)</f>
        <v>4940</v>
      </c>
      <c r="AB316" s="19" t="n" hidden="false">
        <v/>
      </c>
      <c r="AC316" s="19" t="n" hidden="false">
        <f>AA316+AB316</f>
        <v>4940</v>
      </c>
      <c r="AD316" s="21" t="n" hidden="false">
        <f>AC316/N316-1</f>
        <v>Infinity</v>
      </c>
      <c r="AE316" s="8" t="n">
        <v>26</v>
      </c>
      <c r="AF316" s="20" t="n" hidden="false">
        <v>350</v>
      </c>
      <c r="AG316" s="19" t="n" hidden="false">
        <v/>
      </c>
      <c r="AH316" s="19" t="n" hidden="false">
        <f>AF316+AG316</f>
        <v>350</v>
      </c>
      <c r="AI316" s="19" t="n" hidden="false">
        <f>ROUND(AE316*AF316,2)</f>
        <v>9100</v>
      </c>
      <c r="AJ316" s="19" t="n" hidden="false">
        <v/>
      </c>
      <c r="AK316" s="19" t="n" hidden="false">
        <f>AI316+AJ316</f>
        <v>9100</v>
      </c>
      <c r="AL316" s="21" t="n" hidden="false">
        <f>AK316/N316-1</f>
        <v>Infinity</v>
      </c>
      <c r="AM316" s="8" t="n">
        <v>0</v>
      </c>
      <c r="AN316" s="19" t="n" hidden="false">
        <v>0</v>
      </c>
      <c r="AO316" s="19" t="n" hidden="false">
        <v/>
      </c>
      <c r="AP316" s="19" t="n" hidden="false">
        <f>AN316+AO316</f>
        <v>0</v>
      </c>
      <c r="AQ316" s="19" t="n" hidden="false">
        <f>ROUND(AM316*AN316,2)</f>
        <v>0</v>
      </c>
      <c r="AR316" s="19" t="n" hidden="false">
        <v/>
      </c>
      <c r="AS316" s="19" t="n" hidden="false">
        <f>AQ316+AR316</f>
        <v>0</v>
      </c>
      <c r="AT316" s="21" t="n" hidden="false">
        <f>AS316/N316-1</f>
        <v>NaN</v>
      </c>
    </row>
    <row r="317" customFormat="false" hidden="false" outlineLevel="0" collapsed="false">
      <c r="A317" s="18" t="inlineStr">
        <is>
          <t xml:space="preserve">1.1.1.2.1.1.4.1.6</t>
        </is>
      </c>
      <c r="B317" s="18" t="inlineStr">
        <is>
          <t xml:space="preserve"/>
        </is>
      </c>
      <c r="C317" s="22" t="inlineStr">
        <is>
          <t xml:space="preserve">Выключатель Трехклавишный Скрытый 10А 220...250В IP20 Белый</t>
        </is>
      </c>
      <c r="D317" s="7" t="inlineStr">
        <is>
          <t xml:space="preserve"/>
        </is>
      </c>
      <c r="E317" s="7" t="inlineStr">
        <is>
          <t xml:space="preserve"/>
        </is>
      </c>
      <c r="F317" s="7" t="inlineStr">
        <is>
          <t xml:space="preserve">ШТ</t>
        </is>
      </c>
      <c r="G317" s="7" t="inlineStr">
        <is>
          <t xml:space="preserve">1</t>
        </is>
      </c>
      <c r="H317" s="8" t="n">
        <v>5</v>
      </c>
      <c r="I317" s="23" t="n">
        <v>153.46</v>
      </c>
      <c r="J317" s="19" t="n">
        <v/>
      </c>
      <c r="K317" s="19" t="n">
        <f>ROUND(I317,2)+J317</f>
        <v>153.46</v>
      </c>
      <c r="L317" s="19" t="n">
        <f>ROUND(H317*ROUND(I317,2),2)</f>
        <v>767.3</v>
      </c>
      <c r="M317" s="19" t="n">
        <v/>
      </c>
      <c r="N317" s="19" t="n">
        <f>L317+M317</f>
        <v>767.3</v>
      </c>
      <c r="O317" s="8" t="n">
        <v>5</v>
      </c>
      <c r="P317" s="23" t="n" hidden="false">
        <v>153.46</v>
      </c>
      <c r="Q317" s="19" t="n" hidden="false">
        <v/>
      </c>
      <c r="R317" s="19" t="n" hidden="false">
        <f>P317+Q317</f>
        <v>153.46</v>
      </c>
      <c r="S317" s="19" t="n" hidden="false">
        <f>ROUND(O317*P317,2)</f>
        <v>767.3</v>
      </c>
      <c r="T317" s="19" t="n" hidden="false">
        <v/>
      </c>
      <c r="U317" s="19" t="n" hidden="false">
        <f>S317+T317</f>
        <v>767.3</v>
      </c>
      <c r="V317" s="21" t="n" hidden="false">
        <f>U317/N317-1</f>
        <v>0</v>
      </c>
      <c r="W317" s="8" t="n">
        <v>5</v>
      </c>
      <c r="X317" s="23" t="n" hidden="false">
        <v>153.46</v>
      </c>
      <c r="Y317" s="19" t="n" hidden="false">
        <v/>
      </c>
      <c r="Z317" s="19" t="n" hidden="false">
        <f>X317+Y317</f>
        <v>153.46</v>
      </c>
      <c r="AA317" s="19" t="n" hidden="false">
        <f>ROUND(W317*X317,2)</f>
        <v>767.3</v>
      </c>
      <c r="AB317" s="19" t="n" hidden="false">
        <v/>
      </c>
      <c r="AC317" s="19" t="n" hidden="false">
        <f>AA317+AB317</f>
        <v>767.3</v>
      </c>
      <c r="AD317" s="21" t="n" hidden="false">
        <f>AC317/N317-1</f>
        <v>0</v>
      </c>
      <c r="AE317" s="8" t="n">
        <v>5</v>
      </c>
      <c r="AF317" s="23" t="n" hidden="false">
        <v>153.46</v>
      </c>
      <c r="AG317" s="19" t="n" hidden="false">
        <v/>
      </c>
      <c r="AH317" s="19" t="n" hidden="false">
        <f>AF317+AG317</f>
        <v>153.46</v>
      </c>
      <c r="AI317" s="19" t="n" hidden="false">
        <f>ROUND(AE317*AF317,2)</f>
        <v>767.3</v>
      </c>
      <c r="AJ317" s="19" t="n" hidden="false">
        <v/>
      </c>
      <c r="AK317" s="19" t="n" hidden="false">
        <f>AI317+AJ317</f>
        <v>767.3</v>
      </c>
      <c r="AL317" s="21" t="n" hidden="false">
        <f>AK317/N317-1</f>
        <v>0</v>
      </c>
      <c r="AM317" s="8" t="n">
        <v>0</v>
      </c>
      <c r="AN317" s="23" t="n" hidden="false">
        <v>0</v>
      </c>
      <c r="AO317" s="19" t="n" hidden="false">
        <v/>
      </c>
      <c r="AP317" s="19" t="n" hidden="false">
        <f>AN317+AO317</f>
        <v>0</v>
      </c>
      <c r="AQ317" s="19" t="n" hidden="false">
        <f>ROUND(AM317*AN317,2)</f>
        <v>0</v>
      </c>
      <c r="AR317" s="19" t="n" hidden="false">
        <v/>
      </c>
      <c r="AS317" s="19" t="n" hidden="false">
        <f>AQ317+AR317</f>
        <v>0</v>
      </c>
      <c r="AT317" s="21" t="n" hidden="false">
        <f>AS317/N317-1</f>
        <v>-1</v>
      </c>
    </row>
    <row r="318" customFormat="false" hidden="false" outlineLevel="0" collapsed="false">
      <c r="A318" s="18" t="inlineStr">
        <is>
          <t xml:space="preserve">1.1.1.2.1.1.4.1.7</t>
        </is>
      </c>
      <c r="B318" s="18" t="inlineStr">
        <is>
          <t xml:space="preserve"/>
        </is>
      </c>
      <c r="C318" s="22" t="inlineStr">
        <is>
          <t xml:space="preserve">Выключатель Одноклавишный Скрытый 10А 220...250В IP20 Белый</t>
        </is>
      </c>
      <c r="D318" s="7" t="inlineStr">
        <is>
          <t xml:space="preserve"/>
        </is>
      </c>
      <c r="E318" s="7" t="inlineStr">
        <is>
          <t xml:space="preserve"/>
        </is>
      </c>
      <c r="F318" s="7" t="inlineStr">
        <is>
          <t xml:space="preserve">ШТ</t>
        </is>
      </c>
      <c r="G318" s="7" t="inlineStr">
        <is>
          <t xml:space="preserve">1</t>
        </is>
      </c>
      <c r="H318" s="8" t="n">
        <v>105</v>
      </c>
      <c r="I318" s="23" t="n">
        <v>81.86</v>
      </c>
      <c r="J318" s="19" t="n">
        <v/>
      </c>
      <c r="K318" s="19" t="n">
        <f>ROUND(I318,2)+J318</f>
        <v>81.86</v>
      </c>
      <c r="L318" s="19" t="n">
        <f>ROUND(H318*ROUND(I318,2),2)</f>
        <v>8595.3</v>
      </c>
      <c r="M318" s="19" t="n">
        <v/>
      </c>
      <c r="N318" s="19" t="n">
        <f>L318+M318</f>
        <v>8595.3</v>
      </c>
      <c r="O318" s="8" t="n">
        <v>105</v>
      </c>
      <c r="P318" s="23" t="n" hidden="false">
        <v>81.86</v>
      </c>
      <c r="Q318" s="19" t="n" hidden="false">
        <v/>
      </c>
      <c r="R318" s="19" t="n" hidden="false">
        <f>P318+Q318</f>
        <v>81.86</v>
      </c>
      <c r="S318" s="19" t="n" hidden="false">
        <f>ROUND(O318*P318,2)</f>
        <v>8595.3</v>
      </c>
      <c r="T318" s="19" t="n" hidden="false">
        <v/>
      </c>
      <c r="U318" s="19" t="n" hidden="false">
        <f>S318+T318</f>
        <v>8595.3</v>
      </c>
      <c r="V318" s="21" t="n" hidden="false">
        <f>U318/N318-1</f>
        <v>0</v>
      </c>
      <c r="W318" s="8" t="n">
        <v>105</v>
      </c>
      <c r="X318" s="23" t="n" hidden="false">
        <v>81.86</v>
      </c>
      <c r="Y318" s="19" t="n" hidden="false">
        <v/>
      </c>
      <c r="Z318" s="19" t="n" hidden="false">
        <f>X318+Y318</f>
        <v>81.86</v>
      </c>
      <c r="AA318" s="19" t="n" hidden="false">
        <f>ROUND(W318*X318,2)</f>
        <v>8595.3</v>
      </c>
      <c r="AB318" s="19" t="n" hidden="false">
        <v/>
      </c>
      <c r="AC318" s="19" t="n" hidden="false">
        <f>AA318+AB318</f>
        <v>8595.3</v>
      </c>
      <c r="AD318" s="21" t="n" hidden="false">
        <f>AC318/N318-1</f>
        <v>0</v>
      </c>
      <c r="AE318" s="8" t="n">
        <v>105</v>
      </c>
      <c r="AF318" s="23" t="n" hidden="false">
        <v>81.86</v>
      </c>
      <c r="AG318" s="19" t="n" hidden="false">
        <v/>
      </c>
      <c r="AH318" s="19" t="n" hidden="false">
        <f>AF318+AG318</f>
        <v>81.86</v>
      </c>
      <c r="AI318" s="19" t="n" hidden="false">
        <f>ROUND(AE318*AF318,2)</f>
        <v>8595.3</v>
      </c>
      <c r="AJ318" s="19" t="n" hidden="false">
        <v/>
      </c>
      <c r="AK318" s="19" t="n" hidden="false">
        <f>AI318+AJ318</f>
        <v>8595.3</v>
      </c>
      <c r="AL318" s="21" t="n" hidden="false">
        <f>AK318/N318-1</f>
        <v>0</v>
      </c>
      <c r="AM318" s="8" t="n">
        <v>0</v>
      </c>
      <c r="AN318" s="23" t="n" hidden="false">
        <v>0</v>
      </c>
      <c r="AO318" s="19" t="n" hidden="false">
        <v/>
      </c>
      <c r="AP318" s="19" t="n" hidden="false">
        <f>AN318+AO318</f>
        <v>0</v>
      </c>
      <c r="AQ318" s="19" t="n" hidden="false">
        <f>ROUND(AM318*AN318,2)</f>
        <v>0</v>
      </c>
      <c r="AR318" s="19" t="n" hidden="false">
        <v/>
      </c>
      <c r="AS318" s="19" t="n" hidden="false">
        <f>AQ318+AR318</f>
        <v>0</v>
      </c>
      <c r="AT318" s="21" t="n" hidden="false">
        <f>AS318/N318-1</f>
        <v>-1</v>
      </c>
    </row>
    <row r="319" customFormat="false" hidden="false" outlineLevel="0" collapsed="false">
      <c r="A319" s="18" t="inlineStr">
        <is>
          <t xml:space="preserve">1.1.1.2.1.1.4.1.8</t>
        </is>
      </c>
      <c r="B319" s="18" t="inlineStr">
        <is>
          <t xml:space="preserve"/>
        </is>
      </c>
      <c r="C319" s="22" t="inlineStr">
        <is>
          <t xml:space="preserve">Выключатель Двухклавишный Скрытый 10А 220...250В IP20 Белый</t>
        </is>
      </c>
      <c r="D319" s="7" t="inlineStr">
        <is>
          <t xml:space="preserve"/>
        </is>
      </c>
      <c r="E319" s="7" t="inlineStr">
        <is>
          <t xml:space="preserve"/>
        </is>
      </c>
      <c r="F319" s="7" t="inlineStr">
        <is>
          <t xml:space="preserve">ШТ</t>
        </is>
      </c>
      <c r="G319" s="7" t="inlineStr">
        <is>
          <t xml:space="preserve">1</t>
        </is>
      </c>
      <c r="H319" s="8" t="n">
        <v>43</v>
      </c>
      <c r="I319" s="20" t="n">
        <v>81.87</v>
      </c>
      <c r="J319" s="19" t="n">
        <v/>
      </c>
      <c r="K319" s="19" t="n">
        <f>ROUND(I319,2)+J319</f>
        <v>81.87</v>
      </c>
      <c r="L319" s="19" t="n">
        <f>ROUND(H319*ROUND(I319,2),2)</f>
        <v>3520.41</v>
      </c>
      <c r="M319" s="19" t="n">
        <v/>
      </c>
      <c r="N319" s="19" t="n">
        <f>L319+M319</f>
        <v>3520.41</v>
      </c>
      <c r="O319" s="8" t="n">
        <v>43</v>
      </c>
      <c r="P319" s="20" t="n" hidden="false">
        <v>210</v>
      </c>
      <c r="Q319" s="19" t="n" hidden="false">
        <v/>
      </c>
      <c r="R319" s="19" t="n" hidden="false">
        <f>P319+Q319</f>
        <v>210</v>
      </c>
      <c r="S319" s="19" t="n" hidden="false">
        <f>ROUND(O319*P319,2)</f>
        <v>9030</v>
      </c>
      <c r="T319" s="19" t="n" hidden="false">
        <v/>
      </c>
      <c r="U319" s="19" t="n" hidden="false">
        <f>S319+T319</f>
        <v>9030</v>
      </c>
      <c r="V319" s="21" t="n" hidden="false">
        <f>U319/N319-1</f>
        <v>1.5650421399780141</v>
      </c>
      <c r="W319" s="8" t="n">
        <v>43</v>
      </c>
      <c r="X319" s="20" t="n" hidden="false">
        <v>223</v>
      </c>
      <c r="Y319" s="19" t="n" hidden="false">
        <v/>
      </c>
      <c r="Z319" s="19" t="n" hidden="false">
        <f>X319+Y319</f>
        <v>223</v>
      </c>
      <c r="AA319" s="19" t="n" hidden="false">
        <f>ROUND(W319*X319,2)</f>
        <v>9589</v>
      </c>
      <c r="AB319" s="19" t="n" hidden="false">
        <v/>
      </c>
      <c r="AC319" s="19" t="n" hidden="false">
        <f>AA319+AB319</f>
        <v>9589</v>
      </c>
      <c r="AD319" s="21" t="n" hidden="false">
        <f>AC319/N319-1</f>
        <v>1.7238304629290337</v>
      </c>
      <c r="AE319" s="8" t="n">
        <v>43</v>
      </c>
      <c r="AF319" s="20" t="n" hidden="false">
        <v>400</v>
      </c>
      <c r="AG319" s="19" t="n" hidden="false">
        <v/>
      </c>
      <c r="AH319" s="19" t="n" hidden="false">
        <f>AF319+AG319</f>
        <v>400</v>
      </c>
      <c r="AI319" s="19" t="n" hidden="false">
        <f>ROUND(AE319*AF319,2)</f>
        <v>17200</v>
      </c>
      <c r="AJ319" s="19" t="n" hidden="false">
        <v/>
      </c>
      <c r="AK319" s="19" t="n" hidden="false">
        <f>AI319+AJ319</f>
        <v>17200</v>
      </c>
      <c r="AL319" s="21" t="n" hidden="false">
        <f>AK319/N319-1</f>
        <v>3.8857945523390747</v>
      </c>
      <c r="AM319" s="8" t="n">
        <v>0</v>
      </c>
      <c r="AN319" s="19" t="n" hidden="false">
        <v>0</v>
      </c>
      <c r="AO319" s="19" t="n" hidden="false">
        <v/>
      </c>
      <c r="AP319" s="19" t="n" hidden="false">
        <f>AN319+AO319</f>
        <v>0</v>
      </c>
      <c r="AQ319" s="19" t="n" hidden="false">
        <f>ROUND(AM319*AN319,2)</f>
        <v>0</v>
      </c>
      <c r="AR319" s="19" t="n" hidden="false">
        <v/>
      </c>
      <c r="AS319" s="19" t="n" hidden="false">
        <f>AQ319+AR319</f>
        <v>0</v>
      </c>
      <c r="AT319" s="21" t="n" hidden="false">
        <f>AS319/N319-1</f>
        <v>-1</v>
      </c>
    </row>
    <row r="320" customFormat="false" hidden="false" outlineLevel="0" collapsed="false">
      <c r="A320" s="18" t="inlineStr">
        <is>
          <t xml:space="preserve">1.1.1.2.1.1.4.2</t>
        </is>
      </c>
      <c r="B320" s="18" t="inlineStr">
        <is>
          <t xml:space="preserve"/>
        </is>
      </c>
      <c r="C320" s="18" t="inlineStr">
        <is>
          <t xml:space="preserve">Монтаж электрических оконечных устройств / розетка</t>
        </is>
      </c>
      <c r="D320" s="7" t="inlineStr">
        <is>
          <t xml:space="preserve"/>
        </is>
      </c>
      <c r="E320" s="7" t="inlineStr">
        <is>
          <t xml:space="preserve">Выгружается из БО по объектам BIM-КЦ</t>
        </is>
      </c>
      <c r="F320" s="7" t="inlineStr">
        <is>
          <t xml:space="preserve">ШТ</t>
        </is>
      </c>
      <c r="G320" s="7" t="inlineStr">
        <is>
          <t xml:space="preserve">1</t>
        </is>
      </c>
      <c r="H320" s="8" t="n">
        <v>467</v>
      </c>
      <c r="I320" s="19" t="n">
        <f>ROUND((L321+L322+L323)/H320,2)</f>
        <v>9.1</v>
      </c>
      <c r="J320" s="20" t="n">
        <v>478</v>
      </c>
      <c r="K320" s="19" t="n">
        <f>I320+ROUND(J320,2)</f>
        <v>487.1</v>
      </c>
      <c r="L320" s="19" t="n">
        <f>ROUND(H320*I320,2)</f>
        <v>4249.7</v>
      </c>
      <c r="M320" s="19" t="n">
        <f>ROUND(H320*ROUND(J320,2),2)</f>
        <v>223226</v>
      </c>
      <c r="N320" s="19" t="n">
        <f>L320+M320</f>
        <v>227475.7</v>
      </c>
      <c r="O320" s="8" t="n">
        <v>467</v>
      </c>
      <c r="P320" s="19" t="n" hidden="false">
        <f>ROUND((S321+S322+S323)/O320,2)</f>
        <v>169.1</v>
      </c>
      <c r="Q320" s="20" t="n" hidden="false">
        <v>764.8</v>
      </c>
      <c r="R320" s="19" t="n" hidden="false">
        <f>P320+Q320</f>
        <v>933.9</v>
      </c>
      <c r="S320" s="19" t="n" hidden="false">
        <f>ROUND(O320*P320,2)</f>
        <v>78969.7</v>
      </c>
      <c r="T320" s="19" t="n" hidden="false">
        <f>ROUND(O320*Q320,2)</f>
        <v>357161.6</v>
      </c>
      <c r="U320" s="19" t="n" hidden="false">
        <f>S320+T320</f>
        <v>436131.3</v>
      </c>
      <c r="V320" s="21" t="n" hidden="false">
        <f>U320/N320-1</f>
        <v>0.9172654485731881</v>
      </c>
      <c r="W320" s="8" t="n">
        <v>467</v>
      </c>
      <c r="X320" s="19" t="n" hidden="false">
        <f>ROUND((AA321+AA322+AA323)/W320,2)</f>
        <v>370.1</v>
      </c>
      <c r="Y320" s="20" t="n" hidden="false">
        <v>950</v>
      </c>
      <c r="Z320" s="19" t="n" hidden="false">
        <f>X320+Y320</f>
        <v>1320.1</v>
      </c>
      <c r="AA320" s="19" t="n" hidden="false">
        <f>ROUND(W320*X320,2)</f>
        <v>172836.7</v>
      </c>
      <c r="AB320" s="19" t="n" hidden="false">
        <f>ROUND(W320*Y320,2)</f>
        <v>443650</v>
      </c>
      <c r="AC320" s="19" t="n" hidden="false">
        <f>AA320+AB320</f>
        <v>616486.7</v>
      </c>
      <c r="AD320" s="21" t="n" hidden="false">
        <f>AC320/N320-1</f>
        <v>1.7101211250256618</v>
      </c>
      <c r="AE320" s="8" t="n">
        <v>467</v>
      </c>
      <c r="AF320" s="19" t="n" hidden="false">
        <f>ROUND((AI321+AI322+AI323)/AE320,2)</f>
        <v>259.1</v>
      </c>
      <c r="AG320" s="20" t="n" hidden="false">
        <v>1000</v>
      </c>
      <c r="AH320" s="19" t="n" hidden="false">
        <f>AF320+AG320</f>
        <v>1259.1</v>
      </c>
      <c r="AI320" s="19" t="n" hidden="false">
        <f>ROUND(AE320*AF320,2)</f>
        <v>120999.7</v>
      </c>
      <c r="AJ320" s="19" t="n" hidden="false">
        <f>ROUND(AE320*AG320,2)</f>
        <v>467000</v>
      </c>
      <c r="AK320" s="19" t="n" hidden="false">
        <f>AI320+AJ320</f>
        <v>587999.7</v>
      </c>
      <c r="AL320" s="21" t="n" hidden="false">
        <f>AK320/N320-1</f>
        <v>1.5848901662902892</v>
      </c>
      <c r="AM320" s="8" t="n">
        <v>0</v>
      </c>
      <c r="AN320" s="19" t="n" hidden="false">
        <f>ROUND((AQ321+AQ322+AQ323)/AM320,2)</f>
        <v>0</v>
      </c>
      <c r="AO320" s="19" t="n" hidden="false">
        <v>0</v>
      </c>
      <c r="AP320" s="19" t="n" hidden="false">
        <f>AN320+AO320</f>
        <v>0</v>
      </c>
      <c r="AQ320" s="19" t="n" hidden="false">
        <f>ROUND(AM320*AN320,2)</f>
        <v>0</v>
      </c>
      <c r="AR320" s="19" t="n" hidden="false">
        <f>ROUND(AM320*AO320,2)</f>
        <v>0</v>
      </c>
      <c r="AS320" s="19" t="n" hidden="false">
        <f>AQ320+AR320</f>
        <v>0</v>
      </c>
      <c r="AT320" s="21" t="n" hidden="false">
        <f>AS320/N320-1</f>
        <v>-1</v>
      </c>
    </row>
    <row r="321" customFormat="false" hidden="false" outlineLevel="0" collapsed="false">
      <c r="A321" s="18" t="inlineStr">
        <is>
          <t xml:space="preserve">1.1.1.2.1.1.4.2.1</t>
        </is>
      </c>
      <c r="B321" s="18" t="inlineStr">
        <is>
          <t xml:space="preserve"/>
        </is>
      </c>
      <c r="C321" s="22" t="inlineStr">
        <is>
          <t xml:space="preserve">Розетка Открытая 1п 2P+PE 16А IP20 220...250В з/к з/ш Белый</t>
        </is>
      </c>
      <c r="D321" s="7" t="inlineStr">
        <is>
          <t xml:space="preserve">Розетка Скрытая 1п 2P+E 16А IP20 220...250В з/к з/ш Белый EWR16-028-90 EKF</t>
        </is>
      </c>
      <c r="E321" s="7" t="inlineStr">
        <is>
          <t xml:space="preserve"/>
        </is>
      </c>
      <c r="F321" s="7" t="inlineStr">
        <is>
          <t xml:space="preserve">ШТ</t>
        </is>
      </c>
      <c r="G321" s="7" t="inlineStr">
        <is>
          <t xml:space="preserve">1</t>
        </is>
      </c>
      <c r="H321" s="8" t="n">
        <v>467</v>
      </c>
      <c r="I321" s="20" t="n">
        <v>0</v>
      </c>
      <c r="J321" s="19" t="n">
        <v/>
      </c>
      <c r="K321" s="19" t="n">
        <f>ROUND(I321,2)+J321</f>
        <v>0</v>
      </c>
      <c r="L321" s="19" t="n">
        <f>ROUND(H321*ROUND(I321,2),2)</f>
        <v>0</v>
      </c>
      <c r="M321" s="19" t="n">
        <v/>
      </c>
      <c r="N321" s="19" t="n">
        <f>L321+M321</f>
        <v>0</v>
      </c>
      <c r="O321" s="8" t="n">
        <v>467</v>
      </c>
      <c r="P321" s="20" t="n" hidden="false">
        <v>160</v>
      </c>
      <c r="Q321" s="19" t="n" hidden="false">
        <v/>
      </c>
      <c r="R321" s="19" t="n" hidden="false">
        <f>P321+Q321</f>
        <v>160</v>
      </c>
      <c r="S321" s="19" t="n" hidden="false">
        <f>ROUND(O321*P321,2)</f>
        <v>74720</v>
      </c>
      <c r="T321" s="19" t="n" hidden="false">
        <v/>
      </c>
      <c r="U321" s="19" t="n" hidden="false">
        <f>S321+T321</f>
        <v>74720</v>
      </c>
      <c r="V321" s="21" t="n" hidden="false">
        <f>U321/N321-1</f>
        <v>Infinity</v>
      </c>
      <c r="W321" s="8" t="n">
        <v>467</v>
      </c>
      <c r="X321" s="20" t="n" hidden="false">
        <v>361</v>
      </c>
      <c r="Y321" s="19" t="n" hidden="false">
        <v/>
      </c>
      <c r="Z321" s="19" t="n" hidden="false">
        <f>X321+Y321</f>
        <v>361</v>
      </c>
      <c r="AA321" s="19" t="n" hidden="false">
        <f>ROUND(W321*X321,2)</f>
        <v>168587</v>
      </c>
      <c r="AB321" s="19" t="n" hidden="false">
        <v/>
      </c>
      <c r="AC321" s="19" t="n" hidden="false">
        <f>AA321+AB321</f>
        <v>168587</v>
      </c>
      <c r="AD321" s="21" t="n" hidden="false">
        <f>AC321/N321-1</f>
        <v>Infinity</v>
      </c>
      <c r="AE321" s="8" t="n">
        <v>467</v>
      </c>
      <c r="AF321" s="20" t="n" hidden="false">
        <v>250</v>
      </c>
      <c r="AG321" s="19" t="n" hidden="false">
        <v/>
      </c>
      <c r="AH321" s="19" t="n" hidden="false">
        <f>AF321+AG321</f>
        <v>250</v>
      </c>
      <c r="AI321" s="19" t="n" hidden="false">
        <f>ROUND(AE321*AF321,2)</f>
        <v>116750</v>
      </c>
      <c r="AJ321" s="19" t="n" hidden="false">
        <v/>
      </c>
      <c r="AK321" s="19" t="n" hidden="false">
        <f>AI321+AJ321</f>
        <v>116750</v>
      </c>
      <c r="AL321" s="21" t="n" hidden="false">
        <f>AK321/N321-1</f>
        <v>Infinity</v>
      </c>
      <c r="AM321" s="8" t="n">
        <v>0</v>
      </c>
      <c r="AN321" s="19" t="n" hidden="false">
        <v>0</v>
      </c>
      <c r="AO321" s="19" t="n" hidden="false">
        <v/>
      </c>
      <c r="AP321" s="19" t="n" hidden="false">
        <f>AN321+AO321</f>
        <v>0</v>
      </c>
      <c r="AQ321" s="19" t="n" hidden="false">
        <f>ROUND(AM321*AN321,2)</f>
        <v>0</v>
      </c>
      <c r="AR321" s="19" t="n" hidden="false">
        <v/>
      </c>
      <c r="AS321" s="19" t="n" hidden="false">
        <f>AQ321+AR321</f>
        <v>0</v>
      </c>
      <c r="AT321" s="21" t="n" hidden="false">
        <f>AS321/N321-1</f>
        <v>NaN</v>
      </c>
    </row>
    <row r="322" customFormat="false" hidden="false" outlineLevel="0" collapsed="false">
      <c r="A322" s="18" t="inlineStr">
        <is>
          <t xml:space="preserve">1.1.1.2.1.1.4.2.2</t>
        </is>
      </c>
      <c r="B322" s="18" t="inlineStr">
        <is>
          <t xml:space="preserve"/>
        </is>
      </c>
      <c r="C322" s="22" t="inlineStr">
        <is>
          <t xml:space="preserve">Рамка Schneider Electric Glossa_ / белый / 2 поста / GSL000102</t>
        </is>
      </c>
      <c r="D322" s="7" t="inlineStr">
        <is>
          <t xml:space="preserve"/>
        </is>
      </c>
      <c r="E322" s="7" t="inlineStr">
        <is>
          <t xml:space="preserve"/>
        </is>
      </c>
      <c r="F322" s="7" t="inlineStr">
        <is>
          <t xml:space="preserve">ШТ</t>
        </is>
      </c>
      <c r="G322" s="7" t="inlineStr">
        <is>
          <t xml:space="preserve">1</t>
        </is>
      </c>
      <c r="H322" s="8" t="n">
        <v>166</v>
      </c>
      <c r="I322" s="23" t="n">
        <v>16.93</v>
      </c>
      <c r="J322" s="19" t="n">
        <v/>
      </c>
      <c r="K322" s="19" t="n">
        <f>ROUND(I322,2)+J322</f>
        <v>16.93</v>
      </c>
      <c r="L322" s="19" t="n">
        <f>ROUND(H322*ROUND(I322,2),2)</f>
        <v>2810.38</v>
      </c>
      <c r="M322" s="19" t="n">
        <v/>
      </c>
      <c r="N322" s="19" t="n">
        <f>L322+M322</f>
        <v>2810.38</v>
      </c>
      <c r="O322" s="8" t="n">
        <v>166</v>
      </c>
      <c r="P322" s="23" t="n" hidden="false">
        <v>16.93</v>
      </c>
      <c r="Q322" s="19" t="n" hidden="false">
        <v/>
      </c>
      <c r="R322" s="19" t="n" hidden="false">
        <f>P322+Q322</f>
        <v>16.93</v>
      </c>
      <c r="S322" s="19" t="n" hidden="false">
        <f>ROUND(O322*P322,2)</f>
        <v>2810.38</v>
      </c>
      <c r="T322" s="19" t="n" hidden="false">
        <v/>
      </c>
      <c r="U322" s="19" t="n" hidden="false">
        <f>S322+T322</f>
        <v>2810.38</v>
      </c>
      <c r="V322" s="21" t="n" hidden="false">
        <f>U322/N322-1</f>
        <v>0</v>
      </c>
      <c r="W322" s="8" t="n">
        <v>166</v>
      </c>
      <c r="X322" s="23" t="n" hidden="false">
        <v>16.93</v>
      </c>
      <c r="Y322" s="19" t="n" hidden="false">
        <v/>
      </c>
      <c r="Z322" s="19" t="n" hidden="false">
        <f>X322+Y322</f>
        <v>16.93</v>
      </c>
      <c r="AA322" s="19" t="n" hidden="false">
        <f>ROUND(W322*X322,2)</f>
        <v>2810.38</v>
      </c>
      <c r="AB322" s="19" t="n" hidden="false">
        <v/>
      </c>
      <c r="AC322" s="19" t="n" hidden="false">
        <f>AA322+AB322</f>
        <v>2810.38</v>
      </c>
      <c r="AD322" s="21" t="n" hidden="false">
        <f>AC322/N322-1</f>
        <v>0</v>
      </c>
      <c r="AE322" s="8" t="n">
        <v>166</v>
      </c>
      <c r="AF322" s="23" t="n" hidden="false">
        <v>16.93</v>
      </c>
      <c r="AG322" s="19" t="n" hidden="false">
        <v/>
      </c>
      <c r="AH322" s="19" t="n" hidden="false">
        <f>AF322+AG322</f>
        <v>16.93</v>
      </c>
      <c r="AI322" s="19" t="n" hidden="false">
        <f>ROUND(AE322*AF322,2)</f>
        <v>2810.38</v>
      </c>
      <c r="AJ322" s="19" t="n" hidden="false">
        <v/>
      </c>
      <c r="AK322" s="19" t="n" hidden="false">
        <f>AI322+AJ322</f>
        <v>2810.38</v>
      </c>
      <c r="AL322" s="21" t="n" hidden="false">
        <f>AK322/N322-1</f>
        <v>0</v>
      </c>
      <c r="AM322" s="8" t="n">
        <v>0</v>
      </c>
      <c r="AN322" s="23" t="n" hidden="false">
        <v>0</v>
      </c>
      <c r="AO322" s="19" t="n" hidden="false">
        <v/>
      </c>
      <c r="AP322" s="19" t="n" hidden="false">
        <f>AN322+AO322</f>
        <v>0</v>
      </c>
      <c r="AQ322" s="19" t="n" hidden="false">
        <f>ROUND(AM322*AN322,2)</f>
        <v>0</v>
      </c>
      <c r="AR322" s="19" t="n" hidden="false">
        <v/>
      </c>
      <c r="AS322" s="19" t="n" hidden="false">
        <f>AQ322+AR322</f>
        <v>0</v>
      </c>
      <c r="AT322" s="21" t="n" hidden="false">
        <f>AS322/N322-1</f>
        <v>-1</v>
      </c>
    </row>
    <row r="323" customFormat="false" hidden="false" outlineLevel="0" collapsed="false">
      <c r="A323" s="18" t="inlineStr">
        <is>
          <t xml:space="preserve">1.1.1.2.1.1.4.2.3</t>
        </is>
      </c>
      <c r="B323" s="18" t="inlineStr">
        <is>
          <t xml:space="preserve"/>
        </is>
      </c>
      <c r="C323" s="22" t="inlineStr">
        <is>
          <t xml:space="preserve">Рамка Schneider Electric Glossa_ / белый / 1 пост / GSL000101</t>
        </is>
      </c>
      <c r="D323" s="7" t="inlineStr">
        <is>
          <t xml:space="preserve"/>
        </is>
      </c>
      <c r="E323" s="7" t="inlineStr">
        <is>
          <t xml:space="preserve"/>
        </is>
      </c>
      <c r="F323" s="7" t="inlineStr">
        <is>
          <t xml:space="preserve">ШТ</t>
        </is>
      </c>
      <c r="G323" s="7" t="inlineStr">
        <is>
          <t xml:space="preserve">1</t>
        </is>
      </c>
      <c r="H323" s="8" t="n">
        <v>135</v>
      </c>
      <c r="I323" s="23" t="n">
        <v>10.66</v>
      </c>
      <c r="J323" s="19" t="n">
        <v/>
      </c>
      <c r="K323" s="19" t="n">
        <f>ROUND(I323,2)+J323</f>
        <v>10.66</v>
      </c>
      <c r="L323" s="19" t="n">
        <f>ROUND(H323*ROUND(I323,2),2)</f>
        <v>1439.1</v>
      </c>
      <c r="M323" s="19" t="n">
        <v/>
      </c>
      <c r="N323" s="19" t="n">
        <f>L323+M323</f>
        <v>1439.1</v>
      </c>
      <c r="O323" s="8" t="n">
        <v>135</v>
      </c>
      <c r="P323" s="23" t="n" hidden="false">
        <v>10.66</v>
      </c>
      <c r="Q323" s="19" t="n" hidden="false">
        <v/>
      </c>
      <c r="R323" s="19" t="n" hidden="false">
        <f>P323+Q323</f>
        <v>10.66</v>
      </c>
      <c r="S323" s="19" t="n" hidden="false">
        <f>ROUND(O323*P323,2)</f>
        <v>1439.1</v>
      </c>
      <c r="T323" s="19" t="n" hidden="false">
        <v/>
      </c>
      <c r="U323" s="19" t="n" hidden="false">
        <f>S323+T323</f>
        <v>1439.1</v>
      </c>
      <c r="V323" s="21" t="n" hidden="false">
        <f>U323/N323-1</f>
        <v>0</v>
      </c>
      <c r="W323" s="8" t="n">
        <v>135</v>
      </c>
      <c r="X323" s="23" t="n" hidden="false">
        <v>10.66</v>
      </c>
      <c r="Y323" s="19" t="n" hidden="false">
        <v/>
      </c>
      <c r="Z323" s="19" t="n" hidden="false">
        <f>X323+Y323</f>
        <v>10.66</v>
      </c>
      <c r="AA323" s="19" t="n" hidden="false">
        <f>ROUND(W323*X323,2)</f>
        <v>1439.1</v>
      </c>
      <c r="AB323" s="19" t="n" hidden="false">
        <v/>
      </c>
      <c r="AC323" s="19" t="n" hidden="false">
        <f>AA323+AB323</f>
        <v>1439.1</v>
      </c>
      <c r="AD323" s="21" t="n" hidden="false">
        <f>AC323/N323-1</f>
        <v>0</v>
      </c>
      <c r="AE323" s="8" t="n">
        <v>135</v>
      </c>
      <c r="AF323" s="23" t="n" hidden="false">
        <v>10.66</v>
      </c>
      <c r="AG323" s="19" t="n" hidden="false">
        <v/>
      </c>
      <c r="AH323" s="19" t="n" hidden="false">
        <f>AF323+AG323</f>
        <v>10.66</v>
      </c>
      <c r="AI323" s="19" t="n" hidden="false">
        <f>ROUND(AE323*AF323,2)</f>
        <v>1439.1</v>
      </c>
      <c r="AJ323" s="19" t="n" hidden="false">
        <v/>
      </c>
      <c r="AK323" s="19" t="n" hidden="false">
        <f>AI323+AJ323</f>
        <v>1439.1</v>
      </c>
      <c r="AL323" s="21" t="n" hidden="false">
        <f>AK323/N323-1</f>
        <v>0</v>
      </c>
      <c r="AM323" s="8" t="n">
        <v>0</v>
      </c>
      <c r="AN323" s="23" t="n" hidden="false">
        <v>0</v>
      </c>
      <c r="AO323" s="19" t="n" hidden="false">
        <v/>
      </c>
      <c r="AP323" s="19" t="n" hidden="false">
        <f>AN323+AO323</f>
        <v>0</v>
      </c>
      <c r="AQ323" s="19" t="n" hidden="false">
        <f>ROUND(AM323*AN323,2)</f>
        <v>0</v>
      </c>
      <c r="AR323" s="19" t="n" hidden="false">
        <v/>
      </c>
      <c r="AS323" s="19" t="n" hidden="false">
        <f>AQ323+AR323</f>
        <v>0</v>
      </c>
      <c r="AT323" s="21" t="n" hidden="false">
        <f>AS323/N323-1</f>
        <v>-1</v>
      </c>
    </row>
    <row r="324" customFormat="false" hidden="false" outlineLevel="0" collapsed="false">
      <c r="A324" s="18" t="inlineStr">
        <is>
          <t xml:space="preserve">1.1.1.2.1.1.4.3</t>
        </is>
      </c>
      <c r="B324" s="18" t="inlineStr">
        <is>
          <t xml:space="preserve"/>
        </is>
      </c>
      <c r="C324" s="18" t="inlineStr">
        <is>
          <t xml:space="preserve">Монтаж коробки распределительной, распаячной</t>
        </is>
      </c>
      <c r="D324" s="7" t="inlineStr">
        <is>
          <t xml:space="preserve"/>
        </is>
      </c>
      <c r="E324" s="7" t="inlineStr">
        <is>
          <t xml:space="preserve">Выгружается из БО по объектам BIM-КЦ</t>
        </is>
      </c>
      <c r="F324" s="7" t="inlineStr">
        <is>
          <t xml:space="preserve">ШТ</t>
        </is>
      </c>
      <c r="G324" s="7" t="inlineStr">
        <is>
          <t xml:space="preserve">1</t>
        </is>
      </c>
      <c r="H324" s="8" t="n">
        <v>305</v>
      </c>
      <c r="I324" s="19" t="n">
        <f>ROUND((L325)/H324,2)</f>
        <v>27</v>
      </c>
      <c r="J324" s="20" t="n">
        <v>395</v>
      </c>
      <c r="K324" s="19" t="n">
        <f>I324+ROUND(J324,2)</f>
        <v>422</v>
      </c>
      <c r="L324" s="19" t="n">
        <f>ROUND(H324*I324,2)</f>
        <v>8235</v>
      </c>
      <c r="M324" s="19" t="n">
        <f>ROUND(H324*ROUND(J324,2),2)</f>
        <v>120475</v>
      </c>
      <c r="N324" s="19" t="n">
        <f>L324+M324</f>
        <v>128710</v>
      </c>
      <c r="O324" s="8" t="n">
        <v>305</v>
      </c>
      <c r="P324" s="19" t="n" hidden="false">
        <f>ROUND((S325)/O324,2)</f>
        <v>11</v>
      </c>
      <c r="Q324" s="20" t="n" hidden="false">
        <v>764.8</v>
      </c>
      <c r="R324" s="19" t="n" hidden="false">
        <f>P324+Q324</f>
        <v>775.8</v>
      </c>
      <c r="S324" s="19" t="n" hidden="false">
        <f>ROUND(O324*P324,2)</f>
        <v>3355</v>
      </c>
      <c r="T324" s="19" t="n" hidden="false">
        <f>ROUND(O324*Q324,2)</f>
        <v>233264</v>
      </c>
      <c r="U324" s="19" t="n" hidden="false">
        <f>S324+T324</f>
        <v>236619</v>
      </c>
      <c r="V324" s="21" t="n" hidden="false">
        <f>U324/N324-1</f>
        <v>0.8383886255924171</v>
      </c>
      <c r="W324" s="8" t="n">
        <v>305</v>
      </c>
      <c r="X324" s="19" t="n" hidden="false">
        <f>ROUND((AA325)/W324,2)</f>
        <v>32</v>
      </c>
      <c r="Y324" s="20" t="n" hidden="false">
        <v>950</v>
      </c>
      <c r="Z324" s="19" t="n" hidden="false">
        <f>X324+Y324</f>
        <v>982</v>
      </c>
      <c r="AA324" s="19" t="n" hidden="false">
        <f>ROUND(W324*X324,2)</f>
        <v>9760</v>
      </c>
      <c r="AB324" s="19" t="n" hidden="false">
        <f>ROUND(W324*Y324,2)</f>
        <v>289750</v>
      </c>
      <c r="AC324" s="19" t="n" hidden="false">
        <f>AA324+AB324</f>
        <v>299510</v>
      </c>
      <c r="AD324" s="21" t="n" hidden="false">
        <f>AC324/N324-1</f>
        <v>1.3270142180094786</v>
      </c>
      <c r="AE324" s="8" t="n">
        <v>305</v>
      </c>
      <c r="AF324" s="19" t="n" hidden="false">
        <f>ROUND((AI325)/AE324,2)</f>
        <v>15</v>
      </c>
      <c r="AG324" s="20" t="n" hidden="false">
        <v>1000</v>
      </c>
      <c r="AH324" s="19" t="n" hidden="false">
        <f>AF324+AG324</f>
        <v>1015</v>
      </c>
      <c r="AI324" s="19" t="n" hidden="false">
        <f>ROUND(AE324*AF324,2)</f>
        <v>4575</v>
      </c>
      <c r="AJ324" s="19" t="n" hidden="false">
        <f>ROUND(AE324*AG324,2)</f>
        <v>305000</v>
      </c>
      <c r="AK324" s="19" t="n" hidden="false">
        <f>AI324+AJ324</f>
        <v>309575</v>
      </c>
      <c r="AL324" s="21" t="n" hidden="false">
        <f>AK324/N324-1</f>
        <v>1.40521327014218</v>
      </c>
      <c r="AM324" s="8" t="n">
        <v>0</v>
      </c>
      <c r="AN324" s="19" t="n" hidden="false">
        <f>ROUND((AQ325)/AM324,2)</f>
        <v>0</v>
      </c>
      <c r="AO324" s="19" t="n" hidden="false">
        <v>0</v>
      </c>
      <c r="AP324" s="19" t="n" hidden="false">
        <f>AN324+AO324</f>
        <v>0</v>
      </c>
      <c r="AQ324" s="19" t="n" hidden="false">
        <f>ROUND(AM324*AN324,2)</f>
        <v>0</v>
      </c>
      <c r="AR324" s="19" t="n" hidden="false">
        <f>ROUND(AM324*AO324,2)</f>
        <v>0</v>
      </c>
      <c r="AS324" s="19" t="n" hidden="false">
        <f>AQ324+AR324</f>
        <v>0</v>
      </c>
      <c r="AT324" s="21" t="n" hidden="false">
        <f>AS324/N324-1</f>
        <v>-1</v>
      </c>
    </row>
    <row r="325" customFormat="false" hidden="false" outlineLevel="0" collapsed="false">
      <c r="A325" s="18" t="inlineStr">
        <is>
          <t xml:space="preserve">1.1.1.2.1.1.4.3.1</t>
        </is>
      </c>
      <c r="B325" s="18" t="inlineStr">
        <is>
          <t xml:space="preserve"/>
        </is>
      </c>
      <c r="C325" s="22" t="inlineStr">
        <is>
          <t xml:space="preserve">Коробка распаячная_ / Круглая / 80х40 / КМ41004 (UKT01-080-040-000)</t>
        </is>
      </c>
      <c r="D325" s="7" t="inlineStr">
        <is>
          <t xml:space="preserve">UKT10-065-040-000</t>
        </is>
      </c>
      <c r="E325" s="7" t="inlineStr">
        <is>
          <t xml:space="preserve"/>
        </is>
      </c>
      <c r="F325" s="7" t="inlineStr">
        <is>
          <t xml:space="preserve">ШТ</t>
        </is>
      </c>
      <c r="G325" s="7" t="inlineStr">
        <is>
          <t xml:space="preserve">1</t>
        </is>
      </c>
      <c r="H325" s="8" t="n">
        <v>305</v>
      </c>
      <c r="I325" s="20" t="n">
        <v>27</v>
      </c>
      <c r="J325" s="19" t="n">
        <v/>
      </c>
      <c r="K325" s="19" t="n">
        <f>ROUND(I325,2)+J325</f>
        <v>27</v>
      </c>
      <c r="L325" s="19" t="n">
        <f>ROUND(H325*ROUND(I325,2),2)</f>
        <v>8235</v>
      </c>
      <c r="M325" s="19" t="n">
        <v/>
      </c>
      <c r="N325" s="19" t="n">
        <f>L325+M325</f>
        <v>8235</v>
      </c>
      <c r="O325" s="8" t="n">
        <v>305</v>
      </c>
      <c r="P325" s="20" t="n" hidden="false">
        <v>11</v>
      </c>
      <c r="Q325" s="19" t="n" hidden="false">
        <v/>
      </c>
      <c r="R325" s="19" t="n" hidden="false">
        <f>P325+Q325</f>
        <v>11</v>
      </c>
      <c r="S325" s="19" t="n" hidden="false">
        <f>ROUND(O325*P325,2)</f>
        <v>3355</v>
      </c>
      <c r="T325" s="19" t="n" hidden="false">
        <v/>
      </c>
      <c r="U325" s="19" t="n" hidden="false">
        <f>S325+T325</f>
        <v>3355</v>
      </c>
      <c r="V325" s="21" t="n" hidden="false">
        <f>U325/N325-1</f>
        <v>-0.5925925925925926</v>
      </c>
      <c r="W325" s="8" t="n">
        <v>305</v>
      </c>
      <c r="X325" s="20" t="n" hidden="false">
        <v>32</v>
      </c>
      <c r="Y325" s="19" t="n" hidden="false">
        <v/>
      </c>
      <c r="Z325" s="19" t="n" hidden="false">
        <f>X325+Y325</f>
        <v>32</v>
      </c>
      <c r="AA325" s="19" t="n" hidden="false">
        <f>ROUND(W325*X325,2)</f>
        <v>9760</v>
      </c>
      <c r="AB325" s="19" t="n" hidden="false">
        <v/>
      </c>
      <c r="AC325" s="19" t="n" hidden="false">
        <f>AA325+AB325</f>
        <v>9760</v>
      </c>
      <c r="AD325" s="21" t="n" hidden="false">
        <f>AC325/N325-1</f>
        <v>0.18518518518518512</v>
      </c>
      <c r="AE325" s="8" t="n">
        <v>305</v>
      </c>
      <c r="AF325" s="20" t="n" hidden="false">
        <v>15</v>
      </c>
      <c r="AG325" s="19" t="n" hidden="false">
        <v/>
      </c>
      <c r="AH325" s="19" t="n" hidden="false">
        <f>AF325+AG325</f>
        <v>15</v>
      </c>
      <c r="AI325" s="19" t="n" hidden="false">
        <f>ROUND(AE325*AF325,2)</f>
        <v>4575</v>
      </c>
      <c r="AJ325" s="19" t="n" hidden="false">
        <v/>
      </c>
      <c r="AK325" s="19" t="n" hidden="false">
        <f>AI325+AJ325</f>
        <v>4575</v>
      </c>
      <c r="AL325" s="21" t="n" hidden="false">
        <f>AK325/N325-1</f>
        <v>-0.4444444444444444</v>
      </c>
      <c r="AM325" s="8" t="n">
        <v>0</v>
      </c>
      <c r="AN325" s="19" t="n" hidden="false">
        <v>0</v>
      </c>
      <c r="AO325" s="19" t="n" hidden="false">
        <v/>
      </c>
      <c r="AP325" s="19" t="n" hidden="false">
        <f>AN325+AO325</f>
        <v>0</v>
      </c>
      <c r="AQ325" s="19" t="n" hidden="false">
        <f>ROUND(AM325*AN325,2)</f>
        <v>0</v>
      </c>
      <c r="AR325" s="19" t="n" hidden="false">
        <v/>
      </c>
      <c r="AS325" s="19" t="n" hidden="false">
        <f>AQ325+AR325</f>
        <v>0</v>
      </c>
      <c r="AT325" s="21" t="n" hidden="false">
        <f>AS325/N325-1</f>
        <v>-1</v>
      </c>
    </row>
    <row r="326" customFormat="false" hidden="false" outlineLevel="0" collapsed="false">
      <c r="A326" s="18" t="inlineStr">
        <is>
          <t xml:space="preserve">1.1.1.2.1.1.4.4</t>
        </is>
      </c>
      <c r="B326" s="18" t="inlineStr">
        <is>
          <t xml:space="preserve"/>
        </is>
      </c>
      <c r="C326" s="18" t="inlineStr">
        <is>
          <t xml:space="preserve">Монтаж подрозетников, установочных, монтажных коробок в подготовленные отверстия / в ЖБИ, ПГП, газобетон, акотек</t>
        </is>
      </c>
      <c r="D326" s="7" t="inlineStr">
        <is>
          <t xml:space="preserve"/>
        </is>
      </c>
      <c r="E326" s="7" t="inlineStr">
        <is>
          <t xml:space="preserve">Выгружается из БО по объектам BIM-КЦ</t>
        </is>
      </c>
      <c r="F326" s="7" t="inlineStr">
        <is>
          <t xml:space="preserve">ШТ</t>
        </is>
      </c>
      <c r="G326" s="7" t="inlineStr">
        <is>
          <t xml:space="preserve">1</t>
        </is>
      </c>
      <c r="H326" s="8" t="n">
        <v>684</v>
      </c>
      <c r="I326" s="19" t="n">
        <f>ROUND((L327+L328)/H326,2)</f>
        <v>0.9</v>
      </c>
      <c r="J326" s="20" t="n">
        <v>149</v>
      </c>
      <c r="K326" s="19" t="n">
        <f>I326+ROUND(J326,2)</f>
        <v>149.9</v>
      </c>
      <c r="L326" s="19" t="n">
        <f>ROUND(H326*I326,2)</f>
        <v>615.6</v>
      </c>
      <c r="M326" s="19" t="n">
        <f>ROUND(H326*ROUND(J326,2),2)</f>
        <v>101916</v>
      </c>
      <c r="N326" s="19" t="n">
        <f>L326+M326</f>
        <v>102531.6</v>
      </c>
      <c r="O326" s="8" t="n">
        <v>684</v>
      </c>
      <c r="P326" s="19" t="n" hidden="false">
        <f>ROUND((S327+S328)/O326,2)</f>
        <v>65.25</v>
      </c>
      <c r="Q326" s="20" t="n" hidden="false">
        <v>238.4</v>
      </c>
      <c r="R326" s="19" t="n" hidden="false">
        <f>P326+Q326</f>
        <v>303.65</v>
      </c>
      <c r="S326" s="19" t="n" hidden="false">
        <f>ROUND(O326*P326,2)</f>
        <v>44631</v>
      </c>
      <c r="T326" s="19" t="n" hidden="false">
        <f>ROUND(O326*Q326,2)</f>
        <v>163065.6</v>
      </c>
      <c r="U326" s="19" t="n" hidden="false">
        <f>S326+T326</f>
        <v>207696.6</v>
      </c>
      <c r="V326" s="21" t="n" hidden="false">
        <f>U326/N326-1</f>
        <v>1.025683789192795</v>
      </c>
      <c r="W326" s="8" t="n">
        <v>684</v>
      </c>
      <c r="X326" s="19" t="n" hidden="false">
        <f>ROUND((AA327+AA328)/W326,2)</f>
        <v>16.08</v>
      </c>
      <c r="Y326" s="20" t="n" hidden="false">
        <v>230</v>
      </c>
      <c r="Z326" s="19" t="n" hidden="false">
        <f>X326+Y326</f>
        <v>246.08</v>
      </c>
      <c r="AA326" s="19" t="n" hidden="false">
        <f>ROUND(W326*X326,2)</f>
        <v>10998.72</v>
      </c>
      <c r="AB326" s="19" t="n" hidden="false">
        <f>ROUND(W326*Y326,2)</f>
        <v>157320</v>
      </c>
      <c r="AC326" s="19" t="n" hidden="false">
        <f>AA326+AB326</f>
        <v>168318.72</v>
      </c>
      <c r="AD326" s="21" t="n" hidden="false">
        <f>AC326/N326-1</f>
        <v>0.6416277518345563</v>
      </c>
      <c r="AE326" s="8" t="n">
        <v>684</v>
      </c>
      <c r="AF326" s="19" t="n" hidden="false">
        <f>ROUND((AI327+AI328)/AE326,2)</f>
        <v>85</v>
      </c>
      <c r="AG326" s="20" t="n" hidden="false">
        <v>1000</v>
      </c>
      <c r="AH326" s="19" t="n" hidden="false">
        <f>AF326+AG326</f>
        <v>1085</v>
      </c>
      <c r="AI326" s="19" t="n" hidden="false">
        <f>ROUND(AE326*AF326,2)</f>
        <v>58140</v>
      </c>
      <c r="AJ326" s="19" t="n" hidden="false">
        <f>ROUND(AE326*AG326,2)</f>
        <v>684000</v>
      </c>
      <c r="AK326" s="19" t="n" hidden="false">
        <f>AI326+AJ326</f>
        <v>742140</v>
      </c>
      <c r="AL326" s="21" t="n" hidden="false">
        <f>AK326/N326-1</f>
        <v>6.23815877251501</v>
      </c>
      <c r="AM326" s="8" t="n">
        <v>0</v>
      </c>
      <c r="AN326" s="19" t="n" hidden="false">
        <f>ROUND((AQ327+AQ328)/AM326,2)</f>
        <v>0</v>
      </c>
      <c r="AO326" s="19" t="n" hidden="false">
        <v>0</v>
      </c>
      <c r="AP326" s="19" t="n" hidden="false">
        <f>AN326+AO326</f>
        <v>0</v>
      </c>
      <c r="AQ326" s="19" t="n" hidden="false">
        <f>ROUND(AM326*AN326,2)</f>
        <v>0</v>
      </c>
      <c r="AR326" s="19" t="n" hidden="false">
        <f>ROUND(AM326*AO326,2)</f>
        <v>0</v>
      </c>
      <c r="AS326" s="19" t="n" hidden="false">
        <f>AQ326+AR326</f>
        <v>0</v>
      </c>
      <c r="AT326" s="21" t="n" hidden="false">
        <f>AS326/N326-1</f>
        <v>-1</v>
      </c>
    </row>
    <row r="327" customFormat="false" hidden="false" outlineLevel="0" collapsed="false">
      <c r="A327" s="18" t="inlineStr">
        <is>
          <t xml:space="preserve">1.1.1.2.1.1.4.4.1</t>
        </is>
      </c>
      <c r="B327" s="18" t="inlineStr">
        <is>
          <t xml:space="preserve"/>
        </is>
      </c>
      <c r="C327" s="22" t="inlineStr">
        <is>
          <t xml:space="preserve">Смесь штукатурная гипсовая_</t>
        </is>
      </c>
      <c r="D327" s="7" t="inlineStr">
        <is>
          <t xml:space="preserve"/>
        </is>
      </c>
      <c r="E327" s="7" t="inlineStr">
        <is>
          <t xml:space="preserve"/>
        </is>
      </c>
      <c r="F327" s="7" t="inlineStr">
        <is>
          <t xml:space="preserve">КГ</t>
        </is>
      </c>
      <c r="G327" s="7" t="inlineStr">
        <is>
          <t xml:space="preserve">0.3</t>
        </is>
      </c>
      <c r="H327" s="8" t="n">
        <v>61.56</v>
      </c>
      <c r="I327" s="20" t="n">
        <v>10</v>
      </c>
      <c r="J327" s="19" t="n">
        <v/>
      </c>
      <c r="K327" s="19" t="n">
        <f>ROUND(I327,2)+J327</f>
        <v>10</v>
      </c>
      <c r="L327" s="19" t="n">
        <f>ROUND(H327*ROUND(I327,2),2)</f>
        <v>615.6</v>
      </c>
      <c r="M327" s="19" t="n">
        <v/>
      </c>
      <c r="N327" s="19" t="n">
        <f>L327+M327</f>
        <v>615.6</v>
      </c>
      <c r="O327" s="8" t="n">
        <v>61.56</v>
      </c>
      <c r="P327" s="20" t="n" hidden="false">
        <v>565</v>
      </c>
      <c r="Q327" s="19" t="n" hidden="false">
        <v/>
      </c>
      <c r="R327" s="19" t="n" hidden="false">
        <f>P327+Q327</f>
        <v>565</v>
      </c>
      <c r="S327" s="19" t="n" hidden="false">
        <f>ROUND(O327*P327,2)</f>
        <v>34781.4</v>
      </c>
      <c r="T327" s="19" t="n" hidden="false">
        <v/>
      </c>
      <c r="U327" s="19" t="n" hidden="false">
        <f>S327+T327</f>
        <v>34781.4</v>
      </c>
      <c r="V327" s="21" t="n" hidden="false">
        <f>U327/N327-1</f>
        <v>55.5</v>
      </c>
      <c r="W327" s="8" t="n">
        <v>61.56</v>
      </c>
      <c r="X327" s="20" t="n" hidden="false">
        <v>12</v>
      </c>
      <c r="Y327" s="19" t="n" hidden="false">
        <v/>
      </c>
      <c r="Z327" s="19" t="n" hidden="false">
        <f>X327+Y327</f>
        <v>12</v>
      </c>
      <c r="AA327" s="19" t="n" hidden="false">
        <f>ROUND(W327*X327,2)</f>
        <v>738.72</v>
      </c>
      <c r="AB327" s="19" t="n" hidden="false">
        <v/>
      </c>
      <c r="AC327" s="19" t="n" hidden="false">
        <f>AA327+AB327</f>
        <v>738.72</v>
      </c>
      <c r="AD327" s="21" t="n" hidden="false">
        <f>AC327/N327-1</f>
        <v>0.19999999999999996</v>
      </c>
      <c r="AE327" s="8" t="n">
        <v>61.56</v>
      </c>
      <c r="AF327" s="20" t="n" hidden="false">
        <v>500</v>
      </c>
      <c r="AG327" s="19" t="n" hidden="false">
        <v/>
      </c>
      <c r="AH327" s="19" t="n" hidden="false">
        <f>AF327+AG327</f>
        <v>500</v>
      </c>
      <c r="AI327" s="19" t="n" hidden="false">
        <f>ROUND(AE327*AF327,2)</f>
        <v>30780</v>
      </c>
      <c r="AJ327" s="19" t="n" hidden="false">
        <v/>
      </c>
      <c r="AK327" s="19" t="n" hidden="false">
        <f>AI327+AJ327</f>
        <v>30780</v>
      </c>
      <c r="AL327" s="21" t="n" hidden="false">
        <f>AK327/N327-1</f>
        <v>49</v>
      </c>
      <c r="AM327" s="8" t="n">
        <v>0</v>
      </c>
      <c r="AN327" s="19" t="n" hidden="false">
        <v>0</v>
      </c>
      <c r="AO327" s="19" t="n" hidden="false">
        <v/>
      </c>
      <c r="AP327" s="19" t="n" hidden="false">
        <f>AN327+AO327</f>
        <v>0</v>
      </c>
      <c r="AQ327" s="19" t="n" hidden="false">
        <f>ROUND(AM327*AN327,2)</f>
        <v>0</v>
      </c>
      <c r="AR327" s="19" t="n" hidden="false">
        <v/>
      </c>
      <c r="AS327" s="19" t="n" hidden="false">
        <f>AQ327+AR327</f>
        <v>0</v>
      </c>
      <c r="AT327" s="21" t="n" hidden="false">
        <f>AS327/N327-1</f>
        <v>-1</v>
      </c>
    </row>
    <row r="328" customFormat="false" hidden="false" outlineLevel="0" collapsed="false">
      <c r="A328" s="18" t="inlineStr">
        <is>
          <t xml:space="preserve">1.1.1.2.1.1.4.4.2</t>
        </is>
      </c>
      <c r="B328" s="18" t="inlineStr">
        <is>
          <t xml:space="preserve"/>
        </is>
      </c>
      <c r="C328" s="22" t="inlineStr">
        <is>
          <t xml:space="preserve">Коробка установочная круглая D=68мм h=40мм IP20 пластик тип установки скрытый для твердых стен б/крышки б/вводов</t>
        </is>
      </c>
      <c r="D328" s="7" t="inlineStr">
        <is>
          <t xml:space="preserve"/>
        </is>
      </c>
      <c r="E328" s="7" t="inlineStr">
        <is>
          <t xml:space="preserve"/>
        </is>
      </c>
      <c r="F328" s="7" t="inlineStr">
        <is>
          <t xml:space="preserve">ШТ</t>
        </is>
      </c>
      <c r="G328" s="7" t="inlineStr">
        <is>
          <t xml:space="preserve">1</t>
        </is>
      </c>
      <c r="H328" s="8" t="n">
        <v>684</v>
      </c>
      <c r="I328" s="20" t="n">
        <v>0</v>
      </c>
      <c r="J328" s="19" t="n">
        <v/>
      </c>
      <c r="K328" s="19" t="n">
        <f>ROUND(I328,2)+J328</f>
        <v>0</v>
      </c>
      <c r="L328" s="19" t="n">
        <f>ROUND(H328*ROUND(I328,2),2)</f>
        <v>0</v>
      </c>
      <c r="M328" s="19" t="n">
        <v/>
      </c>
      <c r="N328" s="19" t="n">
        <f>L328+M328</f>
        <v>0</v>
      </c>
      <c r="O328" s="8" t="n">
        <v>684</v>
      </c>
      <c r="P328" s="20" t="n" hidden="false">
        <v>14.4</v>
      </c>
      <c r="Q328" s="19" t="n" hidden="false">
        <v/>
      </c>
      <c r="R328" s="19" t="n" hidden="false">
        <f>P328+Q328</f>
        <v>14.4</v>
      </c>
      <c r="S328" s="19" t="n" hidden="false">
        <f>ROUND(O328*P328,2)</f>
        <v>9849.6</v>
      </c>
      <c r="T328" s="19" t="n" hidden="false">
        <v/>
      </c>
      <c r="U328" s="19" t="n" hidden="false">
        <f>S328+T328</f>
        <v>9849.6</v>
      </c>
      <c r="V328" s="21" t="n" hidden="false">
        <f>U328/N328-1</f>
        <v>Infinity</v>
      </c>
      <c r="W328" s="8" t="n">
        <v>684</v>
      </c>
      <c r="X328" s="20" t="n" hidden="false">
        <v>15</v>
      </c>
      <c r="Y328" s="19" t="n" hidden="false">
        <v/>
      </c>
      <c r="Z328" s="19" t="n" hidden="false">
        <f>X328+Y328</f>
        <v>15</v>
      </c>
      <c r="AA328" s="19" t="n" hidden="false">
        <f>ROUND(W328*X328,2)</f>
        <v>10260</v>
      </c>
      <c r="AB328" s="19" t="n" hidden="false">
        <v/>
      </c>
      <c r="AC328" s="19" t="n" hidden="false">
        <f>AA328+AB328</f>
        <v>10260</v>
      </c>
      <c r="AD328" s="21" t="n" hidden="false">
        <f>AC328/N328-1</f>
        <v>Infinity</v>
      </c>
      <c r="AE328" s="8" t="n">
        <v>684</v>
      </c>
      <c r="AF328" s="20" t="n" hidden="false">
        <v>40</v>
      </c>
      <c r="AG328" s="19" t="n" hidden="false">
        <v/>
      </c>
      <c r="AH328" s="19" t="n" hidden="false">
        <f>AF328+AG328</f>
        <v>40</v>
      </c>
      <c r="AI328" s="19" t="n" hidden="false">
        <f>ROUND(AE328*AF328,2)</f>
        <v>27360</v>
      </c>
      <c r="AJ328" s="19" t="n" hidden="false">
        <v/>
      </c>
      <c r="AK328" s="19" t="n" hidden="false">
        <f>AI328+AJ328</f>
        <v>27360</v>
      </c>
      <c r="AL328" s="21" t="n" hidden="false">
        <f>AK328/N328-1</f>
        <v>Infinity</v>
      </c>
      <c r="AM328" s="8" t="n">
        <v>0</v>
      </c>
      <c r="AN328" s="19" t="n" hidden="false">
        <v>0</v>
      </c>
      <c r="AO328" s="19" t="n" hidden="false">
        <v/>
      </c>
      <c r="AP328" s="19" t="n" hidden="false">
        <f>AN328+AO328</f>
        <v>0</v>
      </c>
      <c r="AQ328" s="19" t="n" hidden="false">
        <f>ROUND(AM328*AN328,2)</f>
        <v>0</v>
      </c>
      <c r="AR328" s="19" t="n" hidden="false">
        <v/>
      </c>
      <c r="AS328" s="19" t="n" hidden="false">
        <f>AQ328+AR328</f>
        <v>0</v>
      </c>
      <c r="AT328" s="21" t="n" hidden="false">
        <f>AS328/N328-1</f>
        <v>NaN</v>
      </c>
    </row>
    <row r="329" customFormat="false" hidden="false" outlineLevel="0" collapsed="false">
      <c r="A329" s="18" t="inlineStr">
        <is>
          <t xml:space="preserve">1.1.1.2.1.1.4.5</t>
        </is>
      </c>
      <c r="B329" s="18" t="inlineStr">
        <is>
          <t xml:space="preserve"/>
        </is>
      </c>
      <c r="C329" s="18" t="inlineStr">
        <is>
          <t xml:space="preserve">Монтаж поста, блока управления</t>
        </is>
      </c>
      <c r="D329" s="7" t="inlineStr">
        <is>
          <t xml:space="preserve"/>
        </is>
      </c>
      <c r="E329" s="7" t="inlineStr">
        <is>
          <t xml:space="preserve"/>
        </is>
      </c>
      <c r="F329" s="7" t="inlineStr">
        <is>
          <t xml:space="preserve">ШТ</t>
        </is>
      </c>
      <c r="G329" s="7" t="inlineStr">
        <is>
          <t xml:space="preserve">1</t>
        </is>
      </c>
      <c r="H329" s="8" t="n">
        <v>3</v>
      </c>
      <c r="I329" s="19" t="n">
        <f>ROUND((L330+L331)/H329,2)</f>
        <v>96.1</v>
      </c>
      <c r="J329" s="20" t="n">
        <v>221</v>
      </c>
      <c r="K329" s="19" t="n">
        <f>I329+ROUND(J329,2)</f>
        <v>317.1</v>
      </c>
      <c r="L329" s="19" t="n">
        <f>ROUND(H329*I329,2)</f>
        <v>288.3</v>
      </c>
      <c r="M329" s="19" t="n">
        <f>ROUND(H329*ROUND(J329,2),2)</f>
        <v>663</v>
      </c>
      <c r="N329" s="19" t="n">
        <f>L329+M329</f>
        <v>951.3</v>
      </c>
      <c r="O329" s="8" t="n">
        <v>3</v>
      </c>
      <c r="P329" s="19" t="n" hidden="false">
        <f>ROUND((S330+S331)/O329,2)</f>
        <v>797</v>
      </c>
      <c r="Q329" s="20" t="n" hidden="false">
        <v>353.6</v>
      </c>
      <c r="R329" s="19" t="n" hidden="false">
        <f>P329+Q329</f>
        <v>1150.6</v>
      </c>
      <c r="S329" s="19" t="n" hidden="false">
        <f>ROUND(O329*P329,2)</f>
        <v>2391</v>
      </c>
      <c r="T329" s="19" t="n" hidden="false">
        <f>ROUND(O329*Q329,2)</f>
        <v>1060.8</v>
      </c>
      <c r="U329" s="19" t="n" hidden="false">
        <f>S329+T329</f>
        <v>3451.8</v>
      </c>
      <c r="V329" s="21" t="n" hidden="false">
        <f>U329/N329-1</f>
        <v>2.6285083569851784</v>
      </c>
      <c r="W329" s="8" t="n">
        <v>3</v>
      </c>
      <c r="X329" s="19" t="n" hidden="false">
        <f>ROUND((AA330+AA331)/W329,2)</f>
        <v>818</v>
      </c>
      <c r="Y329" s="20" t="n" hidden="false">
        <v>950</v>
      </c>
      <c r="Z329" s="19" t="n" hidden="false">
        <f>X329+Y329</f>
        <v>1768</v>
      </c>
      <c r="AA329" s="19" t="n" hidden="false">
        <f>ROUND(W329*X329,2)</f>
        <v>2454</v>
      </c>
      <c r="AB329" s="19" t="n" hidden="false">
        <f>ROUND(W329*Y329,2)</f>
        <v>2850</v>
      </c>
      <c r="AC329" s="19" t="n" hidden="false">
        <f>AA329+AB329</f>
        <v>5304</v>
      </c>
      <c r="AD329" s="21" t="n" hidden="false">
        <f>AC329/N329-1</f>
        <v>4.575528224534847</v>
      </c>
      <c r="AE329" s="8" t="n">
        <v>3</v>
      </c>
      <c r="AF329" s="19" t="n" hidden="false">
        <f>ROUND((AI330+AI331)/AE329,2)</f>
        <v>360</v>
      </c>
      <c r="AG329" s="20" t="n" hidden="false">
        <v>500</v>
      </c>
      <c r="AH329" s="19" t="n" hidden="false">
        <f>AF329+AG329</f>
        <v>860</v>
      </c>
      <c r="AI329" s="19" t="n" hidden="false">
        <f>ROUND(AE329*AF329,2)</f>
        <v>1080</v>
      </c>
      <c r="AJ329" s="19" t="n" hidden="false">
        <f>ROUND(AE329*AG329,2)</f>
        <v>1500</v>
      </c>
      <c r="AK329" s="19" t="n" hidden="false">
        <f>AI329+AJ329</f>
        <v>2580</v>
      </c>
      <c r="AL329" s="21" t="n" hidden="false">
        <f>AK329/N329-1</f>
        <v>1.7120782087669508</v>
      </c>
      <c r="AM329" s="8" t="n">
        <v>0</v>
      </c>
      <c r="AN329" s="19" t="n" hidden="false">
        <f>ROUND((AQ330+AQ331)/AM329,2)</f>
        <v>0</v>
      </c>
      <c r="AO329" s="19" t="n" hidden="false">
        <v>0</v>
      </c>
      <c r="AP329" s="19" t="n" hidden="false">
        <f>AN329+AO329</f>
        <v>0</v>
      </c>
      <c r="AQ329" s="19" t="n" hidden="false">
        <f>ROUND(AM329*AN329,2)</f>
        <v>0</v>
      </c>
      <c r="AR329" s="19" t="n" hidden="false">
        <f>ROUND(AM329*AO329,2)</f>
        <v>0</v>
      </c>
      <c r="AS329" s="19" t="n" hidden="false">
        <f>AQ329+AR329</f>
        <v>0</v>
      </c>
      <c r="AT329" s="21" t="n" hidden="false">
        <f>AS329/N329-1</f>
        <v>-1</v>
      </c>
    </row>
    <row r="330" customFormat="false" hidden="false" outlineLevel="0" collapsed="false">
      <c r="A330" s="18" t="inlineStr">
        <is>
          <t xml:space="preserve">1.1.1.2.1.1.4.5.1</t>
        </is>
      </c>
      <c r="B330" s="18" t="inlineStr">
        <is>
          <t xml:space="preserve"/>
        </is>
      </c>
      <c r="C330" s="22" t="inlineStr">
        <is>
          <t xml:space="preserve">Кнопка управления_ / IEK /  BBG50-LAY5-K04</t>
        </is>
      </c>
      <c r="D330" s="7" t="inlineStr">
        <is>
          <t xml:space="preserve"/>
        </is>
      </c>
      <c r="E330" s="7" t="inlineStr">
        <is>
          <t xml:space="preserve"/>
        </is>
      </c>
      <c r="F330" s="7" t="inlineStr">
        <is>
          <t xml:space="preserve">ШТ</t>
        </is>
      </c>
      <c r="G330" s="7" t="inlineStr">
        <is>
          <t xml:space="preserve">1</t>
        </is>
      </c>
      <c r="H330" s="8" t="n">
        <v>3</v>
      </c>
      <c r="I330" s="20" t="n">
        <v>0</v>
      </c>
      <c r="J330" s="19" t="n">
        <v/>
      </c>
      <c r="K330" s="19" t="n">
        <f>ROUND(I330,2)+J330</f>
        <v>0</v>
      </c>
      <c r="L330" s="19" t="n">
        <f>ROUND(H330*ROUND(I330,2),2)</f>
        <v>0</v>
      </c>
      <c r="M330" s="19" t="n">
        <v/>
      </c>
      <c r="N330" s="19" t="n">
        <f>L330+M330</f>
        <v>0</v>
      </c>
      <c r="O330" s="8" t="n">
        <v>3</v>
      </c>
      <c r="P330" s="20" t="n" hidden="false">
        <v>653</v>
      </c>
      <c r="Q330" s="19" t="n" hidden="false">
        <v/>
      </c>
      <c r="R330" s="19" t="n" hidden="false">
        <f>P330+Q330</f>
        <v>653</v>
      </c>
      <c r="S330" s="19" t="n" hidden="false">
        <f>ROUND(O330*P330,2)</f>
        <v>1959</v>
      </c>
      <c r="T330" s="19" t="n" hidden="false">
        <v/>
      </c>
      <c r="U330" s="19" t="n" hidden="false">
        <f>S330+T330</f>
        <v>1959</v>
      </c>
      <c r="V330" s="21" t="n" hidden="false">
        <f>U330/N330-1</f>
        <v>Infinity</v>
      </c>
      <c r="W330" s="8" t="n">
        <v>3</v>
      </c>
      <c r="X330" s="20" t="n" hidden="false">
        <v>654</v>
      </c>
      <c r="Y330" s="19" t="n" hidden="false">
        <v/>
      </c>
      <c r="Z330" s="19" t="n" hidden="false">
        <f>X330+Y330</f>
        <v>654</v>
      </c>
      <c r="AA330" s="19" t="n" hidden="false">
        <f>ROUND(W330*X330,2)</f>
        <v>1962</v>
      </c>
      <c r="AB330" s="19" t="n" hidden="false">
        <v/>
      </c>
      <c r="AC330" s="19" t="n" hidden="false">
        <f>AA330+AB330</f>
        <v>1962</v>
      </c>
      <c r="AD330" s="21" t="n" hidden="false">
        <f>AC330/N330-1</f>
        <v>Infinity</v>
      </c>
      <c r="AE330" s="8" t="n">
        <v>3</v>
      </c>
      <c r="AF330" s="20" t="n" hidden="false">
        <v>180</v>
      </c>
      <c r="AG330" s="19" t="n" hidden="false">
        <v/>
      </c>
      <c r="AH330" s="19" t="n" hidden="false">
        <f>AF330+AG330</f>
        <v>180</v>
      </c>
      <c r="AI330" s="19" t="n" hidden="false">
        <f>ROUND(AE330*AF330,2)</f>
        <v>540</v>
      </c>
      <c r="AJ330" s="19" t="n" hidden="false">
        <v/>
      </c>
      <c r="AK330" s="19" t="n" hidden="false">
        <f>AI330+AJ330</f>
        <v>540</v>
      </c>
      <c r="AL330" s="21" t="n" hidden="false">
        <f>AK330/N330-1</f>
        <v>Infinity</v>
      </c>
      <c r="AM330" s="8" t="n">
        <v>0</v>
      </c>
      <c r="AN330" s="19" t="n" hidden="false">
        <v>0</v>
      </c>
      <c r="AO330" s="19" t="n" hidden="false">
        <v/>
      </c>
      <c r="AP330" s="19" t="n" hidden="false">
        <f>AN330+AO330</f>
        <v>0</v>
      </c>
      <c r="AQ330" s="19" t="n" hidden="false">
        <f>ROUND(AM330*AN330,2)</f>
        <v>0</v>
      </c>
      <c r="AR330" s="19" t="n" hidden="false">
        <v/>
      </c>
      <c r="AS330" s="19" t="n" hidden="false">
        <f>AQ330+AR330</f>
        <v>0</v>
      </c>
      <c r="AT330" s="21" t="n" hidden="false">
        <f>AS330/N330-1</f>
        <v>NaN</v>
      </c>
    </row>
    <row r="331" customFormat="false" hidden="false" outlineLevel="0" collapsed="false">
      <c r="A331" s="18" t="inlineStr">
        <is>
          <t xml:space="preserve">1.1.1.2.1.1.4.5.2</t>
        </is>
      </c>
      <c r="B331" s="18" t="inlineStr">
        <is>
          <t xml:space="preserve"/>
        </is>
      </c>
      <c r="C331" s="22" t="inlineStr">
        <is>
          <t xml:space="preserve">Корпус поста кнопочного_ / 1 мес BKP10-1K01 IEK</t>
        </is>
      </c>
      <c r="D331" s="7" t="inlineStr">
        <is>
          <t xml:space="preserve">BKP10-1-K01</t>
        </is>
      </c>
      <c r="E331" s="7" t="inlineStr">
        <is>
          <t xml:space="preserve"/>
        </is>
      </c>
      <c r="F331" s="7" t="inlineStr">
        <is>
          <t xml:space="preserve">ШТ</t>
        </is>
      </c>
      <c r="G331" s="7" t="inlineStr">
        <is>
          <t xml:space="preserve">1</t>
        </is>
      </c>
      <c r="H331" s="8" t="n">
        <v>3</v>
      </c>
      <c r="I331" s="20" t="n">
        <v>96.1</v>
      </c>
      <c r="J331" s="19" t="n">
        <v/>
      </c>
      <c r="K331" s="19" t="n">
        <f>ROUND(I331,2)+J331</f>
        <v>96.1</v>
      </c>
      <c r="L331" s="19" t="n">
        <f>ROUND(H331*ROUND(I331,2),2)</f>
        <v>288.3</v>
      </c>
      <c r="M331" s="19" t="n">
        <v/>
      </c>
      <c r="N331" s="19" t="n">
        <f>L331+M331</f>
        <v>288.3</v>
      </c>
      <c r="O331" s="8" t="n">
        <v>3</v>
      </c>
      <c r="P331" s="20" t="n" hidden="false">
        <v>144</v>
      </c>
      <c r="Q331" s="19" t="n" hidden="false">
        <v/>
      </c>
      <c r="R331" s="19" t="n" hidden="false">
        <f>P331+Q331</f>
        <v>144</v>
      </c>
      <c r="S331" s="19" t="n" hidden="false">
        <f>ROUND(O331*P331,2)</f>
        <v>432</v>
      </c>
      <c r="T331" s="19" t="n" hidden="false">
        <v/>
      </c>
      <c r="U331" s="19" t="n" hidden="false">
        <f>S331+T331</f>
        <v>432</v>
      </c>
      <c r="V331" s="21" t="n" hidden="false">
        <f>U331/N331-1</f>
        <v>0.4984391259105099</v>
      </c>
      <c r="W331" s="8" t="n">
        <v>3</v>
      </c>
      <c r="X331" s="20" t="n" hidden="false">
        <v>164</v>
      </c>
      <c r="Y331" s="19" t="n" hidden="false">
        <v/>
      </c>
      <c r="Z331" s="19" t="n" hidden="false">
        <f>X331+Y331</f>
        <v>164</v>
      </c>
      <c r="AA331" s="19" t="n" hidden="false">
        <f>ROUND(W331*X331,2)</f>
        <v>492</v>
      </c>
      <c r="AB331" s="19" t="n" hidden="false">
        <v/>
      </c>
      <c r="AC331" s="19" t="n" hidden="false">
        <f>AA331+AB331</f>
        <v>492</v>
      </c>
      <c r="AD331" s="21" t="n" hidden="false">
        <f>AC331/N331-1</f>
        <v>0.7065556711758585</v>
      </c>
      <c r="AE331" s="8" t="n">
        <v>3</v>
      </c>
      <c r="AF331" s="20" t="n" hidden="false">
        <v>180</v>
      </c>
      <c r="AG331" s="19" t="n" hidden="false">
        <v/>
      </c>
      <c r="AH331" s="19" t="n" hidden="false">
        <f>AF331+AG331</f>
        <v>180</v>
      </c>
      <c r="AI331" s="19" t="n" hidden="false">
        <f>ROUND(AE331*AF331,2)</f>
        <v>540</v>
      </c>
      <c r="AJ331" s="19" t="n" hidden="false">
        <v/>
      </c>
      <c r="AK331" s="19" t="n" hidden="false">
        <f>AI331+AJ331</f>
        <v>540</v>
      </c>
      <c r="AL331" s="21" t="n" hidden="false">
        <f>AK331/N331-1</f>
        <v>0.8730489073881373</v>
      </c>
      <c r="AM331" s="8" t="n">
        <v>0</v>
      </c>
      <c r="AN331" s="19" t="n" hidden="false">
        <v>0</v>
      </c>
      <c r="AO331" s="19" t="n" hidden="false">
        <v/>
      </c>
      <c r="AP331" s="19" t="n" hidden="false">
        <f>AN331+AO331</f>
        <v>0</v>
      </c>
      <c r="AQ331" s="19" t="n" hidden="false">
        <f>ROUND(AM331*AN331,2)</f>
        <v>0</v>
      </c>
      <c r="AR331" s="19" t="n" hidden="false">
        <v/>
      </c>
      <c r="AS331" s="19" t="n" hidden="false">
        <f>AQ331+AR331</f>
        <v>0</v>
      </c>
      <c r="AT331" s="21" t="n" hidden="false">
        <f>AS331/N331-1</f>
        <v>-1</v>
      </c>
    </row>
    <row r="332" customFormat="false" hidden="false" outlineLevel="0" collapsed="false">
      <c r="A332" s="14" t="inlineStr">
        <is>
          <t xml:space="preserve">1.1.1.2.1.1.5</t>
        </is>
      </c>
      <c r="B332" s="14" t="inlineStr">
        <is>
          <t xml:space="preserve"/>
        </is>
      </c>
      <c r="C332" s="14" t="inlineStr">
        <is>
          <t xml:space="preserve">Монтаж светотехнического оборудования</t>
        </is>
      </c>
      <c r="D332" s="6" t="inlineStr">
        <is>
          <t xml:space="preserve"/>
        </is>
      </c>
      <c r="E332" s="6" t="inlineStr">
        <is>
          <t xml:space="preserve"/>
        </is>
      </c>
      <c r="F332" s="6" t="inlineStr">
        <is>
          <t xml:space="preserve"/>
        </is>
      </c>
      <c r="G332" s="6" t="inlineStr">
        <is>
          <t xml:space="preserve"/>
        </is>
      </c>
      <c r="H332" s="15" t="n">
        <v/>
      </c>
      <c r="I332" s="16" t="n">
        <v/>
      </c>
      <c r="J332" s="16" t="n">
        <v/>
      </c>
      <c r="K332" s="16" t="n">
        <v/>
      </c>
      <c r="L332" s="16" t="n">
        <f>L333+L341+L344+L348</f>
        <v>16226.08</v>
      </c>
      <c r="M332" s="16" t="n">
        <f>M333+M341+M344+M348</f>
        <v>819089</v>
      </c>
      <c r="N332" s="16" t="n">
        <f>N333+N341+N344+N348</f>
        <v>835315.08</v>
      </c>
      <c r="O332" s="15" t="n">
        <v/>
      </c>
      <c r="P332" s="16" t="n" hidden="false">
        <v/>
      </c>
      <c r="Q332" s="16" t="n" hidden="false">
        <v/>
      </c>
      <c r="R332" s="16" t="n" hidden="false">
        <v/>
      </c>
      <c r="S332" s="16" t="n" hidden="false">
        <f>S333+S341+S344+S348</f>
        <v>8534202.17</v>
      </c>
      <c r="T332" s="16" t="n" hidden="false">
        <f>T333+T341+T344+T348</f>
        <v>1865715.2</v>
      </c>
      <c r="U332" s="16" t="n" hidden="false">
        <f>U333+U341+U344+U348</f>
        <v>10399917.37</v>
      </c>
      <c r="V332" s="17" t="n" hidden="false">
        <f>U332/N332-1</f>
        <v>11.450292852368953</v>
      </c>
      <c r="W332" s="15" t="n">
        <v/>
      </c>
      <c r="X332" s="16" t="n" hidden="false">
        <v/>
      </c>
      <c r="Y332" s="16" t="n" hidden="false">
        <v/>
      </c>
      <c r="Z332" s="16" t="n" hidden="false">
        <v/>
      </c>
      <c r="AA332" s="16" t="n" hidden="false">
        <f>AA333+AA341+AA344+AA348</f>
        <v>9711599.96</v>
      </c>
      <c r="AB332" s="16" t="n" hidden="false">
        <f>AB333+AB341+AB344+AB348</f>
        <v>2965300</v>
      </c>
      <c r="AC332" s="16" t="n" hidden="false">
        <f>AC333+AC341+AC344+AC348</f>
        <v>12676899.96</v>
      </c>
      <c r="AD332" s="17" t="n" hidden="false">
        <f>AC332/N332-1</f>
        <v>14.176189516415771</v>
      </c>
      <c r="AE332" s="15" t="n">
        <v/>
      </c>
      <c r="AF332" s="16" t="n" hidden="false">
        <v/>
      </c>
      <c r="AG332" s="16" t="n" hidden="false">
        <v/>
      </c>
      <c r="AH332" s="16" t="n" hidden="false">
        <v/>
      </c>
      <c r="AI332" s="16" t="n" hidden="false">
        <f>AI333+AI341+AI344+AI348</f>
        <v>10284638.61</v>
      </c>
      <c r="AJ332" s="16" t="n" hidden="false">
        <f>AJ333+AJ341+AJ344+AJ348</f>
        <v>1704000</v>
      </c>
      <c r="AK332" s="16" t="n" hidden="false">
        <f>AK333+AK341+AK344+AK348</f>
        <v>11988638.61</v>
      </c>
      <c r="AL332" s="17" t="n" hidden="false">
        <f>AK332/N332-1</f>
        <v>13.352235338550335</v>
      </c>
      <c r="AM332" s="15" t="n">
        <v/>
      </c>
      <c r="AN332" s="16" t="n" hidden="false">
        <v/>
      </c>
      <c r="AO332" s="16" t="n" hidden="false">
        <v/>
      </c>
      <c r="AP332" s="16" t="n" hidden="false">
        <v/>
      </c>
      <c r="AQ332" s="16" t="n" hidden="false">
        <f>AQ333+AQ341+AQ344+AQ348</f>
        <v>0</v>
      </c>
      <c r="AR332" s="16" t="n" hidden="false">
        <f>AR333+AR341+AR344+AR348</f>
        <v>0</v>
      </c>
      <c r="AS332" s="16" t="n" hidden="false">
        <f>AS333+AS341+AS344+AS348</f>
        <v>0</v>
      </c>
      <c r="AT332" s="17" t="n" hidden="false">
        <f>AS332/N332-1</f>
        <v>-1</v>
      </c>
    </row>
    <row r="333" customFormat="false" hidden="false" outlineLevel="0" collapsed="false">
      <c r="A333" s="18" t="inlineStr">
        <is>
          <t xml:space="preserve">1.1.1.2.1.1.5.1</t>
        </is>
      </c>
      <c r="B333" s="18" t="inlineStr">
        <is>
          <t xml:space="preserve"/>
        </is>
      </c>
      <c r="C333" s="18" t="inlineStr">
        <is>
          <t xml:space="preserve">Монтаж светильника / накладной</t>
        </is>
      </c>
      <c r="D333" s="7" t="inlineStr">
        <is>
          <t xml:space="preserve"/>
        </is>
      </c>
      <c r="E333" s="7" t="inlineStr">
        <is>
          <t xml:space="preserve">Выгружается из БО по объектам BIM-КЦ</t>
        </is>
      </c>
      <c r="F333" s="7" t="inlineStr">
        <is>
          <t xml:space="preserve">ШТ</t>
        </is>
      </c>
      <c r="G333" s="7" t="inlineStr">
        <is>
          <t xml:space="preserve">1</t>
        </is>
      </c>
      <c r="H333" s="8" t="n">
        <v>889</v>
      </c>
      <c r="I333" s="19" t="n">
        <f>ROUND((L334+L335+L336+L337+L338+L339+L340)/H333,2)</f>
        <v>0</v>
      </c>
      <c r="J333" s="20" t="n">
        <v>640</v>
      </c>
      <c r="K333" s="19" t="n">
        <f>I333+ROUND(J333,2)</f>
        <v>640</v>
      </c>
      <c r="L333" s="19" t="n">
        <f>ROUND(H333*I333,2)</f>
        <v>0</v>
      </c>
      <c r="M333" s="19" t="n">
        <f>ROUND(H333*ROUND(J333,2),2)</f>
        <v>568960</v>
      </c>
      <c r="N333" s="19" t="n">
        <f>L333+M333</f>
        <v>568960</v>
      </c>
      <c r="O333" s="8" t="n">
        <v>889</v>
      </c>
      <c r="P333" s="19" t="n" hidden="false">
        <f>ROUND((S334+S335+S336+S337+S338+S339+S340)/O333,2)</f>
        <v>7764.55</v>
      </c>
      <c r="Q333" s="20" t="n" hidden="false">
        <v>1579.2</v>
      </c>
      <c r="R333" s="19" t="n" hidden="false">
        <f>P333+Q333</f>
        <v>9343.75</v>
      </c>
      <c r="S333" s="19" t="n" hidden="false">
        <f>ROUND(O333*P333,2)</f>
        <v>6902684.95</v>
      </c>
      <c r="T333" s="19" t="n" hidden="false">
        <f>ROUND(O333*Q333,2)</f>
        <v>1403908.8</v>
      </c>
      <c r="U333" s="19" t="n" hidden="false">
        <f>S333+T333</f>
        <v>8306593.75</v>
      </c>
      <c r="V333" s="21" t="n" hidden="false">
        <f>U333/N333-1</f>
        <v>13.599609375</v>
      </c>
      <c r="W333" s="8" t="n">
        <v>889</v>
      </c>
      <c r="X333" s="19" t="n" hidden="false">
        <f>ROUND((AA334+AA335+AA336+AA337+AA338+AA339+AA340)/W333,2)</f>
        <v>9257.18</v>
      </c>
      <c r="Y333" s="20" t="n" hidden="false">
        <v>2300</v>
      </c>
      <c r="Z333" s="19" t="n" hidden="false">
        <f>X333+Y333</f>
        <v>11557.18</v>
      </c>
      <c r="AA333" s="19" t="n" hidden="false">
        <f>ROUND(W333*X333,2)</f>
        <v>8229633.02</v>
      </c>
      <c r="AB333" s="19" t="n" hidden="false">
        <f>ROUND(W333*Y333,2)</f>
        <v>2044700</v>
      </c>
      <c r="AC333" s="19" t="n" hidden="false">
        <f>AA333+AB333</f>
        <v>10274333.02</v>
      </c>
      <c r="AD333" s="21" t="n" hidden="false">
        <f>AC333/N333-1</f>
        <v>17.058093749999998</v>
      </c>
      <c r="AE333" s="8" t="n">
        <v>889</v>
      </c>
      <c r="AF333" s="19" t="n" hidden="false">
        <f>ROUND((AI334+AI335+AI336+AI337+AI338+AI339+AI340)/AE333,2)</f>
        <v>9911.25</v>
      </c>
      <c r="AG333" s="20" t="n" hidden="false">
        <v>1500</v>
      </c>
      <c r="AH333" s="19" t="n" hidden="false">
        <f>AF333+AG333</f>
        <v>11411.25</v>
      </c>
      <c r="AI333" s="19" t="n" hidden="false">
        <f>ROUND(AE333*AF333,2)</f>
        <v>8811101.25</v>
      </c>
      <c r="AJ333" s="19" t="n" hidden="false">
        <f>ROUND(AE333*AG333,2)</f>
        <v>1333500</v>
      </c>
      <c r="AK333" s="19" t="n" hidden="false">
        <f>AI333+AJ333</f>
        <v>10144601.25</v>
      </c>
      <c r="AL333" s="21" t="n" hidden="false">
        <f>AK333/N333-1</f>
        <v>16.830078125</v>
      </c>
      <c r="AM333" s="8" t="n">
        <v>0</v>
      </c>
      <c r="AN333" s="19" t="n" hidden="false">
        <f>ROUND((AQ334+AQ335+AQ336+AQ337+AQ338+AQ339+AQ340)/AM333,2)</f>
        <v>0</v>
      </c>
      <c r="AO333" s="19" t="n" hidden="false">
        <v>0</v>
      </c>
      <c r="AP333" s="19" t="n" hidden="false">
        <f>AN333+AO333</f>
        <v>0</v>
      </c>
      <c r="AQ333" s="19" t="n" hidden="false">
        <f>ROUND(AM333*AN333,2)</f>
        <v>0</v>
      </c>
      <c r="AR333" s="19" t="n" hidden="false">
        <f>ROUND(AM333*AO333,2)</f>
        <v>0</v>
      </c>
      <c r="AS333" s="19" t="n" hidden="false">
        <f>AQ333+AR333</f>
        <v>0</v>
      </c>
      <c r="AT333" s="21" t="n" hidden="false">
        <f>AS333/N333-1</f>
        <v>-1</v>
      </c>
    </row>
    <row r="334" customFormat="false" hidden="false" outlineLevel="0" collapsed="false">
      <c r="A334" s="18" t="inlineStr">
        <is>
          <t xml:space="preserve">1.1.1.2.1.1.5.1.1</t>
        </is>
      </c>
      <c r="B334" s="18" t="inlineStr">
        <is>
          <t xml:space="preserve"/>
        </is>
      </c>
      <c r="C334" s="22" t="inlineStr">
        <is>
          <t xml:space="preserve">Светильник_ / марку и артикул указать в примечании</t>
        </is>
      </c>
      <c r="D334" s="7" t="inlineStr">
        <is>
          <t xml:space="preserve">Светильник линейный накладной светодиодный Dust 1200 P L 65 4000 W GR 1200х124, 4000K, 36 Вт, световой поток 4320 Лм, IP65</t>
        </is>
      </c>
      <c r="E334" s="7" t="inlineStr">
        <is>
          <t xml:space="preserve"/>
        </is>
      </c>
      <c r="F334" s="7" t="inlineStr">
        <is>
          <t xml:space="preserve">ШТ</t>
        </is>
      </c>
      <c r="G334" s="7" t="inlineStr">
        <is>
          <t xml:space="preserve">1</t>
        </is>
      </c>
      <c r="H334" s="8" t="n">
        <v>67</v>
      </c>
      <c r="I334" s="20" t="n">
        <v>0</v>
      </c>
      <c r="J334" s="19" t="n">
        <v/>
      </c>
      <c r="K334" s="19" t="n">
        <f>ROUND(I334,2)+J334</f>
        <v>0</v>
      </c>
      <c r="L334" s="19" t="n">
        <f>ROUND(H334*ROUND(I334,2),2)</f>
        <v>0</v>
      </c>
      <c r="M334" s="19" t="n">
        <v/>
      </c>
      <c r="N334" s="19" t="n">
        <f>L334+M334</f>
        <v>0</v>
      </c>
      <c r="O334" s="8" t="n">
        <v>67</v>
      </c>
      <c r="P334" s="20" t="n" hidden="false">
        <v>8800</v>
      </c>
      <c r="Q334" s="19" t="n" hidden="false">
        <v/>
      </c>
      <c r="R334" s="19" t="n" hidden="false">
        <f>P334+Q334</f>
        <v>8800</v>
      </c>
      <c r="S334" s="19" t="n" hidden="false">
        <f>ROUND(O334*P334,2)</f>
        <v>589600</v>
      </c>
      <c r="T334" s="19" t="n" hidden="false">
        <v/>
      </c>
      <c r="U334" s="19" t="n" hidden="false">
        <f>S334+T334</f>
        <v>589600</v>
      </c>
      <c r="V334" s="21" t="n" hidden="false">
        <f>U334/N334-1</f>
        <v>Infinity</v>
      </c>
      <c r="W334" s="8" t="n">
        <v>67</v>
      </c>
      <c r="X334" s="20" t="n" hidden="false">
        <v>7765</v>
      </c>
      <c r="Y334" s="19" t="n" hidden="false">
        <v/>
      </c>
      <c r="Z334" s="19" t="n" hidden="false">
        <f>X334+Y334</f>
        <v>7765</v>
      </c>
      <c r="AA334" s="19" t="n" hidden="false">
        <f>ROUND(W334*X334,2)</f>
        <v>520255</v>
      </c>
      <c r="AB334" s="19" t="n" hidden="false">
        <v/>
      </c>
      <c r="AC334" s="19" t="n" hidden="false">
        <f>AA334+AB334</f>
        <v>520255</v>
      </c>
      <c r="AD334" s="21" t="n" hidden="false">
        <f>AC334/N334-1</f>
        <v>Infinity</v>
      </c>
      <c r="AE334" s="8" t="n">
        <v>67</v>
      </c>
      <c r="AF334" s="20" t="n" hidden="false">
        <v>9500</v>
      </c>
      <c r="AG334" s="19" t="n" hidden="false">
        <v/>
      </c>
      <c r="AH334" s="19" t="n" hidden="false">
        <f>AF334+AG334</f>
        <v>9500</v>
      </c>
      <c r="AI334" s="19" t="n" hidden="false">
        <f>ROUND(AE334*AF334,2)</f>
        <v>636500</v>
      </c>
      <c r="AJ334" s="19" t="n" hidden="false">
        <v/>
      </c>
      <c r="AK334" s="19" t="n" hidden="false">
        <f>AI334+AJ334</f>
        <v>636500</v>
      </c>
      <c r="AL334" s="21" t="n" hidden="false">
        <f>AK334/N334-1</f>
        <v>Infinity</v>
      </c>
      <c r="AM334" s="8" t="n">
        <v>0</v>
      </c>
      <c r="AN334" s="19" t="n" hidden="false">
        <v>0</v>
      </c>
      <c r="AO334" s="19" t="n" hidden="false">
        <v/>
      </c>
      <c r="AP334" s="19" t="n" hidden="false">
        <f>AN334+AO334</f>
        <v>0</v>
      </c>
      <c r="AQ334" s="19" t="n" hidden="false">
        <f>ROUND(AM334*AN334,2)</f>
        <v>0</v>
      </c>
      <c r="AR334" s="19" t="n" hidden="false">
        <v/>
      </c>
      <c r="AS334" s="19" t="n" hidden="false">
        <f>AQ334+AR334</f>
        <v>0</v>
      </c>
      <c r="AT334" s="21" t="n" hidden="false">
        <f>AS334/N334-1</f>
        <v>NaN</v>
      </c>
    </row>
    <row r="335" customFormat="false" hidden="false" outlineLevel="0" collapsed="false">
      <c r="A335" s="18" t="inlineStr">
        <is>
          <t xml:space="preserve">1.1.1.2.1.1.5.1.2</t>
        </is>
      </c>
      <c r="B335" s="18" t="inlineStr">
        <is>
          <t xml:space="preserve"/>
        </is>
      </c>
      <c r="C335" s="22" t="inlineStr">
        <is>
          <t xml:space="preserve">Светильник_ / марку и артикул указать в примечании</t>
        </is>
      </c>
      <c r="D335" s="7" t="inlineStr">
        <is>
          <t xml:space="preserve">Светильник потолочный/накладной светодиодный ES 96-058-20 EXSER
1250х60, 4000K, 28 Вт, световой поток 3250 Лм, IP20</t>
        </is>
      </c>
      <c r="E335" s="7" t="inlineStr">
        <is>
          <t xml:space="preserve"/>
        </is>
      </c>
      <c r="F335" s="7" t="inlineStr">
        <is>
          <t xml:space="preserve">ШТ</t>
        </is>
      </c>
      <c r="G335" s="7" t="inlineStr">
        <is>
          <t xml:space="preserve">1</t>
        </is>
      </c>
      <c r="H335" s="8" t="n">
        <v>204</v>
      </c>
      <c r="I335" s="20" t="n">
        <v>0</v>
      </c>
      <c r="J335" s="19" t="n">
        <v/>
      </c>
      <c r="K335" s="19" t="n">
        <f>ROUND(I335,2)+J335</f>
        <v>0</v>
      </c>
      <c r="L335" s="19" t="n">
        <f>ROUND(H335*ROUND(I335,2),2)</f>
        <v>0</v>
      </c>
      <c r="M335" s="19" t="n">
        <v/>
      </c>
      <c r="N335" s="19" t="n">
        <f>L335+M335</f>
        <v>0</v>
      </c>
      <c r="O335" s="8" t="n">
        <v>204</v>
      </c>
      <c r="P335" s="20" t="n" hidden="false">
        <v>3570</v>
      </c>
      <c r="Q335" s="19" t="n" hidden="false">
        <v/>
      </c>
      <c r="R335" s="19" t="n" hidden="false">
        <f>P335+Q335</f>
        <v>3570</v>
      </c>
      <c r="S335" s="19" t="n" hidden="false">
        <f>ROUND(O335*P335,2)</f>
        <v>728280</v>
      </c>
      <c r="T335" s="19" t="n" hidden="false">
        <v/>
      </c>
      <c r="U335" s="19" t="n" hidden="false">
        <f>S335+T335</f>
        <v>728280</v>
      </c>
      <c r="V335" s="21" t="n" hidden="false">
        <f>U335/N335-1</f>
        <v>Infinity</v>
      </c>
      <c r="W335" s="8" t="n">
        <v>204</v>
      </c>
      <c r="X335" s="20" t="n" hidden="false">
        <v>3380</v>
      </c>
      <c r="Y335" s="19" t="n" hidden="false">
        <v/>
      </c>
      <c r="Z335" s="19" t="n" hidden="false">
        <f>X335+Y335</f>
        <v>3380</v>
      </c>
      <c r="AA335" s="19" t="n" hidden="false">
        <f>ROUND(W335*X335,2)</f>
        <v>689520</v>
      </c>
      <c r="AB335" s="19" t="n" hidden="false">
        <v/>
      </c>
      <c r="AC335" s="19" t="n" hidden="false">
        <f>AA335+AB335</f>
        <v>689520</v>
      </c>
      <c r="AD335" s="21" t="n" hidden="false">
        <f>AC335/N335-1</f>
        <v>Infinity</v>
      </c>
      <c r="AE335" s="8" t="n">
        <v>204</v>
      </c>
      <c r="AF335" s="20" t="n" hidden="false">
        <v>8000</v>
      </c>
      <c r="AG335" s="19" t="n" hidden="false">
        <v/>
      </c>
      <c r="AH335" s="19" t="n" hidden="false">
        <f>AF335+AG335</f>
        <v>8000</v>
      </c>
      <c r="AI335" s="19" t="n" hidden="false">
        <f>ROUND(AE335*AF335,2)</f>
        <v>1632000</v>
      </c>
      <c r="AJ335" s="19" t="n" hidden="false">
        <v/>
      </c>
      <c r="AK335" s="19" t="n" hidden="false">
        <f>AI335+AJ335</f>
        <v>1632000</v>
      </c>
      <c r="AL335" s="21" t="n" hidden="false">
        <f>AK335/N335-1</f>
        <v>Infinity</v>
      </c>
      <c r="AM335" s="8" t="n">
        <v>0</v>
      </c>
      <c r="AN335" s="19" t="n" hidden="false">
        <v>0</v>
      </c>
      <c r="AO335" s="19" t="n" hidden="false">
        <v/>
      </c>
      <c r="AP335" s="19" t="n" hidden="false">
        <f>AN335+AO335</f>
        <v>0</v>
      </c>
      <c r="AQ335" s="19" t="n" hidden="false">
        <f>ROUND(AM335*AN335,2)</f>
        <v>0</v>
      </c>
      <c r="AR335" s="19" t="n" hidden="false">
        <v/>
      </c>
      <c r="AS335" s="19" t="n" hidden="false">
        <f>AQ335+AR335</f>
        <v>0</v>
      </c>
      <c r="AT335" s="21" t="n" hidden="false">
        <f>AS335/N335-1</f>
        <v>NaN</v>
      </c>
    </row>
    <row r="336" customFormat="false" hidden="false" outlineLevel="0" collapsed="false">
      <c r="A336" s="18" t="inlineStr">
        <is>
          <t xml:space="preserve">1.1.1.2.1.1.5.1.3</t>
        </is>
      </c>
      <c r="B336" s="18" t="inlineStr">
        <is>
          <t xml:space="preserve"/>
        </is>
      </c>
      <c r="C336" s="22" t="inlineStr">
        <is>
          <t xml:space="preserve">Светильник_ / марку и артикул указать в примечании</t>
        </is>
      </c>
      <c r="D336" s="7" t="inlineStr">
        <is>
          <t xml:space="preserve">Светильник светодиодный, настенный, DOMO LED 11W 840 SL, 11 Вт, 4000К, световой поток 1450 Лм, IP65</t>
        </is>
      </c>
      <c r="E336" s="7" t="inlineStr">
        <is>
          <t xml:space="preserve"/>
        </is>
      </c>
      <c r="F336" s="7" t="inlineStr">
        <is>
          <t xml:space="preserve">ШТ</t>
        </is>
      </c>
      <c r="G336" s="7" t="inlineStr">
        <is>
          <t xml:space="preserve">1</t>
        </is>
      </c>
      <c r="H336" s="8" t="n">
        <v>17</v>
      </c>
      <c r="I336" s="20" t="n">
        <v>0</v>
      </c>
      <c r="J336" s="19" t="n">
        <v/>
      </c>
      <c r="K336" s="19" t="n">
        <f>ROUND(I336,2)+J336</f>
        <v>0</v>
      </c>
      <c r="L336" s="19" t="n">
        <f>ROUND(H336*ROUND(I336,2),2)</f>
        <v>0</v>
      </c>
      <c r="M336" s="19" t="n">
        <v/>
      </c>
      <c r="N336" s="19" t="n">
        <f>L336+M336</f>
        <v>0</v>
      </c>
      <c r="O336" s="8" t="n">
        <v>17</v>
      </c>
      <c r="P336" s="20" t="n" hidden="false">
        <v>11562</v>
      </c>
      <c r="Q336" s="19" t="n" hidden="false">
        <v/>
      </c>
      <c r="R336" s="19" t="n" hidden="false">
        <f>P336+Q336</f>
        <v>11562</v>
      </c>
      <c r="S336" s="19" t="n" hidden="false">
        <f>ROUND(O336*P336,2)</f>
        <v>196554</v>
      </c>
      <c r="T336" s="19" t="n" hidden="false">
        <v/>
      </c>
      <c r="U336" s="19" t="n" hidden="false">
        <f>S336+T336</f>
        <v>196554</v>
      </c>
      <c r="V336" s="21" t="n" hidden="false">
        <f>U336/N336-1</f>
        <v>Infinity</v>
      </c>
      <c r="W336" s="8" t="n">
        <v>17</v>
      </c>
      <c r="X336" s="20" t="n" hidden="false">
        <v>10806</v>
      </c>
      <c r="Y336" s="19" t="n" hidden="false">
        <v/>
      </c>
      <c r="Z336" s="19" t="n" hidden="false">
        <f>X336+Y336</f>
        <v>10806</v>
      </c>
      <c r="AA336" s="19" t="n" hidden="false">
        <f>ROUND(W336*X336,2)</f>
        <v>183702</v>
      </c>
      <c r="AB336" s="19" t="n" hidden="false">
        <v/>
      </c>
      <c r="AC336" s="19" t="n" hidden="false">
        <f>AA336+AB336</f>
        <v>183702</v>
      </c>
      <c r="AD336" s="21" t="n" hidden="false">
        <f>AC336/N336-1</f>
        <v>Infinity</v>
      </c>
      <c r="AE336" s="8" t="n">
        <v>17</v>
      </c>
      <c r="AF336" s="20" t="n" hidden="false">
        <v>11000</v>
      </c>
      <c r="AG336" s="19" t="n" hidden="false">
        <v/>
      </c>
      <c r="AH336" s="19" t="n" hidden="false">
        <f>AF336+AG336</f>
        <v>11000</v>
      </c>
      <c r="AI336" s="19" t="n" hidden="false">
        <f>ROUND(AE336*AF336,2)</f>
        <v>187000</v>
      </c>
      <c r="AJ336" s="19" t="n" hidden="false">
        <v/>
      </c>
      <c r="AK336" s="19" t="n" hidden="false">
        <f>AI336+AJ336</f>
        <v>187000</v>
      </c>
      <c r="AL336" s="21" t="n" hidden="false">
        <f>AK336/N336-1</f>
        <v>Infinity</v>
      </c>
      <c r="AM336" s="8" t="n">
        <v>0</v>
      </c>
      <c r="AN336" s="19" t="n" hidden="false">
        <v>0</v>
      </c>
      <c r="AO336" s="19" t="n" hidden="false">
        <v/>
      </c>
      <c r="AP336" s="19" t="n" hidden="false">
        <f>AN336+AO336</f>
        <v>0</v>
      </c>
      <c r="AQ336" s="19" t="n" hidden="false">
        <f>ROUND(AM336*AN336,2)</f>
        <v>0</v>
      </c>
      <c r="AR336" s="19" t="n" hidden="false">
        <v/>
      </c>
      <c r="AS336" s="19" t="n" hidden="false">
        <f>AQ336+AR336</f>
        <v>0</v>
      </c>
      <c r="AT336" s="21" t="n" hidden="false">
        <f>AS336/N336-1</f>
        <v>NaN</v>
      </c>
    </row>
    <row r="337" customFormat="false" hidden="false" outlineLevel="0" collapsed="false">
      <c r="A337" s="18" t="inlineStr">
        <is>
          <t xml:space="preserve">1.1.1.2.1.1.5.1.4</t>
        </is>
      </c>
      <c r="B337" s="18" t="inlineStr">
        <is>
          <t xml:space="preserve"/>
        </is>
      </c>
      <c r="C337" s="22" t="inlineStr">
        <is>
          <t xml:space="preserve">Светильник_ / марку и артикул указать в примечании</t>
        </is>
      </c>
      <c r="D337" s="7" t="inlineStr">
        <is>
          <t xml:space="preserve">Светильник светодиодный ES 96-056-20 EXSER ,1123х60, 4000K, 32 Вт,
световой поток 3050 Лм, IP20</t>
        </is>
      </c>
      <c r="E337" s="7" t="inlineStr">
        <is>
          <t xml:space="preserve"/>
        </is>
      </c>
      <c r="F337" s="7" t="inlineStr">
        <is>
          <t xml:space="preserve">ШТ</t>
        </is>
      </c>
      <c r="G337" s="7" t="inlineStr">
        <is>
          <t xml:space="preserve">1</t>
        </is>
      </c>
      <c r="H337" s="8" t="n">
        <v>40</v>
      </c>
      <c r="I337" s="20" t="n">
        <v>0</v>
      </c>
      <c r="J337" s="19" t="n">
        <v/>
      </c>
      <c r="K337" s="19" t="n">
        <f>ROUND(I337,2)+J337</f>
        <v>0</v>
      </c>
      <c r="L337" s="19" t="n">
        <f>ROUND(H337*ROUND(I337,2),2)</f>
        <v>0</v>
      </c>
      <c r="M337" s="19" t="n">
        <v/>
      </c>
      <c r="N337" s="19" t="n">
        <f>L337+M337</f>
        <v>0</v>
      </c>
      <c r="O337" s="8" t="n">
        <v>40</v>
      </c>
      <c r="P337" s="20" t="n" hidden="false">
        <v>3570</v>
      </c>
      <c r="Q337" s="19" t="n" hidden="false">
        <v/>
      </c>
      <c r="R337" s="19" t="n" hidden="false">
        <f>P337+Q337</f>
        <v>3570</v>
      </c>
      <c r="S337" s="19" t="n" hidden="false">
        <f>ROUND(O337*P337,2)</f>
        <v>142800</v>
      </c>
      <c r="T337" s="19" t="n" hidden="false">
        <v/>
      </c>
      <c r="U337" s="19" t="n" hidden="false">
        <f>S337+T337</f>
        <v>142800</v>
      </c>
      <c r="V337" s="21" t="n" hidden="false">
        <f>U337/N337-1</f>
        <v>Infinity</v>
      </c>
      <c r="W337" s="8" t="n">
        <v>40</v>
      </c>
      <c r="X337" s="20" t="n" hidden="false">
        <v>4300</v>
      </c>
      <c r="Y337" s="19" t="n" hidden="false">
        <v/>
      </c>
      <c r="Z337" s="19" t="n" hidden="false">
        <f>X337+Y337</f>
        <v>4300</v>
      </c>
      <c r="AA337" s="19" t="n" hidden="false">
        <f>ROUND(W337*X337,2)</f>
        <v>172000</v>
      </c>
      <c r="AB337" s="19" t="n" hidden="false">
        <v/>
      </c>
      <c r="AC337" s="19" t="n" hidden="false">
        <f>AA337+AB337</f>
        <v>172000</v>
      </c>
      <c r="AD337" s="21" t="n" hidden="false">
        <f>AC337/N337-1</f>
        <v>Infinity</v>
      </c>
      <c r="AE337" s="8" t="n">
        <v>40</v>
      </c>
      <c r="AF337" s="20" t="n" hidden="false">
        <v>8000</v>
      </c>
      <c r="AG337" s="19" t="n" hidden="false">
        <v/>
      </c>
      <c r="AH337" s="19" t="n" hidden="false">
        <f>AF337+AG337</f>
        <v>8000</v>
      </c>
      <c r="AI337" s="19" t="n" hidden="false">
        <f>ROUND(AE337*AF337,2)</f>
        <v>320000</v>
      </c>
      <c r="AJ337" s="19" t="n" hidden="false">
        <v/>
      </c>
      <c r="AK337" s="19" t="n" hidden="false">
        <f>AI337+AJ337</f>
        <v>320000</v>
      </c>
      <c r="AL337" s="21" t="n" hidden="false">
        <f>AK337/N337-1</f>
        <v>Infinity</v>
      </c>
      <c r="AM337" s="8" t="n">
        <v>0</v>
      </c>
      <c r="AN337" s="19" t="n" hidden="false">
        <v>0</v>
      </c>
      <c r="AO337" s="19" t="n" hidden="false">
        <v/>
      </c>
      <c r="AP337" s="19" t="n" hidden="false">
        <f>AN337+AO337</f>
        <v>0</v>
      </c>
      <c r="AQ337" s="19" t="n" hidden="false">
        <f>ROUND(AM337*AN337,2)</f>
        <v>0</v>
      </c>
      <c r="AR337" s="19" t="n" hidden="false">
        <v/>
      </c>
      <c r="AS337" s="19" t="n" hidden="false">
        <f>AQ337+AR337</f>
        <v>0</v>
      </c>
      <c r="AT337" s="21" t="n" hidden="false">
        <f>AS337/N337-1</f>
        <v>NaN</v>
      </c>
    </row>
    <row r="338" customFormat="false" hidden="false" outlineLevel="0" collapsed="false">
      <c r="A338" s="18" t="inlineStr">
        <is>
          <t xml:space="preserve">1.1.1.2.1.1.5.1.5</t>
        </is>
      </c>
      <c r="B338" s="18" t="inlineStr">
        <is>
          <t xml:space="preserve"/>
        </is>
      </c>
      <c r="C338" s="22" t="inlineStr">
        <is>
          <t xml:space="preserve">Светильник_ / марку и артикул указать в примечании</t>
        </is>
      </c>
      <c r="D338" s="7" t="inlineStr">
        <is>
          <t xml:space="preserve">Светильник встраиваемый/накладной светодиодный OPTIMA.OPL ECO LED 1200х600, 4000K, 76 Вт, световой поток 6000 Лм, IP20</t>
        </is>
      </c>
      <c r="E338" s="7" t="inlineStr">
        <is>
          <t xml:space="preserve"/>
        </is>
      </c>
      <c r="F338" s="7" t="inlineStr">
        <is>
          <t xml:space="preserve">ШТ</t>
        </is>
      </c>
      <c r="G338" s="7" t="inlineStr">
        <is>
          <t xml:space="preserve">1</t>
        </is>
      </c>
      <c r="H338" s="8" t="n">
        <v>456</v>
      </c>
      <c r="I338" s="20" t="n">
        <v>0</v>
      </c>
      <c r="J338" s="19" t="n">
        <v/>
      </c>
      <c r="K338" s="19" t="n">
        <f>ROUND(I338,2)+J338</f>
        <v>0</v>
      </c>
      <c r="L338" s="19" t="n">
        <f>ROUND(H338*ROUND(I338,2),2)</f>
        <v>0</v>
      </c>
      <c r="M338" s="19" t="n">
        <v/>
      </c>
      <c r="N338" s="19" t="n">
        <f>L338+M338</f>
        <v>0</v>
      </c>
      <c r="O338" s="8" t="n">
        <v>456</v>
      </c>
      <c r="P338" s="20" t="n" hidden="false">
        <v>10192</v>
      </c>
      <c r="Q338" s="19" t="n" hidden="false">
        <v/>
      </c>
      <c r="R338" s="19" t="n" hidden="false">
        <f>P338+Q338</f>
        <v>10192</v>
      </c>
      <c r="S338" s="19" t="n" hidden="false">
        <f>ROUND(O338*P338,2)</f>
        <v>4647552</v>
      </c>
      <c r="T338" s="19" t="n" hidden="false">
        <v/>
      </c>
      <c r="U338" s="19" t="n" hidden="false">
        <f>S338+T338</f>
        <v>4647552</v>
      </c>
      <c r="V338" s="21" t="n" hidden="false">
        <f>U338/N338-1</f>
        <v>Infinity</v>
      </c>
      <c r="W338" s="8" t="n">
        <v>456</v>
      </c>
      <c r="X338" s="20" t="n" hidden="false">
        <v>13603</v>
      </c>
      <c r="Y338" s="19" t="n" hidden="false">
        <v/>
      </c>
      <c r="Z338" s="19" t="n" hidden="false">
        <f>X338+Y338</f>
        <v>13603</v>
      </c>
      <c r="AA338" s="19" t="n" hidden="false">
        <f>ROUND(W338*X338,2)</f>
        <v>6202968</v>
      </c>
      <c r="AB338" s="19" t="n" hidden="false">
        <v/>
      </c>
      <c r="AC338" s="19" t="n" hidden="false">
        <f>AA338+AB338</f>
        <v>6202968</v>
      </c>
      <c r="AD338" s="21" t="n" hidden="false">
        <f>AC338/N338-1</f>
        <v>Infinity</v>
      </c>
      <c r="AE338" s="8" t="n">
        <v>456</v>
      </c>
      <c r="AF338" s="20" t="n" hidden="false">
        <v>11500</v>
      </c>
      <c r="AG338" s="19" t="n" hidden="false">
        <v/>
      </c>
      <c r="AH338" s="19" t="n" hidden="false">
        <f>AF338+AG338</f>
        <v>11500</v>
      </c>
      <c r="AI338" s="19" t="n" hidden="false">
        <f>ROUND(AE338*AF338,2)</f>
        <v>5244000</v>
      </c>
      <c r="AJ338" s="19" t="n" hidden="false">
        <v/>
      </c>
      <c r="AK338" s="19" t="n" hidden="false">
        <f>AI338+AJ338</f>
        <v>5244000</v>
      </c>
      <c r="AL338" s="21" t="n" hidden="false">
        <f>AK338/N338-1</f>
        <v>Infinity</v>
      </c>
      <c r="AM338" s="8" t="n">
        <v>0</v>
      </c>
      <c r="AN338" s="19" t="n" hidden="false">
        <v>0</v>
      </c>
      <c r="AO338" s="19" t="n" hidden="false">
        <v/>
      </c>
      <c r="AP338" s="19" t="n" hidden="false">
        <f>AN338+AO338</f>
        <v>0</v>
      </c>
      <c r="AQ338" s="19" t="n" hidden="false">
        <f>ROUND(AM338*AN338,2)</f>
        <v>0</v>
      </c>
      <c r="AR338" s="19" t="n" hidden="false">
        <v/>
      </c>
      <c r="AS338" s="19" t="n" hidden="false">
        <f>AQ338+AR338</f>
        <v>0</v>
      </c>
      <c r="AT338" s="21" t="n" hidden="false">
        <f>AS338/N338-1</f>
        <v>NaN</v>
      </c>
    </row>
    <row r="339" customFormat="false" hidden="false" outlineLevel="0" collapsed="false">
      <c r="A339" s="18" t="inlineStr">
        <is>
          <t xml:space="preserve">1.1.1.2.1.1.5.1.6</t>
        </is>
      </c>
      <c r="B339" s="18" t="inlineStr">
        <is>
          <t xml:space="preserve"/>
        </is>
      </c>
      <c r="C339" s="22" t="inlineStr">
        <is>
          <t xml:space="preserve">Светильник_ / марку и артикул указать в примечании</t>
        </is>
      </c>
      <c r="D339" s="7" t="inlineStr">
        <is>
          <t xml:space="preserve">Светильник светодиодный ДВО-03-О-40-4К-IP40 CRI90 ,1200х180, 4000K, 40 Вт, световой поток 3750 Лм, IP40</t>
        </is>
      </c>
      <c r="E339" s="7" t="inlineStr">
        <is>
          <t xml:space="preserve"/>
        </is>
      </c>
      <c r="F339" s="7" t="inlineStr">
        <is>
          <t xml:space="preserve">ШТ</t>
        </is>
      </c>
      <c r="G339" s="7" t="inlineStr">
        <is>
          <t xml:space="preserve">1</t>
        </is>
      </c>
      <c r="H339" s="8" t="n">
        <v>8</v>
      </c>
      <c r="I339" s="20" t="n">
        <v>0</v>
      </c>
      <c r="J339" s="19" t="n">
        <v/>
      </c>
      <c r="K339" s="19" t="n">
        <f>ROUND(I339,2)+J339</f>
        <v>0</v>
      </c>
      <c r="L339" s="19" t="n">
        <f>ROUND(H339*ROUND(I339,2),2)</f>
        <v>0</v>
      </c>
      <c r="M339" s="19" t="n">
        <v/>
      </c>
      <c r="N339" s="19" t="n">
        <f>L339+M339</f>
        <v>0</v>
      </c>
      <c r="O339" s="8" t="n">
        <v>8</v>
      </c>
      <c r="P339" s="20" t="n" hidden="false">
        <v>5625</v>
      </c>
      <c r="Q339" s="19" t="n" hidden="false">
        <v/>
      </c>
      <c r="R339" s="19" t="n" hidden="false">
        <f>P339+Q339</f>
        <v>5625</v>
      </c>
      <c r="S339" s="19" t="n" hidden="false">
        <f>ROUND(O339*P339,2)</f>
        <v>45000</v>
      </c>
      <c r="T339" s="19" t="n" hidden="false">
        <v/>
      </c>
      <c r="U339" s="19" t="n" hidden="false">
        <f>S339+T339</f>
        <v>45000</v>
      </c>
      <c r="V339" s="21" t="n" hidden="false">
        <f>U339/N339-1</f>
        <v>Infinity</v>
      </c>
      <c r="W339" s="8" t="n">
        <v>8</v>
      </c>
      <c r="X339" s="20" t="n" hidden="false">
        <v>6723</v>
      </c>
      <c r="Y339" s="19" t="n" hidden="false">
        <v/>
      </c>
      <c r="Z339" s="19" t="n" hidden="false">
        <f>X339+Y339</f>
        <v>6723</v>
      </c>
      <c r="AA339" s="19" t="n" hidden="false">
        <f>ROUND(W339*X339,2)</f>
        <v>53784</v>
      </c>
      <c r="AB339" s="19" t="n" hidden="false">
        <v/>
      </c>
      <c r="AC339" s="19" t="n" hidden="false">
        <f>AA339+AB339</f>
        <v>53784</v>
      </c>
      <c r="AD339" s="21" t="n" hidden="false">
        <f>AC339/N339-1</f>
        <v>Infinity</v>
      </c>
      <c r="AE339" s="8" t="n">
        <v>8</v>
      </c>
      <c r="AF339" s="20" t="n" hidden="false">
        <v>6800</v>
      </c>
      <c r="AG339" s="19" t="n" hidden="false">
        <v/>
      </c>
      <c r="AH339" s="19" t="n" hidden="false">
        <f>AF339+AG339</f>
        <v>6800</v>
      </c>
      <c r="AI339" s="19" t="n" hidden="false">
        <f>ROUND(AE339*AF339,2)</f>
        <v>54400</v>
      </c>
      <c r="AJ339" s="19" t="n" hidden="false">
        <v/>
      </c>
      <c r="AK339" s="19" t="n" hidden="false">
        <f>AI339+AJ339</f>
        <v>54400</v>
      </c>
      <c r="AL339" s="21" t="n" hidden="false">
        <f>AK339/N339-1</f>
        <v>Infinity</v>
      </c>
      <c r="AM339" s="8" t="n">
        <v>0</v>
      </c>
      <c r="AN339" s="19" t="n" hidden="false">
        <v>0</v>
      </c>
      <c r="AO339" s="19" t="n" hidden="false">
        <v/>
      </c>
      <c r="AP339" s="19" t="n" hidden="false">
        <f>AN339+AO339</f>
        <v>0</v>
      </c>
      <c r="AQ339" s="19" t="n" hidden="false">
        <f>ROUND(AM339*AN339,2)</f>
        <v>0</v>
      </c>
      <c r="AR339" s="19" t="n" hidden="false">
        <v/>
      </c>
      <c r="AS339" s="19" t="n" hidden="false">
        <f>AQ339+AR339</f>
        <v>0</v>
      </c>
      <c r="AT339" s="21" t="n" hidden="false">
        <f>AS339/N339-1</f>
        <v>NaN</v>
      </c>
    </row>
    <row r="340" customFormat="false" hidden="false" outlineLevel="0" collapsed="false">
      <c r="A340" s="18" t="inlineStr">
        <is>
          <t xml:space="preserve">1.1.1.2.1.1.5.1.7</t>
        </is>
      </c>
      <c r="B340" s="18" t="inlineStr">
        <is>
          <t xml:space="preserve"/>
        </is>
      </c>
      <c r="C340" s="22" t="inlineStr">
        <is>
          <t xml:space="preserve">Светильник_ / марку и артикул указать в примечании</t>
        </is>
      </c>
      <c r="D340" s="7" t="inlineStr">
        <is>
          <t xml:space="preserve">Светильник потолочный/накладной светодиодный ES 96-062-20 EXSER
2000х80, 4000K, 49 Вт, световой поток 3690 Лм, IP20</t>
        </is>
      </c>
      <c r="E340" s="7" t="inlineStr">
        <is>
          <t xml:space="preserve"/>
        </is>
      </c>
      <c r="F340" s="7" t="inlineStr">
        <is>
          <t xml:space="preserve">ШТ</t>
        </is>
      </c>
      <c r="G340" s="7" t="inlineStr">
        <is>
          <t xml:space="preserve">1</t>
        </is>
      </c>
      <c r="H340" s="8" t="n">
        <v>97</v>
      </c>
      <c r="I340" s="20" t="n">
        <v>0</v>
      </c>
      <c r="J340" s="19" t="n">
        <v/>
      </c>
      <c r="K340" s="19" t="n">
        <f>ROUND(I340,2)+J340</f>
        <v>0</v>
      </c>
      <c r="L340" s="19" t="n">
        <f>ROUND(H340*ROUND(I340,2),2)</f>
        <v>0</v>
      </c>
      <c r="M340" s="19" t="n">
        <v/>
      </c>
      <c r="N340" s="19" t="n">
        <f>L340+M340</f>
        <v>0</v>
      </c>
      <c r="O340" s="8" t="n">
        <v>97</v>
      </c>
      <c r="P340" s="20" t="n" hidden="false">
        <v>5700</v>
      </c>
      <c r="Q340" s="19" t="n" hidden="false">
        <v/>
      </c>
      <c r="R340" s="19" t="n" hidden="false">
        <f>P340+Q340</f>
        <v>5700</v>
      </c>
      <c r="S340" s="19" t="n" hidden="false">
        <f>ROUND(O340*P340,2)</f>
        <v>552900</v>
      </c>
      <c r="T340" s="19" t="n" hidden="false">
        <v/>
      </c>
      <c r="U340" s="19" t="n" hidden="false">
        <f>S340+T340</f>
        <v>552900</v>
      </c>
      <c r="V340" s="21" t="n" hidden="false">
        <f>U340/N340-1</f>
        <v>Infinity</v>
      </c>
      <c r="W340" s="8" t="n">
        <v>97</v>
      </c>
      <c r="X340" s="20" t="n" hidden="false">
        <v>4200</v>
      </c>
      <c r="Y340" s="19" t="n" hidden="false">
        <v/>
      </c>
      <c r="Z340" s="19" t="n" hidden="false">
        <f>X340+Y340</f>
        <v>4200</v>
      </c>
      <c r="AA340" s="19" t="n" hidden="false">
        <f>ROUND(W340*X340,2)</f>
        <v>407400</v>
      </c>
      <c r="AB340" s="19" t="n" hidden="false">
        <v/>
      </c>
      <c r="AC340" s="19" t="n" hidden="false">
        <f>AA340+AB340</f>
        <v>407400</v>
      </c>
      <c r="AD340" s="21" t="n" hidden="false">
        <f>AC340/N340-1</f>
        <v>Infinity</v>
      </c>
      <c r="AE340" s="8" t="n">
        <v>97</v>
      </c>
      <c r="AF340" s="20" t="n" hidden="false">
        <v>7600</v>
      </c>
      <c r="AG340" s="19" t="n" hidden="false">
        <v/>
      </c>
      <c r="AH340" s="19" t="n" hidden="false">
        <f>AF340+AG340</f>
        <v>7600</v>
      </c>
      <c r="AI340" s="19" t="n" hidden="false">
        <f>ROUND(AE340*AF340,2)</f>
        <v>737200</v>
      </c>
      <c r="AJ340" s="19" t="n" hidden="false">
        <v/>
      </c>
      <c r="AK340" s="19" t="n" hidden="false">
        <f>AI340+AJ340</f>
        <v>737200</v>
      </c>
      <c r="AL340" s="21" t="n" hidden="false">
        <f>AK340/N340-1</f>
        <v>Infinity</v>
      </c>
      <c r="AM340" s="8" t="n">
        <v>0</v>
      </c>
      <c r="AN340" s="19" t="n" hidden="false">
        <v>0</v>
      </c>
      <c r="AO340" s="19" t="n" hidden="false">
        <v/>
      </c>
      <c r="AP340" s="19" t="n" hidden="false">
        <f>AN340+AO340</f>
        <v>0</v>
      </c>
      <c r="AQ340" s="19" t="n" hidden="false">
        <f>ROUND(AM340*AN340,2)</f>
        <v>0</v>
      </c>
      <c r="AR340" s="19" t="n" hidden="false">
        <v/>
      </c>
      <c r="AS340" s="19" t="n" hidden="false">
        <f>AQ340+AR340</f>
        <v>0</v>
      </c>
      <c r="AT340" s="21" t="n" hidden="false">
        <f>AS340/N340-1</f>
        <v>NaN</v>
      </c>
    </row>
    <row r="341" customFormat="false" hidden="false" outlineLevel="0" collapsed="false">
      <c r="A341" s="18" t="inlineStr">
        <is>
          <t xml:space="preserve">1.1.1.2.1.1.5.2</t>
        </is>
      </c>
      <c r="B341" s="18" t="inlineStr">
        <is>
          <t xml:space="preserve"/>
        </is>
      </c>
      <c r="C341" s="18" t="inlineStr">
        <is>
          <t xml:space="preserve">Монтаж светильника / подвесной</t>
        </is>
      </c>
      <c r="D341" s="7" t="inlineStr">
        <is>
          <t xml:space="preserve"/>
        </is>
      </c>
      <c r="E341" s="7" t="inlineStr">
        <is>
          <t xml:space="preserve">Выгружается из БО по объектам BIM-КЦ</t>
        </is>
      </c>
      <c r="F341" s="7" t="inlineStr">
        <is>
          <t xml:space="preserve">ШТ</t>
        </is>
      </c>
      <c r="G341" s="7" t="inlineStr">
        <is>
          <t xml:space="preserve">1</t>
        </is>
      </c>
      <c r="H341" s="8" t="n">
        <v>17</v>
      </c>
      <c r="I341" s="19" t="n">
        <f>ROUND((L342+L343)/H341,2)</f>
        <v>269.9</v>
      </c>
      <c r="J341" s="20" t="n">
        <v>1063</v>
      </c>
      <c r="K341" s="19" t="n">
        <f>I341+ROUND(J341,2)</f>
        <v>1332.9</v>
      </c>
      <c r="L341" s="19" t="n">
        <f>ROUND(H341*I341,2)</f>
        <v>4588.3</v>
      </c>
      <c r="M341" s="19" t="n">
        <f>ROUND(H341*ROUND(J341,2),2)</f>
        <v>18071</v>
      </c>
      <c r="N341" s="19" t="n">
        <f>L341+M341</f>
        <v>22659.3</v>
      </c>
      <c r="O341" s="8" t="n">
        <v>17</v>
      </c>
      <c r="P341" s="19" t="n" hidden="false">
        <f>ROUND((S342+S343)/O341,2)</f>
        <v>4500</v>
      </c>
      <c r="Q341" s="20" t="n" hidden="false">
        <v>1700.8</v>
      </c>
      <c r="R341" s="19" t="n" hidden="false">
        <f>P341+Q341</f>
        <v>6200.8</v>
      </c>
      <c r="S341" s="19" t="n" hidden="false">
        <f>ROUND(O341*P341,2)</f>
        <v>76500</v>
      </c>
      <c r="T341" s="19" t="n" hidden="false">
        <f>ROUND(O341*Q341,2)</f>
        <v>28913.6</v>
      </c>
      <c r="U341" s="19" t="n" hidden="false">
        <f>S341+T341</f>
        <v>105413.6</v>
      </c>
      <c r="V341" s="21" t="n" hidden="false">
        <f>U341/N341-1</f>
        <v>3.652111936379324</v>
      </c>
      <c r="W341" s="8" t="n">
        <v>17</v>
      </c>
      <c r="X341" s="19" t="n" hidden="false">
        <f>ROUND((AA342+AA343)/W341,2)</f>
        <v>6100</v>
      </c>
      <c r="Y341" s="20" t="n" hidden="false">
        <v>4600</v>
      </c>
      <c r="Z341" s="19" t="n" hidden="false">
        <f>X341+Y341</f>
        <v>10700</v>
      </c>
      <c r="AA341" s="19" t="n" hidden="false">
        <f>ROUND(W341*X341,2)</f>
        <v>103700</v>
      </c>
      <c r="AB341" s="19" t="n" hidden="false">
        <f>ROUND(W341*Y341,2)</f>
        <v>78200</v>
      </c>
      <c r="AC341" s="19" t="n" hidden="false">
        <f>AA341+AB341</f>
        <v>181900</v>
      </c>
      <c r="AD341" s="21" t="n" hidden="false">
        <f>AC341/N341-1</f>
        <v>7.027608972916198</v>
      </c>
      <c r="AE341" s="8" t="n">
        <v>17</v>
      </c>
      <c r="AF341" s="19" t="n" hidden="false">
        <f>ROUND((AI342+AI343)/AE341,2)</f>
        <v>6500</v>
      </c>
      <c r="AG341" s="20" t="n" hidden="false">
        <v>1500</v>
      </c>
      <c r="AH341" s="19" t="n" hidden="false">
        <f>AF341+AG341</f>
        <v>8000</v>
      </c>
      <c r="AI341" s="19" t="n" hidden="false">
        <f>ROUND(AE341*AF341,2)</f>
        <v>110500</v>
      </c>
      <c r="AJ341" s="19" t="n" hidden="false">
        <f>ROUND(AE341*AG341,2)</f>
        <v>25500</v>
      </c>
      <c r="AK341" s="19" t="n" hidden="false">
        <f>AI341+AJ341</f>
        <v>136000</v>
      </c>
      <c r="AL341" s="21" t="n" hidden="false">
        <f>AK341/N341-1</f>
        <v>5.001950633956036</v>
      </c>
      <c r="AM341" s="8" t="n">
        <v>0</v>
      </c>
      <c r="AN341" s="19" t="n" hidden="false">
        <f>ROUND((AQ342+AQ343)/AM341,2)</f>
        <v>0</v>
      </c>
      <c r="AO341" s="19" t="n" hidden="false">
        <v>0</v>
      </c>
      <c r="AP341" s="19" t="n" hidden="false">
        <f>AN341+AO341</f>
        <v>0</v>
      </c>
      <c r="AQ341" s="19" t="n" hidden="false">
        <f>ROUND(AM341*AN341,2)</f>
        <v>0</v>
      </c>
      <c r="AR341" s="19" t="n" hidden="false">
        <f>ROUND(AM341*AO341,2)</f>
        <v>0</v>
      </c>
      <c r="AS341" s="19" t="n" hidden="false">
        <f>AQ341+AR341</f>
        <v>0</v>
      </c>
      <c r="AT341" s="21" t="n" hidden="false">
        <f>AS341/N341-1</f>
        <v>-1</v>
      </c>
    </row>
    <row r="342" customFormat="false" hidden="false" outlineLevel="0" collapsed="false">
      <c r="A342" s="18" t="inlineStr">
        <is>
          <t xml:space="preserve">1.1.1.2.1.1.5.2.1</t>
        </is>
      </c>
      <c r="B342" s="18" t="inlineStr">
        <is>
          <t xml:space="preserve"/>
        </is>
      </c>
      <c r="C342" s="22" t="inlineStr">
        <is>
          <t xml:space="preserve">Шпилька резьбовая_ / L=1000 мм / М8 / ДКС CM200801</t>
        </is>
      </c>
      <c r="D342" s="7" t="inlineStr">
        <is>
          <t xml:space="preserve"/>
        </is>
      </c>
      <c r="E342" s="7" t="inlineStr">
        <is>
          <t xml:space="preserve"/>
        </is>
      </c>
      <c r="F342" s="7" t="inlineStr">
        <is>
          <t xml:space="preserve">ШТ</t>
        </is>
      </c>
      <c r="G342" s="7" t="inlineStr">
        <is>
          <t xml:space="preserve">1</t>
        </is>
      </c>
      <c r="H342" s="8" t="n">
        <v>34</v>
      </c>
      <c r="I342" s="20" t="n">
        <v>134.95</v>
      </c>
      <c r="J342" s="19" t="n">
        <v/>
      </c>
      <c r="K342" s="19" t="n">
        <f>ROUND(I342,2)+J342</f>
        <v>134.95</v>
      </c>
      <c r="L342" s="19" t="n">
        <f>ROUND(H342*ROUND(I342,2),2)</f>
        <v>4588.3</v>
      </c>
      <c r="M342" s="19" t="n">
        <v/>
      </c>
      <c r="N342" s="19" t="n">
        <f>L342+M342</f>
        <v>4588.3</v>
      </c>
      <c r="O342" s="8" t="n">
        <v>34</v>
      </c>
      <c r="P342" s="20" t="n" hidden="false">
        <v>250</v>
      </c>
      <c r="Q342" s="19" t="n" hidden="false">
        <v/>
      </c>
      <c r="R342" s="19" t="n" hidden="false">
        <f>P342+Q342</f>
        <v>250</v>
      </c>
      <c r="S342" s="19" t="n" hidden="false">
        <f>ROUND(O342*P342,2)</f>
        <v>8500</v>
      </c>
      <c r="T342" s="19" t="n" hidden="false">
        <v/>
      </c>
      <c r="U342" s="19" t="n" hidden="false">
        <f>S342+T342</f>
        <v>8500</v>
      </c>
      <c r="V342" s="21" t="n" hidden="false">
        <f>U342/N342-1</f>
        <v>0.8525379770285291</v>
      </c>
      <c r="W342" s="8" t="n">
        <v>34</v>
      </c>
      <c r="X342" s="20" t="n" hidden="false">
        <v>950</v>
      </c>
      <c r="Y342" s="19" t="n" hidden="false">
        <v/>
      </c>
      <c r="Z342" s="19" t="n" hidden="false">
        <f>X342+Y342</f>
        <v>950</v>
      </c>
      <c r="AA342" s="19" t="n" hidden="false">
        <f>ROUND(W342*X342,2)</f>
        <v>32300</v>
      </c>
      <c r="AB342" s="19" t="n" hidden="false">
        <v/>
      </c>
      <c r="AC342" s="19" t="n" hidden="false">
        <f>AA342+AB342</f>
        <v>32300</v>
      </c>
      <c r="AD342" s="21" t="n" hidden="false">
        <f>AC342/N342-1</f>
        <v>6.03964431270841</v>
      </c>
      <c r="AE342" s="8" t="n">
        <v>34</v>
      </c>
      <c r="AF342" s="20" t="n" hidden="false">
        <v>500</v>
      </c>
      <c r="AG342" s="19" t="n" hidden="false">
        <v/>
      </c>
      <c r="AH342" s="19" t="n" hidden="false">
        <f>AF342+AG342</f>
        <v>500</v>
      </c>
      <c r="AI342" s="19" t="n" hidden="false">
        <f>ROUND(AE342*AF342,2)</f>
        <v>17000</v>
      </c>
      <c r="AJ342" s="19" t="n" hidden="false">
        <v/>
      </c>
      <c r="AK342" s="19" t="n" hidden="false">
        <f>AI342+AJ342</f>
        <v>17000</v>
      </c>
      <c r="AL342" s="21" t="n" hidden="false">
        <f>AK342/N342-1</f>
        <v>2.705075954057058</v>
      </c>
      <c r="AM342" s="8" t="n">
        <v>0</v>
      </c>
      <c r="AN342" s="19" t="n" hidden="false">
        <v>0</v>
      </c>
      <c r="AO342" s="19" t="n" hidden="false">
        <v/>
      </c>
      <c r="AP342" s="19" t="n" hidden="false">
        <f>AN342+AO342</f>
        <v>0</v>
      </c>
      <c r="AQ342" s="19" t="n" hidden="false">
        <f>ROUND(AM342*AN342,2)</f>
        <v>0</v>
      </c>
      <c r="AR342" s="19" t="n" hidden="false">
        <v/>
      </c>
      <c r="AS342" s="19" t="n" hidden="false">
        <f>AQ342+AR342</f>
        <v>0</v>
      </c>
      <c r="AT342" s="21" t="n" hidden="false">
        <f>AS342/N342-1</f>
        <v>-1</v>
      </c>
    </row>
    <row r="343" customFormat="false" hidden="false" outlineLevel="0" collapsed="false">
      <c r="A343" s="18" t="inlineStr">
        <is>
          <t xml:space="preserve">1.1.1.2.1.1.5.2.2</t>
        </is>
      </c>
      <c r="B343" s="18" t="inlineStr">
        <is>
          <t xml:space="preserve"/>
        </is>
      </c>
      <c r="C343" s="22" t="inlineStr">
        <is>
          <t xml:space="preserve">Светильник_ / марку и артикул указать в примечании</t>
        </is>
      </c>
      <c r="D343" s="7" t="inlineStr">
        <is>
          <t xml:space="preserve">Светильник светодиодный HIGHTECH-32, 1195х160, 4000K, 34 Вт, световой поток 3700 Лм, IP54</t>
        </is>
      </c>
      <c r="E343" s="7" t="inlineStr">
        <is>
          <t xml:space="preserve"/>
        </is>
      </c>
      <c r="F343" s="7" t="inlineStr">
        <is>
          <t xml:space="preserve">ШТ</t>
        </is>
      </c>
      <c r="G343" s="7" t="inlineStr">
        <is>
          <t xml:space="preserve">1</t>
        </is>
      </c>
      <c r="H343" s="8" t="n">
        <v>17</v>
      </c>
      <c r="I343" s="20" t="n">
        <v>0</v>
      </c>
      <c r="J343" s="19" t="n">
        <v/>
      </c>
      <c r="K343" s="19" t="n">
        <f>ROUND(I343,2)+J343</f>
        <v>0</v>
      </c>
      <c r="L343" s="19" t="n">
        <f>ROUND(H343*ROUND(I343,2),2)</f>
        <v>0</v>
      </c>
      <c r="M343" s="19" t="n">
        <v/>
      </c>
      <c r="N343" s="19" t="n">
        <f>L343+M343</f>
        <v>0</v>
      </c>
      <c r="O343" s="8" t="n">
        <v>17</v>
      </c>
      <c r="P343" s="20" t="n" hidden="false">
        <v>4000</v>
      </c>
      <c r="Q343" s="19" t="n" hidden="false">
        <v/>
      </c>
      <c r="R343" s="19" t="n" hidden="false">
        <f>P343+Q343</f>
        <v>4000</v>
      </c>
      <c r="S343" s="19" t="n" hidden="false">
        <f>ROUND(O343*P343,2)</f>
        <v>68000</v>
      </c>
      <c r="T343" s="19" t="n" hidden="false">
        <v/>
      </c>
      <c r="U343" s="19" t="n" hidden="false">
        <f>S343+T343</f>
        <v>68000</v>
      </c>
      <c r="V343" s="21" t="n" hidden="false">
        <f>U343/N343-1</f>
        <v>Infinity</v>
      </c>
      <c r="W343" s="8" t="n">
        <v>17</v>
      </c>
      <c r="X343" s="20" t="n" hidden="false">
        <v>4200</v>
      </c>
      <c r="Y343" s="19" t="n" hidden="false">
        <v/>
      </c>
      <c r="Z343" s="19" t="n" hidden="false">
        <f>X343+Y343</f>
        <v>4200</v>
      </c>
      <c r="AA343" s="19" t="n" hidden="false">
        <f>ROUND(W343*X343,2)</f>
        <v>71400</v>
      </c>
      <c r="AB343" s="19" t="n" hidden="false">
        <v/>
      </c>
      <c r="AC343" s="19" t="n" hidden="false">
        <f>AA343+AB343</f>
        <v>71400</v>
      </c>
      <c r="AD343" s="21" t="n" hidden="false">
        <f>AC343/N343-1</f>
        <v>Infinity</v>
      </c>
      <c r="AE343" s="8" t="n">
        <v>17</v>
      </c>
      <c r="AF343" s="20" t="n" hidden="false">
        <v>5500</v>
      </c>
      <c r="AG343" s="19" t="n" hidden="false">
        <v/>
      </c>
      <c r="AH343" s="19" t="n" hidden="false">
        <f>AF343+AG343</f>
        <v>5500</v>
      </c>
      <c r="AI343" s="19" t="n" hidden="false">
        <f>ROUND(AE343*AF343,2)</f>
        <v>93500</v>
      </c>
      <c r="AJ343" s="19" t="n" hidden="false">
        <v/>
      </c>
      <c r="AK343" s="19" t="n" hidden="false">
        <f>AI343+AJ343</f>
        <v>93500</v>
      </c>
      <c r="AL343" s="21" t="n" hidden="false">
        <f>AK343/N343-1</f>
        <v>Infinity</v>
      </c>
      <c r="AM343" s="8" t="n">
        <v>0</v>
      </c>
      <c r="AN343" s="19" t="n" hidden="false">
        <v>0</v>
      </c>
      <c r="AO343" s="19" t="n" hidden="false">
        <v/>
      </c>
      <c r="AP343" s="19" t="n" hidden="false">
        <f>AN343+AO343</f>
        <v>0</v>
      </c>
      <c r="AQ343" s="19" t="n" hidden="false">
        <f>ROUND(AM343*AN343,2)</f>
        <v>0</v>
      </c>
      <c r="AR343" s="19" t="n" hidden="false">
        <v/>
      </c>
      <c r="AS343" s="19" t="n" hidden="false">
        <f>AQ343+AR343</f>
        <v>0</v>
      </c>
      <c r="AT343" s="21" t="n" hidden="false">
        <f>AS343/N343-1</f>
        <v>NaN</v>
      </c>
    </row>
    <row r="344" customFormat="false" hidden="false" outlineLevel="0" collapsed="false">
      <c r="A344" s="18" t="inlineStr">
        <is>
          <t xml:space="preserve">1.1.1.2.1.1.5.3</t>
        </is>
      </c>
      <c r="B344" s="18" t="inlineStr">
        <is>
          <t xml:space="preserve"/>
        </is>
      </c>
      <c r="C344" s="18" t="inlineStr">
        <is>
          <t xml:space="preserve">Монтаж светильника / встраиваемый в Армстронг, Грильято</t>
        </is>
      </c>
      <c r="D344" s="7" t="inlineStr">
        <is>
          <t xml:space="preserve"/>
        </is>
      </c>
      <c r="E344" s="7" t="inlineStr">
        <is>
          <t xml:space="preserve">Выгружается из БО по объектам BIM-КЦ</t>
        </is>
      </c>
      <c r="F344" s="7" t="inlineStr">
        <is>
          <t xml:space="preserve">ШТ</t>
        </is>
      </c>
      <c r="G344" s="7" t="inlineStr">
        <is>
          <t xml:space="preserve">1</t>
        </is>
      </c>
      <c r="H344" s="8" t="n">
        <v>154</v>
      </c>
      <c r="I344" s="19" t="n">
        <f>ROUND((L345+L346+L347)/H344,2)</f>
        <v>75.57</v>
      </c>
      <c r="J344" s="20" t="n">
        <v>737</v>
      </c>
      <c r="K344" s="19" t="n">
        <f>I344+ROUND(J344,2)</f>
        <v>812.57</v>
      </c>
      <c r="L344" s="19" t="n">
        <f>ROUND(H344*I344,2)</f>
        <v>11637.78</v>
      </c>
      <c r="M344" s="19" t="n">
        <f>ROUND(H344*ROUND(J344,2),2)</f>
        <v>113498</v>
      </c>
      <c r="N344" s="19" t="n">
        <f>L344+M344</f>
        <v>125135.78</v>
      </c>
      <c r="O344" s="8" t="n">
        <v>154</v>
      </c>
      <c r="P344" s="19" t="n" hidden="false">
        <f>ROUND((S345+S346+S347)/O344,2)</f>
        <v>5961.93</v>
      </c>
      <c r="Q344" s="20" t="n" hidden="false">
        <v>1579.2</v>
      </c>
      <c r="R344" s="19" t="n" hidden="false">
        <f>P344+Q344</f>
        <v>7541.13</v>
      </c>
      <c r="S344" s="19" t="n" hidden="false">
        <f>ROUND(O344*P344,2)</f>
        <v>918137.22</v>
      </c>
      <c r="T344" s="19" t="n" hidden="false">
        <f>ROUND(O344*Q344,2)</f>
        <v>243196.8</v>
      </c>
      <c r="U344" s="19" t="n" hidden="false">
        <f>S344+T344</f>
        <v>1161334.02</v>
      </c>
      <c r="V344" s="21" t="n" hidden="false">
        <f>U344/N344-1</f>
        <v>8.280591210603394</v>
      </c>
      <c r="W344" s="8" t="n">
        <v>154</v>
      </c>
      <c r="X344" s="19" t="n" hidden="false">
        <f>ROUND((AA345+AA346+AA347)/W344,2)</f>
        <v>4821.11</v>
      </c>
      <c r="Y344" s="20" t="n" hidden="false">
        <v>3200</v>
      </c>
      <c r="Z344" s="19" t="n" hidden="false">
        <f>X344+Y344</f>
        <v>8021.11</v>
      </c>
      <c r="AA344" s="19" t="n" hidden="false">
        <f>ROUND(W344*X344,2)</f>
        <v>742450.94</v>
      </c>
      <c r="AB344" s="19" t="n" hidden="false">
        <f>ROUND(W344*Y344,2)</f>
        <v>492800</v>
      </c>
      <c r="AC344" s="19" t="n" hidden="false">
        <f>AA344+AB344</f>
        <v>1235250.94</v>
      </c>
      <c r="AD344" s="21" t="n" hidden="false">
        <f>AC344/N344-1</f>
        <v>8.871284935451715</v>
      </c>
      <c r="AE344" s="8" t="n">
        <v>154</v>
      </c>
      <c r="AF344" s="19" t="n" hidden="false">
        <f>ROUND((AI345+AI346+AI347)/AE344,2)</f>
        <v>4902.84</v>
      </c>
      <c r="AG344" s="20" t="n" hidden="false">
        <v>1500</v>
      </c>
      <c r="AH344" s="19" t="n" hidden="false">
        <f>AF344+AG344</f>
        <v>6402.84</v>
      </c>
      <c r="AI344" s="19" t="n" hidden="false">
        <f>ROUND(AE344*AF344,2)</f>
        <v>755037.36</v>
      </c>
      <c r="AJ344" s="19" t="n" hidden="false">
        <f>ROUND(AE344*AG344,2)</f>
        <v>231000</v>
      </c>
      <c r="AK344" s="19" t="n" hidden="false">
        <f>AI344+AJ344</f>
        <v>986037.36</v>
      </c>
      <c r="AL344" s="21" t="n" hidden="false">
        <f>AK344/N344-1</f>
        <v>6.879739591665949</v>
      </c>
      <c r="AM344" s="8" t="n">
        <v>0</v>
      </c>
      <c r="AN344" s="19" t="n" hidden="false">
        <f>ROUND((AQ345+AQ346+AQ347)/AM344,2)</f>
        <v>0</v>
      </c>
      <c r="AO344" s="19" t="n" hidden="false">
        <v>0</v>
      </c>
      <c r="AP344" s="19" t="n" hidden="false">
        <f>AN344+AO344</f>
        <v>0</v>
      </c>
      <c r="AQ344" s="19" t="n" hidden="false">
        <f>ROUND(AM344*AN344,2)</f>
        <v>0</v>
      </c>
      <c r="AR344" s="19" t="n" hidden="false">
        <f>ROUND(AM344*AO344,2)</f>
        <v>0</v>
      </c>
      <c r="AS344" s="19" t="n" hidden="false">
        <f>AQ344+AR344</f>
        <v>0</v>
      </c>
      <c r="AT344" s="21" t="n" hidden="false">
        <f>AS344/N344-1</f>
        <v>-1</v>
      </c>
    </row>
    <row r="345" customFormat="false" hidden="false" outlineLevel="0" collapsed="false">
      <c r="A345" s="18" t="inlineStr">
        <is>
          <t xml:space="preserve">1.1.1.2.1.1.5.3.1</t>
        </is>
      </c>
      <c r="B345" s="18" t="inlineStr">
        <is>
          <t xml:space="preserve"/>
        </is>
      </c>
      <c r="C345" s="22" t="inlineStr">
        <is>
          <t xml:space="preserve">Светильник_ / марку и артикул указать в примечании</t>
        </is>
      </c>
      <c r="D345" s="7" t="inlineStr">
        <is>
          <t xml:space="preserve">Светильник встраиваемый светодиодный GRILIATO COMBO 100(89) R S 54 4000 W WH , 4000K, 11 Вт, световой поток 990 Лм, IP54</t>
        </is>
      </c>
      <c r="E345" s="7" t="inlineStr">
        <is>
          <t xml:space="preserve"/>
        </is>
      </c>
      <c r="F345" s="7" t="inlineStr">
        <is>
          <t xml:space="preserve">ШТ</t>
        </is>
      </c>
      <c r="G345" s="7" t="inlineStr">
        <is>
          <t xml:space="preserve">1</t>
        </is>
      </c>
      <c r="H345" s="8" t="n">
        <v>112</v>
      </c>
      <c r="I345" s="20" t="n">
        <v>0</v>
      </c>
      <c r="J345" s="19" t="n">
        <v/>
      </c>
      <c r="K345" s="19" t="n">
        <f>ROUND(I345,2)+J345</f>
        <v>0</v>
      </c>
      <c r="L345" s="19" t="n">
        <f>ROUND(H345*ROUND(I345,2),2)</f>
        <v>0</v>
      </c>
      <c r="M345" s="19" t="n">
        <v/>
      </c>
      <c r="N345" s="19" t="n">
        <f>L345+M345</f>
        <v>0</v>
      </c>
      <c r="O345" s="8" t="n">
        <v>112</v>
      </c>
      <c r="P345" s="20" t="n" hidden="false">
        <v>7100</v>
      </c>
      <c r="Q345" s="19" t="n" hidden="false">
        <v/>
      </c>
      <c r="R345" s="19" t="n" hidden="false">
        <f>P345+Q345</f>
        <v>7100</v>
      </c>
      <c r="S345" s="19" t="n" hidden="false">
        <f>ROUND(O345*P345,2)</f>
        <v>795200</v>
      </c>
      <c r="T345" s="19" t="n" hidden="false">
        <v/>
      </c>
      <c r="U345" s="19" t="n" hidden="false">
        <f>S345+T345</f>
        <v>795200</v>
      </c>
      <c r="V345" s="21" t="n" hidden="false">
        <f>U345/N345-1</f>
        <v>Infinity</v>
      </c>
      <c r="W345" s="8" t="n">
        <v>112</v>
      </c>
      <c r="X345" s="20" t="n" hidden="false">
        <v>5600</v>
      </c>
      <c r="Y345" s="19" t="n" hidden="false">
        <v/>
      </c>
      <c r="Z345" s="19" t="n" hidden="false">
        <f>X345+Y345</f>
        <v>5600</v>
      </c>
      <c r="AA345" s="19" t="n" hidden="false">
        <f>ROUND(W345*X345,2)</f>
        <v>627200</v>
      </c>
      <c r="AB345" s="19" t="n" hidden="false">
        <v/>
      </c>
      <c r="AC345" s="19" t="n" hidden="false">
        <f>AA345+AB345</f>
        <v>627200</v>
      </c>
      <c r="AD345" s="21" t="n" hidden="false">
        <f>AC345/N345-1</f>
        <v>Infinity</v>
      </c>
      <c r="AE345" s="8" t="n">
        <v>112</v>
      </c>
      <c r="AF345" s="20" t="n" hidden="false">
        <v>6000</v>
      </c>
      <c r="AG345" s="19" t="n" hidden="false">
        <v/>
      </c>
      <c r="AH345" s="19" t="n" hidden="false">
        <f>AF345+AG345</f>
        <v>6000</v>
      </c>
      <c r="AI345" s="19" t="n" hidden="false">
        <f>ROUND(AE345*AF345,2)</f>
        <v>672000</v>
      </c>
      <c r="AJ345" s="19" t="n" hidden="false">
        <v/>
      </c>
      <c r="AK345" s="19" t="n" hidden="false">
        <f>AI345+AJ345</f>
        <v>672000</v>
      </c>
      <c r="AL345" s="21" t="n" hidden="false">
        <f>AK345/N345-1</f>
        <v>Infinity</v>
      </c>
      <c r="AM345" s="8" t="n">
        <v>0</v>
      </c>
      <c r="AN345" s="19" t="n" hidden="false">
        <v>0</v>
      </c>
      <c r="AO345" s="19" t="n" hidden="false">
        <v/>
      </c>
      <c r="AP345" s="19" t="n" hidden="false">
        <f>AN345+AO345</f>
        <v>0</v>
      </c>
      <c r="AQ345" s="19" t="n" hidden="false">
        <f>ROUND(AM345*AN345,2)</f>
        <v>0</v>
      </c>
      <c r="AR345" s="19" t="n" hidden="false">
        <v/>
      </c>
      <c r="AS345" s="19" t="n" hidden="false">
        <f>AQ345+AR345</f>
        <v>0</v>
      </c>
      <c r="AT345" s="21" t="n" hidden="false">
        <f>AS345/N345-1</f>
        <v>NaN</v>
      </c>
    </row>
    <row r="346" customFormat="false" hidden="false" outlineLevel="0" collapsed="false">
      <c r="A346" s="18" t="inlineStr">
        <is>
          <t xml:space="preserve">1.1.1.2.1.1.5.3.2</t>
        </is>
      </c>
      <c r="B346" s="18" t="inlineStr">
        <is>
          <t xml:space="preserve"/>
        </is>
      </c>
      <c r="C346" s="22" t="inlineStr">
        <is>
          <t xml:space="preserve">Светильник_ / марку и артикул указать в примечании</t>
        </is>
      </c>
      <c r="D346" s="7" t="inlineStr">
        <is>
          <t xml:space="preserve">Светильник светодиодный CSVT AVRORA, 595х595, 4000K, 32 Вт, световой поток 3700 Лм, IP20</t>
        </is>
      </c>
      <c r="E346" s="7" t="inlineStr">
        <is>
          <t xml:space="preserve"/>
        </is>
      </c>
      <c r="F346" s="7" t="inlineStr">
        <is>
          <t xml:space="preserve">ШТ</t>
        </is>
      </c>
      <c r="G346" s="7" t="inlineStr">
        <is>
          <t xml:space="preserve">1</t>
        </is>
      </c>
      <c r="H346" s="8" t="n">
        <v>42</v>
      </c>
      <c r="I346" s="20" t="n">
        <v>0</v>
      </c>
      <c r="J346" s="19" t="n">
        <v/>
      </c>
      <c r="K346" s="19" t="n">
        <f>ROUND(I346,2)+J346</f>
        <v>0</v>
      </c>
      <c r="L346" s="19" t="n">
        <f>ROUND(H346*ROUND(I346,2),2)</f>
        <v>0</v>
      </c>
      <c r="M346" s="19" t="n">
        <v/>
      </c>
      <c r="N346" s="19" t="n">
        <f>L346+M346</f>
        <v>0</v>
      </c>
      <c r="O346" s="8" t="n">
        <v>42</v>
      </c>
      <c r="P346" s="20" t="n" hidden="false">
        <v>2650</v>
      </c>
      <c r="Q346" s="19" t="n" hidden="false">
        <v/>
      </c>
      <c r="R346" s="19" t="n" hidden="false">
        <f>P346+Q346</f>
        <v>2650</v>
      </c>
      <c r="S346" s="19" t="n" hidden="false">
        <f>ROUND(O346*P346,2)</f>
        <v>111300</v>
      </c>
      <c r="T346" s="19" t="n" hidden="false">
        <v/>
      </c>
      <c r="U346" s="19" t="n" hidden="false">
        <f>S346+T346</f>
        <v>111300</v>
      </c>
      <c r="V346" s="21" t="n" hidden="false">
        <f>U346/N346-1</f>
        <v>Infinity</v>
      </c>
      <c r="W346" s="8" t="n">
        <v>42</v>
      </c>
      <c r="X346" s="20" t="n" hidden="false">
        <v>2467</v>
      </c>
      <c r="Y346" s="19" t="n" hidden="false">
        <v/>
      </c>
      <c r="Z346" s="19" t="n" hidden="false">
        <f>X346+Y346</f>
        <v>2467</v>
      </c>
      <c r="AA346" s="19" t="n" hidden="false">
        <f>ROUND(W346*X346,2)</f>
        <v>103614</v>
      </c>
      <c r="AB346" s="19" t="n" hidden="false">
        <v/>
      </c>
      <c r="AC346" s="19" t="n" hidden="false">
        <f>AA346+AB346</f>
        <v>103614</v>
      </c>
      <c r="AD346" s="21" t="n" hidden="false">
        <f>AC346/N346-1</f>
        <v>Infinity</v>
      </c>
      <c r="AE346" s="8" t="n">
        <v>42</v>
      </c>
      <c r="AF346" s="20" t="n" hidden="false">
        <v>1700</v>
      </c>
      <c r="AG346" s="19" t="n" hidden="false">
        <v/>
      </c>
      <c r="AH346" s="19" t="n" hidden="false">
        <f>AF346+AG346</f>
        <v>1700</v>
      </c>
      <c r="AI346" s="19" t="n" hidden="false">
        <f>ROUND(AE346*AF346,2)</f>
        <v>71400</v>
      </c>
      <c r="AJ346" s="19" t="n" hidden="false">
        <v/>
      </c>
      <c r="AK346" s="19" t="n" hidden="false">
        <f>AI346+AJ346</f>
        <v>71400</v>
      </c>
      <c r="AL346" s="21" t="n" hidden="false">
        <f>AK346/N346-1</f>
        <v>Infinity</v>
      </c>
      <c r="AM346" s="8" t="n">
        <v>0</v>
      </c>
      <c r="AN346" s="19" t="n" hidden="false">
        <v>0</v>
      </c>
      <c r="AO346" s="19" t="n" hidden="false">
        <v/>
      </c>
      <c r="AP346" s="19" t="n" hidden="false">
        <f>AN346+AO346</f>
        <v>0</v>
      </c>
      <c r="AQ346" s="19" t="n" hidden="false">
        <f>ROUND(AM346*AN346,2)</f>
        <v>0</v>
      </c>
      <c r="AR346" s="19" t="n" hidden="false">
        <v/>
      </c>
      <c r="AS346" s="19" t="n" hidden="false">
        <f>AQ346+AR346</f>
        <v>0</v>
      </c>
      <c r="AT346" s="21" t="n" hidden="false">
        <f>AS346/N346-1</f>
        <v>NaN</v>
      </c>
    </row>
    <row r="347" customFormat="false" hidden="false" outlineLevel="0" collapsed="false">
      <c r="A347" s="18" t="inlineStr">
        <is>
          <t xml:space="preserve">1.1.1.2.1.1.5.3.3</t>
        </is>
      </c>
      <c r="B347" s="18" t="inlineStr">
        <is>
          <t xml:space="preserve"/>
        </is>
      </c>
      <c r="C347" s="22" t="inlineStr">
        <is>
          <t xml:space="preserve">Драйвер на 6 светильников Грильято</t>
        </is>
      </c>
      <c r="D347" s="7" t="inlineStr">
        <is>
          <t xml:space="preserve"/>
        </is>
      </c>
      <c r="E347" s="7" t="inlineStr">
        <is>
          <t xml:space="preserve"/>
        </is>
      </c>
      <c r="F347" s="7" t="inlineStr">
        <is>
          <t xml:space="preserve">ШТ</t>
        </is>
      </c>
      <c r="G347" s="7" t="inlineStr">
        <is>
          <t xml:space="preserve">1</t>
        </is>
      </c>
      <c r="H347" s="8" t="n">
        <v>26</v>
      </c>
      <c r="I347" s="23" t="n">
        <v>447.6</v>
      </c>
      <c r="J347" s="19" t="n">
        <v/>
      </c>
      <c r="K347" s="19" t="n">
        <f>ROUND(I347,2)+J347</f>
        <v>447.6</v>
      </c>
      <c r="L347" s="19" t="n">
        <f>ROUND(H347*ROUND(I347,2),2)</f>
        <v>11637.6</v>
      </c>
      <c r="M347" s="19" t="n">
        <v/>
      </c>
      <c r="N347" s="19" t="n">
        <f>L347+M347</f>
        <v>11637.6</v>
      </c>
      <c r="O347" s="8" t="n">
        <v>26</v>
      </c>
      <c r="P347" s="23" t="n" hidden="false">
        <v>447.6</v>
      </c>
      <c r="Q347" s="19" t="n" hidden="false">
        <v/>
      </c>
      <c r="R347" s="19" t="n" hidden="false">
        <f>P347+Q347</f>
        <v>447.6</v>
      </c>
      <c r="S347" s="19" t="n" hidden="false">
        <f>ROUND(O347*P347,2)</f>
        <v>11637.6</v>
      </c>
      <c r="T347" s="19" t="n" hidden="false">
        <v/>
      </c>
      <c r="U347" s="19" t="n" hidden="false">
        <f>S347+T347</f>
        <v>11637.6</v>
      </c>
      <c r="V347" s="21" t="n" hidden="false">
        <f>U347/N347-1</f>
        <v>0</v>
      </c>
      <c r="W347" s="8" t="n">
        <v>26</v>
      </c>
      <c r="X347" s="23" t="n" hidden="false">
        <v>447.6</v>
      </c>
      <c r="Y347" s="19" t="n" hidden="false">
        <v/>
      </c>
      <c r="Z347" s="19" t="n" hidden="false">
        <f>X347+Y347</f>
        <v>447.6</v>
      </c>
      <c r="AA347" s="19" t="n" hidden="false">
        <f>ROUND(W347*X347,2)</f>
        <v>11637.6</v>
      </c>
      <c r="AB347" s="19" t="n" hidden="false">
        <v/>
      </c>
      <c r="AC347" s="19" t="n" hidden="false">
        <f>AA347+AB347</f>
        <v>11637.6</v>
      </c>
      <c r="AD347" s="21" t="n" hidden="false">
        <f>AC347/N347-1</f>
        <v>0</v>
      </c>
      <c r="AE347" s="8" t="n">
        <v>26</v>
      </c>
      <c r="AF347" s="23" t="n" hidden="false">
        <v>447.6</v>
      </c>
      <c r="AG347" s="19" t="n" hidden="false">
        <v/>
      </c>
      <c r="AH347" s="19" t="n" hidden="false">
        <f>AF347+AG347</f>
        <v>447.6</v>
      </c>
      <c r="AI347" s="19" t="n" hidden="false">
        <f>ROUND(AE347*AF347,2)</f>
        <v>11637.6</v>
      </c>
      <c r="AJ347" s="19" t="n" hidden="false">
        <v/>
      </c>
      <c r="AK347" s="19" t="n" hidden="false">
        <f>AI347+AJ347</f>
        <v>11637.6</v>
      </c>
      <c r="AL347" s="21" t="n" hidden="false">
        <f>AK347/N347-1</f>
        <v>0</v>
      </c>
      <c r="AM347" s="8" t="n">
        <v>0</v>
      </c>
      <c r="AN347" s="23" t="n" hidden="false">
        <v>0</v>
      </c>
      <c r="AO347" s="19" t="n" hidden="false">
        <v/>
      </c>
      <c r="AP347" s="19" t="n" hidden="false">
        <f>AN347+AO347</f>
        <v>0</v>
      </c>
      <c r="AQ347" s="19" t="n" hidden="false">
        <f>ROUND(AM347*AN347,2)</f>
        <v>0</v>
      </c>
      <c r="AR347" s="19" t="n" hidden="false">
        <v/>
      </c>
      <c r="AS347" s="19" t="n" hidden="false">
        <f>AQ347+AR347</f>
        <v>0</v>
      </c>
      <c r="AT347" s="21" t="n" hidden="false">
        <f>AS347/N347-1</f>
        <v>-1</v>
      </c>
    </row>
    <row r="348" customFormat="false" hidden="false" outlineLevel="0" collapsed="false">
      <c r="A348" s="18" t="inlineStr">
        <is>
          <t xml:space="preserve">1.1.1.2.1.1.5.4</t>
        </is>
      </c>
      <c r="B348" s="18" t="inlineStr">
        <is>
          <t xml:space="preserve"/>
        </is>
      </c>
      <c r="C348" s="18" t="inlineStr">
        <is>
          <t xml:space="preserve">Монтаж светильника СКБ подвесного на подвесах</t>
        </is>
      </c>
      <c r="D348" s="7" t="inlineStr">
        <is>
          <t xml:space="preserve"/>
        </is>
      </c>
      <c r="E348" s="7" t="inlineStr">
        <is>
          <t xml:space="preserve"/>
        </is>
      </c>
      <c r="F348" s="7" t="inlineStr">
        <is>
          <t xml:space="preserve">ШТ</t>
        </is>
      </c>
      <c r="G348" s="7" t="inlineStr">
        <is>
          <t xml:space="preserve">1</t>
        </is>
      </c>
      <c r="H348" s="8" t="n">
        <v>76</v>
      </c>
      <c r="I348" s="19" t="n">
        <f>ROUND((L349+L350)/H348,2)</f>
        <v>0</v>
      </c>
      <c r="J348" s="20" t="n">
        <v>1560</v>
      </c>
      <c r="K348" s="19" t="n">
        <f>I348+ROUND(J348,2)</f>
        <v>1560</v>
      </c>
      <c r="L348" s="19" t="n">
        <f>ROUND(H348*I348,2)</f>
        <v>0</v>
      </c>
      <c r="M348" s="19" t="n">
        <f>ROUND(H348*ROUND(J348,2),2)</f>
        <v>118560</v>
      </c>
      <c r="N348" s="19" t="n">
        <f>L348+M348</f>
        <v>118560</v>
      </c>
      <c r="O348" s="8" t="n">
        <v>76</v>
      </c>
      <c r="P348" s="19" t="n" hidden="false">
        <f>ROUND((S349+S350)/O348,2)</f>
        <v>8380</v>
      </c>
      <c r="Q348" s="20" t="n" hidden="false">
        <v>2496</v>
      </c>
      <c r="R348" s="19" t="n" hidden="false">
        <f>P348+Q348</f>
        <v>10876</v>
      </c>
      <c r="S348" s="19" t="n" hidden="false">
        <f>ROUND(O348*P348,2)</f>
        <v>636880</v>
      </c>
      <c r="T348" s="19" t="n" hidden="false">
        <f>ROUND(O348*Q348,2)</f>
        <v>189696</v>
      </c>
      <c r="U348" s="19" t="n" hidden="false">
        <f>S348+T348</f>
        <v>826576</v>
      </c>
      <c r="V348" s="21" t="n" hidden="false">
        <f>U348/N348-1</f>
        <v>5.971794871794872</v>
      </c>
      <c r="W348" s="8" t="n">
        <v>76</v>
      </c>
      <c r="X348" s="19" t="n" hidden="false">
        <f>ROUND((AA349+AA350)/W348,2)</f>
        <v>8366</v>
      </c>
      <c r="Y348" s="20" t="n" hidden="false">
        <v>4600</v>
      </c>
      <c r="Z348" s="19" t="n" hidden="false">
        <f>X348+Y348</f>
        <v>12966</v>
      </c>
      <c r="AA348" s="19" t="n" hidden="false">
        <f>ROUND(W348*X348,2)</f>
        <v>635816</v>
      </c>
      <c r="AB348" s="19" t="n" hidden="false">
        <f>ROUND(W348*Y348,2)</f>
        <v>349600</v>
      </c>
      <c r="AC348" s="19" t="n" hidden="false">
        <f>AA348+AB348</f>
        <v>985416</v>
      </c>
      <c r="AD348" s="21" t="n" hidden="false">
        <f>AC348/N348-1</f>
        <v>7.311538461538461</v>
      </c>
      <c r="AE348" s="8" t="n">
        <v>76</v>
      </c>
      <c r="AF348" s="19" t="n" hidden="false">
        <f>ROUND((AI349+AI350)/AE348,2)</f>
        <v>8000</v>
      </c>
      <c r="AG348" s="20" t="n" hidden="false">
        <v>1500</v>
      </c>
      <c r="AH348" s="19" t="n" hidden="false">
        <f>AF348+AG348</f>
        <v>9500</v>
      </c>
      <c r="AI348" s="19" t="n" hidden="false">
        <f>ROUND(AE348*AF348,2)</f>
        <v>608000</v>
      </c>
      <c r="AJ348" s="19" t="n" hidden="false">
        <f>ROUND(AE348*AG348,2)</f>
        <v>114000</v>
      </c>
      <c r="AK348" s="19" t="n" hidden="false">
        <f>AI348+AJ348</f>
        <v>722000</v>
      </c>
      <c r="AL348" s="21" t="n" hidden="false">
        <f>AK348/N348-1</f>
        <v>5.089743589743589</v>
      </c>
      <c r="AM348" s="8" t="n">
        <v>0</v>
      </c>
      <c r="AN348" s="19" t="n" hidden="false">
        <f>ROUND((AQ349+AQ350)/AM348,2)</f>
        <v>0</v>
      </c>
      <c r="AO348" s="19" t="n" hidden="false">
        <v>0</v>
      </c>
      <c r="AP348" s="19" t="n" hidden="false">
        <f>AN348+AO348</f>
        <v>0</v>
      </c>
      <c r="AQ348" s="19" t="n" hidden="false">
        <f>ROUND(AM348*AN348,2)</f>
        <v>0</v>
      </c>
      <c r="AR348" s="19" t="n" hidden="false">
        <f>ROUND(AM348*AO348,2)</f>
        <v>0</v>
      </c>
      <c r="AS348" s="19" t="n" hidden="false">
        <f>AQ348+AR348</f>
        <v>0</v>
      </c>
      <c r="AT348" s="21" t="n" hidden="false">
        <f>AS348/N348-1</f>
        <v>-1</v>
      </c>
    </row>
    <row r="349" customFormat="false" hidden="false" outlineLevel="0" collapsed="false">
      <c r="A349" s="18" t="inlineStr">
        <is>
          <t xml:space="preserve">1.1.1.2.1.1.5.4.1</t>
        </is>
      </c>
      <c r="B349" s="18" t="inlineStr">
        <is>
          <t xml:space="preserve"/>
        </is>
      </c>
      <c r="C349" s="22" t="inlineStr">
        <is>
          <t xml:space="preserve">Шпилька резьбовая_ / L=1000 мм / М6</t>
        </is>
      </c>
      <c r="D349" s="7" t="inlineStr">
        <is>
          <t xml:space="preserve">Кронштейн для школьных досок ЭРА SPOSCHOOLSET2 универсальныйусиленный в комплекте 2шт Б0061953 ЭРА</t>
        </is>
      </c>
      <c r="E349" s="7" t="inlineStr">
        <is>
          <t xml:space="preserve"/>
        </is>
      </c>
      <c r="F349" s="7" t="inlineStr">
        <is>
          <t xml:space="preserve">ШТ</t>
        </is>
      </c>
      <c r="G349" s="7" t="inlineStr">
        <is>
          <t xml:space="preserve">1</t>
        </is>
      </c>
      <c r="H349" s="8" t="n">
        <v>152</v>
      </c>
      <c r="I349" s="20" t="n">
        <v>0</v>
      </c>
      <c r="J349" s="19" t="n">
        <v/>
      </c>
      <c r="K349" s="19" t="n">
        <f>ROUND(I349,2)+J349</f>
        <v>0</v>
      </c>
      <c r="L349" s="19" t="n">
        <f>ROUND(H349*ROUND(I349,2),2)</f>
        <v>0</v>
      </c>
      <c r="M349" s="19" t="n">
        <v/>
      </c>
      <c r="N349" s="19" t="n">
        <f>L349+M349</f>
        <v>0</v>
      </c>
      <c r="O349" s="8" t="n">
        <v>152</v>
      </c>
      <c r="P349" s="20" t="n" hidden="false">
        <v>690</v>
      </c>
      <c r="Q349" s="19" t="n" hidden="false">
        <v/>
      </c>
      <c r="R349" s="19" t="n" hidden="false">
        <f>P349+Q349</f>
        <v>690</v>
      </c>
      <c r="S349" s="19" t="n" hidden="false">
        <f>ROUND(O349*P349,2)</f>
        <v>104880</v>
      </c>
      <c r="T349" s="19" t="n" hidden="false">
        <v/>
      </c>
      <c r="U349" s="19" t="n" hidden="false">
        <f>S349+T349</f>
        <v>104880</v>
      </c>
      <c r="V349" s="21" t="n" hidden="false">
        <f>U349/N349-1</f>
        <v>Infinity</v>
      </c>
      <c r="W349" s="8" t="n">
        <v>152</v>
      </c>
      <c r="X349" s="20" t="n" hidden="false">
        <v>1250</v>
      </c>
      <c r="Y349" s="19" t="n" hidden="false">
        <v/>
      </c>
      <c r="Z349" s="19" t="n" hidden="false">
        <f>X349+Y349</f>
        <v>1250</v>
      </c>
      <c r="AA349" s="19" t="n" hidden="false">
        <f>ROUND(W349*X349,2)</f>
        <v>190000</v>
      </c>
      <c r="AB349" s="19" t="n" hidden="false">
        <v/>
      </c>
      <c r="AC349" s="19" t="n" hidden="false">
        <f>AA349+AB349</f>
        <v>190000</v>
      </c>
      <c r="AD349" s="21" t="n" hidden="false">
        <f>AC349/N349-1</f>
        <v>Infinity</v>
      </c>
      <c r="AE349" s="8" t="n">
        <v>152</v>
      </c>
      <c r="AF349" s="20" t="n" hidden="false">
        <v>500</v>
      </c>
      <c r="AG349" s="19" t="n" hidden="false">
        <v/>
      </c>
      <c r="AH349" s="19" t="n" hidden="false">
        <f>AF349+AG349</f>
        <v>500</v>
      </c>
      <c r="AI349" s="19" t="n" hidden="false">
        <f>ROUND(AE349*AF349,2)</f>
        <v>76000</v>
      </c>
      <c r="AJ349" s="19" t="n" hidden="false">
        <v/>
      </c>
      <c r="AK349" s="19" t="n" hidden="false">
        <f>AI349+AJ349</f>
        <v>76000</v>
      </c>
      <c r="AL349" s="21" t="n" hidden="false">
        <f>AK349/N349-1</f>
        <v>Infinity</v>
      </c>
      <c r="AM349" s="8" t="n">
        <v>0</v>
      </c>
      <c r="AN349" s="19" t="n" hidden="false">
        <v>0</v>
      </c>
      <c r="AO349" s="19" t="n" hidden="false">
        <v/>
      </c>
      <c r="AP349" s="19" t="n" hidden="false">
        <f>AN349+AO349</f>
        <v>0</v>
      </c>
      <c r="AQ349" s="19" t="n" hidden="false">
        <f>ROUND(AM349*AN349,2)</f>
        <v>0</v>
      </c>
      <c r="AR349" s="19" t="n" hidden="false">
        <v/>
      </c>
      <c r="AS349" s="19" t="n" hidden="false">
        <f>AQ349+AR349</f>
        <v>0</v>
      </c>
      <c r="AT349" s="21" t="n" hidden="false">
        <f>AS349/N349-1</f>
        <v>NaN</v>
      </c>
    </row>
    <row r="350" customFormat="false" hidden="false" outlineLevel="0" collapsed="false">
      <c r="A350" s="18" t="inlineStr">
        <is>
          <t xml:space="preserve">1.1.1.2.1.1.5.4.2</t>
        </is>
      </c>
      <c r="B350" s="18" t="inlineStr">
        <is>
          <t xml:space="preserve"/>
        </is>
      </c>
      <c r="C350" s="22" t="inlineStr">
        <is>
          <t xml:space="preserve">Светильник_ / марку и артикул указать в примечании</t>
        </is>
      </c>
      <c r="D350" s="7" t="inlineStr">
        <is>
          <t xml:space="preserve">Светильник светодиодный для школьных досок ДСО-01-П-18-1200-4К-IP40 СRI90,1200х102, 4000K, 18 Вт, световой поток 1800 Лм, IP40</t>
        </is>
      </c>
      <c r="E350" s="7" t="inlineStr">
        <is>
          <t xml:space="preserve"/>
        </is>
      </c>
      <c r="F350" s="7" t="inlineStr">
        <is>
          <t xml:space="preserve">ШТ</t>
        </is>
      </c>
      <c r="G350" s="7" t="inlineStr">
        <is>
          <t xml:space="preserve">1</t>
        </is>
      </c>
      <c r="H350" s="8" t="n">
        <v>76</v>
      </c>
      <c r="I350" s="20" t="n">
        <v>0</v>
      </c>
      <c r="J350" s="19" t="n">
        <v/>
      </c>
      <c r="K350" s="19" t="n">
        <f>ROUND(I350,2)+J350</f>
        <v>0</v>
      </c>
      <c r="L350" s="19" t="n">
        <f>ROUND(H350*ROUND(I350,2),2)</f>
        <v>0</v>
      </c>
      <c r="M350" s="19" t="n">
        <v/>
      </c>
      <c r="N350" s="19" t="n">
        <f>L350+M350</f>
        <v>0</v>
      </c>
      <c r="O350" s="8" t="n">
        <v>76</v>
      </c>
      <c r="P350" s="20" t="n" hidden="false">
        <v>7000</v>
      </c>
      <c r="Q350" s="19" t="n" hidden="false">
        <v/>
      </c>
      <c r="R350" s="19" t="n" hidden="false">
        <f>P350+Q350</f>
        <v>7000</v>
      </c>
      <c r="S350" s="19" t="n" hidden="false">
        <f>ROUND(O350*P350,2)</f>
        <v>532000</v>
      </c>
      <c r="T350" s="19" t="n" hidden="false">
        <v/>
      </c>
      <c r="U350" s="19" t="n" hidden="false">
        <f>S350+T350</f>
        <v>532000</v>
      </c>
      <c r="V350" s="21" t="n" hidden="false">
        <f>U350/N350-1</f>
        <v>Infinity</v>
      </c>
      <c r="W350" s="8" t="n">
        <v>76</v>
      </c>
      <c r="X350" s="20" t="n" hidden="false">
        <v>5866</v>
      </c>
      <c r="Y350" s="19" t="n" hidden="false">
        <v/>
      </c>
      <c r="Z350" s="19" t="n" hidden="false">
        <f>X350+Y350</f>
        <v>5866</v>
      </c>
      <c r="AA350" s="19" t="n" hidden="false">
        <f>ROUND(W350*X350,2)</f>
        <v>445816</v>
      </c>
      <c r="AB350" s="19" t="n" hidden="false">
        <v/>
      </c>
      <c r="AC350" s="19" t="n" hidden="false">
        <f>AA350+AB350</f>
        <v>445816</v>
      </c>
      <c r="AD350" s="21" t="n" hidden="false">
        <f>AC350/N350-1</f>
        <v>Infinity</v>
      </c>
      <c r="AE350" s="8" t="n">
        <v>76</v>
      </c>
      <c r="AF350" s="20" t="n" hidden="false">
        <v>7000</v>
      </c>
      <c r="AG350" s="19" t="n" hidden="false">
        <v/>
      </c>
      <c r="AH350" s="19" t="n" hidden="false">
        <f>AF350+AG350</f>
        <v>7000</v>
      </c>
      <c r="AI350" s="19" t="n" hidden="false">
        <f>ROUND(AE350*AF350,2)</f>
        <v>532000</v>
      </c>
      <c r="AJ350" s="19" t="n" hidden="false">
        <v/>
      </c>
      <c r="AK350" s="19" t="n" hidden="false">
        <f>AI350+AJ350</f>
        <v>532000</v>
      </c>
      <c r="AL350" s="21" t="n" hidden="false">
        <f>AK350/N350-1</f>
        <v>Infinity</v>
      </c>
      <c r="AM350" s="8" t="n">
        <v>0</v>
      </c>
      <c r="AN350" s="19" t="n" hidden="false">
        <v>0</v>
      </c>
      <c r="AO350" s="19" t="n" hidden="false">
        <v/>
      </c>
      <c r="AP350" s="19" t="n" hidden="false">
        <f>AN350+AO350</f>
        <v>0</v>
      </c>
      <c r="AQ350" s="19" t="n" hidden="false">
        <f>ROUND(AM350*AN350,2)</f>
        <v>0</v>
      </c>
      <c r="AR350" s="19" t="n" hidden="false">
        <v/>
      </c>
      <c r="AS350" s="19" t="n" hidden="false">
        <f>AQ350+AR350</f>
        <v>0</v>
      </c>
      <c r="AT350" s="21" t="n" hidden="false">
        <f>AS350/N350-1</f>
        <v>NaN</v>
      </c>
    </row>
    <row r="351" customFormat="false" hidden="false" outlineLevel="0" collapsed="false">
      <c r="A351" s="14" t="inlineStr">
        <is>
          <t xml:space="preserve">1.1.1.2.1.1.6</t>
        </is>
      </c>
      <c r="B351" s="14" t="inlineStr">
        <is>
          <t xml:space="preserve"/>
        </is>
      </c>
      <c r="C351" s="14" t="inlineStr">
        <is>
          <t xml:space="preserve">Штробление и бурение</t>
        </is>
      </c>
      <c r="D351" s="6" t="inlineStr">
        <is>
          <t xml:space="preserve"/>
        </is>
      </c>
      <c r="E351" s="6" t="inlineStr">
        <is>
          <t xml:space="preserve"/>
        </is>
      </c>
      <c r="F351" s="6" t="inlineStr">
        <is>
          <t xml:space="preserve"/>
        </is>
      </c>
      <c r="G351" s="6" t="inlineStr">
        <is>
          <t xml:space="preserve"/>
        </is>
      </c>
      <c r="H351" s="15" t="n">
        <v/>
      </c>
      <c r="I351" s="16" t="n">
        <v/>
      </c>
      <c r="J351" s="16" t="n">
        <v/>
      </c>
      <c r="K351" s="16" t="n">
        <v/>
      </c>
      <c r="L351" s="16" t="n">
        <f>L352+L353+L354</f>
        <v>0</v>
      </c>
      <c r="M351" s="16" t="n">
        <f>M352+M353+M354</f>
        <v>370544</v>
      </c>
      <c r="N351" s="16" t="n">
        <f>N352+N353+N354</f>
        <v>370544</v>
      </c>
      <c r="O351" s="15" t="n">
        <v/>
      </c>
      <c r="P351" s="16" t="n" hidden="false">
        <v/>
      </c>
      <c r="Q351" s="16" t="n" hidden="false">
        <v/>
      </c>
      <c r="R351" s="16" t="n" hidden="false">
        <v/>
      </c>
      <c r="S351" s="16" t="n" hidden="false">
        <f>S352+S353+S354</f>
        <v>0</v>
      </c>
      <c r="T351" s="16" t="n" hidden="false">
        <f>T352+T353+T354</f>
        <v>481532</v>
      </c>
      <c r="U351" s="16" t="n" hidden="false">
        <f>U352+U353+U354</f>
        <v>481532</v>
      </c>
      <c r="V351" s="17" t="n" hidden="false">
        <f>U351/N351-1</f>
        <v>0.2995271816572391</v>
      </c>
      <c r="W351" s="15" t="n">
        <v/>
      </c>
      <c r="X351" s="16" t="n" hidden="false">
        <v/>
      </c>
      <c r="Y351" s="16" t="n" hidden="false">
        <v/>
      </c>
      <c r="Z351" s="16" t="n" hidden="false">
        <v/>
      </c>
      <c r="AA351" s="16" t="n" hidden="false">
        <f>AA352+AA353+AA354</f>
        <v>0</v>
      </c>
      <c r="AB351" s="16" t="n" hidden="false">
        <f>AB352+AB353+AB354</f>
        <v>448040</v>
      </c>
      <c r="AC351" s="16" t="n" hidden="false">
        <f>AC352+AC353+AC354</f>
        <v>448040</v>
      </c>
      <c r="AD351" s="17" t="n" hidden="false">
        <f>AC351/N351-1</f>
        <v>0.209141154626711</v>
      </c>
      <c r="AE351" s="15" t="n">
        <v/>
      </c>
      <c r="AF351" s="16" t="n" hidden="false">
        <v/>
      </c>
      <c r="AG351" s="16" t="n" hidden="false">
        <v/>
      </c>
      <c r="AH351" s="16" t="n" hidden="false">
        <v/>
      </c>
      <c r="AI351" s="16" t="n" hidden="false">
        <f>AI352+AI353+AI354</f>
        <v>0</v>
      </c>
      <c r="AJ351" s="16" t="n" hidden="false">
        <f>AJ352+AJ353+AJ354</f>
        <v>492000</v>
      </c>
      <c r="AK351" s="16" t="n" hidden="false">
        <f>AK352+AK353+AK354</f>
        <v>492000</v>
      </c>
      <c r="AL351" s="17" t="n" hidden="false">
        <f>AK351/N351-1</f>
        <v>0.327777537890237</v>
      </c>
      <c r="AM351" s="15" t="n">
        <v/>
      </c>
      <c r="AN351" s="16" t="n" hidden="false">
        <v/>
      </c>
      <c r="AO351" s="16" t="n" hidden="false">
        <v/>
      </c>
      <c r="AP351" s="16" t="n" hidden="false">
        <v/>
      </c>
      <c r="AQ351" s="16" t="n" hidden="false">
        <f>AQ352+AQ353+AQ354</f>
        <v>0</v>
      </c>
      <c r="AR351" s="16" t="n" hidden="false">
        <f>AR352+AR353+AR354</f>
        <v>0</v>
      </c>
      <c r="AS351" s="16" t="n" hidden="false">
        <f>AS352+AS353+AS354</f>
        <v>0</v>
      </c>
      <c r="AT351" s="17" t="n" hidden="false">
        <f>AS351/N351-1</f>
        <v>-1</v>
      </c>
    </row>
    <row r="352" customFormat="false" hidden="false" outlineLevel="0" collapsed="false">
      <c r="A352" s="18" t="inlineStr">
        <is>
          <t xml:space="preserve">1.1.1.2.1.1.6.1</t>
        </is>
      </c>
      <c r="B352" s="18" t="inlineStr">
        <is>
          <t xml:space="preserve"/>
        </is>
      </c>
      <c r="C352" s="18" t="inlineStr">
        <is>
          <t xml:space="preserve">Устройство глухих отверстий в стенах / ЖБИ / диаметром от 51 мм до 100 мм</t>
        </is>
      </c>
      <c r="D352" s="7" t="inlineStr">
        <is>
          <t xml:space="preserve">Коронение подрозетников</t>
        </is>
      </c>
      <c r="E352" s="7" t="inlineStr">
        <is>
          <t xml:space="preserve"/>
        </is>
      </c>
      <c r="F352" s="7" t="inlineStr">
        <is>
          <t xml:space="preserve">ШТ</t>
        </is>
      </c>
      <c r="G352" s="7" t="inlineStr">
        <is>
          <t xml:space="preserve">1</t>
        </is>
      </c>
      <c r="H352" s="8" t="n">
        <v>684</v>
      </c>
      <c r="I352" s="19" t="n">
        <v/>
      </c>
      <c r="J352" s="20" t="n">
        <v>441</v>
      </c>
      <c r="K352" s="19" t="n">
        <f>I352+ROUND(J352,2)</f>
        <v>441</v>
      </c>
      <c r="L352" s="19" t="n">
        <v/>
      </c>
      <c r="M352" s="19" t="n">
        <f>ROUND(H352*ROUND(J352,2),2)</f>
        <v>301644</v>
      </c>
      <c r="N352" s="19" t="n">
        <f>L352+M352</f>
        <v>301644</v>
      </c>
      <c r="O352" s="8" t="n">
        <v>684</v>
      </c>
      <c r="P352" s="19" t="n" hidden="false">
        <v/>
      </c>
      <c r="Q352" s="20" t="n" hidden="false">
        <v>573</v>
      </c>
      <c r="R352" s="19" t="n" hidden="false">
        <f>P352+Q352</f>
        <v>573</v>
      </c>
      <c r="S352" s="19" t="n" hidden="false">
        <v/>
      </c>
      <c r="T352" s="19" t="n" hidden="false">
        <f>ROUND(O352*Q352,2)</f>
        <v>391932</v>
      </c>
      <c r="U352" s="19" t="n" hidden="false">
        <f>S352+T352</f>
        <v>391932</v>
      </c>
      <c r="V352" s="21" t="n" hidden="false">
        <f>U352/N352-1</f>
        <v>0.2993197278911566</v>
      </c>
      <c r="W352" s="8" t="n">
        <v>684</v>
      </c>
      <c r="X352" s="19" t="n" hidden="false">
        <v/>
      </c>
      <c r="Y352" s="20" t="n" hidden="false">
        <v>435</v>
      </c>
      <c r="Z352" s="19" t="n" hidden="false">
        <f>X352+Y352</f>
        <v>435</v>
      </c>
      <c r="AA352" s="19" t="n" hidden="false">
        <v/>
      </c>
      <c r="AB352" s="19" t="n" hidden="false">
        <f>ROUND(W352*Y352,2)</f>
        <v>297540</v>
      </c>
      <c r="AC352" s="19" t="n" hidden="false">
        <f>AA352+AB352</f>
        <v>297540</v>
      </c>
      <c r="AD352" s="21" t="n" hidden="false">
        <f>AC352/N352-1</f>
        <v>-0.013605442176870763</v>
      </c>
      <c r="AE352" s="8" t="n">
        <v>684</v>
      </c>
      <c r="AF352" s="19" t="n" hidden="false">
        <v/>
      </c>
      <c r="AG352" s="20" t="n" hidden="false">
        <v>500</v>
      </c>
      <c r="AH352" s="19" t="n" hidden="false">
        <f>AF352+AG352</f>
        <v>500</v>
      </c>
      <c r="AI352" s="19" t="n" hidden="false">
        <v/>
      </c>
      <c r="AJ352" s="19" t="n" hidden="false">
        <f>ROUND(AE352*AG352,2)</f>
        <v>342000</v>
      </c>
      <c r="AK352" s="19" t="n" hidden="false">
        <f>AI352+AJ352</f>
        <v>342000</v>
      </c>
      <c r="AL352" s="21" t="n" hidden="false">
        <f>AK352/N352-1</f>
        <v>0.13378684807256236</v>
      </c>
      <c r="AM352" s="8" t="n">
        <v>0</v>
      </c>
      <c r="AN352" s="19" t="n" hidden="false">
        <v/>
      </c>
      <c r="AO352" s="19" t="n" hidden="false">
        <v>0</v>
      </c>
      <c r="AP352" s="19" t="n" hidden="false">
        <f>AN352+AO352</f>
        <v>0</v>
      </c>
      <c r="AQ352" s="19" t="n" hidden="false">
        <v/>
      </c>
      <c r="AR352" s="19" t="n" hidden="false">
        <f>ROUND(AM352*AO352,2)</f>
        <v>0</v>
      </c>
      <c r="AS352" s="19" t="n" hidden="false">
        <f>AQ352+AR352</f>
        <v>0</v>
      </c>
      <c r="AT352" s="21" t="n" hidden="false">
        <f>AS352/N352-1</f>
        <v>-1</v>
      </c>
    </row>
    <row r="353" customFormat="false" hidden="false" outlineLevel="0" collapsed="false">
      <c r="A353" s="18" t="inlineStr">
        <is>
          <t xml:space="preserve">1.1.1.2.1.1.6.2</t>
        </is>
      </c>
      <c r="B353" s="18" t="inlineStr">
        <is>
          <t xml:space="preserve"/>
        </is>
      </c>
      <c r="C353" s="18" t="inlineStr">
        <is>
          <t xml:space="preserve">Устройство штроб для монтажа кабеля, труб / ЖБИ</t>
        </is>
      </c>
      <c r="D353" s="7" t="inlineStr">
        <is>
          <t xml:space="preserve"/>
        </is>
      </c>
      <c r="E353" s="7" t="inlineStr">
        <is>
          <t xml:space="preserve"/>
        </is>
      </c>
      <c r="F353" s="7" t="inlineStr">
        <is>
          <t xml:space="preserve">ПОГ М</t>
        </is>
      </c>
      <c r="G353" s="7" t="inlineStr">
        <is>
          <t xml:space="preserve">1</t>
        </is>
      </c>
      <c r="H353" s="8" t="n">
        <v>100</v>
      </c>
      <c r="I353" s="19" t="n">
        <v/>
      </c>
      <c r="J353" s="20" t="n">
        <v>428</v>
      </c>
      <c r="K353" s="19" t="n">
        <f>I353+ROUND(J353,2)</f>
        <v>428</v>
      </c>
      <c r="L353" s="19" t="n">
        <v/>
      </c>
      <c r="M353" s="19" t="n">
        <f>ROUND(H353*ROUND(J353,2),2)</f>
        <v>42800</v>
      </c>
      <c r="N353" s="19" t="n">
        <f>L353+M353</f>
        <v>42800</v>
      </c>
      <c r="O353" s="8" t="n">
        <v>100</v>
      </c>
      <c r="P353" s="19" t="n" hidden="false">
        <v/>
      </c>
      <c r="Q353" s="20" t="n" hidden="false">
        <v>557</v>
      </c>
      <c r="R353" s="19" t="n" hidden="false">
        <f>P353+Q353</f>
        <v>557</v>
      </c>
      <c r="S353" s="19" t="n" hidden="false">
        <v/>
      </c>
      <c r="T353" s="19" t="n" hidden="false">
        <f>ROUND(O353*Q353,2)</f>
        <v>55700</v>
      </c>
      <c r="U353" s="19" t="n" hidden="false">
        <f>S353+T353</f>
        <v>55700</v>
      </c>
      <c r="V353" s="21" t="n" hidden="false">
        <f>U353/N353-1</f>
        <v>0.30140186915887845</v>
      </c>
      <c r="W353" s="8" t="n">
        <v>100</v>
      </c>
      <c r="X353" s="19" t="n" hidden="false">
        <v/>
      </c>
      <c r="Y353" s="20" t="n" hidden="false">
        <v>915</v>
      </c>
      <c r="Z353" s="19" t="n" hidden="false">
        <f>X353+Y353</f>
        <v>915</v>
      </c>
      <c r="AA353" s="19" t="n" hidden="false">
        <v/>
      </c>
      <c r="AB353" s="19" t="n" hidden="false">
        <f>ROUND(W353*Y353,2)</f>
        <v>91500</v>
      </c>
      <c r="AC353" s="19" t="n" hidden="false">
        <f>AA353+AB353</f>
        <v>91500</v>
      </c>
      <c r="AD353" s="21" t="n" hidden="false">
        <f>AC353/N353-1</f>
        <v>1.1378504672897196</v>
      </c>
      <c r="AE353" s="8" t="n">
        <v>100</v>
      </c>
      <c r="AF353" s="19" t="n" hidden="false">
        <v/>
      </c>
      <c r="AG353" s="20" t="n" hidden="false">
        <v>1000</v>
      </c>
      <c r="AH353" s="19" t="n" hidden="false">
        <f>AF353+AG353</f>
        <v>1000</v>
      </c>
      <c r="AI353" s="19" t="n" hidden="false">
        <v/>
      </c>
      <c r="AJ353" s="19" t="n" hidden="false">
        <f>ROUND(AE353*AG353,2)</f>
        <v>100000</v>
      </c>
      <c r="AK353" s="19" t="n" hidden="false">
        <f>AI353+AJ353</f>
        <v>100000</v>
      </c>
      <c r="AL353" s="21" t="n" hidden="false">
        <f>AK353/N353-1</f>
        <v>1.3364485981308412</v>
      </c>
      <c r="AM353" s="8" t="n">
        <v>0</v>
      </c>
      <c r="AN353" s="19" t="n" hidden="false">
        <v/>
      </c>
      <c r="AO353" s="19" t="n" hidden="false">
        <v>0</v>
      </c>
      <c r="AP353" s="19" t="n" hidden="false">
        <f>AN353+AO353</f>
        <v>0</v>
      </c>
      <c r="AQ353" s="19" t="n" hidden="false">
        <v/>
      </c>
      <c r="AR353" s="19" t="n" hidden="false">
        <f>ROUND(AM353*AO353,2)</f>
        <v>0</v>
      </c>
      <c r="AS353" s="19" t="n" hidden="false">
        <f>AQ353+AR353</f>
        <v>0</v>
      </c>
      <c r="AT353" s="21" t="n" hidden="false">
        <f>AS353/N353-1</f>
        <v>-1</v>
      </c>
    </row>
    <row r="354" customFormat="false" hidden="false" outlineLevel="0" collapsed="false">
      <c r="A354" s="18" t="inlineStr">
        <is>
          <t xml:space="preserve">1.1.1.2.1.1.6.3</t>
        </is>
      </c>
      <c r="B354" s="18" t="inlineStr">
        <is>
          <t xml:space="preserve"/>
        </is>
      </c>
      <c r="C354" s="18" t="inlineStr">
        <is>
          <t xml:space="preserve">Устройство штроб для монтажа кабеля, труб / ПГП, газобетон, акотек</t>
        </is>
      </c>
      <c r="D354" s="7" t="inlineStr">
        <is>
          <t xml:space="preserve"/>
        </is>
      </c>
      <c r="E354" s="7" t="inlineStr">
        <is>
          <t xml:space="preserve"/>
        </is>
      </c>
      <c r="F354" s="7" t="inlineStr">
        <is>
          <t xml:space="preserve">ПОГ М</t>
        </is>
      </c>
      <c r="G354" s="7" t="inlineStr">
        <is>
          <t xml:space="preserve">1</t>
        </is>
      </c>
      <c r="H354" s="8" t="n">
        <v>100</v>
      </c>
      <c r="I354" s="19" t="n">
        <v/>
      </c>
      <c r="J354" s="20" t="n">
        <v>261</v>
      </c>
      <c r="K354" s="19" t="n">
        <f>I354+ROUND(J354,2)</f>
        <v>261</v>
      </c>
      <c r="L354" s="19" t="n">
        <v/>
      </c>
      <c r="M354" s="19" t="n">
        <f>ROUND(H354*ROUND(J354,2),2)</f>
        <v>26100</v>
      </c>
      <c r="N354" s="19" t="n">
        <f>L354+M354</f>
        <v>26100</v>
      </c>
      <c r="O354" s="8" t="n">
        <v>100</v>
      </c>
      <c r="P354" s="19" t="n" hidden="false">
        <v/>
      </c>
      <c r="Q354" s="20" t="n" hidden="false">
        <v>339</v>
      </c>
      <c r="R354" s="19" t="n" hidden="false">
        <f>P354+Q354</f>
        <v>339</v>
      </c>
      <c r="S354" s="19" t="n" hidden="false">
        <v/>
      </c>
      <c r="T354" s="19" t="n" hidden="false">
        <f>ROUND(O354*Q354,2)</f>
        <v>33900</v>
      </c>
      <c r="U354" s="19" t="n" hidden="false">
        <f>S354+T354</f>
        <v>33900</v>
      </c>
      <c r="V354" s="21" t="n" hidden="false">
        <f>U354/N354-1</f>
        <v>0.29885057471264376</v>
      </c>
      <c r="W354" s="8" t="n">
        <v>100</v>
      </c>
      <c r="X354" s="19" t="n" hidden="false">
        <v/>
      </c>
      <c r="Y354" s="20" t="n" hidden="false">
        <v>590</v>
      </c>
      <c r="Z354" s="19" t="n" hidden="false">
        <f>X354+Y354</f>
        <v>590</v>
      </c>
      <c r="AA354" s="19" t="n" hidden="false">
        <v/>
      </c>
      <c r="AB354" s="19" t="n" hidden="false">
        <f>ROUND(W354*Y354,2)</f>
        <v>59000</v>
      </c>
      <c r="AC354" s="19" t="n" hidden="false">
        <f>AA354+AB354</f>
        <v>59000</v>
      </c>
      <c r="AD354" s="21" t="n" hidden="false">
        <f>AC354/N354-1</f>
        <v>1.260536398467433</v>
      </c>
      <c r="AE354" s="8" t="n">
        <v>100</v>
      </c>
      <c r="AF354" s="19" t="n" hidden="false">
        <v/>
      </c>
      <c r="AG354" s="20" t="n" hidden="false">
        <v>500</v>
      </c>
      <c r="AH354" s="19" t="n" hidden="false">
        <f>AF354+AG354</f>
        <v>500</v>
      </c>
      <c r="AI354" s="19" t="n" hidden="false">
        <v/>
      </c>
      <c r="AJ354" s="19" t="n" hidden="false">
        <f>ROUND(AE354*AG354,2)</f>
        <v>50000</v>
      </c>
      <c r="AK354" s="19" t="n" hidden="false">
        <f>AI354+AJ354</f>
        <v>50000</v>
      </c>
      <c r="AL354" s="21" t="n" hidden="false">
        <f>AK354/N354-1</f>
        <v>0.9157088122605364</v>
      </c>
      <c r="AM354" s="8" t="n">
        <v>0</v>
      </c>
      <c r="AN354" s="19" t="n" hidden="false">
        <v/>
      </c>
      <c r="AO354" s="19" t="n" hidden="false">
        <v>0</v>
      </c>
      <c r="AP354" s="19" t="n" hidden="false">
        <f>AN354+AO354</f>
        <v>0</v>
      </c>
      <c r="AQ354" s="19" t="n" hidden="false">
        <v/>
      </c>
      <c r="AR354" s="19" t="n" hidden="false">
        <f>ROUND(AM354*AO354,2)</f>
        <v>0</v>
      </c>
      <c r="AS354" s="19" t="n" hidden="false">
        <f>AQ354+AR354</f>
        <v>0</v>
      </c>
      <c r="AT354" s="21" t="n" hidden="false">
        <f>AS354/N354-1</f>
        <v>-1</v>
      </c>
    </row>
    <row r="355" customFormat="false" hidden="false" outlineLevel="0" collapsed="false">
      <c r="A355" s="14" t="inlineStr">
        <is>
          <t xml:space="preserve">1.1.1.2.1.2</t>
        </is>
      </c>
      <c r="B355" s="14" t="inlineStr">
        <is>
          <t xml:space="preserve"/>
        </is>
      </c>
      <c r="C355" s="14" t="inlineStr">
        <is>
          <t xml:space="preserve">Пуско-наладочные работы</t>
        </is>
      </c>
      <c r="D355" s="6" t="inlineStr">
        <is>
          <t xml:space="preserve"/>
        </is>
      </c>
      <c r="E355" s="6" t="inlineStr">
        <is>
          <t xml:space="preserve"/>
        </is>
      </c>
      <c r="F355" s="6" t="inlineStr">
        <is>
          <t xml:space="preserve"/>
        </is>
      </c>
      <c r="G355" s="6" t="inlineStr">
        <is>
          <t xml:space="preserve"/>
        </is>
      </c>
      <c r="H355" s="15" t="n">
        <v/>
      </c>
      <c r="I355" s="16" t="n">
        <v/>
      </c>
      <c r="J355" s="16" t="n">
        <v/>
      </c>
      <c r="K355" s="16" t="n">
        <v/>
      </c>
      <c r="L355" s="16" t="n">
        <f>L356+L357</f>
        <v>0</v>
      </c>
      <c r="M355" s="16" t="n">
        <f>M356+M357</f>
        <v>0</v>
      </c>
      <c r="N355" s="16" t="n">
        <f>N356+N357</f>
        <v>0</v>
      </c>
      <c r="O355" s="15" t="n">
        <v/>
      </c>
      <c r="P355" s="16" t="n" hidden="false">
        <v/>
      </c>
      <c r="Q355" s="16" t="n" hidden="false">
        <v/>
      </c>
      <c r="R355" s="16" t="n" hidden="false">
        <v/>
      </c>
      <c r="S355" s="16" t="n" hidden="false">
        <f>S356+S357</f>
        <v>0</v>
      </c>
      <c r="T355" s="16" t="n" hidden="false">
        <f>T356+T357</f>
        <v>2328005</v>
      </c>
      <c r="U355" s="16" t="n" hidden="false">
        <f>U356+U357</f>
        <v>2328005</v>
      </c>
      <c r="V355" s="17" t="n" hidden="false">
        <f>U355/N355-1</f>
        <v>Infinity</v>
      </c>
      <c r="W355" s="15" t="n">
        <v/>
      </c>
      <c r="X355" s="16" t="n" hidden="false">
        <v/>
      </c>
      <c r="Y355" s="16" t="n" hidden="false">
        <v/>
      </c>
      <c r="Z355" s="16" t="n" hidden="false">
        <v/>
      </c>
      <c r="AA355" s="16" t="n" hidden="false">
        <f>AA356+AA357</f>
        <v>0</v>
      </c>
      <c r="AB355" s="16" t="n" hidden="false">
        <f>AB356+AB357</f>
        <v>189526.66</v>
      </c>
      <c r="AC355" s="16" t="n" hidden="false">
        <f>AC356+AC357</f>
        <v>189526.66</v>
      </c>
      <c r="AD355" s="17" t="n" hidden="false">
        <f>AC355/N355-1</f>
        <v>Infinity</v>
      </c>
      <c r="AE355" s="15" t="n">
        <v/>
      </c>
      <c r="AF355" s="16" t="n" hidden="false">
        <v/>
      </c>
      <c r="AG355" s="16" t="n" hidden="false">
        <v/>
      </c>
      <c r="AH355" s="16" t="n" hidden="false">
        <v/>
      </c>
      <c r="AI355" s="16" t="n" hidden="false">
        <f>AI356+AI357</f>
        <v>0</v>
      </c>
      <c r="AJ355" s="16" t="n" hidden="false">
        <f>AJ356+AJ357</f>
        <v>3000000</v>
      </c>
      <c r="AK355" s="16" t="n" hidden="false">
        <f>AK356+AK357</f>
        <v>3000000</v>
      </c>
      <c r="AL355" s="17" t="n" hidden="false">
        <f>AK355/N355-1</f>
        <v>Infinity</v>
      </c>
      <c r="AM355" s="15" t="n">
        <v/>
      </c>
      <c r="AN355" s="16" t="n" hidden="false">
        <v/>
      </c>
      <c r="AO355" s="16" t="n" hidden="false">
        <v/>
      </c>
      <c r="AP355" s="16" t="n" hidden="false">
        <v/>
      </c>
      <c r="AQ355" s="16" t="n" hidden="false">
        <f>AQ356+AQ357</f>
        <v>0</v>
      </c>
      <c r="AR355" s="16" t="n" hidden="false">
        <f>AR356+AR357</f>
        <v>0</v>
      </c>
      <c r="AS355" s="16" t="n" hidden="false">
        <f>AS356+AS357</f>
        <v>0</v>
      </c>
      <c r="AT355" s="17" t="n" hidden="false">
        <f>AS355/N355-1</f>
        <v>NaN</v>
      </c>
    </row>
    <row r="356" customFormat="false" hidden="false" outlineLevel="0" collapsed="false">
      <c r="A356" s="18" t="inlineStr">
        <is>
          <t xml:space="preserve">1.1.1.2.1.2.1</t>
        </is>
      </c>
      <c r="B356" s="18" t="inlineStr">
        <is>
          <t xml:space="preserve"/>
        </is>
      </c>
      <c r="C356" s="18" t="inlineStr">
        <is>
          <t xml:space="preserve">Пуско-наладочные работы СКБ (СОШ, ДОУ) ЭОМ (от полного СМР, кроме раздела ВРУ)</t>
        </is>
      </c>
      <c r="D356" s="7" t="inlineStr">
        <is>
          <t xml:space="preserve"/>
        </is>
      </c>
      <c r="E356" s="7" t="inlineStr">
        <is>
          <t xml:space="preserve">Относится к школам, детским садам 5%.
База для расчета ПНР без раздела ВРУ.</t>
        </is>
      </c>
      <c r="F356" s="7" t="inlineStr">
        <is>
          <t xml:space="preserve">комплекс</t>
        </is>
      </c>
      <c r="G356" s="7" t="inlineStr">
        <is>
          <t xml:space="preserve">1</t>
        </is>
      </c>
      <c r="H356" s="8" t="n">
        <v>1</v>
      </c>
      <c r="I356" s="19" t="n">
        <v/>
      </c>
      <c r="J356" s="20" t="n">
        <v>0</v>
      </c>
      <c r="K356" s="19" t="n">
        <f>I356+ROUND(J356,2)</f>
        <v>0</v>
      </c>
      <c r="L356" s="19" t="n">
        <v/>
      </c>
      <c r="M356" s="19" t="n">
        <f>ROUND(H356*ROUND(J356,2),2)</f>
        <v>0</v>
      </c>
      <c r="N356" s="19" t="n">
        <f>L356+M356</f>
        <v>0</v>
      </c>
      <c r="O356" s="8" t="n">
        <v>1</v>
      </c>
      <c r="P356" s="19" t="n" hidden="false">
        <v/>
      </c>
      <c r="Q356" s="20" t="n" hidden="false">
        <v>754373</v>
      </c>
      <c r="R356" s="19" t="n" hidden="false">
        <f>P356+Q356</f>
        <v>754373</v>
      </c>
      <c r="S356" s="19" t="n" hidden="false">
        <v/>
      </c>
      <c r="T356" s="19" t="n" hidden="false">
        <f>ROUND(O356*Q356,2)</f>
        <v>754373</v>
      </c>
      <c r="U356" s="19" t="n" hidden="false">
        <f>S356+T356</f>
        <v>754373</v>
      </c>
      <c r="V356" s="21" t="n" hidden="false">
        <f>U356/N356-1</f>
        <v>Infinity</v>
      </c>
      <c r="W356" s="8" t="n">
        <v>1</v>
      </c>
      <c r="X356" s="19" t="n" hidden="false">
        <v/>
      </c>
      <c r="Y356" s="20" t="n" hidden="false">
        <v>94763.33</v>
      </c>
      <c r="Z356" s="19" t="n" hidden="false">
        <f>X356+Y356</f>
        <v>94763.33</v>
      </c>
      <c r="AA356" s="19" t="n" hidden="false">
        <v/>
      </c>
      <c r="AB356" s="19" t="n" hidden="false">
        <f>ROUND(W356*Y356,2)</f>
        <v>94763.33</v>
      </c>
      <c r="AC356" s="19" t="n" hidden="false">
        <f>AA356+AB356</f>
        <v>94763.33</v>
      </c>
      <c r="AD356" s="21" t="n" hidden="false">
        <f>AC356/N356-1</f>
        <v>Infinity</v>
      </c>
      <c r="AE356" s="8" t="n">
        <v>1</v>
      </c>
      <c r="AF356" s="19" t="n" hidden="false">
        <v/>
      </c>
      <c r="AG356" s="20" t="n" hidden="false">
        <v>1000000</v>
      </c>
      <c r="AH356" s="19" t="n" hidden="false">
        <f>AF356+AG356</f>
        <v>1000000</v>
      </c>
      <c r="AI356" s="19" t="n" hidden="false">
        <v/>
      </c>
      <c r="AJ356" s="19" t="n" hidden="false">
        <f>ROUND(AE356*AG356,2)</f>
        <v>1000000</v>
      </c>
      <c r="AK356" s="19" t="n" hidden="false">
        <f>AI356+AJ356</f>
        <v>1000000</v>
      </c>
      <c r="AL356" s="21" t="n" hidden="false">
        <f>AK356/N356-1</f>
        <v>Infinity</v>
      </c>
      <c r="AM356" s="8" t="n">
        <v>0</v>
      </c>
      <c r="AN356" s="19" t="n" hidden="false">
        <v/>
      </c>
      <c r="AO356" s="19" t="n" hidden="false">
        <v>0</v>
      </c>
      <c r="AP356" s="19" t="n" hidden="false">
        <f>AN356+AO356</f>
        <v>0</v>
      </c>
      <c r="AQ356" s="19" t="n" hidden="false">
        <v/>
      </c>
      <c r="AR356" s="19" t="n" hidden="false">
        <f>ROUND(AM356*AO356,2)</f>
        <v>0</v>
      </c>
      <c r="AS356" s="19" t="n" hidden="false">
        <f>AQ356+AR356</f>
        <v>0</v>
      </c>
      <c r="AT356" s="21" t="n" hidden="false">
        <f>AS356/N356-1</f>
        <v>NaN</v>
      </c>
    </row>
    <row r="357" customFormat="false" hidden="false" outlineLevel="0" collapsed="false">
      <c r="A357" s="18" t="inlineStr">
        <is>
          <t xml:space="preserve">1.1.1.2.1.2.2</t>
        </is>
      </c>
      <c r="B357" s="18" t="inlineStr">
        <is>
          <t xml:space="preserve"/>
        </is>
      </c>
      <c r="C357" s="18" t="inlineStr">
        <is>
          <t xml:space="preserve">Сдача систем в эксплуатирующую организацию СКБ (СОШ, ДОУ)</t>
        </is>
      </c>
      <c r="D357" s="7" t="inlineStr">
        <is>
          <t xml:space="preserve"/>
        </is>
      </c>
      <c r="E357"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357" s="7" t="inlineStr">
        <is>
          <t xml:space="preserve">комплекс</t>
        </is>
      </c>
      <c r="G357" s="7" t="inlineStr">
        <is>
          <t xml:space="preserve">1</t>
        </is>
      </c>
      <c r="H357" s="8" t="n">
        <v>1</v>
      </c>
      <c r="I357" s="19" t="n">
        <v/>
      </c>
      <c r="J357" s="20" t="n">
        <v>0</v>
      </c>
      <c r="K357" s="19" t="n">
        <f>I357+ROUND(J357,2)</f>
        <v>0</v>
      </c>
      <c r="L357" s="19" t="n">
        <v/>
      </c>
      <c r="M357" s="19" t="n">
        <f>ROUND(H357*ROUND(J357,2),2)</f>
        <v>0</v>
      </c>
      <c r="N357" s="19" t="n">
        <f>L357+M357</f>
        <v>0</v>
      </c>
      <c r="O357" s="8" t="n">
        <v>1</v>
      </c>
      <c r="P357" s="19" t="n" hidden="false">
        <v/>
      </c>
      <c r="Q357" s="20" t="n" hidden="false">
        <v>1573632</v>
      </c>
      <c r="R357" s="19" t="n" hidden="false">
        <f>P357+Q357</f>
        <v>1573632</v>
      </c>
      <c r="S357" s="19" t="n" hidden="false">
        <v/>
      </c>
      <c r="T357" s="19" t="n" hidden="false">
        <f>ROUND(O357*Q357,2)</f>
        <v>1573632</v>
      </c>
      <c r="U357" s="19" t="n" hidden="false">
        <f>S357+T357</f>
        <v>1573632</v>
      </c>
      <c r="V357" s="21" t="n" hidden="false">
        <f>U357/N357-1</f>
        <v>Infinity</v>
      </c>
      <c r="W357" s="8" t="n">
        <v>1</v>
      </c>
      <c r="X357" s="19" t="n" hidden="false">
        <v/>
      </c>
      <c r="Y357" s="20" t="n" hidden="false">
        <v>94763.33</v>
      </c>
      <c r="Z357" s="19" t="n" hidden="false">
        <f>X357+Y357</f>
        <v>94763.33</v>
      </c>
      <c r="AA357" s="19" t="n" hidden="false">
        <v/>
      </c>
      <c r="AB357" s="19" t="n" hidden="false">
        <f>ROUND(W357*Y357,2)</f>
        <v>94763.33</v>
      </c>
      <c r="AC357" s="19" t="n" hidden="false">
        <f>AA357+AB357</f>
        <v>94763.33</v>
      </c>
      <c r="AD357" s="21" t="n" hidden="false">
        <f>AC357/N357-1</f>
        <v>Infinity</v>
      </c>
      <c r="AE357" s="8" t="n">
        <v>1</v>
      </c>
      <c r="AF357" s="19" t="n" hidden="false">
        <v/>
      </c>
      <c r="AG357" s="20" t="n" hidden="false">
        <v>2000000</v>
      </c>
      <c r="AH357" s="19" t="n" hidden="false">
        <f>AF357+AG357</f>
        <v>2000000</v>
      </c>
      <c r="AI357" s="19" t="n" hidden="false">
        <v/>
      </c>
      <c r="AJ357" s="19" t="n" hidden="false">
        <f>ROUND(AE357*AG357,2)</f>
        <v>2000000</v>
      </c>
      <c r="AK357" s="19" t="n" hidden="false">
        <f>AI357+AJ357</f>
        <v>2000000</v>
      </c>
      <c r="AL357" s="21" t="n" hidden="false">
        <f>AK357/N357-1</f>
        <v>Infinity</v>
      </c>
      <c r="AM357" s="8" t="n">
        <v>0</v>
      </c>
      <c r="AN357" s="19" t="n" hidden="false">
        <v/>
      </c>
      <c r="AO357" s="19" t="n" hidden="false">
        <v>0</v>
      </c>
      <c r="AP357" s="19" t="n" hidden="false">
        <f>AN357+AO357</f>
        <v>0</v>
      </c>
      <c r="AQ357" s="19" t="n" hidden="false">
        <v/>
      </c>
      <c r="AR357" s="19" t="n" hidden="false">
        <f>ROUND(AM357*AO357,2)</f>
        <v>0</v>
      </c>
      <c r="AS357" s="19" t="n" hidden="false">
        <f>AQ357+AR357</f>
        <v>0</v>
      </c>
      <c r="AT357" s="21" t="n" hidden="false">
        <f>AS357/N357-1</f>
        <v>NaN</v>
      </c>
    </row>
    <row r="358" customFormat="false" hidden="true" outlineLevel="0" collapsed="false">
      <c r="A358" s="24" t="inlineStr">
        <is>
          <t xml:space="preserve"/>
        </is>
      </c>
      <c r="B358" s="24" t="inlineStr">
        <is>
          <t xml:space="preserve"/>
        </is>
      </c>
      <c r="C358" s="24" t="inlineStr">
        <is>
          <t xml:space="preserve">ВСЕГО затрат на выполнение полного комплекса работ</t>
        </is>
      </c>
      <c r="D358" s="25" t="inlineStr">
        <is>
          <t xml:space="preserve"/>
        </is>
      </c>
      <c r="E358" s="25" t="inlineStr">
        <is>
          <t xml:space="preserve"/>
        </is>
      </c>
      <c r="F358" s="25" t="inlineStr">
        <is>
          <t xml:space="preserve"/>
        </is>
      </c>
      <c r="G358" s="25" t="inlineStr">
        <is>
          <t xml:space="preserve"/>
        </is>
      </c>
      <c r="H358" s="26" t="n">
        <v/>
      </c>
      <c r="I358" s="27" t="n">
        <v/>
      </c>
      <c r="J358" s="27" t="n">
        <v/>
      </c>
      <c r="K358" s="27" t="n">
        <v/>
      </c>
      <c r="L358" s="27" t="n">
        <f>L180</f>
        <v>8072823.21</v>
      </c>
      <c r="M358" s="27" t="n">
        <f>M180</f>
        <v>9605468</v>
      </c>
      <c r="N358" s="27" t="n">
        <f>N180</f>
        <v>17678291.21</v>
      </c>
      <c r="O358" s="26" t="n">
        <v/>
      </c>
      <c r="P358" s="27" t="n" hidden="false">
        <v/>
      </c>
      <c r="Q358" s="27" t="n" hidden="false">
        <v/>
      </c>
      <c r="R358" s="27" t="n" hidden="false">
        <v/>
      </c>
      <c r="S358" s="27" t="n" hidden="false">
        <f>S180</f>
        <v>18890765.44</v>
      </c>
      <c r="T358" s="27" t="n" hidden="false">
        <f>T180</f>
        <v>16751200</v>
      </c>
      <c r="U358" s="27" t="n" hidden="false">
        <f>U180</f>
        <v>35641965.44</v>
      </c>
      <c r="V358" s="34" t="n" hidden="false">
        <f>U358/N358-1</f>
        <v>1.0161431337797269</v>
      </c>
      <c r="W358" s="26" t="n">
        <v/>
      </c>
      <c r="X358" s="27" t="n" hidden="false">
        <v/>
      </c>
      <c r="Y358" s="27" t="n" hidden="false">
        <v/>
      </c>
      <c r="Z358" s="27" t="n" hidden="false">
        <v/>
      </c>
      <c r="AA358" s="27" t="n" hidden="false">
        <f>AA180</f>
        <v>19214614.78</v>
      </c>
      <c r="AB358" s="27" t="n" hidden="false">
        <f>AB180</f>
        <v>23304621.66</v>
      </c>
      <c r="AC358" s="27" t="n" hidden="false">
        <f>AC180</f>
        <v>42519236.44</v>
      </c>
      <c r="AD358" s="34" t="n" hidden="false">
        <f>AC358/N358-1</f>
        <v>1.4051666495881872</v>
      </c>
      <c r="AE358" s="26" t="n">
        <v/>
      </c>
      <c r="AF358" s="27" t="n" hidden="false">
        <v/>
      </c>
      <c r="AG358" s="27" t="n" hidden="false">
        <v/>
      </c>
      <c r="AH358" s="27" t="n" hidden="false">
        <v/>
      </c>
      <c r="AI358" s="27" t="n" hidden="false">
        <f>AI180</f>
        <v>21813242.39</v>
      </c>
      <c r="AJ358" s="27" t="n" hidden="false">
        <f>AJ180</f>
        <v>22936410</v>
      </c>
      <c r="AK358" s="27" t="n" hidden="false">
        <f>AK180</f>
        <v>44749652.39</v>
      </c>
      <c r="AL358" s="34" t="n" hidden="false">
        <f>AK358/N358-1</f>
        <v>1.5313335920547946</v>
      </c>
      <c r="AM358" s="26" t="n">
        <v/>
      </c>
      <c r="AN358" s="27" t="n" hidden="false">
        <v/>
      </c>
      <c r="AO358" s="27" t="n" hidden="false">
        <v/>
      </c>
      <c r="AP358" s="27" t="n" hidden="false">
        <v/>
      </c>
      <c r="AQ358" s="27" t="n" hidden="false">
        <f>AQ180</f>
        <v>26060949.34</v>
      </c>
      <c r="AR358" s="27" t="n" hidden="false">
        <f>AR180</f>
        <v>32893938.21</v>
      </c>
      <c r="AS358" s="27" t="n" hidden="false">
        <f>AS180</f>
        <v>58954887.55</v>
      </c>
      <c r="AT358" s="34" t="n" hidden="false">
        <f>AS358/N358-1</f>
        <v>2.3348747822782356</v>
      </c>
    </row>
    <row r="359" customFormat="false" hidden="false" customHeight="1" outlineLevel="0" collapsed="false" ht="26" height="26">
      <c r="A359" s="4" t="inlineStr">
        <is>
          <t xml:space="preserve">Блок 3</t>
        </is>
      </c>
    </row>
    <row r="360" customFormat="false" hidden="false" customHeight="1" outlineLevel="0" collapsed="false" ht="54" height="54">
      <c r="A360" s="5" t="inlineStr">
        <is>
          <t xml:space="preserve">по адресу: ул. Люблинская, корпус 34</t>
        </is>
      </c>
    </row>
    <row r="361" customFormat="false" hidden="false" outlineLevel="0" collapsed="false">
      <c r="A361" s="9" t="inlineStr">
        <is>
          <t xml:space="preserve">1</t>
        </is>
      </c>
      <c r="B361" s="9" t="inlineStr">
        <is>
          <t xml:space="preserve"/>
        </is>
      </c>
      <c r="C361" s="9" t="inlineStr">
        <is>
          <t xml:space="preserve">Объект ИДП без распределения на секции</t>
        </is>
      </c>
      <c r="D361" s="10" t="inlineStr">
        <is>
          <t xml:space="preserve"/>
        </is>
      </c>
      <c r="E361" s="10" t="inlineStr">
        <is>
          <t xml:space="preserve"/>
        </is>
      </c>
      <c r="F361" s="10" t="inlineStr">
        <is>
          <t xml:space="preserve"/>
        </is>
      </c>
      <c r="G361" s="10" t="inlineStr">
        <is>
          <t xml:space="preserve"/>
        </is>
      </c>
      <c r="H361" s="11" t="n">
        <v/>
      </c>
      <c r="I361" s="12" t="n">
        <v/>
      </c>
      <c r="J361" s="12" t="n">
        <v/>
      </c>
      <c r="K361" s="12" t="n">
        <v/>
      </c>
      <c r="L361" s="12" t="n">
        <f>L362</f>
        <v>4303378.01</v>
      </c>
      <c r="M361" s="12" t="n">
        <f>M362</f>
        <v>6623826</v>
      </c>
      <c r="N361" s="12" t="n">
        <f>N362</f>
        <v>10927204.01</v>
      </c>
      <c r="O361" s="11" t="n">
        <v/>
      </c>
      <c r="P361" s="12" t="n" hidden="false">
        <v/>
      </c>
      <c r="Q361" s="12" t="n" hidden="false">
        <v/>
      </c>
      <c r="R361" s="12" t="n" hidden="false">
        <v/>
      </c>
      <c r="S361" s="12" t="n" hidden="false">
        <f>S362</f>
        <v>12031392.4</v>
      </c>
      <c r="T361" s="12" t="n" hidden="false">
        <f>T362</f>
        <v>11341899.2</v>
      </c>
      <c r="U361" s="12" t="n" hidden="false">
        <f>U362</f>
        <v>23373291.6</v>
      </c>
      <c r="V361" s="13" t="n" hidden="false">
        <f>U361/N361-1</f>
        <v>1.1390002034015287</v>
      </c>
      <c r="W361" s="11" t="n">
        <v/>
      </c>
      <c r="X361" s="12" t="n" hidden="false">
        <v/>
      </c>
      <c r="Y361" s="12" t="n" hidden="false">
        <v/>
      </c>
      <c r="Z361" s="12" t="n" hidden="false">
        <v/>
      </c>
      <c r="AA361" s="12" t="n" hidden="false">
        <f>AA362</f>
        <v>12284418.25</v>
      </c>
      <c r="AB361" s="12" t="n" hidden="false">
        <f>AB362</f>
        <v>16958984.99</v>
      </c>
      <c r="AC361" s="12" t="n" hidden="false">
        <f>AC362</f>
        <v>29243403.24</v>
      </c>
      <c r="AD361" s="13" t="n" hidden="false">
        <f>AC361/N361-1</f>
        <v>1.6762018182545124</v>
      </c>
      <c r="AE361" s="11" t="n">
        <v/>
      </c>
      <c r="AF361" s="12" t="n" hidden="false">
        <v/>
      </c>
      <c r="AG361" s="12" t="n" hidden="false">
        <v/>
      </c>
      <c r="AH361" s="12" t="n" hidden="false">
        <v/>
      </c>
      <c r="AI361" s="12" t="n" hidden="false">
        <f>AI362</f>
        <v>14456754.11</v>
      </c>
      <c r="AJ361" s="12" t="n" hidden="false">
        <f>AJ362</f>
        <v>17593052.5</v>
      </c>
      <c r="AK361" s="12" t="n" hidden="false">
        <f>AK362</f>
        <v>32049806.61</v>
      </c>
      <c r="AL361" s="13" t="n" hidden="false">
        <f>AK361/N361-1</f>
        <v>1.9330290329227595</v>
      </c>
      <c r="AM361" s="11" t="n">
        <v/>
      </c>
      <c r="AN361" s="12" t="n" hidden="false">
        <v/>
      </c>
      <c r="AO361" s="12" t="n" hidden="false">
        <v/>
      </c>
      <c r="AP361" s="12" t="n" hidden="false">
        <v/>
      </c>
      <c r="AQ361" s="12" t="n" hidden="false">
        <f>AQ362</f>
        <v>0</v>
      </c>
      <c r="AR361" s="12" t="n" hidden="false">
        <f>AR362</f>
        <v>0</v>
      </c>
      <c r="AS361" s="12" t="n" hidden="false">
        <f>AS362</f>
        <v>0</v>
      </c>
      <c r="AT361" s="13" t="n" hidden="false">
        <f>AS361/N361-1</f>
        <v>-1</v>
      </c>
    </row>
    <row r="362" customFormat="false" hidden="false" outlineLevel="0" collapsed="false">
      <c r="A362" s="14" t="inlineStr">
        <is>
          <t xml:space="preserve">1.1</t>
        </is>
      </c>
      <c r="B362" s="14" t="inlineStr">
        <is>
          <t xml:space="preserve">6</t>
        </is>
      </c>
      <c r="C362" s="14" t="inlineStr">
        <is>
          <t xml:space="preserve">Затраты на строительство</t>
        </is>
      </c>
      <c r="D362" s="6" t="inlineStr">
        <is>
          <t xml:space="preserve"/>
        </is>
      </c>
      <c r="E362" s="6" t="inlineStr">
        <is>
          <t xml:space="preserve"/>
        </is>
      </c>
      <c r="F362" s="6" t="inlineStr">
        <is>
          <t xml:space="preserve"/>
        </is>
      </c>
      <c r="G362" s="6" t="inlineStr">
        <is>
          <t xml:space="preserve"/>
        </is>
      </c>
      <c r="H362" s="15" t="n">
        <v/>
      </c>
      <c r="I362" s="16" t="n">
        <v/>
      </c>
      <c r="J362" s="16" t="n">
        <v/>
      </c>
      <c r="K362" s="16" t="n">
        <v/>
      </c>
      <c r="L362" s="16" t="n">
        <f>L363</f>
        <v>4303378.01</v>
      </c>
      <c r="M362" s="16" t="n">
        <f>M363</f>
        <v>6623826</v>
      </c>
      <c r="N362" s="16" t="n">
        <f>N363</f>
        <v>10927204.01</v>
      </c>
      <c r="O362" s="15" t="n">
        <v/>
      </c>
      <c r="P362" s="16" t="n" hidden="false">
        <v/>
      </c>
      <c r="Q362" s="16" t="n" hidden="false">
        <v/>
      </c>
      <c r="R362" s="16" t="n" hidden="false">
        <v/>
      </c>
      <c r="S362" s="16" t="n" hidden="false">
        <f>S363</f>
        <v>12031392.4</v>
      </c>
      <c r="T362" s="16" t="n" hidden="false">
        <f>T363</f>
        <v>11341899.2</v>
      </c>
      <c r="U362" s="16" t="n" hidden="false">
        <f>U363</f>
        <v>23373291.6</v>
      </c>
      <c r="V362" s="17" t="n" hidden="false">
        <f>U362/N362-1</f>
        <v>1.1390002034015287</v>
      </c>
      <c r="W362" s="15" t="n">
        <v/>
      </c>
      <c r="X362" s="16" t="n" hidden="false">
        <v/>
      </c>
      <c r="Y362" s="16" t="n" hidden="false">
        <v/>
      </c>
      <c r="Z362" s="16" t="n" hidden="false">
        <v/>
      </c>
      <c r="AA362" s="16" t="n" hidden="false">
        <f>AA363</f>
        <v>12284418.25</v>
      </c>
      <c r="AB362" s="16" t="n" hidden="false">
        <f>AB363</f>
        <v>16958984.99</v>
      </c>
      <c r="AC362" s="16" t="n" hidden="false">
        <f>AC363</f>
        <v>29243403.24</v>
      </c>
      <c r="AD362" s="17" t="n" hidden="false">
        <f>AC362/N362-1</f>
        <v>1.6762018182545124</v>
      </c>
      <c r="AE362" s="15" t="n">
        <v/>
      </c>
      <c r="AF362" s="16" t="n" hidden="false">
        <v/>
      </c>
      <c r="AG362" s="16" t="n" hidden="false">
        <v/>
      </c>
      <c r="AH362" s="16" t="n" hidden="false">
        <v/>
      </c>
      <c r="AI362" s="16" t="n" hidden="false">
        <f>AI363</f>
        <v>14456754.11</v>
      </c>
      <c r="AJ362" s="16" t="n" hidden="false">
        <f>AJ363</f>
        <v>17593052.5</v>
      </c>
      <c r="AK362" s="16" t="n" hidden="false">
        <f>AK363</f>
        <v>32049806.61</v>
      </c>
      <c r="AL362" s="17" t="n" hidden="false">
        <f>AK362/N362-1</f>
        <v>1.9330290329227595</v>
      </c>
      <c r="AM362" s="15" t="n">
        <v/>
      </c>
      <c r="AN362" s="16" t="n" hidden="false">
        <v/>
      </c>
      <c r="AO362" s="16" t="n" hidden="false">
        <v/>
      </c>
      <c r="AP362" s="16" t="n" hidden="false">
        <v/>
      </c>
      <c r="AQ362" s="16" t="n" hidden="false">
        <f>AQ363</f>
        <v>0</v>
      </c>
      <c r="AR362" s="16" t="n" hidden="false">
        <f>AR363</f>
        <v>0</v>
      </c>
      <c r="AS362" s="16" t="n" hidden="false">
        <f>AS363</f>
        <v>0</v>
      </c>
      <c r="AT362" s="17" t="n" hidden="false">
        <f>AS362/N362-1</f>
        <v>-1</v>
      </c>
    </row>
    <row r="363" customFormat="false" hidden="false" outlineLevel="0" collapsed="false">
      <c r="A363" s="14" t="inlineStr">
        <is>
          <t xml:space="preserve">1.1.1</t>
        </is>
      </c>
      <c r="B363" s="14" t="inlineStr">
        <is>
          <t xml:space="preserve"/>
        </is>
      </c>
      <c r="C363" s="14" t="inlineStr">
        <is>
          <t xml:space="preserve">СМР корпуса без отделки</t>
        </is>
      </c>
      <c r="D363" s="6" t="inlineStr">
        <is>
          <t xml:space="preserve"/>
        </is>
      </c>
      <c r="E363" s="6" t="inlineStr">
        <is>
          <t xml:space="preserve"/>
        </is>
      </c>
      <c r="F363" s="6" t="inlineStr">
        <is>
          <t xml:space="preserve"/>
        </is>
      </c>
      <c r="G363" s="6" t="inlineStr">
        <is>
          <t xml:space="preserve"/>
        </is>
      </c>
      <c r="H363" s="15" t="n">
        <v/>
      </c>
      <c r="I363" s="16" t="n">
        <v/>
      </c>
      <c r="J363" s="16" t="n">
        <v/>
      </c>
      <c r="K363" s="16" t="n">
        <v/>
      </c>
      <c r="L363" s="16" t="n">
        <f>L364+L369</f>
        <v>4303378.01</v>
      </c>
      <c r="M363" s="16" t="n">
        <f>M364+M369</f>
        <v>6623826</v>
      </c>
      <c r="N363" s="16" t="n">
        <f>N364+N369</f>
        <v>10927204.01</v>
      </c>
      <c r="O363" s="15" t="n">
        <v/>
      </c>
      <c r="P363" s="16" t="n" hidden="false">
        <v/>
      </c>
      <c r="Q363" s="16" t="n" hidden="false">
        <v/>
      </c>
      <c r="R363" s="16" t="n" hidden="false">
        <v/>
      </c>
      <c r="S363" s="16" t="n" hidden="false">
        <f>S364+S369</f>
        <v>12031392.4</v>
      </c>
      <c r="T363" s="16" t="n" hidden="false">
        <f>T364+T369</f>
        <v>11341899.2</v>
      </c>
      <c r="U363" s="16" t="n" hidden="false">
        <f>U364+U369</f>
        <v>23373291.6</v>
      </c>
      <c r="V363" s="17" t="n" hidden="false">
        <f>U363/N363-1</f>
        <v>1.1390002034015287</v>
      </c>
      <c r="W363" s="15" t="n">
        <v/>
      </c>
      <c r="X363" s="16" t="n" hidden="false">
        <v/>
      </c>
      <c r="Y363" s="16" t="n" hidden="false">
        <v/>
      </c>
      <c r="Z363" s="16" t="n" hidden="false">
        <v/>
      </c>
      <c r="AA363" s="16" t="n" hidden="false">
        <f>AA364+AA369</f>
        <v>12284418.25</v>
      </c>
      <c r="AB363" s="16" t="n" hidden="false">
        <f>AB364+AB369</f>
        <v>16958984.99</v>
      </c>
      <c r="AC363" s="16" t="n" hidden="false">
        <f>AC364+AC369</f>
        <v>29243403.24</v>
      </c>
      <c r="AD363" s="17" t="n" hidden="false">
        <f>AC363/N363-1</f>
        <v>1.6762018182545124</v>
      </c>
      <c r="AE363" s="15" t="n">
        <v/>
      </c>
      <c r="AF363" s="16" t="n" hidden="false">
        <v/>
      </c>
      <c r="AG363" s="16" t="n" hidden="false">
        <v/>
      </c>
      <c r="AH363" s="16" t="n" hidden="false">
        <v/>
      </c>
      <c r="AI363" s="16" t="n" hidden="false">
        <f>AI364+AI369</f>
        <v>14456754.11</v>
      </c>
      <c r="AJ363" s="16" t="n" hidden="false">
        <f>AJ364+AJ369</f>
        <v>17593052.5</v>
      </c>
      <c r="AK363" s="16" t="n" hidden="false">
        <f>AK364+AK369</f>
        <v>32049806.61</v>
      </c>
      <c r="AL363" s="17" t="n" hidden="false">
        <f>AK363/N363-1</f>
        <v>1.9330290329227595</v>
      </c>
      <c r="AM363" s="15" t="n">
        <v/>
      </c>
      <c r="AN363" s="16" t="n" hidden="false">
        <v/>
      </c>
      <c r="AO363" s="16" t="n" hidden="false">
        <v/>
      </c>
      <c r="AP363" s="16" t="n" hidden="false">
        <v/>
      </c>
      <c r="AQ363" s="16" t="n" hidden="false">
        <f>AQ364+AQ369</f>
        <v>0</v>
      </c>
      <c r="AR363" s="16" t="n" hidden="false">
        <f>AR364+AR369</f>
        <v>0</v>
      </c>
      <c r="AS363" s="16" t="n" hidden="false">
        <f>AS364+AS369</f>
        <v>0</v>
      </c>
      <c r="AT363" s="17" t="n" hidden="false">
        <f>AS363/N363-1</f>
        <v>-1</v>
      </c>
    </row>
    <row r="364" customFormat="false" hidden="false" outlineLevel="0" collapsed="false">
      <c r="A364" s="14" t="inlineStr">
        <is>
          <t xml:space="preserve">1.1.1.1</t>
        </is>
      </c>
      <c r="B364" s="14" t="inlineStr">
        <is>
          <t xml:space="preserve"/>
        </is>
      </c>
      <c r="C364" s="14" t="inlineStr">
        <is>
          <t xml:space="preserve">СМР надземной части корпуса (без отделки)</t>
        </is>
      </c>
      <c r="D364" s="6" t="inlineStr">
        <is>
          <t xml:space="preserve"/>
        </is>
      </c>
      <c r="E364" s="6" t="inlineStr">
        <is>
          <t xml:space="preserve"/>
        </is>
      </c>
      <c r="F364" s="6" t="inlineStr">
        <is>
          <t xml:space="preserve"/>
        </is>
      </c>
      <c r="G364" s="6" t="inlineStr">
        <is>
          <t xml:space="preserve"/>
        </is>
      </c>
      <c r="H364" s="15" t="n">
        <v/>
      </c>
      <c r="I364" s="16" t="n">
        <v/>
      </c>
      <c r="J364" s="16" t="n">
        <v/>
      </c>
      <c r="K364" s="16" t="n">
        <v/>
      </c>
      <c r="L364" s="16" t="n">
        <f>L365</f>
        <v>38640</v>
      </c>
      <c r="M364" s="16" t="n">
        <f>M365</f>
        <v>6272</v>
      </c>
      <c r="N364" s="16" t="n">
        <f>N365</f>
        <v>44912</v>
      </c>
      <c r="O364" s="15" t="n">
        <v/>
      </c>
      <c r="P364" s="16" t="n" hidden="false">
        <v/>
      </c>
      <c r="Q364" s="16" t="n" hidden="false">
        <v/>
      </c>
      <c r="R364" s="16" t="n" hidden="false">
        <v/>
      </c>
      <c r="S364" s="16" t="n" hidden="false">
        <f>S365</f>
        <v>77700</v>
      </c>
      <c r="T364" s="16" t="n" hidden="false">
        <f>T365</f>
        <v>38035.2</v>
      </c>
      <c r="U364" s="16" t="n" hidden="false">
        <f>U365</f>
        <v>115735.2</v>
      </c>
      <c r="V364" s="17" t="n" hidden="false">
        <f>U364/N364-1</f>
        <v>1.5769326683291771</v>
      </c>
      <c r="W364" s="15" t="n">
        <v/>
      </c>
      <c r="X364" s="16" t="n" hidden="false">
        <v/>
      </c>
      <c r="Y364" s="16" t="n" hidden="false">
        <v/>
      </c>
      <c r="Z364" s="16" t="n" hidden="false">
        <v/>
      </c>
      <c r="AA364" s="16" t="n" hidden="false">
        <f>AA365</f>
        <v>35000</v>
      </c>
      <c r="AB364" s="16" t="n" hidden="false">
        <f>AB365</f>
        <v>15680</v>
      </c>
      <c r="AC364" s="16" t="n" hidden="false">
        <f>AC365</f>
        <v>50680</v>
      </c>
      <c r="AD364" s="17" t="n" hidden="false">
        <f>AC364/N364-1</f>
        <v>0.12842892768079794</v>
      </c>
      <c r="AE364" s="15" t="n">
        <v/>
      </c>
      <c r="AF364" s="16" t="n" hidden="false">
        <v/>
      </c>
      <c r="AG364" s="16" t="n" hidden="false">
        <v/>
      </c>
      <c r="AH364" s="16" t="n" hidden="false">
        <v/>
      </c>
      <c r="AI364" s="16" t="n" hidden="false">
        <f>AI365</f>
        <v>119000</v>
      </c>
      <c r="AJ364" s="16" t="n" hidden="false">
        <f>AJ365</f>
        <v>14000</v>
      </c>
      <c r="AK364" s="16" t="n" hidden="false">
        <f>AK365</f>
        <v>133000</v>
      </c>
      <c r="AL364" s="17" t="n" hidden="false">
        <f>AK364/N364-1</f>
        <v>1.9613466334164587</v>
      </c>
      <c r="AM364" s="15" t="n">
        <v/>
      </c>
      <c r="AN364" s="16" t="n" hidden="false">
        <v/>
      </c>
      <c r="AO364" s="16" t="n" hidden="false">
        <v/>
      </c>
      <c r="AP364" s="16" t="n" hidden="false">
        <v/>
      </c>
      <c r="AQ364" s="16" t="n" hidden="false">
        <f>AQ365</f>
        <v>0</v>
      </c>
      <c r="AR364" s="16" t="n" hidden="false">
        <f>AR365</f>
        <v>0</v>
      </c>
      <c r="AS364" s="16" t="n" hidden="false">
        <f>AS365</f>
        <v>0</v>
      </c>
      <c r="AT364" s="17" t="n" hidden="false">
        <f>AS364/N364-1</f>
        <v>-1</v>
      </c>
    </row>
    <row r="365" customFormat="false" hidden="false" outlineLevel="0" collapsed="false">
      <c r="A365" s="14" t="inlineStr">
        <is>
          <t xml:space="preserve">1.1.1.1.1</t>
        </is>
      </c>
      <c r="B365" s="14" t="inlineStr">
        <is>
          <t xml:space="preserve"/>
        </is>
      </c>
      <c r="C365" s="14" t="inlineStr">
        <is>
          <t xml:space="preserve">Кровля</t>
        </is>
      </c>
      <c r="D365" s="6" t="inlineStr">
        <is>
          <t xml:space="preserve"/>
        </is>
      </c>
      <c r="E365" s="6" t="inlineStr">
        <is>
          <t xml:space="preserve"/>
        </is>
      </c>
      <c r="F365" s="6" t="inlineStr">
        <is>
          <t xml:space="preserve"/>
        </is>
      </c>
      <c r="G365" s="6" t="inlineStr">
        <is>
          <t xml:space="preserve"/>
        </is>
      </c>
      <c r="H365" s="15" t="n">
        <v/>
      </c>
      <c r="I365" s="16" t="n">
        <v/>
      </c>
      <c r="J365" s="16" t="n">
        <v/>
      </c>
      <c r="K365" s="16" t="n">
        <v/>
      </c>
      <c r="L365" s="16" t="n">
        <f>L366</f>
        <v>38640</v>
      </c>
      <c r="M365" s="16" t="n">
        <f>M366</f>
        <v>6272</v>
      </c>
      <c r="N365" s="16" t="n">
        <f>N366</f>
        <v>44912</v>
      </c>
      <c r="O365" s="15" t="n">
        <v/>
      </c>
      <c r="P365" s="16" t="n" hidden="false">
        <v/>
      </c>
      <c r="Q365" s="16" t="n" hidden="false">
        <v/>
      </c>
      <c r="R365" s="16" t="n" hidden="false">
        <v/>
      </c>
      <c r="S365" s="16" t="n" hidden="false">
        <f>S366</f>
        <v>77700</v>
      </c>
      <c r="T365" s="16" t="n" hidden="false">
        <f>T366</f>
        <v>38035.2</v>
      </c>
      <c r="U365" s="16" t="n" hidden="false">
        <f>U366</f>
        <v>115735.2</v>
      </c>
      <c r="V365" s="17" t="n" hidden="false">
        <f>U365/N365-1</f>
        <v>1.5769326683291771</v>
      </c>
      <c r="W365" s="15" t="n">
        <v/>
      </c>
      <c r="X365" s="16" t="n" hidden="false">
        <v/>
      </c>
      <c r="Y365" s="16" t="n" hidden="false">
        <v/>
      </c>
      <c r="Z365" s="16" t="n" hidden="false">
        <v/>
      </c>
      <c r="AA365" s="16" t="n" hidden="false">
        <f>AA366</f>
        <v>35000</v>
      </c>
      <c r="AB365" s="16" t="n" hidden="false">
        <f>AB366</f>
        <v>15680</v>
      </c>
      <c r="AC365" s="16" t="n" hidden="false">
        <f>AC366</f>
        <v>50680</v>
      </c>
      <c r="AD365" s="17" t="n" hidden="false">
        <f>AC365/N365-1</f>
        <v>0.12842892768079794</v>
      </c>
      <c r="AE365" s="15" t="n">
        <v/>
      </c>
      <c r="AF365" s="16" t="n" hidden="false">
        <v/>
      </c>
      <c r="AG365" s="16" t="n" hidden="false">
        <v/>
      </c>
      <c r="AH365" s="16" t="n" hidden="false">
        <v/>
      </c>
      <c r="AI365" s="16" t="n" hidden="false">
        <f>AI366</f>
        <v>119000</v>
      </c>
      <c r="AJ365" s="16" t="n" hidden="false">
        <f>AJ366</f>
        <v>14000</v>
      </c>
      <c r="AK365" s="16" t="n" hidden="false">
        <f>AK366</f>
        <v>133000</v>
      </c>
      <c r="AL365" s="17" t="n" hidden="false">
        <f>AK365/N365-1</f>
        <v>1.9613466334164587</v>
      </c>
      <c r="AM365" s="15" t="n">
        <v/>
      </c>
      <c r="AN365" s="16" t="n" hidden="false">
        <v/>
      </c>
      <c r="AO365" s="16" t="n" hidden="false">
        <v/>
      </c>
      <c r="AP365" s="16" t="n" hidden="false">
        <v/>
      </c>
      <c r="AQ365" s="16" t="n" hidden="false">
        <f>AQ366</f>
        <v>0</v>
      </c>
      <c r="AR365" s="16" t="n" hidden="false">
        <f>AR366</f>
        <v>0</v>
      </c>
      <c r="AS365" s="16" t="n" hidden="false">
        <f>AS366</f>
        <v>0</v>
      </c>
      <c r="AT365" s="17" t="n" hidden="false">
        <f>AS365/N365-1</f>
        <v>-1</v>
      </c>
    </row>
    <row r="366" customFormat="false" hidden="false" outlineLevel="0" collapsed="false">
      <c r="A366" s="14" t="inlineStr">
        <is>
          <t xml:space="preserve">1.1.1.1.1.1</t>
        </is>
      </c>
      <c r="B366" s="14" t="inlineStr">
        <is>
          <t xml:space="preserve"/>
        </is>
      </c>
      <c r="C366" s="14" t="inlineStr">
        <is>
          <t xml:space="preserve">Прочие работы</t>
        </is>
      </c>
      <c r="D366" s="6" t="inlineStr">
        <is>
          <t xml:space="preserve"/>
        </is>
      </c>
      <c r="E366" s="6" t="inlineStr">
        <is>
          <t xml:space="preserve"/>
        </is>
      </c>
      <c r="F366" s="6" t="inlineStr">
        <is>
          <t xml:space="preserve"/>
        </is>
      </c>
      <c r="G366" s="6" t="inlineStr">
        <is>
          <t xml:space="preserve"/>
        </is>
      </c>
      <c r="H366" s="15" t="n">
        <v/>
      </c>
      <c r="I366" s="16" t="n">
        <v/>
      </c>
      <c r="J366" s="16" t="n">
        <v/>
      </c>
      <c r="K366" s="16" t="n">
        <v/>
      </c>
      <c r="L366" s="16" t="n">
        <f>L367</f>
        <v>38640</v>
      </c>
      <c r="M366" s="16" t="n">
        <f>M367</f>
        <v>6272</v>
      </c>
      <c r="N366" s="16" t="n">
        <f>N367</f>
        <v>44912</v>
      </c>
      <c r="O366" s="15" t="n">
        <v/>
      </c>
      <c r="P366" s="16" t="n" hidden="false">
        <v/>
      </c>
      <c r="Q366" s="16" t="n" hidden="false">
        <v/>
      </c>
      <c r="R366" s="16" t="n" hidden="false">
        <v/>
      </c>
      <c r="S366" s="16" t="n" hidden="false">
        <f>S367</f>
        <v>77700</v>
      </c>
      <c r="T366" s="16" t="n" hidden="false">
        <f>T367</f>
        <v>38035.2</v>
      </c>
      <c r="U366" s="16" t="n" hidden="false">
        <f>U367</f>
        <v>115735.2</v>
      </c>
      <c r="V366" s="17" t="n" hidden="false">
        <f>U366/N366-1</f>
        <v>1.5769326683291771</v>
      </c>
      <c r="W366" s="15" t="n">
        <v/>
      </c>
      <c r="X366" s="16" t="n" hidden="false">
        <v/>
      </c>
      <c r="Y366" s="16" t="n" hidden="false">
        <v/>
      </c>
      <c r="Z366" s="16" t="n" hidden="false">
        <v/>
      </c>
      <c r="AA366" s="16" t="n" hidden="false">
        <f>AA367</f>
        <v>35000</v>
      </c>
      <c r="AB366" s="16" t="n" hidden="false">
        <f>AB367</f>
        <v>15680</v>
      </c>
      <c r="AC366" s="16" t="n" hidden="false">
        <f>AC367</f>
        <v>50680</v>
      </c>
      <c r="AD366" s="17" t="n" hidden="false">
        <f>AC366/N366-1</f>
        <v>0.12842892768079794</v>
      </c>
      <c r="AE366" s="15" t="n">
        <v/>
      </c>
      <c r="AF366" s="16" t="n" hidden="false">
        <v/>
      </c>
      <c r="AG366" s="16" t="n" hidden="false">
        <v/>
      </c>
      <c r="AH366" s="16" t="n" hidden="false">
        <v/>
      </c>
      <c r="AI366" s="16" t="n" hidden="false">
        <f>AI367</f>
        <v>119000</v>
      </c>
      <c r="AJ366" s="16" t="n" hidden="false">
        <f>AJ367</f>
        <v>14000</v>
      </c>
      <c r="AK366" s="16" t="n" hidden="false">
        <f>AK367</f>
        <v>133000</v>
      </c>
      <c r="AL366" s="17" t="n" hidden="false">
        <f>AK366/N366-1</f>
        <v>1.9613466334164587</v>
      </c>
      <c r="AM366" s="15" t="n">
        <v/>
      </c>
      <c r="AN366" s="16" t="n" hidden="false">
        <v/>
      </c>
      <c r="AO366" s="16" t="n" hidden="false">
        <v/>
      </c>
      <c r="AP366" s="16" t="n" hidden="false">
        <v/>
      </c>
      <c r="AQ366" s="16" t="n" hidden="false">
        <f>AQ367</f>
        <v>0</v>
      </c>
      <c r="AR366" s="16" t="n" hidden="false">
        <f>AR367</f>
        <v>0</v>
      </c>
      <c r="AS366" s="16" t="n" hidden="false">
        <f>AS367</f>
        <v>0</v>
      </c>
      <c r="AT366" s="17" t="n" hidden="false">
        <f>AS366/N366-1</f>
        <v>-1</v>
      </c>
    </row>
    <row r="367" customFormat="false" hidden="false" outlineLevel="0" collapsed="false">
      <c r="A367" s="18" t="inlineStr">
        <is>
          <t xml:space="preserve">1.1.1.1.1.1.1</t>
        </is>
      </c>
      <c r="B367" s="18" t="inlineStr">
        <is>
          <t xml:space="preserve"/>
        </is>
      </c>
      <c r="C367" s="18" t="inlineStr">
        <is>
          <t xml:space="preserve">Установка гильз для протяжки кабеля</t>
        </is>
      </c>
      <c r="D367" s="7" t="inlineStr">
        <is>
          <t xml:space="preserve"/>
        </is>
      </c>
      <c r="E367" s="7" t="inlineStr">
        <is>
          <t xml:space="preserve"/>
        </is>
      </c>
      <c r="F367" s="7" t="inlineStr">
        <is>
          <t xml:space="preserve">ШТ</t>
        </is>
      </c>
      <c r="G367" s="7" t="inlineStr">
        <is>
          <t xml:space="preserve">1</t>
        </is>
      </c>
      <c r="H367" s="8" t="n">
        <v>14</v>
      </c>
      <c r="I367" s="19" t="n">
        <f>ROUND((L368)/H367,2)</f>
        <v>2760</v>
      </c>
      <c r="J367" s="20" t="n">
        <v>448</v>
      </c>
      <c r="K367" s="19" t="n">
        <f>I367+ROUND(J367,2)</f>
        <v>3208</v>
      </c>
      <c r="L367" s="19" t="n">
        <f>ROUND(H367*I367,2)</f>
        <v>38640</v>
      </c>
      <c r="M367" s="19" t="n">
        <f>ROUND(H367*ROUND(J367,2),2)</f>
        <v>6272</v>
      </c>
      <c r="N367" s="19" t="n">
        <f>L367+M367</f>
        <v>44912</v>
      </c>
      <c r="O367" s="8" t="n">
        <v>14</v>
      </c>
      <c r="P367" s="19" t="n" hidden="false">
        <f>ROUND((S368)/O367,2)</f>
        <v>5550</v>
      </c>
      <c r="Q367" s="20" t="n" hidden="false">
        <v>2716.8</v>
      </c>
      <c r="R367" s="19" t="n" hidden="false">
        <f>P367+Q367</f>
        <v>8266.8</v>
      </c>
      <c r="S367" s="19" t="n" hidden="false">
        <f>ROUND(O367*P367,2)</f>
        <v>77700</v>
      </c>
      <c r="T367" s="19" t="n" hidden="false">
        <f>ROUND(O367*Q367,2)</f>
        <v>38035.2</v>
      </c>
      <c r="U367" s="19" t="n" hidden="false">
        <f>S367+T367</f>
        <v>115735.2</v>
      </c>
      <c r="V367" s="21" t="n" hidden="false">
        <f>U367/N367-1</f>
        <v>1.5769326683291771</v>
      </c>
      <c r="W367" s="8" t="n">
        <v>14</v>
      </c>
      <c r="X367" s="19" t="n" hidden="false">
        <f>ROUND((AA368)/W367,2)</f>
        <v>2500</v>
      </c>
      <c r="Y367" s="20" t="n" hidden="false">
        <v>1120</v>
      </c>
      <c r="Z367" s="19" t="n" hidden="false">
        <f>X367+Y367</f>
        <v>3620</v>
      </c>
      <c r="AA367" s="19" t="n" hidden="false">
        <f>ROUND(W367*X367,2)</f>
        <v>35000</v>
      </c>
      <c r="AB367" s="19" t="n" hidden="false">
        <f>ROUND(W367*Y367,2)</f>
        <v>15680</v>
      </c>
      <c r="AC367" s="19" t="n" hidden="false">
        <f>AA367+AB367</f>
        <v>50680</v>
      </c>
      <c r="AD367" s="21" t="n" hidden="false">
        <f>AC367/N367-1</f>
        <v>0.12842892768079794</v>
      </c>
      <c r="AE367" s="8" t="n">
        <v>14</v>
      </c>
      <c r="AF367" s="19" t="n" hidden="false">
        <f>ROUND((AI368)/AE367,2)</f>
        <v>8500</v>
      </c>
      <c r="AG367" s="20" t="n" hidden="false">
        <v>1000</v>
      </c>
      <c r="AH367" s="19" t="n" hidden="false">
        <f>AF367+AG367</f>
        <v>9500</v>
      </c>
      <c r="AI367" s="19" t="n" hidden="false">
        <f>ROUND(AE367*AF367,2)</f>
        <v>119000</v>
      </c>
      <c r="AJ367" s="19" t="n" hidden="false">
        <f>ROUND(AE367*AG367,2)</f>
        <v>14000</v>
      </c>
      <c r="AK367" s="19" t="n" hidden="false">
        <f>AI367+AJ367</f>
        <v>133000</v>
      </c>
      <c r="AL367" s="21" t="n" hidden="false">
        <f>AK367/N367-1</f>
        <v>1.9613466334164587</v>
      </c>
      <c r="AM367" s="8" t="n">
        <v>0</v>
      </c>
      <c r="AN367" s="19" t="n" hidden="false">
        <f>ROUND((AQ368)/AM367,2)</f>
        <v>0</v>
      </c>
      <c r="AO367" s="19" t="n" hidden="false">
        <v>0</v>
      </c>
      <c r="AP367" s="19" t="n" hidden="false">
        <f>AN367+AO367</f>
        <v>0</v>
      </c>
      <c r="AQ367" s="19" t="n" hidden="false">
        <f>ROUND(AM367*AN367,2)</f>
        <v>0</v>
      </c>
      <c r="AR367" s="19" t="n" hidden="false">
        <f>ROUND(AM367*AO367,2)</f>
        <v>0</v>
      </c>
      <c r="AS367" s="19" t="n" hidden="false">
        <f>AQ367+AR367</f>
        <v>0</v>
      </c>
      <c r="AT367" s="21" t="n" hidden="false">
        <f>AS367/N367-1</f>
        <v>-1</v>
      </c>
    </row>
    <row r="368" customFormat="false" hidden="false" outlineLevel="0" collapsed="false">
      <c r="A368" s="18" t="inlineStr">
        <is>
          <t xml:space="preserve">1.1.1.1.1.1.1.1</t>
        </is>
      </c>
      <c r="B368" s="18" t="inlineStr">
        <is>
          <t xml:space="preserve"/>
        </is>
      </c>
      <c r="C368" s="22" t="inlineStr">
        <is>
          <t xml:space="preserve">Проходка металлическая / ПГ1 50-1500</t>
        </is>
      </c>
      <c r="D368" s="7" t="inlineStr">
        <is>
          <t xml:space="preserve">Выход кабельных линий на кровлю</t>
        </is>
      </c>
      <c r="E368" s="7" t="inlineStr">
        <is>
          <t xml:space="preserve"/>
        </is>
      </c>
      <c r="F368" s="7" t="inlineStr">
        <is>
          <t xml:space="preserve">ШТ</t>
        </is>
      </c>
      <c r="G368" s="7" t="inlineStr">
        <is>
          <t xml:space="preserve">1</t>
        </is>
      </c>
      <c r="H368" s="8" t="n">
        <v>14</v>
      </c>
      <c r="I368" s="20" t="n">
        <v>2760</v>
      </c>
      <c r="J368" s="19" t="n">
        <v/>
      </c>
      <c r="K368" s="19" t="n">
        <f>ROUND(I368,2)+J368</f>
        <v>2760</v>
      </c>
      <c r="L368" s="19" t="n">
        <f>ROUND(H368*ROUND(I368,2),2)</f>
        <v>38640</v>
      </c>
      <c r="M368" s="19" t="n">
        <v/>
      </c>
      <c r="N368" s="19" t="n">
        <f>L368+M368</f>
        <v>38640</v>
      </c>
      <c r="O368" s="8" t="n">
        <v>14</v>
      </c>
      <c r="P368" s="20" t="n" hidden="false">
        <v>5550</v>
      </c>
      <c r="Q368" s="19" t="n" hidden="false">
        <v/>
      </c>
      <c r="R368" s="19" t="n" hidden="false">
        <f>P368+Q368</f>
        <v>5550</v>
      </c>
      <c r="S368" s="19" t="n" hidden="false">
        <f>ROUND(O368*P368,2)</f>
        <v>77700</v>
      </c>
      <c r="T368" s="19" t="n" hidden="false">
        <v/>
      </c>
      <c r="U368" s="19" t="n" hidden="false">
        <f>S368+T368</f>
        <v>77700</v>
      </c>
      <c r="V368" s="21" t="n" hidden="false">
        <f>U368/N368-1</f>
        <v>1.0108695652173911</v>
      </c>
      <c r="W368" s="8" t="n">
        <v>14</v>
      </c>
      <c r="X368" s="20" t="n" hidden="false">
        <v>2500</v>
      </c>
      <c r="Y368" s="19" t="n" hidden="false">
        <v/>
      </c>
      <c r="Z368" s="19" t="n" hidden="false">
        <f>X368+Y368</f>
        <v>2500</v>
      </c>
      <c r="AA368" s="19" t="n" hidden="false">
        <f>ROUND(W368*X368,2)</f>
        <v>35000</v>
      </c>
      <c r="AB368" s="19" t="n" hidden="false">
        <v/>
      </c>
      <c r="AC368" s="19" t="n" hidden="false">
        <f>AA368+AB368</f>
        <v>35000</v>
      </c>
      <c r="AD368" s="21" t="n" hidden="false">
        <f>AC368/N368-1</f>
        <v>-0.09420289855072461</v>
      </c>
      <c r="AE368" s="8" t="n">
        <v>14</v>
      </c>
      <c r="AF368" s="20" t="n" hidden="false">
        <v>8500</v>
      </c>
      <c r="AG368" s="19" t="n" hidden="false">
        <v/>
      </c>
      <c r="AH368" s="19" t="n" hidden="false">
        <f>AF368+AG368</f>
        <v>8500</v>
      </c>
      <c r="AI368" s="19" t="n" hidden="false">
        <f>ROUND(AE368*AF368,2)</f>
        <v>119000</v>
      </c>
      <c r="AJ368" s="19" t="n" hidden="false">
        <v/>
      </c>
      <c r="AK368" s="19" t="n" hidden="false">
        <f>AI368+AJ368</f>
        <v>119000</v>
      </c>
      <c r="AL368" s="21" t="n" hidden="false">
        <f>AK368/N368-1</f>
        <v>2.079710144927536</v>
      </c>
      <c r="AM368" s="8" t="n">
        <v>0</v>
      </c>
      <c r="AN368" s="19" t="n" hidden="false">
        <v>0</v>
      </c>
      <c r="AO368" s="19" t="n" hidden="false">
        <v/>
      </c>
      <c r="AP368" s="19" t="n" hidden="false">
        <f>AN368+AO368</f>
        <v>0</v>
      </c>
      <c r="AQ368" s="19" t="n" hidden="false">
        <f>ROUND(AM368*AN368,2)</f>
        <v>0</v>
      </c>
      <c r="AR368" s="19" t="n" hidden="false">
        <v/>
      </c>
      <c r="AS368" s="19" t="n" hidden="false">
        <f>AQ368+AR368</f>
        <v>0</v>
      </c>
      <c r="AT368" s="21" t="n" hidden="false">
        <f>AS368/N368-1</f>
        <v>-1</v>
      </c>
    </row>
    <row r="369" customFormat="false" hidden="false" outlineLevel="0" collapsed="false">
      <c r="A369" s="14" t="inlineStr">
        <is>
          <t xml:space="preserve">1.1.1.2</t>
        </is>
      </c>
      <c r="B369" s="14" t="inlineStr">
        <is>
          <t xml:space="preserve"/>
        </is>
      </c>
      <c r="C369" s="14" t="inlineStr">
        <is>
          <t xml:space="preserve">Инженерные системы</t>
        </is>
      </c>
      <c r="D369" s="6" t="inlineStr">
        <is>
          <t xml:space="preserve"/>
        </is>
      </c>
      <c r="E369" s="6" t="inlineStr">
        <is>
          <t xml:space="preserve"/>
        </is>
      </c>
      <c r="F369" s="6" t="inlineStr">
        <is>
          <t xml:space="preserve"/>
        </is>
      </c>
      <c r="G369" s="6" t="inlineStr">
        <is>
          <t xml:space="preserve"/>
        </is>
      </c>
      <c r="H369" s="15" t="n">
        <v/>
      </c>
      <c r="I369" s="16" t="n">
        <v/>
      </c>
      <c r="J369" s="16" t="n">
        <v/>
      </c>
      <c r="K369" s="16" t="n">
        <v/>
      </c>
      <c r="L369" s="16" t="n">
        <f>L370</f>
        <v>4264738.01</v>
      </c>
      <c r="M369" s="16" t="n">
        <f>M370</f>
        <v>6617554</v>
      </c>
      <c r="N369" s="16" t="n">
        <f>N370</f>
        <v>10882292.01</v>
      </c>
      <c r="O369" s="15" t="n">
        <v/>
      </c>
      <c r="P369" s="16" t="n" hidden="false">
        <v/>
      </c>
      <c r="Q369" s="16" t="n" hidden="false">
        <v/>
      </c>
      <c r="R369" s="16" t="n" hidden="false">
        <v/>
      </c>
      <c r="S369" s="16" t="n" hidden="false">
        <f>S370</f>
        <v>11953692.4</v>
      </c>
      <c r="T369" s="16" t="n" hidden="false">
        <f>T370</f>
        <v>11303864</v>
      </c>
      <c r="U369" s="16" t="n" hidden="false">
        <f>U370</f>
        <v>23257556.4</v>
      </c>
      <c r="V369" s="17" t="n" hidden="false">
        <f>U369/N369-1</f>
        <v>1.1371928246942895</v>
      </c>
      <c r="W369" s="15" t="n">
        <v/>
      </c>
      <c r="X369" s="16" t="n" hidden="false">
        <v/>
      </c>
      <c r="Y369" s="16" t="n" hidden="false">
        <v/>
      </c>
      <c r="Z369" s="16" t="n" hidden="false">
        <v/>
      </c>
      <c r="AA369" s="16" t="n" hidden="false">
        <f>AA370</f>
        <v>12249418.25</v>
      </c>
      <c r="AB369" s="16" t="n" hidden="false">
        <f>AB370</f>
        <v>16943304.99</v>
      </c>
      <c r="AC369" s="16" t="n" hidden="false">
        <f>AC370</f>
        <v>29192723.24</v>
      </c>
      <c r="AD369" s="17" t="n" hidden="false">
        <f>AC369/N369-1</f>
        <v>1.6825895880366106</v>
      </c>
      <c r="AE369" s="15" t="n">
        <v/>
      </c>
      <c r="AF369" s="16" t="n" hidden="false">
        <v/>
      </c>
      <c r="AG369" s="16" t="n" hidden="false">
        <v/>
      </c>
      <c r="AH369" s="16" t="n" hidden="false">
        <v/>
      </c>
      <c r="AI369" s="16" t="n" hidden="false">
        <f>AI370</f>
        <v>14337754.11</v>
      </c>
      <c r="AJ369" s="16" t="n" hidden="false">
        <f>AJ370</f>
        <v>17579052.5</v>
      </c>
      <c r="AK369" s="16" t="n" hidden="false">
        <f>AK370</f>
        <v>31916806.61</v>
      </c>
      <c r="AL369" s="17" t="n" hidden="false">
        <f>AK369/N369-1</f>
        <v>1.9329121641535512</v>
      </c>
      <c r="AM369" s="15" t="n">
        <v/>
      </c>
      <c r="AN369" s="16" t="n" hidden="false">
        <v/>
      </c>
      <c r="AO369" s="16" t="n" hidden="false">
        <v/>
      </c>
      <c r="AP369" s="16" t="n" hidden="false">
        <v/>
      </c>
      <c r="AQ369" s="16" t="n" hidden="false">
        <f>AQ370</f>
        <v>0</v>
      </c>
      <c r="AR369" s="16" t="n" hidden="false">
        <f>AR370</f>
        <v>0</v>
      </c>
      <c r="AS369" s="16" t="n" hidden="false">
        <f>AS370</f>
        <v>0</v>
      </c>
      <c r="AT369" s="17" t="n" hidden="false">
        <f>AS369/N369-1</f>
        <v>-1</v>
      </c>
    </row>
    <row r="370" customFormat="false" hidden="false" outlineLevel="0" collapsed="false">
      <c r="A370" s="14" t="inlineStr">
        <is>
          <t xml:space="preserve">1.1.1.2.1</t>
        </is>
      </c>
      <c r="B370" s="14" t="inlineStr">
        <is>
          <t xml:space="preserve"/>
        </is>
      </c>
      <c r="C370" s="14" t="inlineStr">
        <is>
          <t xml:space="preserve">Электроснабжение</t>
        </is>
      </c>
      <c r="D370" s="6" t="inlineStr">
        <is>
          <t xml:space="preserve"/>
        </is>
      </c>
      <c r="E370" s="6" t="inlineStr">
        <is>
          <t xml:space="preserve"/>
        </is>
      </c>
      <c r="F370" s="6" t="inlineStr">
        <is>
          <t xml:space="preserve"/>
        </is>
      </c>
      <c r="G370" s="6" t="inlineStr">
        <is>
          <t xml:space="preserve"/>
        </is>
      </c>
      <c r="H370" s="15" t="n">
        <v/>
      </c>
      <c r="I370" s="16" t="n">
        <v/>
      </c>
      <c r="J370" s="16" t="n">
        <v/>
      </c>
      <c r="K370" s="16" t="n">
        <v/>
      </c>
      <c r="L370" s="16" t="n">
        <f>L371+L506</f>
        <v>4264738.01</v>
      </c>
      <c r="M370" s="16" t="n">
        <f>M371+M506</f>
        <v>6617554</v>
      </c>
      <c r="N370" s="16" t="n">
        <f>N371+N506</f>
        <v>10882292.01</v>
      </c>
      <c r="O370" s="15" t="n">
        <v/>
      </c>
      <c r="P370" s="16" t="n" hidden="false">
        <v/>
      </c>
      <c r="Q370" s="16" t="n" hidden="false">
        <v/>
      </c>
      <c r="R370" s="16" t="n" hidden="false">
        <v/>
      </c>
      <c r="S370" s="16" t="n" hidden="false">
        <f>S371+S506</f>
        <v>11953692.4</v>
      </c>
      <c r="T370" s="16" t="n" hidden="false">
        <f>T371+T506</f>
        <v>11303864</v>
      </c>
      <c r="U370" s="16" t="n" hidden="false">
        <f>U371+U506</f>
        <v>23257556.4</v>
      </c>
      <c r="V370" s="17" t="n" hidden="false">
        <f>U370/N370-1</f>
        <v>1.1371928246942895</v>
      </c>
      <c r="W370" s="15" t="n">
        <v/>
      </c>
      <c r="X370" s="16" t="n" hidden="false">
        <v/>
      </c>
      <c r="Y370" s="16" t="n" hidden="false">
        <v/>
      </c>
      <c r="Z370" s="16" t="n" hidden="false">
        <v/>
      </c>
      <c r="AA370" s="16" t="n" hidden="false">
        <f>AA371+AA506</f>
        <v>12249418.25</v>
      </c>
      <c r="AB370" s="16" t="n" hidden="false">
        <f>AB371+AB506</f>
        <v>16943304.99</v>
      </c>
      <c r="AC370" s="16" t="n" hidden="false">
        <f>AC371+AC506</f>
        <v>29192723.24</v>
      </c>
      <c r="AD370" s="17" t="n" hidden="false">
        <f>AC370/N370-1</f>
        <v>1.6825895880366106</v>
      </c>
      <c r="AE370" s="15" t="n">
        <v/>
      </c>
      <c r="AF370" s="16" t="n" hidden="false">
        <v/>
      </c>
      <c r="AG370" s="16" t="n" hidden="false">
        <v/>
      </c>
      <c r="AH370" s="16" t="n" hidden="false">
        <v/>
      </c>
      <c r="AI370" s="16" t="n" hidden="false">
        <f>AI371+AI506</f>
        <v>14337754.11</v>
      </c>
      <c r="AJ370" s="16" t="n" hidden="false">
        <f>AJ371+AJ506</f>
        <v>17579052.5</v>
      </c>
      <c r="AK370" s="16" t="n" hidden="false">
        <f>AK371+AK506</f>
        <v>31916806.61</v>
      </c>
      <c r="AL370" s="17" t="n" hidden="false">
        <f>AK370/N370-1</f>
        <v>1.9329121641535512</v>
      </c>
      <c r="AM370" s="15" t="n">
        <v/>
      </c>
      <c r="AN370" s="16" t="n" hidden="false">
        <v/>
      </c>
      <c r="AO370" s="16" t="n" hidden="false">
        <v/>
      </c>
      <c r="AP370" s="16" t="n" hidden="false">
        <v/>
      </c>
      <c r="AQ370" s="16" t="n" hidden="false">
        <f>AQ371+AQ506</f>
        <v>0</v>
      </c>
      <c r="AR370" s="16" t="n" hidden="false">
        <f>AR371+AR506</f>
        <v>0</v>
      </c>
      <c r="AS370" s="16" t="n" hidden="false">
        <f>AS371+AS506</f>
        <v>0</v>
      </c>
      <c r="AT370" s="17" t="n" hidden="false">
        <f>AS370/N370-1</f>
        <v>-1</v>
      </c>
    </row>
    <row r="371" customFormat="false" hidden="false" outlineLevel="0" collapsed="false">
      <c r="A371" s="14" t="inlineStr">
        <is>
          <t xml:space="preserve">1.1.1.2.1.1</t>
        </is>
      </c>
      <c r="B371" s="14" t="inlineStr">
        <is>
          <t xml:space="preserve"/>
        </is>
      </c>
      <c r="C371" s="14" t="inlineStr">
        <is>
          <t xml:space="preserve">Электромонтажные работы в нежилой части</t>
        </is>
      </c>
      <c r="D371" s="6" t="inlineStr">
        <is>
          <t xml:space="preserve"/>
        </is>
      </c>
      <c r="E371" s="6" t="inlineStr">
        <is>
          <t xml:space="preserve"/>
        </is>
      </c>
      <c r="F371" s="6" t="inlineStr">
        <is>
          <t xml:space="preserve"/>
        </is>
      </c>
      <c r="G371" s="6" t="inlineStr">
        <is>
          <t xml:space="preserve"/>
        </is>
      </c>
      <c r="H371" s="15" t="n">
        <v/>
      </c>
      <c r="I371" s="16" t="n">
        <v/>
      </c>
      <c r="J371" s="16" t="n">
        <v/>
      </c>
      <c r="K371" s="16" t="n">
        <v/>
      </c>
      <c r="L371" s="16" t="n">
        <f>L372+L389+L417+L471+L489+L502</f>
        <v>4264738.01</v>
      </c>
      <c r="M371" s="16" t="n">
        <f>M372+M389+M417+M471+M489+M502</f>
        <v>6617554</v>
      </c>
      <c r="N371" s="16" t="n">
        <f>N372+N389+N417+N471+N489+N502</f>
        <v>10882292.01</v>
      </c>
      <c r="O371" s="15" t="n">
        <v/>
      </c>
      <c r="P371" s="16" t="n" hidden="false">
        <v/>
      </c>
      <c r="Q371" s="16" t="n" hidden="false">
        <v/>
      </c>
      <c r="R371" s="16" t="n" hidden="false">
        <v/>
      </c>
      <c r="S371" s="16" t="n" hidden="false">
        <f>S372+S389+S417+S471+S489+S502</f>
        <v>11953692.4</v>
      </c>
      <c r="T371" s="16" t="n" hidden="false">
        <f>T372+T389+T417+T471+T489+T502</f>
        <v>9860099</v>
      </c>
      <c r="U371" s="16" t="n" hidden="false">
        <f>U372+U389+U417+U471+U489+U502</f>
        <v>21813791.4</v>
      </c>
      <c r="V371" s="17" t="n" hidden="false">
        <f>U371/N371-1</f>
        <v>1.0045217845610814</v>
      </c>
      <c r="W371" s="15" t="n">
        <v/>
      </c>
      <c r="X371" s="16" t="n" hidden="false">
        <v/>
      </c>
      <c r="Y371" s="16" t="n" hidden="false">
        <v/>
      </c>
      <c r="Z371" s="16" t="n" hidden="false">
        <v/>
      </c>
      <c r="AA371" s="16" t="n" hidden="false">
        <f>AA372+AA389+AA417+AA471+AA489+AA502</f>
        <v>12249418.25</v>
      </c>
      <c r="AB371" s="16" t="n" hidden="false">
        <f>AB372+AB389+AB417+AB471+AB489+AB502</f>
        <v>16264385</v>
      </c>
      <c r="AC371" s="16" t="n" hidden="false">
        <f>AC372+AC389+AC417+AC471+AC489+AC502</f>
        <v>28513803.25</v>
      </c>
      <c r="AD371" s="17" t="n" hidden="false">
        <f>AC371/N371-1</f>
        <v>1.6202019963991026</v>
      </c>
      <c r="AE371" s="15" t="n">
        <v/>
      </c>
      <c r="AF371" s="16" t="n" hidden="false">
        <v/>
      </c>
      <c r="AG371" s="16" t="n" hidden="false">
        <v/>
      </c>
      <c r="AH371" s="16" t="n" hidden="false">
        <v/>
      </c>
      <c r="AI371" s="16" t="n" hidden="false">
        <f>AI372+AI389+AI417+AI471+AI489+AI502</f>
        <v>14337754.11</v>
      </c>
      <c r="AJ371" s="16" t="n" hidden="false">
        <f>AJ372+AJ389+AJ417+AJ471+AJ489+AJ502</f>
        <v>15285350</v>
      </c>
      <c r="AK371" s="16" t="n" hidden="false">
        <f>AK372+AK389+AK417+AK471+AK489+AK502</f>
        <v>29623104.11</v>
      </c>
      <c r="AL371" s="17" t="n" hidden="false">
        <f>AK371/N371-1</f>
        <v>1.7221383218515562</v>
      </c>
      <c r="AM371" s="15" t="n">
        <v/>
      </c>
      <c r="AN371" s="16" t="n" hidden="false">
        <v/>
      </c>
      <c r="AO371" s="16" t="n" hidden="false">
        <v/>
      </c>
      <c r="AP371" s="16" t="n" hidden="false">
        <v/>
      </c>
      <c r="AQ371" s="16" t="n" hidden="false">
        <f>AQ372+AQ389+AQ417+AQ471+AQ489+AQ502</f>
        <v>0</v>
      </c>
      <c r="AR371" s="16" t="n" hidden="false">
        <f>AR372+AR389+AR417+AR471+AR489+AR502</f>
        <v>0</v>
      </c>
      <c r="AS371" s="16" t="n" hidden="false">
        <f>AS372+AS389+AS417+AS471+AS489+AS502</f>
        <v>0</v>
      </c>
      <c r="AT371" s="17" t="n" hidden="false">
        <f>AS371/N371-1</f>
        <v>-1</v>
      </c>
    </row>
    <row r="372" customFormat="false" hidden="false" outlineLevel="0" collapsed="false">
      <c r="A372" s="14" t="inlineStr">
        <is>
          <t xml:space="preserve">1.1.1.2.1.1.1</t>
        </is>
      </c>
      <c r="B372" s="14" t="inlineStr">
        <is>
          <t xml:space="preserve"/>
        </is>
      </c>
      <c r="C372" s="14" t="inlineStr">
        <is>
          <t xml:space="preserve">Монтаж ВРУ</t>
        </is>
      </c>
      <c r="D372" s="6" t="inlineStr">
        <is>
          <t xml:space="preserve"/>
        </is>
      </c>
      <c r="E372" s="6" t="inlineStr">
        <is>
          <t xml:space="preserve"/>
        </is>
      </c>
      <c r="F372" s="6" t="inlineStr">
        <is>
          <t xml:space="preserve"/>
        </is>
      </c>
      <c r="G372" s="6" t="inlineStr">
        <is>
          <t xml:space="preserve"/>
        </is>
      </c>
      <c r="H372" s="15" t="n">
        <v/>
      </c>
      <c r="I372" s="16" t="n">
        <v/>
      </c>
      <c r="J372" s="16" t="n">
        <v/>
      </c>
      <c r="K372" s="16" t="n">
        <v/>
      </c>
      <c r="L372" s="16" t="n">
        <f>L373+L376+L378+L388</f>
        <v>5741.96</v>
      </c>
      <c r="M372" s="16" t="n">
        <f>M373+M376+M378+M388</f>
        <v>530926</v>
      </c>
      <c r="N372" s="16" t="n">
        <f>N373+N376+N378+N388</f>
        <v>536667.96</v>
      </c>
      <c r="O372" s="15" t="n">
        <v/>
      </c>
      <c r="P372" s="16" t="n" hidden="false">
        <v/>
      </c>
      <c r="Q372" s="16" t="n" hidden="false">
        <v/>
      </c>
      <c r="R372" s="16" t="n" hidden="false">
        <v/>
      </c>
      <c r="S372" s="16" t="n" hidden="false">
        <f>S373+S376+S378+S388</f>
        <v>50883.08</v>
      </c>
      <c r="T372" s="16" t="n" hidden="false">
        <f>T373+T376+T378+T388</f>
        <v>517227</v>
      </c>
      <c r="U372" s="16" t="n" hidden="false">
        <f>U373+U376+U378+U388</f>
        <v>568110.08</v>
      </c>
      <c r="V372" s="17" t="n" hidden="false">
        <f>U372/N372-1</f>
        <v>0.05858766004961424</v>
      </c>
      <c r="W372" s="15" t="n">
        <v/>
      </c>
      <c r="X372" s="16" t="n" hidden="false">
        <v/>
      </c>
      <c r="Y372" s="16" t="n" hidden="false">
        <v/>
      </c>
      <c r="Z372" s="16" t="n" hidden="false">
        <v/>
      </c>
      <c r="AA372" s="16" t="n" hidden="false">
        <f>AA373+AA376+AA378+AA388</f>
        <v>63776.04</v>
      </c>
      <c r="AB372" s="16" t="n" hidden="false">
        <f>AB373+AB376+AB378+AB388</f>
        <v>670000</v>
      </c>
      <c r="AC372" s="16" t="n" hidden="false">
        <f>AC373+AC376+AC378+AC388</f>
        <v>733776.04</v>
      </c>
      <c r="AD372" s="17" t="n" hidden="false">
        <f>AC372/N372-1</f>
        <v>0.36728125152095914</v>
      </c>
      <c r="AE372" s="15" t="n">
        <v/>
      </c>
      <c r="AF372" s="16" t="n" hidden="false">
        <v/>
      </c>
      <c r="AG372" s="16" t="n" hidden="false">
        <v/>
      </c>
      <c r="AH372" s="16" t="n" hidden="false">
        <v/>
      </c>
      <c r="AI372" s="16" t="n" hidden="false">
        <f>AI373+AI376+AI378+AI388</f>
        <v>70061.96</v>
      </c>
      <c r="AJ372" s="16" t="n" hidden="false">
        <f>AJ373+AJ376+AJ378+AJ388</f>
        <v>1127500</v>
      </c>
      <c r="AK372" s="16" t="n" hidden="false">
        <f>AK373+AK376+AK378+AK388</f>
        <v>1197561.96</v>
      </c>
      <c r="AL372" s="17" t="n" hidden="false">
        <f>AK372/N372-1</f>
        <v>1.2314765353236292</v>
      </c>
      <c r="AM372" s="15" t="n">
        <v/>
      </c>
      <c r="AN372" s="16" t="n" hidden="false">
        <v/>
      </c>
      <c r="AO372" s="16" t="n" hidden="false">
        <v/>
      </c>
      <c r="AP372" s="16" t="n" hidden="false">
        <v/>
      </c>
      <c r="AQ372" s="16" t="n" hidden="false">
        <f>AQ373+AQ376+AQ378+AQ388</f>
        <v>0</v>
      </c>
      <c r="AR372" s="16" t="n" hidden="false">
        <f>AR373+AR376+AR378+AR388</f>
        <v>0</v>
      </c>
      <c r="AS372" s="16" t="n" hidden="false">
        <f>AS373+AS376+AS378+AS388</f>
        <v>0</v>
      </c>
      <c r="AT372" s="17" t="n" hidden="false">
        <f>AS372/N372-1</f>
        <v>-1</v>
      </c>
    </row>
    <row r="373" customFormat="false" hidden="false" outlineLevel="0" collapsed="false">
      <c r="A373" s="18" t="inlineStr">
        <is>
          <t xml:space="preserve">1.1.1.2.1.1.1.1</t>
        </is>
      </c>
      <c r="B373" s="18" t="inlineStr">
        <is>
          <t xml:space="preserve"/>
        </is>
      </c>
      <c r="C373" s="18" t="inlineStr">
        <is>
          <t xml:space="preserve">Установка и коммутация щитов ВРУ / 7 панелей</t>
        </is>
      </c>
      <c r="D373" s="7" t="inlineStr">
        <is>
          <t xml:space="preserve"/>
        </is>
      </c>
      <c r="E373" s="7" t="inlineStr">
        <is>
          <t xml:space="preserve">Выгружается из БО по объектам BIM-КЦ</t>
        </is>
      </c>
      <c r="F373" s="7" t="inlineStr">
        <is>
          <t xml:space="preserve">ШТ</t>
        </is>
      </c>
      <c r="G373" s="7" t="inlineStr">
        <is>
          <t xml:space="preserve">1</t>
        </is>
      </c>
      <c r="H373" s="8" t="n">
        <v>1</v>
      </c>
      <c r="I373" s="19" t="n">
        <f>ROUND((L374+L375)/H373,2)</f>
        <v>1</v>
      </c>
      <c r="J373" s="20" t="n">
        <v>275280</v>
      </c>
      <c r="K373" s="19" t="n">
        <f>I373+ROUND(J373,2)</f>
        <v>275281</v>
      </c>
      <c r="L373" s="19" t="n">
        <f>ROUND(H373*I373,2)</f>
        <v>1</v>
      </c>
      <c r="M373" s="19" t="n">
        <f>ROUND(H373*ROUND(J373,2),2)</f>
        <v>275280</v>
      </c>
      <c r="N373" s="19" t="n">
        <f>L373+M373</f>
        <v>275281</v>
      </c>
      <c r="O373" s="8" t="n">
        <v>1</v>
      </c>
      <c r="P373" s="19" t="n" hidden="false">
        <f>ROUND((S374+S375)/O373,2)</f>
        <v>2361</v>
      </c>
      <c r="Q373" s="20" t="n" hidden="false">
        <v>440448</v>
      </c>
      <c r="R373" s="19" t="n" hidden="false">
        <f>P373+Q373</f>
        <v>442809</v>
      </c>
      <c r="S373" s="19" t="n" hidden="false">
        <f>ROUND(O373*P373,2)</f>
        <v>2361</v>
      </c>
      <c r="T373" s="19" t="n" hidden="false">
        <f>ROUND(O373*Q373,2)</f>
        <v>440448</v>
      </c>
      <c r="U373" s="19" t="n" hidden="false">
        <f>S373+T373</f>
        <v>442809</v>
      </c>
      <c r="V373" s="21" t="n" hidden="false">
        <f>U373/N373-1</f>
        <v>0.608570878484167</v>
      </c>
      <c r="W373" s="8" t="n">
        <v>1</v>
      </c>
      <c r="X373" s="19" t="n" hidden="false">
        <f>ROUND((AA374+AA375)/W373,2)</f>
        <v>21001</v>
      </c>
      <c r="Y373" s="20" t="n" hidden="false">
        <v>550000</v>
      </c>
      <c r="Z373" s="19" t="n" hidden="false">
        <f>X373+Y373</f>
        <v>571001</v>
      </c>
      <c r="AA373" s="19" t="n" hidden="false">
        <f>ROUND(W373*X373,2)</f>
        <v>21001</v>
      </c>
      <c r="AB373" s="19" t="n" hidden="false">
        <f>ROUND(W373*Y373,2)</f>
        <v>550000</v>
      </c>
      <c r="AC373" s="19" t="n" hidden="false">
        <f>AA373+AB373</f>
        <v>571001</v>
      </c>
      <c r="AD373" s="21" t="n" hidden="false">
        <f>AC373/N373-1</f>
        <v>1.0742477686436769</v>
      </c>
      <c r="AE373" s="8" t="n">
        <v>1</v>
      </c>
      <c r="AF373" s="19" t="n" hidden="false">
        <f>ROUND((AI374+AI375)/AE373,2)</f>
        <v>20001</v>
      </c>
      <c r="AG373" s="20" t="n" hidden="false">
        <v>600000</v>
      </c>
      <c r="AH373" s="19" t="n" hidden="false">
        <f>AF373+AG373</f>
        <v>620001</v>
      </c>
      <c r="AI373" s="19" t="n" hidden="false">
        <f>ROUND(AE373*AF373,2)</f>
        <v>20001</v>
      </c>
      <c r="AJ373" s="19" t="n" hidden="false">
        <f>ROUND(AE373*AG373,2)</f>
        <v>600000</v>
      </c>
      <c r="AK373" s="19" t="n" hidden="false">
        <f>AI373+AJ373</f>
        <v>620001</v>
      </c>
      <c r="AL373" s="21" t="n" hidden="false">
        <f>AK373/N373-1</f>
        <v>1.2522477032559456</v>
      </c>
      <c r="AM373" s="8" t="n">
        <v>0</v>
      </c>
      <c r="AN373" s="19" t="n" hidden="false">
        <f>ROUND((AQ374+AQ375)/AM373,2)</f>
        <v>0</v>
      </c>
      <c r="AO373" s="19" t="n" hidden="false">
        <v>0</v>
      </c>
      <c r="AP373" s="19" t="n" hidden="false">
        <f>AN373+AO373</f>
        <v>0</v>
      </c>
      <c r="AQ373" s="19" t="n" hidden="false">
        <f>ROUND(AM373*AN373,2)</f>
        <v>0</v>
      </c>
      <c r="AR373" s="19" t="n" hidden="false">
        <f>ROUND(AM373*AO373,2)</f>
        <v>0</v>
      </c>
      <c r="AS373" s="19" t="n" hidden="false">
        <f>AQ373+AR373</f>
        <v>0</v>
      </c>
      <c r="AT373" s="21" t="n" hidden="false">
        <f>AS373/N373-1</f>
        <v>-1</v>
      </c>
    </row>
    <row r="374" customFormat="false" hidden="false" outlineLevel="0" collapsed="false">
      <c r="A374" s="18" t="inlineStr">
        <is>
          <t xml:space="preserve">1.1.1.2.1.1.1.1.1</t>
        </is>
      </c>
      <c r="B374" s="18" t="inlineStr">
        <is>
          <t xml:space="preserve"/>
        </is>
      </c>
      <c r="C374" s="22" t="inlineStr">
        <is>
          <t xml:space="preserve">Комплект наконечников и бирок для монтажа ВРУ_ / 7 панелей</t>
        </is>
      </c>
      <c r="D374" s="7" t="inlineStr">
        <is>
          <t xml:space="preserve"/>
        </is>
      </c>
      <c r="E374" s="7" t="inlineStr">
        <is>
          <t xml:space="preserve"/>
        </is>
      </c>
      <c r="F374" s="7" t="inlineStr">
        <is>
          <t xml:space="preserve">КОМПЛ</t>
        </is>
      </c>
      <c r="G374" s="7" t="inlineStr">
        <is>
          <t xml:space="preserve">1</t>
        </is>
      </c>
      <c r="H374" s="8" t="n">
        <v>1</v>
      </c>
      <c r="I374" s="20" t="n">
        <v>0</v>
      </c>
      <c r="J374" s="19" t="n">
        <v/>
      </c>
      <c r="K374" s="19" t="n">
        <f>ROUND(I374,2)+J374</f>
        <v>0</v>
      </c>
      <c r="L374" s="19" t="n">
        <f>ROUND(H374*ROUND(I374,2),2)</f>
        <v>0</v>
      </c>
      <c r="M374" s="19" t="n">
        <v/>
      </c>
      <c r="N374" s="19" t="n">
        <f>L374+M374</f>
        <v>0</v>
      </c>
      <c r="O374" s="8" t="n">
        <v>1</v>
      </c>
      <c r="P374" s="20" t="n" hidden="false">
        <v>2360</v>
      </c>
      <c r="Q374" s="19" t="n" hidden="false">
        <v/>
      </c>
      <c r="R374" s="19" t="n" hidden="false">
        <f>P374+Q374</f>
        <v>2360</v>
      </c>
      <c r="S374" s="19" t="n" hidden="false">
        <f>ROUND(O374*P374,2)</f>
        <v>2360</v>
      </c>
      <c r="T374" s="19" t="n" hidden="false">
        <v/>
      </c>
      <c r="U374" s="19" t="n" hidden="false">
        <f>S374+T374</f>
        <v>2360</v>
      </c>
      <c r="V374" s="21" t="n" hidden="false">
        <f>U374/N374-1</f>
        <v>Infinity</v>
      </c>
      <c r="W374" s="8" t="n">
        <v>1</v>
      </c>
      <c r="X374" s="20" t="n" hidden="false">
        <v>21000</v>
      </c>
      <c r="Y374" s="19" t="n" hidden="false">
        <v/>
      </c>
      <c r="Z374" s="19" t="n" hidden="false">
        <f>X374+Y374</f>
        <v>21000</v>
      </c>
      <c r="AA374" s="19" t="n" hidden="false">
        <f>ROUND(W374*X374,2)</f>
        <v>21000</v>
      </c>
      <c r="AB374" s="19" t="n" hidden="false">
        <v/>
      </c>
      <c r="AC374" s="19" t="n" hidden="false">
        <f>AA374+AB374</f>
        <v>21000</v>
      </c>
      <c r="AD374" s="21" t="n" hidden="false">
        <f>AC374/N374-1</f>
        <v>Infinity</v>
      </c>
      <c r="AE374" s="8" t="n">
        <v>1</v>
      </c>
      <c r="AF374" s="20" t="n" hidden="false">
        <v>20000</v>
      </c>
      <c r="AG374" s="19" t="n" hidden="false">
        <v/>
      </c>
      <c r="AH374" s="19" t="n" hidden="false">
        <f>AF374+AG374</f>
        <v>20000</v>
      </c>
      <c r="AI374" s="19" t="n" hidden="false">
        <f>ROUND(AE374*AF374,2)</f>
        <v>20000</v>
      </c>
      <c r="AJ374" s="19" t="n" hidden="false">
        <v/>
      </c>
      <c r="AK374" s="19" t="n" hidden="false">
        <f>AI374+AJ374</f>
        <v>20000</v>
      </c>
      <c r="AL374" s="21" t="n" hidden="false">
        <f>AK374/N374-1</f>
        <v>Infinity</v>
      </c>
      <c r="AM374" s="8" t="n">
        <v>0</v>
      </c>
      <c r="AN374" s="19" t="n" hidden="false">
        <v>0</v>
      </c>
      <c r="AO374" s="19" t="n" hidden="false">
        <v/>
      </c>
      <c r="AP374" s="19" t="n" hidden="false">
        <f>AN374+AO374</f>
        <v>0</v>
      </c>
      <c r="AQ374" s="19" t="n" hidden="false">
        <f>ROUND(AM374*AN374,2)</f>
        <v>0</v>
      </c>
      <c r="AR374" s="19" t="n" hidden="false">
        <v/>
      </c>
      <c r="AS374" s="19" t="n" hidden="false">
        <f>AQ374+AR374</f>
        <v>0</v>
      </c>
      <c r="AT374" s="21" t="n" hidden="false">
        <f>AS374/N374-1</f>
        <v>NaN</v>
      </c>
    </row>
    <row r="375" customFormat="false" hidden="false" outlineLevel="0" collapsed="false">
      <c r="A375" s="18" t="inlineStr">
        <is>
          <t xml:space="preserve">1.1.1.2.1.1.1.1.2</t>
        </is>
      </c>
      <c r="B375" s="18" t="inlineStr">
        <is>
          <t xml:space="preserve"/>
        </is>
      </c>
      <c r="C375" s="22" t="inlineStr">
        <is>
          <t xml:space="preserve">ВРУ (в соответствии со схемой) / МЭЛ_ / 7-панельный (к-т)</t>
        </is>
      </c>
      <c r="D375" s="7" t="inlineStr">
        <is>
          <t xml:space="preserve"/>
        </is>
      </c>
      <c r="E375" s="7" t="inlineStr">
        <is>
          <t xml:space="preserve"/>
        </is>
      </c>
      <c r="F375" s="7" t="inlineStr">
        <is>
          <t xml:space="preserve">ШТ</t>
        </is>
      </c>
      <c r="G375" s="7" t="inlineStr">
        <is>
          <t xml:space="preserve">1</t>
        </is>
      </c>
      <c r="H375" s="8" t="n">
        <v>1</v>
      </c>
      <c r="I375" s="23" t="n">
        <v>1</v>
      </c>
      <c r="J375" s="19" t="n">
        <v/>
      </c>
      <c r="K375" s="19" t="n">
        <f>ROUND(I375,2)+J375</f>
        <v>1</v>
      </c>
      <c r="L375" s="19" t="n">
        <f>ROUND(H375*ROUND(I375,2),2)</f>
        <v>1</v>
      </c>
      <c r="M375" s="19" t="n">
        <v/>
      </c>
      <c r="N375" s="19" t="n">
        <f>L375+M375</f>
        <v>1</v>
      </c>
      <c r="O375" s="8" t="n">
        <v>1</v>
      </c>
      <c r="P375" s="23" t="n" hidden="false">
        <v>1</v>
      </c>
      <c r="Q375" s="19" t="n" hidden="false">
        <v/>
      </c>
      <c r="R375" s="19" t="n" hidden="false">
        <f>P375+Q375</f>
        <v>1</v>
      </c>
      <c r="S375" s="19" t="n" hidden="false">
        <f>ROUND(O375*P375,2)</f>
        <v>1</v>
      </c>
      <c r="T375" s="19" t="n" hidden="false">
        <v/>
      </c>
      <c r="U375" s="19" t="n" hidden="false">
        <f>S375+T375</f>
        <v>1</v>
      </c>
      <c r="V375" s="21" t="n" hidden="false">
        <f>U375/N375-1</f>
        <v>0</v>
      </c>
      <c r="W375" s="8" t="n">
        <v>1</v>
      </c>
      <c r="X375" s="23" t="n" hidden="false">
        <v>1</v>
      </c>
      <c r="Y375" s="19" t="n" hidden="false">
        <v/>
      </c>
      <c r="Z375" s="19" t="n" hidden="false">
        <f>X375+Y375</f>
        <v>1</v>
      </c>
      <c r="AA375" s="19" t="n" hidden="false">
        <f>ROUND(W375*X375,2)</f>
        <v>1</v>
      </c>
      <c r="AB375" s="19" t="n" hidden="false">
        <v/>
      </c>
      <c r="AC375" s="19" t="n" hidden="false">
        <f>AA375+AB375</f>
        <v>1</v>
      </c>
      <c r="AD375" s="21" t="n" hidden="false">
        <f>AC375/N375-1</f>
        <v>0</v>
      </c>
      <c r="AE375" s="8" t="n">
        <v>1</v>
      </c>
      <c r="AF375" s="23" t="n" hidden="false">
        <v>1</v>
      </c>
      <c r="AG375" s="19" t="n" hidden="false">
        <v/>
      </c>
      <c r="AH375" s="19" t="n" hidden="false">
        <f>AF375+AG375</f>
        <v>1</v>
      </c>
      <c r="AI375" s="19" t="n" hidden="false">
        <f>ROUND(AE375*AF375,2)</f>
        <v>1</v>
      </c>
      <c r="AJ375" s="19" t="n" hidden="false">
        <v/>
      </c>
      <c r="AK375" s="19" t="n" hidden="false">
        <f>AI375+AJ375</f>
        <v>1</v>
      </c>
      <c r="AL375" s="21" t="n" hidden="false">
        <f>AK375/N375-1</f>
        <v>0</v>
      </c>
      <c r="AM375" s="8" t="n">
        <v>0</v>
      </c>
      <c r="AN375" s="23" t="n" hidden="false">
        <v>0</v>
      </c>
      <c r="AO375" s="19" t="n" hidden="false">
        <v/>
      </c>
      <c r="AP375" s="19" t="n" hidden="false">
        <f>AN375+AO375</f>
        <v>0</v>
      </c>
      <c r="AQ375" s="19" t="n" hidden="false">
        <f>ROUND(AM375*AN375,2)</f>
        <v>0</v>
      </c>
      <c r="AR375" s="19" t="n" hidden="false">
        <v/>
      </c>
      <c r="AS375" s="19" t="n" hidden="false">
        <f>AQ375+AR375</f>
        <v>0</v>
      </c>
      <c r="AT375" s="21" t="n" hidden="false">
        <f>AS375/N375-1</f>
        <v>-1</v>
      </c>
    </row>
    <row r="376" customFormat="false" hidden="false" outlineLevel="0" collapsed="false">
      <c r="A376" s="18" t="inlineStr">
        <is>
          <t xml:space="preserve">1.1.1.2.1.1.1.2</t>
        </is>
      </c>
      <c r="B376" s="18" t="inlineStr">
        <is>
          <t xml:space="preserve"/>
        </is>
      </c>
      <c r="C376" s="18" t="inlineStr">
        <is>
          <t xml:space="preserve">Комплектация щитов ВРУ</t>
        </is>
      </c>
      <c r="D376" s="7" t="inlineStr">
        <is>
          <t xml:space="preserve"/>
        </is>
      </c>
      <c r="E376" s="7" t="inlineStr">
        <is>
          <t xml:space="preserve"/>
        </is>
      </c>
      <c r="F376" s="7" t="inlineStr">
        <is>
          <t xml:space="preserve">ШТ</t>
        </is>
      </c>
      <c r="G376" s="7" t="inlineStr">
        <is>
          <t xml:space="preserve">1</t>
        </is>
      </c>
      <c r="H376" s="8" t="n">
        <v>7</v>
      </c>
      <c r="I376" s="19" t="n">
        <f>ROUND((L377)/H376,2)</f>
        <v>0</v>
      </c>
      <c r="J376" s="20" t="n">
        <v>0</v>
      </c>
      <c r="K376" s="19" t="n">
        <f>I376+ROUND(J376,2)</f>
        <v>0</v>
      </c>
      <c r="L376" s="19" t="n">
        <f>ROUND(H376*I376,2)</f>
        <v>0</v>
      </c>
      <c r="M376" s="19" t="n">
        <f>ROUND(H376*ROUND(J376,2),2)</f>
        <v>0</v>
      </c>
      <c r="N376" s="19" t="n">
        <f>L376+M376</f>
        <v>0</v>
      </c>
      <c r="O376" s="8" t="n">
        <v>7</v>
      </c>
      <c r="P376" s="19" t="n" hidden="false">
        <f>ROUND((S377)/O376,2)</f>
        <v>2076</v>
      </c>
      <c r="Q376" s="20" t="n" hidden="false">
        <v>3200</v>
      </c>
      <c r="R376" s="19" t="n" hidden="false">
        <f>P376+Q376</f>
        <v>5276</v>
      </c>
      <c r="S376" s="19" t="n" hidden="false">
        <f>ROUND(O376*P376,2)</f>
        <v>14532</v>
      </c>
      <c r="T376" s="19" t="n" hidden="false">
        <f>ROUND(O376*Q376,2)</f>
        <v>22400</v>
      </c>
      <c r="U376" s="19" t="n" hidden="false">
        <f>S376+T376</f>
        <v>36932</v>
      </c>
      <c r="V376" s="21" t="n" hidden="false">
        <f>U376/N376-1</f>
        <v>Infinity</v>
      </c>
      <c r="W376" s="8" t="n">
        <v>7</v>
      </c>
      <c r="X376" s="19" t="n" hidden="false">
        <f>ROUND((AA377)/W376,2)</f>
        <v>2700</v>
      </c>
      <c r="Y376" s="19" t="n" hidden="false">
        <v>0</v>
      </c>
      <c r="Z376" s="19" t="n" hidden="false">
        <f>X376+Y376</f>
        <v>2700</v>
      </c>
      <c r="AA376" s="19" t="n" hidden="false">
        <f>ROUND(W376*X376,2)</f>
        <v>18900</v>
      </c>
      <c r="AB376" s="19" t="n" hidden="false">
        <f>ROUND(W376*Y376,2)</f>
        <v>0</v>
      </c>
      <c r="AC376" s="19" t="n" hidden="false">
        <f>AA376+AB376</f>
        <v>18900</v>
      </c>
      <c r="AD376" s="21" t="n" hidden="false">
        <f>AC376/N376-1</f>
        <v>Infinity</v>
      </c>
      <c r="AE376" s="8" t="n">
        <v>7</v>
      </c>
      <c r="AF376" s="19" t="n" hidden="false">
        <f>ROUND((AI377)/AE376,2)</f>
        <v>5000</v>
      </c>
      <c r="AG376" s="20" t="n" hidden="false">
        <v>500</v>
      </c>
      <c r="AH376" s="19" t="n" hidden="false">
        <f>AF376+AG376</f>
        <v>5500</v>
      </c>
      <c r="AI376" s="19" t="n" hidden="false">
        <f>ROUND(AE376*AF376,2)</f>
        <v>35000</v>
      </c>
      <c r="AJ376" s="19" t="n" hidden="false">
        <f>ROUND(AE376*AG376,2)</f>
        <v>3500</v>
      </c>
      <c r="AK376" s="19" t="n" hidden="false">
        <f>AI376+AJ376</f>
        <v>38500</v>
      </c>
      <c r="AL376" s="21" t="n" hidden="false">
        <f>AK376/N376-1</f>
        <v>Infinity</v>
      </c>
      <c r="AM376" s="8" t="n">
        <v>0</v>
      </c>
      <c r="AN376" s="19" t="n" hidden="false">
        <f>ROUND((AQ377)/AM376,2)</f>
        <v>0</v>
      </c>
      <c r="AO376" s="19" t="n" hidden="false">
        <v>0</v>
      </c>
      <c r="AP376" s="19" t="n" hidden="false">
        <f>AN376+AO376</f>
        <v>0</v>
      </c>
      <c r="AQ376" s="19" t="n" hidden="false">
        <f>ROUND(AM376*AN376,2)</f>
        <v>0</v>
      </c>
      <c r="AR376" s="19" t="n" hidden="false">
        <f>ROUND(AM376*AO376,2)</f>
        <v>0</v>
      </c>
      <c r="AS376" s="19" t="n" hidden="false">
        <f>AQ376+AR376</f>
        <v>0</v>
      </c>
      <c r="AT376" s="21" t="n" hidden="false">
        <f>AS376/N376-1</f>
        <v>NaN</v>
      </c>
    </row>
    <row r="377" customFormat="false" hidden="false" outlineLevel="0" collapsed="false">
      <c r="A377" s="18" t="inlineStr">
        <is>
          <t xml:space="preserve">1.1.1.2.1.1.1.2.1</t>
        </is>
      </c>
      <c r="B377" s="18" t="inlineStr">
        <is>
          <t xml:space="preserve"/>
        </is>
      </c>
      <c r="C377" s="22" t="inlineStr">
        <is>
          <t xml:space="preserve">Автоматическая установка пожаротушения_ / ОСП-2</t>
        </is>
      </c>
      <c r="D377" s="7" t="inlineStr">
        <is>
          <t xml:space="preserve"/>
        </is>
      </c>
      <c r="E377" s="7" t="inlineStr">
        <is>
          <t xml:space="preserve"/>
        </is>
      </c>
      <c r="F377" s="7" t="inlineStr">
        <is>
          <t xml:space="preserve">ШТ</t>
        </is>
      </c>
      <c r="G377" s="7" t="inlineStr">
        <is>
          <t xml:space="preserve">1</t>
        </is>
      </c>
      <c r="H377" s="8" t="n">
        <v>7</v>
      </c>
      <c r="I377" s="20" t="n">
        <v>0</v>
      </c>
      <c r="J377" s="19" t="n">
        <v/>
      </c>
      <c r="K377" s="19" t="n">
        <f>ROUND(I377,2)+J377</f>
        <v>0</v>
      </c>
      <c r="L377" s="19" t="n">
        <f>ROUND(H377*ROUND(I377,2),2)</f>
        <v>0</v>
      </c>
      <c r="M377" s="19" t="n">
        <v/>
      </c>
      <c r="N377" s="19" t="n">
        <f>L377+M377</f>
        <v>0</v>
      </c>
      <c r="O377" s="8" t="n">
        <v>7</v>
      </c>
      <c r="P377" s="20" t="n" hidden="false">
        <v>2076</v>
      </c>
      <c r="Q377" s="19" t="n" hidden="false">
        <v/>
      </c>
      <c r="R377" s="19" t="n" hidden="false">
        <f>P377+Q377</f>
        <v>2076</v>
      </c>
      <c r="S377" s="19" t="n" hidden="false">
        <f>ROUND(O377*P377,2)</f>
        <v>14532</v>
      </c>
      <c r="T377" s="19" t="n" hidden="false">
        <v/>
      </c>
      <c r="U377" s="19" t="n" hidden="false">
        <f>S377+T377</f>
        <v>14532</v>
      </c>
      <c r="V377" s="21" t="n" hidden="false">
        <f>U377/N377-1</f>
        <v>Infinity</v>
      </c>
      <c r="W377" s="8" t="n">
        <v>7</v>
      </c>
      <c r="X377" s="20" t="n" hidden="false">
        <v>2700</v>
      </c>
      <c r="Y377" s="19" t="n" hidden="false">
        <v/>
      </c>
      <c r="Z377" s="19" t="n" hidden="false">
        <f>X377+Y377</f>
        <v>2700</v>
      </c>
      <c r="AA377" s="19" t="n" hidden="false">
        <f>ROUND(W377*X377,2)</f>
        <v>18900</v>
      </c>
      <c r="AB377" s="19" t="n" hidden="false">
        <v/>
      </c>
      <c r="AC377" s="19" t="n" hidden="false">
        <f>AA377+AB377</f>
        <v>18900</v>
      </c>
      <c r="AD377" s="21" t="n" hidden="false">
        <f>AC377/N377-1</f>
        <v>Infinity</v>
      </c>
      <c r="AE377" s="8" t="n">
        <v>7</v>
      </c>
      <c r="AF377" s="20" t="n" hidden="false">
        <v>5000</v>
      </c>
      <c r="AG377" s="19" t="n" hidden="false">
        <v/>
      </c>
      <c r="AH377" s="19" t="n" hidden="false">
        <f>AF377+AG377</f>
        <v>5000</v>
      </c>
      <c r="AI377" s="19" t="n" hidden="false">
        <f>ROUND(AE377*AF377,2)</f>
        <v>35000</v>
      </c>
      <c r="AJ377" s="19" t="n" hidden="false">
        <v/>
      </c>
      <c r="AK377" s="19" t="n" hidden="false">
        <f>AI377+AJ377</f>
        <v>35000</v>
      </c>
      <c r="AL377" s="21" t="n" hidden="false">
        <f>AK377/N377-1</f>
        <v>Infinity</v>
      </c>
      <c r="AM377" s="8" t="n">
        <v>0</v>
      </c>
      <c r="AN377" s="19" t="n" hidden="false">
        <v>0</v>
      </c>
      <c r="AO377" s="19" t="n" hidden="false">
        <v/>
      </c>
      <c r="AP377" s="19" t="n" hidden="false">
        <f>AN377+AO377</f>
        <v>0</v>
      </c>
      <c r="AQ377" s="19" t="n" hidden="false">
        <f>ROUND(AM377*AN377,2)</f>
        <v>0</v>
      </c>
      <c r="AR377" s="19" t="n" hidden="false">
        <v/>
      </c>
      <c r="AS377" s="19" t="n" hidden="false">
        <f>AQ377+AR377</f>
        <v>0</v>
      </c>
      <c r="AT377" s="21" t="n" hidden="false">
        <f>AS377/N377-1</f>
        <v>NaN</v>
      </c>
    </row>
    <row r="378" customFormat="false" hidden="false" outlineLevel="0" collapsed="false">
      <c r="A378" s="18" t="inlineStr">
        <is>
          <t xml:space="preserve">1.1.1.2.1.1.1.3</t>
        </is>
      </c>
      <c r="B378" s="18" t="inlineStr">
        <is>
          <t xml:space="preserve"/>
        </is>
      </c>
      <c r="C378" s="18" t="inlineStr">
        <is>
          <t xml:space="preserve">Средства защиты</t>
        </is>
      </c>
      <c r="D378" s="7" t="inlineStr">
        <is>
          <t xml:space="preserve"/>
        </is>
      </c>
      <c r="E378" s="7" t="inlineStr">
        <is>
          <t xml:space="preserve"/>
        </is>
      </c>
      <c r="F378" s="7" t="inlineStr">
        <is>
          <t xml:space="preserve">ШТ</t>
        </is>
      </c>
      <c r="G378" s="7" t="inlineStr">
        <is>
          <t xml:space="preserve">1</t>
        </is>
      </c>
      <c r="H378" s="8" t="n">
        <v>16</v>
      </c>
      <c r="I378" s="19" t="n">
        <f>ROUND((L379+L380+L381+L382+L383+L384+L385+L386+L387)/H378,2)</f>
        <v>358.81</v>
      </c>
      <c r="J378" s="20" t="n">
        <v>0</v>
      </c>
      <c r="K378" s="19" t="n">
        <f>I378+ROUND(J378,2)</f>
        <v>358.81</v>
      </c>
      <c r="L378" s="19" t="n">
        <f>ROUND(H378*I378,2)</f>
        <v>5740.96</v>
      </c>
      <c r="M378" s="19" t="n">
        <f>ROUND(H378*ROUND(J378,2),2)</f>
        <v>0</v>
      </c>
      <c r="N378" s="19" t="n">
        <f>L378+M378</f>
        <v>5740.96</v>
      </c>
      <c r="O378" s="8" t="n">
        <v>16</v>
      </c>
      <c r="P378" s="19" t="n" hidden="false">
        <f>ROUND((S379+S380+S381+S382+S383+S384+S385+S386+S387)/O378,2)</f>
        <v>2124.38</v>
      </c>
      <c r="Q378" s="20" t="n" hidden="false">
        <v>1</v>
      </c>
      <c r="R378" s="19" t="n" hidden="false">
        <f>P378+Q378</f>
        <v>2125.38</v>
      </c>
      <c r="S378" s="19" t="n" hidden="false">
        <f>ROUND(O378*P378,2)</f>
        <v>33990.08</v>
      </c>
      <c r="T378" s="19" t="n" hidden="false">
        <f>ROUND(O378*Q378,2)</f>
        <v>16</v>
      </c>
      <c r="U378" s="19" t="n" hidden="false">
        <f>S378+T378</f>
        <v>34006.08</v>
      </c>
      <c r="V378" s="21" t="n" hidden="false">
        <f>U378/N378-1</f>
        <v>4.923413505755136</v>
      </c>
      <c r="W378" s="8" t="n">
        <v>16</v>
      </c>
      <c r="X378" s="19" t="n" hidden="false">
        <f>ROUND((AA379+AA380+AA381+AA382+AA383+AA384+AA385+AA386+AA387)/W378,2)</f>
        <v>1492.19</v>
      </c>
      <c r="Y378" s="19" t="n" hidden="false">
        <v>0</v>
      </c>
      <c r="Z378" s="19" t="n" hidden="false">
        <f>X378+Y378</f>
        <v>1492.19</v>
      </c>
      <c r="AA378" s="19" t="n" hidden="false">
        <f>ROUND(W378*X378,2)</f>
        <v>23875.04</v>
      </c>
      <c r="AB378" s="19" t="n" hidden="false">
        <f>ROUND(W378*Y378,2)</f>
        <v>0</v>
      </c>
      <c r="AC378" s="19" t="n" hidden="false">
        <f>AA378+AB378</f>
        <v>23875.04</v>
      </c>
      <c r="AD378" s="21" t="n" hidden="false">
        <f>AC378/N378-1</f>
        <v>3.158719099244726</v>
      </c>
      <c r="AE378" s="8" t="n">
        <v>16</v>
      </c>
      <c r="AF378" s="19" t="n" hidden="false">
        <f>ROUND((AI379+AI380+AI381+AI382+AI383+AI384+AI385+AI386+AI387)/AE378,2)</f>
        <v>941.31</v>
      </c>
      <c r="AG378" s="20" t="n" hidden="false">
        <v>1500</v>
      </c>
      <c r="AH378" s="19" t="n" hidden="false">
        <f>AF378+AG378</f>
        <v>2441.31</v>
      </c>
      <c r="AI378" s="19" t="n" hidden="false">
        <f>ROUND(AE378*AF378,2)</f>
        <v>15060.96</v>
      </c>
      <c r="AJ378" s="19" t="n" hidden="false">
        <f>ROUND(AE378*AG378,2)</f>
        <v>24000</v>
      </c>
      <c r="AK378" s="19" t="n" hidden="false">
        <f>AI378+AJ378</f>
        <v>39060.96</v>
      </c>
      <c r="AL378" s="21" t="n" hidden="false">
        <f>AK378/N378-1</f>
        <v>5.8039073604414595</v>
      </c>
      <c r="AM378" s="8" t="n">
        <v>0</v>
      </c>
      <c r="AN378" s="19" t="n" hidden="false">
        <f>ROUND((AQ379+AQ380+AQ381+AQ382+AQ383+AQ384+AQ385+AQ386+AQ387)/AM378,2)</f>
        <v>0</v>
      </c>
      <c r="AO378" s="19" t="n" hidden="false">
        <v>0</v>
      </c>
      <c r="AP378" s="19" t="n" hidden="false">
        <f>AN378+AO378</f>
        <v>0</v>
      </c>
      <c r="AQ378" s="19" t="n" hidden="false">
        <f>ROUND(AM378*AN378,2)</f>
        <v>0</v>
      </c>
      <c r="AR378" s="19" t="n" hidden="false">
        <f>ROUND(AM378*AO378,2)</f>
        <v>0</v>
      </c>
      <c r="AS378" s="19" t="n" hidden="false">
        <f>AQ378+AR378</f>
        <v>0</v>
      </c>
      <c r="AT378" s="21" t="n" hidden="false">
        <f>AS378/N378-1</f>
        <v>-1</v>
      </c>
    </row>
    <row r="379" customFormat="false" hidden="false" outlineLevel="0" collapsed="false">
      <c r="A379" s="18" t="inlineStr">
        <is>
          <t xml:space="preserve">1.1.1.2.1.1.1.3.1</t>
        </is>
      </c>
      <c r="B379" s="18" t="inlineStr">
        <is>
          <t xml:space="preserve"/>
        </is>
      </c>
      <c r="C379" s="22" t="inlineStr">
        <is>
          <t xml:space="preserve">Заземления переносные_</t>
        </is>
      </c>
      <c r="D379" s="7" t="inlineStr">
        <is>
          <t xml:space="preserve"/>
        </is>
      </c>
      <c r="E379" s="7" t="inlineStr">
        <is>
          <t xml:space="preserve"/>
        </is>
      </c>
      <c r="F379" s="7" t="inlineStr">
        <is>
          <t xml:space="preserve">КОМПЛ</t>
        </is>
      </c>
      <c r="G379" s="7" t="inlineStr">
        <is>
          <t xml:space="preserve">1</t>
        </is>
      </c>
      <c r="H379" s="8" t="n">
        <v>2</v>
      </c>
      <c r="I379" s="20" t="n">
        <v>0</v>
      </c>
      <c r="J379" s="19" t="n">
        <v/>
      </c>
      <c r="K379" s="19" t="n">
        <f>ROUND(I379,2)+J379</f>
        <v>0</v>
      </c>
      <c r="L379" s="19" t="n">
        <f>ROUND(H379*ROUND(I379,2),2)</f>
        <v>0</v>
      </c>
      <c r="M379" s="19" t="n">
        <v/>
      </c>
      <c r="N379" s="19" t="n">
        <f>L379+M379</f>
        <v>0</v>
      </c>
      <c r="O379" s="8" t="n">
        <v>2</v>
      </c>
      <c r="P379" s="20" t="n" hidden="false">
        <v>5250</v>
      </c>
      <c r="Q379" s="19" t="n" hidden="false">
        <v/>
      </c>
      <c r="R379" s="19" t="n" hidden="false">
        <f>P379+Q379</f>
        <v>5250</v>
      </c>
      <c r="S379" s="19" t="n" hidden="false">
        <f>ROUND(O379*P379,2)</f>
        <v>10500</v>
      </c>
      <c r="T379" s="19" t="n" hidden="false">
        <v/>
      </c>
      <c r="U379" s="19" t="n" hidden="false">
        <f>S379+T379</f>
        <v>10500</v>
      </c>
      <c r="V379" s="21" t="n" hidden="false">
        <f>U379/N379-1</f>
        <v>Infinity</v>
      </c>
      <c r="W379" s="8" t="n">
        <v>2</v>
      </c>
      <c r="X379" s="20" t="n" hidden="false">
        <v>2370</v>
      </c>
      <c r="Y379" s="19" t="n" hidden="false">
        <v/>
      </c>
      <c r="Z379" s="19" t="n" hidden="false">
        <f>X379+Y379</f>
        <v>2370</v>
      </c>
      <c r="AA379" s="19" t="n" hidden="false">
        <f>ROUND(W379*X379,2)</f>
        <v>4740</v>
      </c>
      <c r="AB379" s="19" t="n" hidden="false">
        <v/>
      </c>
      <c r="AC379" s="19" t="n" hidden="false">
        <f>AA379+AB379</f>
        <v>4740</v>
      </c>
      <c r="AD379" s="21" t="n" hidden="false">
        <f>AC379/N379-1</f>
        <v>Infinity</v>
      </c>
      <c r="AE379" s="8" t="n">
        <v>2</v>
      </c>
      <c r="AF379" s="20" t="n" hidden="false">
        <v>1000</v>
      </c>
      <c r="AG379" s="19" t="n" hidden="false">
        <v/>
      </c>
      <c r="AH379" s="19" t="n" hidden="false">
        <f>AF379+AG379</f>
        <v>1000</v>
      </c>
      <c r="AI379" s="19" t="n" hidden="false">
        <f>ROUND(AE379*AF379,2)</f>
        <v>2000</v>
      </c>
      <c r="AJ379" s="19" t="n" hidden="false">
        <v/>
      </c>
      <c r="AK379" s="19" t="n" hidden="false">
        <f>AI379+AJ379</f>
        <v>2000</v>
      </c>
      <c r="AL379" s="21" t="n" hidden="false">
        <f>AK379/N379-1</f>
        <v>Infinity</v>
      </c>
      <c r="AM379" s="8" t="n">
        <v>0</v>
      </c>
      <c r="AN379" s="19" t="n" hidden="false">
        <v>0</v>
      </c>
      <c r="AO379" s="19" t="n" hidden="false">
        <v/>
      </c>
      <c r="AP379" s="19" t="n" hidden="false">
        <f>AN379+AO379</f>
        <v>0</v>
      </c>
      <c r="AQ379" s="19" t="n" hidden="false">
        <f>ROUND(AM379*AN379,2)</f>
        <v>0</v>
      </c>
      <c r="AR379" s="19" t="n" hidden="false">
        <v/>
      </c>
      <c r="AS379" s="19" t="n" hidden="false">
        <f>AQ379+AR379</f>
        <v>0</v>
      </c>
      <c r="AT379" s="21" t="n" hidden="false">
        <f>AS379/N379-1</f>
        <v>NaN</v>
      </c>
    </row>
    <row r="380" customFormat="false" hidden="false" outlineLevel="0" collapsed="false">
      <c r="A380" s="18" t="inlineStr">
        <is>
          <t xml:space="preserve">1.1.1.2.1.1.1.3.2</t>
        </is>
      </c>
      <c r="B380" s="18" t="inlineStr">
        <is>
          <t xml:space="preserve"/>
        </is>
      </c>
      <c r="C380" s="22" t="inlineStr">
        <is>
          <t xml:space="preserve">Аптечка_</t>
        </is>
      </c>
      <c r="D380" s="7" t="inlineStr">
        <is>
          <t xml:space="preserve"/>
        </is>
      </c>
      <c r="E380" s="7" t="inlineStr">
        <is>
          <t xml:space="preserve"/>
        </is>
      </c>
      <c r="F380" s="7" t="inlineStr">
        <is>
          <t xml:space="preserve">ШТ</t>
        </is>
      </c>
      <c r="G380" s="7" t="inlineStr">
        <is>
          <t xml:space="preserve">1</t>
        </is>
      </c>
      <c r="H380" s="8" t="n">
        <v>1</v>
      </c>
      <c r="I380" s="20" t="n">
        <v>2954.24</v>
      </c>
      <c r="J380" s="19" t="n">
        <v/>
      </c>
      <c r="K380" s="19" t="n">
        <f>ROUND(I380,2)+J380</f>
        <v>2954.24</v>
      </c>
      <c r="L380" s="19" t="n">
        <f>ROUND(H380*ROUND(I380,2),2)</f>
        <v>2954.24</v>
      </c>
      <c r="M380" s="19" t="n">
        <v/>
      </c>
      <c r="N380" s="19" t="n">
        <f>L380+M380</f>
        <v>2954.24</v>
      </c>
      <c r="O380" s="8" t="n">
        <v>1</v>
      </c>
      <c r="P380" s="20" t="n" hidden="false">
        <v>1550</v>
      </c>
      <c r="Q380" s="19" t="n" hidden="false">
        <v/>
      </c>
      <c r="R380" s="19" t="n" hidden="false">
        <f>P380+Q380</f>
        <v>1550</v>
      </c>
      <c r="S380" s="19" t="n" hidden="false">
        <f>ROUND(O380*P380,2)</f>
        <v>1550</v>
      </c>
      <c r="T380" s="19" t="n" hidden="false">
        <v/>
      </c>
      <c r="U380" s="19" t="n" hidden="false">
        <f>S380+T380</f>
        <v>1550</v>
      </c>
      <c r="V380" s="21" t="n" hidden="false">
        <f>U380/N380-1</f>
        <v>-0.4753303726169844</v>
      </c>
      <c r="W380" s="8" t="n">
        <v>1</v>
      </c>
      <c r="X380" s="20" t="n" hidden="false">
        <v>1680</v>
      </c>
      <c r="Y380" s="19" t="n" hidden="false">
        <v/>
      </c>
      <c r="Z380" s="19" t="n" hidden="false">
        <f>X380+Y380</f>
        <v>1680</v>
      </c>
      <c r="AA380" s="19" t="n" hidden="false">
        <f>ROUND(W380*X380,2)</f>
        <v>1680</v>
      </c>
      <c r="AB380" s="19" t="n" hidden="false">
        <v/>
      </c>
      <c r="AC380" s="19" t="n" hidden="false">
        <f>AA380+AB380</f>
        <v>1680</v>
      </c>
      <c r="AD380" s="21" t="n" hidden="false">
        <f>AC380/N380-1</f>
        <v>-0.43132582322357016</v>
      </c>
      <c r="AE380" s="8" t="n">
        <v>1</v>
      </c>
      <c r="AF380" s="20" t="n" hidden="false">
        <v>1500</v>
      </c>
      <c r="AG380" s="19" t="n" hidden="false">
        <v/>
      </c>
      <c r="AH380" s="19" t="n" hidden="false">
        <f>AF380+AG380</f>
        <v>1500</v>
      </c>
      <c r="AI380" s="19" t="n" hidden="false">
        <f>ROUND(AE380*AF380,2)</f>
        <v>1500</v>
      </c>
      <c r="AJ380" s="19" t="n" hidden="false">
        <v/>
      </c>
      <c r="AK380" s="19" t="n" hidden="false">
        <f>AI380+AJ380</f>
        <v>1500</v>
      </c>
      <c r="AL380" s="21" t="n" hidden="false">
        <f>AK380/N380-1</f>
        <v>-0.4922551993067591</v>
      </c>
      <c r="AM380" s="8" t="n">
        <v>0</v>
      </c>
      <c r="AN380" s="19" t="n" hidden="false">
        <v>0</v>
      </c>
      <c r="AO380" s="19" t="n" hidden="false">
        <v/>
      </c>
      <c r="AP380" s="19" t="n" hidden="false">
        <f>AN380+AO380</f>
        <v>0</v>
      </c>
      <c r="AQ380" s="19" t="n" hidden="false">
        <f>ROUND(AM380*AN380,2)</f>
        <v>0</v>
      </c>
      <c r="AR380" s="19" t="n" hidden="false">
        <v/>
      </c>
      <c r="AS380" s="19" t="n" hidden="false">
        <f>AQ380+AR380</f>
        <v>0</v>
      </c>
      <c r="AT380" s="21" t="n" hidden="false">
        <f>AS380/N380-1</f>
        <v>-1</v>
      </c>
    </row>
    <row r="381" customFormat="false" hidden="false" outlineLevel="0" collapsed="false">
      <c r="A381" s="18" t="inlineStr">
        <is>
          <t xml:space="preserve">1.1.1.2.1.1.1.3.3</t>
        </is>
      </c>
      <c r="B381" s="18" t="inlineStr">
        <is>
          <t xml:space="preserve"/>
        </is>
      </c>
      <c r="C381" s="22" t="inlineStr">
        <is>
          <t xml:space="preserve">Защитные очки</t>
        </is>
      </c>
      <c r="D381" s="7" t="inlineStr">
        <is>
          <t xml:space="preserve"/>
        </is>
      </c>
      <c r="E381" s="7" t="inlineStr">
        <is>
          <t xml:space="preserve"/>
        </is>
      </c>
      <c r="F381" s="7" t="inlineStr">
        <is>
          <t xml:space="preserve">ШТ</t>
        </is>
      </c>
      <c r="G381" s="7" t="inlineStr">
        <is>
          <t xml:space="preserve">1</t>
        </is>
      </c>
      <c r="H381" s="8" t="n">
        <v>1</v>
      </c>
      <c r="I381" s="20" t="n">
        <v>72.85</v>
      </c>
      <c r="J381" s="19" t="n">
        <v/>
      </c>
      <c r="K381" s="19" t="n">
        <f>ROUND(I381,2)+J381</f>
        <v>72.85</v>
      </c>
      <c r="L381" s="19" t="n">
        <f>ROUND(H381*ROUND(I381,2),2)</f>
        <v>72.85</v>
      </c>
      <c r="M381" s="19" t="n">
        <v/>
      </c>
      <c r="N381" s="19" t="n">
        <f>L381+M381</f>
        <v>72.85</v>
      </c>
      <c r="O381" s="8" t="n">
        <v>1</v>
      </c>
      <c r="P381" s="20" t="n" hidden="false">
        <v>347</v>
      </c>
      <c r="Q381" s="19" t="n" hidden="false">
        <v/>
      </c>
      <c r="R381" s="19" t="n" hidden="false">
        <f>P381+Q381</f>
        <v>347</v>
      </c>
      <c r="S381" s="19" t="n" hidden="false">
        <f>ROUND(O381*P381,2)</f>
        <v>347</v>
      </c>
      <c r="T381" s="19" t="n" hidden="false">
        <v/>
      </c>
      <c r="U381" s="19" t="n" hidden="false">
        <f>S381+T381</f>
        <v>347</v>
      </c>
      <c r="V381" s="21" t="n" hidden="false">
        <f>U381/N381-1</f>
        <v>3.7632120796156494</v>
      </c>
      <c r="W381" s="8" t="n">
        <v>1</v>
      </c>
      <c r="X381" s="20" t="n" hidden="false">
        <v>195</v>
      </c>
      <c r="Y381" s="19" t="n" hidden="false">
        <v/>
      </c>
      <c r="Z381" s="19" t="n" hidden="false">
        <f>X381+Y381</f>
        <v>195</v>
      </c>
      <c r="AA381" s="19" t="n" hidden="false">
        <f>ROUND(W381*X381,2)</f>
        <v>195</v>
      </c>
      <c r="AB381" s="19" t="n" hidden="false">
        <v/>
      </c>
      <c r="AC381" s="19" t="n" hidden="false">
        <f>AA381+AB381</f>
        <v>195</v>
      </c>
      <c r="AD381" s="21" t="n" hidden="false">
        <f>AC381/N381-1</f>
        <v>1.6767330130404945</v>
      </c>
      <c r="AE381" s="8" t="n">
        <v>1</v>
      </c>
      <c r="AF381" s="20" t="n" hidden="false">
        <v>2000</v>
      </c>
      <c r="AG381" s="19" t="n" hidden="false">
        <v/>
      </c>
      <c r="AH381" s="19" t="n" hidden="false">
        <f>AF381+AG381</f>
        <v>2000</v>
      </c>
      <c r="AI381" s="19" t="n" hidden="false">
        <f>ROUND(AE381*AF381,2)</f>
        <v>2000</v>
      </c>
      <c r="AJ381" s="19" t="n" hidden="false">
        <v/>
      </c>
      <c r="AK381" s="19" t="n" hidden="false">
        <f>AI381+AJ381</f>
        <v>2000</v>
      </c>
      <c r="AL381" s="21" t="n" hidden="false">
        <f>AK381/N381-1</f>
        <v>26.453671928620455</v>
      </c>
      <c r="AM381" s="8" t="n">
        <v>0</v>
      </c>
      <c r="AN381" s="19" t="n" hidden="false">
        <v>0</v>
      </c>
      <c r="AO381" s="19" t="n" hidden="false">
        <v/>
      </c>
      <c r="AP381" s="19" t="n" hidden="false">
        <f>AN381+AO381</f>
        <v>0</v>
      </c>
      <c r="AQ381" s="19" t="n" hidden="false">
        <f>ROUND(AM381*AN381,2)</f>
        <v>0</v>
      </c>
      <c r="AR381" s="19" t="n" hidden="false">
        <v/>
      </c>
      <c r="AS381" s="19" t="n" hidden="false">
        <f>AQ381+AR381</f>
        <v>0</v>
      </c>
      <c r="AT381" s="21" t="n" hidden="false">
        <f>AS381/N381-1</f>
        <v>-1</v>
      </c>
    </row>
    <row r="382" customFormat="false" hidden="false" outlineLevel="0" collapsed="false">
      <c r="A382" s="18" t="inlineStr">
        <is>
          <t xml:space="preserve">1.1.1.2.1.1.1.3.4</t>
        </is>
      </c>
      <c r="B382" s="18" t="inlineStr">
        <is>
          <t xml:space="preserve"/>
        </is>
      </c>
      <c r="C382" s="22" t="inlineStr">
        <is>
          <t xml:space="preserve">Диэлектрические галоши_</t>
        </is>
      </c>
      <c r="D382" s="7" t="inlineStr">
        <is>
          <t xml:space="preserve"/>
        </is>
      </c>
      <c r="E382" s="7" t="inlineStr">
        <is>
          <t xml:space="preserve"/>
        </is>
      </c>
      <c r="F382" s="7" t="inlineStr">
        <is>
          <t xml:space="preserve">ШТ</t>
        </is>
      </c>
      <c r="G382" s="7" t="inlineStr">
        <is>
          <t xml:space="preserve">1</t>
        </is>
      </c>
      <c r="H382" s="8" t="n">
        <v>2</v>
      </c>
      <c r="I382" s="20" t="n">
        <v>876.44</v>
      </c>
      <c r="J382" s="19" t="n">
        <v/>
      </c>
      <c r="K382" s="19" t="n">
        <f>ROUND(I382,2)+J382</f>
        <v>876.44</v>
      </c>
      <c r="L382" s="19" t="n">
        <f>ROUND(H382*ROUND(I382,2),2)</f>
        <v>1752.88</v>
      </c>
      <c r="M382" s="19" t="n">
        <v/>
      </c>
      <c r="N382" s="19" t="n">
        <f>L382+M382</f>
        <v>1752.88</v>
      </c>
      <c r="O382" s="8" t="n">
        <v>2</v>
      </c>
      <c r="P382" s="20" t="n" hidden="false">
        <v>766</v>
      </c>
      <c r="Q382" s="19" t="n" hidden="false">
        <v/>
      </c>
      <c r="R382" s="19" t="n" hidden="false">
        <f>P382+Q382</f>
        <v>766</v>
      </c>
      <c r="S382" s="19" t="n" hidden="false">
        <f>ROUND(O382*P382,2)</f>
        <v>1532</v>
      </c>
      <c r="T382" s="19" t="n" hidden="false">
        <v/>
      </c>
      <c r="U382" s="19" t="n" hidden="false">
        <f>S382+T382</f>
        <v>1532</v>
      </c>
      <c r="V382" s="21" t="n" hidden="false">
        <f>U382/N382-1</f>
        <v>-0.12600976678380726</v>
      </c>
      <c r="W382" s="8" t="n">
        <v>2</v>
      </c>
      <c r="X382" s="20" t="n" hidden="false">
        <v>1150</v>
      </c>
      <c r="Y382" s="19" t="n" hidden="false">
        <v/>
      </c>
      <c r="Z382" s="19" t="n" hidden="false">
        <f>X382+Y382</f>
        <v>1150</v>
      </c>
      <c r="AA382" s="19" t="n" hidden="false">
        <f>ROUND(W382*X382,2)</f>
        <v>2300</v>
      </c>
      <c r="AB382" s="19" t="n" hidden="false">
        <v/>
      </c>
      <c r="AC382" s="19" t="n" hidden="false">
        <f>AA382+AB382</f>
        <v>2300</v>
      </c>
      <c r="AD382" s="21" t="n" hidden="false">
        <f>AC382/N382-1</f>
        <v>0.31212632924102035</v>
      </c>
      <c r="AE382" s="8" t="n">
        <v>2</v>
      </c>
      <c r="AF382" s="20" t="n" hidden="false">
        <v>1000</v>
      </c>
      <c r="AG382" s="19" t="n" hidden="false">
        <v/>
      </c>
      <c r="AH382" s="19" t="n" hidden="false">
        <f>AF382+AG382</f>
        <v>1000</v>
      </c>
      <c r="AI382" s="19" t="n" hidden="false">
        <f>ROUND(AE382*AF382,2)</f>
        <v>2000</v>
      </c>
      <c r="AJ382" s="19" t="n" hidden="false">
        <v/>
      </c>
      <c r="AK382" s="19" t="n" hidden="false">
        <f>AI382+AJ382</f>
        <v>2000</v>
      </c>
      <c r="AL382" s="21" t="n" hidden="false">
        <f>AK382/N382-1</f>
        <v>0.14097941673132208</v>
      </c>
      <c r="AM382" s="8" t="n">
        <v>0</v>
      </c>
      <c r="AN382" s="19" t="n" hidden="false">
        <v>0</v>
      </c>
      <c r="AO382" s="19" t="n" hidden="false">
        <v/>
      </c>
      <c r="AP382" s="19" t="n" hidden="false">
        <f>AN382+AO382</f>
        <v>0</v>
      </c>
      <c r="AQ382" s="19" t="n" hidden="false">
        <f>ROUND(AM382*AN382,2)</f>
        <v>0</v>
      </c>
      <c r="AR382" s="19" t="n" hidden="false">
        <v/>
      </c>
      <c r="AS382" s="19" t="n" hidden="false">
        <f>AQ382+AR382</f>
        <v>0</v>
      </c>
      <c r="AT382" s="21" t="n" hidden="false">
        <f>AS382/N382-1</f>
        <v>-1</v>
      </c>
    </row>
    <row r="383" customFormat="false" hidden="false" outlineLevel="0" collapsed="false">
      <c r="A383" s="18" t="inlineStr">
        <is>
          <t xml:space="preserve">1.1.1.2.1.1.1.3.5</t>
        </is>
      </c>
      <c r="B383" s="18" t="inlineStr">
        <is>
          <t xml:space="preserve"/>
        </is>
      </c>
      <c r="C383" s="22" t="inlineStr">
        <is>
          <t xml:space="preserve">Диэлектрические ковры_ /  800х1500 мм</t>
        </is>
      </c>
      <c r="D383" s="7" t="inlineStr">
        <is>
          <t xml:space="preserve"/>
        </is>
      </c>
      <c r="E383" s="7" t="inlineStr">
        <is>
          <t xml:space="preserve"/>
        </is>
      </c>
      <c r="F383" s="7" t="inlineStr">
        <is>
          <t xml:space="preserve">ШТ</t>
        </is>
      </c>
      <c r="G383" s="7" t="inlineStr">
        <is>
          <t xml:space="preserve">1</t>
        </is>
      </c>
      <c r="H383" s="8" t="n">
        <v>3</v>
      </c>
      <c r="I383" s="20" t="n">
        <v>0</v>
      </c>
      <c r="J383" s="19" t="n">
        <v/>
      </c>
      <c r="K383" s="19" t="n">
        <f>ROUND(I383,2)+J383</f>
        <v>0</v>
      </c>
      <c r="L383" s="19" t="n">
        <f>ROUND(H383*ROUND(I383,2),2)</f>
        <v>0</v>
      </c>
      <c r="M383" s="19" t="n">
        <v/>
      </c>
      <c r="N383" s="19" t="n">
        <f>L383+M383</f>
        <v>0</v>
      </c>
      <c r="O383" s="8" t="n">
        <v>3</v>
      </c>
      <c r="P383" s="20" t="n" hidden="false">
        <v>2800</v>
      </c>
      <c r="Q383" s="19" t="n" hidden="false">
        <v/>
      </c>
      <c r="R383" s="19" t="n" hidden="false">
        <f>P383+Q383</f>
        <v>2800</v>
      </c>
      <c r="S383" s="19" t="n" hidden="false">
        <f>ROUND(O383*P383,2)</f>
        <v>8400</v>
      </c>
      <c r="T383" s="19" t="n" hidden="false">
        <v/>
      </c>
      <c r="U383" s="19" t="n" hidden="false">
        <f>S383+T383</f>
        <v>8400</v>
      </c>
      <c r="V383" s="21" t="n" hidden="false">
        <f>U383/N383-1</f>
        <v>Infinity</v>
      </c>
      <c r="W383" s="8" t="n">
        <v>3</v>
      </c>
      <c r="X383" s="20" t="n" hidden="false">
        <v>2280</v>
      </c>
      <c r="Y383" s="19" t="n" hidden="false">
        <v/>
      </c>
      <c r="Z383" s="19" t="n" hidden="false">
        <f>X383+Y383</f>
        <v>2280</v>
      </c>
      <c r="AA383" s="19" t="n" hidden="false">
        <f>ROUND(W383*X383,2)</f>
        <v>6840</v>
      </c>
      <c r="AB383" s="19" t="n" hidden="false">
        <v/>
      </c>
      <c r="AC383" s="19" t="n" hidden="false">
        <f>AA383+AB383</f>
        <v>6840</v>
      </c>
      <c r="AD383" s="21" t="n" hidden="false">
        <f>AC383/N383-1</f>
        <v>Infinity</v>
      </c>
      <c r="AE383" s="8" t="n">
        <v>3</v>
      </c>
      <c r="AF383" s="20" t="n" hidden="false">
        <v>500</v>
      </c>
      <c r="AG383" s="19" t="n" hidden="false">
        <v/>
      </c>
      <c r="AH383" s="19" t="n" hidden="false">
        <f>AF383+AG383</f>
        <v>500</v>
      </c>
      <c r="AI383" s="19" t="n" hidden="false">
        <f>ROUND(AE383*AF383,2)</f>
        <v>1500</v>
      </c>
      <c r="AJ383" s="19" t="n" hidden="false">
        <v/>
      </c>
      <c r="AK383" s="19" t="n" hidden="false">
        <f>AI383+AJ383</f>
        <v>1500</v>
      </c>
      <c r="AL383" s="21" t="n" hidden="false">
        <f>AK383/N383-1</f>
        <v>Infinity</v>
      </c>
      <c r="AM383" s="8" t="n">
        <v>0</v>
      </c>
      <c r="AN383" s="19" t="n" hidden="false">
        <v>0</v>
      </c>
      <c r="AO383" s="19" t="n" hidden="false">
        <v/>
      </c>
      <c r="AP383" s="19" t="n" hidden="false">
        <f>AN383+AO383</f>
        <v>0</v>
      </c>
      <c r="AQ383" s="19" t="n" hidden="false">
        <f>ROUND(AM383*AN383,2)</f>
        <v>0</v>
      </c>
      <c r="AR383" s="19" t="n" hidden="false">
        <v/>
      </c>
      <c r="AS383" s="19" t="n" hidden="false">
        <f>AQ383+AR383</f>
        <v>0</v>
      </c>
      <c r="AT383" s="21" t="n" hidden="false">
        <f>AS383/N383-1</f>
        <v>NaN</v>
      </c>
    </row>
    <row r="384" customFormat="false" hidden="false" outlineLevel="0" collapsed="false">
      <c r="A384" s="18" t="inlineStr">
        <is>
          <t xml:space="preserve">1.1.1.2.1.1.1.3.6</t>
        </is>
      </c>
      <c r="B384" s="18" t="inlineStr">
        <is>
          <t xml:space="preserve"/>
        </is>
      </c>
      <c r="C384" s="22" t="inlineStr">
        <is>
          <t xml:space="preserve">Указатель напряжения_ / 10-500 В</t>
        </is>
      </c>
      <c r="D384" s="7" t="inlineStr">
        <is>
          <t xml:space="preserve">МИН-2 ТУ 25-04-84</t>
        </is>
      </c>
      <c r="E384" s="7" t="inlineStr">
        <is>
          <t xml:space="preserve"/>
        </is>
      </c>
      <c r="F384" s="7" t="inlineStr">
        <is>
          <t xml:space="preserve">ШТ</t>
        </is>
      </c>
      <c r="G384" s="7" t="inlineStr">
        <is>
          <t xml:space="preserve">1</t>
        </is>
      </c>
      <c r="H384" s="8" t="n">
        <v>2</v>
      </c>
      <c r="I384" s="20" t="n">
        <v>0</v>
      </c>
      <c r="J384" s="19" t="n">
        <v/>
      </c>
      <c r="K384" s="19" t="n">
        <f>ROUND(I384,2)+J384</f>
        <v>0</v>
      </c>
      <c r="L384" s="19" t="n">
        <f>ROUND(H384*ROUND(I384,2),2)</f>
        <v>0</v>
      </c>
      <c r="M384" s="19" t="n">
        <v/>
      </c>
      <c r="N384" s="19" t="n">
        <f>L384+M384</f>
        <v>0</v>
      </c>
      <c r="O384" s="8" t="n">
        <v>2</v>
      </c>
      <c r="P384" s="20" t="n" hidden="false">
        <v>3500</v>
      </c>
      <c r="Q384" s="19" t="n" hidden="false">
        <v/>
      </c>
      <c r="R384" s="19" t="n" hidden="false">
        <f>P384+Q384</f>
        <v>3500</v>
      </c>
      <c r="S384" s="19" t="n" hidden="false">
        <f>ROUND(O384*P384,2)</f>
        <v>7000</v>
      </c>
      <c r="T384" s="19" t="n" hidden="false">
        <v/>
      </c>
      <c r="U384" s="19" t="n" hidden="false">
        <f>S384+T384</f>
        <v>7000</v>
      </c>
      <c r="V384" s="21" t="n" hidden="false">
        <f>U384/N384-1</f>
        <v>Infinity</v>
      </c>
      <c r="W384" s="8" t="n">
        <v>2</v>
      </c>
      <c r="X384" s="20" t="n" hidden="false">
        <v>1700</v>
      </c>
      <c r="Y384" s="19" t="n" hidden="false">
        <v/>
      </c>
      <c r="Z384" s="19" t="n" hidden="false">
        <f>X384+Y384</f>
        <v>1700</v>
      </c>
      <c r="AA384" s="19" t="n" hidden="false">
        <f>ROUND(W384*X384,2)</f>
        <v>3400</v>
      </c>
      <c r="AB384" s="19" t="n" hidden="false">
        <v/>
      </c>
      <c r="AC384" s="19" t="n" hidden="false">
        <f>AA384+AB384</f>
        <v>3400</v>
      </c>
      <c r="AD384" s="21" t="n" hidden="false">
        <f>AC384/N384-1</f>
        <v>Infinity</v>
      </c>
      <c r="AE384" s="8" t="n">
        <v>2</v>
      </c>
      <c r="AF384" s="20" t="n" hidden="false">
        <v>1500</v>
      </c>
      <c r="AG384" s="19" t="n" hidden="false">
        <v/>
      </c>
      <c r="AH384" s="19" t="n" hidden="false">
        <f>AF384+AG384</f>
        <v>1500</v>
      </c>
      <c r="AI384" s="19" t="n" hidden="false">
        <f>ROUND(AE384*AF384,2)</f>
        <v>3000</v>
      </c>
      <c r="AJ384" s="19" t="n" hidden="false">
        <v/>
      </c>
      <c r="AK384" s="19" t="n" hidden="false">
        <f>AI384+AJ384</f>
        <v>3000</v>
      </c>
      <c r="AL384" s="21" t="n" hidden="false">
        <f>AK384/N384-1</f>
        <v>Infinity</v>
      </c>
      <c r="AM384" s="8" t="n">
        <v>0</v>
      </c>
      <c r="AN384" s="19" t="n" hidden="false">
        <v>0</v>
      </c>
      <c r="AO384" s="19" t="n" hidden="false">
        <v/>
      </c>
      <c r="AP384" s="19" t="n" hidden="false">
        <f>AN384+AO384</f>
        <v>0</v>
      </c>
      <c r="AQ384" s="19" t="n" hidden="false">
        <f>ROUND(AM384*AN384,2)</f>
        <v>0</v>
      </c>
      <c r="AR384" s="19" t="n" hidden="false">
        <v/>
      </c>
      <c r="AS384" s="19" t="n" hidden="false">
        <f>AQ384+AR384</f>
        <v>0</v>
      </c>
      <c r="AT384" s="21" t="n" hidden="false">
        <f>AS384/N384-1</f>
        <v>NaN</v>
      </c>
    </row>
    <row r="385" customFormat="false" hidden="false" outlineLevel="0" collapsed="false">
      <c r="A385" s="18" t="inlineStr">
        <is>
          <t xml:space="preserve">1.1.1.2.1.1.1.3.7</t>
        </is>
      </c>
      <c r="B385" s="18" t="inlineStr">
        <is>
          <t xml:space="preserve"/>
        </is>
      </c>
      <c r="C385" s="22" t="inlineStr">
        <is>
          <t xml:space="preserve">Перчатки диэлектрические до 1 кВ/Безшовные</t>
        </is>
      </c>
      <c r="D385" s="7" t="inlineStr">
        <is>
          <t xml:space="preserve"/>
        </is>
      </c>
      <c r="E385" s="7" t="inlineStr">
        <is>
          <t xml:space="preserve"/>
        </is>
      </c>
      <c r="F385" s="7" t="inlineStr">
        <is>
          <t xml:space="preserve">ПАР</t>
        </is>
      </c>
      <c r="G385" s="7" t="inlineStr">
        <is>
          <t xml:space="preserve">1</t>
        </is>
      </c>
      <c r="H385" s="8" t="n">
        <v>2</v>
      </c>
      <c r="I385" s="20" t="n">
        <v>0</v>
      </c>
      <c r="J385" s="19" t="n">
        <v/>
      </c>
      <c r="K385" s="19" t="n">
        <f>ROUND(I385,2)+J385</f>
        <v>0</v>
      </c>
      <c r="L385" s="19" t="n">
        <f>ROUND(H385*ROUND(I385,2),2)</f>
        <v>0</v>
      </c>
      <c r="M385" s="19" t="n">
        <v/>
      </c>
      <c r="N385" s="19" t="n">
        <f>L385+M385</f>
        <v>0</v>
      </c>
      <c r="O385" s="8" t="n">
        <v>2</v>
      </c>
      <c r="P385" s="20" t="n" hidden="false">
        <v>850</v>
      </c>
      <c r="Q385" s="19" t="n" hidden="false">
        <v/>
      </c>
      <c r="R385" s="19" t="n" hidden="false">
        <f>P385+Q385</f>
        <v>850</v>
      </c>
      <c r="S385" s="19" t="n" hidden="false">
        <f>ROUND(O385*P385,2)</f>
        <v>1700</v>
      </c>
      <c r="T385" s="19" t="n" hidden="false">
        <v/>
      </c>
      <c r="U385" s="19" t="n" hidden="false">
        <f>S385+T385</f>
        <v>1700</v>
      </c>
      <c r="V385" s="21" t="n" hidden="false">
        <f>U385/N385-1</f>
        <v>Infinity</v>
      </c>
      <c r="W385" s="8" t="n">
        <v>2</v>
      </c>
      <c r="X385" s="20" t="n" hidden="false">
        <v>850</v>
      </c>
      <c r="Y385" s="19" t="n" hidden="false">
        <v/>
      </c>
      <c r="Z385" s="19" t="n" hidden="false">
        <f>X385+Y385</f>
        <v>850</v>
      </c>
      <c r="AA385" s="19" t="n" hidden="false">
        <f>ROUND(W385*X385,2)</f>
        <v>1700</v>
      </c>
      <c r="AB385" s="19" t="n" hidden="false">
        <v/>
      </c>
      <c r="AC385" s="19" t="n" hidden="false">
        <f>AA385+AB385</f>
        <v>1700</v>
      </c>
      <c r="AD385" s="21" t="n" hidden="false">
        <f>AC385/N385-1</f>
        <v>Infinity</v>
      </c>
      <c r="AE385" s="8" t="n">
        <v>2</v>
      </c>
      <c r="AF385" s="20" t="n" hidden="false">
        <v>300</v>
      </c>
      <c r="AG385" s="19" t="n" hidden="false">
        <v/>
      </c>
      <c r="AH385" s="19" t="n" hidden="false">
        <f>AF385+AG385</f>
        <v>300</v>
      </c>
      <c r="AI385" s="19" t="n" hidden="false">
        <f>ROUND(AE385*AF385,2)</f>
        <v>600</v>
      </c>
      <c r="AJ385" s="19" t="n" hidden="false">
        <v/>
      </c>
      <c r="AK385" s="19" t="n" hidden="false">
        <f>AI385+AJ385</f>
        <v>600</v>
      </c>
      <c r="AL385" s="21" t="n" hidden="false">
        <f>AK385/N385-1</f>
        <v>Infinity</v>
      </c>
      <c r="AM385" s="8" t="n">
        <v>0</v>
      </c>
      <c r="AN385" s="19" t="n" hidden="false">
        <v>0</v>
      </c>
      <c r="AO385" s="19" t="n" hidden="false">
        <v/>
      </c>
      <c r="AP385" s="19" t="n" hidden="false">
        <f>AN385+AO385</f>
        <v>0</v>
      </c>
      <c r="AQ385" s="19" t="n" hidden="false">
        <f>ROUND(AM385*AN385,2)</f>
        <v>0</v>
      </c>
      <c r="AR385" s="19" t="n" hidden="false">
        <v/>
      </c>
      <c r="AS385" s="19" t="n" hidden="false">
        <f>AQ385+AR385</f>
        <v>0</v>
      </c>
      <c r="AT385" s="21" t="n" hidden="false">
        <f>AS385/N385-1</f>
        <v>NaN</v>
      </c>
    </row>
    <row r="386" customFormat="false" hidden="false" outlineLevel="0" collapsed="false">
      <c r="A386" s="18" t="inlineStr">
        <is>
          <t xml:space="preserve">1.1.1.2.1.1.1.3.8</t>
        </is>
      </c>
      <c r="B386" s="18" t="inlineStr">
        <is>
          <t xml:space="preserve"/>
        </is>
      </c>
      <c r="C386" s="22" t="inlineStr">
        <is>
          <t xml:space="preserve">Огнетушитель_ / углекислотный ОУ-2</t>
        </is>
      </c>
      <c r="D386" s="7" t="inlineStr">
        <is>
          <t xml:space="preserve"/>
        </is>
      </c>
      <c r="E386" s="7" t="inlineStr">
        <is>
          <t xml:space="preserve"/>
        </is>
      </c>
      <c r="F386" s="7" t="inlineStr">
        <is>
          <t xml:space="preserve">ШТ</t>
        </is>
      </c>
      <c r="G386" s="7" t="inlineStr">
        <is>
          <t xml:space="preserve">1</t>
        </is>
      </c>
      <c r="H386" s="8" t="n">
        <v>1</v>
      </c>
      <c r="I386" s="23" t="n">
        <v>961</v>
      </c>
      <c r="J386" s="19" t="n">
        <v/>
      </c>
      <c r="K386" s="19" t="n">
        <f>ROUND(I386,2)+J386</f>
        <v>961</v>
      </c>
      <c r="L386" s="19" t="n">
        <f>ROUND(H386*ROUND(I386,2),2)</f>
        <v>961</v>
      </c>
      <c r="M386" s="19" t="n">
        <v/>
      </c>
      <c r="N386" s="19" t="n">
        <f>L386+M386</f>
        <v>961</v>
      </c>
      <c r="O386" s="8" t="n">
        <v>1</v>
      </c>
      <c r="P386" s="23" t="n" hidden="false">
        <v>961</v>
      </c>
      <c r="Q386" s="19" t="n" hidden="false">
        <v/>
      </c>
      <c r="R386" s="19" t="n" hidden="false">
        <f>P386+Q386</f>
        <v>961</v>
      </c>
      <c r="S386" s="19" t="n" hidden="false">
        <f>ROUND(O386*P386,2)</f>
        <v>961</v>
      </c>
      <c r="T386" s="19" t="n" hidden="false">
        <v/>
      </c>
      <c r="U386" s="19" t="n" hidden="false">
        <f>S386+T386</f>
        <v>961</v>
      </c>
      <c r="V386" s="21" t="n" hidden="false">
        <f>U386/N386-1</f>
        <v>0</v>
      </c>
      <c r="W386" s="8" t="n">
        <v>1</v>
      </c>
      <c r="X386" s="23" t="n" hidden="false">
        <v>961</v>
      </c>
      <c r="Y386" s="19" t="n" hidden="false">
        <v/>
      </c>
      <c r="Z386" s="19" t="n" hidden="false">
        <f>X386+Y386</f>
        <v>961</v>
      </c>
      <c r="AA386" s="19" t="n" hidden="false">
        <f>ROUND(W386*X386,2)</f>
        <v>961</v>
      </c>
      <c r="AB386" s="19" t="n" hidden="false">
        <v/>
      </c>
      <c r="AC386" s="19" t="n" hidden="false">
        <f>AA386+AB386</f>
        <v>961</v>
      </c>
      <c r="AD386" s="21" t="n" hidden="false">
        <f>AC386/N386-1</f>
        <v>0</v>
      </c>
      <c r="AE386" s="8" t="n">
        <v>1</v>
      </c>
      <c r="AF386" s="23" t="n" hidden="false">
        <v>961</v>
      </c>
      <c r="AG386" s="19" t="n" hidden="false">
        <v/>
      </c>
      <c r="AH386" s="19" t="n" hidden="false">
        <f>AF386+AG386</f>
        <v>961</v>
      </c>
      <c r="AI386" s="19" t="n" hidden="false">
        <f>ROUND(AE386*AF386,2)</f>
        <v>961</v>
      </c>
      <c r="AJ386" s="19" t="n" hidden="false">
        <v/>
      </c>
      <c r="AK386" s="19" t="n" hidden="false">
        <f>AI386+AJ386</f>
        <v>961</v>
      </c>
      <c r="AL386" s="21" t="n" hidden="false">
        <f>AK386/N386-1</f>
        <v>0</v>
      </c>
      <c r="AM386" s="8" t="n">
        <v>0</v>
      </c>
      <c r="AN386" s="23" t="n" hidden="false">
        <v>0</v>
      </c>
      <c r="AO386" s="19" t="n" hidden="false">
        <v/>
      </c>
      <c r="AP386" s="19" t="n" hidden="false">
        <f>AN386+AO386</f>
        <v>0</v>
      </c>
      <c r="AQ386" s="19" t="n" hidden="false">
        <f>ROUND(AM386*AN386,2)</f>
        <v>0</v>
      </c>
      <c r="AR386" s="19" t="n" hidden="false">
        <v/>
      </c>
      <c r="AS386" s="19" t="n" hidden="false">
        <f>AQ386+AR386</f>
        <v>0</v>
      </c>
      <c r="AT386" s="21" t="n" hidden="false">
        <f>AS386/N386-1</f>
        <v>-1</v>
      </c>
    </row>
    <row r="387" customFormat="false" hidden="false" outlineLevel="0" collapsed="false">
      <c r="A387" s="18" t="inlineStr">
        <is>
          <t xml:space="preserve">1.1.1.2.1.1.1.3.9</t>
        </is>
      </c>
      <c r="B387" s="18" t="inlineStr">
        <is>
          <t xml:space="preserve"/>
        </is>
      </c>
      <c r="C387" s="22" t="inlineStr">
        <is>
          <t xml:space="preserve">Огнетушитель_ / углекислотный ОУ-3</t>
        </is>
      </c>
      <c r="D387" s="7" t="inlineStr">
        <is>
          <t xml:space="preserve"/>
        </is>
      </c>
      <c r="E387" s="7" t="inlineStr">
        <is>
          <t xml:space="preserve"/>
        </is>
      </c>
      <c r="F387" s="7" t="inlineStr">
        <is>
          <t xml:space="preserve">ШТ</t>
        </is>
      </c>
      <c r="G387" s="7" t="inlineStr">
        <is>
          <t xml:space="preserve">1</t>
        </is>
      </c>
      <c r="H387" s="8" t="n">
        <v>1</v>
      </c>
      <c r="I387" s="20" t="n">
        <v>0</v>
      </c>
      <c r="J387" s="19" t="n">
        <v/>
      </c>
      <c r="K387" s="19" t="n">
        <f>ROUND(I387,2)+J387</f>
        <v>0</v>
      </c>
      <c r="L387" s="19" t="n">
        <f>ROUND(H387*ROUND(I387,2),2)</f>
        <v>0</v>
      </c>
      <c r="M387" s="19" t="n">
        <v/>
      </c>
      <c r="N387" s="19" t="n">
        <f>L387+M387</f>
        <v>0</v>
      </c>
      <c r="O387" s="8" t="n">
        <v>1</v>
      </c>
      <c r="P387" s="20" t="n" hidden="false">
        <v>2000</v>
      </c>
      <c r="Q387" s="19" t="n" hidden="false">
        <v/>
      </c>
      <c r="R387" s="19" t="n" hidden="false">
        <f>P387+Q387</f>
        <v>2000</v>
      </c>
      <c r="S387" s="19" t="n" hidden="false">
        <f>ROUND(O387*P387,2)</f>
        <v>2000</v>
      </c>
      <c r="T387" s="19" t="n" hidden="false">
        <v/>
      </c>
      <c r="U387" s="19" t="n" hidden="false">
        <f>S387+T387</f>
        <v>2000</v>
      </c>
      <c r="V387" s="21" t="n" hidden="false">
        <f>U387/N387-1</f>
        <v>Infinity</v>
      </c>
      <c r="W387" s="8" t="n">
        <v>1</v>
      </c>
      <c r="X387" s="20" t="n" hidden="false">
        <v>2059</v>
      </c>
      <c r="Y387" s="19" t="n" hidden="false">
        <v/>
      </c>
      <c r="Z387" s="19" t="n" hidden="false">
        <f>X387+Y387</f>
        <v>2059</v>
      </c>
      <c r="AA387" s="19" t="n" hidden="false">
        <f>ROUND(W387*X387,2)</f>
        <v>2059</v>
      </c>
      <c r="AB387" s="19" t="n" hidden="false">
        <v/>
      </c>
      <c r="AC387" s="19" t="n" hidden="false">
        <f>AA387+AB387</f>
        <v>2059</v>
      </c>
      <c r="AD387" s="21" t="n" hidden="false">
        <f>AC387/N387-1</f>
        <v>Infinity</v>
      </c>
      <c r="AE387" s="8" t="n">
        <v>1</v>
      </c>
      <c r="AF387" s="20" t="n" hidden="false">
        <v>1500</v>
      </c>
      <c r="AG387" s="19" t="n" hidden="false">
        <v/>
      </c>
      <c r="AH387" s="19" t="n" hidden="false">
        <f>AF387+AG387</f>
        <v>1500</v>
      </c>
      <c r="AI387" s="19" t="n" hidden="false">
        <f>ROUND(AE387*AF387,2)</f>
        <v>1500</v>
      </c>
      <c r="AJ387" s="19" t="n" hidden="false">
        <v/>
      </c>
      <c r="AK387" s="19" t="n" hidden="false">
        <f>AI387+AJ387</f>
        <v>1500</v>
      </c>
      <c r="AL387" s="21" t="n" hidden="false">
        <f>AK387/N387-1</f>
        <v>Infinity</v>
      </c>
      <c r="AM387" s="8" t="n">
        <v>0</v>
      </c>
      <c r="AN387" s="19" t="n" hidden="false">
        <v>0</v>
      </c>
      <c r="AO387" s="19" t="n" hidden="false">
        <v/>
      </c>
      <c r="AP387" s="19" t="n" hidden="false">
        <f>AN387+AO387</f>
        <v>0</v>
      </c>
      <c r="AQ387" s="19" t="n" hidden="false">
        <f>ROUND(AM387*AN387,2)</f>
        <v>0</v>
      </c>
      <c r="AR387" s="19" t="n" hidden="false">
        <v/>
      </c>
      <c r="AS387" s="19" t="n" hidden="false">
        <f>AQ387+AR387</f>
        <v>0</v>
      </c>
      <c r="AT387" s="21" t="n" hidden="false">
        <f>AS387/N387-1</f>
        <v>NaN</v>
      </c>
    </row>
    <row r="388" customFormat="false" hidden="false" outlineLevel="0" collapsed="false">
      <c r="A388" s="18" t="inlineStr">
        <is>
          <t xml:space="preserve">1.1.1.2.1.1.1.4</t>
        </is>
      </c>
      <c r="B388" s="18" t="inlineStr">
        <is>
          <t xml:space="preserve"/>
        </is>
      </c>
      <c r="C388" s="18" t="inlineStr">
        <is>
          <t xml:space="preserve">Пуско-наладочные работы ВРУ</t>
        </is>
      </c>
      <c r="D388" s="7" t="inlineStr">
        <is>
          <t xml:space="preserve"/>
        </is>
      </c>
      <c r="E388" s="7" t="inlineStr">
        <is>
          <t xml:space="preserve"/>
        </is>
      </c>
      <c r="F388" s="7" t="inlineStr">
        <is>
          <t xml:space="preserve">ШТ</t>
        </is>
      </c>
      <c r="G388" s="7" t="inlineStr">
        <is>
          <t xml:space="preserve">1</t>
        </is>
      </c>
      <c r="H388" s="8" t="n">
        <v>1</v>
      </c>
      <c r="I388" s="19" t="n">
        <v/>
      </c>
      <c r="J388" s="20" t="n">
        <v>255646</v>
      </c>
      <c r="K388" s="19" t="n">
        <f>I388+ROUND(J388,2)</f>
        <v>255646</v>
      </c>
      <c r="L388" s="19" t="n">
        <v/>
      </c>
      <c r="M388" s="19" t="n">
        <f>ROUND(H388*ROUND(J388,2),2)</f>
        <v>255646</v>
      </c>
      <c r="N388" s="19" t="n">
        <f>L388+M388</f>
        <v>255646</v>
      </c>
      <c r="O388" s="8" t="n">
        <v>1</v>
      </c>
      <c r="P388" s="19" t="n" hidden="false">
        <v/>
      </c>
      <c r="Q388" s="20" t="n" hidden="false">
        <v>54363</v>
      </c>
      <c r="R388" s="19" t="n" hidden="false">
        <f>P388+Q388</f>
        <v>54363</v>
      </c>
      <c r="S388" s="19" t="n" hidden="false">
        <v/>
      </c>
      <c r="T388" s="19" t="n" hidden="false">
        <f>ROUND(O388*Q388,2)</f>
        <v>54363</v>
      </c>
      <c r="U388" s="19" t="n" hidden="false">
        <f>S388+T388</f>
        <v>54363</v>
      </c>
      <c r="V388" s="21" t="n" hidden="false">
        <f>U388/N388-1</f>
        <v>-0.7873504768312432</v>
      </c>
      <c r="W388" s="8" t="n">
        <v>1</v>
      </c>
      <c r="X388" s="19" t="n" hidden="false">
        <v/>
      </c>
      <c r="Y388" s="20" t="n" hidden="false">
        <v>120000</v>
      </c>
      <c r="Z388" s="19" t="n" hidden="false">
        <f>X388+Y388</f>
        <v>120000</v>
      </c>
      <c r="AA388" s="19" t="n" hidden="false">
        <v/>
      </c>
      <c r="AB388" s="19" t="n" hidden="false">
        <f>ROUND(W388*Y388,2)</f>
        <v>120000</v>
      </c>
      <c r="AC388" s="19" t="n" hidden="false">
        <f>AA388+AB388</f>
        <v>120000</v>
      </c>
      <c r="AD388" s="21" t="n" hidden="false">
        <f>AC388/N388-1</f>
        <v>-0.5306009090695727</v>
      </c>
      <c r="AE388" s="8" t="n">
        <v>1</v>
      </c>
      <c r="AF388" s="19" t="n" hidden="false">
        <v/>
      </c>
      <c r="AG388" s="20" t="n" hidden="false">
        <v>500000</v>
      </c>
      <c r="AH388" s="19" t="n" hidden="false">
        <f>AF388+AG388</f>
        <v>500000</v>
      </c>
      <c r="AI388" s="19" t="n" hidden="false">
        <v/>
      </c>
      <c r="AJ388" s="19" t="n" hidden="false">
        <f>ROUND(AE388*AG388,2)</f>
        <v>500000</v>
      </c>
      <c r="AK388" s="19" t="n" hidden="false">
        <f>AI388+AJ388</f>
        <v>500000</v>
      </c>
      <c r="AL388" s="21" t="n" hidden="false">
        <f>AK388/N388-1</f>
        <v>0.9558295455434469</v>
      </c>
      <c r="AM388" s="8" t="n">
        <v>0</v>
      </c>
      <c r="AN388" s="19" t="n" hidden="false">
        <v/>
      </c>
      <c r="AO388" s="19" t="n" hidden="false">
        <v>0</v>
      </c>
      <c r="AP388" s="19" t="n" hidden="false">
        <f>AN388+AO388</f>
        <v>0</v>
      </c>
      <c r="AQ388" s="19" t="n" hidden="false">
        <v/>
      </c>
      <c r="AR388" s="19" t="n" hidden="false">
        <f>ROUND(AM388*AO388,2)</f>
        <v>0</v>
      </c>
      <c r="AS388" s="19" t="n" hidden="false">
        <f>AQ388+AR388</f>
        <v>0</v>
      </c>
      <c r="AT388" s="21" t="n" hidden="false">
        <f>AS388/N388-1</f>
        <v>-1</v>
      </c>
    </row>
    <row r="389" customFormat="false" hidden="false" outlineLevel="0" collapsed="false">
      <c r="A389" s="14" t="inlineStr">
        <is>
          <t xml:space="preserve">1.1.1.2.1.1.2</t>
        </is>
      </c>
      <c r="B389" s="14" t="inlineStr">
        <is>
          <t xml:space="preserve"/>
        </is>
      </c>
      <c r="C389" s="14" t="inlineStr">
        <is>
          <t xml:space="preserve">Монтаж щитового оборудования</t>
        </is>
      </c>
      <c r="D389" s="6" t="inlineStr">
        <is>
          <t xml:space="preserve"/>
        </is>
      </c>
      <c r="E389" s="6" t="inlineStr">
        <is>
          <t xml:space="preserve"/>
        </is>
      </c>
      <c r="F389" s="6" t="inlineStr">
        <is>
          <t xml:space="preserve"/>
        </is>
      </c>
      <c r="G389" s="6" t="inlineStr">
        <is>
          <t xml:space="preserve"/>
        </is>
      </c>
      <c r="H389" s="15" t="n">
        <v/>
      </c>
      <c r="I389" s="16" t="n">
        <v/>
      </c>
      <c r="J389" s="16" t="n">
        <v/>
      </c>
      <c r="K389" s="16" t="n">
        <v/>
      </c>
      <c r="L389" s="16" t="n">
        <f>L390+L399+L401+L407</f>
        <v>22</v>
      </c>
      <c r="M389" s="16" t="n">
        <f>M390+M399+M401+M407</f>
        <v>194003</v>
      </c>
      <c r="N389" s="16" t="n">
        <f>N390+N399+N401+N407</f>
        <v>194025</v>
      </c>
      <c r="O389" s="15" t="n">
        <v/>
      </c>
      <c r="P389" s="16" t="n" hidden="false">
        <v/>
      </c>
      <c r="Q389" s="16" t="n" hidden="false">
        <v/>
      </c>
      <c r="R389" s="16" t="n" hidden="false">
        <v/>
      </c>
      <c r="S389" s="16" t="n" hidden="false">
        <f>S390+S399+S401+S407</f>
        <v>379874</v>
      </c>
      <c r="T389" s="16" t="n" hidden="false">
        <f>T390+T399+T401+T407</f>
        <v>393475.2</v>
      </c>
      <c r="U389" s="16" t="n" hidden="false">
        <f>U390+U399+U401+U407</f>
        <v>773349.2</v>
      </c>
      <c r="V389" s="17" t="n" hidden="false">
        <f>U389/N389-1</f>
        <v>2.985822445561139</v>
      </c>
      <c r="W389" s="15" t="n">
        <v/>
      </c>
      <c r="X389" s="16" t="n" hidden="false">
        <v/>
      </c>
      <c r="Y389" s="16" t="n" hidden="false">
        <v/>
      </c>
      <c r="Z389" s="16" t="n" hidden="false">
        <v/>
      </c>
      <c r="AA389" s="16" t="n" hidden="false">
        <f>AA390+AA399+AA401+AA407</f>
        <v>175022</v>
      </c>
      <c r="AB389" s="16" t="n" hidden="false">
        <f>AB390+AB399+AB401+AB407</f>
        <v>491500</v>
      </c>
      <c r="AC389" s="16" t="n" hidden="false">
        <f>AC390+AC399+AC401+AC407</f>
        <v>666522</v>
      </c>
      <c r="AD389" s="17" t="n" hidden="false">
        <f>AC389/N389-1</f>
        <v>2.435237727097024</v>
      </c>
      <c r="AE389" s="15" t="n">
        <v/>
      </c>
      <c r="AF389" s="16" t="n" hidden="false">
        <v/>
      </c>
      <c r="AG389" s="16" t="n" hidden="false">
        <v/>
      </c>
      <c r="AH389" s="16" t="n" hidden="false">
        <v/>
      </c>
      <c r="AI389" s="16" t="n" hidden="false">
        <f>AI390+AI399+AI401+AI407</f>
        <v>100022</v>
      </c>
      <c r="AJ389" s="16" t="n" hidden="false">
        <f>AJ390+AJ399+AJ401+AJ407</f>
        <v>403000</v>
      </c>
      <c r="AK389" s="16" t="n" hidden="false">
        <f>AK390+AK399+AK401+AK407</f>
        <v>503022</v>
      </c>
      <c r="AL389" s="17" t="n" hidden="false">
        <f>AK389/N389-1</f>
        <v>1.5925628140703516</v>
      </c>
      <c r="AM389" s="15" t="n">
        <v/>
      </c>
      <c r="AN389" s="16" t="n" hidden="false">
        <v/>
      </c>
      <c r="AO389" s="16" t="n" hidden="false">
        <v/>
      </c>
      <c r="AP389" s="16" t="n" hidden="false">
        <v/>
      </c>
      <c r="AQ389" s="16" t="n" hidden="false">
        <f>AQ390+AQ399+AQ401+AQ407</f>
        <v>0</v>
      </c>
      <c r="AR389" s="16" t="n" hidden="false">
        <f>AR390+AR399+AR401+AR407</f>
        <v>0</v>
      </c>
      <c r="AS389" s="16" t="n" hidden="false">
        <f>AS390+AS399+AS401+AS407</f>
        <v>0</v>
      </c>
      <c r="AT389" s="17" t="n" hidden="false">
        <f>AS389/N389-1</f>
        <v>-1</v>
      </c>
    </row>
    <row r="390" customFormat="false" hidden="false" outlineLevel="0" collapsed="false">
      <c r="A390" s="18" t="inlineStr">
        <is>
          <t xml:space="preserve">1.1.1.2.1.1.2.1</t>
        </is>
      </c>
      <c r="B390" s="18" t="inlineStr">
        <is>
          <t xml:space="preserve"/>
        </is>
      </c>
      <c r="C390" s="18" t="inlineStr">
        <is>
          <t xml:space="preserve">Монтаж щита, шкафа распределительного, учетного</t>
        </is>
      </c>
      <c r="D390" s="7" t="inlineStr">
        <is>
          <t xml:space="preserve"/>
        </is>
      </c>
      <c r="E390" s="7" t="inlineStr">
        <is>
          <t xml:space="preserve">Выгружается из БО по объектам BIM-КЦ</t>
        </is>
      </c>
      <c r="F390" s="7" t="inlineStr">
        <is>
          <t xml:space="preserve">ШТ</t>
        </is>
      </c>
      <c r="G390" s="7" t="inlineStr">
        <is>
          <t xml:space="preserve">1</t>
        </is>
      </c>
      <c r="H390" s="8" t="n">
        <v>8</v>
      </c>
      <c r="I390" s="19" t="n">
        <f>ROUND((L391+L392+L393+L394+L395+L396+L397+L398)/H390,2)</f>
        <v>1</v>
      </c>
      <c r="J390" s="20" t="n">
        <v>5670</v>
      </c>
      <c r="K390" s="19" t="n">
        <f>I390+ROUND(J390,2)</f>
        <v>5671</v>
      </c>
      <c r="L390" s="19" t="n">
        <f>ROUND(H390*I390,2)</f>
        <v>8</v>
      </c>
      <c r="M390" s="19" t="n">
        <f>ROUND(H390*ROUND(J390,2),2)</f>
        <v>45360</v>
      </c>
      <c r="N390" s="19" t="n">
        <f>L390+M390</f>
        <v>45368</v>
      </c>
      <c r="O390" s="8" t="n">
        <v>8</v>
      </c>
      <c r="P390" s="19" t="n" hidden="false">
        <f>ROUND((S391+S392+S393+S394+S395+S396+S397+S398)/O390,2)</f>
        <v>1</v>
      </c>
      <c r="Q390" s="20" t="n" hidden="false">
        <v>16100.8</v>
      </c>
      <c r="R390" s="19" t="n" hidden="false">
        <f>P390+Q390</f>
        <v>16101.8</v>
      </c>
      <c r="S390" s="19" t="n" hidden="false">
        <f>ROUND(O390*P390,2)</f>
        <v>8</v>
      </c>
      <c r="T390" s="19" t="n" hidden="false">
        <f>ROUND(O390*Q390,2)</f>
        <v>128806.4</v>
      </c>
      <c r="U390" s="19" t="n" hidden="false">
        <f>S390+T390</f>
        <v>128814.4</v>
      </c>
      <c r="V390" s="21" t="n" hidden="false">
        <f>U390/N390-1</f>
        <v>1.8393228707459</v>
      </c>
      <c r="W390" s="8" t="n">
        <v>8</v>
      </c>
      <c r="X390" s="19" t="n" hidden="false">
        <f>ROUND((AA391+AA392+AA393+AA394+AA395+AA396+AA397+AA398)/W390,2)</f>
        <v>1</v>
      </c>
      <c r="Y390" s="20" t="n" hidden="false">
        <v>23000</v>
      </c>
      <c r="Z390" s="19" t="n" hidden="false">
        <f>X390+Y390</f>
        <v>23001</v>
      </c>
      <c r="AA390" s="19" t="n" hidden="false">
        <f>ROUND(W390*X390,2)</f>
        <v>8</v>
      </c>
      <c r="AB390" s="19" t="n" hidden="false">
        <f>ROUND(W390*Y390,2)</f>
        <v>184000</v>
      </c>
      <c r="AC390" s="19" t="n" hidden="false">
        <f>AA390+AB390</f>
        <v>184008</v>
      </c>
      <c r="AD390" s="21" t="n" hidden="false">
        <f>AC390/N390-1</f>
        <v>3.055898430611885</v>
      </c>
      <c r="AE390" s="8" t="n">
        <v>8</v>
      </c>
      <c r="AF390" s="19" t="n" hidden="false">
        <f>ROUND((AI391+AI392+AI393+AI394+AI395+AI396+AI397+AI398)/AE390,2)</f>
        <v>1</v>
      </c>
      <c r="AG390" s="20" t="n" hidden="false">
        <v>9000</v>
      </c>
      <c r="AH390" s="19" t="n" hidden="false">
        <f>AF390+AG390</f>
        <v>9001</v>
      </c>
      <c r="AI390" s="19" t="n" hidden="false">
        <f>ROUND(AE390*AF390,2)</f>
        <v>8</v>
      </c>
      <c r="AJ390" s="19" t="n" hidden="false">
        <f>ROUND(AE390*AG390,2)</f>
        <v>72000</v>
      </c>
      <c r="AK390" s="19" t="n" hidden="false">
        <f>AI390+AJ390</f>
        <v>72008</v>
      </c>
      <c r="AL390" s="21" t="n" hidden="false">
        <f>AK390/N390-1</f>
        <v>0.5871980250396756</v>
      </c>
      <c r="AM390" s="8" t="n">
        <v>0</v>
      </c>
      <c r="AN390" s="19" t="n" hidden="false">
        <f>ROUND((AQ391+AQ392+AQ393+AQ394+AQ395+AQ396+AQ397+AQ398)/AM390,2)</f>
        <v>0</v>
      </c>
      <c r="AO390" s="19" t="n" hidden="false">
        <v>0</v>
      </c>
      <c r="AP390" s="19" t="n" hidden="false">
        <f>AN390+AO390</f>
        <v>0</v>
      </c>
      <c r="AQ390" s="19" t="n" hidden="false">
        <f>ROUND(AM390*AN390,2)</f>
        <v>0</v>
      </c>
      <c r="AR390" s="19" t="n" hidden="false">
        <f>ROUND(AM390*AO390,2)</f>
        <v>0</v>
      </c>
      <c r="AS390" s="19" t="n" hidden="false">
        <f>AQ390+AR390</f>
        <v>0</v>
      </c>
      <c r="AT390" s="21" t="n" hidden="false">
        <f>AS390/N390-1</f>
        <v>-1</v>
      </c>
    </row>
    <row r="391" customFormat="false" hidden="false" outlineLevel="0" collapsed="false">
      <c r="A391" s="18" t="inlineStr">
        <is>
          <t xml:space="preserve">1.1.1.2.1.1.2.1.1</t>
        </is>
      </c>
      <c r="B391" s="18" t="inlineStr">
        <is>
          <t xml:space="preserve"/>
        </is>
      </c>
      <c r="C391" s="22" t="inlineStr">
        <is>
          <t xml:space="preserve">Щит силовой (в соответствии со схемой)_ / МЭЛ</t>
        </is>
      </c>
      <c r="D391" s="7" t="inlineStr">
        <is>
          <t xml:space="preserve">ЩСК 4.1</t>
        </is>
      </c>
      <c r="E391" s="7" t="inlineStr">
        <is>
          <t xml:space="preserve"/>
        </is>
      </c>
      <c r="F391" s="7" t="inlineStr">
        <is>
          <t xml:space="preserve">ШТ</t>
        </is>
      </c>
      <c r="G391" s="7" t="inlineStr">
        <is>
          <t xml:space="preserve">1</t>
        </is>
      </c>
      <c r="H391" s="8" t="n">
        <v>1</v>
      </c>
      <c r="I391" s="23" t="n">
        <v>1</v>
      </c>
      <c r="J391" s="19" t="n">
        <v/>
      </c>
      <c r="K391" s="19" t="n">
        <f>ROUND(I391,2)+J391</f>
        <v>1</v>
      </c>
      <c r="L391" s="19" t="n">
        <f>ROUND(H391*ROUND(I391,2),2)</f>
        <v>1</v>
      </c>
      <c r="M391" s="19" t="n">
        <v/>
      </c>
      <c r="N391" s="19" t="n">
        <f>L391+M391</f>
        <v>1</v>
      </c>
      <c r="O391" s="8" t="n">
        <v>1</v>
      </c>
      <c r="P391" s="23" t="n" hidden="false">
        <v>1</v>
      </c>
      <c r="Q391" s="19" t="n" hidden="false">
        <v/>
      </c>
      <c r="R391" s="19" t="n" hidden="false">
        <f>P391+Q391</f>
        <v>1</v>
      </c>
      <c r="S391" s="19" t="n" hidden="false">
        <f>ROUND(O391*P391,2)</f>
        <v>1</v>
      </c>
      <c r="T391" s="19" t="n" hidden="false">
        <v/>
      </c>
      <c r="U391" s="19" t="n" hidden="false">
        <f>S391+T391</f>
        <v>1</v>
      </c>
      <c r="V391" s="21" t="n" hidden="false">
        <f>U391/N391-1</f>
        <v>0</v>
      </c>
      <c r="W391" s="8" t="n">
        <v>1</v>
      </c>
      <c r="X391" s="23" t="n" hidden="false">
        <v>1</v>
      </c>
      <c r="Y391" s="19" t="n" hidden="false">
        <v/>
      </c>
      <c r="Z391" s="19" t="n" hidden="false">
        <f>X391+Y391</f>
        <v>1</v>
      </c>
      <c r="AA391" s="19" t="n" hidden="false">
        <f>ROUND(W391*X391,2)</f>
        <v>1</v>
      </c>
      <c r="AB391" s="19" t="n" hidden="false">
        <v/>
      </c>
      <c r="AC391" s="19" t="n" hidden="false">
        <f>AA391+AB391</f>
        <v>1</v>
      </c>
      <c r="AD391" s="21" t="n" hidden="false">
        <f>AC391/N391-1</f>
        <v>0</v>
      </c>
      <c r="AE391" s="8" t="n">
        <v>1</v>
      </c>
      <c r="AF391" s="23" t="n" hidden="false">
        <v>1</v>
      </c>
      <c r="AG391" s="19" t="n" hidden="false">
        <v/>
      </c>
      <c r="AH391" s="19" t="n" hidden="false">
        <f>AF391+AG391</f>
        <v>1</v>
      </c>
      <c r="AI391" s="19" t="n" hidden="false">
        <f>ROUND(AE391*AF391,2)</f>
        <v>1</v>
      </c>
      <c r="AJ391" s="19" t="n" hidden="false">
        <v/>
      </c>
      <c r="AK391" s="19" t="n" hidden="false">
        <f>AI391+AJ391</f>
        <v>1</v>
      </c>
      <c r="AL391" s="21" t="n" hidden="false">
        <f>AK391/N391-1</f>
        <v>0</v>
      </c>
      <c r="AM391" s="8" t="n">
        <v>0</v>
      </c>
      <c r="AN391" s="23" t="n" hidden="false">
        <v>0</v>
      </c>
      <c r="AO391" s="19" t="n" hidden="false">
        <v/>
      </c>
      <c r="AP391" s="19" t="n" hidden="false">
        <f>AN391+AO391</f>
        <v>0</v>
      </c>
      <c r="AQ391" s="19" t="n" hidden="false">
        <f>ROUND(AM391*AN391,2)</f>
        <v>0</v>
      </c>
      <c r="AR391" s="19" t="n" hidden="false">
        <v/>
      </c>
      <c r="AS391" s="19" t="n" hidden="false">
        <f>AQ391+AR391</f>
        <v>0</v>
      </c>
      <c r="AT391" s="21" t="n" hidden="false">
        <f>AS391/N391-1</f>
        <v>-1</v>
      </c>
    </row>
    <row r="392" customFormat="false" hidden="false" outlineLevel="0" collapsed="false">
      <c r="A392" s="18" t="inlineStr">
        <is>
          <t xml:space="preserve">1.1.1.2.1.1.2.1.2</t>
        </is>
      </c>
      <c r="B392" s="18" t="inlineStr">
        <is>
          <t xml:space="preserve"/>
        </is>
      </c>
      <c r="C392" s="22" t="inlineStr">
        <is>
          <t xml:space="preserve">Щит силовой (в соответствии со схемой)_ / МЭЛ</t>
        </is>
      </c>
      <c r="D392" s="7" t="inlineStr">
        <is>
          <t xml:space="preserve">ЩСА</t>
        </is>
      </c>
      <c r="E392" s="7" t="inlineStr">
        <is>
          <t xml:space="preserve"/>
        </is>
      </c>
      <c r="F392" s="7" t="inlineStr">
        <is>
          <t xml:space="preserve">ШТ</t>
        </is>
      </c>
      <c r="G392" s="7" t="inlineStr">
        <is>
          <t xml:space="preserve">1</t>
        </is>
      </c>
      <c r="H392" s="8" t="n">
        <v>1</v>
      </c>
      <c r="I392" s="23" t="n">
        <v>1</v>
      </c>
      <c r="J392" s="19" t="n">
        <v/>
      </c>
      <c r="K392" s="19" t="n">
        <f>ROUND(I392,2)+J392</f>
        <v>1</v>
      </c>
      <c r="L392" s="19" t="n">
        <f>ROUND(H392*ROUND(I392,2),2)</f>
        <v>1</v>
      </c>
      <c r="M392" s="19" t="n">
        <v/>
      </c>
      <c r="N392" s="19" t="n">
        <f>L392+M392</f>
        <v>1</v>
      </c>
      <c r="O392" s="8" t="n">
        <v>1</v>
      </c>
      <c r="P392" s="23" t="n" hidden="false">
        <v>1</v>
      </c>
      <c r="Q392" s="19" t="n" hidden="false">
        <v/>
      </c>
      <c r="R392" s="19" t="n" hidden="false">
        <f>P392+Q392</f>
        <v>1</v>
      </c>
      <c r="S392" s="19" t="n" hidden="false">
        <f>ROUND(O392*P392,2)</f>
        <v>1</v>
      </c>
      <c r="T392" s="19" t="n" hidden="false">
        <v/>
      </c>
      <c r="U392" s="19" t="n" hidden="false">
        <f>S392+T392</f>
        <v>1</v>
      </c>
      <c r="V392" s="21" t="n" hidden="false">
        <f>U392/N392-1</f>
        <v>0</v>
      </c>
      <c r="W392" s="8" t="n">
        <v>1</v>
      </c>
      <c r="X392" s="23" t="n" hidden="false">
        <v>1</v>
      </c>
      <c r="Y392" s="19" t="n" hidden="false">
        <v/>
      </c>
      <c r="Z392" s="19" t="n" hidden="false">
        <f>X392+Y392</f>
        <v>1</v>
      </c>
      <c r="AA392" s="19" t="n" hidden="false">
        <f>ROUND(W392*X392,2)</f>
        <v>1</v>
      </c>
      <c r="AB392" s="19" t="n" hidden="false">
        <v/>
      </c>
      <c r="AC392" s="19" t="n" hidden="false">
        <f>AA392+AB392</f>
        <v>1</v>
      </c>
      <c r="AD392" s="21" t="n" hidden="false">
        <f>AC392/N392-1</f>
        <v>0</v>
      </c>
      <c r="AE392" s="8" t="n">
        <v>1</v>
      </c>
      <c r="AF392" s="23" t="n" hidden="false">
        <v>1</v>
      </c>
      <c r="AG392" s="19" t="n" hidden="false">
        <v/>
      </c>
      <c r="AH392" s="19" t="n" hidden="false">
        <f>AF392+AG392</f>
        <v>1</v>
      </c>
      <c r="AI392" s="19" t="n" hidden="false">
        <f>ROUND(AE392*AF392,2)</f>
        <v>1</v>
      </c>
      <c r="AJ392" s="19" t="n" hidden="false">
        <v/>
      </c>
      <c r="AK392" s="19" t="n" hidden="false">
        <f>AI392+AJ392</f>
        <v>1</v>
      </c>
      <c r="AL392" s="21" t="n" hidden="false">
        <f>AK392/N392-1</f>
        <v>0</v>
      </c>
      <c r="AM392" s="8" t="n">
        <v>0</v>
      </c>
      <c r="AN392" s="23" t="n" hidden="false">
        <v>0</v>
      </c>
      <c r="AO392" s="19" t="n" hidden="false">
        <v/>
      </c>
      <c r="AP392" s="19" t="n" hidden="false">
        <f>AN392+AO392</f>
        <v>0</v>
      </c>
      <c r="AQ392" s="19" t="n" hidden="false">
        <f>ROUND(AM392*AN392,2)</f>
        <v>0</v>
      </c>
      <c r="AR392" s="19" t="n" hidden="false">
        <v/>
      </c>
      <c r="AS392" s="19" t="n" hidden="false">
        <f>AQ392+AR392</f>
        <v>0</v>
      </c>
      <c r="AT392" s="21" t="n" hidden="false">
        <f>AS392/N392-1</f>
        <v>-1</v>
      </c>
    </row>
    <row r="393" customFormat="false" hidden="false" outlineLevel="0" collapsed="false">
      <c r="A393" s="18" t="inlineStr">
        <is>
          <t xml:space="preserve">1.1.1.2.1.1.2.1.3</t>
        </is>
      </c>
      <c r="B393" s="18" t="inlineStr">
        <is>
          <t xml:space="preserve"/>
        </is>
      </c>
      <c r="C393" s="22" t="inlineStr">
        <is>
          <t xml:space="preserve">Щит силовой (в соответствии со схемой)_ / МЭЛ</t>
        </is>
      </c>
      <c r="D393" s="7" t="inlineStr">
        <is>
          <t xml:space="preserve">ЩСК 2.2</t>
        </is>
      </c>
      <c r="E393" s="7" t="inlineStr">
        <is>
          <t xml:space="preserve"/>
        </is>
      </c>
      <c r="F393" s="7" t="inlineStr">
        <is>
          <t xml:space="preserve">ШТ</t>
        </is>
      </c>
      <c r="G393" s="7" t="inlineStr">
        <is>
          <t xml:space="preserve">1</t>
        </is>
      </c>
      <c r="H393" s="8" t="n">
        <v>1</v>
      </c>
      <c r="I393" s="23" t="n">
        <v>1</v>
      </c>
      <c r="J393" s="19" t="n">
        <v/>
      </c>
      <c r="K393" s="19" t="n">
        <f>ROUND(I393,2)+J393</f>
        <v>1</v>
      </c>
      <c r="L393" s="19" t="n">
        <f>ROUND(H393*ROUND(I393,2),2)</f>
        <v>1</v>
      </c>
      <c r="M393" s="19" t="n">
        <v/>
      </c>
      <c r="N393" s="19" t="n">
        <f>L393+M393</f>
        <v>1</v>
      </c>
      <c r="O393" s="8" t="n">
        <v>1</v>
      </c>
      <c r="P393" s="23" t="n" hidden="false">
        <v>1</v>
      </c>
      <c r="Q393" s="19" t="n" hidden="false">
        <v/>
      </c>
      <c r="R393" s="19" t="n" hidden="false">
        <f>P393+Q393</f>
        <v>1</v>
      </c>
      <c r="S393" s="19" t="n" hidden="false">
        <f>ROUND(O393*P393,2)</f>
        <v>1</v>
      </c>
      <c r="T393" s="19" t="n" hidden="false">
        <v/>
      </c>
      <c r="U393" s="19" t="n" hidden="false">
        <f>S393+T393</f>
        <v>1</v>
      </c>
      <c r="V393" s="21" t="n" hidden="false">
        <f>U393/N393-1</f>
        <v>0</v>
      </c>
      <c r="W393" s="8" t="n">
        <v>1</v>
      </c>
      <c r="X393" s="23" t="n" hidden="false">
        <v>1</v>
      </c>
      <c r="Y393" s="19" t="n" hidden="false">
        <v/>
      </c>
      <c r="Z393" s="19" t="n" hidden="false">
        <f>X393+Y393</f>
        <v>1</v>
      </c>
      <c r="AA393" s="19" t="n" hidden="false">
        <f>ROUND(W393*X393,2)</f>
        <v>1</v>
      </c>
      <c r="AB393" s="19" t="n" hidden="false">
        <v/>
      </c>
      <c r="AC393" s="19" t="n" hidden="false">
        <f>AA393+AB393</f>
        <v>1</v>
      </c>
      <c r="AD393" s="21" t="n" hidden="false">
        <f>AC393/N393-1</f>
        <v>0</v>
      </c>
      <c r="AE393" s="8" t="n">
        <v>1</v>
      </c>
      <c r="AF393" s="23" t="n" hidden="false">
        <v>1</v>
      </c>
      <c r="AG393" s="19" t="n" hidden="false">
        <v/>
      </c>
      <c r="AH393" s="19" t="n" hidden="false">
        <f>AF393+AG393</f>
        <v>1</v>
      </c>
      <c r="AI393" s="19" t="n" hidden="false">
        <f>ROUND(AE393*AF393,2)</f>
        <v>1</v>
      </c>
      <c r="AJ393" s="19" t="n" hidden="false">
        <v/>
      </c>
      <c r="AK393" s="19" t="n" hidden="false">
        <f>AI393+AJ393</f>
        <v>1</v>
      </c>
      <c r="AL393" s="21" t="n" hidden="false">
        <f>AK393/N393-1</f>
        <v>0</v>
      </c>
      <c r="AM393" s="8" t="n">
        <v>0</v>
      </c>
      <c r="AN393" s="23" t="n" hidden="false">
        <v>0</v>
      </c>
      <c r="AO393" s="19" t="n" hidden="false">
        <v/>
      </c>
      <c r="AP393" s="19" t="n" hidden="false">
        <f>AN393+AO393</f>
        <v>0</v>
      </c>
      <c r="AQ393" s="19" t="n" hidden="false">
        <f>ROUND(AM393*AN393,2)</f>
        <v>0</v>
      </c>
      <c r="AR393" s="19" t="n" hidden="false">
        <v/>
      </c>
      <c r="AS393" s="19" t="n" hidden="false">
        <f>AQ393+AR393</f>
        <v>0</v>
      </c>
      <c r="AT393" s="21" t="n" hidden="false">
        <f>AS393/N393-1</f>
        <v>-1</v>
      </c>
    </row>
    <row r="394" customFormat="false" hidden="false" outlineLevel="0" collapsed="false">
      <c r="A394" s="18" t="inlineStr">
        <is>
          <t xml:space="preserve">1.1.1.2.1.1.2.1.4</t>
        </is>
      </c>
      <c r="B394" s="18" t="inlineStr">
        <is>
          <t xml:space="preserve"/>
        </is>
      </c>
      <c r="C394" s="22" t="inlineStr">
        <is>
          <t xml:space="preserve">Щит силовой (в соответствии со схемой)_ / МЭЛ</t>
        </is>
      </c>
      <c r="D394" s="7" t="inlineStr">
        <is>
          <t xml:space="preserve">ЩСК 3.2</t>
        </is>
      </c>
      <c r="E394" s="7" t="inlineStr">
        <is>
          <t xml:space="preserve"/>
        </is>
      </c>
      <c r="F394" s="7" t="inlineStr">
        <is>
          <t xml:space="preserve">ШТ</t>
        </is>
      </c>
      <c r="G394" s="7" t="inlineStr">
        <is>
          <t xml:space="preserve">1</t>
        </is>
      </c>
      <c r="H394" s="8" t="n">
        <v>1</v>
      </c>
      <c r="I394" s="23" t="n">
        <v>1</v>
      </c>
      <c r="J394" s="19" t="n">
        <v/>
      </c>
      <c r="K394" s="19" t="n">
        <f>ROUND(I394,2)+J394</f>
        <v>1</v>
      </c>
      <c r="L394" s="19" t="n">
        <f>ROUND(H394*ROUND(I394,2),2)</f>
        <v>1</v>
      </c>
      <c r="M394" s="19" t="n">
        <v/>
      </c>
      <c r="N394" s="19" t="n">
        <f>L394+M394</f>
        <v>1</v>
      </c>
      <c r="O394" s="8" t="n">
        <v>1</v>
      </c>
      <c r="P394" s="23" t="n" hidden="false">
        <v>1</v>
      </c>
      <c r="Q394" s="19" t="n" hidden="false">
        <v/>
      </c>
      <c r="R394" s="19" t="n" hidden="false">
        <f>P394+Q394</f>
        <v>1</v>
      </c>
      <c r="S394" s="19" t="n" hidden="false">
        <f>ROUND(O394*P394,2)</f>
        <v>1</v>
      </c>
      <c r="T394" s="19" t="n" hidden="false">
        <v/>
      </c>
      <c r="U394" s="19" t="n" hidden="false">
        <f>S394+T394</f>
        <v>1</v>
      </c>
      <c r="V394" s="21" t="n" hidden="false">
        <f>U394/N394-1</f>
        <v>0</v>
      </c>
      <c r="W394" s="8" t="n">
        <v>1</v>
      </c>
      <c r="X394" s="23" t="n" hidden="false">
        <v>1</v>
      </c>
      <c r="Y394" s="19" t="n" hidden="false">
        <v/>
      </c>
      <c r="Z394" s="19" t="n" hidden="false">
        <f>X394+Y394</f>
        <v>1</v>
      </c>
      <c r="AA394" s="19" t="n" hidden="false">
        <f>ROUND(W394*X394,2)</f>
        <v>1</v>
      </c>
      <c r="AB394" s="19" t="n" hidden="false">
        <v/>
      </c>
      <c r="AC394" s="19" t="n" hidden="false">
        <f>AA394+AB394</f>
        <v>1</v>
      </c>
      <c r="AD394" s="21" t="n" hidden="false">
        <f>AC394/N394-1</f>
        <v>0</v>
      </c>
      <c r="AE394" s="8" t="n">
        <v>1</v>
      </c>
      <c r="AF394" s="23" t="n" hidden="false">
        <v>1</v>
      </c>
      <c r="AG394" s="19" t="n" hidden="false">
        <v/>
      </c>
      <c r="AH394" s="19" t="n" hidden="false">
        <f>AF394+AG394</f>
        <v>1</v>
      </c>
      <c r="AI394" s="19" t="n" hidden="false">
        <f>ROUND(AE394*AF394,2)</f>
        <v>1</v>
      </c>
      <c r="AJ394" s="19" t="n" hidden="false">
        <v/>
      </c>
      <c r="AK394" s="19" t="n" hidden="false">
        <f>AI394+AJ394</f>
        <v>1</v>
      </c>
      <c r="AL394" s="21" t="n" hidden="false">
        <f>AK394/N394-1</f>
        <v>0</v>
      </c>
      <c r="AM394" s="8" t="n">
        <v>0</v>
      </c>
      <c r="AN394" s="23" t="n" hidden="false">
        <v>0</v>
      </c>
      <c r="AO394" s="19" t="n" hidden="false">
        <v/>
      </c>
      <c r="AP394" s="19" t="n" hidden="false">
        <f>AN394+AO394</f>
        <v>0</v>
      </c>
      <c r="AQ394" s="19" t="n" hidden="false">
        <f>ROUND(AM394*AN394,2)</f>
        <v>0</v>
      </c>
      <c r="AR394" s="19" t="n" hidden="false">
        <v/>
      </c>
      <c r="AS394" s="19" t="n" hidden="false">
        <f>AQ394+AR394</f>
        <v>0</v>
      </c>
      <c r="AT394" s="21" t="n" hidden="false">
        <f>AS394/N394-1</f>
        <v>-1</v>
      </c>
    </row>
    <row r="395" customFormat="false" hidden="false" outlineLevel="0" collapsed="false">
      <c r="A395" s="18" t="inlineStr">
        <is>
          <t xml:space="preserve">1.1.1.2.1.1.2.1.5</t>
        </is>
      </c>
      <c r="B395" s="18" t="inlineStr">
        <is>
          <t xml:space="preserve"/>
        </is>
      </c>
      <c r="C395" s="22" t="inlineStr">
        <is>
          <t xml:space="preserve">Щит силовой (в соответствии со схемой)_ / МЭЛ</t>
        </is>
      </c>
      <c r="D395" s="7" t="inlineStr">
        <is>
          <t xml:space="preserve">ЩСК 3.1</t>
        </is>
      </c>
      <c r="E395" s="7" t="inlineStr">
        <is>
          <t xml:space="preserve"/>
        </is>
      </c>
      <c r="F395" s="7" t="inlineStr">
        <is>
          <t xml:space="preserve">ШТ</t>
        </is>
      </c>
      <c r="G395" s="7" t="inlineStr">
        <is>
          <t xml:space="preserve">1</t>
        </is>
      </c>
      <c r="H395" s="8" t="n">
        <v>1</v>
      </c>
      <c r="I395" s="23" t="n">
        <v>1</v>
      </c>
      <c r="J395" s="19" t="n">
        <v/>
      </c>
      <c r="K395" s="19" t="n">
        <f>ROUND(I395,2)+J395</f>
        <v>1</v>
      </c>
      <c r="L395" s="19" t="n">
        <f>ROUND(H395*ROUND(I395,2),2)</f>
        <v>1</v>
      </c>
      <c r="M395" s="19" t="n">
        <v/>
      </c>
      <c r="N395" s="19" t="n">
        <f>L395+M395</f>
        <v>1</v>
      </c>
      <c r="O395" s="8" t="n">
        <v>1</v>
      </c>
      <c r="P395" s="23" t="n" hidden="false">
        <v>1</v>
      </c>
      <c r="Q395" s="19" t="n" hidden="false">
        <v/>
      </c>
      <c r="R395" s="19" t="n" hidden="false">
        <f>P395+Q395</f>
        <v>1</v>
      </c>
      <c r="S395" s="19" t="n" hidden="false">
        <f>ROUND(O395*P395,2)</f>
        <v>1</v>
      </c>
      <c r="T395" s="19" t="n" hidden="false">
        <v/>
      </c>
      <c r="U395" s="19" t="n" hidden="false">
        <f>S395+T395</f>
        <v>1</v>
      </c>
      <c r="V395" s="21" t="n" hidden="false">
        <f>U395/N395-1</f>
        <v>0</v>
      </c>
      <c r="W395" s="8" t="n">
        <v>1</v>
      </c>
      <c r="X395" s="23" t="n" hidden="false">
        <v>1</v>
      </c>
      <c r="Y395" s="19" t="n" hidden="false">
        <v/>
      </c>
      <c r="Z395" s="19" t="n" hidden="false">
        <f>X395+Y395</f>
        <v>1</v>
      </c>
      <c r="AA395" s="19" t="n" hidden="false">
        <f>ROUND(W395*X395,2)</f>
        <v>1</v>
      </c>
      <c r="AB395" s="19" t="n" hidden="false">
        <v/>
      </c>
      <c r="AC395" s="19" t="n" hidden="false">
        <f>AA395+AB395</f>
        <v>1</v>
      </c>
      <c r="AD395" s="21" t="n" hidden="false">
        <f>AC395/N395-1</f>
        <v>0</v>
      </c>
      <c r="AE395" s="8" t="n">
        <v>1</v>
      </c>
      <c r="AF395" s="23" t="n" hidden="false">
        <v>1</v>
      </c>
      <c r="AG395" s="19" t="n" hidden="false">
        <v/>
      </c>
      <c r="AH395" s="19" t="n" hidden="false">
        <f>AF395+AG395</f>
        <v>1</v>
      </c>
      <c r="AI395" s="19" t="n" hidden="false">
        <f>ROUND(AE395*AF395,2)</f>
        <v>1</v>
      </c>
      <c r="AJ395" s="19" t="n" hidden="false">
        <v/>
      </c>
      <c r="AK395" s="19" t="n" hidden="false">
        <f>AI395+AJ395</f>
        <v>1</v>
      </c>
      <c r="AL395" s="21" t="n" hidden="false">
        <f>AK395/N395-1</f>
        <v>0</v>
      </c>
      <c r="AM395" s="8" t="n">
        <v>0</v>
      </c>
      <c r="AN395" s="23" t="n" hidden="false">
        <v>0</v>
      </c>
      <c r="AO395" s="19" t="n" hidden="false">
        <v/>
      </c>
      <c r="AP395" s="19" t="n" hidden="false">
        <f>AN395+AO395</f>
        <v>0</v>
      </c>
      <c r="AQ395" s="19" t="n" hidden="false">
        <f>ROUND(AM395*AN395,2)</f>
        <v>0</v>
      </c>
      <c r="AR395" s="19" t="n" hidden="false">
        <v/>
      </c>
      <c r="AS395" s="19" t="n" hidden="false">
        <f>AQ395+AR395</f>
        <v>0</v>
      </c>
      <c r="AT395" s="21" t="n" hidden="false">
        <f>AS395/N395-1</f>
        <v>-1</v>
      </c>
    </row>
    <row r="396" customFormat="false" hidden="false" outlineLevel="0" collapsed="false">
      <c r="A396" s="18" t="inlineStr">
        <is>
          <t xml:space="preserve">1.1.1.2.1.1.2.1.6</t>
        </is>
      </c>
      <c r="B396" s="18" t="inlineStr">
        <is>
          <t xml:space="preserve"/>
        </is>
      </c>
      <c r="C396" s="22" t="inlineStr">
        <is>
          <t xml:space="preserve">Щит силовой (в соответствии со схемой)_ / МЭЛ</t>
        </is>
      </c>
      <c r="D396" s="7" t="inlineStr">
        <is>
          <t xml:space="preserve">ЩСК 3.3</t>
        </is>
      </c>
      <c r="E396" s="7" t="inlineStr">
        <is>
          <t xml:space="preserve"/>
        </is>
      </c>
      <c r="F396" s="7" t="inlineStr">
        <is>
          <t xml:space="preserve">ШТ</t>
        </is>
      </c>
      <c r="G396" s="7" t="inlineStr">
        <is>
          <t xml:space="preserve">1</t>
        </is>
      </c>
      <c r="H396" s="8" t="n">
        <v>1</v>
      </c>
      <c r="I396" s="23" t="n">
        <v>1</v>
      </c>
      <c r="J396" s="19" t="n">
        <v/>
      </c>
      <c r="K396" s="19" t="n">
        <f>ROUND(I396,2)+J396</f>
        <v>1</v>
      </c>
      <c r="L396" s="19" t="n">
        <f>ROUND(H396*ROUND(I396,2),2)</f>
        <v>1</v>
      </c>
      <c r="M396" s="19" t="n">
        <v/>
      </c>
      <c r="N396" s="19" t="n">
        <f>L396+M396</f>
        <v>1</v>
      </c>
      <c r="O396" s="8" t="n">
        <v>1</v>
      </c>
      <c r="P396" s="23" t="n" hidden="false">
        <v>1</v>
      </c>
      <c r="Q396" s="19" t="n" hidden="false">
        <v/>
      </c>
      <c r="R396" s="19" t="n" hidden="false">
        <f>P396+Q396</f>
        <v>1</v>
      </c>
      <c r="S396" s="19" t="n" hidden="false">
        <f>ROUND(O396*P396,2)</f>
        <v>1</v>
      </c>
      <c r="T396" s="19" t="n" hidden="false">
        <v/>
      </c>
      <c r="U396" s="19" t="n" hidden="false">
        <f>S396+T396</f>
        <v>1</v>
      </c>
      <c r="V396" s="21" t="n" hidden="false">
        <f>U396/N396-1</f>
        <v>0</v>
      </c>
      <c r="W396" s="8" t="n">
        <v>1</v>
      </c>
      <c r="X396" s="23" t="n" hidden="false">
        <v>1</v>
      </c>
      <c r="Y396" s="19" t="n" hidden="false">
        <v/>
      </c>
      <c r="Z396" s="19" t="n" hidden="false">
        <f>X396+Y396</f>
        <v>1</v>
      </c>
      <c r="AA396" s="19" t="n" hidden="false">
        <f>ROUND(W396*X396,2)</f>
        <v>1</v>
      </c>
      <c r="AB396" s="19" t="n" hidden="false">
        <v/>
      </c>
      <c r="AC396" s="19" t="n" hidden="false">
        <f>AA396+AB396</f>
        <v>1</v>
      </c>
      <c r="AD396" s="21" t="n" hidden="false">
        <f>AC396/N396-1</f>
        <v>0</v>
      </c>
      <c r="AE396" s="8" t="n">
        <v>1</v>
      </c>
      <c r="AF396" s="23" t="n" hidden="false">
        <v>1</v>
      </c>
      <c r="AG396" s="19" t="n" hidden="false">
        <v/>
      </c>
      <c r="AH396" s="19" t="n" hidden="false">
        <f>AF396+AG396</f>
        <v>1</v>
      </c>
      <c r="AI396" s="19" t="n" hidden="false">
        <f>ROUND(AE396*AF396,2)</f>
        <v>1</v>
      </c>
      <c r="AJ396" s="19" t="n" hidden="false">
        <v/>
      </c>
      <c r="AK396" s="19" t="n" hidden="false">
        <f>AI396+AJ396</f>
        <v>1</v>
      </c>
      <c r="AL396" s="21" t="n" hidden="false">
        <f>AK396/N396-1</f>
        <v>0</v>
      </c>
      <c r="AM396" s="8" t="n">
        <v>0</v>
      </c>
      <c r="AN396" s="23" t="n" hidden="false">
        <v>0</v>
      </c>
      <c r="AO396" s="19" t="n" hidden="false">
        <v/>
      </c>
      <c r="AP396" s="19" t="n" hidden="false">
        <f>AN396+AO396</f>
        <v>0</v>
      </c>
      <c r="AQ396" s="19" t="n" hidden="false">
        <f>ROUND(AM396*AN396,2)</f>
        <v>0</v>
      </c>
      <c r="AR396" s="19" t="n" hidden="false">
        <v/>
      </c>
      <c r="AS396" s="19" t="n" hidden="false">
        <f>AQ396+AR396</f>
        <v>0</v>
      </c>
      <c r="AT396" s="21" t="n" hidden="false">
        <f>AS396/N396-1</f>
        <v>-1</v>
      </c>
    </row>
    <row r="397" customFormat="false" hidden="false" outlineLevel="0" collapsed="false">
      <c r="A397" s="18" t="inlineStr">
        <is>
          <t xml:space="preserve">1.1.1.2.1.1.2.1.7</t>
        </is>
      </c>
      <c r="B397" s="18" t="inlineStr">
        <is>
          <t xml:space="preserve"/>
        </is>
      </c>
      <c r="C397" s="22" t="inlineStr">
        <is>
          <t xml:space="preserve">Щит силовой (в соответствии со схемой)_ / МЭЛ</t>
        </is>
      </c>
      <c r="D397" s="7" t="inlineStr">
        <is>
          <t xml:space="preserve">ЩСК 2.1</t>
        </is>
      </c>
      <c r="E397" s="7" t="inlineStr">
        <is>
          <t xml:space="preserve"/>
        </is>
      </c>
      <c r="F397" s="7" t="inlineStr">
        <is>
          <t xml:space="preserve">ШТ</t>
        </is>
      </c>
      <c r="G397" s="7" t="inlineStr">
        <is>
          <t xml:space="preserve">1</t>
        </is>
      </c>
      <c r="H397" s="8" t="n">
        <v>1</v>
      </c>
      <c r="I397" s="23" t="n">
        <v>1</v>
      </c>
      <c r="J397" s="19" t="n">
        <v/>
      </c>
      <c r="K397" s="19" t="n">
        <f>ROUND(I397,2)+J397</f>
        <v>1</v>
      </c>
      <c r="L397" s="19" t="n">
        <f>ROUND(H397*ROUND(I397,2),2)</f>
        <v>1</v>
      </c>
      <c r="M397" s="19" t="n">
        <v/>
      </c>
      <c r="N397" s="19" t="n">
        <f>L397+M397</f>
        <v>1</v>
      </c>
      <c r="O397" s="8" t="n">
        <v>1</v>
      </c>
      <c r="P397" s="23" t="n" hidden="false">
        <v>1</v>
      </c>
      <c r="Q397" s="19" t="n" hidden="false">
        <v/>
      </c>
      <c r="R397" s="19" t="n" hidden="false">
        <f>P397+Q397</f>
        <v>1</v>
      </c>
      <c r="S397" s="19" t="n" hidden="false">
        <f>ROUND(O397*P397,2)</f>
        <v>1</v>
      </c>
      <c r="T397" s="19" t="n" hidden="false">
        <v/>
      </c>
      <c r="U397" s="19" t="n" hidden="false">
        <f>S397+T397</f>
        <v>1</v>
      </c>
      <c r="V397" s="21" t="n" hidden="false">
        <f>U397/N397-1</f>
        <v>0</v>
      </c>
      <c r="W397" s="8" t="n">
        <v>1</v>
      </c>
      <c r="X397" s="23" t="n" hidden="false">
        <v>1</v>
      </c>
      <c r="Y397" s="19" t="n" hidden="false">
        <v/>
      </c>
      <c r="Z397" s="19" t="n" hidden="false">
        <f>X397+Y397</f>
        <v>1</v>
      </c>
      <c r="AA397" s="19" t="n" hidden="false">
        <f>ROUND(W397*X397,2)</f>
        <v>1</v>
      </c>
      <c r="AB397" s="19" t="n" hidden="false">
        <v/>
      </c>
      <c r="AC397" s="19" t="n" hidden="false">
        <f>AA397+AB397</f>
        <v>1</v>
      </c>
      <c r="AD397" s="21" t="n" hidden="false">
        <f>AC397/N397-1</f>
        <v>0</v>
      </c>
      <c r="AE397" s="8" t="n">
        <v>1</v>
      </c>
      <c r="AF397" s="23" t="n" hidden="false">
        <v>1</v>
      </c>
      <c r="AG397" s="19" t="n" hidden="false">
        <v/>
      </c>
      <c r="AH397" s="19" t="n" hidden="false">
        <f>AF397+AG397</f>
        <v>1</v>
      </c>
      <c r="AI397" s="19" t="n" hidden="false">
        <f>ROUND(AE397*AF397,2)</f>
        <v>1</v>
      </c>
      <c r="AJ397" s="19" t="n" hidden="false">
        <v/>
      </c>
      <c r="AK397" s="19" t="n" hidden="false">
        <f>AI397+AJ397</f>
        <v>1</v>
      </c>
      <c r="AL397" s="21" t="n" hidden="false">
        <f>AK397/N397-1</f>
        <v>0</v>
      </c>
      <c r="AM397" s="8" t="n">
        <v>0</v>
      </c>
      <c r="AN397" s="23" t="n" hidden="false">
        <v>0</v>
      </c>
      <c r="AO397" s="19" t="n" hidden="false">
        <v/>
      </c>
      <c r="AP397" s="19" t="n" hidden="false">
        <f>AN397+AO397</f>
        <v>0</v>
      </c>
      <c r="AQ397" s="19" t="n" hidden="false">
        <f>ROUND(AM397*AN397,2)</f>
        <v>0</v>
      </c>
      <c r="AR397" s="19" t="n" hidden="false">
        <v/>
      </c>
      <c r="AS397" s="19" t="n" hidden="false">
        <f>AQ397+AR397</f>
        <v>0</v>
      </c>
      <c r="AT397" s="21" t="n" hidden="false">
        <f>AS397/N397-1</f>
        <v>-1</v>
      </c>
    </row>
    <row r="398" customFormat="false" hidden="false" outlineLevel="0" collapsed="false">
      <c r="A398" s="18" t="inlineStr">
        <is>
          <t xml:space="preserve">1.1.1.2.1.1.2.1.8</t>
        </is>
      </c>
      <c r="B398" s="18" t="inlineStr">
        <is>
          <t xml:space="preserve"/>
        </is>
      </c>
      <c r="C398" s="22" t="inlineStr">
        <is>
          <t xml:space="preserve">Щит_ / ЩРв-18з-0 36 IP31 PRO</t>
        </is>
      </c>
      <c r="D398" s="7" t="inlineStr">
        <is>
          <t xml:space="preserve">ЩРВ</t>
        </is>
      </c>
      <c r="E398" s="7" t="inlineStr">
        <is>
          <t xml:space="preserve"/>
        </is>
      </c>
      <c r="F398" s="7" t="inlineStr">
        <is>
          <t xml:space="preserve">ШТ</t>
        </is>
      </c>
      <c r="G398" s="7" t="inlineStr">
        <is>
          <t xml:space="preserve">1</t>
        </is>
      </c>
      <c r="H398" s="8" t="n">
        <v>1</v>
      </c>
      <c r="I398" s="23" t="n">
        <v>1</v>
      </c>
      <c r="J398" s="19" t="n">
        <v/>
      </c>
      <c r="K398" s="19" t="n">
        <f>ROUND(I398,2)+J398</f>
        <v>1</v>
      </c>
      <c r="L398" s="19" t="n">
        <f>ROUND(H398*ROUND(I398,2),2)</f>
        <v>1</v>
      </c>
      <c r="M398" s="19" t="n">
        <v/>
      </c>
      <c r="N398" s="19" t="n">
        <f>L398+M398</f>
        <v>1</v>
      </c>
      <c r="O398" s="8" t="n">
        <v>1</v>
      </c>
      <c r="P398" s="23" t="n" hidden="false">
        <v>1</v>
      </c>
      <c r="Q398" s="19" t="n" hidden="false">
        <v/>
      </c>
      <c r="R398" s="19" t="n" hidden="false">
        <f>P398+Q398</f>
        <v>1</v>
      </c>
      <c r="S398" s="19" t="n" hidden="false">
        <f>ROUND(O398*P398,2)</f>
        <v>1</v>
      </c>
      <c r="T398" s="19" t="n" hidden="false">
        <v/>
      </c>
      <c r="U398" s="19" t="n" hidden="false">
        <f>S398+T398</f>
        <v>1</v>
      </c>
      <c r="V398" s="21" t="n" hidden="false">
        <f>U398/N398-1</f>
        <v>0</v>
      </c>
      <c r="W398" s="8" t="n">
        <v>1</v>
      </c>
      <c r="X398" s="23" t="n" hidden="false">
        <v>1</v>
      </c>
      <c r="Y398" s="19" t="n" hidden="false">
        <v/>
      </c>
      <c r="Z398" s="19" t="n" hidden="false">
        <f>X398+Y398</f>
        <v>1</v>
      </c>
      <c r="AA398" s="19" t="n" hidden="false">
        <f>ROUND(W398*X398,2)</f>
        <v>1</v>
      </c>
      <c r="AB398" s="19" t="n" hidden="false">
        <v/>
      </c>
      <c r="AC398" s="19" t="n" hidden="false">
        <f>AA398+AB398</f>
        <v>1</v>
      </c>
      <c r="AD398" s="21" t="n" hidden="false">
        <f>AC398/N398-1</f>
        <v>0</v>
      </c>
      <c r="AE398" s="8" t="n">
        <v>1</v>
      </c>
      <c r="AF398" s="23" t="n" hidden="false">
        <v>1</v>
      </c>
      <c r="AG398" s="19" t="n" hidden="false">
        <v/>
      </c>
      <c r="AH398" s="19" t="n" hidden="false">
        <f>AF398+AG398</f>
        <v>1</v>
      </c>
      <c r="AI398" s="19" t="n" hidden="false">
        <f>ROUND(AE398*AF398,2)</f>
        <v>1</v>
      </c>
      <c r="AJ398" s="19" t="n" hidden="false">
        <v/>
      </c>
      <c r="AK398" s="19" t="n" hidden="false">
        <f>AI398+AJ398</f>
        <v>1</v>
      </c>
      <c r="AL398" s="21" t="n" hidden="false">
        <f>AK398/N398-1</f>
        <v>0</v>
      </c>
      <c r="AM398" s="8" t="n">
        <v>0</v>
      </c>
      <c r="AN398" s="23" t="n" hidden="false">
        <v>0</v>
      </c>
      <c r="AO398" s="19" t="n" hidden="false">
        <v/>
      </c>
      <c r="AP398" s="19" t="n" hidden="false">
        <f>AN398+AO398</f>
        <v>0</v>
      </c>
      <c r="AQ398" s="19" t="n" hidden="false">
        <f>ROUND(AM398*AN398,2)</f>
        <v>0</v>
      </c>
      <c r="AR398" s="19" t="n" hidden="false">
        <v/>
      </c>
      <c r="AS398" s="19" t="n" hidden="false">
        <f>AQ398+AR398</f>
        <v>0</v>
      </c>
      <c r="AT398" s="21" t="n" hidden="false">
        <f>AS398/N398-1</f>
        <v>-1</v>
      </c>
    </row>
    <row r="399" customFormat="false" hidden="false" outlineLevel="0" collapsed="false">
      <c r="A399" s="18" t="inlineStr">
        <is>
          <t xml:space="preserve">1.1.1.2.1.1.2.2</t>
        </is>
      </c>
      <c r="B399" s="18" t="inlineStr">
        <is>
          <t xml:space="preserve"/>
        </is>
      </c>
      <c r="C399" s="18" t="inlineStr">
        <is>
          <t xml:space="preserve">Монтаж АВР</t>
        </is>
      </c>
      <c r="D399" s="7" t="inlineStr">
        <is>
          <t xml:space="preserve"/>
        </is>
      </c>
      <c r="E399" s="7" t="inlineStr">
        <is>
          <t xml:space="preserve">Выгружается из БО по объектам BIM-КЦ</t>
        </is>
      </c>
      <c r="F399" s="7" t="inlineStr">
        <is>
          <t xml:space="preserve">ШТ</t>
        </is>
      </c>
      <c r="G399" s="7" t="inlineStr">
        <is>
          <t xml:space="preserve">1</t>
        </is>
      </c>
      <c r="H399" s="8" t="n">
        <v>2</v>
      </c>
      <c r="I399" s="19" t="n">
        <f>ROUND((L400)/H399,2)</f>
        <v>0</v>
      </c>
      <c r="J399" s="20" t="n">
        <v>12268</v>
      </c>
      <c r="K399" s="19" t="n">
        <f>I399+ROUND(J399,2)</f>
        <v>12268</v>
      </c>
      <c r="L399" s="19" t="n">
        <f>ROUND(H399*I399,2)</f>
        <v>0</v>
      </c>
      <c r="M399" s="19" t="n">
        <f>ROUND(H399*ROUND(J399,2),2)</f>
        <v>24536</v>
      </c>
      <c r="N399" s="19" t="n">
        <f>L399+M399</f>
        <v>24536</v>
      </c>
      <c r="O399" s="8" t="n">
        <v>2</v>
      </c>
      <c r="P399" s="19" t="n" hidden="false">
        <f>ROUND((S400)/O399,2)</f>
        <v>189926</v>
      </c>
      <c r="Q399" s="20" t="n" hidden="false">
        <v>19628.8</v>
      </c>
      <c r="R399" s="19" t="n" hidden="false">
        <f>P399+Q399</f>
        <v>209554.8</v>
      </c>
      <c r="S399" s="19" t="n" hidden="false">
        <f>ROUND(O399*P399,2)</f>
        <v>379852</v>
      </c>
      <c r="T399" s="19" t="n" hidden="false">
        <f>ROUND(O399*Q399,2)</f>
        <v>39257.6</v>
      </c>
      <c r="U399" s="19" t="n" hidden="false">
        <f>S399+T399</f>
        <v>419109.6</v>
      </c>
      <c r="V399" s="21" t="n" hidden="false">
        <f>U399/N399-1</f>
        <v>16.081415063580046</v>
      </c>
      <c r="W399" s="8" t="n">
        <v>2</v>
      </c>
      <c r="X399" s="19" t="n" hidden="false">
        <f>ROUND((AA400)/W399,2)</f>
        <v>87500</v>
      </c>
      <c r="Y399" s="20" t="n" hidden="false">
        <v>20000</v>
      </c>
      <c r="Z399" s="19" t="n" hidden="false">
        <f>X399+Y399</f>
        <v>107500</v>
      </c>
      <c r="AA399" s="19" t="n" hidden="false">
        <f>ROUND(W399*X399,2)</f>
        <v>175000</v>
      </c>
      <c r="AB399" s="19" t="n" hidden="false">
        <f>ROUND(W399*Y399,2)</f>
        <v>40000</v>
      </c>
      <c r="AC399" s="19" t="n" hidden="false">
        <f>AA399+AB399</f>
        <v>215000</v>
      </c>
      <c r="AD399" s="21" t="n" hidden="false">
        <f>AC399/N399-1</f>
        <v>7.762634496250408</v>
      </c>
      <c r="AE399" s="8" t="n">
        <v>2</v>
      </c>
      <c r="AF399" s="19" t="n" hidden="false">
        <f>ROUND((AI400)/AE399,2)</f>
        <v>50000</v>
      </c>
      <c r="AG399" s="20" t="n" hidden="false">
        <v>24000</v>
      </c>
      <c r="AH399" s="19" t="n" hidden="false">
        <f>AF399+AG399</f>
        <v>74000</v>
      </c>
      <c r="AI399" s="19" t="n" hidden="false">
        <f>ROUND(AE399*AF399,2)</f>
        <v>100000</v>
      </c>
      <c r="AJ399" s="19" t="n" hidden="false">
        <f>ROUND(AE399*AG399,2)</f>
        <v>48000</v>
      </c>
      <c r="AK399" s="19" t="n" hidden="false">
        <f>AI399+AJ399</f>
        <v>148000</v>
      </c>
      <c r="AL399" s="21" t="n" hidden="false">
        <f>AK399/N399-1</f>
        <v>5.031953048581676</v>
      </c>
      <c r="AM399" s="8" t="n">
        <v>0</v>
      </c>
      <c r="AN399" s="19" t="n" hidden="false">
        <f>ROUND((AQ400)/AM399,2)</f>
        <v>0</v>
      </c>
      <c r="AO399" s="19" t="n" hidden="false">
        <v>0</v>
      </c>
      <c r="AP399" s="19" t="n" hidden="false">
        <f>AN399+AO399</f>
        <v>0</v>
      </c>
      <c r="AQ399" s="19" t="n" hidden="false">
        <f>ROUND(AM399*AN399,2)</f>
        <v>0</v>
      </c>
      <c r="AR399" s="19" t="n" hidden="false">
        <f>ROUND(AM399*AO399,2)</f>
        <v>0</v>
      </c>
      <c r="AS399" s="19" t="n" hidden="false">
        <f>AQ399+AR399</f>
        <v>0</v>
      </c>
      <c r="AT399" s="21" t="n" hidden="false">
        <f>AS399/N399-1</f>
        <v>-1</v>
      </c>
    </row>
    <row r="400" customFormat="false" hidden="false" outlineLevel="0" collapsed="false">
      <c r="A400" s="18" t="inlineStr">
        <is>
          <t xml:space="preserve">1.1.1.2.1.1.2.2.1</t>
        </is>
      </c>
      <c r="B400" s="18" t="inlineStr">
        <is>
          <t xml:space="preserve"/>
        </is>
      </c>
      <c r="C400" s="22" t="inlineStr">
        <is>
          <t xml:space="preserve">Устройство автоматического ввода резерва АВР_ / 100А на 2 ввода IP 54</t>
        </is>
      </c>
      <c r="D400" s="7" t="inlineStr">
        <is>
          <t xml:space="preserve">АВР1,АВР2</t>
        </is>
      </c>
      <c r="E400" s="7" t="inlineStr">
        <is>
          <t xml:space="preserve"/>
        </is>
      </c>
      <c r="F400" s="7" t="inlineStr">
        <is>
          <t xml:space="preserve">ШТ</t>
        </is>
      </c>
      <c r="G400" s="7" t="inlineStr">
        <is>
          <t xml:space="preserve">1</t>
        </is>
      </c>
      <c r="H400" s="8" t="n">
        <v>2</v>
      </c>
      <c r="I400" s="20" t="n">
        <v>0</v>
      </c>
      <c r="J400" s="19" t="n">
        <v/>
      </c>
      <c r="K400" s="19" t="n">
        <f>ROUND(I400,2)+J400</f>
        <v>0</v>
      </c>
      <c r="L400" s="19" t="n">
        <f>ROUND(H400*ROUND(I400,2),2)</f>
        <v>0</v>
      </c>
      <c r="M400" s="19" t="n">
        <v/>
      </c>
      <c r="N400" s="19" t="n">
        <f>L400+M400</f>
        <v>0</v>
      </c>
      <c r="O400" s="8" t="n">
        <v>2</v>
      </c>
      <c r="P400" s="20" t="n" hidden="false">
        <v>189926</v>
      </c>
      <c r="Q400" s="19" t="n" hidden="false">
        <v/>
      </c>
      <c r="R400" s="19" t="n" hidden="false">
        <f>P400+Q400</f>
        <v>189926</v>
      </c>
      <c r="S400" s="19" t="n" hidden="false">
        <f>ROUND(O400*P400,2)</f>
        <v>379852</v>
      </c>
      <c r="T400" s="19" t="n" hidden="false">
        <v/>
      </c>
      <c r="U400" s="19" t="n" hidden="false">
        <f>S400+T400</f>
        <v>379852</v>
      </c>
      <c r="V400" s="21" t="n" hidden="false">
        <f>U400/N400-1</f>
        <v>Infinity</v>
      </c>
      <c r="W400" s="8" t="n">
        <v>2</v>
      </c>
      <c r="X400" s="20" t="n" hidden="false">
        <v>87500</v>
      </c>
      <c r="Y400" s="19" t="n" hidden="false">
        <v/>
      </c>
      <c r="Z400" s="19" t="n" hidden="false">
        <f>X400+Y400</f>
        <v>87500</v>
      </c>
      <c r="AA400" s="19" t="n" hidden="false">
        <f>ROUND(W400*X400,2)</f>
        <v>175000</v>
      </c>
      <c r="AB400" s="19" t="n" hidden="false">
        <v/>
      </c>
      <c r="AC400" s="19" t="n" hidden="false">
        <f>AA400+AB400</f>
        <v>175000</v>
      </c>
      <c r="AD400" s="21" t="n" hidden="false">
        <f>AC400/N400-1</f>
        <v>Infinity</v>
      </c>
      <c r="AE400" s="8" t="n">
        <v>2</v>
      </c>
      <c r="AF400" s="20" t="n" hidden="false">
        <v>50000</v>
      </c>
      <c r="AG400" s="19" t="n" hidden="false">
        <v/>
      </c>
      <c r="AH400" s="19" t="n" hidden="false">
        <f>AF400+AG400</f>
        <v>50000</v>
      </c>
      <c r="AI400" s="19" t="n" hidden="false">
        <f>ROUND(AE400*AF400,2)</f>
        <v>100000</v>
      </c>
      <c r="AJ400" s="19" t="n" hidden="false">
        <v/>
      </c>
      <c r="AK400" s="19" t="n" hidden="false">
        <f>AI400+AJ400</f>
        <v>100000</v>
      </c>
      <c r="AL400" s="21" t="n" hidden="false">
        <f>AK400/N400-1</f>
        <v>Infinity</v>
      </c>
      <c r="AM400" s="8" t="n">
        <v>0</v>
      </c>
      <c r="AN400" s="19" t="n" hidden="false">
        <v>0</v>
      </c>
      <c r="AO400" s="19" t="n" hidden="false">
        <v/>
      </c>
      <c r="AP400" s="19" t="n" hidden="false">
        <f>AN400+AO400</f>
        <v>0</v>
      </c>
      <c r="AQ400" s="19" t="n" hidden="false">
        <f>ROUND(AM400*AN400,2)</f>
        <v>0</v>
      </c>
      <c r="AR400" s="19" t="n" hidden="false">
        <v/>
      </c>
      <c r="AS400" s="19" t="n" hidden="false">
        <f>AQ400+AR400</f>
        <v>0</v>
      </c>
      <c r="AT400" s="21" t="n" hidden="false">
        <f>AS400/N400-1</f>
        <v>NaN</v>
      </c>
    </row>
    <row r="401" customFormat="false" hidden="false" outlineLevel="0" collapsed="false">
      <c r="A401" s="18" t="inlineStr">
        <is>
          <t xml:space="preserve">1.1.1.2.1.1.2.3</t>
        </is>
      </c>
      <c r="B401" s="18" t="inlineStr">
        <is>
          <t xml:space="preserve"/>
        </is>
      </c>
      <c r="C401" s="18" t="inlineStr">
        <is>
          <t xml:space="preserve">Монтаж щита силового (для СКБ) / 18 модулей</t>
        </is>
      </c>
      <c r="D401" s="7" t="inlineStr">
        <is>
          <t xml:space="preserve"/>
        </is>
      </c>
      <c r="E401" s="7" t="inlineStr">
        <is>
          <t xml:space="preserve"/>
        </is>
      </c>
      <c r="F401" s="7" t="inlineStr">
        <is>
          <t xml:space="preserve">ШТ</t>
        </is>
      </c>
      <c r="G401" s="7" t="inlineStr">
        <is>
          <t xml:space="preserve">1</t>
        </is>
      </c>
      <c r="H401" s="8" t="n">
        <v>5</v>
      </c>
      <c r="I401" s="19" t="n">
        <f>ROUND((L402+L403+L404+L405+L406)/H401,2)</f>
        <v>1</v>
      </c>
      <c r="J401" s="20" t="n">
        <v>6708</v>
      </c>
      <c r="K401" s="19" t="n">
        <f>I401+ROUND(J401,2)</f>
        <v>6709</v>
      </c>
      <c r="L401" s="19" t="n">
        <f>ROUND(H401*I401,2)</f>
        <v>5</v>
      </c>
      <c r="M401" s="19" t="n">
        <f>ROUND(H401*ROUND(J401,2),2)</f>
        <v>33540</v>
      </c>
      <c r="N401" s="19" t="n">
        <f>L401+M401</f>
        <v>33545</v>
      </c>
      <c r="O401" s="8" t="n">
        <v>5</v>
      </c>
      <c r="P401" s="19" t="n" hidden="false">
        <f>ROUND((S402+S403+S404+S405+S406)/O401,2)</f>
        <v>1</v>
      </c>
      <c r="Q401" s="20" t="n" hidden="false">
        <v>16100.8</v>
      </c>
      <c r="R401" s="19" t="n" hidden="false">
        <f>P401+Q401</f>
        <v>16101.8</v>
      </c>
      <c r="S401" s="19" t="n" hidden="false">
        <f>ROUND(O401*P401,2)</f>
        <v>5</v>
      </c>
      <c r="T401" s="19" t="n" hidden="false">
        <f>ROUND(O401*Q401,2)</f>
        <v>80504</v>
      </c>
      <c r="U401" s="19" t="n" hidden="false">
        <f>S401+T401</f>
        <v>80509</v>
      </c>
      <c r="V401" s="21" t="n" hidden="false">
        <f>U401/N401-1</f>
        <v>1.400029810702042</v>
      </c>
      <c r="W401" s="8" t="n">
        <v>5</v>
      </c>
      <c r="X401" s="19" t="n" hidden="false">
        <f>ROUND((AA402+AA403+AA404+AA405+AA406)/W401,2)</f>
        <v>1</v>
      </c>
      <c r="Y401" s="20" t="n" hidden="false">
        <v>17500</v>
      </c>
      <c r="Z401" s="19" t="n" hidden="false">
        <f>X401+Y401</f>
        <v>17501</v>
      </c>
      <c r="AA401" s="19" t="n" hidden="false">
        <f>ROUND(W401*X401,2)</f>
        <v>5</v>
      </c>
      <c r="AB401" s="19" t="n" hidden="false">
        <f>ROUND(W401*Y401,2)</f>
        <v>87500</v>
      </c>
      <c r="AC401" s="19" t="n" hidden="false">
        <f>AA401+AB401</f>
        <v>87505</v>
      </c>
      <c r="AD401" s="21" t="n" hidden="false">
        <f>AC401/N401-1</f>
        <v>1.6085854821881056</v>
      </c>
      <c r="AE401" s="8" t="n">
        <v>5</v>
      </c>
      <c r="AF401" s="19" t="n" hidden="false">
        <f>ROUND((AI402+AI403+AI404+AI405+AI406)/AE401,2)</f>
        <v>1</v>
      </c>
      <c r="AG401" s="20" t="n" hidden="false">
        <v>13400</v>
      </c>
      <c r="AH401" s="19" t="n" hidden="false">
        <f>AF401+AG401</f>
        <v>13401</v>
      </c>
      <c r="AI401" s="19" t="n" hidden="false">
        <f>ROUND(AE401*AF401,2)</f>
        <v>5</v>
      </c>
      <c r="AJ401" s="19" t="n" hidden="false">
        <f>ROUND(AE401*AG401,2)</f>
        <v>67000</v>
      </c>
      <c r="AK401" s="19" t="n" hidden="false">
        <f>AI401+AJ401</f>
        <v>67005</v>
      </c>
      <c r="AL401" s="21" t="n" hidden="false">
        <f>AK401/N401-1</f>
        <v>0.9974660903264272</v>
      </c>
      <c r="AM401" s="8" t="n">
        <v>0</v>
      </c>
      <c r="AN401" s="19" t="n" hidden="false">
        <f>ROUND((AQ402+AQ403+AQ404+AQ405+AQ406)/AM401,2)</f>
        <v>0</v>
      </c>
      <c r="AO401" s="19" t="n" hidden="false">
        <v>0</v>
      </c>
      <c r="AP401" s="19" t="n" hidden="false">
        <f>AN401+AO401</f>
        <v>0</v>
      </c>
      <c r="AQ401" s="19" t="n" hidden="false">
        <f>ROUND(AM401*AN401,2)</f>
        <v>0</v>
      </c>
      <c r="AR401" s="19" t="n" hidden="false">
        <f>ROUND(AM401*AO401,2)</f>
        <v>0</v>
      </c>
      <c r="AS401" s="19" t="n" hidden="false">
        <f>AQ401+AR401</f>
        <v>0</v>
      </c>
      <c r="AT401" s="21" t="n" hidden="false">
        <f>AS401/N401-1</f>
        <v>-1</v>
      </c>
    </row>
    <row r="402" customFormat="false" hidden="false" outlineLevel="0" collapsed="false">
      <c r="A402" s="18" t="inlineStr">
        <is>
          <t xml:space="preserve">1.1.1.2.1.1.2.3.1</t>
        </is>
      </c>
      <c r="B402" s="18" t="inlineStr">
        <is>
          <t xml:space="preserve"/>
        </is>
      </c>
      <c r="C402" s="22" t="inlineStr">
        <is>
          <t xml:space="preserve">Щит силовой (в соответствии со схемой)_ / МЭЛ</t>
        </is>
      </c>
      <c r="D402" s="7" t="inlineStr">
        <is>
          <t xml:space="preserve">ЩАО3.2 ЩРн-18-350х300х120-IP31 mb11-18n EKF</t>
        </is>
      </c>
      <c r="E402" s="7" t="inlineStr">
        <is>
          <t xml:space="preserve"/>
        </is>
      </c>
      <c r="F402" s="7" t="inlineStr">
        <is>
          <t xml:space="preserve">ШТ</t>
        </is>
      </c>
      <c r="G402" s="7" t="inlineStr">
        <is>
          <t xml:space="preserve">1</t>
        </is>
      </c>
      <c r="H402" s="8" t="n">
        <v>1</v>
      </c>
      <c r="I402" s="23" t="n">
        <v>1</v>
      </c>
      <c r="J402" s="19" t="n">
        <v/>
      </c>
      <c r="K402" s="19" t="n">
        <f>ROUND(I402,2)+J402</f>
        <v>1</v>
      </c>
      <c r="L402" s="19" t="n">
        <f>ROUND(H402*ROUND(I402,2),2)</f>
        <v>1</v>
      </c>
      <c r="M402" s="19" t="n">
        <v/>
      </c>
      <c r="N402" s="19" t="n">
        <f>L402+M402</f>
        <v>1</v>
      </c>
      <c r="O402" s="8" t="n">
        <v>1</v>
      </c>
      <c r="P402" s="23" t="n" hidden="false">
        <v>1</v>
      </c>
      <c r="Q402" s="19" t="n" hidden="false">
        <v/>
      </c>
      <c r="R402" s="19" t="n" hidden="false">
        <f>P402+Q402</f>
        <v>1</v>
      </c>
      <c r="S402" s="19" t="n" hidden="false">
        <f>ROUND(O402*P402,2)</f>
        <v>1</v>
      </c>
      <c r="T402" s="19" t="n" hidden="false">
        <v/>
      </c>
      <c r="U402" s="19" t="n" hidden="false">
        <f>S402+T402</f>
        <v>1</v>
      </c>
      <c r="V402" s="21" t="n" hidden="false">
        <f>U402/N402-1</f>
        <v>0</v>
      </c>
      <c r="W402" s="8" t="n">
        <v>1</v>
      </c>
      <c r="X402" s="23" t="n" hidden="false">
        <v>1</v>
      </c>
      <c r="Y402" s="19" t="n" hidden="false">
        <v/>
      </c>
      <c r="Z402" s="19" t="n" hidden="false">
        <f>X402+Y402</f>
        <v>1</v>
      </c>
      <c r="AA402" s="19" t="n" hidden="false">
        <f>ROUND(W402*X402,2)</f>
        <v>1</v>
      </c>
      <c r="AB402" s="19" t="n" hidden="false">
        <v/>
      </c>
      <c r="AC402" s="19" t="n" hidden="false">
        <f>AA402+AB402</f>
        <v>1</v>
      </c>
      <c r="AD402" s="21" t="n" hidden="false">
        <f>AC402/N402-1</f>
        <v>0</v>
      </c>
      <c r="AE402" s="8" t="n">
        <v>1</v>
      </c>
      <c r="AF402" s="23" t="n" hidden="false">
        <v>1</v>
      </c>
      <c r="AG402" s="19" t="n" hidden="false">
        <v/>
      </c>
      <c r="AH402" s="19" t="n" hidden="false">
        <f>AF402+AG402</f>
        <v>1</v>
      </c>
      <c r="AI402" s="19" t="n" hidden="false">
        <f>ROUND(AE402*AF402,2)</f>
        <v>1</v>
      </c>
      <c r="AJ402" s="19" t="n" hidden="false">
        <v/>
      </c>
      <c r="AK402" s="19" t="n" hidden="false">
        <f>AI402+AJ402</f>
        <v>1</v>
      </c>
      <c r="AL402" s="21" t="n" hidden="false">
        <f>AK402/N402-1</f>
        <v>0</v>
      </c>
      <c r="AM402" s="8" t="n">
        <v>0</v>
      </c>
      <c r="AN402" s="23" t="n" hidden="false">
        <v>0</v>
      </c>
      <c r="AO402" s="19" t="n" hidden="false">
        <v/>
      </c>
      <c r="AP402" s="19" t="n" hidden="false">
        <f>AN402+AO402</f>
        <v>0</v>
      </c>
      <c r="AQ402" s="19" t="n" hidden="false">
        <f>ROUND(AM402*AN402,2)</f>
        <v>0</v>
      </c>
      <c r="AR402" s="19" t="n" hidden="false">
        <v/>
      </c>
      <c r="AS402" s="19" t="n" hidden="false">
        <f>AQ402+AR402</f>
        <v>0</v>
      </c>
      <c r="AT402" s="21" t="n" hidden="false">
        <f>AS402/N402-1</f>
        <v>-1</v>
      </c>
    </row>
    <row r="403" customFormat="false" hidden="false" outlineLevel="0" collapsed="false">
      <c r="A403" s="18" t="inlineStr">
        <is>
          <t xml:space="preserve">1.1.1.2.1.1.2.3.2</t>
        </is>
      </c>
      <c r="B403" s="18" t="inlineStr">
        <is>
          <t xml:space="preserve"/>
        </is>
      </c>
      <c r="C403" s="22" t="inlineStr">
        <is>
          <t xml:space="preserve">Щит силовой (в соответствии со схемой)_ / МЭЛ</t>
        </is>
      </c>
      <c r="D403" s="7" t="inlineStr">
        <is>
          <t xml:space="preserve">ЩАО3.1  ЩРн-18-350х300х120-IP31 mb11-18n EKF</t>
        </is>
      </c>
      <c r="E403" s="7" t="inlineStr">
        <is>
          <t xml:space="preserve"/>
        </is>
      </c>
      <c r="F403" s="7" t="inlineStr">
        <is>
          <t xml:space="preserve">ШТ</t>
        </is>
      </c>
      <c r="G403" s="7" t="inlineStr">
        <is>
          <t xml:space="preserve">1</t>
        </is>
      </c>
      <c r="H403" s="8" t="n">
        <v>1</v>
      </c>
      <c r="I403" s="23" t="n">
        <v>1</v>
      </c>
      <c r="J403" s="19" t="n">
        <v/>
      </c>
      <c r="K403" s="19" t="n">
        <f>ROUND(I403,2)+J403</f>
        <v>1</v>
      </c>
      <c r="L403" s="19" t="n">
        <f>ROUND(H403*ROUND(I403,2),2)</f>
        <v>1</v>
      </c>
      <c r="M403" s="19" t="n">
        <v/>
      </c>
      <c r="N403" s="19" t="n">
        <f>L403+M403</f>
        <v>1</v>
      </c>
      <c r="O403" s="8" t="n">
        <v>1</v>
      </c>
      <c r="P403" s="23" t="n" hidden="false">
        <v>1</v>
      </c>
      <c r="Q403" s="19" t="n" hidden="false">
        <v/>
      </c>
      <c r="R403" s="19" t="n" hidden="false">
        <f>P403+Q403</f>
        <v>1</v>
      </c>
      <c r="S403" s="19" t="n" hidden="false">
        <f>ROUND(O403*P403,2)</f>
        <v>1</v>
      </c>
      <c r="T403" s="19" t="n" hidden="false">
        <v/>
      </c>
      <c r="U403" s="19" t="n" hidden="false">
        <f>S403+T403</f>
        <v>1</v>
      </c>
      <c r="V403" s="21" t="n" hidden="false">
        <f>U403/N403-1</f>
        <v>0</v>
      </c>
      <c r="W403" s="8" t="n">
        <v>1</v>
      </c>
      <c r="X403" s="23" t="n" hidden="false">
        <v>1</v>
      </c>
      <c r="Y403" s="19" t="n" hidden="false">
        <v/>
      </c>
      <c r="Z403" s="19" t="n" hidden="false">
        <f>X403+Y403</f>
        <v>1</v>
      </c>
      <c r="AA403" s="19" t="n" hidden="false">
        <f>ROUND(W403*X403,2)</f>
        <v>1</v>
      </c>
      <c r="AB403" s="19" t="n" hidden="false">
        <v/>
      </c>
      <c r="AC403" s="19" t="n" hidden="false">
        <f>AA403+AB403</f>
        <v>1</v>
      </c>
      <c r="AD403" s="21" t="n" hidden="false">
        <f>AC403/N403-1</f>
        <v>0</v>
      </c>
      <c r="AE403" s="8" t="n">
        <v>1</v>
      </c>
      <c r="AF403" s="23" t="n" hidden="false">
        <v>1</v>
      </c>
      <c r="AG403" s="19" t="n" hidden="false">
        <v/>
      </c>
      <c r="AH403" s="19" t="n" hidden="false">
        <f>AF403+AG403</f>
        <v>1</v>
      </c>
      <c r="AI403" s="19" t="n" hidden="false">
        <f>ROUND(AE403*AF403,2)</f>
        <v>1</v>
      </c>
      <c r="AJ403" s="19" t="n" hidden="false">
        <v/>
      </c>
      <c r="AK403" s="19" t="n" hidden="false">
        <f>AI403+AJ403</f>
        <v>1</v>
      </c>
      <c r="AL403" s="21" t="n" hidden="false">
        <f>AK403/N403-1</f>
        <v>0</v>
      </c>
      <c r="AM403" s="8" t="n">
        <v>0</v>
      </c>
      <c r="AN403" s="23" t="n" hidden="false">
        <v>0</v>
      </c>
      <c r="AO403" s="19" t="n" hidden="false">
        <v/>
      </c>
      <c r="AP403" s="19" t="n" hidden="false">
        <f>AN403+AO403</f>
        <v>0</v>
      </c>
      <c r="AQ403" s="19" t="n" hidden="false">
        <f>ROUND(AM403*AN403,2)</f>
        <v>0</v>
      </c>
      <c r="AR403" s="19" t="n" hidden="false">
        <v/>
      </c>
      <c r="AS403" s="19" t="n" hidden="false">
        <f>AQ403+AR403</f>
        <v>0</v>
      </c>
      <c r="AT403" s="21" t="n" hidden="false">
        <f>AS403/N403-1</f>
        <v>-1</v>
      </c>
    </row>
    <row r="404" customFormat="false" hidden="false" outlineLevel="0" collapsed="false">
      <c r="A404" s="18" t="inlineStr">
        <is>
          <t xml:space="preserve">1.1.1.2.1.1.2.3.3</t>
        </is>
      </c>
      <c r="B404" s="18" t="inlineStr">
        <is>
          <t xml:space="preserve"/>
        </is>
      </c>
      <c r="C404" s="22" t="inlineStr">
        <is>
          <t xml:space="preserve">Щит силовой (в соответствии со схемой)_ / МЭЛ</t>
        </is>
      </c>
      <c r="D404" s="7" t="inlineStr">
        <is>
          <t xml:space="preserve">ЩАО3.0 ЩРн-18-350х300х120-IP54 mb11-18n EKF</t>
        </is>
      </c>
      <c r="E404" s="7" t="inlineStr">
        <is>
          <t xml:space="preserve"/>
        </is>
      </c>
      <c r="F404" s="7" t="inlineStr">
        <is>
          <t xml:space="preserve">ШТ</t>
        </is>
      </c>
      <c r="G404" s="7" t="inlineStr">
        <is>
          <t xml:space="preserve">1</t>
        </is>
      </c>
      <c r="H404" s="8" t="n">
        <v>1</v>
      </c>
      <c r="I404" s="23" t="n">
        <v>1</v>
      </c>
      <c r="J404" s="19" t="n">
        <v/>
      </c>
      <c r="K404" s="19" t="n">
        <f>ROUND(I404,2)+J404</f>
        <v>1</v>
      </c>
      <c r="L404" s="19" t="n">
        <f>ROUND(H404*ROUND(I404,2),2)</f>
        <v>1</v>
      </c>
      <c r="M404" s="19" t="n">
        <v/>
      </c>
      <c r="N404" s="19" t="n">
        <f>L404+M404</f>
        <v>1</v>
      </c>
      <c r="O404" s="8" t="n">
        <v>1</v>
      </c>
      <c r="P404" s="23" t="n" hidden="false">
        <v>1</v>
      </c>
      <c r="Q404" s="19" t="n" hidden="false">
        <v/>
      </c>
      <c r="R404" s="19" t="n" hidden="false">
        <f>P404+Q404</f>
        <v>1</v>
      </c>
      <c r="S404" s="19" t="n" hidden="false">
        <f>ROUND(O404*P404,2)</f>
        <v>1</v>
      </c>
      <c r="T404" s="19" t="n" hidden="false">
        <v/>
      </c>
      <c r="U404" s="19" t="n" hidden="false">
        <f>S404+T404</f>
        <v>1</v>
      </c>
      <c r="V404" s="21" t="n" hidden="false">
        <f>U404/N404-1</f>
        <v>0</v>
      </c>
      <c r="W404" s="8" t="n">
        <v>1</v>
      </c>
      <c r="X404" s="23" t="n" hidden="false">
        <v>1</v>
      </c>
      <c r="Y404" s="19" t="n" hidden="false">
        <v/>
      </c>
      <c r="Z404" s="19" t="n" hidden="false">
        <f>X404+Y404</f>
        <v>1</v>
      </c>
      <c r="AA404" s="19" t="n" hidden="false">
        <f>ROUND(W404*X404,2)</f>
        <v>1</v>
      </c>
      <c r="AB404" s="19" t="n" hidden="false">
        <v/>
      </c>
      <c r="AC404" s="19" t="n" hidden="false">
        <f>AA404+AB404</f>
        <v>1</v>
      </c>
      <c r="AD404" s="21" t="n" hidden="false">
        <f>AC404/N404-1</f>
        <v>0</v>
      </c>
      <c r="AE404" s="8" t="n">
        <v>1</v>
      </c>
      <c r="AF404" s="23" t="n" hidden="false">
        <v>1</v>
      </c>
      <c r="AG404" s="19" t="n" hidden="false">
        <v/>
      </c>
      <c r="AH404" s="19" t="n" hidden="false">
        <f>AF404+AG404</f>
        <v>1</v>
      </c>
      <c r="AI404" s="19" t="n" hidden="false">
        <f>ROUND(AE404*AF404,2)</f>
        <v>1</v>
      </c>
      <c r="AJ404" s="19" t="n" hidden="false">
        <v/>
      </c>
      <c r="AK404" s="19" t="n" hidden="false">
        <f>AI404+AJ404</f>
        <v>1</v>
      </c>
      <c r="AL404" s="21" t="n" hidden="false">
        <f>AK404/N404-1</f>
        <v>0</v>
      </c>
      <c r="AM404" s="8" t="n">
        <v>0</v>
      </c>
      <c r="AN404" s="23" t="n" hidden="false">
        <v>0</v>
      </c>
      <c r="AO404" s="19" t="n" hidden="false">
        <v/>
      </c>
      <c r="AP404" s="19" t="n" hidden="false">
        <f>AN404+AO404</f>
        <v>0</v>
      </c>
      <c r="AQ404" s="19" t="n" hidden="false">
        <f>ROUND(AM404*AN404,2)</f>
        <v>0</v>
      </c>
      <c r="AR404" s="19" t="n" hidden="false">
        <v/>
      </c>
      <c r="AS404" s="19" t="n" hidden="false">
        <f>AQ404+AR404</f>
        <v>0</v>
      </c>
      <c r="AT404" s="21" t="n" hidden="false">
        <f>AS404/N404-1</f>
        <v>-1</v>
      </c>
    </row>
    <row r="405" customFormat="false" hidden="false" outlineLevel="0" collapsed="false">
      <c r="A405" s="18" t="inlineStr">
        <is>
          <t xml:space="preserve">1.1.1.2.1.1.2.3.4</t>
        </is>
      </c>
      <c r="B405" s="18" t="inlineStr">
        <is>
          <t xml:space="preserve"/>
        </is>
      </c>
      <c r="C405" s="22" t="inlineStr">
        <is>
          <t xml:space="preserve">Щит силовой (в соответствии со схемой)_ / МЭЛ</t>
        </is>
      </c>
      <c r="D405" s="7" t="inlineStr">
        <is>
          <t xml:space="preserve">ЩАО3.4  ЩРн-18-350х300х120-IP31 mb11-18n EKF</t>
        </is>
      </c>
      <c r="E405" s="7" t="inlineStr">
        <is>
          <t xml:space="preserve"/>
        </is>
      </c>
      <c r="F405" s="7" t="inlineStr">
        <is>
          <t xml:space="preserve">ШТ</t>
        </is>
      </c>
      <c r="G405" s="7" t="inlineStr">
        <is>
          <t xml:space="preserve">1</t>
        </is>
      </c>
      <c r="H405" s="8" t="n">
        <v>1</v>
      </c>
      <c r="I405" s="23" t="n">
        <v>1</v>
      </c>
      <c r="J405" s="19" t="n">
        <v/>
      </c>
      <c r="K405" s="19" t="n">
        <f>ROUND(I405,2)+J405</f>
        <v>1</v>
      </c>
      <c r="L405" s="19" t="n">
        <f>ROUND(H405*ROUND(I405,2),2)</f>
        <v>1</v>
      </c>
      <c r="M405" s="19" t="n">
        <v/>
      </c>
      <c r="N405" s="19" t="n">
        <f>L405+M405</f>
        <v>1</v>
      </c>
      <c r="O405" s="8" t="n">
        <v>1</v>
      </c>
      <c r="P405" s="23" t="n" hidden="false">
        <v>1</v>
      </c>
      <c r="Q405" s="19" t="n" hidden="false">
        <v/>
      </c>
      <c r="R405" s="19" t="n" hidden="false">
        <f>P405+Q405</f>
        <v>1</v>
      </c>
      <c r="S405" s="19" t="n" hidden="false">
        <f>ROUND(O405*P405,2)</f>
        <v>1</v>
      </c>
      <c r="T405" s="19" t="n" hidden="false">
        <v/>
      </c>
      <c r="U405" s="19" t="n" hidden="false">
        <f>S405+T405</f>
        <v>1</v>
      </c>
      <c r="V405" s="21" t="n" hidden="false">
        <f>U405/N405-1</f>
        <v>0</v>
      </c>
      <c r="W405" s="8" t="n">
        <v>1</v>
      </c>
      <c r="X405" s="23" t="n" hidden="false">
        <v>1</v>
      </c>
      <c r="Y405" s="19" t="n" hidden="false">
        <v/>
      </c>
      <c r="Z405" s="19" t="n" hidden="false">
        <f>X405+Y405</f>
        <v>1</v>
      </c>
      <c r="AA405" s="19" t="n" hidden="false">
        <f>ROUND(W405*X405,2)</f>
        <v>1</v>
      </c>
      <c r="AB405" s="19" t="n" hidden="false">
        <v/>
      </c>
      <c r="AC405" s="19" t="n" hidden="false">
        <f>AA405+AB405</f>
        <v>1</v>
      </c>
      <c r="AD405" s="21" t="n" hidden="false">
        <f>AC405/N405-1</f>
        <v>0</v>
      </c>
      <c r="AE405" s="8" t="n">
        <v>1</v>
      </c>
      <c r="AF405" s="23" t="n" hidden="false">
        <v>1</v>
      </c>
      <c r="AG405" s="19" t="n" hidden="false">
        <v/>
      </c>
      <c r="AH405" s="19" t="n" hidden="false">
        <f>AF405+AG405</f>
        <v>1</v>
      </c>
      <c r="AI405" s="19" t="n" hidden="false">
        <f>ROUND(AE405*AF405,2)</f>
        <v>1</v>
      </c>
      <c r="AJ405" s="19" t="n" hidden="false">
        <v/>
      </c>
      <c r="AK405" s="19" t="n" hidden="false">
        <f>AI405+AJ405</f>
        <v>1</v>
      </c>
      <c r="AL405" s="21" t="n" hidden="false">
        <f>AK405/N405-1</f>
        <v>0</v>
      </c>
      <c r="AM405" s="8" t="n">
        <v>0</v>
      </c>
      <c r="AN405" s="23" t="n" hidden="false">
        <v>0</v>
      </c>
      <c r="AO405" s="19" t="n" hidden="false">
        <v/>
      </c>
      <c r="AP405" s="19" t="n" hidden="false">
        <f>AN405+AO405</f>
        <v>0</v>
      </c>
      <c r="AQ405" s="19" t="n" hidden="false">
        <f>ROUND(AM405*AN405,2)</f>
        <v>0</v>
      </c>
      <c r="AR405" s="19" t="n" hidden="false">
        <v/>
      </c>
      <c r="AS405" s="19" t="n" hidden="false">
        <f>AQ405+AR405</f>
        <v>0</v>
      </c>
      <c r="AT405" s="21" t="n" hidden="false">
        <f>AS405/N405-1</f>
        <v>-1</v>
      </c>
    </row>
    <row r="406" customFormat="false" hidden="false" outlineLevel="0" collapsed="false">
      <c r="A406" s="18" t="inlineStr">
        <is>
          <t xml:space="preserve">1.1.1.2.1.1.2.3.5</t>
        </is>
      </c>
      <c r="B406" s="18" t="inlineStr">
        <is>
          <t xml:space="preserve"/>
        </is>
      </c>
      <c r="C406" s="22" t="inlineStr">
        <is>
          <t xml:space="preserve">Щит силовой (в соответствии со схемой)_ / МЭЛ</t>
        </is>
      </c>
      <c r="D406" s="7" t="inlineStr">
        <is>
          <t xml:space="preserve">ЩАО3.3  ЩРн-18-350х300х120-IP31 mb11-18n EKF</t>
        </is>
      </c>
      <c r="E406" s="7" t="inlineStr">
        <is>
          <t xml:space="preserve"/>
        </is>
      </c>
      <c r="F406" s="7" t="inlineStr">
        <is>
          <t xml:space="preserve">ШТ</t>
        </is>
      </c>
      <c r="G406" s="7" t="inlineStr">
        <is>
          <t xml:space="preserve">1</t>
        </is>
      </c>
      <c r="H406" s="8" t="n">
        <v>1</v>
      </c>
      <c r="I406" s="23" t="n">
        <v>1</v>
      </c>
      <c r="J406" s="19" t="n">
        <v/>
      </c>
      <c r="K406" s="19" t="n">
        <f>ROUND(I406,2)+J406</f>
        <v>1</v>
      </c>
      <c r="L406" s="19" t="n">
        <f>ROUND(H406*ROUND(I406,2),2)</f>
        <v>1</v>
      </c>
      <c r="M406" s="19" t="n">
        <v/>
      </c>
      <c r="N406" s="19" t="n">
        <f>L406+M406</f>
        <v>1</v>
      </c>
      <c r="O406" s="8" t="n">
        <v>1</v>
      </c>
      <c r="P406" s="23" t="n" hidden="false">
        <v>1</v>
      </c>
      <c r="Q406" s="19" t="n" hidden="false">
        <v/>
      </c>
      <c r="R406" s="19" t="n" hidden="false">
        <f>P406+Q406</f>
        <v>1</v>
      </c>
      <c r="S406" s="19" t="n" hidden="false">
        <f>ROUND(O406*P406,2)</f>
        <v>1</v>
      </c>
      <c r="T406" s="19" t="n" hidden="false">
        <v/>
      </c>
      <c r="U406" s="19" t="n" hidden="false">
        <f>S406+T406</f>
        <v>1</v>
      </c>
      <c r="V406" s="21" t="n" hidden="false">
        <f>U406/N406-1</f>
        <v>0</v>
      </c>
      <c r="W406" s="8" t="n">
        <v>1</v>
      </c>
      <c r="X406" s="23" t="n" hidden="false">
        <v>1</v>
      </c>
      <c r="Y406" s="19" t="n" hidden="false">
        <v/>
      </c>
      <c r="Z406" s="19" t="n" hidden="false">
        <f>X406+Y406</f>
        <v>1</v>
      </c>
      <c r="AA406" s="19" t="n" hidden="false">
        <f>ROUND(W406*X406,2)</f>
        <v>1</v>
      </c>
      <c r="AB406" s="19" t="n" hidden="false">
        <v/>
      </c>
      <c r="AC406" s="19" t="n" hidden="false">
        <f>AA406+AB406</f>
        <v>1</v>
      </c>
      <c r="AD406" s="21" t="n" hidden="false">
        <f>AC406/N406-1</f>
        <v>0</v>
      </c>
      <c r="AE406" s="8" t="n">
        <v>1</v>
      </c>
      <c r="AF406" s="23" t="n" hidden="false">
        <v>1</v>
      </c>
      <c r="AG406" s="19" t="n" hidden="false">
        <v/>
      </c>
      <c r="AH406" s="19" t="n" hidden="false">
        <f>AF406+AG406</f>
        <v>1</v>
      </c>
      <c r="AI406" s="19" t="n" hidden="false">
        <f>ROUND(AE406*AF406,2)</f>
        <v>1</v>
      </c>
      <c r="AJ406" s="19" t="n" hidden="false">
        <v/>
      </c>
      <c r="AK406" s="19" t="n" hidden="false">
        <f>AI406+AJ406</f>
        <v>1</v>
      </c>
      <c r="AL406" s="21" t="n" hidden="false">
        <f>AK406/N406-1</f>
        <v>0</v>
      </c>
      <c r="AM406" s="8" t="n">
        <v>0</v>
      </c>
      <c r="AN406" s="23" t="n" hidden="false">
        <v>0</v>
      </c>
      <c r="AO406" s="19" t="n" hidden="false">
        <v/>
      </c>
      <c r="AP406" s="19" t="n" hidden="false">
        <f>AN406+AO406</f>
        <v>0</v>
      </c>
      <c r="AQ406" s="19" t="n" hidden="false">
        <f>ROUND(AM406*AN406,2)</f>
        <v>0</v>
      </c>
      <c r="AR406" s="19" t="n" hidden="false">
        <v/>
      </c>
      <c r="AS406" s="19" t="n" hidden="false">
        <f>AQ406+AR406</f>
        <v>0</v>
      </c>
      <c r="AT406" s="21" t="n" hidden="false">
        <f>AS406/N406-1</f>
        <v>-1</v>
      </c>
    </row>
    <row r="407" customFormat="false" hidden="false" outlineLevel="0" collapsed="false">
      <c r="A407" s="18" t="inlineStr">
        <is>
          <t xml:space="preserve">1.1.1.2.1.1.2.4</t>
        </is>
      </c>
      <c r="B407" s="18" t="inlineStr">
        <is>
          <t xml:space="preserve"/>
        </is>
      </c>
      <c r="C407" s="18" t="inlineStr">
        <is>
          <t xml:space="preserve">Монтаж щита силового (для СКБ) / 24 модуля</t>
        </is>
      </c>
      <c r="D407" s="7" t="inlineStr">
        <is>
          <t xml:space="preserve"/>
        </is>
      </c>
      <c r="E407" s="7" t="inlineStr">
        <is>
          <t xml:space="preserve"/>
        </is>
      </c>
      <c r="F407" s="7" t="inlineStr">
        <is>
          <t xml:space="preserve">ШТ</t>
        </is>
      </c>
      <c r="G407" s="7" t="inlineStr">
        <is>
          <t xml:space="preserve">1</t>
        </is>
      </c>
      <c r="H407" s="8" t="n">
        <v>9</v>
      </c>
      <c r="I407" s="19" t="n">
        <f>ROUND((L408+L409+L410+L411+L412+L413+L414+L415+L416)/H407,2)</f>
        <v>1</v>
      </c>
      <c r="J407" s="20" t="n">
        <v>10063</v>
      </c>
      <c r="K407" s="19" t="n">
        <f>I407+ROUND(J407,2)</f>
        <v>10064</v>
      </c>
      <c r="L407" s="19" t="n">
        <f>ROUND(H407*I407,2)</f>
        <v>9</v>
      </c>
      <c r="M407" s="19" t="n">
        <f>ROUND(H407*ROUND(J407,2),2)</f>
        <v>90567</v>
      </c>
      <c r="N407" s="19" t="n">
        <f>L407+M407</f>
        <v>90576</v>
      </c>
      <c r="O407" s="8" t="n">
        <v>9</v>
      </c>
      <c r="P407" s="19" t="n" hidden="false">
        <f>ROUND((S408+S409+S410+S411+S412+S413+S414+S415+S416)/O407,2)</f>
        <v>1</v>
      </c>
      <c r="Q407" s="20" t="n" hidden="false">
        <v>16100.8</v>
      </c>
      <c r="R407" s="19" t="n" hidden="false">
        <f>P407+Q407</f>
        <v>16101.8</v>
      </c>
      <c r="S407" s="19" t="n" hidden="false">
        <f>ROUND(O407*P407,2)</f>
        <v>9</v>
      </c>
      <c r="T407" s="19" t="n" hidden="false">
        <f>ROUND(O407*Q407,2)</f>
        <v>144907.2</v>
      </c>
      <c r="U407" s="19" t="n" hidden="false">
        <f>S407+T407</f>
        <v>144916.2</v>
      </c>
      <c r="V407" s="21" t="n" hidden="false">
        <f>U407/N407-1</f>
        <v>0.5999403815580286</v>
      </c>
      <c r="W407" s="8" t="n">
        <v>9</v>
      </c>
      <c r="X407" s="19" t="n" hidden="false">
        <f>ROUND((AA408+AA409+AA410+AA411+AA412+AA413+AA414+AA415+AA416)/W407,2)</f>
        <v>1</v>
      </c>
      <c r="Y407" s="20" t="n" hidden="false">
        <v>20000</v>
      </c>
      <c r="Z407" s="19" t="n" hidden="false">
        <f>X407+Y407</f>
        <v>20001</v>
      </c>
      <c r="AA407" s="19" t="n" hidden="false">
        <f>ROUND(W407*X407,2)</f>
        <v>9</v>
      </c>
      <c r="AB407" s="19" t="n" hidden="false">
        <f>ROUND(W407*Y407,2)</f>
        <v>180000</v>
      </c>
      <c r="AC407" s="19" t="n" hidden="false">
        <f>AA407+AB407</f>
        <v>180009</v>
      </c>
      <c r="AD407" s="21" t="n" hidden="false">
        <f>AC407/N407-1</f>
        <v>0.9873807631160572</v>
      </c>
      <c r="AE407" s="8" t="n">
        <v>9</v>
      </c>
      <c r="AF407" s="19" t="n" hidden="false">
        <f>ROUND((AI408+AI409+AI410+AI411+AI412+AI413+AI414+AI415+AI416)/AE407,2)</f>
        <v>1</v>
      </c>
      <c r="AG407" s="20" t="n" hidden="false">
        <v>24000</v>
      </c>
      <c r="AH407" s="19" t="n" hidden="false">
        <f>AF407+AG407</f>
        <v>24001</v>
      </c>
      <c r="AI407" s="19" t="n" hidden="false">
        <f>ROUND(AE407*AF407,2)</f>
        <v>9</v>
      </c>
      <c r="AJ407" s="19" t="n" hidden="false">
        <f>ROUND(AE407*AG407,2)</f>
        <v>216000</v>
      </c>
      <c r="AK407" s="19" t="n" hidden="false">
        <f>AI407+AJ407</f>
        <v>216009</v>
      </c>
      <c r="AL407" s="21" t="n" hidden="false">
        <f>AK407/N407-1</f>
        <v>1.384837042925278</v>
      </c>
      <c r="AM407" s="8" t="n">
        <v>0</v>
      </c>
      <c r="AN407" s="19" t="n" hidden="false">
        <f>ROUND((AQ408+AQ409+AQ410+AQ411+AQ412+AQ413+AQ414+AQ415+AQ416)/AM407,2)</f>
        <v>0</v>
      </c>
      <c r="AO407" s="19" t="n" hidden="false">
        <v>0</v>
      </c>
      <c r="AP407" s="19" t="n" hidden="false">
        <f>AN407+AO407</f>
        <v>0</v>
      </c>
      <c r="AQ407" s="19" t="n" hidden="false">
        <f>ROUND(AM407*AN407,2)</f>
        <v>0</v>
      </c>
      <c r="AR407" s="19" t="n" hidden="false">
        <f>ROUND(AM407*AO407,2)</f>
        <v>0</v>
      </c>
      <c r="AS407" s="19" t="n" hidden="false">
        <f>AQ407+AR407</f>
        <v>0</v>
      </c>
      <c r="AT407" s="21" t="n" hidden="false">
        <f>AS407/N407-1</f>
        <v>-1</v>
      </c>
    </row>
    <row r="408" customFormat="false" hidden="false" outlineLevel="0" collapsed="false">
      <c r="A408" s="18" t="inlineStr">
        <is>
          <t xml:space="preserve">1.1.1.2.1.1.2.4.1</t>
        </is>
      </c>
      <c r="B408" s="18" t="inlineStr">
        <is>
          <t xml:space="preserve"/>
        </is>
      </c>
      <c r="C408" s="22" t="inlineStr">
        <is>
          <t xml:space="preserve">Щит силовой (в соответствии со схемой)_ / МЭЛ</t>
        </is>
      </c>
      <c r="D408" s="7" t="inlineStr">
        <is>
          <t xml:space="preserve">ЩО3.2 ЩРн-24-395х310х120-IP31 mb11-24n EKF</t>
        </is>
      </c>
      <c r="E408" s="7" t="inlineStr">
        <is>
          <t xml:space="preserve"/>
        </is>
      </c>
      <c r="F408" s="7" t="inlineStr">
        <is>
          <t xml:space="preserve">ШТ</t>
        </is>
      </c>
      <c r="G408" s="7" t="inlineStr">
        <is>
          <t xml:space="preserve">1</t>
        </is>
      </c>
      <c r="H408" s="8" t="n">
        <v>1</v>
      </c>
      <c r="I408" s="23" t="n">
        <v>1</v>
      </c>
      <c r="J408" s="19" t="n">
        <v/>
      </c>
      <c r="K408" s="19" t="n">
        <f>ROUND(I408,2)+J408</f>
        <v>1</v>
      </c>
      <c r="L408" s="19" t="n">
        <f>ROUND(H408*ROUND(I408,2),2)</f>
        <v>1</v>
      </c>
      <c r="M408" s="19" t="n">
        <v/>
      </c>
      <c r="N408" s="19" t="n">
        <f>L408+M408</f>
        <v>1</v>
      </c>
      <c r="O408" s="8" t="n">
        <v>1</v>
      </c>
      <c r="P408" s="23" t="n" hidden="false">
        <v>1</v>
      </c>
      <c r="Q408" s="19" t="n" hidden="false">
        <v/>
      </c>
      <c r="R408" s="19" t="n" hidden="false">
        <f>P408+Q408</f>
        <v>1</v>
      </c>
      <c r="S408" s="19" t="n" hidden="false">
        <f>ROUND(O408*P408,2)</f>
        <v>1</v>
      </c>
      <c r="T408" s="19" t="n" hidden="false">
        <v/>
      </c>
      <c r="U408" s="19" t="n" hidden="false">
        <f>S408+T408</f>
        <v>1</v>
      </c>
      <c r="V408" s="21" t="n" hidden="false">
        <f>U408/N408-1</f>
        <v>0</v>
      </c>
      <c r="W408" s="8" t="n">
        <v>1</v>
      </c>
      <c r="X408" s="23" t="n" hidden="false">
        <v>1</v>
      </c>
      <c r="Y408" s="19" t="n" hidden="false">
        <v/>
      </c>
      <c r="Z408" s="19" t="n" hidden="false">
        <f>X408+Y408</f>
        <v>1</v>
      </c>
      <c r="AA408" s="19" t="n" hidden="false">
        <f>ROUND(W408*X408,2)</f>
        <v>1</v>
      </c>
      <c r="AB408" s="19" t="n" hidden="false">
        <v/>
      </c>
      <c r="AC408" s="19" t="n" hidden="false">
        <f>AA408+AB408</f>
        <v>1</v>
      </c>
      <c r="AD408" s="21" t="n" hidden="false">
        <f>AC408/N408-1</f>
        <v>0</v>
      </c>
      <c r="AE408" s="8" t="n">
        <v>1</v>
      </c>
      <c r="AF408" s="23" t="n" hidden="false">
        <v>1</v>
      </c>
      <c r="AG408" s="19" t="n" hidden="false">
        <v/>
      </c>
      <c r="AH408" s="19" t="n" hidden="false">
        <f>AF408+AG408</f>
        <v>1</v>
      </c>
      <c r="AI408" s="19" t="n" hidden="false">
        <f>ROUND(AE408*AF408,2)</f>
        <v>1</v>
      </c>
      <c r="AJ408" s="19" t="n" hidden="false">
        <v/>
      </c>
      <c r="AK408" s="19" t="n" hidden="false">
        <f>AI408+AJ408</f>
        <v>1</v>
      </c>
      <c r="AL408" s="21" t="n" hidden="false">
        <f>AK408/N408-1</f>
        <v>0</v>
      </c>
      <c r="AM408" s="8" t="n">
        <v>0</v>
      </c>
      <c r="AN408" s="23" t="n" hidden="false">
        <v>0</v>
      </c>
      <c r="AO408" s="19" t="n" hidden="false">
        <v/>
      </c>
      <c r="AP408" s="19" t="n" hidden="false">
        <f>AN408+AO408</f>
        <v>0</v>
      </c>
      <c r="AQ408" s="19" t="n" hidden="false">
        <f>ROUND(AM408*AN408,2)</f>
        <v>0</v>
      </c>
      <c r="AR408" s="19" t="n" hidden="false">
        <v/>
      </c>
      <c r="AS408" s="19" t="n" hidden="false">
        <f>AQ408+AR408</f>
        <v>0</v>
      </c>
      <c r="AT408" s="21" t="n" hidden="false">
        <f>AS408/N408-1</f>
        <v>-1</v>
      </c>
    </row>
    <row r="409" customFormat="false" hidden="false" outlineLevel="0" collapsed="false">
      <c r="A409" s="18" t="inlineStr">
        <is>
          <t xml:space="preserve">1.1.1.2.1.1.2.4.2</t>
        </is>
      </c>
      <c r="B409" s="18" t="inlineStr">
        <is>
          <t xml:space="preserve"/>
        </is>
      </c>
      <c r="C409" s="22" t="inlineStr">
        <is>
          <t xml:space="preserve">Щит силовой (в соответствии со схемой)_ / МЭЛ</t>
        </is>
      </c>
      <c r="D409" s="7" t="inlineStr">
        <is>
          <t xml:space="preserve">ЩО3.4 ЩРн-24-395х310х120-IP31 mb11-24n EKF</t>
        </is>
      </c>
      <c r="E409" s="7" t="inlineStr">
        <is>
          <t xml:space="preserve"/>
        </is>
      </c>
      <c r="F409" s="7" t="inlineStr">
        <is>
          <t xml:space="preserve">ШТ</t>
        </is>
      </c>
      <c r="G409" s="7" t="inlineStr">
        <is>
          <t xml:space="preserve">1</t>
        </is>
      </c>
      <c r="H409" s="8" t="n">
        <v>1</v>
      </c>
      <c r="I409" s="23" t="n">
        <v>1</v>
      </c>
      <c r="J409" s="19" t="n">
        <v/>
      </c>
      <c r="K409" s="19" t="n">
        <f>ROUND(I409,2)+J409</f>
        <v>1</v>
      </c>
      <c r="L409" s="19" t="n">
        <f>ROUND(H409*ROUND(I409,2),2)</f>
        <v>1</v>
      </c>
      <c r="M409" s="19" t="n">
        <v/>
      </c>
      <c r="N409" s="19" t="n">
        <f>L409+M409</f>
        <v>1</v>
      </c>
      <c r="O409" s="8" t="n">
        <v>1</v>
      </c>
      <c r="P409" s="23" t="n" hidden="false">
        <v>1</v>
      </c>
      <c r="Q409" s="19" t="n" hidden="false">
        <v/>
      </c>
      <c r="R409" s="19" t="n" hidden="false">
        <f>P409+Q409</f>
        <v>1</v>
      </c>
      <c r="S409" s="19" t="n" hidden="false">
        <f>ROUND(O409*P409,2)</f>
        <v>1</v>
      </c>
      <c r="T409" s="19" t="n" hidden="false">
        <v/>
      </c>
      <c r="U409" s="19" t="n" hidden="false">
        <f>S409+T409</f>
        <v>1</v>
      </c>
      <c r="V409" s="21" t="n" hidden="false">
        <f>U409/N409-1</f>
        <v>0</v>
      </c>
      <c r="W409" s="8" t="n">
        <v>1</v>
      </c>
      <c r="X409" s="23" t="n" hidden="false">
        <v>1</v>
      </c>
      <c r="Y409" s="19" t="n" hidden="false">
        <v/>
      </c>
      <c r="Z409" s="19" t="n" hidden="false">
        <f>X409+Y409</f>
        <v>1</v>
      </c>
      <c r="AA409" s="19" t="n" hidden="false">
        <f>ROUND(W409*X409,2)</f>
        <v>1</v>
      </c>
      <c r="AB409" s="19" t="n" hidden="false">
        <v/>
      </c>
      <c r="AC409" s="19" t="n" hidden="false">
        <f>AA409+AB409</f>
        <v>1</v>
      </c>
      <c r="AD409" s="21" t="n" hidden="false">
        <f>AC409/N409-1</f>
        <v>0</v>
      </c>
      <c r="AE409" s="8" t="n">
        <v>1</v>
      </c>
      <c r="AF409" s="23" t="n" hidden="false">
        <v>1</v>
      </c>
      <c r="AG409" s="19" t="n" hidden="false">
        <v/>
      </c>
      <c r="AH409" s="19" t="n" hidden="false">
        <f>AF409+AG409</f>
        <v>1</v>
      </c>
      <c r="AI409" s="19" t="n" hidden="false">
        <f>ROUND(AE409*AF409,2)</f>
        <v>1</v>
      </c>
      <c r="AJ409" s="19" t="n" hidden="false">
        <v/>
      </c>
      <c r="AK409" s="19" t="n" hidden="false">
        <f>AI409+AJ409</f>
        <v>1</v>
      </c>
      <c r="AL409" s="21" t="n" hidden="false">
        <f>AK409/N409-1</f>
        <v>0</v>
      </c>
      <c r="AM409" s="8" t="n">
        <v>0</v>
      </c>
      <c r="AN409" s="23" t="n" hidden="false">
        <v>0</v>
      </c>
      <c r="AO409" s="19" t="n" hidden="false">
        <v/>
      </c>
      <c r="AP409" s="19" t="n" hidden="false">
        <f>AN409+AO409</f>
        <v>0</v>
      </c>
      <c r="AQ409" s="19" t="n" hidden="false">
        <f>ROUND(AM409*AN409,2)</f>
        <v>0</v>
      </c>
      <c r="AR409" s="19" t="n" hidden="false">
        <v/>
      </c>
      <c r="AS409" s="19" t="n" hidden="false">
        <f>AQ409+AR409</f>
        <v>0</v>
      </c>
      <c r="AT409" s="21" t="n" hidden="false">
        <f>AS409/N409-1</f>
        <v>-1</v>
      </c>
    </row>
    <row r="410" customFormat="false" hidden="false" outlineLevel="0" collapsed="false">
      <c r="A410" s="18" t="inlineStr">
        <is>
          <t xml:space="preserve">1.1.1.2.1.1.2.4.3</t>
        </is>
      </c>
      <c r="B410" s="18" t="inlineStr">
        <is>
          <t xml:space="preserve"/>
        </is>
      </c>
      <c r="C410" s="22" t="inlineStr">
        <is>
          <t xml:space="preserve">Щит силовой (в соответствии со схемой)_ / МЭЛ</t>
        </is>
      </c>
      <c r="D410" s="7" t="inlineStr">
        <is>
          <t xml:space="preserve">ЩС 2.1</t>
        </is>
      </c>
      <c r="E410" s="7" t="inlineStr">
        <is>
          <t xml:space="preserve"/>
        </is>
      </c>
      <c r="F410" s="7" t="inlineStr">
        <is>
          <t xml:space="preserve">ШТ</t>
        </is>
      </c>
      <c r="G410" s="7" t="inlineStr">
        <is>
          <t xml:space="preserve">1</t>
        </is>
      </c>
      <c r="H410" s="8" t="n">
        <v>1</v>
      </c>
      <c r="I410" s="23" t="n">
        <v>1</v>
      </c>
      <c r="J410" s="19" t="n">
        <v/>
      </c>
      <c r="K410" s="19" t="n">
        <f>ROUND(I410,2)+J410</f>
        <v>1</v>
      </c>
      <c r="L410" s="19" t="n">
        <f>ROUND(H410*ROUND(I410,2),2)</f>
        <v>1</v>
      </c>
      <c r="M410" s="19" t="n">
        <v/>
      </c>
      <c r="N410" s="19" t="n">
        <f>L410+M410</f>
        <v>1</v>
      </c>
      <c r="O410" s="8" t="n">
        <v>1</v>
      </c>
      <c r="P410" s="23" t="n" hidden="false">
        <v>1</v>
      </c>
      <c r="Q410" s="19" t="n" hidden="false">
        <v/>
      </c>
      <c r="R410" s="19" t="n" hidden="false">
        <f>P410+Q410</f>
        <v>1</v>
      </c>
      <c r="S410" s="19" t="n" hidden="false">
        <f>ROUND(O410*P410,2)</f>
        <v>1</v>
      </c>
      <c r="T410" s="19" t="n" hidden="false">
        <v/>
      </c>
      <c r="U410" s="19" t="n" hidden="false">
        <f>S410+T410</f>
        <v>1</v>
      </c>
      <c r="V410" s="21" t="n" hidden="false">
        <f>U410/N410-1</f>
        <v>0</v>
      </c>
      <c r="W410" s="8" t="n">
        <v>1</v>
      </c>
      <c r="X410" s="23" t="n" hidden="false">
        <v>1</v>
      </c>
      <c r="Y410" s="19" t="n" hidden="false">
        <v/>
      </c>
      <c r="Z410" s="19" t="n" hidden="false">
        <f>X410+Y410</f>
        <v>1</v>
      </c>
      <c r="AA410" s="19" t="n" hidden="false">
        <f>ROUND(W410*X410,2)</f>
        <v>1</v>
      </c>
      <c r="AB410" s="19" t="n" hidden="false">
        <v/>
      </c>
      <c r="AC410" s="19" t="n" hidden="false">
        <f>AA410+AB410</f>
        <v>1</v>
      </c>
      <c r="AD410" s="21" t="n" hidden="false">
        <f>AC410/N410-1</f>
        <v>0</v>
      </c>
      <c r="AE410" s="8" t="n">
        <v>1</v>
      </c>
      <c r="AF410" s="23" t="n" hidden="false">
        <v>1</v>
      </c>
      <c r="AG410" s="19" t="n" hidden="false">
        <v/>
      </c>
      <c r="AH410" s="19" t="n" hidden="false">
        <f>AF410+AG410</f>
        <v>1</v>
      </c>
      <c r="AI410" s="19" t="n" hidden="false">
        <f>ROUND(AE410*AF410,2)</f>
        <v>1</v>
      </c>
      <c r="AJ410" s="19" t="n" hidden="false">
        <v/>
      </c>
      <c r="AK410" s="19" t="n" hidden="false">
        <f>AI410+AJ410</f>
        <v>1</v>
      </c>
      <c r="AL410" s="21" t="n" hidden="false">
        <f>AK410/N410-1</f>
        <v>0</v>
      </c>
      <c r="AM410" s="8" t="n">
        <v>0</v>
      </c>
      <c r="AN410" s="23" t="n" hidden="false">
        <v>0</v>
      </c>
      <c r="AO410" s="19" t="n" hidden="false">
        <v/>
      </c>
      <c r="AP410" s="19" t="n" hidden="false">
        <f>AN410+AO410</f>
        <v>0</v>
      </c>
      <c r="AQ410" s="19" t="n" hidden="false">
        <f>ROUND(AM410*AN410,2)</f>
        <v>0</v>
      </c>
      <c r="AR410" s="19" t="n" hidden="false">
        <v/>
      </c>
      <c r="AS410" s="19" t="n" hidden="false">
        <f>AQ410+AR410</f>
        <v>0</v>
      </c>
      <c r="AT410" s="21" t="n" hidden="false">
        <f>AS410/N410-1</f>
        <v>-1</v>
      </c>
    </row>
    <row r="411" customFormat="false" hidden="false" outlineLevel="0" collapsed="false">
      <c r="A411" s="18" t="inlineStr">
        <is>
          <t xml:space="preserve">1.1.1.2.1.1.2.4.4</t>
        </is>
      </c>
      <c r="B411" s="18" t="inlineStr">
        <is>
          <t xml:space="preserve"/>
        </is>
      </c>
      <c r="C411" s="22" t="inlineStr">
        <is>
          <t xml:space="preserve">Щит силовой (в соответствии со схемой)_ / МЭЛ</t>
        </is>
      </c>
      <c r="D411" s="7" t="inlineStr">
        <is>
          <t xml:space="preserve">ЩС 3.1</t>
        </is>
      </c>
      <c r="E411" s="7" t="inlineStr">
        <is>
          <t xml:space="preserve"/>
        </is>
      </c>
      <c r="F411" s="7" t="inlineStr">
        <is>
          <t xml:space="preserve">ШТ</t>
        </is>
      </c>
      <c r="G411" s="7" t="inlineStr">
        <is>
          <t xml:space="preserve">1</t>
        </is>
      </c>
      <c r="H411" s="8" t="n">
        <v>1</v>
      </c>
      <c r="I411" s="23" t="n">
        <v>1</v>
      </c>
      <c r="J411" s="19" t="n">
        <v/>
      </c>
      <c r="K411" s="19" t="n">
        <f>ROUND(I411,2)+J411</f>
        <v>1</v>
      </c>
      <c r="L411" s="19" t="n">
        <f>ROUND(H411*ROUND(I411,2),2)</f>
        <v>1</v>
      </c>
      <c r="M411" s="19" t="n">
        <v/>
      </c>
      <c r="N411" s="19" t="n">
        <f>L411+M411</f>
        <v>1</v>
      </c>
      <c r="O411" s="8" t="n">
        <v>1</v>
      </c>
      <c r="P411" s="23" t="n" hidden="false">
        <v>1</v>
      </c>
      <c r="Q411" s="19" t="n" hidden="false">
        <v/>
      </c>
      <c r="R411" s="19" t="n" hidden="false">
        <f>P411+Q411</f>
        <v>1</v>
      </c>
      <c r="S411" s="19" t="n" hidden="false">
        <f>ROUND(O411*P411,2)</f>
        <v>1</v>
      </c>
      <c r="T411" s="19" t="n" hidden="false">
        <v/>
      </c>
      <c r="U411" s="19" t="n" hidden="false">
        <f>S411+T411</f>
        <v>1</v>
      </c>
      <c r="V411" s="21" t="n" hidden="false">
        <f>U411/N411-1</f>
        <v>0</v>
      </c>
      <c r="W411" s="8" t="n">
        <v>1</v>
      </c>
      <c r="X411" s="23" t="n" hidden="false">
        <v>1</v>
      </c>
      <c r="Y411" s="19" t="n" hidden="false">
        <v/>
      </c>
      <c r="Z411" s="19" t="n" hidden="false">
        <f>X411+Y411</f>
        <v>1</v>
      </c>
      <c r="AA411" s="19" t="n" hidden="false">
        <f>ROUND(W411*X411,2)</f>
        <v>1</v>
      </c>
      <c r="AB411" s="19" t="n" hidden="false">
        <v/>
      </c>
      <c r="AC411" s="19" t="n" hidden="false">
        <f>AA411+AB411</f>
        <v>1</v>
      </c>
      <c r="AD411" s="21" t="n" hidden="false">
        <f>AC411/N411-1</f>
        <v>0</v>
      </c>
      <c r="AE411" s="8" t="n">
        <v>1</v>
      </c>
      <c r="AF411" s="23" t="n" hidden="false">
        <v>1</v>
      </c>
      <c r="AG411" s="19" t="n" hidden="false">
        <v/>
      </c>
      <c r="AH411" s="19" t="n" hidden="false">
        <f>AF411+AG411</f>
        <v>1</v>
      </c>
      <c r="AI411" s="19" t="n" hidden="false">
        <f>ROUND(AE411*AF411,2)</f>
        <v>1</v>
      </c>
      <c r="AJ411" s="19" t="n" hidden="false">
        <v/>
      </c>
      <c r="AK411" s="19" t="n" hidden="false">
        <f>AI411+AJ411</f>
        <v>1</v>
      </c>
      <c r="AL411" s="21" t="n" hidden="false">
        <f>AK411/N411-1</f>
        <v>0</v>
      </c>
      <c r="AM411" s="8" t="n">
        <v>0</v>
      </c>
      <c r="AN411" s="23" t="n" hidden="false">
        <v>0</v>
      </c>
      <c r="AO411" s="19" t="n" hidden="false">
        <v/>
      </c>
      <c r="AP411" s="19" t="n" hidden="false">
        <f>AN411+AO411</f>
        <v>0</v>
      </c>
      <c r="AQ411" s="19" t="n" hidden="false">
        <f>ROUND(AM411*AN411,2)</f>
        <v>0</v>
      </c>
      <c r="AR411" s="19" t="n" hidden="false">
        <v/>
      </c>
      <c r="AS411" s="19" t="n" hidden="false">
        <f>AQ411+AR411</f>
        <v>0</v>
      </c>
      <c r="AT411" s="21" t="n" hidden="false">
        <f>AS411/N411-1</f>
        <v>-1</v>
      </c>
    </row>
    <row r="412" customFormat="false" hidden="false" outlineLevel="0" collapsed="false">
      <c r="A412" s="18" t="inlineStr">
        <is>
          <t xml:space="preserve">1.1.1.2.1.1.2.4.5</t>
        </is>
      </c>
      <c r="B412" s="18" t="inlineStr">
        <is>
          <t xml:space="preserve"/>
        </is>
      </c>
      <c r="C412" s="22" t="inlineStr">
        <is>
          <t xml:space="preserve">Щит силовой (в соответствии со схемой)_ / МЭЛ</t>
        </is>
      </c>
      <c r="D412" s="7" t="inlineStr">
        <is>
          <t xml:space="preserve">ЩО3.1 ЩРн-24-395х310х120-IP31 mb11-24n EKF</t>
        </is>
      </c>
      <c r="E412" s="7" t="inlineStr">
        <is>
          <t xml:space="preserve"/>
        </is>
      </c>
      <c r="F412" s="7" t="inlineStr">
        <is>
          <t xml:space="preserve">ШТ</t>
        </is>
      </c>
      <c r="G412" s="7" t="inlineStr">
        <is>
          <t xml:space="preserve">1</t>
        </is>
      </c>
      <c r="H412" s="8" t="n">
        <v>1</v>
      </c>
      <c r="I412" s="23" t="n">
        <v>1</v>
      </c>
      <c r="J412" s="19" t="n">
        <v/>
      </c>
      <c r="K412" s="19" t="n">
        <f>ROUND(I412,2)+J412</f>
        <v>1</v>
      </c>
      <c r="L412" s="19" t="n">
        <f>ROUND(H412*ROUND(I412,2),2)</f>
        <v>1</v>
      </c>
      <c r="M412" s="19" t="n">
        <v/>
      </c>
      <c r="N412" s="19" t="n">
        <f>L412+M412</f>
        <v>1</v>
      </c>
      <c r="O412" s="8" t="n">
        <v>1</v>
      </c>
      <c r="P412" s="23" t="n" hidden="false">
        <v>1</v>
      </c>
      <c r="Q412" s="19" t="n" hidden="false">
        <v/>
      </c>
      <c r="R412" s="19" t="n" hidden="false">
        <f>P412+Q412</f>
        <v>1</v>
      </c>
      <c r="S412" s="19" t="n" hidden="false">
        <f>ROUND(O412*P412,2)</f>
        <v>1</v>
      </c>
      <c r="T412" s="19" t="n" hidden="false">
        <v/>
      </c>
      <c r="U412" s="19" t="n" hidden="false">
        <f>S412+T412</f>
        <v>1</v>
      </c>
      <c r="V412" s="21" t="n" hidden="false">
        <f>U412/N412-1</f>
        <v>0</v>
      </c>
      <c r="W412" s="8" t="n">
        <v>1</v>
      </c>
      <c r="X412" s="23" t="n" hidden="false">
        <v>1</v>
      </c>
      <c r="Y412" s="19" t="n" hidden="false">
        <v/>
      </c>
      <c r="Z412" s="19" t="n" hidden="false">
        <f>X412+Y412</f>
        <v>1</v>
      </c>
      <c r="AA412" s="19" t="n" hidden="false">
        <f>ROUND(W412*X412,2)</f>
        <v>1</v>
      </c>
      <c r="AB412" s="19" t="n" hidden="false">
        <v/>
      </c>
      <c r="AC412" s="19" t="n" hidden="false">
        <f>AA412+AB412</f>
        <v>1</v>
      </c>
      <c r="AD412" s="21" t="n" hidden="false">
        <f>AC412/N412-1</f>
        <v>0</v>
      </c>
      <c r="AE412" s="8" t="n">
        <v>1</v>
      </c>
      <c r="AF412" s="23" t="n" hidden="false">
        <v>1</v>
      </c>
      <c r="AG412" s="19" t="n" hidden="false">
        <v/>
      </c>
      <c r="AH412" s="19" t="n" hidden="false">
        <f>AF412+AG412</f>
        <v>1</v>
      </c>
      <c r="AI412" s="19" t="n" hidden="false">
        <f>ROUND(AE412*AF412,2)</f>
        <v>1</v>
      </c>
      <c r="AJ412" s="19" t="n" hidden="false">
        <v/>
      </c>
      <c r="AK412" s="19" t="n" hidden="false">
        <f>AI412+AJ412</f>
        <v>1</v>
      </c>
      <c r="AL412" s="21" t="n" hidden="false">
        <f>AK412/N412-1</f>
        <v>0</v>
      </c>
      <c r="AM412" s="8" t="n">
        <v>0</v>
      </c>
      <c r="AN412" s="23" t="n" hidden="false">
        <v>0</v>
      </c>
      <c r="AO412" s="19" t="n" hidden="false">
        <v/>
      </c>
      <c r="AP412" s="19" t="n" hidden="false">
        <f>AN412+AO412</f>
        <v>0</v>
      </c>
      <c r="AQ412" s="19" t="n" hidden="false">
        <f>ROUND(AM412*AN412,2)</f>
        <v>0</v>
      </c>
      <c r="AR412" s="19" t="n" hidden="false">
        <v/>
      </c>
      <c r="AS412" s="19" t="n" hidden="false">
        <f>AQ412+AR412</f>
        <v>0</v>
      </c>
      <c r="AT412" s="21" t="n" hidden="false">
        <f>AS412/N412-1</f>
        <v>-1</v>
      </c>
    </row>
    <row r="413" customFormat="false" hidden="false" outlineLevel="0" collapsed="false">
      <c r="A413" s="18" t="inlineStr">
        <is>
          <t xml:space="preserve">1.1.1.2.1.1.2.4.6</t>
        </is>
      </c>
      <c r="B413" s="18" t="inlineStr">
        <is>
          <t xml:space="preserve"/>
        </is>
      </c>
      <c r="C413" s="22" t="inlineStr">
        <is>
          <t xml:space="preserve">Щит силовой (в соответствии со схемой)_ / МЭЛ</t>
        </is>
      </c>
      <c r="D413" s="7" t="inlineStr">
        <is>
          <t xml:space="preserve">ЩС 4.1</t>
        </is>
      </c>
      <c r="E413" s="7" t="inlineStr">
        <is>
          <t xml:space="preserve"/>
        </is>
      </c>
      <c r="F413" s="7" t="inlineStr">
        <is>
          <t xml:space="preserve">ШТ</t>
        </is>
      </c>
      <c r="G413" s="7" t="inlineStr">
        <is>
          <t xml:space="preserve">1</t>
        </is>
      </c>
      <c r="H413" s="8" t="n">
        <v>1</v>
      </c>
      <c r="I413" s="23" t="n">
        <v>1</v>
      </c>
      <c r="J413" s="19" t="n">
        <v/>
      </c>
      <c r="K413" s="19" t="n">
        <f>ROUND(I413,2)+J413</f>
        <v>1</v>
      </c>
      <c r="L413" s="19" t="n">
        <f>ROUND(H413*ROUND(I413,2),2)</f>
        <v>1</v>
      </c>
      <c r="M413" s="19" t="n">
        <v/>
      </c>
      <c r="N413" s="19" t="n">
        <f>L413+M413</f>
        <v>1</v>
      </c>
      <c r="O413" s="8" t="n">
        <v>1</v>
      </c>
      <c r="P413" s="23" t="n" hidden="false">
        <v>1</v>
      </c>
      <c r="Q413" s="19" t="n" hidden="false">
        <v/>
      </c>
      <c r="R413" s="19" t="n" hidden="false">
        <f>P413+Q413</f>
        <v>1</v>
      </c>
      <c r="S413" s="19" t="n" hidden="false">
        <f>ROUND(O413*P413,2)</f>
        <v>1</v>
      </c>
      <c r="T413" s="19" t="n" hidden="false">
        <v/>
      </c>
      <c r="U413" s="19" t="n" hidden="false">
        <f>S413+T413</f>
        <v>1</v>
      </c>
      <c r="V413" s="21" t="n" hidden="false">
        <f>U413/N413-1</f>
        <v>0</v>
      </c>
      <c r="W413" s="8" t="n">
        <v>1</v>
      </c>
      <c r="X413" s="23" t="n" hidden="false">
        <v>1</v>
      </c>
      <c r="Y413" s="19" t="n" hidden="false">
        <v/>
      </c>
      <c r="Z413" s="19" t="n" hidden="false">
        <f>X413+Y413</f>
        <v>1</v>
      </c>
      <c r="AA413" s="19" t="n" hidden="false">
        <f>ROUND(W413*X413,2)</f>
        <v>1</v>
      </c>
      <c r="AB413" s="19" t="n" hidden="false">
        <v/>
      </c>
      <c r="AC413" s="19" t="n" hidden="false">
        <f>AA413+AB413</f>
        <v>1</v>
      </c>
      <c r="AD413" s="21" t="n" hidden="false">
        <f>AC413/N413-1</f>
        <v>0</v>
      </c>
      <c r="AE413" s="8" t="n">
        <v>1</v>
      </c>
      <c r="AF413" s="23" t="n" hidden="false">
        <v>1</v>
      </c>
      <c r="AG413" s="19" t="n" hidden="false">
        <v/>
      </c>
      <c r="AH413" s="19" t="n" hidden="false">
        <f>AF413+AG413</f>
        <v>1</v>
      </c>
      <c r="AI413" s="19" t="n" hidden="false">
        <f>ROUND(AE413*AF413,2)</f>
        <v>1</v>
      </c>
      <c r="AJ413" s="19" t="n" hidden="false">
        <v/>
      </c>
      <c r="AK413" s="19" t="n" hidden="false">
        <f>AI413+AJ413</f>
        <v>1</v>
      </c>
      <c r="AL413" s="21" t="n" hidden="false">
        <f>AK413/N413-1</f>
        <v>0</v>
      </c>
      <c r="AM413" s="8" t="n">
        <v>0</v>
      </c>
      <c r="AN413" s="23" t="n" hidden="false">
        <v>0</v>
      </c>
      <c r="AO413" s="19" t="n" hidden="false">
        <v/>
      </c>
      <c r="AP413" s="19" t="n" hidden="false">
        <f>AN413+AO413</f>
        <v>0</v>
      </c>
      <c r="AQ413" s="19" t="n" hidden="false">
        <f>ROUND(AM413*AN413,2)</f>
        <v>0</v>
      </c>
      <c r="AR413" s="19" t="n" hidden="false">
        <v/>
      </c>
      <c r="AS413" s="19" t="n" hidden="false">
        <f>AQ413+AR413</f>
        <v>0</v>
      </c>
      <c r="AT413" s="21" t="n" hidden="false">
        <f>AS413/N413-1</f>
        <v>-1</v>
      </c>
    </row>
    <row r="414" customFormat="false" hidden="false" outlineLevel="0" collapsed="false">
      <c r="A414" s="18" t="inlineStr">
        <is>
          <t xml:space="preserve">1.1.1.2.1.1.2.4.7</t>
        </is>
      </c>
      <c r="B414" s="18" t="inlineStr">
        <is>
          <t xml:space="preserve"/>
        </is>
      </c>
      <c r="C414" s="22" t="inlineStr">
        <is>
          <t xml:space="preserve">Щит силовой (в соответствии со схемой)_ / МЭЛ</t>
        </is>
      </c>
      <c r="D414" s="7" t="inlineStr">
        <is>
          <t xml:space="preserve">ЩО3.0  ЩРн-24-395х310х120-IP54 mb11-24n EKF</t>
        </is>
      </c>
      <c r="E414" s="7" t="inlineStr">
        <is>
          <t xml:space="preserve"/>
        </is>
      </c>
      <c r="F414" s="7" t="inlineStr">
        <is>
          <t xml:space="preserve">ШТ</t>
        </is>
      </c>
      <c r="G414" s="7" t="inlineStr">
        <is>
          <t xml:space="preserve">1</t>
        </is>
      </c>
      <c r="H414" s="8" t="n">
        <v>1</v>
      </c>
      <c r="I414" s="23" t="n">
        <v>1</v>
      </c>
      <c r="J414" s="19" t="n">
        <v/>
      </c>
      <c r="K414" s="19" t="n">
        <f>ROUND(I414,2)+J414</f>
        <v>1</v>
      </c>
      <c r="L414" s="19" t="n">
        <f>ROUND(H414*ROUND(I414,2),2)</f>
        <v>1</v>
      </c>
      <c r="M414" s="19" t="n">
        <v/>
      </c>
      <c r="N414" s="19" t="n">
        <f>L414+M414</f>
        <v>1</v>
      </c>
      <c r="O414" s="8" t="n">
        <v>1</v>
      </c>
      <c r="P414" s="23" t="n" hidden="false">
        <v>1</v>
      </c>
      <c r="Q414" s="19" t="n" hidden="false">
        <v/>
      </c>
      <c r="R414" s="19" t="n" hidden="false">
        <f>P414+Q414</f>
        <v>1</v>
      </c>
      <c r="S414" s="19" t="n" hidden="false">
        <f>ROUND(O414*P414,2)</f>
        <v>1</v>
      </c>
      <c r="T414" s="19" t="n" hidden="false">
        <v/>
      </c>
      <c r="U414" s="19" t="n" hidden="false">
        <f>S414+T414</f>
        <v>1</v>
      </c>
      <c r="V414" s="21" t="n" hidden="false">
        <f>U414/N414-1</f>
        <v>0</v>
      </c>
      <c r="W414" s="8" t="n">
        <v>1</v>
      </c>
      <c r="X414" s="23" t="n" hidden="false">
        <v>1</v>
      </c>
      <c r="Y414" s="19" t="n" hidden="false">
        <v/>
      </c>
      <c r="Z414" s="19" t="n" hidden="false">
        <f>X414+Y414</f>
        <v>1</v>
      </c>
      <c r="AA414" s="19" t="n" hidden="false">
        <f>ROUND(W414*X414,2)</f>
        <v>1</v>
      </c>
      <c r="AB414" s="19" t="n" hidden="false">
        <v/>
      </c>
      <c r="AC414" s="19" t="n" hidden="false">
        <f>AA414+AB414</f>
        <v>1</v>
      </c>
      <c r="AD414" s="21" t="n" hidden="false">
        <f>AC414/N414-1</f>
        <v>0</v>
      </c>
      <c r="AE414" s="8" t="n">
        <v>1</v>
      </c>
      <c r="AF414" s="23" t="n" hidden="false">
        <v>1</v>
      </c>
      <c r="AG414" s="19" t="n" hidden="false">
        <v/>
      </c>
      <c r="AH414" s="19" t="n" hidden="false">
        <f>AF414+AG414</f>
        <v>1</v>
      </c>
      <c r="AI414" s="19" t="n" hidden="false">
        <f>ROUND(AE414*AF414,2)</f>
        <v>1</v>
      </c>
      <c r="AJ414" s="19" t="n" hidden="false">
        <v/>
      </c>
      <c r="AK414" s="19" t="n" hidden="false">
        <f>AI414+AJ414</f>
        <v>1</v>
      </c>
      <c r="AL414" s="21" t="n" hidden="false">
        <f>AK414/N414-1</f>
        <v>0</v>
      </c>
      <c r="AM414" s="8" t="n">
        <v>0</v>
      </c>
      <c r="AN414" s="23" t="n" hidden="false">
        <v>0</v>
      </c>
      <c r="AO414" s="19" t="n" hidden="false">
        <v/>
      </c>
      <c r="AP414" s="19" t="n" hidden="false">
        <f>AN414+AO414</f>
        <v>0</v>
      </c>
      <c r="AQ414" s="19" t="n" hidden="false">
        <f>ROUND(AM414*AN414,2)</f>
        <v>0</v>
      </c>
      <c r="AR414" s="19" t="n" hidden="false">
        <v/>
      </c>
      <c r="AS414" s="19" t="n" hidden="false">
        <f>AQ414+AR414</f>
        <v>0</v>
      </c>
      <c r="AT414" s="21" t="n" hidden="false">
        <f>AS414/N414-1</f>
        <v>-1</v>
      </c>
    </row>
    <row r="415" customFormat="false" hidden="false" outlineLevel="0" collapsed="false">
      <c r="A415" s="18" t="inlineStr">
        <is>
          <t xml:space="preserve">1.1.1.2.1.1.2.4.8</t>
        </is>
      </c>
      <c r="B415" s="18" t="inlineStr">
        <is>
          <t xml:space="preserve"/>
        </is>
      </c>
      <c r="C415" s="22" t="inlineStr">
        <is>
          <t xml:space="preserve">Щит силовой (в соответствии со схемой)_ / МЭЛ</t>
        </is>
      </c>
      <c r="D415" s="7" t="inlineStr">
        <is>
          <t xml:space="preserve">ЩО3.3  ЩРн-24-395х310х120-IP31 mb11-24n EKF</t>
        </is>
      </c>
      <c r="E415" s="7" t="inlineStr">
        <is>
          <t xml:space="preserve"/>
        </is>
      </c>
      <c r="F415" s="7" t="inlineStr">
        <is>
          <t xml:space="preserve">ШТ</t>
        </is>
      </c>
      <c r="G415" s="7" t="inlineStr">
        <is>
          <t xml:space="preserve">1</t>
        </is>
      </c>
      <c r="H415" s="8" t="n">
        <v>1</v>
      </c>
      <c r="I415" s="23" t="n">
        <v>1</v>
      </c>
      <c r="J415" s="19" t="n">
        <v/>
      </c>
      <c r="K415" s="19" t="n">
        <f>ROUND(I415,2)+J415</f>
        <v>1</v>
      </c>
      <c r="L415" s="19" t="n">
        <f>ROUND(H415*ROUND(I415,2),2)</f>
        <v>1</v>
      </c>
      <c r="M415" s="19" t="n">
        <v/>
      </c>
      <c r="N415" s="19" t="n">
        <f>L415+M415</f>
        <v>1</v>
      </c>
      <c r="O415" s="8" t="n">
        <v>1</v>
      </c>
      <c r="P415" s="23" t="n" hidden="false">
        <v>1</v>
      </c>
      <c r="Q415" s="19" t="n" hidden="false">
        <v/>
      </c>
      <c r="R415" s="19" t="n" hidden="false">
        <f>P415+Q415</f>
        <v>1</v>
      </c>
      <c r="S415" s="19" t="n" hidden="false">
        <f>ROUND(O415*P415,2)</f>
        <v>1</v>
      </c>
      <c r="T415" s="19" t="n" hidden="false">
        <v/>
      </c>
      <c r="U415" s="19" t="n" hidden="false">
        <f>S415+T415</f>
        <v>1</v>
      </c>
      <c r="V415" s="21" t="n" hidden="false">
        <f>U415/N415-1</f>
        <v>0</v>
      </c>
      <c r="W415" s="8" t="n">
        <v>1</v>
      </c>
      <c r="X415" s="23" t="n" hidden="false">
        <v>1</v>
      </c>
      <c r="Y415" s="19" t="n" hidden="false">
        <v/>
      </c>
      <c r="Z415" s="19" t="n" hidden="false">
        <f>X415+Y415</f>
        <v>1</v>
      </c>
      <c r="AA415" s="19" t="n" hidden="false">
        <f>ROUND(W415*X415,2)</f>
        <v>1</v>
      </c>
      <c r="AB415" s="19" t="n" hidden="false">
        <v/>
      </c>
      <c r="AC415" s="19" t="n" hidden="false">
        <f>AA415+AB415</f>
        <v>1</v>
      </c>
      <c r="AD415" s="21" t="n" hidden="false">
        <f>AC415/N415-1</f>
        <v>0</v>
      </c>
      <c r="AE415" s="8" t="n">
        <v>1</v>
      </c>
      <c r="AF415" s="23" t="n" hidden="false">
        <v>1</v>
      </c>
      <c r="AG415" s="19" t="n" hidden="false">
        <v/>
      </c>
      <c r="AH415" s="19" t="n" hidden="false">
        <f>AF415+AG415</f>
        <v>1</v>
      </c>
      <c r="AI415" s="19" t="n" hidden="false">
        <f>ROUND(AE415*AF415,2)</f>
        <v>1</v>
      </c>
      <c r="AJ415" s="19" t="n" hidden="false">
        <v/>
      </c>
      <c r="AK415" s="19" t="n" hidden="false">
        <f>AI415+AJ415</f>
        <v>1</v>
      </c>
      <c r="AL415" s="21" t="n" hidden="false">
        <f>AK415/N415-1</f>
        <v>0</v>
      </c>
      <c r="AM415" s="8" t="n">
        <v>0</v>
      </c>
      <c r="AN415" s="23" t="n" hidden="false">
        <v>0</v>
      </c>
      <c r="AO415" s="19" t="n" hidden="false">
        <v/>
      </c>
      <c r="AP415" s="19" t="n" hidden="false">
        <f>AN415+AO415</f>
        <v>0</v>
      </c>
      <c r="AQ415" s="19" t="n" hidden="false">
        <f>ROUND(AM415*AN415,2)</f>
        <v>0</v>
      </c>
      <c r="AR415" s="19" t="n" hidden="false">
        <v/>
      </c>
      <c r="AS415" s="19" t="n" hidden="false">
        <f>AQ415+AR415</f>
        <v>0</v>
      </c>
      <c r="AT415" s="21" t="n" hidden="false">
        <f>AS415/N415-1</f>
        <v>-1</v>
      </c>
    </row>
    <row r="416" customFormat="false" hidden="false" outlineLevel="0" collapsed="false">
      <c r="A416" s="18" t="inlineStr">
        <is>
          <t xml:space="preserve">1.1.1.2.1.1.2.4.9</t>
        </is>
      </c>
      <c r="B416" s="18" t="inlineStr">
        <is>
          <t xml:space="preserve"/>
        </is>
      </c>
      <c r="C416" s="22" t="inlineStr">
        <is>
          <t xml:space="preserve">Щит силовой (в соответствии со схемой)_ / МЭЛ</t>
        </is>
      </c>
      <c r="D416" s="7" t="inlineStr">
        <is>
          <t xml:space="preserve">ЩС 1.1</t>
        </is>
      </c>
      <c r="E416" s="7" t="inlineStr">
        <is>
          <t xml:space="preserve"/>
        </is>
      </c>
      <c r="F416" s="7" t="inlineStr">
        <is>
          <t xml:space="preserve">ШТ</t>
        </is>
      </c>
      <c r="G416" s="7" t="inlineStr">
        <is>
          <t xml:space="preserve">1</t>
        </is>
      </c>
      <c r="H416" s="8" t="n">
        <v>1</v>
      </c>
      <c r="I416" s="23" t="n">
        <v>1</v>
      </c>
      <c r="J416" s="19" t="n">
        <v/>
      </c>
      <c r="K416" s="19" t="n">
        <f>ROUND(I416,2)+J416</f>
        <v>1</v>
      </c>
      <c r="L416" s="19" t="n">
        <f>ROUND(H416*ROUND(I416,2),2)</f>
        <v>1</v>
      </c>
      <c r="M416" s="19" t="n">
        <v/>
      </c>
      <c r="N416" s="19" t="n">
        <f>L416+M416</f>
        <v>1</v>
      </c>
      <c r="O416" s="8" t="n">
        <v>1</v>
      </c>
      <c r="P416" s="23" t="n" hidden="false">
        <v>1</v>
      </c>
      <c r="Q416" s="19" t="n" hidden="false">
        <v/>
      </c>
      <c r="R416" s="19" t="n" hidden="false">
        <f>P416+Q416</f>
        <v>1</v>
      </c>
      <c r="S416" s="19" t="n" hidden="false">
        <f>ROUND(O416*P416,2)</f>
        <v>1</v>
      </c>
      <c r="T416" s="19" t="n" hidden="false">
        <v/>
      </c>
      <c r="U416" s="19" t="n" hidden="false">
        <f>S416+T416</f>
        <v>1</v>
      </c>
      <c r="V416" s="21" t="n" hidden="false">
        <f>U416/N416-1</f>
        <v>0</v>
      </c>
      <c r="W416" s="8" t="n">
        <v>1</v>
      </c>
      <c r="X416" s="23" t="n" hidden="false">
        <v>1</v>
      </c>
      <c r="Y416" s="19" t="n" hidden="false">
        <v/>
      </c>
      <c r="Z416" s="19" t="n" hidden="false">
        <f>X416+Y416</f>
        <v>1</v>
      </c>
      <c r="AA416" s="19" t="n" hidden="false">
        <f>ROUND(W416*X416,2)</f>
        <v>1</v>
      </c>
      <c r="AB416" s="19" t="n" hidden="false">
        <v/>
      </c>
      <c r="AC416" s="19" t="n" hidden="false">
        <f>AA416+AB416</f>
        <v>1</v>
      </c>
      <c r="AD416" s="21" t="n" hidden="false">
        <f>AC416/N416-1</f>
        <v>0</v>
      </c>
      <c r="AE416" s="8" t="n">
        <v>1</v>
      </c>
      <c r="AF416" s="23" t="n" hidden="false">
        <v>1</v>
      </c>
      <c r="AG416" s="19" t="n" hidden="false">
        <v/>
      </c>
      <c r="AH416" s="19" t="n" hidden="false">
        <f>AF416+AG416</f>
        <v>1</v>
      </c>
      <c r="AI416" s="19" t="n" hidden="false">
        <f>ROUND(AE416*AF416,2)</f>
        <v>1</v>
      </c>
      <c r="AJ416" s="19" t="n" hidden="false">
        <v/>
      </c>
      <c r="AK416" s="19" t="n" hidden="false">
        <f>AI416+AJ416</f>
        <v>1</v>
      </c>
      <c r="AL416" s="21" t="n" hidden="false">
        <f>AK416/N416-1</f>
        <v>0</v>
      </c>
      <c r="AM416" s="8" t="n">
        <v>0</v>
      </c>
      <c r="AN416" s="23" t="n" hidden="false">
        <v>0</v>
      </c>
      <c r="AO416" s="19" t="n" hidden="false">
        <v/>
      </c>
      <c r="AP416" s="19" t="n" hidden="false">
        <f>AN416+AO416</f>
        <v>0</v>
      </c>
      <c r="AQ416" s="19" t="n" hidden="false">
        <f>ROUND(AM416*AN416,2)</f>
        <v>0</v>
      </c>
      <c r="AR416" s="19" t="n" hidden="false">
        <v/>
      </c>
      <c r="AS416" s="19" t="n" hidden="false">
        <f>AQ416+AR416</f>
        <v>0</v>
      </c>
      <c r="AT416" s="21" t="n" hidden="false">
        <f>AS416/N416-1</f>
        <v>-1</v>
      </c>
    </row>
    <row r="417" customFormat="false" hidden="false" outlineLevel="0" collapsed="false">
      <c r="A417" s="14" t="inlineStr">
        <is>
          <t xml:space="preserve">1.1.1.2.1.1.3</t>
        </is>
      </c>
      <c r="B417" s="14" t="inlineStr">
        <is>
          <t xml:space="preserve"/>
        </is>
      </c>
      <c r="C417" s="14" t="inlineStr">
        <is>
          <t xml:space="preserve">Прокладка кабеля</t>
        </is>
      </c>
      <c r="D417" s="6" t="inlineStr">
        <is>
          <t xml:space="preserve"/>
        </is>
      </c>
      <c r="E417" s="6" t="inlineStr">
        <is>
          <t xml:space="preserve"/>
        </is>
      </c>
      <c r="F417" s="6" t="inlineStr">
        <is>
          <t xml:space="preserve"/>
        </is>
      </c>
      <c r="G417" s="6" t="inlineStr">
        <is>
          <t xml:space="preserve"/>
        </is>
      </c>
      <c r="H417" s="15" t="n">
        <v/>
      </c>
      <c r="I417" s="16" t="n">
        <v/>
      </c>
      <c r="J417" s="16" t="n">
        <v/>
      </c>
      <c r="K417" s="16" t="n">
        <v/>
      </c>
      <c r="L417" s="16" t="n">
        <f>L418+L421+L424+L432+L436+L439+L442+L445+L447+L451+L453+L458+L461+L466+L469</f>
        <v>4217164.55</v>
      </c>
      <c r="M417" s="16" t="n">
        <f>M418+M421+M424+M432+M436+M439+M442+M445+M447+M451+M453+M458+M461+M466+M469</f>
        <v>4567520</v>
      </c>
      <c r="N417" s="16" t="n">
        <f>N418+N421+N424+N432+N436+N439+N442+N445+N447+N451+N453+N458+N461+N466+N469</f>
        <v>8784684.55</v>
      </c>
      <c r="O417" s="15" t="n">
        <v/>
      </c>
      <c r="P417" s="16" t="n" hidden="false">
        <v/>
      </c>
      <c r="Q417" s="16" t="n" hidden="false">
        <v/>
      </c>
      <c r="R417" s="16" t="n" hidden="false">
        <v/>
      </c>
      <c r="S417" s="16" t="n" hidden="false">
        <f>S418+S421+S424+S432+S436+S439+S442+S445+S447+S451+S453+S458+S461+S466+S469</f>
        <v>5420385.8</v>
      </c>
      <c r="T417" s="16" t="n" hidden="false">
        <f>T418+T421+T424+T432+T436+T439+T442+T445+T447+T451+T453+T458+T461+T466+T469</f>
        <v>6470262</v>
      </c>
      <c r="U417" s="16" t="n" hidden="false">
        <f>U418+U421+U424+U432+U436+U439+U442+U445+U447+U451+U453+U458+U461+U466+U469</f>
        <v>11890647.8</v>
      </c>
      <c r="V417" s="17" t="n" hidden="false">
        <f>U417/N417-1</f>
        <v>0.35356571227136424</v>
      </c>
      <c r="W417" s="15" t="n">
        <v/>
      </c>
      <c r="X417" s="16" t="n" hidden="false">
        <v/>
      </c>
      <c r="Y417" s="16" t="n" hidden="false">
        <v/>
      </c>
      <c r="Z417" s="16" t="n" hidden="false">
        <v/>
      </c>
      <c r="AA417" s="16" t="n" hidden="false">
        <f>AA418+AA421+AA424+AA432+AA436+AA439+AA442+AA445+AA447+AA451+AA453+AA458+AA461+AA466+AA469</f>
        <v>4904214.6</v>
      </c>
      <c r="AB417" s="16" t="n" hidden="false">
        <f>AB418+AB421+AB424+AB432+AB436+AB439+AB442+AB445+AB447+AB451+AB453+AB458+AB461+AB466+AB469</f>
        <v>11601375</v>
      </c>
      <c r="AC417" s="16" t="n" hidden="false">
        <f>AC418+AC421+AC424+AC432+AC436+AC439+AC442+AC445+AC447+AC451+AC453+AC458+AC461+AC466+AC469</f>
        <v>16505589.6</v>
      </c>
      <c r="AD417" s="17" t="n" hidden="false">
        <f>AC417/N417-1</f>
        <v>0.8789052135059303</v>
      </c>
      <c r="AE417" s="15" t="n">
        <v/>
      </c>
      <c r="AF417" s="16" t="n" hidden="false">
        <v/>
      </c>
      <c r="AG417" s="16" t="n" hidden="false">
        <v/>
      </c>
      <c r="AH417" s="16" t="n" hidden="false">
        <v/>
      </c>
      <c r="AI417" s="16" t="n" hidden="false">
        <f>AI418+AI421+AI424+AI432+AI436+AI439+AI442+AI445+AI447+AI451+AI453+AI458+AI461+AI466+AI469</f>
        <v>6316578.75</v>
      </c>
      <c r="AJ417" s="16" t="n" hidden="false">
        <f>AJ418+AJ421+AJ424+AJ432+AJ436+AJ439+AJ442+AJ445+AJ447+AJ451+AJ453+AJ458+AJ461+AJ466+AJ469</f>
        <v>10828850</v>
      </c>
      <c r="AK417" s="16" t="n" hidden="false">
        <f>AK418+AK421+AK424+AK432+AK436+AK439+AK442+AK445+AK447+AK451+AK453+AK458+AK461+AK466+AK469</f>
        <v>17145428.75</v>
      </c>
      <c r="AL417" s="17" t="n" hidden="false">
        <f>AK417/N417-1</f>
        <v>0.9517409705963771</v>
      </c>
      <c r="AM417" s="15" t="n">
        <v/>
      </c>
      <c r="AN417" s="16" t="n" hidden="false">
        <v/>
      </c>
      <c r="AO417" s="16" t="n" hidden="false">
        <v/>
      </c>
      <c r="AP417" s="16" t="n" hidden="false">
        <v/>
      </c>
      <c r="AQ417" s="16" t="n" hidden="false">
        <f>AQ418+AQ421+AQ424+AQ432+AQ436+AQ439+AQ442+AQ445+AQ447+AQ451+AQ453+AQ458+AQ461+AQ466+AQ469</f>
        <v>0</v>
      </c>
      <c r="AR417" s="16" t="n" hidden="false">
        <f>AR418+AR421+AR424+AR432+AR436+AR439+AR442+AR445+AR447+AR451+AR453+AR458+AR461+AR466+AR469</f>
        <v>0</v>
      </c>
      <c r="AS417" s="16" t="n" hidden="false">
        <f>AS418+AS421+AS424+AS432+AS436+AS439+AS442+AS445+AS447+AS451+AS453+AS458+AS461+AS466+AS469</f>
        <v>0</v>
      </c>
      <c r="AT417" s="17" t="n" hidden="false">
        <f>AS417/N417-1</f>
        <v>-1</v>
      </c>
    </row>
    <row r="418" customFormat="false" hidden="false" outlineLevel="0" collapsed="false">
      <c r="A418" s="18" t="inlineStr">
        <is>
          <t xml:space="preserve">1.1.1.2.1.1.3.1</t>
        </is>
      </c>
      <c r="B418" s="18" t="inlineStr">
        <is>
          <t xml:space="preserve"/>
        </is>
      </c>
      <c r="C418" s="18" t="inlineStr">
        <is>
          <t xml:space="preserve">Затяжка кабеля, провода в трубу / 1,5-6 мм</t>
        </is>
      </c>
      <c r="D418" s="7" t="inlineStr">
        <is>
          <t xml:space="preserve">ЭО
Поставщики: ООО "Богословский кабельный завод", Акционерное общество "Электрокабель" Кольчугинский завод"</t>
        </is>
      </c>
      <c r="E418" s="7" t="inlineStr">
        <is>
          <t xml:space="preserve">Выгружается из БО по объектам BIM-КЦ</t>
        </is>
      </c>
      <c r="F418" s="7" t="inlineStr">
        <is>
          <t xml:space="preserve">ПОГ М</t>
        </is>
      </c>
      <c r="G418" s="7" t="inlineStr">
        <is>
          <t xml:space="preserve">1</t>
        </is>
      </c>
      <c r="H418" s="8" t="n">
        <v>2320</v>
      </c>
      <c r="I418" s="19" t="n">
        <f>ROUND((L419+L420)/H418,2)</f>
        <v>61.03</v>
      </c>
      <c r="J418" s="20" t="n">
        <v>88</v>
      </c>
      <c r="K418" s="19" t="n">
        <f>I418+ROUND(J418,2)</f>
        <v>149.03</v>
      </c>
      <c r="L418" s="19" t="n">
        <f>ROUND(H418*I418,2)</f>
        <v>141589.6</v>
      </c>
      <c r="M418" s="19" t="n">
        <f>ROUND(H418*ROUND(J418,2),2)</f>
        <v>204160</v>
      </c>
      <c r="N418" s="19" t="n">
        <f>L418+M418</f>
        <v>345749.6</v>
      </c>
      <c r="O418" s="8" t="n">
        <v>2320</v>
      </c>
      <c r="P418" s="19" t="n" hidden="false">
        <f>ROUND((S419+S420)/O418,2)</f>
        <v>61.03</v>
      </c>
      <c r="Q418" s="20" t="n" hidden="false">
        <v>120.8</v>
      </c>
      <c r="R418" s="19" t="n" hidden="false">
        <f>P418+Q418</f>
        <v>181.83</v>
      </c>
      <c r="S418" s="19" t="n" hidden="false">
        <f>ROUND(O418*P418,2)</f>
        <v>141589.6</v>
      </c>
      <c r="T418" s="19" t="n" hidden="false">
        <f>ROUND(O418*Q418,2)</f>
        <v>280256</v>
      </c>
      <c r="U418" s="19" t="n" hidden="false">
        <f>S418+T418</f>
        <v>421845.6</v>
      </c>
      <c r="V418" s="21" t="n" hidden="false">
        <f>U418/N418-1</f>
        <v>0.2200899147822586</v>
      </c>
      <c r="W418" s="8" t="n">
        <v>2320</v>
      </c>
      <c r="X418" s="19" t="n" hidden="false">
        <f>ROUND((AA419+AA420)/W418,2)</f>
        <v>61.03</v>
      </c>
      <c r="Y418" s="20" t="n" hidden="false">
        <v>235</v>
      </c>
      <c r="Z418" s="19" t="n" hidden="false">
        <f>X418+Y418</f>
        <v>296.03</v>
      </c>
      <c r="AA418" s="19" t="n" hidden="false">
        <f>ROUND(W418*X418,2)</f>
        <v>141589.6</v>
      </c>
      <c r="AB418" s="19" t="n" hidden="false">
        <f>ROUND(W418*Y418,2)</f>
        <v>545200</v>
      </c>
      <c r="AC418" s="19" t="n" hidden="false">
        <f>AA418+AB418</f>
        <v>686789.6</v>
      </c>
      <c r="AD418" s="21" t="n" hidden="false">
        <f>AC418/N418-1</f>
        <v>0.986378581493659</v>
      </c>
      <c r="AE418" s="8" t="n">
        <v>2320</v>
      </c>
      <c r="AF418" s="19" t="n" hidden="false">
        <f>ROUND((AI419+AI420)/AE418,2)</f>
        <v>61.03</v>
      </c>
      <c r="AG418" s="20" t="n" hidden="false">
        <v>170</v>
      </c>
      <c r="AH418" s="19" t="n" hidden="false">
        <f>AF418+AG418</f>
        <v>231.03</v>
      </c>
      <c r="AI418" s="19" t="n" hidden="false">
        <f>ROUND(AE418*AF418,2)</f>
        <v>141589.6</v>
      </c>
      <c r="AJ418" s="19" t="n" hidden="false">
        <f>ROUND(AE418*AG418,2)</f>
        <v>394400</v>
      </c>
      <c r="AK418" s="19" t="n" hidden="false">
        <f>AI418+AJ418</f>
        <v>535989.6</v>
      </c>
      <c r="AL418" s="21" t="n" hidden="false">
        <f>AK418/N418-1</f>
        <v>0.5502247869556465</v>
      </c>
      <c r="AM418" s="8" t="n">
        <v>0</v>
      </c>
      <c r="AN418" s="19" t="n" hidden="false">
        <f>ROUND((AQ419+AQ420)/AM418,2)</f>
        <v>0</v>
      </c>
      <c r="AO418" s="19" t="n" hidden="false">
        <v>0</v>
      </c>
      <c r="AP418" s="19" t="n" hidden="false">
        <f>AN418+AO418</f>
        <v>0</v>
      </c>
      <c r="AQ418" s="19" t="n" hidden="false">
        <f>ROUND(AM418*AN418,2)</f>
        <v>0</v>
      </c>
      <c r="AR418" s="19" t="n" hidden="false">
        <f>ROUND(AM418*AO418,2)</f>
        <v>0</v>
      </c>
      <c r="AS418" s="19" t="n" hidden="false">
        <f>AQ418+AR418</f>
        <v>0</v>
      </c>
      <c r="AT418" s="21" t="n" hidden="false">
        <f>AS418/N418-1</f>
        <v>-1</v>
      </c>
    </row>
    <row r="419" customFormat="false" hidden="false" outlineLevel="0" collapsed="false">
      <c r="A419" s="18" t="inlineStr">
        <is>
          <t xml:space="preserve">1.1.1.2.1.1.3.1.1</t>
        </is>
      </c>
      <c r="B419" s="18" t="inlineStr">
        <is>
          <t xml:space="preserve"/>
        </is>
      </c>
      <c r="C419" s="22" t="inlineStr">
        <is>
          <t xml:space="preserve">Кабель силовой ВВГнг(A)-FRLS 3х1,5мм2, 660В</t>
        </is>
      </c>
      <c r="D419" s="7" t="inlineStr">
        <is>
          <t xml:space="preserve">FRLSLTx</t>
        </is>
      </c>
      <c r="E419" s="7" t="inlineStr">
        <is>
          <t xml:space="preserve"/>
        </is>
      </c>
      <c r="F419" s="7" t="inlineStr">
        <is>
          <t xml:space="preserve">М</t>
        </is>
      </c>
      <c r="G419" s="7" t="inlineStr">
        <is>
          <t xml:space="preserve">1</t>
        </is>
      </c>
      <c r="H419" s="8" t="n">
        <v>1040</v>
      </c>
      <c r="I419" s="23" t="n">
        <v>64</v>
      </c>
      <c r="J419" s="19" t="n">
        <v/>
      </c>
      <c r="K419" s="19" t="n">
        <f>ROUND(I419,2)+J419</f>
        <v>64</v>
      </c>
      <c r="L419" s="19" t="n">
        <f>ROUND(H419*ROUND(I419,2),2)</f>
        <v>66560</v>
      </c>
      <c r="M419" s="19" t="n">
        <v/>
      </c>
      <c r="N419" s="19" t="n">
        <f>L419+M419</f>
        <v>66560</v>
      </c>
      <c r="O419" s="8" t="n">
        <v>1040</v>
      </c>
      <c r="P419" s="23" t="n" hidden="false">
        <v>64</v>
      </c>
      <c r="Q419" s="19" t="n" hidden="false">
        <v/>
      </c>
      <c r="R419" s="19" t="n" hidden="false">
        <f>P419+Q419</f>
        <v>64</v>
      </c>
      <c r="S419" s="19" t="n" hidden="false">
        <f>ROUND(O419*P419,2)</f>
        <v>66560</v>
      </c>
      <c r="T419" s="19" t="n" hidden="false">
        <v/>
      </c>
      <c r="U419" s="19" t="n" hidden="false">
        <f>S419+T419</f>
        <v>66560</v>
      </c>
      <c r="V419" s="21" t="n" hidden="false">
        <f>U419/N419-1</f>
        <v>0</v>
      </c>
      <c r="W419" s="8" t="n">
        <v>1040</v>
      </c>
      <c r="X419" s="23" t="n" hidden="false">
        <v>64</v>
      </c>
      <c r="Y419" s="19" t="n" hidden="false">
        <v/>
      </c>
      <c r="Z419" s="19" t="n" hidden="false">
        <f>X419+Y419</f>
        <v>64</v>
      </c>
      <c r="AA419" s="19" t="n" hidden="false">
        <f>ROUND(W419*X419,2)</f>
        <v>66560</v>
      </c>
      <c r="AB419" s="19" t="n" hidden="false">
        <v/>
      </c>
      <c r="AC419" s="19" t="n" hidden="false">
        <f>AA419+AB419</f>
        <v>66560</v>
      </c>
      <c r="AD419" s="21" t="n" hidden="false">
        <f>AC419/N419-1</f>
        <v>0</v>
      </c>
      <c r="AE419" s="8" t="n">
        <v>1040</v>
      </c>
      <c r="AF419" s="23" t="n" hidden="false">
        <v>64</v>
      </c>
      <c r="AG419" s="19" t="n" hidden="false">
        <v/>
      </c>
      <c r="AH419" s="19" t="n" hidden="false">
        <f>AF419+AG419</f>
        <v>64</v>
      </c>
      <c r="AI419" s="19" t="n" hidden="false">
        <f>ROUND(AE419*AF419,2)</f>
        <v>66560</v>
      </c>
      <c r="AJ419" s="19" t="n" hidden="false">
        <v/>
      </c>
      <c r="AK419" s="19" t="n" hidden="false">
        <f>AI419+AJ419</f>
        <v>66560</v>
      </c>
      <c r="AL419" s="21" t="n" hidden="false">
        <f>AK419/N419-1</f>
        <v>0</v>
      </c>
      <c r="AM419" s="8" t="n">
        <v>0</v>
      </c>
      <c r="AN419" s="23" t="n" hidden="false">
        <v>0</v>
      </c>
      <c r="AO419" s="19" t="n" hidden="false">
        <v/>
      </c>
      <c r="AP419" s="19" t="n" hidden="false">
        <f>AN419+AO419</f>
        <v>0</v>
      </c>
      <c r="AQ419" s="19" t="n" hidden="false">
        <f>ROUND(AM419*AN419,2)</f>
        <v>0</v>
      </c>
      <c r="AR419" s="19" t="n" hidden="false">
        <v/>
      </c>
      <c r="AS419" s="19" t="n" hidden="false">
        <f>AQ419+AR419</f>
        <v>0</v>
      </c>
      <c r="AT419" s="21" t="n" hidden="false">
        <f>AS419/N419-1</f>
        <v>-1</v>
      </c>
    </row>
    <row r="420" customFormat="false" hidden="false" outlineLevel="0" collapsed="false">
      <c r="A420" s="18" t="inlineStr">
        <is>
          <t xml:space="preserve">1.1.1.2.1.1.3.1.2</t>
        </is>
      </c>
      <c r="B420" s="18" t="inlineStr">
        <is>
          <t xml:space="preserve"/>
        </is>
      </c>
      <c r="C420" s="22" t="inlineStr">
        <is>
          <t xml:space="preserve">Кабель силовой ВВГнг(A)-LSLTx 3х1,5мм2, 660В</t>
        </is>
      </c>
      <c r="D420" s="7" t="inlineStr">
        <is>
          <t xml:space="preserve"/>
        </is>
      </c>
      <c r="E420" s="7" t="inlineStr">
        <is>
          <t xml:space="preserve"/>
        </is>
      </c>
      <c r="F420" s="7" t="inlineStr">
        <is>
          <t xml:space="preserve">М</t>
        </is>
      </c>
      <c r="G420" s="7" t="inlineStr">
        <is>
          <t xml:space="preserve">1</t>
        </is>
      </c>
      <c r="H420" s="8" t="n">
        <v>1280</v>
      </c>
      <c r="I420" s="23" t="n">
        <v>58.61</v>
      </c>
      <c r="J420" s="19" t="n">
        <v/>
      </c>
      <c r="K420" s="19" t="n">
        <f>ROUND(I420,2)+J420</f>
        <v>58.61</v>
      </c>
      <c r="L420" s="19" t="n">
        <f>ROUND(H420*ROUND(I420,2),2)</f>
        <v>75020.8</v>
      </c>
      <c r="M420" s="19" t="n">
        <v/>
      </c>
      <c r="N420" s="19" t="n">
        <f>L420+M420</f>
        <v>75020.8</v>
      </c>
      <c r="O420" s="8" t="n">
        <v>1280</v>
      </c>
      <c r="P420" s="23" t="n" hidden="false">
        <v>58.61</v>
      </c>
      <c r="Q420" s="19" t="n" hidden="false">
        <v/>
      </c>
      <c r="R420" s="19" t="n" hidden="false">
        <f>P420+Q420</f>
        <v>58.61</v>
      </c>
      <c r="S420" s="19" t="n" hidden="false">
        <f>ROUND(O420*P420,2)</f>
        <v>75020.8</v>
      </c>
      <c r="T420" s="19" t="n" hidden="false">
        <v/>
      </c>
      <c r="U420" s="19" t="n" hidden="false">
        <f>S420+T420</f>
        <v>75020.8</v>
      </c>
      <c r="V420" s="21" t="n" hidden="false">
        <f>U420/N420-1</f>
        <v>0</v>
      </c>
      <c r="W420" s="8" t="n">
        <v>1280</v>
      </c>
      <c r="X420" s="23" t="n" hidden="false">
        <v>58.61</v>
      </c>
      <c r="Y420" s="19" t="n" hidden="false">
        <v/>
      </c>
      <c r="Z420" s="19" t="n" hidden="false">
        <f>X420+Y420</f>
        <v>58.61</v>
      </c>
      <c r="AA420" s="19" t="n" hidden="false">
        <f>ROUND(W420*X420,2)</f>
        <v>75020.8</v>
      </c>
      <c r="AB420" s="19" t="n" hidden="false">
        <v/>
      </c>
      <c r="AC420" s="19" t="n" hidden="false">
        <f>AA420+AB420</f>
        <v>75020.8</v>
      </c>
      <c r="AD420" s="21" t="n" hidden="false">
        <f>AC420/N420-1</f>
        <v>0</v>
      </c>
      <c r="AE420" s="8" t="n">
        <v>1280</v>
      </c>
      <c r="AF420" s="23" t="n" hidden="false">
        <v>58.61</v>
      </c>
      <c r="AG420" s="19" t="n" hidden="false">
        <v/>
      </c>
      <c r="AH420" s="19" t="n" hidden="false">
        <f>AF420+AG420</f>
        <v>58.61</v>
      </c>
      <c r="AI420" s="19" t="n" hidden="false">
        <f>ROUND(AE420*AF420,2)</f>
        <v>75020.8</v>
      </c>
      <c r="AJ420" s="19" t="n" hidden="false">
        <v/>
      </c>
      <c r="AK420" s="19" t="n" hidden="false">
        <f>AI420+AJ420</f>
        <v>75020.8</v>
      </c>
      <c r="AL420" s="21" t="n" hidden="false">
        <f>AK420/N420-1</f>
        <v>0</v>
      </c>
      <c r="AM420" s="8" t="n">
        <v>0</v>
      </c>
      <c r="AN420" s="23" t="n" hidden="false">
        <v>0</v>
      </c>
      <c r="AO420" s="19" t="n" hidden="false">
        <v/>
      </c>
      <c r="AP420" s="19" t="n" hidden="false">
        <f>AN420+AO420</f>
        <v>0</v>
      </c>
      <c r="AQ420" s="19" t="n" hidden="false">
        <f>ROUND(AM420*AN420,2)</f>
        <v>0</v>
      </c>
      <c r="AR420" s="19" t="n" hidden="false">
        <v/>
      </c>
      <c r="AS420" s="19" t="n" hidden="false">
        <f>AQ420+AR420</f>
        <v>0</v>
      </c>
      <c r="AT420" s="21" t="n" hidden="false">
        <f>AS420/N420-1</f>
        <v>-1</v>
      </c>
    </row>
    <row r="421" customFormat="false" hidden="false" outlineLevel="0" collapsed="false">
      <c r="A421" s="18" t="inlineStr">
        <is>
          <t xml:space="preserve">1.1.1.2.1.1.3.2</t>
        </is>
      </c>
      <c r="B421" s="18" t="inlineStr">
        <is>
          <t xml:space="preserve"/>
        </is>
      </c>
      <c r="C421" s="18" t="inlineStr">
        <is>
          <t xml:space="preserve">Затяжка кабеля, провода в трубу / 7-17 мм</t>
        </is>
      </c>
      <c r="D421" s="7" t="inlineStr">
        <is>
          <t xml:space="preserve">ЭО
Поставщики: ООО "Богословский кабельный завод", Акционерное общество "Электрокабель" Кольчугинский завод"</t>
        </is>
      </c>
      <c r="E421" s="7" t="inlineStr">
        <is>
          <t xml:space="preserve">Выгружается из БО по объектам BIM-КЦ</t>
        </is>
      </c>
      <c r="F421" s="7" t="inlineStr">
        <is>
          <t xml:space="preserve">ПОГ М</t>
        </is>
      </c>
      <c r="G421" s="7" t="inlineStr">
        <is>
          <t xml:space="preserve">1</t>
        </is>
      </c>
      <c r="H421" s="8" t="n">
        <v>1070</v>
      </c>
      <c r="I421" s="19" t="n">
        <f>ROUND((L422+L423)/H421,2)</f>
        <v>74.69</v>
      </c>
      <c r="J421" s="20" t="n">
        <v>108</v>
      </c>
      <c r="K421" s="19" t="n">
        <f>I421+ROUND(J421,2)</f>
        <v>182.69</v>
      </c>
      <c r="L421" s="19" t="n">
        <f>ROUND(H421*I421,2)</f>
        <v>79918.3</v>
      </c>
      <c r="M421" s="19" t="n">
        <f>ROUND(H421*ROUND(J421,2),2)</f>
        <v>115560</v>
      </c>
      <c r="N421" s="19" t="n">
        <f>L421+M421</f>
        <v>195478.3</v>
      </c>
      <c r="O421" s="8" t="n">
        <v>1070</v>
      </c>
      <c r="P421" s="19" t="n" hidden="false">
        <f>ROUND((S422+S423)/O421,2)</f>
        <v>74.69</v>
      </c>
      <c r="Q421" s="20" t="n" hidden="false">
        <v>152.8</v>
      </c>
      <c r="R421" s="19" t="n" hidden="false">
        <f>P421+Q421</f>
        <v>227.49</v>
      </c>
      <c r="S421" s="19" t="n" hidden="false">
        <f>ROUND(O421*P421,2)</f>
        <v>79918.3</v>
      </c>
      <c r="T421" s="19" t="n" hidden="false">
        <f>ROUND(O421*Q421,2)</f>
        <v>163496</v>
      </c>
      <c r="U421" s="19" t="n" hidden="false">
        <f>S421+T421</f>
        <v>243414.3</v>
      </c>
      <c r="V421" s="21" t="n" hidden="false">
        <f>U421/N421-1</f>
        <v>0.24522415019979205</v>
      </c>
      <c r="W421" s="8" t="n">
        <v>1070</v>
      </c>
      <c r="X421" s="19" t="n" hidden="false">
        <f>ROUND((AA422+AA423)/W421,2)</f>
        <v>74.69</v>
      </c>
      <c r="Y421" s="20" t="n" hidden="false">
        <v>290</v>
      </c>
      <c r="Z421" s="19" t="n" hidden="false">
        <f>X421+Y421</f>
        <v>364.69</v>
      </c>
      <c r="AA421" s="19" t="n" hidden="false">
        <f>ROUND(W421*X421,2)</f>
        <v>79918.3</v>
      </c>
      <c r="AB421" s="19" t="n" hidden="false">
        <f>ROUND(W421*Y421,2)</f>
        <v>310300</v>
      </c>
      <c r="AC421" s="19" t="n" hidden="false">
        <f>AA421+AB421</f>
        <v>390218.3</v>
      </c>
      <c r="AD421" s="21" t="n" hidden="false">
        <f>AC421/N421-1</f>
        <v>0.996223110186655</v>
      </c>
      <c r="AE421" s="8" t="n">
        <v>1070</v>
      </c>
      <c r="AF421" s="19" t="n" hidden="false">
        <f>ROUND((AI422+AI423)/AE421,2)</f>
        <v>74.69</v>
      </c>
      <c r="AG421" s="20" t="n" hidden="false">
        <v>250</v>
      </c>
      <c r="AH421" s="19" t="n" hidden="false">
        <f>AF421+AG421</f>
        <v>324.69</v>
      </c>
      <c r="AI421" s="19" t="n" hidden="false">
        <f>ROUND(AE421*AF421,2)</f>
        <v>79918.3</v>
      </c>
      <c r="AJ421" s="19" t="n" hidden="false">
        <f>ROUND(AE421*AG421,2)</f>
        <v>267500</v>
      </c>
      <c r="AK421" s="19" t="n" hidden="false">
        <f>AI421+AJ421</f>
        <v>347418.3</v>
      </c>
      <c r="AL421" s="21" t="n" hidden="false">
        <f>AK421/N421-1</f>
        <v>0.7772729760796979</v>
      </c>
      <c r="AM421" s="8" t="n">
        <v>0</v>
      </c>
      <c r="AN421" s="19" t="n" hidden="false">
        <f>ROUND((AQ422+AQ423)/AM421,2)</f>
        <v>0</v>
      </c>
      <c r="AO421" s="19" t="n" hidden="false">
        <v>0</v>
      </c>
      <c r="AP421" s="19" t="n" hidden="false">
        <f>AN421+AO421</f>
        <v>0</v>
      </c>
      <c r="AQ421" s="19" t="n" hidden="false">
        <f>ROUND(AM421*AN421,2)</f>
        <v>0</v>
      </c>
      <c r="AR421" s="19" t="n" hidden="false">
        <f>ROUND(AM421*AO421,2)</f>
        <v>0</v>
      </c>
      <c r="AS421" s="19" t="n" hidden="false">
        <f>AQ421+AR421</f>
        <v>0</v>
      </c>
      <c r="AT421" s="21" t="n" hidden="false">
        <f>AS421/N421-1</f>
        <v>-1</v>
      </c>
    </row>
    <row r="422" customFormat="false" hidden="false" outlineLevel="0" collapsed="false">
      <c r="A422" s="18" t="inlineStr">
        <is>
          <t xml:space="preserve">1.1.1.2.1.1.3.2.1</t>
        </is>
      </c>
      <c r="B422" s="18" t="inlineStr">
        <is>
          <t xml:space="preserve"/>
        </is>
      </c>
      <c r="C422" s="22" t="inlineStr">
        <is>
          <t xml:space="preserve">Кабель силовой ВВГнг(A)-FRLS 3х2,5мм2, 660В</t>
        </is>
      </c>
      <c r="D422" s="7" t="inlineStr">
        <is>
          <t xml:space="preserve">FRLSLTx</t>
        </is>
      </c>
      <c r="E422" s="7" t="inlineStr">
        <is>
          <t xml:space="preserve"/>
        </is>
      </c>
      <c r="F422" s="7" t="inlineStr">
        <is>
          <t xml:space="preserve">М</t>
        </is>
      </c>
      <c r="G422" s="7" t="inlineStr">
        <is>
          <t xml:space="preserve">1</t>
        </is>
      </c>
      <c r="H422" s="8" t="n">
        <v>210</v>
      </c>
      <c r="I422" s="23" t="n">
        <v>107.26</v>
      </c>
      <c r="J422" s="19" t="n">
        <v/>
      </c>
      <c r="K422" s="19" t="n">
        <f>ROUND(I422,2)+J422</f>
        <v>107.26</v>
      </c>
      <c r="L422" s="19" t="n">
        <f>ROUND(H422*ROUND(I422,2),2)</f>
        <v>22524.6</v>
      </c>
      <c r="M422" s="19" t="n">
        <v/>
      </c>
      <c r="N422" s="19" t="n">
        <f>L422+M422</f>
        <v>22524.6</v>
      </c>
      <c r="O422" s="8" t="n">
        <v>210</v>
      </c>
      <c r="P422" s="23" t="n" hidden="false">
        <v>107.26</v>
      </c>
      <c r="Q422" s="19" t="n" hidden="false">
        <v/>
      </c>
      <c r="R422" s="19" t="n" hidden="false">
        <f>P422+Q422</f>
        <v>107.26</v>
      </c>
      <c r="S422" s="19" t="n" hidden="false">
        <f>ROUND(O422*P422,2)</f>
        <v>22524.6</v>
      </c>
      <c r="T422" s="19" t="n" hidden="false">
        <v/>
      </c>
      <c r="U422" s="19" t="n" hidden="false">
        <f>S422+T422</f>
        <v>22524.6</v>
      </c>
      <c r="V422" s="21" t="n" hidden="false">
        <f>U422/N422-1</f>
        <v>0</v>
      </c>
      <c r="W422" s="8" t="n">
        <v>210</v>
      </c>
      <c r="X422" s="23" t="n" hidden="false">
        <v>107.26</v>
      </c>
      <c r="Y422" s="19" t="n" hidden="false">
        <v/>
      </c>
      <c r="Z422" s="19" t="n" hidden="false">
        <f>X422+Y422</f>
        <v>107.26</v>
      </c>
      <c r="AA422" s="19" t="n" hidden="false">
        <f>ROUND(W422*X422,2)</f>
        <v>22524.6</v>
      </c>
      <c r="AB422" s="19" t="n" hidden="false">
        <v/>
      </c>
      <c r="AC422" s="19" t="n" hidden="false">
        <f>AA422+AB422</f>
        <v>22524.6</v>
      </c>
      <c r="AD422" s="21" t="n" hidden="false">
        <f>AC422/N422-1</f>
        <v>0</v>
      </c>
      <c r="AE422" s="8" t="n">
        <v>210</v>
      </c>
      <c r="AF422" s="23" t="n" hidden="false">
        <v>107.26</v>
      </c>
      <c r="AG422" s="19" t="n" hidden="false">
        <v/>
      </c>
      <c r="AH422" s="19" t="n" hidden="false">
        <f>AF422+AG422</f>
        <v>107.26</v>
      </c>
      <c r="AI422" s="19" t="n" hidden="false">
        <f>ROUND(AE422*AF422,2)</f>
        <v>22524.6</v>
      </c>
      <c r="AJ422" s="19" t="n" hidden="false">
        <v/>
      </c>
      <c r="AK422" s="19" t="n" hidden="false">
        <f>AI422+AJ422</f>
        <v>22524.6</v>
      </c>
      <c r="AL422" s="21" t="n" hidden="false">
        <f>AK422/N422-1</f>
        <v>0</v>
      </c>
      <c r="AM422" s="8" t="n">
        <v>0</v>
      </c>
      <c r="AN422" s="23" t="n" hidden="false">
        <v>0</v>
      </c>
      <c r="AO422" s="19" t="n" hidden="false">
        <v/>
      </c>
      <c r="AP422" s="19" t="n" hidden="false">
        <f>AN422+AO422</f>
        <v>0</v>
      </c>
      <c r="AQ422" s="19" t="n" hidden="false">
        <f>ROUND(AM422*AN422,2)</f>
        <v>0</v>
      </c>
      <c r="AR422" s="19" t="n" hidden="false">
        <v/>
      </c>
      <c r="AS422" s="19" t="n" hidden="false">
        <f>AQ422+AR422</f>
        <v>0</v>
      </c>
      <c r="AT422" s="21" t="n" hidden="false">
        <f>AS422/N422-1</f>
        <v>-1</v>
      </c>
    </row>
    <row r="423" customFormat="false" hidden="false" outlineLevel="0" collapsed="false">
      <c r="A423" s="18" t="inlineStr">
        <is>
          <t xml:space="preserve">1.1.1.2.1.1.3.2.2</t>
        </is>
      </c>
      <c r="B423" s="18" t="inlineStr">
        <is>
          <t xml:space="preserve"/>
        </is>
      </c>
      <c r="C423" s="22" t="inlineStr">
        <is>
          <t xml:space="preserve">Кабель силовой ВВГнг(A)-LSLTx 3х2,5мм2, 660В</t>
        </is>
      </c>
      <c r="D423" s="7" t="inlineStr">
        <is>
          <t xml:space="preserve"/>
        </is>
      </c>
      <c r="E423" s="7" t="inlineStr">
        <is>
          <t xml:space="preserve"/>
        </is>
      </c>
      <c r="F423" s="7" t="inlineStr">
        <is>
          <t xml:space="preserve">М</t>
        </is>
      </c>
      <c r="G423" s="7" t="inlineStr">
        <is>
          <t xml:space="preserve">1</t>
        </is>
      </c>
      <c r="H423" s="8" t="n">
        <v>860</v>
      </c>
      <c r="I423" s="23" t="n">
        <v>66.74</v>
      </c>
      <c r="J423" s="19" t="n">
        <v/>
      </c>
      <c r="K423" s="19" t="n">
        <f>ROUND(I423,2)+J423</f>
        <v>66.74</v>
      </c>
      <c r="L423" s="19" t="n">
        <f>ROUND(H423*ROUND(I423,2),2)</f>
        <v>57396.4</v>
      </c>
      <c r="M423" s="19" t="n">
        <v/>
      </c>
      <c r="N423" s="19" t="n">
        <f>L423+M423</f>
        <v>57396.4</v>
      </c>
      <c r="O423" s="8" t="n">
        <v>860</v>
      </c>
      <c r="P423" s="23" t="n" hidden="false">
        <v>66.74</v>
      </c>
      <c r="Q423" s="19" t="n" hidden="false">
        <v/>
      </c>
      <c r="R423" s="19" t="n" hidden="false">
        <f>P423+Q423</f>
        <v>66.74</v>
      </c>
      <c r="S423" s="19" t="n" hidden="false">
        <f>ROUND(O423*P423,2)</f>
        <v>57396.4</v>
      </c>
      <c r="T423" s="19" t="n" hidden="false">
        <v/>
      </c>
      <c r="U423" s="19" t="n" hidden="false">
        <f>S423+T423</f>
        <v>57396.4</v>
      </c>
      <c r="V423" s="21" t="n" hidden="false">
        <f>U423/N423-1</f>
        <v>0</v>
      </c>
      <c r="W423" s="8" t="n">
        <v>860</v>
      </c>
      <c r="X423" s="23" t="n" hidden="false">
        <v>66.74</v>
      </c>
      <c r="Y423" s="19" t="n" hidden="false">
        <v/>
      </c>
      <c r="Z423" s="19" t="n" hidden="false">
        <f>X423+Y423</f>
        <v>66.74</v>
      </c>
      <c r="AA423" s="19" t="n" hidden="false">
        <f>ROUND(W423*X423,2)</f>
        <v>57396.4</v>
      </c>
      <c r="AB423" s="19" t="n" hidden="false">
        <v/>
      </c>
      <c r="AC423" s="19" t="n" hidden="false">
        <f>AA423+AB423</f>
        <v>57396.4</v>
      </c>
      <c r="AD423" s="21" t="n" hidden="false">
        <f>AC423/N423-1</f>
        <v>0</v>
      </c>
      <c r="AE423" s="8" t="n">
        <v>860</v>
      </c>
      <c r="AF423" s="23" t="n" hidden="false">
        <v>66.74</v>
      </c>
      <c r="AG423" s="19" t="n" hidden="false">
        <v/>
      </c>
      <c r="AH423" s="19" t="n" hidden="false">
        <f>AF423+AG423</f>
        <v>66.74</v>
      </c>
      <c r="AI423" s="19" t="n" hidden="false">
        <f>ROUND(AE423*AF423,2)</f>
        <v>57396.4</v>
      </c>
      <c r="AJ423" s="19" t="n" hidden="false">
        <v/>
      </c>
      <c r="AK423" s="19" t="n" hidden="false">
        <f>AI423+AJ423</f>
        <v>57396.4</v>
      </c>
      <c r="AL423" s="21" t="n" hidden="false">
        <f>AK423/N423-1</f>
        <v>0</v>
      </c>
      <c r="AM423" s="8" t="n">
        <v>0</v>
      </c>
      <c r="AN423" s="23" t="n" hidden="false">
        <v>0</v>
      </c>
      <c r="AO423" s="19" t="n" hidden="false">
        <v/>
      </c>
      <c r="AP423" s="19" t="n" hidden="false">
        <f>AN423+AO423</f>
        <v>0</v>
      </c>
      <c r="AQ423" s="19" t="n" hidden="false">
        <f>ROUND(AM423*AN423,2)</f>
        <v>0</v>
      </c>
      <c r="AR423" s="19" t="n" hidden="false">
        <v/>
      </c>
      <c r="AS423" s="19" t="n" hidden="false">
        <f>AQ423+AR423</f>
        <v>0</v>
      </c>
      <c r="AT423" s="21" t="n" hidden="false">
        <f>AS423/N423-1</f>
        <v>-1</v>
      </c>
    </row>
    <row r="424" customFormat="false" hidden="false" outlineLevel="0" collapsed="false">
      <c r="A424" s="18" t="inlineStr">
        <is>
          <t xml:space="preserve">1.1.1.2.1.1.3.3</t>
        </is>
      </c>
      <c r="B424" s="18" t="inlineStr">
        <is>
          <t xml:space="preserve"/>
        </is>
      </c>
      <c r="C424" s="18" t="inlineStr">
        <is>
          <t xml:space="preserve">Затяжка кабеля, провода в трубу / 7-17 мм</t>
        </is>
      </c>
      <c r="D424" s="7" t="inlineStr">
        <is>
          <t xml:space="preserve">ЭМ
Поставщики: ООО "Богословский кабельный завод", Акционерное общество "Электрокабель" Кольчугинский завод"</t>
        </is>
      </c>
      <c r="E424" s="7" t="inlineStr">
        <is>
          <t xml:space="preserve">Выгружается из БО по объектам BIM-КЦ</t>
        </is>
      </c>
      <c r="F424" s="7" t="inlineStr">
        <is>
          <t xml:space="preserve">ПОГ М</t>
        </is>
      </c>
      <c r="G424" s="7" t="inlineStr">
        <is>
          <t xml:space="preserve">1</t>
        </is>
      </c>
      <c r="H424" s="8" t="n">
        <v>13020</v>
      </c>
      <c r="I424" s="19" t="n">
        <f>ROUND((L425+L426+L427+L428+L429+L430+L431)/H424,2)</f>
        <v>114.69</v>
      </c>
      <c r="J424" s="20" t="n">
        <v>108</v>
      </c>
      <c r="K424" s="19" t="n">
        <f>I424+ROUND(J424,2)</f>
        <v>222.69</v>
      </c>
      <c r="L424" s="19" t="n">
        <f>ROUND(H424*I424,2)</f>
        <v>1493263.8</v>
      </c>
      <c r="M424" s="19" t="n">
        <f>ROUND(H424*ROUND(J424,2),2)</f>
        <v>1406160</v>
      </c>
      <c r="N424" s="19" t="n">
        <f>L424+M424</f>
        <v>2899423.8</v>
      </c>
      <c r="O424" s="8" t="n">
        <v>13020</v>
      </c>
      <c r="P424" s="19" t="n" hidden="false">
        <f>ROUND((S425+S426+S427+S428+S429+S430+S431)/O424,2)</f>
        <v>118.69</v>
      </c>
      <c r="Q424" s="20" t="n" hidden="false">
        <v>152.8</v>
      </c>
      <c r="R424" s="19" t="n" hidden="false">
        <f>P424+Q424</f>
        <v>271.49</v>
      </c>
      <c r="S424" s="19" t="n" hidden="false">
        <f>ROUND(O424*P424,2)</f>
        <v>1545343.8</v>
      </c>
      <c r="T424" s="19" t="n" hidden="false">
        <f>ROUND(O424*Q424,2)</f>
        <v>1989456</v>
      </c>
      <c r="U424" s="19" t="n" hidden="false">
        <f>S424+T424</f>
        <v>3534799.8</v>
      </c>
      <c r="V424" s="21" t="n" hidden="false">
        <f>U424/N424-1</f>
        <v>0.2191387130091158</v>
      </c>
      <c r="W424" s="8" t="n">
        <v>13020</v>
      </c>
      <c r="X424" s="19" t="n" hidden="false">
        <f>ROUND((AA425+AA426+AA427+AA428+AA429+AA430+AA431)/W424,2)</f>
        <v>118.69</v>
      </c>
      <c r="Y424" s="20" t="n" hidden="false">
        <v>290</v>
      </c>
      <c r="Z424" s="19" t="n" hidden="false">
        <f>X424+Y424</f>
        <v>408.69</v>
      </c>
      <c r="AA424" s="19" t="n" hidden="false">
        <f>ROUND(W424*X424,2)</f>
        <v>1545343.8</v>
      </c>
      <c r="AB424" s="19" t="n" hidden="false">
        <f>ROUND(W424*Y424,2)</f>
        <v>3775800</v>
      </c>
      <c r="AC424" s="19" t="n" hidden="false">
        <f>AA424+AB424</f>
        <v>5321143.8</v>
      </c>
      <c r="AD424" s="21" t="n" hidden="false">
        <f>AC424/N424-1</f>
        <v>0.8352418159773678</v>
      </c>
      <c r="AE424" s="8" t="n">
        <v>13020</v>
      </c>
      <c r="AF424" s="19" t="n" hidden="false">
        <f>ROUND((AI425+AI426+AI427+AI428+AI429+AI430+AI431)/AE424,2)</f>
        <v>118.96</v>
      </c>
      <c r="AG424" s="20" t="n" hidden="false">
        <v>350</v>
      </c>
      <c r="AH424" s="19" t="n" hidden="false">
        <f>AF424+AG424</f>
        <v>468.96</v>
      </c>
      <c r="AI424" s="19" t="n" hidden="false">
        <f>ROUND(AE424*AF424,2)</f>
        <v>1548859.2</v>
      </c>
      <c r="AJ424" s="19" t="n" hidden="false">
        <f>ROUND(AE424*AG424,2)</f>
        <v>4557000</v>
      </c>
      <c r="AK424" s="19" t="n" hidden="false">
        <f>AI424+AJ424</f>
        <v>6105859.2</v>
      </c>
      <c r="AL424" s="21" t="n" hidden="false">
        <f>AK424/N424-1</f>
        <v>1.1058871076384214</v>
      </c>
      <c r="AM424" s="8" t="n">
        <v>0</v>
      </c>
      <c r="AN424" s="19" t="n" hidden="false">
        <f>ROUND((AQ425+AQ426+AQ427+AQ428+AQ429+AQ430+AQ431)/AM424,2)</f>
        <v>0</v>
      </c>
      <c r="AO424" s="19" t="n" hidden="false">
        <v>0</v>
      </c>
      <c r="AP424" s="19" t="n" hidden="false">
        <f>AN424+AO424</f>
        <v>0</v>
      </c>
      <c r="AQ424" s="19" t="n" hidden="false">
        <f>ROUND(AM424*AN424,2)</f>
        <v>0</v>
      </c>
      <c r="AR424" s="19" t="n" hidden="false">
        <f>ROUND(AM424*AO424,2)</f>
        <v>0</v>
      </c>
      <c r="AS424" s="19" t="n" hidden="false">
        <f>AQ424+AR424</f>
        <v>0</v>
      </c>
      <c r="AT424" s="21" t="n" hidden="false">
        <f>AS424/N424-1</f>
        <v>-1</v>
      </c>
    </row>
    <row r="425" customFormat="false" hidden="false" outlineLevel="0" collapsed="false">
      <c r="A425" s="18" t="inlineStr">
        <is>
          <t xml:space="preserve">1.1.1.2.1.1.3.3.1</t>
        </is>
      </c>
      <c r="B425" s="18" t="inlineStr">
        <is>
          <t xml:space="preserve"/>
        </is>
      </c>
      <c r="C425" s="22" t="inlineStr">
        <is>
          <t xml:space="preserve">Кабель силовой_ (Будет удален с 01.01.2024г.) / ВВГнг(А)-LSLTx / 3х6 мм</t>
        </is>
      </c>
      <c r="D425" s="7" t="inlineStr">
        <is>
          <t xml:space="preserve"/>
        </is>
      </c>
      <c r="E425" s="7" t="inlineStr">
        <is>
          <t xml:space="preserve"/>
        </is>
      </c>
      <c r="F425" s="7" t="inlineStr">
        <is>
          <t xml:space="preserve">ПОГ М</t>
        </is>
      </c>
      <c r="G425" s="7" t="inlineStr">
        <is>
          <t xml:space="preserve">1</t>
        </is>
      </c>
      <c r="H425" s="8" t="n">
        <v>650</v>
      </c>
      <c r="I425" s="23" t="n">
        <v>211.21</v>
      </c>
      <c r="J425" s="19" t="n">
        <v/>
      </c>
      <c r="K425" s="19" t="n">
        <f>ROUND(I425,2)+J425</f>
        <v>211.21</v>
      </c>
      <c r="L425" s="19" t="n">
        <f>ROUND(H425*ROUND(I425,2),2)</f>
        <v>137286.5</v>
      </c>
      <c r="M425" s="19" t="n">
        <v/>
      </c>
      <c r="N425" s="19" t="n">
        <f>L425+M425</f>
        <v>137286.5</v>
      </c>
      <c r="O425" s="8" t="n">
        <v>650</v>
      </c>
      <c r="P425" s="23" t="n" hidden="false">
        <v>211.21</v>
      </c>
      <c r="Q425" s="19" t="n" hidden="false">
        <v/>
      </c>
      <c r="R425" s="19" t="n" hidden="false">
        <f>P425+Q425</f>
        <v>211.21</v>
      </c>
      <c r="S425" s="19" t="n" hidden="false">
        <f>ROUND(O425*P425,2)</f>
        <v>137286.5</v>
      </c>
      <c r="T425" s="19" t="n" hidden="false">
        <v/>
      </c>
      <c r="U425" s="19" t="n" hidden="false">
        <f>S425+T425</f>
        <v>137286.5</v>
      </c>
      <c r="V425" s="21" t="n" hidden="false">
        <f>U425/N425-1</f>
        <v>0</v>
      </c>
      <c r="W425" s="8" t="n">
        <v>650</v>
      </c>
      <c r="X425" s="23" t="n" hidden="false">
        <v>211.21</v>
      </c>
      <c r="Y425" s="19" t="n" hidden="false">
        <v/>
      </c>
      <c r="Z425" s="19" t="n" hidden="false">
        <f>X425+Y425</f>
        <v>211.21</v>
      </c>
      <c r="AA425" s="19" t="n" hidden="false">
        <f>ROUND(W425*X425,2)</f>
        <v>137286.5</v>
      </c>
      <c r="AB425" s="19" t="n" hidden="false">
        <v/>
      </c>
      <c r="AC425" s="19" t="n" hidden="false">
        <f>AA425+AB425</f>
        <v>137286.5</v>
      </c>
      <c r="AD425" s="21" t="n" hidden="false">
        <f>AC425/N425-1</f>
        <v>0</v>
      </c>
      <c r="AE425" s="8" t="n">
        <v>650</v>
      </c>
      <c r="AF425" s="23" t="n" hidden="false">
        <v>211.21</v>
      </c>
      <c r="AG425" s="19" t="n" hidden="false">
        <v/>
      </c>
      <c r="AH425" s="19" t="n" hidden="false">
        <f>AF425+AG425</f>
        <v>211.21</v>
      </c>
      <c r="AI425" s="19" t="n" hidden="false">
        <f>ROUND(AE425*AF425,2)</f>
        <v>137286.5</v>
      </c>
      <c r="AJ425" s="19" t="n" hidden="false">
        <v/>
      </c>
      <c r="AK425" s="19" t="n" hidden="false">
        <f>AI425+AJ425</f>
        <v>137286.5</v>
      </c>
      <c r="AL425" s="21" t="n" hidden="false">
        <f>AK425/N425-1</f>
        <v>0</v>
      </c>
      <c r="AM425" s="8" t="n">
        <v>0</v>
      </c>
      <c r="AN425" s="23" t="n" hidden="false">
        <v>0</v>
      </c>
      <c r="AO425" s="19" t="n" hidden="false">
        <v/>
      </c>
      <c r="AP425" s="19" t="n" hidden="false">
        <f>AN425+AO425</f>
        <v>0</v>
      </c>
      <c r="AQ425" s="19" t="n" hidden="false">
        <f>ROUND(AM425*AN425,2)</f>
        <v>0</v>
      </c>
      <c r="AR425" s="19" t="n" hidden="false">
        <v/>
      </c>
      <c r="AS425" s="19" t="n" hidden="false">
        <f>AQ425+AR425</f>
        <v>0</v>
      </c>
      <c r="AT425" s="21" t="n" hidden="false">
        <f>AS425/N425-1</f>
        <v>-1</v>
      </c>
    </row>
    <row r="426" customFormat="false" hidden="false" outlineLevel="0" collapsed="false">
      <c r="A426" s="18" t="inlineStr">
        <is>
          <t xml:space="preserve">1.1.1.2.1.1.3.3.2</t>
        </is>
      </c>
      <c r="B426" s="18" t="inlineStr">
        <is>
          <t xml:space="preserve"/>
        </is>
      </c>
      <c r="C426" s="22" t="inlineStr">
        <is>
          <t xml:space="preserve">Кабель силовой ВВГнг(A)-FRLS 3х2,5мм2, 660В</t>
        </is>
      </c>
      <c r="D426" s="7" t="inlineStr">
        <is>
          <t xml:space="preserve">FRLSLTx</t>
        </is>
      </c>
      <c r="E426" s="7" t="inlineStr">
        <is>
          <t xml:space="preserve"/>
        </is>
      </c>
      <c r="F426" s="7" t="inlineStr">
        <is>
          <t xml:space="preserve">М</t>
        </is>
      </c>
      <c r="G426" s="7" t="inlineStr">
        <is>
          <t xml:space="preserve">1</t>
        </is>
      </c>
      <c r="H426" s="8" t="n">
        <v>90</v>
      </c>
      <c r="I426" s="23" t="n">
        <v>107.26</v>
      </c>
      <c r="J426" s="19" t="n">
        <v/>
      </c>
      <c r="K426" s="19" t="n">
        <f>ROUND(I426,2)+J426</f>
        <v>107.26</v>
      </c>
      <c r="L426" s="19" t="n">
        <f>ROUND(H426*ROUND(I426,2),2)</f>
        <v>9653.4</v>
      </c>
      <c r="M426" s="19" t="n">
        <v/>
      </c>
      <c r="N426" s="19" t="n">
        <f>L426+M426</f>
        <v>9653.4</v>
      </c>
      <c r="O426" s="8" t="n">
        <v>90</v>
      </c>
      <c r="P426" s="23" t="n" hidden="false">
        <v>107.26</v>
      </c>
      <c r="Q426" s="19" t="n" hidden="false">
        <v/>
      </c>
      <c r="R426" s="19" t="n" hidden="false">
        <f>P426+Q426</f>
        <v>107.26</v>
      </c>
      <c r="S426" s="19" t="n" hidden="false">
        <f>ROUND(O426*P426,2)</f>
        <v>9653.4</v>
      </c>
      <c r="T426" s="19" t="n" hidden="false">
        <v/>
      </c>
      <c r="U426" s="19" t="n" hidden="false">
        <f>S426+T426</f>
        <v>9653.4</v>
      </c>
      <c r="V426" s="21" t="n" hidden="false">
        <f>U426/N426-1</f>
        <v>0</v>
      </c>
      <c r="W426" s="8" t="n">
        <v>90</v>
      </c>
      <c r="X426" s="23" t="n" hidden="false">
        <v>107.26</v>
      </c>
      <c r="Y426" s="19" t="n" hidden="false">
        <v/>
      </c>
      <c r="Z426" s="19" t="n" hidden="false">
        <f>X426+Y426</f>
        <v>107.26</v>
      </c>
      <c r="AA426" s="19" t="n" hidden="false">
        <f>ROUND(W426*X426,2)</f>
        <v>9653.4</v>
      </c>
      <c r="AB426" s="19" t="n" hidden="false">
        <v/>
      </c>
      <c r="AC426" s="19" t="n" hidden="false">
        <f>AA426+AB426</f>
        <v>9653.4</v>
      </c>
      <c r="AD426" s="21" t="n" hidden="false">
        <f>AC426/N426-1</f>
        <v>0</v>
      </c>
      <c r="AE426" s="8" t="n">
        <v>90</v>
      </c>
      <c r="AF426" s="23" t="n" hidden="false">
        <v>107.26</v>
      </c>
      <c r="AG426" s="19" t="n" hidden="false">
        <v/>
      </c>
      <c r="AH426" s="19" t="n" hidden="false">
        <f>AF426+AG426</f>
        <v>107.26</v>
      </c>
      <c r="AI426" s="19" t="n" hidden="false">
        <f>ROUND(AE426*AF426,2)</f>
        <v>9653.4</v>
      </c>
      <c r="AJ426" s="19" t="n" hidden="false">
        <v/>
      </c>
      <c r="AK426" s="19" t="n" hidden="false">
        <f>AI426+AJ426</f>
        <v>9653.4</v>
      </c>
      <c r="AL426" s="21" t="n" hidden="false">
        <f>AK426/N426-1</f>
        <v>0</v>
      </c>
      <c r="AM426" s="8" t="n">
        <v>0</v>
      </c>
      <c r="AN426" s="23" t="n" hidden="false">
        <v>0</v>
      </c>
      <c r="AO426" s="19" t="n" hidden="false">
        <v/>
      </c>
      <c r="AP426" s="19" t="n" hidden="false">
        <f>AN426+AO426</f>
        <v>0</v>
      </c>
      <c r="AQ426" s="19" t="n" hidden="false">
        <f>ROUND(AM426*AN426,2)</f>
        <v>0</v>
      </c>
      <c r="AR426" s="19" t="n" hidden="false">
        <v/>
      </c>
      <c r="AS426" s="19" t="n" hidden="false">
        <f>AQ426+AR426</f>
        <v>0</v>
      </c>
      <c r="AT426" s="21" t="n" hidden="false">
        <f>AS426/N426-1</f>
        <v>-1</v>
      </c>
    </row>
    <row r="427" customFormat="false" hidden="false" outlineLevel="0" collapsed="false">
      <c r="A427" s="18" t="inlineStr">
        <is>
          <t xml:space="preserve">1.1.1.2.1.1.3.3.3</t>
        </is>
      </c>
      <c r="B427" s="18" t="inlineStr">
        <is>
          <t xml:space="preserve"/>
        </is>
      </c>
      <c r="C427" s="22" t="inlineStr">
        <is>
          <t xml:space="preserve">Кабель силовой ВВГнг(A)-LSLTx 5х2,5мм2, 660В</t>
        </is>
      </c>
      <c r="D427" s="7" t="inlineStr">
        <is>
          <t xml:space="preserve"/>
        </is>
      </c>
      <c r="E427" s="7" t="inlineStr">
        <is>
          <t xml:space="preserve"/>
        </is>
      </c>
      <c r="F427" s="7" t="inlineStr">
        <is>
          <t xml:space="preserve">М</t>
        </is>
      </c>
      <c r="G427" s="7" t="inlineStr">
        <is>
          <t xml:space="preserve">1</t>
        </is>
      </c>
      <c r="H427" s="8" t="n">
        <v>2410</v>
      </c>
      <c r="I427" s="23" t="n">
        <v>153.21</v>
      </c>
      <c r="J427" s="19" t="n">
        <v/>
      </c>
      <c r="K427" s="19" t="n">
        <f>ROUND(I427,2)+J427</f>
        <v>153.21</v>
      </c>
      <c r="L427" s="19" t="n">
        <f>ROUND(H427*ROUND(I427,2),2)</f>
        <v>369236.1</v>
      </c>
      <c r="M427" s="19" t="n">
        <v/>
      </c>
      <c r="N427" s="19" t="n">
        <f>L427+M427</f>
        <v>369236.1</v>
      </c>
      <c r="O427" s="8" t="n">
        <v>2410</v>
      </c>
      <c r="P427" s="23" t="n" hidden="false">
        <v>153.21</v>
      </c>
      <c r="Q427" s="19" t="n" hidden="false">
        <v/>
      </c>
      <c r="R427" s="19" t="n" hidden="false">
        <f>P427+Q427</f>
        <v>153.21</v>
      </c>
      <c r="S427" s="19" t="n" hidden="false">
        <f>ROUND(O427*P427,2)</f>
        <v>369236.1</v>
      </c>
      <c r="T427" s="19" t="n" hidden="false">
        <v/>
      </c>
      <c r="U427" s="19" t="n" hidden="false">
        <f>S427+T427</f>
        <v>369236.1</v>
      </c>
      <c r="V427" s="21" t="n" hidden="false">
        <f>U427/N427-1</f>
        <v>0</v>
      </c>
      <c r="W427" s="8" t="n">
        <v>2410</v>
      </c>
      <c r="X427" s="23" t="n" hidden="false">
        <v>153.21</v>
      </c>
      <c r="Y427" s="19" t="n" hidden="false">
        <v/>
      </c>
      <c r="Z427" s="19" t="n" hidden="false">
        <f>X427+Y427</f>
        <v>153.21</v>
      </c>
      <c r="AA427" s="19" t="n" hidden="false">
        <f>ROUND(W427*X427,2)</f>
        <v>369236.1</v>
      </c>
      <c r="AB427" s="19" t="n" hidden="false">
        <v/>
      </c>
      <c r="AC427" s="19" t="n" hidden="false">
        <f>AA427+AB427</f>
        <v>369236.1</v>
      </c>
      <c r="AD427" s="21" t="n" hidden="false">
        <f>AC427/N427-1</f>
        <v>0</v>
      </c>
      <c r="AE427" s="8" t="n">
        <v>2410</v>
      </c>
      <c r="AF427" s="23" t="n" hidden="false">
        <v>153.21</v>
      </c>
      <c r="AG427" s="19" t="n" hidden="false">
        <v/>
      </c>
      <c r="AH427" s="19" t="n" hidden="false">
        <f>AF427+AG427</f>
        <v>153.21</v>
      </c>
      <c r="AI427" s="19" t="n" hidden="false">
        <f>ROUND(AE427*AF427,2)</f>
        <v>369236.1</v>
      </c>
      <c r="AJ427" s="19" t="n" hidden="false">
        <v/>
      </c>
      <c r="AK427" s="19" t="n" hidden="false">
        <f>AI427+AJ427</f>
        <v>369236.1</v>
      </c>
      <c r="AL427" s="21" t="n" hidden="false">
        <f>AK427/N427-1</f>
        <v>0</v>
      </c>
      <c r="AM427" s="8" t="n">
        <v>0</v>
      </c>
      <c r="AN427" s="23" t="n" hidden="false">
        <v>0</v>
      </c>
      <c r="AO427" s="19" t="n" hidden="false">
        <v/>
      </c>
      <c r="AP427" s="19" t="n" hidden="false">
        <f>AN427+AO427</f>
        <v>0</v>
      </c>
      <c r="AQ427" s="19" t="n" hidden="false">
        <f>ROUND(AM427*AN427,2)</f>
        <v>0</v>
      </c>
      <c r="AR427" s="19" t="n" hidden="false">
        <v/>
      </c>
      <c r="AS427" s="19" t="n" hidden="false">
        <f>AQ427+AR427</f>
        <v>0</v>
      </c>
      <c r="AT427" s="21" t="n" hidden="false">
        <f>AS427/N427-1</f>
        <v>-1</v>
      </c>
    </row>
    <row r="428" customFormat="false" hidden="false" outlineLevel="0" collapsed="false">
      <c r="A428" s="18" t="inlineStr">
        <is>
          <t xml:space="preserve">1.1.1.2.1.1.3.3.4</t>
        </is>
      </c>
      <c r="B428" s="18" t="inlineStr">
        <is>
          <t xml:space="preserve"/>
        </is>
      </c>
      <c r="C428" s="22" t="inlineStr">
        <is>
          <t xml:space="preserve">Кабель силовой ВВГнг(A)-FRLSLTx 3х4мм2, 660В</t>
        </is>
      </c>
      <c r="D428" s="7" t="inlineStr">
        <is>
          <t xml:space="preserve"/>
        </is>
      </c>
      <c r="E428" s="7" t="inlineStr">
        <is>
          <t xml:space="preserve"/>
        </is>
      </c>
      <c r="F428" s="7" t="inlineStr">
        <is>
          <t xml:space="preserve">М</t>
        </is>
      </c>
      <c r="G428" s="7" t="inlineStr">
        <is>
          <t xml:space="preserve">1</t>
        </is>
      </c>
      <c r="H428" s="8" t="n">
        <v>650</v>
      </c>
      <c r="I428" s="23" t="n">
        <v>199.59</v>
      </c>
      <c r="J428" s="19" t="n">
        <v/>
      </c>
      <c r="K428" s="19" t="n">
        <f>ROUND(I428,2)+J428</f>
        <v>199.59</v>
      </c>
      <c r="L428" s="19" t="n">
        <f>ROUND(H428*ROUND(I428,2),2)</f>
        <v>129733.5</v>
      </c>
      <c r="M428" s="19" t="n">
        <v/>
      </c>
      <c r="N428" s="19" t="n">
        <f>L428+M428</f>
        <v>129733.5</v>
      </c>
      <c r="O428" s="8" t="n">
        <v>650</v>
      </c>
      <c r="P428" s="23" t="n" hidden="false">
        <v>199.59</v>
      </c>
      <c r="Q428" s="19" t="n" hidden="false">
        <v/>
      </c>
      <c r="R428" s="19" t="n" hidden="false">
        <f>P428+Q428</f>
        <v>199.59</v>
      </c>
      <c r="S428" s="19" t="n" hidden="false">
        <f>ROUND(O428*P428,2)</f>
        <v>129733.5</v>
      </c>
      <c r="T428" s="19" t="n" hidden="false">
        <v/>
      </c>
      <c r="U428" s="19" t="n" hidden="false">
        <f>S428+T428</f>
        <v>129733.5</v>
      </c>
      <c r="V428" s="21" t="n" hidden="false">
        <f>U428/N428-1</f>
        <v>0</v>
      </c>
      <c r="W428" s="8" t="n">
        <v>650</v>
      </c>
      <c r="X428" s="23" t="n" hidden="false">
        <v>199.59</v>
      </c>
      <c r="Y428" s="19" t="n" hidden="false">
        <v/>
      </c>
      <c r="Z428" s="19" t="n" hidden="false">
        <f>X428+Y428</f>
        <v>199.59</v>
      </c>
      <c r="AA428" s="19" t="n" hidden="false">
        <f>ROUND(W428*X428,2)</f>
        <v>129733.5</v>
      </c>
      <c r="AB428" s="19" t="n" hidden="false">
        <v/>
      </c>
      <c r="AC428" s="19" t="n" hidden="false">
        <f>AA428+AB428</f>
        <v>129733.5</v>
      </c>
      <c r="AD428" s="21" t="n" hidden="false">
        <f>AC428/N428-1</f>
        <v>0</v>
      </c>
      <c r="AE428" s="8" t="n">
        <v>650</v>
      </c>
      <c r="AF428" s="23" t="n" hidden="false">
        <v>199.59</v>
      </c>
      <c r="AG428" s="19" t="n" hidden="false">
        <v/>
      </c>
      <c r="AH428" s="19" t="n" hidden="false">
        <f>AF428+AG428</f>
        <v>199.59</v>
      </c>
      <c r="AI428" s="19" t="n" hidden="false">
        <f>ROUND(AE428*AF428,2)</f>
        <v>129733.5</v>
      </c>
      <c r="AJ428" s="19" t="n" hidden="false">
        <v/>
      </c>
      <c r="AK428" s="19" t="n" hidden="false">
        <f>AI428+AJ428</f>
        <v>129733.5</v>
      </c>
      <c r="AL428" s="21" t="n" hidden="false">
        <f>AK428/N428-1</f>
        <v>0</v>
      </c>
      <c r="AM428" s="8" t="n">
        <v>0</v>
      </c>
      <c r="AN428" s="23" t="n" hidden="false">
        <v>0</v>
      </c>
      <c r="AO428" s="19" t="n" hidden="false">
        <v/>
      </c>
      <c r="AP428" s="19" t="n" hidden="false">
        <f>AN428+AO428</f>
        <v>0</v>
      </c>
      <c r="AQ428" s="19" t="n" hidden="false">
        <f>ROUND(AM428*AN428,2)</f>
        <v>0</v>
      </c>
      <c r="AR428" s="19" t="n" hidden="false">
        <v/>
      </c>
      <c r="AS428" s="19" t="n" hidden="false">
        <f>AQ428+AR428</f>
        <v>0</v>
      </c>
      <c r="AT428" s="21" t="n" hidden="false">
        <f>AS428/N428-1</f>
        <v>-1</v>
      </c>
    </row>
    <row r="429" customFormat="false" hidden="false" outlineLevel="0" collapsed="false">
      <c r="A429" s="18" t="inlineStr">
        <is>
          <t xml:space="preserve">1.1.1.2.1.1.3.3.5</t>
        </is>
      </c>
      <c r="B429" s="18" t="inlineStr">
        <is>
          <t xml:space="preserve"/>
        </is>
      </c>
      <c r="C429" s="22" t="inlineStr">
        <is>
          <t xml:space="preserve">Кабель силовой ВВГнг(A)-FRLSLTx 5х2,5мм2, 660В</t>
        </is>
      </c>
      <c r="D429" s="7" t="inlineStr">
        <is>
          <t xml:space="preserve"/>
        </is>
      </c>
      <c r="E429" s="7" t="inlineStr">
        <is>
          <t xml:space="preserve"/>
        </is>
      </c>
      <c r="F429" s="7" t="inlineStr">
        <is>
          <t xml:space="preserve">М</t>
        </is>
      </c>
      <c r="G429" s="7" t="inlineStr">
        <is>
          <t xml:space="preserve">1</t>
        </is>
      </c>
      <c r="H429" s="8" t="n">
        <v>2010</v>
      </c>
      <c r="I429" s="23" t="n">
        <v>158.06</v>
      </c>
      <c r="J429" s="19" t="n">
        <v/>
      </c>
      <c r="K429" s="19" t="n">
        <f>ROUND(I429,2)+J429</f>
        <v>158.06</v>
      </c>
      <c r="L429" s="19" t="n">
        <f>ROUND(H429*ROUND(I429,2),2)</f>
        <v>317700.6</v>
      </c>
      <c r="M429" s="19" t="n">
        <v/>
      </c>
      <c r="N429" s="19" t="n">
        <f>L429+M429</f>
        <v>317700.6</v>
      </c>
      <c r="O429" s="8" t="n">
        <v>2010</v>
      </c>
      <c r="P429" s="23" t="n" hidden="false">
        <v>158.06</v>
      </c>
      <c r="Q429" s="19" t="n" hidden="false">
        <v/>
      </c>
      <c r="R429" s="19" t="n" hidden="false">
        <f>P429+Q429</f>
        <v>158.06</v>
      </c>
      <c r="S429" s="19" t="n" hidden="false">
        <f>ROUND(O429*P429,2)</f>
        <v>317700.6</v>
      </c>
      <c r="T429" s="19" t="n" hidden="false">
        <v/>
      </c>
      <c r="U429" s="19" t="n" hidden="false">
        <f>S429+T429</f>
        <v>317700.6</v>
      </c>
      <c r="V429" s="21" t="n" hidden="false">
        <f>U429/N429-1</f>
        <v>0</v>
      </c>
      <c r="W429" s="8" t="n">
        <v>2010</v>
      </c>
      <c r="X429" s="23" t="n" hidden="false">
        <v>158.06</v>
      </c>
      <c r="Y429" s="19" t="n" hidden="false">
        <v/>
      </c>
      <c r="Z429" s="19" t="n" hidden="false">
        <f>X429+Y429</f>
        <v>158.06</v>
      </c>
      <c r="AA429" s="19" t="n" hidden="false">
        <f>ROUND(W429*X429,2)</f>
        <v>317700.6</v>
      </c>
      <c r="AB429" s="19" t="n" hidden="false">
        <v/>
      </c>
      <c r="AC429" s="19" t="n" hidden="false">
        <f>AA429+AB429</f>
        <v>317700.6</v>
      </c>
      <c r="AD429" s="21" t="n" hidden="false">
        <f>AC429/N429-1</f>
        <v>0</v>
      </c>
      <c r="AE429" s="8" t="n">
        <v>2010</v>
      </c>
      <c r="AF429" s="23" t="n" hidden="false">
        <v>158.06</v>
      </c>
      <c r="AG429" s="19" t="n" hidden="false">
        <v/>
      </c>
      <c r="AH429" s="19" t="n" hidden="false">
        <f>AF429+AG429</f>
        <v>158.06</v>
      </c>
      <c r="AI429" s="19" t="n" hidden="false">
        <f>ROUND(AE429*AF429,2)</f>
        <v>317700.6</v>
      </c>
      <c r="AJ429" s="19" t="n" hidden="false">
        <v/>
      </c>
      <c r="AK429" s="19" t="n" hidden="false">
        <f>AI429+AJ429</f>
        <v>317700.6</v>
      </c>
      <c r="AL429" s="21" t="n" hidden="false">
        <f>AK429/N429-1</f>
        <v>0</v>
      </c>
      <c r="AM429" s="8" t="n">
        <v>0</v>
      </c>
      <c r="AN429" s="23" t="n" hidden="false">
        <v>0</v>
      </c>
      <c r="AO429" s="19" t="n" hidden="false">
        <v/>
      </c>
      <c r="AP429" s="19" t="n" hidden="false">
        <f>AN429+AO429</f>
        <v>0</v>
      </c>
      <c r="AQ429" s="19" t="n" hidden="false">
        <f>ROUND(AM429*AN429,2)</f>
        <v>0</v>
      </c>
      <c r="AR429" s="19" t="n" hidden="false">
        <v/>
      </c>
      <c r="AS429" s="19" t="n" hidden="false">
        <f>AQ429+AR429</f>
        <v>0</v>
      </c>
      <c r="AT429" s="21" t="n" hidden="false">
        <f>AS429/N429-1</f>
        <v>-1</v>
      </c>
    </row>
    <row r="430" customFormat="false" hidden="false" outlineLevel="0" collapsed="false">
      <c r="A430" s="18" t="inlineStr">
        <is>
          <t xml:space="preserve">1.1.1.2.1.1.3.3.6</t>
        </is>
      </c>
      <c r="B430" s="18" t="inlineStr">
        <is>
          <t xml:space="preserve"/>
        </is>
      </c>
      <c r="C430" s="22" t="inlineStr">
        <is>
          <t xml:space="preserve">Кабель силовой ВВГнг(A)-LSLTx 3х2,5мм2, 660В</t>
        </is>
      </c>
      <c r="D430" s="7" t="inlineStr">
        <is>
          <t xml:space="preserve"/>
        </is>
      </c>
      <c r="E430" s="7" t="inlineStr">
        <is>
          <t xml:space="preserve"/>
        </is>
      </c>
      <c r="F430" s="7" t="inlineStr">
        <is>
          <t xml:space="preserve">М</t>
        </is>
      </c>
      <c r="G430" s="7" t="inlineStr">
        <is>
          <t xml:space="preserve">1</t>
        </is>
      </c>
      <c r="H430" s="8" t="n">
        <v>6345</v>
      </c>
      <c r="I430" s="23" t="n">
        <v>66.74</v>
      </c>
      <c r="J430" s="19" t="n">
        <v/>
      </c>
      <c r="K430" s="19" t="n">
        <f>ROUND(I430,2)+J430</f>
        <v>66.74</v>
      </c>
      <c r="L430" s="19" t="n">
        <f>ROUND(H430*ROUND(I430,2),2)</f>
        <v>423465.3</v>
      </c>
      <c r="M430" s="19" t="n">
        <v/>
      </c>
      <c r="N430" s="19" t="n">
        <f>L430+M430</f>
        <v>423465.3</v>
      </c>
      <c r="O430" s="8" t="n">
        <v>6345</v>
      </c>
      <c r="P430" s="23" t="n" hidden="false">
        <v>66.74</v>
      </c>
      <c r="Q430" s="19" t="n" hidden="false">
        <v/>
      </c>
      <c r="R430" s="19" t="n" hidden="false">
        <f>P430+Q430</f>
        <v>66.74</v>
      </c>
      <c r="S430" s="19" t="n" hidden="false">
        <f>ROUND(O430*P430,2)</f>
        <v>423465.3</v>
      </c>
      <c r="T430" s="19" t="n" hidden="false">
        <v/>
      </c>
      <c r="U430" s="19" t="n" hidden="false">
        <f>S430+T430</f>
        <v>423465.3</v>
      </c>
      <c r="V430" s="21" t="n" hidden="false">
        <f>U430/N430-1</f>
        <v>0</v>
      </c>
      <c r="W430" s="8" t="n">
        <v>6345</v>
      </c>
      <c r="X430" s="23" t="n" hidden="false">
        <v>66.74</v>
      </c>
      <c r="Y430" s="19" t="n" hidden="false">
        <v/>
      </c>
      <c r="Z430" s="19" t="n" hidden="false">
        <f>X430+Y430</f>
        <v>66.74</v>
      </c>
      <c r="AA430" s="19" t="n" hidden="false">
        <f>ROUND(W430*X430,2)</f>
        <v>423465.3</v>
      </c>
      <c r="AB430" s="19" t="n" hidden="false">
        <v/>
      </c>
      <c r="AC430" s="19" t="n" hidden="false">
        <f>AA430+AB430</f>
        <v>423465.3</v>
      </c>
      <c r="AD430" s="21" t="n" hidden="false">
        <f>AC430/N430-1</f>
        <v>0</v>
      </c>
      <c r="AE430" s="8" t="n">
        <v>6345</v>
      </c>
      <c r="AF430" s="23" t="n" hidden="false">
        <v>66.74</v>
      </c>
      <c r="AG430" s="19" t="n" hidden="false">
        <v/>
      </c>
      <c r="AH430" s="19" t="n" hidden="false">
        <f>AF430+AG430</f>
        <v>66.74</v>
      </c>
      <c r="AI430" s="19" t="n" hidden="false">
        <f>ROUND(AE430*AF430,2)</f>
        <v>423465.3</v>
      </c>
      <c r="AJ430" s="19" t="n" hidden="false">
        <v/>
      </c>
      <c r="AK430" s="19" t="n" hidden="false">
        <f>AI430+AJ430</f>
        <v>423465.3</v>
      </c>
      <c r="AL430" s="21" t="n" hidden="false">
        <f>AK430/N430-1</f>
        <v>0</v>
      </c>
      <c r="AM430" s="8" t="n">
        <v>0</v>
      </c>
      <c r="AN430" s="23" t="n" hidden="false">
        <v>0</v>
      </c>
      <c r="AO430" s="19" t="n" hidden="false">
        <v/>
      </c>
      <c r="AP430" s="19" t="n" hidden="false">
        <f>AN430+AO430</f>
        <v>0</v>
      </c>
      <c r="AQ430" s="19" t="n" hidden="false">
        <f>ROUND(AM430*AN430,2)</f>
        <v>0</v>
      </c>
      <c r="AR430" s="19" t="n" hidden="false">
        <v/>
      </c>
      <c r="AS430" s="19" t="n" hidden="false">
        <f>AQ430+AR430</f>
        <v>0</v>
      </c>
      <c r="AT430" s="21" t="n" hidden="false">
        <f>AS430/N430-1</f>
        <v>-1</v>
      </c>
    </row>
    <row r="431" customFormat="false" hidden="false" outlineLevel="0" collapsed="false">
      <c r="A431" s="18" t="inlineStr">
        <is>
          <t xml:space="preserve">1.1.1.2.1.1.3.3.7</t>
        </is>
      </c>
      <c r="B431" s="18" t="inlineStr">
        <is>
          <t xml:space="preserve"/>
        </is>
      </c>
      <c r="C431" s="22" t="inlineStr">
        <is>
          <t xml:space="preserve">Кабель силовой ВВГнг(A)-LSLTx 3х4мм2, 1000В</t>
        </is>
      </c>
      <c r="D431" s="7" t="inlineStr">
        <is>
          <t xml:space="preserve"/>
        </is>
      </c>
      <c r="E431" s="7" t="inlineStr">
        <is>
          <t xml:space="preserve"/>
        </is>
      </c>
      <c r="F431" s="7" t="inlineStr">
        <is>
          <t xml:space="preserve">М</t>
        </is>
      </c>
      <c r="G431" s="7" t="inlineStr">
        <is>
          <t xml:space="preserve">1</t>
        </is>
      </c>
      <c r="H431" s="8" t="n">
        <v>865</v>
      </c>
      <c r="I431" s="20" t="n">
        <v>122.81</v>
      </c>
      <c r="J431" s="19" t="n">
        <v/>
      </c>
      <c r="K431" s="19" t="n">
        <f>ROUND(I431,2)+J431</f>
        <v>122.81</v>
      </c>
      <c r="L431" s="19" t="n">
        <f>ROUND(H431*ROUND(I431,2),2)</f>
        <v>106230.65</v>
      </c>
      <c r="M431" s="19" t="n">
        <v/>
      </c>
      <c r="N431" s="19" t="n">
        <f>L431+M431</f>
        <v>106230.65</v>
      </c>
      <c r="O431" s="8" t="n">
        <v>865</v>
      </c>
      <c r="P431" s="20" t="n" hidden="false">
        <v>183</v>
      </c>
      <c r="Q431" s="19" t="n" hidden="false">
        <v/>
      </c>
      <c r="R431" s="19" t="n" hidden="false">
        <f>P431+Q431</f>
        <v>183</v>
      </c>
      <c r="S431" s="19" t="n" hidden="false">
        <f>ROUND(O431*P431,2)</f>
        <v>158295</v>
      </c>
      <c r="T431" s="19" t="n" hidden="false">
        <v/>
      </c>
      <c r="U431" s="19" t="n" hidden="false">
        <f>S431+T431</f>
        <v>158295</v>
      </c>
      <c r="V431" s="21" t="n" hidden="false">
        <f>U431/N431-1</f>
        <v>0.49010666883804266</v>
      </c>
      <c r="W431" s="8" t="n">
        <v>865</v>
      </c>
      <c r="X431" s="20" t="n" hidden="false">
        <v>183</v>
      </c>
      <c r="Y431" s="19" t="n" hidden="false">
        <v/>
      </c>
      <c r="Z431" s="19" t="n" hidden="false">
        <f>X431+Y431</f>
        <v>183</v>
      </c>
      <c r="AA431" s="19" t="n" hidden="false">
        <f>ROUND(W431*X431,2)</f>
        <v>158295</v>
      </c>
      <c r="AB431" s="19" t="n" hidden="false">
        <v/>
      </c>
      <c r="AC431" s="19" t="n" hidden="false">
        <f>AA431+AB431</f>
        <v>158295</v>
      </c>
      <c r="AD431" s="21" t="n" hidden="false">
        <f>AC431/N431-1</f>
        <v>0.49010666883804266</v>
      </c>
      <c r="AE431" s="8" t="n">
        <v>865</v>
      </c>
      <c r="AF431" s="20" t="n" hidden="false">
        <v>187</v>
      </c>
      <c r="AG431" s="19" t="n" hidden="false">
        <v/>
      </c>
      <c r="AH431" s="19" t="n" hidden="false">
        <f>AF431+AG431</f>
        <v>187</v>
      </c>
      <c r="AI431" s="19" t="n" hidden="false">
        <f>ROUND(AE431*AF431,2)</f>
        <v>161755</v>
      </c>
      <c r="AJ431" s="19" t="n" hidden="false">
        <v/>
      </c>
      <c r="AK431" s="19" t="n" hidden="false">
        <f>AI431+AJ431</f>
        <v>161755</v>
      </c>
      <c r="AL431" s="21" t="n" hidden="false">
        <f>AK431/N431-1</f>
        <v>0.522677306408273</v>
      </c>
      <c r="AM431" s="8" t="n">
        <v>0</v>
      </c>
      <c r="AN431" s="19" t="n" hidden="false">
        <v>0</v>
      </c>
      <c r="AO431" s="19" t="n" hidden="false">
        <v/>
      </c>
      <c r="AP431" s="19" t="n" hidden="false">
        <f>AN431+AO431</f>
        <v>0</v>
      </c>
      <c r="AQ431" s="19" t="n" hidden="false">
        <f>ROUND(AM431*AN431,2)</f>
        <v>0</v>
      </c>
      <c r="AR431" s="19" t="n" hidden="false">
        <v/>
      </c>
      <c r="AS431" s="19" t="n" hidden="false">
        <f>AQ431+AR431</f>
        <v>0</v>
      </c>
      <c r="AT431" s="21" t="n" hidden="false">
        <f>AS431/N431-1</f>
        <v>-1</v>
      </c>
    </row>
    <row r="432" customFormat="false" hidden="false" outlineLevel="0" collapsed="false">
      <c r="A432" s="18" t="inlineStr">
        <is>
          <t xml:space="preserve">1.1.1.2.1.1.3.4</t>
        </is>
      </c>
      <c r="B432" s="18" t="inlineStr">
        <is>
          <t xml:space="preserve"/>
        </is>
      </c>
      <c r="C432" s="18" t="inlineStr">
        <is>
          <t xml:space="preserve">Затяжка кабеля, провода в трубу / 18-39 мм</t>
        </is>
      </c>
      <c r="D432" s="7" t="inlineStr">
        <is>
          <t xml:space="preserve">ЭМ
Поставщики: ООО "Богословский кабельный завод", Акционерное общество "Электрокабель" Кольчугинский завод"</t>
        </is>
      </c>
      <c r="E432" s="7" t="inlineStr">
        <is>
          <t xml:space="preserve">Выгружается из БО по объектам BIM-КЦ</t>
        </is>
      </c>
      <c r="F432" s="7" t="inlineStr">
        <is>
          <t xml:space="preserve">ПОГ М</t>
        </is>
      </c>
      <c r="G432" s="7" t="inlineStr">
        <is>
          <t xml:space="preserve">1</t>
        </is>
      </c>
      <c r="H432" s="8" t="n">
        <v>1045</v>
      </c>
      <c r="I432" s="19" t="n">
        <f>ROUND((L433+L434+L435)/H432,2)</f>
        <v>276.06</v>
      </c>
      <c r="J432" s="20" t="n">
        <v>183</v>
      </c>
      <c r="K432" s="19" t="n">
        <f>I432+ROUND(J432,2)</f>
        <v>459.06</v>
      </c>
      <c r="L432" s="19" t="n">
        <f>ROUND(H432*I432,2)</f>
        <v>288482.7</v>
      </c>
      <c r="M432" s="19" t="n">
        <f>ROUND(H432*ROUND(J432,2),2)</f>
        <v>191235</v>
      </c>
      <c r="N432" s="19" t="n">
        <f>L432+M432</f>
        <v>479717.7</v>
      </c>
      <c r="O432" s="8" t="n">
        <v>1045</v>
      </c>
      <c r="P432" s="19" t="n" hidden="false">
        <f>ROUND((S433+S434+S435)/O432,2)</f>
        <v>280.46</v>
      </c>
      <c r="Q432" s="20" t="n" hidden="false">
        <v>252.8</v>
      </c>
      <c r="R432" s="19" t="n" hidden="false">
        <f>P432+Q432</f>
        <v>533.26</v>
      </c>
      <c r="S432" s="19" t="n" hidden="false">
        <f>ROUND(O432*P432,2)</f>
        <v>293080.7</v>
      </c>
      <c r="T432" s="19" t="n" hidden="false">
        <f>ROUND(O432*Q432,2)</f>
        <v>264176</v>
      </c>
      <c r="U432" s="19" t="n" hidden="false">
        <f>S432+T432</f>
        <v>557256.7</v>
      </c>
      <c r="V432" s="21" t="n" hidden="false">
        <f>U432/N432-1</f>
        <v>0.16163464470875244</v>
      </c>
      <c r="W432" s="8" t="n">
        <v>1045</v>
      </c>
      <c r="X432" s="19" t="n" hidden="false">
        <f>ROUND((AA433+AA434+AA435)/W432,2)</f>
        <v>316.52</v>
      </c>
      <c r="Y432" s="20" t="n" hidden="false">
        <v>450</v>
      </c>
      <c r="Z432" s="19" t="n" hidden="false">
        <f>X432+Y432</f>
        <v>766.52</v>
      </c>
      <c r="AA432" s="19" t="n" hidden="false">
        <f>ROUND(W432*X432,2)</f>
        <v>330763.4</v>
      </c>
      <c r="AB432" s="19" t="n" hidden="false">
        <f>ROUND(W432*Y432,2)</f>
        <v>470250</v>
      </c>
      <c r="AC432" s="19" t="n" hidden="false">
        <f>AA432+AB432</f>
        <v>801013.4</v>
      </c>
      <c r="AD432" s="21" t="n" hidden="false">
        <f>AC432/N432-1</f>
        <v>0.6697599442338693</v>
      </c>
      <c r="AE432" s="8" t="n">
        <v>1045</v>
      </c>
      <c r="AF432" s="19" t="n" hidden="false">
        <f>ROUND((AI433+AI434+AI435)/AE432,2)</f>
        <v>285.05</v>
      </c>
      <c r="AG432" s="20" t="n" hidden="false">
        <v>450</v>
      </c>
      <c r="AH432" s="19" t="n" hidden="false">
        <f>AF432+AG432</f>
        <v>735.05</v>
      </c>
      <c r="AI432" s="19" t="n" hidden="false">
        <f>ROUND(AE432*AF432,2)</f>
        <v>297877.25</v>
      </c>
      <c r="AJ432" s="19" t="n" hidden="false">
        <f>ROUND(AE432*AG432,2)</f>
        <v>470250</v>
      </c>
      <c r="AK432" s="19" t="n" hidden="false">
        <f>AI432+AJ432</f>
        <v>768127.25</v>
      </c>
      <c r="AL432" s="21" t="n" hidden="false">
        <f>AK432/N432-1</f>
        <v>0.6012068139241058</v>
      </c>
      <c r="AM432" s="8" t="n">
        <v>0</v>
      </c>
      <c r="AN432" s="19" t="n" hidden="false">
        <f>ROUND((AQ433+AQ434+AQ435)/AM432,2)</f>
        <v>0</v>
      </c>
      <c r="AO432" s="19" t="n" hidden="false">
        <v>0</v>
      </c>
      <c r="AP432" s="19" t="n" hidden="false">
        <f>AN432+AO432</f>
        <v>0</v>
      </c>
      <c r="AQ432" s="19" t="n" hidden="false">
        <f>ROUND(AM432*AN432,2)</f>
        <v>0</v>
      </c>
      <c r="AR432" s="19" t="n" hidden="false">
        <f>ROUND(AM432*AO432,2)</f>
        <v>0</v>
      </c>
      <c r="AS432" s="19" t="n" hidden="false">
        <f>AQ432+AR432</f>
        <v>0</v>
      </c>
      <c r="AT432" s="21" t="n" hidden="false">
        <f>AS432/N432-1</f>
        <v>-1</v>
      </c>
    </row>
    <row r="433" customFormat="false" hidden="false" outlineLevel="0" collapsed="false">
      <c r="A433" s="18" t="inlineStr">
        <is>
          <t xml:space="preserve">1.1.1.2.1.1.3.4.1</t>
        </is>
      </c>
      <c r="B433" s="18" t="inlineStr">
        <is>
          <t xml:space="preserve"/>
        </is>
      </c>
      <c r="C433" s="22" t="inlineStr">
        <is>
          <t xml:space="preserve">Кабель силовой ВВГнг(A)-LS 3х10мм2, 660В</t>
        </is>
      </c>
      <c r="D433" s="7" t="inlineStr">
        <is>
          <t xml:space="preserve">LSLTx</t>
        </is>
      </c>
      <c r="E433" s="7" t="inlineStr">
        <is>
          <t xml:space="preserve"/>
        </is>
      </c>
      <c r="F433" s="7" t="inlineStr">
        <is>
          <t xml:space="preserve">М</t>
        </is>
      </c>
      <c r="G433" s="7" t="inlineStr">
        <is>
          <t xml:space="preserve">1</t>
        </is>
      </c>
      <c r="H433" s="8" t="n">
        <v>435</v>
      </c>
      <c r="I433" s="23" t="n">
        <v>316.75</v>
      </c>
      <c r="J433" s="19" t="n">
        <v/>
      </c>
      <c r="K433" s="19" t="n">
        <f>ROUND(I433,2)+J433</f>
        <v>316.75</v>
      </c>
      <c r="L433" s="19" t="n">
        <f>ROUND(H433*ROUND(I433,2),2)</f>
        <v>137786.25</v>
      </c>
      <c r="M433" s="19" t="n">
        <v/>
      </c>
      <c r="N433" s="19" t="n">
        <f>L433+M433</f>
        <v>137786.25</v>
      </c>
      <c r="O433" s="8" t="n">
        <v>435</v>
      </c>
      <c r="P433" s="23" t="n" hidden="false">
        <v>316.75</v>
      </c>
      <c r="Q433" s="19" t="n" hidden="false">
        <v/>
      </c>
      <c r="R433" s="19" t="n" hidden="false">
        <f>P433+Q433</f>
        <v>316.75</v>
      </c>
      <c r="S433" s="19" t="n" hidden="false">
        <f>ROUND(O433*P433,2)</f>
        <v>137786.25</v>
      </c>
      <c r="T433" s="19" t="n" hidden="false">
        <v/>
      </c>
      <c r="U433" s="19" t="n" hidden="false">
        <f>S433+T433</f>
        <v>137786.25</v>
      </c>
      <c r="V433" s="21" t="n" hidden="false">
        <f>U433/N433-1</f>
        <v>0</v>
      </c>
      <c r="W433" s="8" t="n">
        <v>435</v>
      </c>
      <c r="X433" s="23" t="n" hidden="false">
        <v>316.75</v>
      </c>
      <c r="Y433" s="19" t="n" hidden="false">
        <v/>
      </c>
      <c r="Z433" s="19" t="n" hidden="false">
        <f>X433+Y433</f>
        <v>316.75</v>
      </c>
      <c r="AA433" s="19" t="n" hidden="false">
        <f>ROUND(W433*X433,2)</f>
        <v>137786.25</v>
      </c>
      <c r="AB433" s="19" t="n" hidden="false">
        <v/>
      </c>
      <c r="AC433" s="19" t="n" hidden="false">
        <f>AA433+AB433</f>
        <v>137786.25</v>
      </c>
      <c r="AD433" s="21" t="n" hidden="false">
        <f>AC433/N433-1</f>
        <v>0</v>
      </c>
      <c r="AE433" s="8" t="n">
        <v>435</v>
      </c>
      <c r="AF433" s="23" t="n" hidden="false">
        <v>316.75</v>
      </c>
      <c r="AG433" s="19" t="n" hidden="false">
        <v/>
      </c>
      <c r="AH433" s="19" t="n" hidden="false">
        <f>AF433+AG433</f>
        <v>316.75</v>
      </c>
      <c r="AI433" s="19" t="n" hidden="false">
        <f>ROUND(AE433*AF433,2)</f>
        <v>137786.25</v>
      </c>
      <c r="AJ433" s="19" t="n" hidden="false">
        <v/>
      </c>
      <c r="AK433" s="19" t="n" hidden="false">
        <f>AI433+AJ433</f>
        <v>137786.25</v>
      </c>
      <c r="AL433" s="21" t="n" hidden="false">
        <f>AK433/N433-1</f>
        <v>0</v>
      </c>
      <c r="AM433" s="8" t="n">
        <v>0</v>
      </c>
      <c r="AN433" s="23" t="n" hidden="false">
        <v>0</v>
      </c>
      <c r="AO433" s="19" t="n" hidden="false">
        <v/>
      </c>
      <c r="AP433" s="19" t="n" hidden="false">
        <f>AN433+AO433</f>
        <v>0</v>
      </c>
      <c r="AQ433" s="19" t="n" hidden="false">
        <f>ROUND(AM433*AN433,2)</f>
        <v>0</v>
      </c>
      <c r="AR433" s="19" t="n" hidden="false">
        <v/>
      </c>
      <c r="AS433" s="19" t="n" hidden="false">
        <f>AQ433+AR433</f>
        <v>0</v>
      </c>
      <c r="AT433" s="21" t="n" hidden="false">
        <f>AS433/N433-1</f>
        <v>-1</v>
      </c>
    </row>
    <row r="434" customFormat="false" hidden="false" outlineLevel="0" collapsed="false">
      <c r="A434" s="18" t="inlineStr">
        <is>
          <t xml:space="preserve">1.1.1.2.1.1.3.4.2</t>
        </is>
      </c>
      <c r="B434" s="18" t="inlineStr">
        <is>
          <t xml:space="preserve"/>
        </is>
      </c>
      <c r="C434" s="22" t="inlineStr">
        <is>
          <t xml:space="preserve">Кабель силовой ВВГнг(A)-FRLSLTx 5х4мм2, 660В</t>
        </is>
      </c>
      <c r="D434" s="7" t="inlineStr">
        <is>
          <t xml:space="preserve"/>
        </is>
      </c>
      <c r="E434" s="7" t="inlineStr">
        <is>
          <t xml:space="preserve"/>
        </is>
      </c>
      <c r="F434" s="7" t="inlineStr">
        <is>
          <t xml:space="preserve">М</t>
        </is>
      </c>
      <c r="G434" s="7" t="inlineStr">
        <is>
          <t xml:space="preserve">1</t>
        </is>
      </c>
      <c r="H434" s="8" t="n">
        <v>370</v>
      </c>
      <c r="I434" s="23" t="n">
        <v>140.79</v>
      </c>
      <c r="J434" s="19" t="n">
        <v/>
      </c>
      <c r="K434" s="19" t="n">
        <f>ROUND(I434,2)+J434</f>
        <v>140.79</v>
      </c>
      <c r="L434" s="19" t="n">
        <f>ROUND(H434*ROUND(I434,2),2)</f>
        <v>52092.3</v>
      </c>
      <c r="M434" s="19" t="n">
        <v/>
      </c>
      <c r="N434" s="19" t="n">
        <f>L434+M434</f>
        <v>52092.3</v>
      </c>
      <c r="O434" s="8" t="n">
        <v>370</v>
      </c>
      <c r="P434" s="23" t="n" hidden="false">
        <v>140.79</v>
      </c>
      <c r="Q434" s="19" t="n" hidden="false">
        <v/>
      </c>
      <c r="R434" s="19" t="n" hidden="false">
        <f>P434+Q434</f>
        <v>140.79</v>
      </c>
      <c r="S434" s="19" t="n" hidden="false">
        <f>ROUND(O434*P434,2)</f>
        <v>52092.3</v>
      </c>
      <c r="T434" s="19" t="n" hidden="false">
        <v/>
      </c>
      <c r="U434" s="19" t="n" hidden="false">
        <f>S434+T434</f>
        <v>52092.3</v>
      </c>
      <c r="V434" s="21" t="n" hidden="false">
        <f>U434/N434-1</f>
        <v>0</v>
      </c>
      <c r="W434" s="8" t="n">
        <v>370</v>
      </c>
      <c r="X434" s="23" t="n" hidden="false">
        <v>140.79</v>
      </c>
      <c r="Y434" s="19" t="n" hidden="false">
        <v/>
      </c>
      <c r="Z434" s="19" t="n" hidden="false">
        <f>X434+Y434</f>
        <v>140.79</v>
      </c>
      <c r="AA434" s="19" t="n" hidden="false">
        <f>ROUND(W434*X434,2)</f>
        <v>52092.3</v>
      </c>
      <c r="AB434" s="19" t="n" hidden="false">
        <v/>
      </c>
      <c r="AC434" s="19" t="n" hidden="false">
        <f>AA434+AB434</f>
        <v>52092.3</v>
      </c>
      <c r="AD434" s="21" t="n" hidden="false">
        <f>AC434/N434-1</f>
        <v>0</v>
      </c>
      <c r="AE434" s="8" t="n">
        <v>370</v>
      </c>
      <c r="AF434" s="23" t="n" hidden="false">
        <v>140.79</v>
      </c>
      <c r="AG434" s="19" t="n" hidden="false">
        <v/>
      </c>
      <c r="AH434" s="19" t="n" hidden="false">
        <f>AF434+AG434</f>
        <v>140.79</v>
      </c>
      <c r="AI434" s="19" t="n" hidden="false">
        <f>ROUND(AE434*AF434,2)</f>
        <v>52092.3</v>
      </c>
      <c r="AJ434" s="19" t="n" hidden="false">
        <v/>
      </c>
      <c r="AK434" s="19" t="n" hidden="false">
        <f>AI434+AJ434</f>
        <v>52092.3</v>
      </c>
      <c r="AL434" s="21" t="n" hidden="false">
        <f>AK434/N434-1</f>
        <v>0</v>
      </c>
      <c r="AM434" s="8" t="n">
        <v>0</v>
      </c>
      <c r="AN434" s="23" t="n" hidden="false">
        <v>0</v>
      </c>
      <c r="AO434" s="19" t="n" hidden="false">
        <v/>
      </c>
      <c r="AP434" s="19" t="n" hidden="false">
        <f>AN434+AO434</f>
        <v>0</v>
      </c>
      <c r="AQ434" s="19" t="n" hidden="false">
        <f>ROUND(AM434*AN434,2)</f>
        <v>0</v>
      </c>
      <c r="AR434" s="19" t="n" hidden="false">
        <v/>
      </c>
      <c r="AS434" s="19" t="n" hidden="false">
        <f>AQ434+AR434</f>
        <v>0</v>
      </c>
      <c r="AT434" s="21" t="n" hidden="false">
        <f>AS434/N434-1</f>
        <v>-1</v>
      </c>
    </row>
    <row r="435" customFormat="false" hidden="false" outlineLevel="0" collapsed="false">
      <c r="A435" s="18" t="inlineStr">
        <is>
          <t xml:space="preserve">1.1.1.2.1.1.3.4.3</t>
        </is>
      </c>
      <c r="B435" s="18" t="inlineStr">
        <is>
          <t xml:space="preserve"/>
        </is>
      </c>
      <c r="C435" s="22" t="inlineStr">
        <is>
          <t xml:space="preserve">Кабель силовой ВВГнг(A)-LSLTx 5х6мм2, 1000В</t>
        </is>
      </c>
      <c r="D435" s="7" t="inlineStr">
        <is>
          <t xml:space="preserve"/>
        </is>
      </c>
      <c r="E435" s="7" t="inlineStr">
        <is>
          <t xml:space="preserve"/>
        </is>
      </c>
      <c r="F435" s="7" t="inlineStr">
        <is>
          <t xml:space="preserve">М</t>
        </is>
      </c>
      <c r="G435" s="7" t="inlineStr">
        <is>
          <t xml:space="preserve">1</t>
        </is>
      </c>
      <c r="H435" s="8" t="n">
        <v>240</v>
      </c>
      <c r="I435" s="20" t="n">
        <v>410.87</v>
      </c>
      <c r="J435" s="19" t="n">
        <v/>
      </c>
      <c r="K435" s="19" t="n">
        <f>ROUND(I435,2)+J435</f>
        <v>410.87</v>
      </c>
      <c r="L435" s="19" t="n">
        <f>ROUND(H435*ROUND(I435,2),2)</f>
        <v>98608.8</v>
      </c>
      <c r="M435" s="19" t="n">
        <v/>
      </c>
      <c r="N435" s="19" t="n">
        <f>L435+M435</f>
        <v>98608.8</v>
      </c>
      <c r="O435" s="8" t="n">
        <v>240</v>
      </c>
      <c r="P435" s="20" t="n" hidden="false">
        <v>430</v>
      </c>
      <c r="Q435" s="19" t="n" hidden="false">
        <v/>
      </c>
      <c r="R435" s="19" t="n" hidden="false">
        <f>P435+Q435</f>
        <v>430</v>
      </c>
      <c r="S435" s="19" t="n" hidden="false">
        <f>ROUND(O435*P435,2)</f>
        <v>103200</v>
      </c>
      <c r="T435" s="19" t="n" hidden="false">
        <v/>
      </c>
      <c r="U435" s="19" t="n" hidden="false">
        <f>S435+T435</f>
        <v>103200</v>
      </c>
      <c r="V435" s="21" t="n" hidden="false">
        <f>U435/N435-1</f>
        <v>0.04655973909022326</v>
      </c>
      <c r="W435" s="8" t="n">
        <v>240</v>
      </c>
      <c r="X435" s="20" t="n" hidden="false">
        <v>587</v>
      </c>
      <c r="Y435" s="19" t="n" hidden="false">
        <v/>
      </c>
      <c r="Z435" s="19" t="n" hidden="false">
        <f>X435+Y435</f>
        <v>587</v>
      </c>
      <c r="AA435" s="19" t="n" hidden="false">
        <f>ROUND(W435*X435,2)</f>
        <v>140880</v>
      </c>
      <c r="AB435" s="19" t="n" hidden="false">
        <v/>
      </c>
      <c r="AC435" s="19" t="n" hidden="false">
        <f>AA435+AB435</f>
        <v>140880</v>
      </c>
      <c r="AD435" s="21" t="n" hidden="false">
        <f>AC435/N435-1</f>
        <v>0.4286757368510721</v>
      </c>
      <c r="AE435" s="8" t="n">
        <v>240</v>
      </c>
      <c r="AF435" s="20" t="n" hidden="false">
        <v>450</v>
      </c>
      <c r="AG435" s="19" t="n" hidden="false">
        <v/>
      </c>
      <c r="AH435" s="19" t="n" hidden="false">
        <f>AF435+AG435</f>
        <v>450</v>
      </c>
      <c r="AI435" s="19" t="n" hidden="false">
        <f>ROUND(AE435*AF435,2)</f>
        <v>108000</v>
      </c>
      <c r="AJ435" s="19" t="n" hidden="false">
        <v/>
      </c>
      <c r="AK435" s="19" t="n" hidden="false">
        <f>AI435+AJ435</f>
        <v>108000</v>
      </c>
      <c r="AL435" s="21" t="n" hidden="false">
        <f>AK435/N435-1</f>
        <v>0.0952369362572103</v>
      </c>
      <c r="AM435" s="8" t="n">
        <v>0</v>
      </c>
      <c r="AN435" s="19" t="n" hidden="false">
        <v>0</v>
      </c>
      <c r="AO435" s="19" t="n" hidden="false">
        <v/>
      </c>
      <c r="AP435" s="19" t="n" hidden="false">
        <f>AN435+AO435</f>
        <v>0</v>
      </c>
      <c r="AQ435" s="19" t="n" hidden="false">
        <f>ROUND(AM435*AN435,2)</f>
        <v>0</v>
      </c>
      <c r="AR435" s="19" t="n" hidden="false">
        <v/>
      </c>
      <c r="AS435" s="19" t="n" hidden="false">
        <f>AQ435+AR435</f>
        <v>0</v>
      </c>
      <c r="AT435" s="21" t="n" hidden="false">
        <f>AS435/N435-1</f>
        <v>-1</v>
      </c>
    </row>
    <row r="436" customFormat="false" hidden="false" outlineLevel="0" collapsed="false">
      <c r="A436" s="18" t="inlineStr">
        <is>
          <t xml:space="preserve">1.1.1.2.1.1.3.5</t>
        </is>
      </c>
      <c r="B436" s="18" t="inlineStr">
        <is>
          <t xml:space="preserve"/>
        </is>
      </c>
      <c r="C436" s="18" t="inlineStr">
        <is>
          <t xml:space="preserve">Прокладка кабеля, провода в лотке, металлоконструкциях / 1,5-6 мм</t>
        </is>
      </c>
      <c r="D436" s="7" t="inlineStr">
        <is>
          <t xml:space="preserve">ЭО
Поставщики: ООО "Богословский кабельный завод", Акционерное общество "Электрокабель" Кольчугинский завод"</t>
        </is>
      </c>
      <c r="E436" s="7" t="inlineStr">
        <is>
          <t xml:space="preserve">Выгружается из БО по объектам BIM-КЦ</t>
        </is>
      </c>
      <c r="F436" s="7" t="inlineStr">
        <is>
          <t xml:space="preserve">М</t>
        </is>
      </c>
      <c r="G436" s="7" t="inlineStr">
        <is>
          <t xml:space="preserve">1</t>
        </is>
      </c>
      <c r="H436" s="8" t="n">
        <v>1820</v>
      </c>
      <c r="I436" s="19" t="n">
        <f>ROUND((L437+L438)/H436,2)</f>
        <v>65.38</v>
      </c>
      <c r="J436" s="20" t="n">
        <v>108</v>
      </c>
      <c r="K436" s="19" t="n">
        <f>I436+ROUND(J436,2)</f>
        <v>173.38</v>
      </c>
      <c r="L436" s="19" t="n">
        <f>ROUND(H436*I436,2)</f>
        <v>118991.6</v>
      </c>
      <c r="M436" s="19" t="n">
        <f>ROUND(H436*ROUND(J436,2),2)</f>
        <v>196560</v>
      </c>
      <c r="N436" s="19" t="n">
        <f>L436+M436</f>
        <v>315551.6</v>
      </c>
      <c r="O436" s="8" t="n">
        <v>1820</v>
      </c>
      <c r="P436" s="19" t="n" hidden="false">
        <f>ROUND((S437+S438)/O436,2)</f>
        <v>65.38</v>
      </c>
      <c r="Q436" s="20" t="n" hidden="false">
        <v>152.8</v>
      </c>
      <c r="R436" s="19" t="n" hidden="false">
        <f>P436+Q436</f>
        <v>218.18</v>
      </c>
      <c r="S436" s="19" t="n" hidden="false">
        <f>ROUND(O436*P436,2)</f>
        <v>118991.6</v>
      </c>
      <c r="T436" s="19" t="n" hidden="false">
        <f>ROUND(O436*Q436,2)</f>
        <v>278096</v>
      </c>
      <c r="U436" s="19" t="n" hidden="false">
        <f>S436+T436</f>
        <v>397087.6</v>
      </c>
      <c r="V436" s="21" t="n" hidden="false">
        <f>U436/N436-1</f>
        <v>0.2583919713923175</v>
      </c>
      <c r="W436" s="8" t="n">
        <v>1820</v>
      </c>
      <c r="X436" s="19" t="n" hidden="false">
        <f>ROUND((AA437+AA438)/W436,2)</f>
        <v>65.38</v>
      </c>
      <c r="Y436" s="20" t="n" hidden="false">
        <v>235</v>
      </c>
      <c r="Z436" s="19" t="n" hidden="false">
        <f>X436+Y436</f>
        <v>300.38</v>
      </c>
      <c r="AA436" s="19" t="n" hidden="false">
        <f>ROUND(W436*X436,2)</f>
        <v>118991.6</v>
      </c>
      <c r="AB436" s="19" t="n" hidden="false">
        <f>ROUND(W436*Y436,2)</f>
        <v>427700</v>
      </c>
      <c r="AC436" s="19" t="n" hidden="false">
        <f>AA436+AB436</f>
        <v>546691.6</v>
      </c>
      <c r="AD436" s="21" t="n" hidden="false">
        <f>AC436/N436-1</f>
        <v>0.7324950974737572</v>
      </c>
      <c r="AE436" s="8" t="n">
        <v>1820</v>
      </c>
      <c r="AF436" s="19" t="n" hidden="false">
        <f>ROUND((AI437+AI438)/AE436,2)</f>
        <v>65.38</v>
      </c>
      <c r="AG436" s="20" t="n" hidden="false">
        <v>170</v>
      </c>
      <c r="AH436" s="19" t="n" hidden="false">
        <f>AF436+AG436</f>
        <v>235.38</v>
      </c>
      <c r="AI436" s="19" t="n" hidden="false">
        <f>ROUND(AE436*AF436,2)</f>
        <v>118991.6</v>
      </c>
      <c r="AJ436" s="19" t="n" hidden="false">
        <f>ROUND(AE436*AG436,2)</f>
        <v>309400</v>
      </c>
      <c r="AK436" s="19" t="n" hidden="false">
        <f>AI436+AJ436</f>
        <v>428391.6</v>
      </c>
      <c r="AL436" s="21" t="n" hidden="false">
        <f>AK436/N436-1</f>
        <v>0.35759603183758215</v>
      </c>
      <c r="AM436" s="8" t="n">
        <v>0</v>
      </c>
      <c r="AN436" s="19" t="n" hidden="false">
        <f>ROUND((AQ437+AQ438)/AM436,2)</f>
        <v>0</v>
      </c>
      <c r="AO436" s="19" t="n" hidden="false">
        <v>0</v>
      </c>
      <c r="AP436" s="19" t="n" hidden="false">
        <f>AN436+AO436</f>
        <v>0</v>
      </c>
      <c r="AQ436" s="19" t="n" hidden="false">
        <f>ROUND(AM436*AN436,2)</f>
        <v>0</v>
      </c>
      <c r="AR436" s="19" t="n" hidden="false">
        <f>ROUND(AM436*AO436,2)</f>
        <v>0</v>
      </c>
      <c r="AS436" s="19" t="n" hidden="false">
        <f>AQ436+AR436</f>
        <v>0</v>
      </c>
      <c r="AT436" s="21" t="n" hidden="false">
        <f>AS436/N436-1</f>
        <v>-1</v>
      </c>
    </row>
    <row r="437" customFormat="false" hidden="false" outlineLevel="0" collapsed="false">
      <c r="A437" s="18" t="inlineStr">
        <is>
          <t xml:space="preserve">1.1.1.2.1.1.3.5.1</t>
        </is>
      </c>
      <c r="B437" s="18" t="inlineStr">
        <is>
          <t xml:space="preserve"/>
        </is>
      </c>
      <c r="C437" s="22" t="inlineStr">
        <is>
          <t xml:space="preserve">Кабель силовой ВВГнг(A)-FRLSLTx 3х1,5мм2, 660В</t>
        </is>
      </c>
      <c r="D437" s="7" t="inlineStr">
        <is>
          <t xml:space="preserve"/>
        </is>
      </c>
      <c r="E437" s="7" t="inlineStr">
        <is>
          <t xml:space="preserve"/>
        </is>
      </c>
      <c r="F437" s="7" t="inlineStr">
        <is>
          <t xml:space="preserve">М</t>
        </is>
      </c>
      <c r="G437" s="7" t="inlineStr">
        <is>
          <t xml:space="preserve">1</t>
        </is>
      </c>
      <c r="H437" s="8" t="n">
        <v>905</v>
      </c>
      <c r="I437" s="23" t="n">
        <v>72.23</v>
      </c>
      <c r="J437" s="19" t="n">
        <v/>
      </c>
      <c r="K437" s="19" t="n">
        <f>ROUND(I437,2)+J437</f>
        <v>72.23</v>
      </c>
      <c r="L437" s="19" t="n">
        <f>ROUND(H437*ROUND(I437,2),2)</f>
        <v>65368.15</v>
      </c>
      <c r="M437" s="19" t="n">
        <v/>
      </c>
      <c r="N437" s="19" t="n">
        <f>L437+M437</f>
        <v>65368.15</v>
      </c>
      <c r="O437" s="8" t="n">
        <v>905</v>
      </c>
      <c r="P437" s="23" t="n" hidden="false">
        <v>72.23</v>
      </c>
      <c r="Q437" s="19" t="n" hidden="false">
        <v/>
      </c>
      <c r="R437" s="19" t="n" hidden="false">
        <f>P437+Q437</f>
        <v>72.23</v>
      </c>
      <c r="S437" s="19" t="n" hidden="false">
        <f>ROUND(O437*P437,2)</f>
        <v>65368.15</v>
      </c>
      <c r="T437" s="19" t="n" hidden="false">
        <v/>
      </c>
      <c r="U437" s="19" t="n" hidden="false">
        <f>S437+T437</f>
        <v>65368.15</v>
      </c>
      <c r="V437" s="21" t="n" hidden="false">
        <f>U437/N437-1</f>
        <v>0</v>
      </c>
      <c r="W437" s="8" t="n">
        <v>905</v>
      </c>
      <c r="X437" s="23" t="n" hidden="false">
        <v>72.23</v>
      </c>
      <c r="Y437" s="19" t="n" hidden="false">
        <v/>
      </c>
      <c r="Z437" s="19" t="n" hidden="false">
        <f>X437+Y437</f>
        <v>72.23</v>
      </c>
      <c r="AA437" s="19" t="n" hidden="false">
        <f>ROUND(W437*X437,2)</f>
        <v>65368.15</v>
      </c>
      <c r="AB437" s="19" t="n" hidden="false">
        <v/>
      </c>
      <c r="AC437" s="19" t="n" hidden="false">
        <f>AA437+AB437</f>
        <v>65368.15</v>
      </c>
      <c r="AD437" s="21" t="n" hidden="false">
        <f>AC437/N437-1</f>
        <v>0</v>
      </c>
      <c r="AE437" s="8" t="n">
        <v>905</v>
      </c>
      <c r="AF437" s="23" t="n" hidden="false">
        <v>72.23</v>
      </c>
      <c r="AG437" s="19" t="n" hidden="false">
        <v/>
      </c>
      <c r="AH437" s="19" t="n" hidden="false">
        <f>AF437+AG437</f>
        <v>72.23</v>
      </c>
      <c r="AI437" s="19" t="n" hidden="false">
        <f>ROUND(AE437*AF437,2)</f>
        <v>65368.15</v>
      </c>
      <c r="AJ437" s="19" t="n" hidden="false">
        <v/>
      </c>
      <c r="AK437" s="19" t="n" hidden="false">
        <f>AI437+AJ437</f>
        <v>65368.15</v>
      </c>
      <c r="AL437" s="21" t="n" hidden="false">
        <f>AK437/N437-1</f>
        <v>0</v>
      </c>
      <c r="AM437" s="8" t="n">
        <v>0</v>
      </c>
      <c r="AN437" s="23" t="n" hidden="false">
        <v>0</v>
      </c>
      <c r="AO437" s="19" t="n" hidden="false">
        <v/>
      </c>
      <c r="AP437" s="19" t="n" hidden="false">
        <f>AN437+AO437</f>
        <v>0</v>
      </c>
      <c r="AQ437" s="19" t="n" hidden="false">
        <f>ROUND(AM437*AN437,2)</f>
        <v>0</v>
      </c>
      <c r="AR437" s="19" t="n" hidden="false">
        <v/>
      </c>
      <c r="AS437" s="19" t="n" hidden="false">
        <f>AQ437+AR437</f>
        <v>0</v>
      </c>
      <c r="AT437" s="21" t="n" hidden="false">
        <f>AS437/N437-1</f>
        <v>-1</v>
      </c>
    </row>
    <row r="438" customFormat="false" hidden="false" outlineLevel="0" collapsed="false">
      <c r="A438" s="18" t="inlineStr">
        <is>
          <t xml:space="preserve">1.1.1.2.1.1.3.5.2</t>
        </is>
      </c>
      <c r="B438" s="18" t="inlineStr">
        <is>
          <t xml:space="preserve"/>
        </is>
      </c>
      <c r="C438" s="22" t="inlineStr">
        <is>
          <t xml:space="preserve">Кабель силовой ВВГнг(A)-LSLTx 3х1,5мм2, 660В</t>
        </is>
      </c>
      <c r="D438" s="7" t="inlineStr">
        <is>
          <t xml:space="preserve"/>
        </is>
      </c>
      <c r="E438" s="7" t="inlineStr">
        <is>
          <t xml:space="preserve"/>
        </is>
      </c>
      <c r="F438" s="7" t="inlineStr">
        <is>
          <t xml:space="preserve">М</t>
        </is>
      </c>
      <c r="G438" s="7" t="inlineStr">
        <is>
          <t xml:space="preserve">1</t>
        </is>
      </c>
      <c r="H438" s="8" t="n">
        <v>915</v>
      </c>
      <c r="I438" s="23" t="n">
        <v>58.61</v>
      </c>
      <c r="J438" s="19" t="n">
        <v/>
      </c>
      <c r="K438" s="19" t="n">
        <f>ROUND(I438,2)+J438</f>
        <v>58.61</v>
      </c>
      <c r="L438" s="19" t="n">
        <f>ROUND(H438*ROUND(I438,2),2)</f>
        <v>53628.15</v>
      </c>
      <c r="M438" s="19" t="n">
        <v/>
      </c>
      <c r="N438" s="19" t="n">
        <f>L438+M438</f>
        <v>53628.15</v>
      </c>
      <c r="O438" s="8" t="n">
        <v>915</v>
      </c>
      <c r="P438" s="23" t="n" hidden="false">
        <v>58.61</v>
      </c>
      <c r="Q438" s="19" t="n" hidden="false">
        <v/>
      </c>
      <c r="R438" s="19" t="n" hidden="false">
        <f>P438+Q438</f>
        <v>58.61</v>
      </c>
      <c r="S438" s="19" t="n" hidden="false">
        <f>ROUND(O438*P438,2)</f>
        <v>53628.15</v>
      </c>
      <c r="T438" s="19" t="n" hidden="false">
        <v/>
      </c>
      <c r="U438" s="19" t="n" hidden="false">
        <f>S438+T438</f>
        <v>53628.15</v>
      </c>
      <c r="V438" s="21" t="n" hidden="false">
        <f>U438/N438-1</f>
        <v>0</v>
      </c>
      <c r="W438" s="8" t="n">
        <v>915</v>
      </c>
      <c r="X438" s="23" t="n" hidden="false">
        <v>58.61</v>
      </c>
      <c r="Y438" s="19" t="n" hidden="false">
        <v/>
      </c>
      <c r="Z438" s="19" t="n" hidden="false">
        <f>X438+Y438</f>
        <v>58.61</v>
      </c>
      <c r="AA438" s="19" t="n" hidden="false">
        <f>ROUND(W438*X438,2)</f>
        <v>53628.15</v>
      </c>
      <c r="AB438" s="19" t="n" hidden="false">
        <v/>
      </c>
      <c r="AC438" s="19" t="n" hidden="false">
        <f>AA438+AB438</f>
        <v>53628.15</v>
      </c>
      <c r="AD438" s="21" t="n" hidden="false">
        <f>AC438/N438-1</f>
        <v>0</v>
      </c>
      <c r="AE438" s="8" t="n">
        <v>915</v>
      </c>
      <c r="AF438" s="23" t="n" hidden="false">
        <v>58.61</v>
      </c>
      <c r="AG438" s="19" t="n" hidden="false">
        <v/>
      </c>
      <c r="AH438" s="19" t="n" hidden="false">
        <f>AF438+AG438</f>
        <v>58.61</v>
      </c>
      <c r="AI438" s="19" t="n" hidden="false">
        <f>ROUND(AE438*AF438,2)</f>
        <v>53628.15</v>
      </c>
      <c r="AJ438" s="19" t="n" hidden="false">
        <v/>
      </c>
      <c r="AK438" s="19" t="n" hidden="false">
        <f>AI438+AJ438</f>
        <v>53628.15</v>
      </c>
      <c r="AL438" s="21" t="n" hidden="false">
        <f>AK438/N438-1</f>
        <v>0</v>
      </c>
      <c r="AM438" s="8" t="n">
        <v>0</v>
      </c>
      <c r="AN438" s="23" t="n" hidden="false">
        <v>0</v>
      </c>
      <c r="AO438" s="19" t="n" hidden="false">
        <v/>
      </c>
      <c r="AP438" s="19" t="n" hidden="false">
        <f>AN438+AO438</f>
        <v>0</v>
      </c>
      <c r="AQ438" s="19" t="n" hidden="false">
        <f>ROUND(AM438*AN438,2)</f>
        <v>0</v>
      </c>
      <c r="AR438" s="19" t="n" hidden="false">
        <v/>
      </c>
      <c r="AS438" s="19" t="n" hidden="false">
        <f>AQ438+AR438</f>
        <v>0</v>
      </c>
      <c r="AT438" s="21" t="n" hidden="false">
        <f>AS438/N438-1</f>
        <v>-1</v>
      </c>
    </row>
    <row r="439" customFormat="false" hidden="false" outlineLevel="0" collapsed="false">
      <c r="A439" s="18" t="inlineStr">
        <is>
          <t xml:space="preserve">1.1.1.2.1.1.3.6</t>
        </is>
      </c>
      <c r="B439" s="18" t="inlineStr">
        <is>
          <t xml:space="preserve"/>
        </is>
      </c>
      <c r="C439" s="18" t="inlineStr">
        <is>
          <t xml:space="preserve">Прокладка кабеля, провода в лотке, металлоконструкциях / 7-17 мм</t>
        </is>
      </c>
      <c r="D439" s="7" t="inlineStr">
        <is>
          <t xml:space="preserve">ЭО
Поставщики: ООО "Богословский кабельный завод", Акционерное общество "Электрокабель" Кольчугинский завод"</t>
        </is>
      </c>
      <c r="E439" s="7" t="inlineStr">
        <is>
          <t xml:space="preserve">Выгружается из БО по объектам BIM-КЦ</t>
        </is>
      </c>
      <c r="F439" s="7" t="inlineStr">
        <is>
          <t xml:space="preserve">М</t>
        </is>
      </c>
      <c r="G439" s="7" t="inlineStr">
        <is>
          <t xml:space="preserve">1</t>
        </is>
      </c>
      <c r="H439" s="8" t="n">
        <v>670</v>
      </c>
      <c r="I439" s="19" t="n">
        <f>ROUND((L440+L441)/H439,2)</f>
        <v>77.58</v>
      </c>
      <c r="J439" s="20" t="n">
        <v>124</v>
      </c>
      <c r="K439" s="19" t="n">
        <f>I439+ROUND(J439,2)</f>
        <v>201.58</v>
      </c>
      <c r="L439" s="19" t="n">
        <f>ROUND(H439*I439,2)</f>
        <v>51978.6</v>
      </c>
      <c r="M439" s="19" t="n">
        <f>ROUND(H439*ROUND(J439,2),2)</f>
        <v>83080</v>
      </c>
      <c r="N439" s="19" t="n">
        <f>L439+M439</f>
        <v>135058.6</v>
      </c>
      <c r="O439" s="8" t="n">
        <v>670</v>
      </c>
      <c r="P439" s="19" t="n" hidden="false">
        <f>ROUND((S440+S441)/O439,2)</f>
        <v>77.58</v>
      </c>
      <c r="Q439" s="20" t="n" hidden="false">
        <v>178.4</v>
      </c>
      <c r="R439" s="19" t="n" hidden="false">
        <f>P439+Q439</f>
        <v>255.98</v>
      </c>
      <c r="S439" s="19" t="n" hidden="false">
        <f>ROUND(O439*P439,2)</f>
        <v>51978.6</v>
      </c>
      <c r="T439" s="19" t="n" hidden="false">
        <f>ROUND(O439*Q439,2)</f>
        <v>119528</v>
      </c>
      <c r="U439" s="19" t="n" hidden="false">
        <f>S439+T439</f>
        <v>171506.6</v>
      </c>
      <c r="V439" s="21" t="n" hidden="false">
        <f>U439/N439-1</f>
        <v>0.2698680424645301</v>
      </c>
      <c r="W439" s="8" t="n">
        <v>670</v>
      </c>
      <c r="X439" s="19" t="n" hidden="false">
        <f>ROUND((AA440+AA441)/W439,2)</f>
        <v>77.58</v>
      </c>
      <c r="Y439" s="20" t="n" hidden="false">
        <v>290</v>
      </c>
      <c r="Z439" s="19" t="n" hidden="false">
        <f>X439+Y439</f>
        <v>367.58</v>
      </c>
      <c r="AA439" s="19" t="n" hidden="false">
        <f>ROUND(W439*X439,2)</f>
        <v>51978.6</v>
      </c>
      <c r="AB439" s="19" t="n" hidden="false">
        <f>ROUND(W439*Y439,2)</f>
        <v>194300</v>
      </c>
      <c r="AC439" s="19" t="n" hidden="false">
        <f>AA439+AB439</f>
        <v>246278.6</v>
      </c>
      <c r="AD439" s="21" t="n" hidden="false">
        <f>AC439/N439-1</f>
        <v>0.8234943942851474</v>
      </c>
      <c r="AE439" s="8" t="n">
        <v>670</v>
      </c>
      <c r="AF439" s="19" t="n" hidden="false">
        <f>ROUND((AI440+AI441)/AE439,2)</f>
        <v>77.58</v>
      </c>
      <c r="AG439" s="20" t="n" hidden="false">
        <v>250</v>
      </c>
      <c r="AH439" s="19" t="n" hidden="false">
        <f>AF439+AG439</f>
        <v>327.58</v>
      </c>
      <c r="AI439" s="19" t="n" hidden="false">
        <f>ROUND(AE439*AF439,2)</f>
        <v>51978.6</v>
      </c>
      <c r="AJ439" s="19" t="n" hidden="false">
        <f>ROUND(AE439*AG439,2)</f>
        <v>167500</v>
      </c>
      <c r="AK439" s="19" t="n" hidden="false">
        <f>AI439+AJ439</f>
        <v>219478.6</v>
      </c>
      <c r="AL439" s="21" t="n" hidden="false">
        <f>AK439/N439-1</f>
        <v>0.6250620101200515</v>
      </c>
      <c r="AM439" s="8" t="n">
        <v>0</v>
      </c>
      <c r="AN439" s="19" t="n" hidden="false">
        <f>ROUND((AQ440+AQ441)/AM439,2)</f>
        <v>0</v>
      </c>
      <c r="AO439" s="19" t="n" hidden="false">
        <v>0</v>
      </c>
      <c r="AP439" s="19" t="n" hidden="false">
        <f>AN439+AO439</f>
        <v>0</v>
      </c>
      <c r="AQ439" s="19" t="n" hidden="false">
        <f>ROUND(AM439*AN439,2)</f>
        <v>0</v>
      </c>
      <c r="AR439" s="19" t="n" hidden="false">
        <f>ROUND(AM439*AO439,2)</f>
        <v>0</v>
      </c>
      <c r="AS439" s="19" t="n" hidden="false">
        <f>AQ439+AR439</f>
        <v>0</v>
      </c>
      <c r="AT439" s="21" t="n" hidden="false">
        <f>AS439/N439-1</f>
        <v>-1</v>
      </c>
    </row>
    <row r="440" customFormat="false" hidden="false" outlineLevel="0" collapsed="false">
      <c r="A440" s="18" t="inlineStr">
        <is>
          <t xml:space="preserve">1.1.1.2.1.1.3.6.1</t>
        </is>
      </c>
      <c r="B440" s="18" t="inlineStr">
        <is>
          <t xml:space="preserve"/>
        </is>
      </c>
      <c r="C440" s="22" t="inlineStr">
        <is>
          <t xml:space="preserve">Кабель силовой ВВГнг(A)-FRLSLTx 3х2,5мм2, 660В</t>
        </is>
      </c>
      <c r="D440" s="7" t="inlineStr">
        <is>
          <t xml:space="preserve"/>
        </is>
      </c>
      <c r="E440" s="7" t="inlineStr">
        <is>
          <t xml:space="preserve"/>
        </is>
      </c>
      <c r="F440" s="7" t="inlineStr">
        <is>
          <t xml:space="preserve">М</t>
        </is>
      </c>
      <c r="G440" s="7" t="inlineStr">
        <is>
          <t xml:space="preserve">1</t>
        </is>
      </c>
      <c r="H440" s="8" t="n">
        <v>230</v>
      </c>
      <c r="I440" s="23" t="n">
        <v>98.31</v>
      </c>
      <c r="J440" s="19" t="n">
        <v/>
      </c>
      <c r="K440" s="19" t="n">
        <f>ROUND(I440,2)+J440</f>
        <v>98.31</v>
      </c>
      <c r="L440" s="19" t="n">
        <f>ROUND(H440*ROUND(I440,2),2)</f>
        <v>22611.3</v>
      </c>
      <c r="M440" s="19" t="n">
        <v/>
      </c>
      <c r="N440" s="19" t="n">
        <f>L440+M440</f>
        <v>22611.3</v>
      </c>
      <c r="O440" s="8" t="n">
        <v>230</v>
      </c>
      <c r="P440" s="23" t="n" hidden="false">
        <v>98.31</v>
      </c>
      <c r="Q440" s="19" t="n" hidden="false">
        <v/>
      </c>
      <c r="R440" s="19" t="n" hidden="false">
        <f>P440+Q440</f>
        <v>98.31</v>
      </c>
      <c r="S440" s="19" t="n" hidden="false">
        <f>ROUND(O440*P440,2)</f>
        <v>22611.3</v>
      </c>
      <c r="T440" s="19" t="n" hidden="false">
        <v/>
      </c>
      <c r="U440" s="19" t="n" hidden="false">
        <f>S440+T440</f>
        <v>22611.3</v>
      </c>
      <c r="V440" s="21" t="n" hidden="false">
        <f>U440/N440-1</f>
        <v>0</v>
      </c>
      <c r="W440" s="8" t="n">
        <v>230</v>
      </c>
      <c r="X440" s="23" t="n" hidden="false">
        <v>98.31</v>
      </c>
      <c r="Y440" s="19" t="n" hidden="false">
        <v/>
      </c>
      <c r="Z440" s="19" t="n" hidden="false">
        <f>X440+Y440</f>
        <v>98.31</v>
      </c>
      <c r="AA440" s="19" t="n" hidden="false">
        <f>ROUND(W440*X440,2)</f>
        <v>22611.3</v>
      </c>
      <c r="AB440" s="19" t="n" hidden="false">
        <v/>
      </c>
      <c r="AC440" s="19" t="n" hidden="false">
        <f>AA440+AB440</f>
        <v>22611.3</v>
      </c>
      <c r="AD440" s="21" t="n" hidden="false">
        <f>AC440/N440-1</f>
        <v>0</v>
      </c>
      <c r="AE440" s="8" t="n">
        <v>230</v>
      </c>
      <c r="AF440" s="23" t="n" hidden="false">
        <v>98.31</v>
      </c>
      <c r="AG440" s="19" t="n" hidden="false">
        <v/>
      </c>
      <c r="AH440" s="19" t="n" hidden="false">
        <f>AF440+AG440</f>
        <v>98.31</v>
      </c>
      <c r="AI440" s="19" t="n" hidden="false">
        <f>ROUND(AE440*AF440,2)</f>
        <v>22611.3</v>
      </c>
      <c r="AJ440" s="19" t="n" hidden="false">
        <v/>
      </c>
      <c r="AK440" s="19" t="n" hidden="false">
        <f>AI440+AJ440</f>
        <v>22611.3</v>
      </c>
      <c r="AL440" s="21" t="n" hidden="false">
        <f>AK440/N440-1</f>
        <v>0</v>
      </c>
      <c r="AM440" s="8" t="n">
        <v>0</v>
      </c>
      <c r="AN440" s="23" t="n" hidden="false">
        <v>0</v>
      </c>
      <c r="AO440" s="19" t="n" hidden="false">
        <v/>
      </c>
      <c r="AP440" s="19" t="n" hidden="false">
        <f>AN440+AO440</f>
        <v>0</v>
      </c>
      <c r="AQ440" s="19" t="n" hidden="false">
        <f>ROUND(AM440*AN440,2)</f>
        <v>0</v>
      </c>
      <c r="AR440" s="19" t="n" hidden="false">
        <v/>
      </c>
      <c r="AS440" s="19" t="n" hidden="false">
        <f>AQ440+AR440</f>
        <v>0</v>
      </c>
      <c r="AT440" s="21" t="n" hidden="false">
        <f>AS440/N440-1</f>
        <v>-1</v>
      </c>
    </row>
    <row r="441" customFormat="false" hidden="false" outlineLevel="0" collapsed="false">
      <c r="A441" s="18" t="inlineStr">
        <is>
          <t xml:space="preserve">1.1.1.2.1.1.3.6.2</t>
        </is>
      </c>
      <c r="B441" s="18" t="inlineStr">
        <is>
          <t xml:space="preserve"/>
        </is>
      </c>
      <c r="C441" s="22" t="inlineStr">
        <is>
          <t xml:space="preserve">Кабель силовой ВВГнг(A)-LSLTx 3х2,5мм2, 660В</t>
        </is>
      </c>
      <c r="D441" s="7" t="inlineStr">
        <is>
          <t xml:space="preserve"/>
        </is>
      </c>
      <c r="E441" s="7" t="inlineStr">
        <is>
          <t xml:space="preserve"/>
        </is>
      </c>
      <c r="F441" s="7" t="inlineStr">
        <is>
          <t xml:space="preserve">М</t>
        </is>
      </c>
      <c r="G441" s="7" t="inlineStr">
        <is>
          <t xml:space="preserve">1</t>
        </is>
      </c>
      <c r="H441" s="8" t="n">
        <v>440</v>
      </c>
      <c r="I441" s="23" t="n">
        <v>66.74</v>
      </c>
      <c r="J441" s="19" t="n">
        <v/>
      </c>
      <c r="K441" s="19" t="n">
        <f>ROUND(I441,2)+J441</f>
        <v>66.74</v>
      </c>
      <c r="L441" s="19" t="n">
        <f>ROUND(H441*ROUND(I441,2),2)</f>
        <v>29365.6</v>
      </c>
      <c r="M441" s="19" t="n">
        <v/>
      </c>
      <c r="N441" s="19" t="n">
        <f>L441+M441</f>
        <v>29365.6</v>
      </c>
      <c r="O441" s="8" t="n">
        <v>440</v>
      </c>
      <c r="P441" s="23" t="n" hidden="false">
        <v>66.74</v>
      </c>
      <c r="Q441" s="19" t="n" hidden="false">
        <v/>
      </c>
      <c r="R441" s="19" t="n" hidden="false">
        <f>P441+Q441</f>
        <v>66.74</v>
      </c>
      <c r="S441" s="19" t="n" hidden="false">
        <f>ROUND(O441*P441,2)</f>
        <v>29365.6</v>
      </c>
      <c r="T441" s="19" t="n" hidden="false">
        <v/>
      </c>
      <c r="U441" s="19" t="n" hidden="false">
        <f>S441+T441</f>
        <v>29365.6</v>
      </c>
      <c r="V441" s="21" t="n" hidden="false">
        <f>U441/N441-1</f>
        <v>0</v>
      </c>
      <c r="W441" s="8" t="n">
        <v>440</v>
      </c>
      <c r="X441" s="23" t="n" hidden="false">
        <v>66.74</v>
      </c>
      <c r="Y441" s="19" t="n" hidden="false">
        <v/>
      </c>
      <c r="Z441" s="19" t="n" hidden="false">
        <f>X441+Y441</f>
        <v>66.74</v>
      </c>
      <c r="AA441" s="19" t="n" hidden="false">
        <f>ROUND(W441*X441,2)</f>
        <v>29365.6</v>
      </c>
      <c r="AB441" s="19" t="n" hidden="false">
        <v/>
      </c>
      <c r="AC441" s="19" t="n" hidden="false">
        <f>AA441+AB441</f>
        <v>29365.6</v>
      </c>
      <c r="AD441" s="21" t="n" hidden="false">
        <f>AC441/N441-1</f>
        <v>0</v>
      </c>
      <c r="AE441" s="8" t="n">
        <v>440</v>
      </c>
      <c r="AF441" s="23" t="n" hidden="false">
        <v>66.74</v>
      </c>
      <c r="AG441" s="19" t="n" hidden="false">
        <v/>
      </c>
      <c r="AH441" s="19" t="n" hidden="false">
        <f>AF441+AG441</f>
        <v>66.74</v>
      </c>
      <c r="AI441" s="19" t="n" hidden="false">
        <f>ROUND(AE441*AF441,2)</f>
        <v>29365.6</v>
      </c>
      <c r="AJ441" s="19" t="n" hidden="false">
        <v/>
      </c>
      <c r="AK441" s="19" t="n" hidden="false">
        <f>AI441+AJ441</f>
        <v>29365.6</v>
      </c>
      <c r="AL441" s="21" t="n" hidden="false">
        <f>AK441/N441-1</f>
        <v>0</v>
      </c>
      <c r="AM441" s="8" t="n">
        <v>0</v>
      </c>
      <c r="AN441" s="23" t="n" hidden="false">
        <v>0</v>
      </c>
      <c r="AO441" s="19" t="n" hidden="false">
        <v/>
      </c>
      <c r="AP441" s="19" t="n" hidden="false">
        <f>AN441+AO441</f>
        <v>0</v>
      </c>
      <c r="AQ441" s="19" t="n" hidden="false">
        <f>ROUND(AM441*AN441,2)</f>
        <v>0</v>
      </c>
      <c r="AR441" s="19" t="n" hidden="false">
        <v/>
      </c>
      <c r="AS441" s="19" t="n" hidden="false">
        <f>AQ441+AR441</f>
        <v>0</v>
      </c>
      <c r="AT441" s="21" t="n" hidden="false">
        <f>AS441/N441-1</f>
        <v>-1</v>
      </c>
    </row>
    <row r="442" customFormat="false" hidden="false" outlineLevel="0" collapsed="false">
      <c r="A442" s="18" t="inlineStr">
        <is>
          <t xml:space="preserve">1.1.1.2.1.1.3.7</t>
        </is>
      </c>
      <c r="B442" s="18" t="inlineStr">
        <is>
          <t xml:space="preserve"/>
        </is>
      </c>
      <c r="C442" s="18" t="inlineStr">
        <is>
          <t xml:space="preserve">Монтаж трубы ПВХ, ПНД для кабеля / до 32мм</t>
        </is>
      </c>
      <c r="D442" s="7" t="inlineStr">
        <is>
          <t xml:space="preserve">ЭО</t>
        </is>
      </c>
      <c r="E442" s="7" t="inlineStr">
        <is>
          <t xml:space="preserve">Выгружается из БО по объектам BIM-КЦ</t>
        </is>
      </c>
      <c r="F442" s="7" t="inlineStr">
        <is>
          <t xml:space="preserve">ПОГ М</t>
        </is>
      </c>
      <c r="G442" s="7" t="inlineStr">
        <is>
          <t xml:space="preserve">1</t>
        </is>
      </c>
      <c r="H442" s="8" t="n">
        <v>2140</v>
      </c>
      <c r="I442" s="19" t="n">
        <f>ROUND((L443+L444)/H442,2)</f>
        <v>20.43</v>
      </c>
      <c r="J442" s="20" t="n">
        <v>83</v>
      </c>
      <c r="K442" s="19" t="n">
        <f>I442+ROUND(J442,2)</f>
        <v>103.43</v>
      </c>
      <c r="L442" s="19" t="n">
        <f>ROUND(H442*I442,2)</f>
        <v>43720.2</v>
      </c>
      <c r="M442" s="19" t="n">
        <f>ROUND(H442*ROUND(J442,2),2)</f>
        <v>177620</v>
      </c>
      <c r="N442" s="19" t="n">
        <f>L442+M442</f>
        <v>221340.2</v>
      </c>
      <c r="O442" s="8" t="n">
        <v>2140</v>
      </c>
      <c r="P442" s="19" t="n" hidden="false">
        <f>ROUND((S443+S444)/O442,2)</f>
        <v>21.75</v>
      </c>
      <c r="Q442" s="20" t="n" hidden="false">
        <v>112.8</v>
      </c>
      <c r="R442" s="19" t="n" hidden="false">
        <f>P442+Q442</f>
        <v>134.55</v>
      </c>
      <c r="S442" s="19" t="n" hidden="false">
        <f>ROUND(O442*P442,2)</f>
        <v>46545</v>
      </c>
      <c r="T442" s="19" t="n" hidden="false">
        <f>ROUND(O442*Q442,2)</f>
        <v>241392</v>
      </c>
      <c r="U442" s="19" t="n" hidden="false">
        <f>S442+T442</f>
        <v>287937</v>
      </c>
      <c r="V442" s="21" t="n" hidden="false">
        <f>U442/N442-1</f>
        <v>0.30087982210190467</v>
      </c>
      <c r="W442" s="8" t="n">
        <v>2140</v>
      </c>
      <c r="X442" s="19" t="n" hidden="false">
        <f>ROUND((AA443+AA444)/W442,2)</f>
        <v>39.02</v>
      </c>
      <c r="Y442" s="20" t="n" hidden="false">
        <v>215</v>
      </c>
      <c r="Z442" s="19" t="n" hidden="false">
        <f>X442+Y442</f>
        <v>254.02</v>
      </c>
      <c r="AA442" s="19" t="n" hidden="false">
        <f>ROUND(W442*X442,2)</f>
        <v>83502.8</v>
      </c>
      <c r="AB442" s="19" t="n" hidden="false">
        <f>ROUND(W442*Y442,2)</f>
        <v>460100</v>
      </c>
      <c r="AC442" s="19" t="n" hidden="false">
        <f>AA442+AB442</f>
        <v>543602.8</v>
      </c>
      <c r="AD442" s="21" t="n" hidden="false">
        <f>AC442/N442-1</f>
        <v>1.4559605530310358</v>
      </c>
      <c r="AE442" s="8" t="n">
        <v>2140</v>
      </c>
      <c r="AF442" s="19" t="n" hidden="false">
        <f>ROUND((AI443+AI444)/AE442,2)</f>
        <v>84.02</v>
      </c>
      <c r="AG442" s="20" t="n" hidden="false">
        <v>160</v>
      </c>
      <c r="AH442" s="19" t="n" hidden="false">
        <f>AF442+AG442</f>
        <v>244.02</v>
      </c>
      <c r="AI442" s="19" t="n" hidden="false">
        <f>ROUND(AE442*AF442,2)</f>
        <v>179802.8</v>
      </c>
      <c r="AJ442" s="19" t="n" hidden="false">
        <f>ROUND(AE442*AG442,2)</f>
        <v>342400</v>
      </c>
      <c r="AK442" s="19" t="n" hidden="false">
        <f>AI442+AJ442</f>
        <v>522202.8</v>
      </c>
      <c r="AL442" s="21" t="n" hidden="false">
        <f>AK442/N442-1</f>
        <v>1.359276805568984</v>
      </c>
      <c r="AM442" s="8" t="n">
        <v>0</v>
      </c>
      <c r="AN442" s="19" t="n" hidden="false">
        <f>ROUND((AQ443+AQ444)/AM442,2)</f>
        <v>0</v>
      </c>
      <c r="AO442" s="19" t="n" hidden="false">
        <v>0</v>
      </c>
      <c r="AP442" s="19" t="n" hidden="false">
        <f>AN442+AO442</f>
        <v>0</v>
      </c>
      <c r="AQ442" s="19" t="n" hidden="false">
        <f>ROUND(AM442*AN442,2)</f>
        <v>0</v>
      </c>
      <c r="AR442" s="19" t="n" hidden="false">
        <f>ROUND(AM442*AO442,2)</f>
        <v>0</v>
      </c>
      <c r="AS442" s="19" t="n" hidden="false">
        <f>AQ442+AR442</f>
        <v>0</v>
      </c>
      <c r="AT442" s="21" t="n" hidden="false">
        <f>AS442/N442-1</f>
        <v>-1</v>
      </c>
    </row>
    <row r="443" customFormat="false" hidden="false" outlineLevel="0" collapsed="false">
      <c r="A443" s="18" t="inlineStr">
        <is>
          <t xml:space="preserve">1.1.1.2.1.1.3.7.1</t>
        </is>
      </c>
      <c r="B443" s="18" t="inlineStr">
        <is>
          <t xml:space="preserve"/>
        </is>
      </c>
      <c r="C443" s="22" t="inlineStr">
        <is>
          <t xml:space="preserve">Труба ПВХ гофрированная_ / Легкая с протяжкой / 20 мм</t>
        </is>
      </c>
      <c r="D443" s="7" t="inlineStr">
        <is>
          <t xml:space="preserve"/>
        </is>
      </c>
      <c r="E443" s="7" t="inlineStr">
        <is>
          <t xml:space="preserve"/>
        </is>
      </c>
      <c r="F443" s="7" t="inlineStr">
        <is>
          <t xml:space="preserve">ПОГ М</t>
        </is>
      </c>
      <c r="G443" s="7" t="inlineStr">
        <is>
          <t xml:space="preserve">1</t>
        </is>
      </c>
      <c r="H443" s="8" t="n">
        <v>1280</v>
      </c>
      <c r="I443" s="20" t="n">
        <v>16.85</v>
      </c>
      <c r="J443" s="19" t="n">
        <v/>
      </c>
      <c r="K443" s="19" t="n">
        <f>ROUND(I443,2)+J443</f>
        <v>16.85</v>
      </c>
      <c r="L443" s="19" t="n">
        <f>ROUND(H443*ROUND(I443,2),2)</f>
        <v>21568</v>
      </c>
      <c r="M443" s="19" t="n">
        <v/>
      </c>
      <c r="N443" s="19" t="n">
        <f>L443+M443</f>
        <v>21568</v>
      </c>
      <c r="O443" s="8" t="n">
        <v>1280</v>
      </c>
      <c r="P443" s="20" t="n" hidden="false">
        <v>17.41</v>
      </c>
      <c r="Q443" s="19" t="n" hidden="false">
        <v/>
      </c>
      <c r="R443" s="19" t="n" hidden="false">
        <f>P443+Q443</f>
        <v>17.41</v>
      </c>
      <c r="S443" s="19" t="n" hidden="false">
        <f>ROUND(O443*P443,2)</f>
        <v>22284.8</v>
      </c>
      <c r="T443" s="19" t="n" hidden="false">
        <v/>
      </c>
      <c r="U443" s="19" t="n" hidden="false">
        <f>S443+T443</f>
        <v>22284.8</v>
      </c>
      <c r="V443" s="21" t="n" hidden="false">
        <f>U443/N443-1</f>
        <v>0.03323442136498511</v>
      </c>
      <c r="W443" s="8" t="n">
        <v>1280</v>
      </c>
      <c r="X443" s="20" t="n" hidden="false">
        <v>35</v>
      </c>
      <c r="Y443" s="19" t="n" hidden="false">
        <v/>
      </c>
      <c r="Z443" s="19" t="n" hidden="false">
        <f>X443+Y443</f>
        <v>35</v>
      </c>
      <c r="AA443" s="19" t="n" hidden="false">
        <f>ROUND(W443*X443,2)</f>
        <v>44800</v>
      </c>
      <c r="AB443" s="19" t="n" hidden="false">
        <v/>
      </c>
      <c r="AC443" s="19" t="n" hidden="false">
        <f>AA443+AB443</f>
        <v>44800</v>
      </c>
      <c r="AD443" s="21" t="n" hidden="false">
        <f>AC443/N443-1</f>
        <v>1.077151335311573</v>
      </c>
      <c r="AE443" s="8" t="n">
        <v>1280</v>
      </c>
      <c r="AF443" s="20" t="n" hidden="false">
        <v>80</v>
      </c>
      <c r="AG443" s="19" t="n" hidden="false">
        <v/>
      </c>
      <c r="AH443" s="19" t="n" hidden="false">
        <f>AF443+AG443</f>
        <v>80</v>
      </c>
      <c r="AI443" s="19" t="n" hidden="false">
        <f>ROUND(AE443*AF443,2)</f>
        <v>102400</v>
      </c>
      <c r="AJ443" s="19" t="n" hidden="false">
        <v/>
      </c>
      <c r="AK443" s="19" t="n" hidden="false">
        <f>AI443+AJ443</f>
        <v>102400</v>
      </c>
      <c r="AL443" s="21" t="n" hidden="false">
        <f>AK443/N443-1</f>
        <v>3.747774480712166</v>
      </c>
      <c r="AM443" s="8" t="n">
        <v>0</v>
      </c>
      <c r="AN443" s="19" t="n" hidden="false">
        <v>0</v>
      </c>
      <c r="AO443" s="19" t="n" hidden="false">
        <v/>
      </c>
      <c r="AP443" s="19" t="n" hidden="false">
        <f>AN443+AO443</f>
        <v>0</v>
      </c>
      <c r="AQ443" s="19" t="n" hidden="false">
        <f>ROUND(AM443*AN443,2)</f>
        <v>0</v>
      </c>
      <c r="AR443" s="19" t="n" hidden="false">
        <v/>
      </c>
      <c r="AS443" s="19" t="n" hidden="false">
        <f>AQ443+AR443</f>
        <v>0</v>
      </c>
      <c r="AT443" s="21" t="n" hidden="false">
        <f>AS443/N443-1</f>
        <v>-1</v>
      </c>
    </row>
    <row r="444" customFormat="false" hidden="false" outlineLevel="0" collapsed="false">
      <c r="A444" s="18" t="inlineStr">
        <is>
          <t xml:space="preserve">1.1.1.2.1.1.3.7.2</t>
        </is>
      </c>
      <c r="B444" s="18" t="inlineStr">
        <is>
          <t xml:space="preserve"/>
        </is>
      </c>
      <c r="C444" s="22" t="inlineStr">
        <is>
          <t xml:space="preserve">Труба ПВХ гофрированная_ / Легкая с протяжкой / 25 мм</t>
        </is>
      </c>
      <c r="D444" s="7" t="inlineStr">
        <is>
          <t xml:space="preserve"/>
        </is>
      </c>
      <c r="E444" s="7" t="inlineStr">
        <is>
          <t xml:space="preserve"/>
        </is>
      </c>
      <c r="F444" s="7" t="inlineStr">
        <is>
          <t xml:space="preserve">ПОГ М</t>
        </is>
      </c>
      <c r="G444" s="7" t="inlineStr">
        <is>
          <t xml:space="preserve">1</t>
        </is>
      </c>
      <c r="H444" s="8" t="n">
        <v>860</v>
      </c>
      <c r="I444" s="20" t="n">
        <v>25.75</v>
      </c>
      <c r="J444" s="19" t="n">
        <v/>
      </c>
      <c r="K444" s="19" t="n">
        <f>ROUND(I444,2)+J444</f>
        <v>25.75</v>
      </c>
      <c r="L444" s="19" t="n">
        <f>ROUND(H444*ROUND(I444,2),2)</f>
        <v>22145</v>
      </c>
      <c r="M444" s="19" t="n">
        <v/>
      </c>
      <c r="N444" s="19" t="n">
        <f>L444+M444</f>
        <v>22145</v>
      </c>
      <c r="O444" s="8" t="n">
        <v>860</v>
      </c>
      <c r="P444" s="20" t="n" hidden="false">
        <v>28.2</v>
      </c>
      <c r="Q444" s="19" t="n" hidden="false">
        <v/>
      </c>
      <c r="R444" s="19" t="n" hidden="false">
        <f>P444+Q444</f>
        <v>28.2</v>
      </c>
      <c r="S444" s="19" t="n" hidden="false">
        <f>ROUND(O444*P444,2)</f>
        <v>24252</v>
      </c>
      <c r="T444" s="19" t="n" hidden="false">
        <v/>
      </c>
      <c r="U444" s="19" t="n" hidden="false">
        <f>S444+T444</f>
        <v>24252</v>
      </c>
      <c r="V444" s="21" t="n" hidden="false">
        <f>U444/N444-1</f>
        <v>0.09514563106796126</v>
      </c>
      <c r="W444" s="8" t="n">
        <v>860</v>
      </c>
      <c r="X444" s="20" t="n" hidden="false">
        <v>45</v>
      </c>
      <c r="Y444" s="19" t="n" hidden="false">
        <v/>
      </c>
      <c r="Z444" s="19" t="n" hidden="false">
        <f>X444+Y444</f>
        <v>45</v>
      </c>
      <c r="AA444" s="19" t="n" hidden="false">
        <f>ROUND(W444*X444,2)</f>
        <v>38700</v>
      </c>
      <c r="AB444" s="19" t="n" hidden="false">
        <v/>
      </c>
      <c r="AC444" s="19" t="n" hidden="false">
        <f>AA444+AB444</f>
        <v>38700</v>
      </c>
      <c r="AD444" s="21" t="n" hidden="false">
        <f>AC444/N444-1</f>
        <v>0.7475728155339805</v>
      </c>
      <c r="AE444" s="8" t="n">
        <v>860</v>
      </c>
      <c r="AF444" s="20" t="n" hidden="false">
        <v>90</v>
      </c>
      <c r="AG444" s="19" t="n" hidden="false">
        <v/>
      </c>
      <c r="AH444" s="19" t="n" hidden="false">
        <f>AF444+AG444</f>
        <v>90</v>
      </c>
      <c r="AI444" s="19" t="n" hidden="false">
        <f>ROUND(AE444*AF444,2)</f>
        <v>77400</v>
      </c>
      <c r="AJ444" s="19" t="n" hidden="false">
        <v/>
      </c>
      <c r="AK444" s="19" t="n" hidden="false">
        <f>AI444+AJ444</f>
        <v>77400</v>
      </c>
      <c r="AL444" s="21" t="n" hidden="false">
        <f>AK444/N444-1</f>
        <v>2.495145631067961</v>
      </c>
      <c r="AM444" s="8" t="n">
        <v>0</v>
      </c>
      <c r="AN444" s="19" t="n" hidden="false">
        <v>0</v>
      </c>
      <c r="AO444" s="19" t="n" hidden="false">
        <v/>
      </c>
      <c r="AP444" s="19" t="n" hidden="false">
        <f>AN444+AO444</f>
        <v>0</v>
      </c>
      <c r="AQ444" s="19" t="n" hidden="false">
        <f>ROUND(AM444*AN444,2)</f>
        <v>0</v>
      </c>
      <c r="AR444" s="19" t="n" hidden="false">
        <v/>
      </c>
      <c r="AS444" s="19" t="n" hidden="false">
        <f>AQ444+AR444</f>
        <v>0</v>
      </c>
      <c r="AT444" s="21" t="n" hidden="false">
        <f>AS444/N444-1</f>
        <v>-1</v>
      </c>
    </row>
    <row r="445" customFormat="false" hidden="false" outlineLevel="0" collapsed="false">
      <c r="A445" s="18" t="inlineStr">
        <is>
          <t xml:space="preserve">1.1.1.2.1.1.3.8</t>
        </is>
      </c>
      <c r="B445" s="18" t="inlineStr">
        <is>
          <t xml:space="preserve"/>
        </is>
      </c>
      <c r="C445" s="18" t="inlineStr">
        <is>
          <t xml:space="preserve">Монтаж трубы ПВХ, ПНД для кабеля / до 32мм</t>
        </is>
      </c>
      <c r="D445" s="7" t="inlineStr">
        <is>
          <t xml:space="preserve">ЭО</t>
        </is>
      </c>
      <c r="E445" s="7" t="inlineStr">
        <is>
          <t xml:space="preserve">Выгружается из БО по объектам BIM-КЦ</t>
        </is>
      </c>
      <c r="F445" s="7" t="inlineStr">
        <is>
          <t xml:space="preserve">ПОГ М</t>
        </is>
      </c>
      <c r="G445" s="7" t="inlineStr">
        <is>
          <t xml:space="preserve">1</t>
        </is>
      </c>
      <c r="H445" s="8" t="n">
        <v>1250</v>
      </c>
      <c r="I445" s="19" t="n">
        <f>ROUND((L446)/H445,2)</f>
        <v>132.97</v>
      </c>
      <c r="J445" s="20" t="n">
        <v>83</v>
      </c>
      <c r="K445" s="19" t="n">
        <f>I445+ROUND(J445,2)</f>
        <v>215.97</v>
      </c>
      <c r="L445" s="19" t="n">
        <f>ROUND(H445*I445,2)</f>
        <v>166212.5</v>
      </c>
      <c r="M445" s="19" t="n">
        <f>ROUND(H445*ROUND(J445,2),2)</f>
        <v>103750</v>
      </c>
      <c r="N445" s="19" t="n">
        <f>L445+M445</f>
        <v>269962.5</v>
      </c>
      <c r="O445" s="8" t="n">
        <v>1250</v>
      </c>
      <c r="P445" s="19" t="n" hidden="false">
        <f>ROUND((S446)/O445,2)</f>
        <v>192.67</v>
      </c>
      <c r="Q445" s="20" t="n" hidden="false">
        <v>112.8</v>
      </c>
      <c r="R445" s="19" t="n" hidden="false">
        <f>P445+Q445</f>
        <v>305.47</v>
      </c>
      <c r="S445" s="19" t="n" hidden="false">
        <f>ROUND(O445*P445,2)</f>
        <v>240837.5</v>
      </c>
      <c r="T445" s="19" t="n" hidden="false">
        <f>ROUND(O445*Q445,2)</f>
        <v>141000</v>
      </c>
      <c r="U445" s="19" t="n" hidden="false">
        <f>S445+T445</f>
        <v>381837.5</v>
      </c>
      <c r="V445" s="21" t="n" hidden="false">
        <f>U445/N445-1</f>
        <v>0.4144094087141732</v>
      </c>
      <c r="W445" s="8" t="n">
        <v>1250</v>
      </c>
      <c r="X445" s="19" t="n" hidden="false">
        <f>ROUND((AA446)/W445,2)</f>
        <v>193</v>
      </c>
      <c r="Y445" s="20" t="n" hidden="false">
        <v>215</v>
      </c>
      <c r="Z445" s="19" t="n" hidden="false">
        <f>X445+Y445</f>
        <v>408</v>
      </c>
      <c r="AA445" s="19" t="n" hidden="false">
        <f>ROUND(W445*X445,2)</f>
        <v>241250</v>
      </c>
      <c r="AB445" s="19" t="n" hidden="false">
        <f>ROUND(W445*Y445,2)</f>
        <v>268750</v>
      </c>
      <c r="AC445" s="19" t="n" hidden="false">
        <f>AA445+AB445</f>
        <v>510000</v>
      </c>
      <c r="AD445" s="21" t="n" hidden="false">
        <f>AC445/N445-1</f>
        <v>0.8891512710098626</v>
      </c>
      <c r="AE445" s="8" t="n">
        <v>1250</v>
      </c>
      <c r="AF445" s="19" t="n" hidden="false">
        <f>ROUND((AI446)/AE445,2)</f>
        <v>350</v>
      </c>
      <c r="AG445" s="20" t="n" hidden="false">
        <v>160</v>
      </c>
      <c r="AH445" s="19" t="n" hidden="false">
        <f>AF445+AG445</f>
        <v>510</v>
      </c>
      <c r="AI445" s="19" t="n" hidden="false">
        <f>ROUND(AE445*AF445,2)</f>
        <v>437500</v>
      </c>
      <c r="AJ445" s="19" t="n" hidden="false">
        <f>ROUND(AE445*AG445,2)</f>
        <v>200000</v>
      </c>
      <c r="AK445" s="19" t="n" hidden="false">
        <f>AI445+AJ445</f>
        <v>637500</v>
      </c>
      <c r="AL445" s="21" t="n" hidden="false">
        <f>AK445/N445-1</f>
        <v>1.361439088762328</v>
      </c>
      <c r="AM445" s="8" t="n">
        <v>0</v>
      </c>
      <c r="AN445" s="19" t="n" hidden="false">
        <f>ROUND((AQ446)/AM445,2)</f>
        <v>0</v>
      </c>
      <c r="AO445" s="19" t="n" hidden="false">
        <v>0</v>
      </c>
      <c r="AP445" s="19" t="n" hidden="false">
        <f>AN445+AO445</f>
        <v>0</v>
      </c>
      <c r="AQ445" s="19" t="n" hidden="false">
        <f>ROUND(AM445*AN445,2)</f>
        <v>0</v>
      </c>
      <c r="AR445" s="19" t="n" hidden="false">
        <f>ROUND(AM445*AO445,2)</f>
        <v>0</v>
      </c>
      <c r="AS445" s="19" t="n" hidden="false">
        <f>AQ445+AR445</f>
        <v>0</v>
      </c>
      <c r="AT445" s="21" t="n" hidden="false">
        <f>AS445/N445-1</f>
        <v>-1</v>
      </c>
    </row>
    <row r="446" customFormat="false" hidden="false" outlineLevel="0" collapsed="false">
      <c r="A446" s="18" t="inlineStr">
        <is>
          <t xml:space="preserve">1.1.1.2.1.1.3.8.1</t>
        </is>
      </c>
      <c r="B446" s="18" t="inlineStr">
        <is>
          <t xml:space="preserve"/>
        </is>
      </c>
      <c r="C446" s="22" t="inlineStr">
        <is>
          <t xml:space="preserve">Труба ППЛ_ / 25 мм / легкая с протяжкой</t>
        </is>
      </c>
      <c r="D446" s="7" t="inlineStr">
        <is>
          <t xml:space="preserve"/>
        </is>
      </c>
      <c r="E446" s="7" t="inlineStr">
        <is>
          <t xml:space="preserve"/>
        </is>
      </c>
      <c r="F446" s="7" t="inlineStr">
        <is>
          <t xml:space="preserve">ПОГ М</t>
        </is>
      </c>
      <c r="G446" s="7" t="inlineStr">
        <is>
          <t xml:space="preserve">1</t>
        </is>
      </c>
      <c r="H446" s="8" t="n">
        <v>1250</v>
      </c>
      <c r="I446" s="20" t="n">
        <v>132.97</v>
      </c>
      <c r="J446" s="19" t="n">
        <v/>
      </c>
      <c r="K446" s="19" t="n">
        <f>ROUND(I446,2)+J446</f>
        <v>132.97</v>
      </c>
      <c r="L446" s="19" t="n">
        <f>ROUND(H446*ROUND(I446,2),2)</f>
        <v>166212.5</v>
      </c>
      <c r="M446" s="19" t="n">
        <v/>
      </c>
      <c r="N446" s="19" t="n">
        <f>L446+M446</f>
        <v>166212.5</v>
      </c>
      <c r="O446" s="8" t="n">
        <v>1250</v>
      </c>
      <c r="P446" s="20" t="n" hidden="false">
        <v>192.67</v>
      </c>
      <c r="Q446" s="19" t="n" hidden="false">
        <v/>
      </c>
      <c r="R446" s="19" t="n" hidden="false">
        <f>P446+Q446</f>
        <v>192.67</v>
      </c>
      <c r="S446" s="19" t="n" hidden="false">
        <f>ROUND(O446*P446,2)</f>
        <v>240837.5</v>
      </c>
      <c r="T446" s="19" t="n" hidden="false">
        <v/>
      </c>
      <c r="U446" s="19" t="n" hidden="false">
        <f>S446+T446</f>
        <v>240837.5</v>
      </c>
      <c r="V446" s="21" t="n" hidden="false">
        <f>U446/N446-1</f>
        <v>0.4489734526584943</v>
      </c>
      <c r="W446" s="8" t="n">
        <v>1250</v>
      </c>
      <c r="X446" s="20" t="n" hidden="false">
        <v>193</v>
      </c>
      <c r="Y446" s="19" t="n" hidden="false">
        <v/>
      </c>
      <c r="Z446" s="19" t="n" hidden="false">
        <f>X446+Y446</f>
        <v>193</v>
      </c>
      <c r="AA446" s="19" t="n" hidden="false">
        <f>ROUND(W446*X446,2)</f>
        <v>241250</v>
      </c>
      <c r="AB446" s="19" t="n" hidden="false">
        <v/>
      </c>
      <c r="AC446" s="19" t="n" hidden="false">
        <f>AA446+AB446</f>
        <v>241250</v>
      </c>
      <c r="AD446" s="21" t="n" hidden="false">
        <f>AC446/N446-1</f>
        <v>0.4514552154621343</v>
      </c>
      <c r="AE446" s="8" t="n">
        <v>1250</v>
      </c>
      <c r="AF446" s="20" t="n" hidden="false">
        <v>350</v>
      </c>
      <c r="AG446" s="19" t="n" hidden="false">
        <v/>
      </c>
      <c r="AH446" s="19" t="n" hidden="false">
        <f>AF446+AG446</f>
        <v>350</v>
      </c>
      <c r="AI446" s="19" t="n" hidden="false">
        <f>ROUND(AE446*AF446,2)</f>
        <v>437500</v>
      </c>
      <c r="AJ446" s="19" t="n" hidden="false">
        <v/>
      </c>
      <c r="AK446" s="19" t="n" hidden="false">
        <f>AI446+AJ446</f>
        <v>437500</v>
      </c>
      <c r="AL446" s="21" t="n" hidden="false">
        <f>AK446/N446-1</f>
        <v>1.6321726705271864</v>
      </c>
      <c r="AM446" s="8" t="n">
        <v>0</v>
      </c>
      <c r="AN446" s="19" t="n" hidden="false">
        <v>0</v>
      </c>
      <c r="AO446" s="19" t="n" hidden="false">
        <v/>
      </c>
      <c r="AP446" s="19" t="n" hidden="false">
        <f>AN446+AO446</f>
        <v>0</v>
      </c>
      <c r="AQ446" s="19" t="n" hidden="false">
        <f>ROUND(AM446*AN446,2)</f>
        <v>0</v>
      </c>
      <c r="AR446" s="19" t="n" hidden="false">
        <v/>
      </c>
      <c r="AS446" s="19" t="n" hidden="false">
        <f>AQ446+AR446</f>
        <v>0</v>
      </c>
      <c r="AT446" s="21" t="n" hidden="false">
        <f>AS446/N446-1</f>
        <v>-1</v>
      </c>
    </row>
    <row r="447" customFormat="false" hidden="false" outlineLevel="0" collapsed="false">
      <c r="A447" s="18" t="inlineStr">
        <is>
          <t xml:space="preserve">1.1.1.2.1.1.3.9</t>
        </is>
      </c>
      <c r="B447" s="18" t="inlineStr">
        <is>
          <t xml:space="preserve"/>
        </is>
      </c>
      <c r="C447" s="18" t="inlineStr">
        <is>
          <t xml:space="preserve">Монтаж трубы ПВХ, ПНД для кабеля / до 32мм</t>
        </is>
      </c>
      <c r="D447" s="7" t="inlineStr">
        <is>
          <t xml:space="preserve">ЭМ</t>
        </is>
      </c>
      <c r="E447" s="7" t="inlineStr">
        <is>
          <t xml:space="preserve">Выгружается из БО по объектам BIM-КЦ</t>
        </is>
      </c>
      <c r="F447" s="7" t="inlineStr">
        <is>
          <t xml:space="preserve">ПОГ М</t>
        </is>
      </c>
      <c r="G447" s="7" t="inlineStr">
        <is>
          <t xml:space="preserve">1</t>
        </is>
      </c>
      <c r="H447" s="8" t="n">
        <v>12740</v>
      </c>
      <c r="I447" s="19" t="n">
        <f>ROUND((L448+L449+L450)/H447,2)</f>
        <v>44.94</v>
      </c>
      <c r="J447" s="20" t="n">
        <v>83</v>
      </c>
      <c r="K447" s="19" t="n">
        <f>I447+ROUND(J447,2)</f>
        <v>127.94</v>
      </c>
      <c r="L447" s="19" t="n">
        <f>ROUND(H447*I447,2)</f>
        <v>572535.6</v>
      </c>
      <c r="M447" s="19" t="n">
        <f>ROUND(H447*ROUND(J447,2),2)</f>
        <v>1057420</v>
      </c>
      <c r="N447" s="19" t="n">
        <f>L447+M447</f>
        <v>1629955.6</v>
      </c>
      <c r="O447" s="8" t="n">
        <v>12740</v>
      </c>
      <c r="P447" s="19" t="n" hidden="false">
        <f>ROUND((S448+S449+S450)/O447,2)</f>
        <v>61.59</v>
      </c>
      <c r="Q447" s="20" t="n" hidden="false">
        <v>112.8</v>
      </c>
      <c r="R447" s="19" t="n" hidden="false">
        <f>P447+Q447</f>
        <v>174.39</v>
      </c>
      <c r="S447" s="19" t="n" hidden="false">
        <f>ROUND(O447*P447,2)</f>
        <v>784656.6</v>
      </c>
      <c r="T447" s="19" t="n" hidden="false">
        <f>ROUND(O447*Q447,2)</f>
        <v>1437072</v>
      </c>
      <c r="U447" s="19" t="n" hidden="false">
        <f>S447+T447</f>
        <v>2221728.6</v>
      </c>
      <c r="V447" s="21" t="n" hidden="false">
        <f>U447/N447-1</f>
        <v>0.36306080975457244</v>
      </c>
      <c r="W447" s="8" t="n">
        <v>12740</v>
      </c>
      <c r="X447" s="19" t="n" hidden="false">
        <f>ROUND((AA448+AA449+AA450)/W447,2)</f>
        <v>75.65</v>
      </c>
      <c r="Y447" s="20" t="n" hidden="false">
        <v>215</v>
      </c>
      <c r="Z447" s="19" t="n" hidden="false">
        <f>X447+Y447</f>
        <v>290.65</v>
      </c>
      <c r="AA447" s="19" t="n" hidden="false">
        <f>ROUND(W447*X447,2)</f>
        <v>963781</v>
      </c>
      <c r="AB447" s="19" t="n" hidden="false">
        <f>ROUND(W447*Y447,2)</f>
        <v>2739100</v>
      </c>
      <c r="AC447" s="19" t="n" hidden="false">
        <f>AA447+AB447</f>
        <v>3702881</v>
      </c>
      <c r="AD447" s="21" t="n" hidden="false">
        <f>AC447/N447-1</f>
        <v>1.2717680162576208</v>
      </c>
      <c r="AE447" s="8" t="n">
        <v>12740</v>
      </c>
      <c r="AF447" s="19" t="n" hidden="false">
        <f>ROUND((AI448+AI449+AI450)/AE447,2)</f>
        <v>119.79</v>
      </c>
      <c r="AG447" s="20" t="n" hidden="false">
        <v>160</v>
      </c>
      <c r="AH447" s="19" t="n" hidden="false">
        <f>AF447+AG447</f>
        <v>279.79</v>
      </c>
      <c r="AI447" s="19" t="n" hidden="false">
        <f>ROUND(AE447*AF447,2)</f>
        <v>1526124.6</v>
      </c>
      <c r="AJ447" s="19" t="n" hidden="false">
        <f>ROUND(AE447*AG447,2)</f>
        <v>2038400</v>
      </c>
      <c r="AK447" s="19" t="n" hidden="false">
        <f>AI447+AJ447</f>
        <v>3564524.6</v>
      </c>
      <c r="AL447" s="21" t="n" hidden="false">
        <f>AK447/N447-1</f>
        <v>1.1868844770986398</v>
      </c>
      <c r="AM447" s="8" t="n">
        <v>0</v>
      </c>
      <c r="AN447" s="19" t="n" hidden="false">
        <f>ROUND((AQ448+AQ449+AQ450)/AM447,2)</f>
        <v>0</v>
      </c>
      <c r="AO447" s="19" t="n" hidden="false">
        <v>0</v>
      </c>
      <c r="AP447" s="19" t="n" hidden="false">
        <f>AN447+AO447</f>
        <v>0</v>
      </c>
      <c r="AQ447" s="19" t="n" hidden="false">
        <f>ROUND(AM447*AN447,2)</f>
        <v>0</v>
      </c>
      <c r="AR447" s="19" t="n" hidden="false">
        <f>ROUND(AM447*AO447,2)</f>
        <v>0</v>
      </c>
      <c r="AS447" s="19" t="n" hidden="false">
        <f>AQ447+AR447</f>
        <v>0</v>
      </c>
      <c r="AT447" s="21" t="n" hidden="false">
        <f>AS447/N447-1</f>
        <v>-1</v>
      </c>
    </row>
    <row r="448" customFormat="false" hidden="false" outlineLevel="0" collapsed="false">
      <c r="A448" s="18" t="inlineStr">
        <is>
          <t xml:space="preserve">1.1.1.2.1.1.3.9.1</t>
        </is>
      </c>
      <c r="B448" s="18" t="inlineStr">
        <is>
          <t xml:space="preserve"/>
        </is>
      </c>
      <c r="C448" s="22" t="inlineStr">
        <is>
          <t xml:space="preserve">Труба ПВХ гофрированная_ / Тяжелая с протяжкой / 25 мм</t>
        </is>
      </c>
      <c r="D448" s="7" t="inlineStr">
        <is>
          <t xml:space="preserve">ОКЛ</t>
        </is>
      </c>
      <c r="E448" s="7" t="inlineStr">
        <is>
          <t xml:space="preserve"/>
        </is>
      </c>
      <c r="F448" s="7" t="inlineStr">
        <is>
          <t xml:space="preserve">ПОГ М</t>
        </is>
      </c>
      <c r="G448" s="7" t="inlineStr">
        <is>
          <t xml:space="preserve">1</t>
        </is>
      </c>
      <c r="H448" s="8" t="n">
        <v>90</v>
      </c>
      <c r="I448" s="20" t="n">
        <v>48.15</v>
      </c>
      <c r="J448" s="19" t="n">
        <v/>
      </c>
      <c r="K448" s="19" t="n">
        <f>ROUND(I448,2)+J448</f>
        <v>48.15</v>
      </c>
      <c r="L448" s="19" t="n">
        <f>ROUND(H448*ROUND(I448,2),2)</f>
        <v>4333.5</v>
      </c>
      <c r="M448" s="19" t="n">
        <v/>
      </c>
      <c r="N448" s="19" t="n">
        <f>L448+M448</f>
        <v>4333.5</v>
      </c>
      <c r="O448" s="8" t="n">
        <v>90</v>
      </c>
      <c r="P448" s="20" t="n" hidden="false">
        <v>80.73</v>
      </c>
      <c r="Q448" s="19" t="n" hidden="false">
        <v/>
      </c>
      <c r="R448" s="19" t="n" hidden="false">
        <f>P448+Q448</f>
        <v>80.73</v>
      </c>
      <c r="S448" s="19" t="n" hidden="false">
        <f>ROUND(O448*P448,2)</f>
        <v>7265.7</v>
      </c>
      <c r="T448" s="19" t="n" hidden="false">
        <v/>
      </c>
      <c r="U448" s="19" t="n" hidden="false">
        <f>S448+T448</f>
        <v>7265.7</v>
      </c>
      <c r="V448" s="21" t="n" hidden="false">
        <f>U448/N448-1</f>
        <v>0.6766355140186915</v>
      </c>
      <c r="W448" s="8" t="n">
        <v>90</v>
      </c>
      <c r="X448" s="20" t="n" hidden="false">
        <v>58</v>
      </c>
      <c r="Y448" s="19" t="n" hidden="false">
        <v/>
      </c>
      <c r="Z448" s="19" t="n" hidden="false">
        <f>X448+Y448</f>
        <v>58</v>
      </c>
      <c r="AA448" s="19" t="n" hidden="false">
        <f>ROUND(W448*X448,2)</f>
        <v>5220</v>
      </c>
      <c r="AB448" s="19" t="n" hidden="false">
        <v/>
      </c>
      <c r="AC448" s="19" t="n" hidden="false">
        <f>AA448+AB448</f>
        <v>5220</v>
      </c>
      <c r="AD448" s="21" t="n" hidden="false">
        <f>AC448/N448-1</f>
        <v>0.20456905503634482</v>
      </c>
      <c r="AE448" s="8" t="n">
        <v>90</v>
      </c>
      <c r="AF448" s="20" t="n" hidden="false">
        <v>90</v>
      </c>
      <c r="AG448" s="19" t="n" hidden="false">
        <v/>
      </c>
      <c r="AH448" s="19" t="n" hidden="false">
        <f>AF448+AG448</f>
        <v>90</v>
      </c>
      <c r="AI448" s="19" t="n" hidden="false">
        <f>ROUND(AE448*AF448,2)</f>
        <v>8100</v>
      </c>
      <c r="AJ448" s="19" t="n" hidden="false">
        <v/>
      </c>
      <c r="AK448" s="19" t="n" hidden="false">
        <f>AI448+AJ448</f>
        <v>8100</v>
      </c>
      <c r="AL448" s="21" t="n" hidden="false">
        <f>AK448/N448-1</f>
        <v>0.8691588785046729</v>
      </c>
      <c r="AM448" s="8" t="n">
        <v>0</v>
      </c>
      <c r="AN448" s="19" t="n" hidden="false">
        <v>0</v>
      </c>
      <c r="AO448" s="19" t="n" hidden="false">
        <v/>
      </c>
      <c r="AP448" s="19" t="n" hidden="false">
        <f>AN448+AO448</f>
        <v>0</v>
      </c>
      <c r="AQ448" s="19" t="n" hidden="false">
        <f>ROUND(AM448*AN448,2)</f>
        <v>0</v>
      </c>
      <c r="AR448" s="19" t="n" hidden="false">
        <v/>
      </c>
      <c r="AS448" s="19" t="n" hidden="false">
        <f>AQ448+AR448</f>
        <v>0</v>
      </c>
      <c r="AT448" s="21" t="n" hidden="false">
        <f>AS448/N448-1</f>
        <v>-1</v>
      </c>
    </row>
    <row r="449" customFormat="false" hidden="false" outlineLevel="0" collapsed="false">
      <c r="A449" s="18" t="inlineStr">
        <is>
          <t xml:space="preserve">1.1.1.2.1.1.3.9.2</t>
        </is>
      </c>
      <c r="B449" s="18" t="inlineStr">
        <is>
          <t xml:space="preserve"/>
        </is>
      </c>
      <c r="C449" s="22" t="inlineStr">
        <is>
          <t xml:space="preserve">Труба ПВХ гофрированная_ / Легкая с протяжкой / 32 мм</t>
        </is>
      </c>
      <c r="D449" s="7" t="inlineStr">
        <is>
          <t xml:space="preserve"/>
        </is>
      </c>
      <c r="E449" s="7" t="inlineStr">
        <is>
          <t xml:space="preserve"/>
        </is>
      </c>
      <c r="F449" s="7" t="inlineStr">
        <is>
          <t xml:space="preserve">ПОГ М</t>
        </is>
      </c>
      <c r="G449" s="7" t="inlineStr">
        <is>
          <t xml:space="preserve">1</t>
        </is>
      </c>
      <c r="H449" s="8" t="n">
        <v>9620</v>
      </c>
      <c r="I449" s="20" t="n">
        <v>38.27</v>
      </c>
      <c r="J449" s="19" t="n">
        <v/>
      </c>
      <c r="K449" s="19" t="n">
        <f>ROUND(I449,2)+J449</f>
        <v>38.27</v>
      </c>
      <c r="L449" s="19" t="n">
        <f>ROUND(H449*ROUND(I449,2),2)</f>
        <v>368157.4</v>
      </c>
      <c r="M449" s="19" t="n">
        <v/>
      </c>
      <c r="N449" s="19" t="n">
        <f>L449+M449</f>
        <v>368157.4</v>
      </c>
      <c r="O449" s="8" t="n">
        <v>9620</v>
      </c>
      <c r="P449" s="20" t="n" hidden="false">
        <v>45.85</v>
      </c>
      <c r="Q449" s="19" t="n" hidden="false">
        <v/>
      </c>
      <c r="R449" s="19" t="n" hidden="false">
        <f>P449+Q449</f>
        <v>45.85</v>
      </c>
      <c r="S449" s="19" t="n" hidden="false">
        <f>ROUND(O449*P449,2)</f>
        <v>441077</v>
      </c>
      <c r="T449" s="19" t="n" hidden="false">
        <v/>
      </c>
      <c r="U449" s="19" t="n" hidden="false">
        <f>S449+T449</f>
        <v>441077</v>
      </c>
      <c r="V449" s="21" t="n" hidden="false">
        <f>U449/N449-1</f>
        <v>0.19806637052521547</v>
      </c>
      <c r="W449" s="8" t="n">
        <v>9620</v>
      </c>
      <c r="X449" s="20" t="n" hidden="false">
        <v>65</v>
      </c>
      <c r="Y449" s="19" t="n" hidden="false">
        <v/>
      </c>
      <c r="Z449" s="19" t="n" hidden="false">
        <f>X449+Y449</f>
        <v>65</v>
      </c>
      <c r="AA449" s="19" t="n" hidden="false">
        <f>ROUND(W449*X449,2)</f>
        <v>625300</v>
      </c>
      <c r="AB449" s="19" t="n" hidden="false">
        <v/>
      </c>
      <c r="AC449" s="19" t="n" hidden="false">
        <f>AA449+AB449</f>
        <v>625300</v>
      </c>
      <c r="AD449" s="21" t="n" hidden="false">
        <f>AC449/N449-1</f>
        <v>0.6984583224457799</v>
      </c>
      <c r="AE449" s="8" t="n">
        <v>9620</v>
      </c>
      <c r="AF449" s="20" t="n" hidden="false">
        <v>120</v>
      </c>
      <c r="AG449" s="19" t="n" hidden="false">
        <v/>
      </c>
      <c r="AH449" s="19" t="n" hidden="false">
        <f>AF449+AG449</f>
        <v>120</v>
      </c>
      <c r="AI449" s="19" t="n" hidden="false">
        <f>ROUND(AE449*AF449,2)</f>
        <v>1154400</v>
      </c>
      <c r="AJ449" s="19" t="n" hidden="false">
        <v/>
      </c>
      <c r="AK449" s="19" t="n" hidden="false">
        <f>AI449+AJ449</f>
        <v>1154400</v>
      </c>
      <c r="AL449" s="21" t="n" hidden="false">
        <f>AK449/N449-1</f>
        <v>2.135615364515286</v>
      </c>
      <c r="AM449" s="8" t="n">
        <v>0</v>
      </c>
      <c r="AN449" s="19" t="n" hidden="false">
        <v>0</v>
      </c>
      <c r="AO449" s="19" t="n" hidden="false">
        <v/>
      </c>
      <c r="AP449" s="19" t="n" hidden="false">
        <f>AN449+AO449</f>
        <v>0</v>
      </c>
      <c r="AQ449" s="19" t="n" hidden="false">
        <f>ROUND(AM449*AN449,2)</f>
        <v>0</v>
      </c>
      <c r="AR449" s="19" t="n" hidden="false">
        <v/>
      </c>
      <c r="AS449" s="19" t="n" hidden="false">
        <f>AQ449+AR449</f>
        <v>0</v>
      </c>
      <c r="AT449" s="21" t="n" hidden="false">
        <f>AS449/N449-1</f>
        <v>-1</v>
      </c>
    </row>
    <row r="450" customFormat="false" hidden="false" outlineLevel="0" collapsed="false">
      <c r="A450" s="18" t="inlineStr">
        <is>
          <t xml:space="preserve">1.1.1.2.1.1.3.9.3</t>
        </is>
      </c>
      <c r="B450" s="18" t="inlineStr">
        <is>
          <t xml:space="preserve"/>
        </is>
      </c>
      <c r="C450" s="22" t="inlineStr">
        <is>
          <t xml:space="preserve">Труба ПВХ гофрированная_ / Тяжелая с протяжкой / 32 мм</t>
        </is>
      </c>
      <c r="D450" s="7" t="inlineStr">
        <is>
          <t xml:space="preserve">ОКЛ</t>
        </is>
      </c>
      <c r="E450" s="7" t="inlineStr">
        <is>
          <t xml:space="preserve"/>
        </is>
      </c>
      <c r="F450" s="7" t="inlineStr">
        <is>
          <t xml:space="preserve">ПОГ М</t>
        </is>
      </c>
      <c r="G450" s="7" t="inlineStr">
        <is>
          <t xml:space="preserve">1</t>
        </is>
      </c>
      <c r="H450" s="8" t="n">
        <v>3030</v>
      </c>
      <c r="I450" s="20" t="n">
        <v>66.02</v>
      </c>
      <c r="J450" s="19" t="n">
        <v/>
      </c>
      <c r="K450" s="19" t="n">
        <f>ROUND(I450,2)+J450</f>
        <v>66.02</v>
      </c>
      <c r="L450" s="19" t="n">
        <f>ROUND(H450*ROUND(I450,2),2)</f>
        <v>200040.6</v>
      </c>
      <c r="M450" s="19" t="n">
        <v/>
      </c>
      <c r="N450" s="19" t="n">
        <f>L450+M450</f>
        <v>200040.6</v>
      </c>
      <c r="O450" s="8" t="n">
        <v>3030</v>
      </c>
      <c r="P450" s="20" t="n" hidden="false">
        <v>111</v>
      </c>
      <c r="Q450" s="19" t="n" hidden="false">
        <v/>
      </c>
      <c r="R450" s="19" t="n" hidden="false">
        <f>P450+Q450</f>
        <v>111</v>
      </c>
      <c r="S450" s="19" t="n" hidden="false">
        <f>ROUND(O450*P450,2)</f>
        <v>336330</v>
      </c>
      <c r="T450" s="19" t="n" hidden="false">
        <v/>
      </c>
      <c r="U450" s="19" t="n" hidden="false">
        <f>S450+T450</f>
        <v>336330</v>
      </c>
      <c r="V450" s="21" t="n" hidden="false">
        <f>U450/N450-1</f>
        <v>0.6813086943350499</v>
      </c>
      <c r="W450" s="8" t="n">
        <v>3030</v>
      </c>
      <c r="X450" s="20" t="n" hidden="false">
        <v>110</v>
      </c>
      <c r="Y450" s="19" t="n" hidden="false">
        <v/>
      </c>
      <c r="Z450" s="19" t="n" hidden="false">
        <f>X450+Y450</f>
        <v>110</v>
      </c>
      <c r="AA450" s="19" t="n" hidden="false">
        <f>ROUND(W450*X450,2)</f>
        <v>333300</v>
      </c>
      <c r="AB450" s="19" t="n" hidden="false">
        <v/>
      </c>
      <c r="AC450" s="19" t="n" hidden="false">
        <f>AA450+AB450</f>
        <v>333300</v>
      </c>
      <c r="AD450" s="21" t="n" hidden="false">
        <f>AC450/N450-1</f>
        <v>0.6661617691608603</v>
      </c>
      <c r="AE450" s="8" t="n">
        <v>3030</v>
      </c>
      <c r="AF450" s="20" t="n" hidden="false">
        <v>120</v>
      </c>
      <c r="AG450" s="19" t="n" hidden="false">
        <v/>
      </c>
      <c r="AH450" s="19" t="n" hidden="false">
        <f>AF450+AG450</f>
        <v>120</v>
      </c>
      <c r="AI450" s="19" t="n" hidden="false">
        <f>ROUND(AE450*AF450,2)</f>
        <v>363600</v>
      </c>
      <c r="AJ450" s="19" t="n" hidden="false">
        <v/>
      </c>
      <c r="AK450" s="19" t="n" hidden="false">
        <f>AI450+AJ450</f>
        <v>363600</v>
      </c>
      <c r="AL450" s="21" t="n" hidden="false">
        <f>AK450/N450-1</f>
        <v>0.8176310209027566</v>
      </c>
      <c r="AM450" s="8" t="n">
        <v>0</v>
      </c>
      <c r="AN450" s="19" t="n" hidden="false">
        <v>0</v>
      </c>
      <c r="AO450" s="19" t="n" hidden="false">
        <v/>
      </c>
      <c r="AP450" s="19" t="n" hidden="false">
        <f>AN450+AO450</f>
        <v>0</v>
      </c>
      <c r="AQ450" s="19" t="n" hidden="false">
        <f>ROUND(AM450*AN450,2)</f>
        <v>0</v>
      </c>
      <c r="AR450" s="19" t="n" hidden="false">
        <v/>
      </c>
      <c r="AS450" s="19" t="n" hidden="false">
        <f>AQ450+AR450</f>
        <v>0</v>
      </c>
      <c r="AT450" s="21" t="n" hidden="false">
        <f>AS450/N450-1</f>
        <v>-1</v>
      </c>
    </row>
    <row r="451" customFormat="false" hidden="false" outlineLevel="0" collapsed="false">
      <c r="A451" s="18" t="inlineStr">
        <is>
          <t xml:space="preserve">1.1.1.2.1.1.3.10</t>
        </is>
      </c>
      <c r="B451" s="18" t="inlineStr">
        <is>
          <t xml:space="preserve"/>
        </is>
      </c>
      <c r="C451" s="18" t="inlineStr">
        <is>
          <t xml:space="preserve">Монтаж трубы ПВХ, ПНД для кабеля / от 40мм до 100мм</t>
        </is>
      </c>
      <c r="D451" s="7" t="inlineStr">
        <is>
          <t xml:space="preserve">ЭМ</t>
        </is>
      </c>
      <c r="E451" s="7" t="inlineStr">
        <is>
          <t xml:space="preserve">Выгружается из БО по объектам BIM-КЦ</t>
        </is>
      </c>
      <c r="F451" s="7" t="inlineStr">
        <is>
          <t xml:space="preserve">ПОГ М</t>
        </is>
      </c>
      <c r="G451" s="7" t="inlineStr">
        <is>
          <t xml:space="preserve">1</t>
        </is>
      </c>
      <c r="H451" s="8" t="n">
        <v>1325</v>
      </c>
      <c r="I451" s="19" t="n">
        <f>ROUND((L452)/H451,2)</f>
        <v>51.83</v>
      </c>
      <c r="J451" s="20" t="n">
        <v>95</v>
      </c>
      <c r="K451" s="19" t="n">
        <f>I451+ROUND(J451,2)</f>
        <v>146.83</v>
      </c>
      <c r="L451" s="19" t="n">
        <f>ROUND(H451*I451,2)</f>
        <v>68674.75</v>
      </c>
      <c r="M451" s="19" t="n">
        <f>ROUND(H451*ROUND(J451,2),2)</f>
        <v>125875</v>
      </c>
      <c r="N451" s="19" t="n">
        <f>L451+M451</f>
        <v>194549.75</v>
      </c>
      <c r="O451" s="8" t="n">
        <v>1325</v>
      </c>
      <c r="P451" s="19" t="n" hidden="false">
        <f>ROUND((S452)/O451,2)</f>
        <v>86.66</v>
      </c>
      <c r="Q451" s="20" t="n" hidden="false">
        <v>132</v>
      </c>
      <c r="R451" s="19" t="n" hidden="false">
        <f>P451+Q451</f>
        <v>218.66</v>
      </c>
      <c r="S451" s="19" t="n" hidden="false">
        <f>ROUND(O451*P451,2)</f>
        <v>114824.5</v>
      </c>
      <c r="T451" s="19" t="n" hidden="false">
        <f>ROUND(O451*Q451,2)</f>
        <v>174900</v>
      </c>
      <c r="U451" s="19" t="n" hidden="false">
        <f>S451+T451</f>
        <v>289724.5</v>
      </c>
      <c r="V451" s="21" t="n" hidden="false">
        <f>U451/N451-1</f>
        <v>0.489205203296329</v>
      </c>
      <c r="W451" s="8" t="n">
        <v>1325</v>
      </c>
      <c r="X451" s="19" t="n" hidden="false">
        <f>ROUND((AA452)/W451,2)</f>
        <v>71</v>
      </c>
      <c r="Y451" s="20" t="n" hidden="false">
        <v>215</v>
      </c>
      <c r="Z451" s="19" t="n" hidden="false">
        <f>X451+Y451</f>
        <v>286</v>
      </c>
      <c r="AA451" s="19" t="n" hidden="false">
        <f>ROUND(W451*X451,2)</f>
        <v>94075</v>
      </c>
      <c r="AB451" s="19" t="n" hidden="false">
        <f>ROUND(W451*Y451,2)</f>
        <v>284875</v>
      </c>
      <c r="AC451" s="19" t="n" hidden="false">
        <f>AA451+AB451</f>
        <v>378950</v>
      </c>
      <c r="AD451" s="21" t="n" hidden="false">
        <f>AC451/N451-1</f>
        <v>0.9478308247633318</v>
      </c>
      <c r="AE451" s="8" t="n">
        <v>1325</v>
      </c>
      <c r="AF451" s="19" t="n" hidden="false">
        <f>ROUND((AI452)/AE451,2)</f>
        <v>250</v>
      </c>
      <c r="AG451" s="20" t="n" hidden="false">
        <v>160</v>
      </c>
      <c r="AH451" s="19" t="n" hidden="false">
        <f>AF451+AG451</f>
        <v>410</v>
      </c>
      <c r="AI451" s="19" t="n" hidden="false">
        <f>ROUND(AE451*AF451,2)</f>
        <v>331250</v>
      </c>
      <c r="AJ451" s="19" t="n" hidden="false">
        <f>ROUND(AE451*AG451,2)</f>
        <v>212000</v>
      </c>
      <c r="AK451" s="19" t="n" hidden="false">
        <f>AI451+AJ451</f>
        <v>543250</v>
      </c>
      <c r="AL451" s="21" t="n" hidden="false">
        <f>AK451/N451-1</f>
        <v>1.7923448886467344</v>
      </c>
      <c r="AM451" s="8" t="n">
        <v>0</v>
      </c>
      <c r="AN451" s="19" t="n" hidden="false">
        <f>ROUND((AQ452)/AM451,2)</f>
        <v>0</v>
      </c>
      <c r="AO451" s="19" t="n" hidden="false">
        <v>0</v>
      </c>
      <c r="AP451" s="19" t="n" hidden="false">
        <f>AN451+AO451</f>
        <v>0</v>
      </c>
      <c r="AQ451" s="19" t="n" hidden="false">
        <f>ROUND(AM451*AN451,2)</f>
        <v>0</v>
      </c>
      <c r="AR451" s="19" t="n" hidden="false">
        <f>ROUND(AM451*AO451,2)</f>
        <v>0</v>
      </c>
      <c r="AS451" s="19" t="n" hidden="false">
        <f>AQ451+AR451</f>
        <v>0</v>
      </c>
      <c r="AT451" s="21" t="n" hidden="false">
        <f>AS451/N451-1</f>
        <v>-1</v>
      </c>
    </row>
    <row r="452" customFormat="false" hidden="false" outlineLevel="0" collapsed="false">
      <c r="A452" s="18" t="inlineStr">
        <is>
          <t xml:space="preserve">1.1.1.2.1.1.3.10.1</t>
        </is>
      </c>
      <c r="B452" s="18" t="inlineStr">
        <is>
          <t xml:space="preserve"/>
        </is>
      </c>
      <c r="C452" s="22" t="inlineStr">
        <is>
          <t xml:space="preserve">Труба ПВХ гофрированная_ / Легкая с протяжкой / 40 мм</t>
        </is>
      </c>
      <c r="D452" s="7" t="inlineStr">
        <is>
          <t xml:space="preserve"/>
        </is>
      </c>
      <c r="E452" s="7" t="inlineStr">
        <is>
          <t xml:space="preserve"/>
        </is>
      </c>
      <c r="F452" s="7" t="inlineStr">
        <is>
          <t xml:space="preserve">ПОГ М</t>
        </is>
      </c>
      <c r="G452" s="7" t="inlineStr">
        <is>
          <t xml:space="preserve">1</t>
        </is>
      </c>
      <c r="H452" s="8" t="n">
        <v>1325</v>
      </c>
      <c r="I452" s="20" t="n">
        <v>51.83</v>
      </c>
      <c r="J452" s="19" t="n">
        <v/>
      </c>
      <c r="K452" s="19" t="n">
        <f>ROUND(I452,2)+J452</f>
        <v>51.83</v>
      </c>
      <c r="L452" s="19" t="n">
        <f>ROUND(H452*ROUND(I452,2),2)</f>
        <v>68674.75</v>
      </c>
      <c r="M452" s="19" t="n">
        <v/>
      </c>
      <c r="N452" s="19" t="n">
        <f>L452+M452</f>
        <v>68674.75</v>
      </c>
      <c r="O452" s="8" t="n">
        <v>1325</v>
      </c>
      <c r="P452" s="20" t="n" hidden="false">
        <v>86.66</v>
      </c>
      <c r="Q452" s="19" t="n" hidden="false">
        <v/>
      </c>
      <c r="R452" s="19" t="n" hidden="false">
        <f>P452+Q452</f>
        <v>86.66</v>
      </c>
      <c r="S452" s="19" t="n" hidden="false">
        <f>ROUND(O452*P452,2)</f>
        <v>114824.5</v>
      </c>
      <c r="T452" s="19" t="n" hidden="false">
        <v/>
      </c>
      <c r="U452" s="19" t="n" hidden="false">
        <f>S452+T452</f>
        <v>114824.5</v>
      </c>
      <c r="V452" s="21" t="n" hidden="false">
        <f>U452/N452-1</f>
        <v>0.6720046305228633</v>
      </c>
      <c r="W452" s="8" t="n">
        <v>1325</v>
      </c>
      <c r="X452" s="20" t="n" hidden="false">
        <v>71</v>
      </c>
      <c r="Y452" s="19" t="n" hidden="false">
        <v/>
      </c>
      <c r="Z452" s="19" t="n" hidden="false">
        <f>X452+Y452</f>
        <v>71</v>
      </c>
      <c r="AA452" s="19" t="n" hidden="false">
        <f>ROUND(W452*X452,2)</f>
        <v>94075</v>
      </c>
      <c r="AB452" s="19" t="n" hidden="false">
        <v/>
      </c>
      <c r="AC452" s="19" t="n" hidden="false">
        <f>AA452+AB452</f>
        <v>94075</v>
      </c>
      <c r="AD452" s="21" t="n" hidden="false">
        <f>AC452/N452-1</f>
        <v>0.36986301369863006</v>
      </c>
      <c r="AE452" s="8" t="n">
        <v>1325</v>
      </c>
      <c r="AF452" s="20" t="n" hidden="false">
        <v>250</v>
      </c>
      <c r="AG452" s="19" t="n" hidden="false">
        <v/>
      </c>
      <c r="AH452" s="19" t="n" hidden="false">
        <f>AF452+AG452</f>
        <v>250</v>
      </c>
      <c r="AI452" s="19" t="n" hidden="false">
        <f>ROUND(AE452*AF452,2)</f>
        <v>331250</v>
      </c>
      <c r="AJ452" s="19" t="n" hidden="false">
        <v/>
      </c>
      <c r="AK452" s="19" t="n" hidden="false">
        <f>AI452+AJ452</f>
        <v>331250</v>
      </c>
      <c r="AL452" s="21" t="n" hidden="false">
        <f>AK452/N452-1</f>
        <v>3.8234613158402473</v>
      </c>
      <c r="AM452" s="8" t="n">
        <v>0</v>
      </c>
      <c r="AN452" s="19" t="n" hidden="false">
        <v>0</v>
      </c>
      <c r="AO452" s="19" t="n" hidden="false">
        <v/>
      </c>
      <c r="AP452" s="19" t="n" hidden="false">
        <f>AN452+AO452</f>
        <v>0</v>
      </c>
      <c r="AQ452" s="19" t="n" hidden="false">
        <f>ROUND(AM452*AN452,2)</f>
        <v>0</v>
      </c>
      <c r="AR452" s="19" t="n" hidden="false">
        <v/>
      </c>
      <c r="AS452" s="19" t="n" hidden="false">
        <f>AQ452+AR452</f>
        <v>0</v>
      </c>
      <c r="AT452" s="21" t="n" hidden="false">
        <f>AS452/N452-1</f>
        <v>-1</v>
      </c>
    </row>
    <row r="453" customFormat="false" hidden="false" outlineLevel="0" collapsed="false">
      <c r="A453" s="18" t="inlineStr">
        <is>
          <t xml:space="preserve">1.1.1.2.1.1.3.11</t>
        </is>
      </c>
      <c r="B453" s="18" t="inlineStr">
        <is>
          <t xml:space="preserve"/>
        </is>
      </c>
      <c r="C453" s="18" t="inlineStr">
        <is>
          <t xml:space="preserve">Монтаж трубы ПВХ, ПНД для кабеля / расходные материалы</t>
        </is>
      </c>
      <c r="D453" s="7" t="inlineStr">
        <is>
          <t xml:space="preserve">ЭО</t>
        </is>
      </c>
      <c r="E453" s="7" t="inlineStr">
        <is>
          <t xml:space="preserve"/>
        </is>
      </c>
      <c r="F453" s="7" t="inlineStr">
        <is>
          <t xml:space="preserve">ПОГ М</t>
        </is>
      </c>
      <c r="G453" s="7" t="inlineStr">
        <is>
          <t xml:space="preserve">1</t>
        </is>
      </c>
      <c r="H453" s="8" t="n">
        <v>2140</v>
      </c>
      <c r="I453" s="19" t="n">
        <f>ROUND((L454+L455+L456+L457)/H453,2)</f>
        <v>18.32</v>
      </c>
      <c r="J453" s="20" t="n">
        <v>0</v>
      </c>
      <c r="K453" s="19" t="n">
        <f>I453+ROUND(J453,2)</f>
        <v>18.32</v>
      </c>
      <c r="L453" s="19" t="n">
        <f>ROUND(H453*I453,2)</f>
        <v>39204.8</v>
      </c>
      <c r="M453" s="19" t="n">
        <f>ROUND(H453*ROUND(J453,2),2)</f>
        <v>0</v>
      </c>
      <c r="N453" s="19" t="n">
        <f>L453+M453</f>
        <v>39204.8</v>
      </c>
      <c r="O453" s="8" t="n">
        <v>2140</v>
      </c>
      <c r="P453" s="19" t="n" hidden="false">
        <f>ROUND((S454+S455+S456+S457)/O453,2)</f>
        <v>42.48</v>
      </c>
      <c r="Q453" s="20" t="n" hidden="false">
        <v>1</v>
      </c>
      <c r="R453" s="19" t="n" hidden="false">
        <f>P453+Q453</f>
        <v>43.48</v>
      </c>
      <c r="S453" s="19" t="n" hidden="false">
        <f>ROUND(O453*P453,2)</f>
        <v>90907.2</v>
      </c>
      <c r="T453" s="19" t="n" hidden="false">
        <f>ROUND(O453*Q453,2)</f>
        <v>2140</v>
      </c>
      <c r="U453" s="19" t="n" hidden="false">
        <f>S453+T453</f>
        <v>93047.2</v>
      </c>
      <c r="V453" s="21" t="n" hidden="false">
        <f>U453/N453-1</f>
        <v>1.373362445414847</v>
      </c>
      <c r="W453" s="8" t="n">
        <v>2140</v>
      </c>
      <c r="X453" s="19" t="n" hidden="false">
        <f>ROUND((AA454+AA455+AA456+AA457)/W453,2)</f>
        <v>25.17</v>
      </c>
      <c r="Y453" s="19" t="n" hidden="false">
        <v>0</v>
      </c>
      <c r="Z453" s="19" t="n" hidden="false">
        <f>X453+Y453</f>
        <v>25.17</v>
      </c>
      <c r="AA453" s="19" t="n" hidden="false">
        <f>ROUND(W453*X453,2)</f>
        <v>53863.8</v>
      </c>
      <c r="AB453" s="19" t="n" hidden="false">
        <f>ROUND(W453*Y453,2)</f>
        <v>0</v>
      </c>
      <c r="AC453" s="19" t="n" hidden="false">
        <f>AA453+AB453</f>
        <v>53863.8</v>
      </c>
      <c r="AD453" s="21" t="n" hidden="false">
        <f>AC453/N453-1</f>
        <v>0.37390829694323147</v>
      </c>
      <c r="AE453" s="8" t="n">
        <v>2140</v>
      </c>
      <c r="AF453" s="19" t="n" hidden="false">
        <f>ROUND((AI454+AI455+AI456+AI457)/AE453,2)</f>
        <v>37.21</v>
      </c>
      <c r="AG453" s="19" t="n" hidden="false">
        <v>0</v>
      </c>
      <c r="AH453" s="19" t="n" hidden="false">
        <f>AF453+AG453</f>
        <v>37.21</v>
      </c>
      <c r="AI453" s="19" t="n" hidden="false">
        <f>ROUND(AE453*AF453,2)</f>
        <v>79629.4</v>
      </c>
      <c r="AJ453" s="19" t="n" hidden="false">
        <f>ROUND(AE453*AG453,2)</f>
        <v>0</v>
      </c>
      <c r="AK453" s="19" t="n" hidden="false">
        <f>AI453+AJ453</f>
        <v>79629.4</v>
      </c>
      <c r="AL453" s="21" t="n" hidden="false">
        <f>AK453/N453-1</f>
        <v>1.0311135371179034</v>
      </c>
      <c r="AM453" s="8" t="n">
        <v>0</v>
      </c>
      <c r="AN453" s="19" t="n" hidden="false">
        <f>ROUND((AQ454+AQ455+AQ456+AQ457)/AM453,2)</f>
        <v>0</v>
      </c>
      <c r="AO453" s="19" t="n" hidden="false">
        <v>0</v>
      </c>
      <c r="AP453" s="19" t="n" hidden="false">
        <f>AN453+AO453</f>
        <v>0</v>
      </c>
      <c r="AQ453" s="19" t="n" hidden="false">
        <f>ROUND(AM453*AN453,2)</f>
        <v>0</v>
      </c>
      <c r="AR453" s="19" t="n" hidden="false">
        <f>ROUND(AM453*AO453,2)</f>
        <v>0</v>
      </c>
      <c r="AS453" s="19" t="n" hidden="false">
        <f>AQ453+AR453</f>
        <v>0</v>
      </c>
      <c r="AT453" s="21" t="n" hidden="false">
        <f>AS453/N453-1</f>
        <v>-1</v>
      </c>
    </row>
    <row r="454" customFormat="false" hidden="false" outlineLevel="0" collapsed="false">
      <c r="A454" s="18" t="inlineStr">
        <is>
          <t xml:space="preserve">1.1.1.2.1.1.3.11.1</t>
        </is>
      </c>
      <c r="B454" s="18" t="inlineStr">
        <is>
          <t xml:space="preserve"/>
        </is>
      </c>
      <c r="C454" s="22" t="inlineStr">
        <is>
          <t xml:space="preserve">Муфта соединительная труба-коробка_ / 25 мм</t>
        </is>
      </c>
      <c r="D454" s="7" t="inlineStr">
        <is>
          <t xml:space="preserve">42725</t>
        </is>
      </c>
      <c r="E454" s="7" t="inlineStr">
        <is>
          <t xml:space="preserve"/>
        </is>
      </c>
      <c r="F454" s="7" t="inlineStr">
        <is>
          <t xml:space="preserve">ШТ</t>
        </is>
      </c>
      <c r="G454" s="7" t="inlineStr">
        <is>
          <t xml:space="preserve">1</t>
        </is>
      </c>
      <c r="H454" s="8" t="n">
        <v>42</v>
      </c>
      <c r="I454" s="20" t="n">
        <v>109.36</v>
      </c>
      <c r="J454" s="19" t="n">
        <v/>
      </c>
      <c r="K454" s="19" t="n">
        <f>ROUND(I454,2)+J454</f>
        <v>109.36</v>
      </c>
      <c r="L454" s="19" t="n">
        <f>ROUND(H454*ROUND(I454,2),2)</f>
        <v>4593.12</v>
      </c>
      <c r="M454" s="19" t="n">
        <v/>
      </c>
      <c r="N454" s="19" t="n">
        <f>L454+M454</f>
        <v>4593.12</v>
      </c>
      <c r="O454" s="8" t="n">
        <v>42</v>
      </c>
      <c r="P454" s="20" t="n" hidden="false">
        <v>240</v>
      </c>
      <c r="Q454" s="19" t="n" hidden="false">
        <v/>
      </c>
      <c r="R454" s="19" t="n" hidden="false">
        <f>P454+Q454</f>
        <v>240</v>
      </c>
      <c r="S454" s="19" t="n" hidden="false">
        <f>ROUND(O454*P454,2)</f>
        <v>10080</v>
      </c>
      <c r="T454" s="19" t="n" hidden="false">
        <v/>
      </c>
      <c r="U454" s="19" t="n" hidden="false">
        <f>S454+T454</f>
        <v>10080</v>
      </c>
      <c r="V454" s="21" t="n" hidden="false">
        <f>U454/N454-1</f>
        <v>1.194586686174104</v>
      </c>
      <c r="W454" s="8" t="n">
        <v>42</v>
      </c>
      <c r="X454" s="20" t="n" hidden="false">
        <v>218.42</v>
      </c>
      <c r="Y454" s="19" t="n" hidden="false">
        <v/>
      </c>
      <c r="Z454" s="19" t="n" hidden="false">
        <f>X454+Y454</f>
        <v>218.42</v>
      </c>
      <c r="AA454" s="19" t="n" hidden="false">
        <f>ROUND(W454*X454,2)</f>
        <v>9173.64</v>
      </c>
      <c r="AB454" s="19" t="n" hidden="false">
        <v/>
      </c>
      <c r="AC454" s="19" t="n" hidden="false">
        <f>AA454+AB454</f>
        <v>9173.64</v>
      </c>
      <c r="AD454" s="21" t="n" hidden="false">
        <f>AC454/N454-1</f>
        <v>0.9972567666422822</v>
      </c>
      <c r="AE454" s="8" t="n">
        <v>42</v>
      </c>
      <c r="AF454" s="20" t="n" hidden="false">
        <v>50</v>
      </c>
      <c r="AG454" s="19" t="n" hidden="false">
        <v/>
      </c>
      <c r="AH454" s="19" t="n" hidden="false">
        <f>AF454+AG454</f>
        <v>50</v>
      </c>
      <c r="AI454" s="19" t="n" hidden="false">
        <f>ROUND(AE454*AF454,2)</f>
        <v>2100</v>
      </c>
      <c r="AJ454" s="19" t="n" hidden="false">
        <v/>
      </c>
      <c r="AK454" s="19" t="n" hidden="false">
        <f>AI454+AJ454</f>
        <v>2100</v>
      </c>
      <c r="AL454" s="21" t="n" hidden="false">
        <f>AK454/N454-1</f>
        <v>-0.542794440380395</v>
      </c>
      <c r="AM454" s="8" t="n">
        <v>0</v>
      </c>
      <c r="AN454" s="19" t="n" hidden="false">
        <v>0</v>
      </c>
      <c r="AO454" s="19" t="n" hidden="false">
        <v/>
      </c>
      <c r="AP454" s="19" t="n" hidden="false">
        <f>AN454+AO454</f>
        <v>0</v>
      </c>
      <c r="AQ454" s="19" t="n" hidden="false">
        <f>ROUND(AM454*AN454,2)</f>
        <v>0</v>
      </c>
      <c r="AR454" s="19" t="n" hidden="false">
        <v/>
      </c>
      <c r="AS454" s="19" t="n" hidden="false">
        <f>AQ454+AR454</f>
        <v>0</v>
      </c>
      <c r="AT454" s="21" t="n" hidden="false">
        <f>AS454/N454-1</f>
        <v>-1</v>
      </c>
    </row>
    <row r="455" customFormat="false" hidden="false" outlineLevel="0" collapsed="false">
      <c r="A455" s="18" t="inlineStr">
        <is>
          <t xml:space="preserve">1.1.1.2.1.1.3.11.2</t>
        </is>
      </c>
      <c r="B455" s="18" t="inlineStr">
        <is>
          <t xml:space="preserve"/>
        </is>
      </c>
      <c r="C455" s="22" t="inlineStr">
        <is>
          <t xml:space="preserve">Муфта соединительная труба-коробка_ / 20 мм</t>
        </is>
      </c>
      <c r="D455" s="7" t="inlineStr">
        <is>
          <t xml:space="preserve">42720</t>
        </is>
      </c>
      <c r="E455" s="7" t="inlineStr">
        <is>
          <t xml:space="preserve"/>
        </is>
      </c>
      <c r="F455" s="7" t="inlineStr">
        <is>
          <t xml:space="preserve">ШТ</t>
        </is>
      </c>
      <c r="G455" s="7" t="inlineStr">
        <is>
          <t xml:space="preserve">1</t>
        </is>
      </c>
      <c r="H455" s="8" t="n">
        <v>10</v>
      </c>
      <c r="I455" s="20" t="n">
        <v>86.58</v>
      </c>
      <c r="J455" s="19" t="n">
        <v/>
      </c>
      <c r="K455" s="19" t="n">
        <f>ROUND(I455,2)+J455</f>
        <v>86.58</v>
      </c>
      <c r="L455" s="19" t="n">
        <f>ROUND(H455*ROUND(I455,2),2)</f>
        <v>865.8</v>
      </c>
      <c r="M455" s="19" t="n">
        <v/>
      </c>
      <c r="N455" s="19" t="n">
        <f>L455+M455</f>
        <v>865.8</v>
      </c>
      <c r="O455" s="8" t="n">
        <v>10</v>
      </c>
      <c r="P455" s="20" t="n" hidden="false">
        <v>206</v>
      </c>
      <c r="Q455" s="19" t="n" hidden="false">
        <v/>
      </c>
      <c r="R455" s="19" t="n" hidden="false">
        <f>P455+Q455</f>
        <v>206</v>
      </c>
      <c r="S455" s="19" t="n" hidden="false">
        <f>ROUND(O455*P455,2)</f>
        <v>2060</v>
      </c>
      <c r="T455" s="19" t="n" hidden="false">
        <v/>
      </c>
      <c r="U455" s="19" t="n" hidden="false">
        <f>S455+T455</f>
        <v>2060</v>
      </c>
      <c r="V455" s="21" t="n" hidden="false">
        <f>U455/N455-1</f>
        <v>1.3793023793023793</v>
      </c>
      <c r="W455" s="8" t="n">
        <v>10</v>
      </c>
      <c r="X455" s="20" t="n" hidden="false">
        <v>188.82</v>
      </c>
      <c r="Y455" s="19" t="n" hidden="false">
        <v/>
      </c>
      <c r="Z455" s="19" t="n" hidden="false">
        <f>X455+Y455</f>
        <v>188.82</v>
      </c>
      <c r="AA455" s="19" t="n" hidden="false">
        <f>ROUND(W455*X455,2)</f>
        <v>1888.2</v>
      </c>
      <c r="AB455" s="19" t="n" hidden="false">
        <v/>
      </c>
      <c r="AC455" s="19" t="n" hidden="false">
        <f>AA455+AB455</f>
        <v>1888.2</v>
      </c>
      <c r="AD455" s="21" t="n" hidden="false">
        <f>AC455/N455-1</f>
        <v>1.180873180873181</v>
      </c>
      <c r="AE455" s="8" t="n">
        <v>10</v>
      </c>
      <c r="AF455" s="20" t="n" hidden="false">
        <v>50</v>
      </c>
      <c r="AG455" s="19" t="n" hidden="false">
        <v/>
      </c>
      <c r="AH455" s="19" t="n" hidden="false">
        <f>AF455+AG455</f>
        <v>50</v>
      </c>
      <c r="AI455" s="19" t="n" hidden="false">
        <f>ROUND(AE455*AF455,2)</f>
        <v>500</v>
      </c>
      <c r="AJ455" s="19" t="n" hidden="false">
        <v/>
      </c>
      <c r="AK455" s="19" t="n" hidden="false">
        <f>AI455+AJ455</f>
        <v>500</v>
      </c>
      <c r="AL455" s="21" t="n" hidden="false">
        <f>AK455/N455-1</f>
        <v>-0.4224994224994225</v>
      </c>
      <c r="AM455" s="8" t="n">
        <v>0</v>
      </c>
      <c r="AN455" s="19" t="n" hidden="false">
        <v>0</v>
      </c>
      <c r="AO455" s="19" t="n" hidden="false">
        <v/>
      </c>
      <c r="AP455" s="19" t="n" hidden="false">
        <f>AN455+AO455</f>
        <v>0</v>
      </c>
      <c r="AQ455" s="19" t="n" hidden="false">
        <f>ROUND(AM455*AN455,2)</f>
        <v>0</v>
      </c>
      <c r="AR455" s="19" t="n" hidden="false">
        <v/>
      </c>
      <c r="AS455" s="19" t="n" hidden="false">
        <f>AQ455+AR455</f>
        <v>0</v>
      </c>
      <c r="AT455" s="21" t="n" hidden="false">
        <f>AS455/N455-1</f>
        <v>-1</v>
      </c>
    </row>
    <row r="456" customFormat="false" hidden="false" outlineLevel="0" collapsed="false">
      <c r="A456" s="18" t="inlineStr">
        <is>
          <t xml:space="preserve">1.1.1.2.1.1.3.11.3</t>
        </is>
      </c>
      <c r="B456" s="18" t="inlineStr">
        <is>
          <t xml:space="preserve"/>
        </is>
      </c>
      <c r="C456" s="22" t="inlineStr">
        <is>
          <t xml:space="preserve">Клипса с дюбелем саморезом для крепления гофротрубы_ / 20 мм</t>
        </is>
      </c>
      <c r="D456" s="7" t="inlineStr">
        <is>
          <t xml:space="preserve"/>
        </is>
      </c>
      <c r="E456" s="7" t="inlineStr">
        <is>
          <t xml:space="preserve"/>
        </is>
      </c>
      <c r="F456" s="7" t="inlineStr">
        <is>
          <t xml:space="preserve">ШТ</t>
        </is>
      </c>
      <c r="G456" s="7" t="inlineStr">
        <is>
          <t xml:space="preserve">2</t>
        </is>
      </c>
      <c r="H456" s="8" t="n">
        <v>2560</v>
      </c>
      <c r="I456" s="20" t="n">
        <v>8.48</v>
      </c>
      <c r="J456" s="19" t="n">
        <v/>
      </c>
      <c r="K456" s="19" t="n">
        <f>ROUND(I456,2)+J456</f>
        <v>8.48</v>
      </c>
      <c r="L456" s="19" t="n">
        <f>ROUND(H456*ROUND(I456,2),2)</f>
        <v>21708.8</v>
      </c>
      <c r="M456" s="19" t="n">
        <v/>
      </c>
      <c r="N456" s="19" t="n">
        <f>L456+M456</f>
        <v>21708.8</v>
      </c>
      <c r="O456" s="8" t="n">
        <v>2560</v>
      </c>
      <c r="P456" s="20" t="n" hidden="false">
        <v>18</v>
      </c>
      <c r="Q456" s="19" t="n" hidden="false">
        <v/>
      </c>
      <c r="R456" s="19" t="n" hidden="false">
        <f>P456+Q456</f>
        <v>18</v>
      </c>
      <c r="S456" s="19" t="n" hidden="false">
        <f>ROUND(O456*P456,2)</f>
        <v>46080</v>
      </c>
      <c r="T456" s="19" t="n" hidden="false">
        <v/>
      </c>
      <c r="U456" s="19" t="n" hidden="false">
        <f>S456+T456</f>
        <v>46080</v>
      </c>
      <c r="V456" s="21" t="n" hidden="false">
        <f>U456/N456-1</f>
        <v>1.1226415094339623</v>
      </c>
      <c r="W456" s="8" t="n">
        <v>2560</v>
      </c>
      <c r="X456" s="20" t="n" hidden="false">
        <v>10</v>
      </c>
      <c r="Y456" s="19" t="n" hidden="false">
        <v/>
      </c>
      <c r="Z456" s="19" t="n" hidden="false">
        <f>X456+Y456</f>
        <v>10</v>
      </c>
      <c r="AA456" s="19" t="n" hidden="false">
        <f>ROUND(W456*X456,2)</f>
        <v>25600</v>
      </c>
      <c r="AB456" s="19" t="n" hidden="false">
        <v/>
      </c>
      <c r="AC456" s="19" t="n" hidden="false">
        <f>AA456+AB456</f>
        <v>25600</v>
      </c>
      <c r="AD456" s="21" t="n" hidden="false">
        <f>AC456/N456-1</f>
        <v>0.179245283018868</v>
      </c>
      <c r="AE456" s="8" t="n">
        <v>2560</v>
      </c>
      <c r="AF456" s="20" t="n" hidden="false">
        <v>18</v>
      </c>
      <c r="AG456" s="19" t="n" hidden="false">
        <v/>
      </c>
      <c r="AH456" s="19" t="n" hidden="false">
        <f>AF456+AG456</f>
        <v>18</v>
      </c>
      <c r="AI456" s="19" t="n" hidden="false">
        <f>ROUND(AE456*AF456,2)</f>
        <v>46080</v>
      </c>
      <c r="AJ456" s="19" t="n" hidden="false">
        <v/>
      </c>
      <c r="AK456" s="19" t="n" hidden="false">
        <f>AI456+AJ456</f>
        <v>46080</v>
      </c>
      <c r="AL456" s="21" t="n" hidden="false">
        <f>AK456/N456-1</f>
        <v>1.1226415094339623</v>
      </c>
      <c r="AM456" s="8" t="n">
        <v>0</v>
      </c>
      <c r="AN456" s="19" t="n" hidden="false">
        <v>0</v>
      </c>
      <c r="AO456" s="19" t="n" hidden="false">
        <v/>
      </c>
      <c r="AP456" s="19" t="n" hidden="false">
        <f>AN456+AO456</f>
        <v>0</v>
      </c>
      <c r="AQ456" s="19" t="n" hidden="false">
        <f>ROUND(AM456*AN456,2)</f>
        <v>0</v>
      </c>
      <c r="AR456" s="19" t="n" hidden="false">
        <v/>
      </c>
      <c r="AS456" s="19" t="n" hidden="false">
        <f>AQ456+AR456</f>
        <v>0</v>
      </c>
      <c r="AT456" s="21" t="n" hidden="false">
        <f>AS456/N456-1</f>
        <v>-1</v>
      </c>
    </row>
    <row r="457" customFormat="false" hidden="false" outlineLevel="0" collapsed="false">
      <c r="A457" s="18" t="inlineStr">
        <is>
          <t xml:space="preserve">1.1.1.2.1.1.3.11.4</t>
        </is>
      </c>
      <c r="B457" s="18" t="inlineStr">
        <is>
          <t xml:space="preserve"/>
        </is>
      </c>
      <c r="C457" s="22" t="inlineStr">
        <is>
          <t xml:space="preserve">Клипса с дюбелем саморезом для крепления гофротрубы_ / 25 мм</t>
        </is>
      </c>
      <c r="D457" s="7" t="inlineStr">
        <is>
          <t xml:space="preserve"/>
        </is>
      </c>
      <c r="E457" s="7" t="inlineStr">
        <is>
          <t xml:space="preserve"/>
        </is>
      </c>
      <c r="F457" s="7" t="inlineStr">
        <is>
          <t xml:space="preserve">ШТ</t>
        </is>
      </c>
      <c r="G457" s="7" t="inlineStr">
        <is>
          <t xml:space="preserve">2</t>
        </is>
      </c>
      <c r="H457" s="8" t="n">
        <v>1720</v>
      </c>
      <c r="I457" s="20" t="n">
        <v>7</v>
      </c>
      <c r="J457" s="19" t="n">
        <v/>
      </c>
      <c r="K457" s="19" t="n">
        <f>ROUND(I457,2)+J457</f>
        <v>7</v>
      </c>
      <c r="L457" s="19" t="n">
        <f>ROUND(H457*ROUND(I457,2),2)</f>
        <v>12040</v>
      </c>
      <c r="M457" s="19" t="n">
        <v/>
      </c>
      <c r="N457" s="19" t="n">
        <f>L457+M457</f>
        <v>12040</v>
      </c>
      <c r="O457" s="8" t="n">
        <v>1720</v>
      </c>
      <c r="P457" s="20" t="n" hidden="false">
        <v>19</v>
      </c>
      <c r="Q457" s="19" t="n" hidden="false">
        <v/>
      </c>
      <c r="R457" s="19" t="n" hidden="false">
        <f>P457+Q457</f>
        <v>19</v>
      </c>
      <c r="S457" s="19" t="n" hidden="false">
        <f>ROUND(O457*P457,2)</f>
        <v>32680</v>
      </c>
      <c r="T457" s="19" t="n" hidden="false">
        <v/>
      </c>
      <c r="U457" s="19" t="n" hidden="false">
        <f>S457+T457</f>
        <v>32680</v>
      </c>
      <c r="V457" s="21" t="n" hidden="false">
        <f>U457/N457-1</f>
        <v>1.7142857142857144</v>
      </c>
      <c r="W457" s="8" t="n">
        <v>1720</v>
      </c>
      <c r="X457" s="20" t="n" hidden="false">
        <v>10</v>
      </c>
      <c r="Y457" s="19" t="n" hidden="false">
        <v/>
      </c>
      <c r="Z457" s="19" t="n" hidden="false">
        <f>X457+Y457</f>
        <v>10</v>
      </c>
      <c r="AA457" s="19" t="n" hidden="false">
        <f>ROUND(W457*X457,2)</f>
        <v>17200</v>
      </c>
      <c r="AB457" s="19" t="n" hidden="false">
        <v/>
      </c>
      <c r="AC457" s="19" t="n" hidden="false">
        <f>AA457+AB457</f>
        <v>17200</v>
      </c>
      <c r="AD457" s="21" t="n" hidden="false">
        <f>AC457/N457-1</f>
        <v>0.4285714285714286</v>
      </c>
      <c r="AE457" s="8" t="n">
        <v>1720</v>
      </c>
      <c r="AF457" s="20" t="n" hidden="false">
        <v>18</v>
      </c>
      <c r="AG457" s="19" t="n" hidden="false">
        <v/>
      </c>
      <c r="AH457" s="19" t="n" hidden="false">
        <f>AF457+AG457</f>
        <v>18</v>
      </c>
      <c r="AI457" s="19" t="n" hidden="false">
        <f>ROUND(AE457*AF457,2)</f>
        <v>30960</v>
      </c>
      <c r="AJ457" s="19" t="n" hidden="false">
        <v/>
      </c>
      <c r="AK457" s="19" t="n" hidden="false">
        <f>AI457+AJ457</f>
        <v>30960</v>
      </c>
      <c r="AL457" s="21" t="n" hidden="false">
        <f>AK457/N457-1</f>
        <v>1.5714285714285716</v>
      </c>
      <c r="AM457" s="8" t="n">
        <v>0</v>
      </c>
      <c r="AN457" s="19" t="n" hidden="false">
        <v>0</v>
      </c>
      <c r="AO457" s="19" t="n" hidden="false">
        <v/>
      </c>
      <c r="AP457" s="19" t="n" hidden="false">
        <f>AN457+AO457</f>
        <v>0</v>
      </c>
      <c r="AQ457" s="19" t="n" hidden="false">
        <f>ROUND(AM457*AN457,2)</f>
        <v>0</v>
      </c>
      <c r="AR457" s="19" t="n" hidden="false">
        <v/>
      </c>
      <c r="AS457" s="19" t="n" hidden="false">
        <f>AQ457+AR457</f>
        <v>0</v>
      </c>
      <c r="AT457" s="21" t="n" hidden="false">
        <f>AS457/N457-1</f>
        <v>-1</v>
      </c>
    </row>
    <row r="458" customFormat="false" hidden="false" outlineLevel="0" collapsed="false">
      <c r="A458" s="18" t="inlineStr">
        <is>
          <t xml:space="preserve">1.1.1.2.1.1.3.12</t>
        </is>
      </c>
      <c r="B458" s="18" t="inlineStr">
        <is>
          <t xml:space="preserve"/>
        </is>
      </c>
      <c r="C458" s="18" t="inlineStr">
        <is>
          <t xml:space="preserve">Монтаж трубы ПВХ, ПНД для кабеля / расходные материалы</t>
        </is>
      </c>
      <c r="D458" s="7" t="inlineStr">
        <is>
          <t xml:space="preserve">ЭО</t>
        </is>
      </c>
      <c r="E458" s="7" t="inlineStr">
        <is>
          <t xml:space="preserve"/>
        </is>
      </c>
      <c r="F458" s="7" t="inlineStr">
        <is>
          <t xml:space="preserve">ПОГ М</t>
        </is>
      </c>
      <c r="G458" s="7" t="inlineStr">
        <is>
          <t xml:space="preserve">1</t>
        </is>
      </c>
      <c r="H458" s="8" t="n">
        <v>1250</v>
      </c>
      <c r="I458" s="19" t="n">
        <f>ROUND((L459+L460)/H458,2)</f>
        <v>10.53</v>
      </c>
      <c r="J458" s="20" t="n">
        <v>0</v>
      </c>
      <c r="K458" s="19" t="n">
        <f>I458+ROUND(J458,2)</f>
        <v>10.53</v>
      </c>
      <c r="L458" s="19" t="n">
        <f>ROUND(H458*I458,2)</f>
        <v>13162.5</v>
      </c>
      <c r="M458" s="19" t="n">
        <f>ROUND(H458*ROUND(J458,2),2)</f>
        <v>0</v>
      </c>
      <c r="N458" s="19" t="n">
        <f>L458+M458</f>
        <v>13162.5</v>
      </c>
      <c r="O458" s="8" t="n">
        <v>1250</v>
      </c>
      <c r="P458" s="19" t="n" hidden="false">
        <f>ROUND((S459+S460)/O458,2)</f>
        <v>47.38</v>
      </c>
      <c r="Q458" s="20" t="n" hidden="false">
        <v>1</v>
      </c>
      <c r="R458" s="19" t="n" hidden="false">
        <f>P458+Q458</f>
        <v>48.38</v>
      </c>
      <c r="S458" s="19" t="n" hidden="false">
        <f>ROUND(O458*P458,2)</f>
        <v>59225</v>
      </c>
      <c r="T458" s="19" t="n" hidden="false">
        <f>ROUND(O458*Q458,2)</f>
        <v>1250</v>
      </c>
      <c r="U458" s="19" t="n" hidden="false">
        <f>S458+T458</f>
        <v>60475</v>
      </c>
      <c r="V458" s="21" t="n" hidden="false">
        <f>U458/N458-1</f>
        <v>3.5944919278252607</v>
      </c>
      <c r="W458" s="8" t="n">
        <v>1250</v>
      </c>
      <c r="X458" s="19" t="n" hidden="false">
        <f>ROUND((AA459+AA460)/W458,2)</f>
        <v>26.99</v>
      </c>
      <c r="Y458" s="19" t="n" hidden="false">
        <v>0</v>
      </c>
      <c r="Z458" s="19" t="n" hidden="false">
        <f>X458+Y458</f>
        <v>26.99</v>
      </c>
      <c r="AA458" s="19" t="n" hidden="false">
        <f>ROUND(W458*X458,2)</f>
        <v>33737.5</v>
      </c>
      <c r="AB458" s="19" t="n" hidden="false">
        <f>ROUND(W458*Y458,2)</f>
        <v>0</v>
      </c>
      <c r="AC458" s="19" t="n" hidden="false">
        <f>AA458+AB458</f>
        <v>33737.5</v>
      </c>
      <c r="AD458" s="21" t="n" hidden="false">
        <f>AC458/N458-1</f>
        <v>1.5631528964862298</v>
      </c>
      <c r="AE458" s="8" t="n">
        <v>1250</v>
      </c>
      <c r="AF458" s="19" t="n" hidden="false">
        <f>ROUND((AI459+AI460)/AE458,2)</f>
        <v>37.12</v>
      </c>
      <c r="AG458" s="19" t="n" hidden="false">
        <v>0</v>
      </c>
      <c r="AH458" s="19" t="n" hidden="false">
        <f>AF458+AG458</f>
        <v>37.12</v>
      </c>
      <c r="AI458" s="19" t="n" hidden="false">
        <f>ROUND(AE458*AF458,2)</f>
        <v>46400</v>
      </c>
      <c r="AJ458" s="19" t="n" hidden="false">
        <f>ROUND(AE458*AG458,2)</f>
        <v>0</v>
      </c>
      <c r="AK458" s="19" t="n" hidden="false">
        <f>AI458+AJ458</f>
        <v>46400</v>
      </c>
      <c r="AL458" s="21" t="n" hidden="false">
        <f>AK458/N458-1</f>
        <v>2.5251661918328585</v>
      </c>
      <c r="AM458" s="8" t="n">
        <v>0</v>
      </c>
      <c r="AN458" s="19" t="n" hidden="false">
        <f>ROUND((AQ459+AQ460)/AM458,2)</f>
        <v>0</v>
      </c>
      <c r="AO458" s="19" t="n" hidden="false">
        <v>0</v>
      </c>
      <c r="AP458" s="19" t="n" hidden="false">
        <f>AN458+AO458</f>
        <v>0</v>
      </c>
      <c r="AQ458" s="19" t="n" hidden="false">
        <f>ROUND(AM458*AN458,2)</f>
        <v>0</v>
      </c>
      <c r="AR458" s="19" t="n" hidden="false">
        <f>ROUND(AM458*AO458,2)</f>
        <v>0</v>
      </c>
      <c r="AS458" s="19" t="n" hidden="false">
        <f>AQ458+AR458</f>
        <v>0</v>
      </c>
      <c r="AT458" s="21" t="n" hidden="false">
        <f>AS458/N458-1</f>
        <v>-1</v>
      </c>
    </row>
    <row r="459" customFormat="false" hidden="false" outlineLevel="0" collapsed="false">
      <c r="A459" s="18" t="inlineStr">
        <is>
          <t xml:space="preserve">1.1.1.2.1.1.3.12.1</t>
        </is>
      </c>
      <c r="B459" s="18" t="inlineStr">
        <is>
          <t xml:space="preserve"/>
        </is>
      </c>
      <c r="C459" s="22" t="inlineStr">
        <is>
          <t xml:space="preserve">Муфта соединительная труба-коробка_ / 25 мм</t>
        </is>
      </c>
      <c r="D459" s="7" t="inlineStr">
        <is>
          <t xml:space="preserve">BS25 42725HF Экопласт</t>
        </is>
      </c>
      <c r="E459" s="7" t="inlineStr">
        <is>
          <t xml:space="preserve"/>
        </is>
      </c>
      <c r="F459" s="7" t="inlineStr">
        <is>
          <t xml:space="preserve">ШТ</t>
        </is>
      </c>
      <c r="G459" s="7" t="inlineStr">
        <is>
          <t xml:space="preserve">1</t>
        </is>
      </c>
      <c r="H459" s="8" t="n">
        <v>28</v>
      </c>
      <c r="I459" s="20" t="n">
        <v>109.36</v>
      </c>
      <c r="J459" s="19" t="n">
        <v/>
      </c>
      <c r="K459" s="19" t="n">
        <f>ROUND(I459,2)+J459</f>
        <v>109.36</v>
      </c>
      <c r="L459" s="19" t="n">
        <f>ROUND(H459*ROUND(I459,2),2)</f>
        <v>3062.08</v>
      </c>
      <c r="M459" s="19" t="n">
        <v/>
      </c>
      <c r="N459" s="19" t="n">
        <f>L459+M459</f>
        <v>3062.08</v>
      </c>
      <c r="O459" s="8" t="n">
        <v>28</v>
      </c>
      <c r="P459" s="20" t="n" hidden="false">
        <v>240</v>
      </c>
      <c r="Q459" s="19" t="n" hidden="false">
        <v/>
      </c>
      <c r="R459" s="19" t="n" hidden="false">
        <f>P459+Q459</f>
        <v>240</v>
      </c>
      <c r="S459" s="19" t="n" hidden="false">
        <f>ROUND(O459*P459,2)</f>
        <v>6720</v>
      </c>
      <c r="T459" s="19" t="n" hidden="false">
        <v/>
      </c>
      <c r="U459" s="19" t="n" hidden="false">
        <f>S459+T459</f>
        <v>6720</v>
      </c>
      <c r="V459" s="21" t="n" hidden="false">
        <f>U459/N459-1</f>
        <v>1.194586686174104</v>
      </c>
      <c r="W459" s="8" t="n">
        <v>28</v>
      </c>
      <c r="X459" s="20" t="n" hidden="false">
        <v>311.92</v>
      </c>
      <c r="Y459" s="19" t="n" hidden="false">
        <v/>
      </c>
      <c r="Z459" s="19" t="n" hidden="false">
        <f>X459+Y459</f>
        <v>311.92</v>
      </c>
      <c r="AA459" s="19" t="n" hidden="false">
        <f>ROUND(W459*X459,2)</f>
        <v>8733.76</v>
      </c>
      <c r="AB459" s="19" t="n" hidden="false">
        <v/>
      </c>
      <c r="AC459" s="19" t="n" hidden="false">
        <f>AA459+AB459</f>
        <v>8733.76</v>
      </c>
      <c r="AD459" s="21" t="n" hidden="false">
        <f>AC459/N459-1</f>
        <v>1.8522311631309436</v>
      </c>
      <c r="AE459" s="8" t="n">
        <v>28</v>
      </c>
      <c r="AF459" s="20" t="n" hidden="false">
        <v>50</v>
      </c>
      <c r="AG459" s="19" t="n" hidden="false">
        <v/>
      </c>
      <c r="AH459" s="19" t="n" hidden="false">
        <f>AF459+AG459</f>
        <v>50</v>
      </c>
      <c r="AI459" s="19" t="n" hidden="false">
        <f>ROUND(AE459*AF459,2)</f>
        <v>1400</v>
      </c>
      <c r="AJ459" s="19" t="n" hidden="false">
        <v/>
      </c>
      <c r="AK459" s="19" t="n" hidden="false">
        <f>AI459+AJ459</f>
        <v>1400</v>
      </c>
      <c r="AL459" s="21" t="n" hidden="false">
        <f>AK459/N459-1</f>
        <v>-0.542794440380395</v>
      </c>
      <c r="AM459" s="8" t="n">
        <v>0</v>
      </c>
      <c r="AN459" s="19" t="n" hidden="false">
        <v>0</v>
      </c>
      <c r="AO459" s="19" t="n" hidden="false">
        <v/>
      </c>
      <c r="AP459" s="19" t="n" hidden="false">
        <f>AN459+AO459</f>
        <v>0</v>
      </c>
      <c r="AQ459" s="19" t="n" hidden="false">
        <f>ROUND(AM459*AN459,2)</f>
        <v>0</v>
      </c>
      <c r="AR459" s="19" t="n" hidden="false">
        <v/>
      </c>
      <c r="AS459" s="19" t="n" hidden="false">
        <f>AQ459+AR459</f>
        <v>0</v>
      </c>
      <c r="AT459" s="21" t="n" hidden="false">
        <f>AS459/N459-1</f>
        <v>-1</v>
      </c>
    </row>
    <row r="460" customFormat="false" hidden="false" outlineLevel="0" collapsed="false">
      <c r="A460" s="18" t="inlineStr">
        <is>
          <t xml:space="preserve">1.1.1.2.1.1.3.12.2</t>
        </is>
      </c>
      <c r="B460" s="18" t="inlineStr">
        <is>
          <t xml:space="preserve"/>
        </is>
      </c>
      <c r="C460" s="22" t="inlineStr">
        <is>
          <t xml:space="preserve">Скоба металлическая однолапковая_ / 25-26мм</t>
        </is>
      </c>
      <c r="D460" s="7" t="inlineStr">
        <is>
          <t xml:space="preserve">двухлапковая</t>
        </is>
      </c>
      <c r="E460" s="7" t="inlineStr">
        <is>
          <t xml:space="preserve"/>
        </is>
      </c>
      <c r="F460" s="7" t="inlineStr">
        <is>
          <t xml:space="preserve">ШТ</t>
        </is>
      </c>
      <c r="G460" s="7" t="inlineStr">
        <is>
          <t xml:space="preserve">1</t>
        </is>
      </c>
      <c r="H460" s="8" t="n">
        <v>2500</v>
      </c>
      <c r="I460" s="20" t="n">
        <v>4.04</v>
      </c>
      <c r="J460" s="19" t="n">
        <v/>
      </c>
      <c r="K460" s="19" t="n">
        <f>ROUND(I460,2)+J460</f>
        <v>4.04</v>
      </c>
      <c r="L460" s="19" t="n">
        <f>ROUND(H460*ROUND(I460,2),2)</f>
        <v>10100</v>
      </c>
      <c r="M460" s="19" t="n">
        <v/>
      </c>
      <c r="N460" s="19" t="n">
        <f>L460+M460</f>
        <v>10100</v>
      </c>
      <c r="O460" s="8" t="n">
        <v>2500</v>
      </c>
      <c r="P460" s="20" t="n" hidden="false">
        <v>21</v>
      </c>
      <c r="Q460" s="19" t="n" hidden="false">
        <v/>
      </c>
      <c r="R460" s="19" t="n" hidden="false">
        <f>P460+Q460</f>
        <v>21</v>
      </c>
      <c r="S460" s="19" t="n" hidden="false">
        <f>ROUND(O460*P460,2)</f>
        <v>52500</v>
      </c>
      <c r="T460" s="19" t="n" hidden="false">
        <v/>
      </c>
      <c r="U460" s="19" t="n" hidden="false">
        <f>S460+T460</f>
        <v>52500</v>
      </c>
      <c r="V460" s="21" t="n" hidden="false">
        <f>U460/N460-1</f>
        <v>4.198019801980198</v>
      </c>
      <c r="W460" s="8" t="n">
        <v>2500</v>
      </c>
      <c r="X460" s="20" t="n" hidden="false">
        <v>10</v>
      </c>
      <c r="Y460" s="19" t="n" hidden="false">
        <v/>
      </c>
      <c r="Z460" s="19" t="n" hidden="false">
        <f>X460+Y460</f>
        <v>10</v>
      </c>
      <c r="AA460" s="19" t="n" hidden="false">
        <f>ROUND(W460*X460,2)</f>
        <v>25000</v>
      </c>
      <c r="AB460" s="19" t="n" hidden="false">
        <v/>
      </c>
      <c r="AC460" s="19" t="n" hidden="false">
        <f>AA460+AB460</f>
        <v>25000</v>
      </c>
      <c r="AD460" s="21" t="n" hidden="false">
        <f>AC460/N460-1</f>
        <v>1.4752475247524752</v>
      </c>
      <c r="AE460" s="8" t="n">
        <v>2500</v>
      </c>
      <c r="AF460" s="20" t="n" hidden="false">
        <v>18</v>
      </c>
      <c r="AG460" s="19" t="n" hidden="false">
        <v/>
      </c>
      <c r="AH460" s="19" t="n" hidden="false">
        <f>AF460+AG460</f>
        <v>18</v>
      </c>
      <c r="AI460" s="19" t="n" hidden="false">
        <f>ROUND(AE460*AF460,2)</f>
        <v>45000</v>
      </c>
      <c r="AJ460" s="19" t="n" hidden="false">
        <v/>
      </c>
      <c r="AK460" s="19" t="n" hidden="false">
        <f>AI460+AJ460</f>
        <v>45000</v>
      </c>
      <c r="AL460" s="21" t="n" hidden="false">
        <f>AK460/N460-1</f>
        <v>3.455445544554456</v>
      </c>
      <c r="AM460" s="8" t="n">
        <v>0</v>
      </c>
      <c r="AN460" s="19" t="n" hidden="false">
        <v>0</v>
      </c>
      <c r="AO460" s="19" t="n" hidden="false">
        <v/>
      </c>
      <c r="AP460" s="19" t="n" hidden="false">
        <f>AN460+AO460</f>
        <v>0</v>
      </c>
      <c r="AQ460" s="19" t="n" hidden="false">
        <f>ROUND(AM460*AN460,2)</f>
        <v>0</v>
      </c>
      <c r="AR460" s="19" t="n" hidden="false">
        <v/>
      </c>
      <c r="AS460" s="19" t="n" hidden="false">
        <f>AQ460+AR460</f>
        <v>0</v>
      </c>
      <c r="AT460" s="21" t="n" hidden="false">
        <f>AS460/N460-1</f>
        <v>-1</v>
      </c>
    </row>
    <row r="461" customFormat="false" hidden="false" outlineLevel="0" collapsed="false">
      <c r="A461" s="18" t="inlineStr">
        <is>
          <t xml:space="preserve">1.1.1.2.1.1.3.13</t>
        </is>
      </c>
      <c r="B461" s="18" t="inlineStr">
        <is>
          <t xml:space="preserve"/>
        </is>
      </c>
      <c r="C461" s="18" t="inlineStr">
        <is>
          <t xml:space="preserve">Монтаж трубы ПВХ, ПНД для кабеля / расходные материалы</t>
        </is>
      </c>
      <c r="D461" s="7" t="inlineStr">
        <is>
          <t xml:space="preserve">ЭМ</t>
        </is>
      </c>
      <c r="E461" s="7" t="inlineStr">
        <is>
          <t xml:space="preserve"/>
        </is>
      </c>
      <c r="F461" s="7" t="inlineStr">
        <is>
          <t xml:space="preserve">ПОГ М</t>
        </is>
      </c>
      <c r="G461" s="7" t="inlineStr">
        <is>
          <t xml:space="preserve">1</t>
        </is>
      </c>
      <c r="H461" s="8" t="n">
        <v>12740</v>
      </c>
      <c r="I461" s="19" t="n">
        <f>ROUND((L462+L463+L464+L465)/H461,2)</f>
        <v>20.04</v>
      </c>
      <c r="J461" s="20" t="n">
        <v>0</v>
      </c>
      <c r="K461" s="19" t="n">
        <f>I461+ROUND(J461,2)</f>
        <v>20.04</v>
      </c>
      <c r="L461" s="19" t="n">
        <f>ROUND(H461*I461,2)</f>
        <v>255309.6</v>
      </c>
      <c r="M461" s="19" t="n">
        <f>ROUND(H461*ROUND(J461,2),2)</f>
        <v>0</v>
      </c>
      <c r="N461" s="19" t="n">
        <f>L461+M461</f>
        <v>255309.6</v>
      </c>
      <c r="O461" s="8" t="n">
        <v>12740</v>
      </c>
      <c r="P461" s="19" t="n" hidden="false">
        <f>ROUND((S462+S463+S464+S465)/O461,2)</f>
        <v>76.01</v>
      </c>
      <c r="Q461" s="20" t="n" hidden="false">
        <v>1</v>
      </c>
      <c r="R461" s="19" t="n" hidden="false">
        <f>P461+Q461</f>
        <v>77.01</v>
      </c>
      <c r="S461" s="19" t="n" hidden="false">
        <f>ROUND(O461*P461,2)</f>
        <v>968367.4</v>
      </c>
      <c r="T461" s="19" t="n" hidden="false">
        <f>ROUND(O461*Q461,2)</f>
        <v>12740</v>
      </c>
      <c r="U461" s="19" t="n" hidden="false">
        <f>S461+T461</f>
        <v>981107.4</v>
      </c>
      <c r="V461" s="21" t="n" hidden="false">
        <f>U461/N461-1</f>
        <v>2.842814371257485</v>
      </c>
      <c r="W461" s="8" t="n">
        <v>12740</v>
      </c>
      <c r="X461" s="19" t="n" hidden="false">
        <f>ROUND((AA462+AA463+AA464+AA465)/W461,2)</f>
        <v>22.08</v>
      </c>
      <c r="Y461" s="19" t="n" hidden="false">
        <v>0</v>
      </c>
      <c r="Z461" s="19" t="n" hidden="false">
        <f>X461+Y461</f>
        <v>22.08</v>
      </c>
      <c r="AA461" s="19" t="n" hidden="false">
        <f>ROUND(W461*X461,2)</f>
        <v>281299.2</v>
      </c>
      <c r="AB461" s="19" t="n" hidden="false">
        <f>ROUND(W461*Y461,2)</f>
        <v>0</v>
      </c>
      <c r="AC461" s="19" t="n" hidden="false">
        <f>AA461+AB461</f>
        <v>281299.2</v>
      </c>
      <c r="AD461" s="21" t="n" hidden="false">
        <f>AC461/N461-1</f>
        <v>0.10179640718562877</v>
      </c>
      <c r="AE461" s="8" t="n">
        <v>12740</v>
      </c>
      <c r="AF461" s="19" t="n" hidden="false">
        <f>ROUND((AI462+AI463+AI464+AI465)/AE461,2)</f>
        <v>46.51</v>
      </c>
      <c r="AG461" s="19" t="n" hidden="false">
        <v>0</v>
      </c>
      <c r="AH461" s="19" t="n" hidden="false">
        <f>AF461+AG461</f>
        <v>46.51</v>
      </c>
      <c r="AI461" s="19" t="n" hidden="false">
        <f>ROUND(AE461*AF461,2)</f>
        <v>592537.4</v>
      </c>
      <c r="AJ461" s="19" t="n" hidden="false">
        <f>ROUND(AE461*AG461,2)</f>
        <v>0</v>
      </c>
      <c r="AK461" s="19" t="n" hidden="false">
        <f>AI461+AJ461</f>
        <v>592537.4</v>
      </c>
      <c r="AL461" s="21" t="n" hidden="false">
        <f>AK461/N461-1</f>
        <v>1.3208582834331337</v>
      </c>
      <c r="AM461" s="8" t="n">
        <v>0</v>
      </c>
      <c r="AN461" s="19" t="n" hidden="false">
        <f>ROUND((AQ462+AQ463+AQ464+AQ465)/AM461,2)</f>
        <v>0</v>
      </c>
      <c r="AO461" s="19" t="n" hidden="false">
        <v>0</v>
      </c>
      <c r="AP461" s="19" t="n" hidden="false">
        <f>AN461+AO461</f>
        <v>0</v>
      </c>
      <c r="AQ461" s="19" t="n" hidden="false">
        <f>ROUND(AM461*AN461,2)</f>
        <v>0</v>
      </c>
      <c r="AR461" s="19" t="n" hidden="false">
        <f>ROUND(AM461*AO461,2)</f>
        <v>0</v>
      </c>
      <c r="AS461" s="19" t="n" hidden="false">
        <f>AQ461+AR461</f>
        <v>0</v>
      </c>
      <c r="AT461" s="21" t="n" hidden="false">
        <f>AS461/N461-1</f>
        <v>-1</v>
      </c>
    </row>
    <row r="462" customFormat="false" hidden="false" outlineLevel="0" collapsed="false">
      <c r="A462" s="18" t="inlineStr">
        <is>
          <t xml:space="preserve">1.1.1.2.1.1.3.13.1</t>
        </is>
      </c>
      <c r="B462" s="18" t="inlineStr">
        <is>
          <t xml:space="preserve"/>
        </is>
      </c>
      <c r="C462" s="22" t="inlineStr">
        <is>
          <t xml:space="preserve">Скоба металлическая однолапковая_ / 25-26мм</t>
        </is>
      </c>
      <c r="D462" s="7" t="inlineStr">
        <is>
          <t xml:space="preserve"/>
        </is>
      </c>
      <c r="E462" s="7" t="inlineStr">
        <is>
          <t xml:space="preserve"/>
        </is>
      </c>
      <c r="F462" s="7" t="inlineStr">
        <is>
          <t xml:space="preserve">ШТ</t>
        </is>
      </c>
      <c r="G462" s="7" t="inlineStr">
        <is>
          <t xml:space="preserve">1</t>
        </is>
      </c>
      <c r="H462" s="8" t="n">
        <v>180</v>
      </c>
      <c r="I462" s="20" t="n">
        <v>4.04</v>
      </c>
      <c r="J462" s="19" t="n">
        <v/>
      </c>
      <c r="K462" s="19" t="n">
        <f>ROUND(I462,2)+J462</f>
        <v>4.04</v>
      </c>
      <c r="L462" s="19" t="n">
        <f>ROUND(H462*ROUND(I462,2),2)</f>
        <v>727.2</v>
      </c>
      <c r="M462" s="19" t="n">
        <v/>
      </c>
      <c r="N462" s="19" t="n">
        <f>L462+M462</f>
        <v>727.2</v>
      </c>
      <c r="O462" s="8" t="n">
        <v>180</v>
      </c>
      <c r="P462" s="20" t="n" hidden="false">
        <v>21</v>
      </c>
      <c r="Q462" s="19" t="n" hidden="false">
        <v/>
      </c>
      <c r="R462" s="19" t="n" hidden="false">
        <f>P462+Q462</f>
        <v>21</v>
      </c>
      <c r="S462" s="19" t="n" hidden="false">
        <f>ROUND(O462*P462,2)</f>
        <v>3780</v>
      </c>
      <c r="T462" s="19" t="n" hidden="false">
        <v/>
      </c>
      <c r="U462" s="19" t="n" hidden="false">
        <f>S462+T462</f>
        <v>3780</v>
      </c>
      <c r="V462" s="21" t="n" hidden="false">
        <f>U462/N462-1</f>
        <v>4.198019801980197</v>
      </c>
      <c r="W462" s="8" t="n">
        <v>180</v>
      </c>
      <c r="X462" s="20" t="n" hidden="false">
        <v>10</v>
      </c>
      <c r="Y462" s="19" t="n" hidden="false">
        <v/>
      </c>
      <c r="Z462" s="19" t="n" hidden="false">
        <f>X462+Y462</f>
        <v>10</v>
      </c>
      <c r="AA462" s="19" t="n" hidden="false">
        <f>ROUND(W462*X462,2)</f>
        <v>1800</v>
      </c>
      <c r="AB462" s="19" t="n" hidden="false">
        <v/>
      </c>
      <c r="AC462" s="19" t="n" hidden="false">
        <f>AA462+AB462</f>
        <v>1800</v>
      </c>
      <c r="AD462" s="21" t="n" hidden="false">
        <f>AC462/N462-1</f>
        <v>1.4752475247524752</v>
      </c>
      <c r="AE462" s="8" t="n">
        <v>180</v>
      </c>
      <c r="AF462" s="20" t="n" hidden="false">
        <v>18</v>
      </c>
      <c r="AG462" s="19" t="n" hidden="false">
        <v/>
      </c>
      <c r="AH462" s="19" t="n" hidden="false">
        <f>AF462+AG462</f>
        <v>18</v>
      </c>
      <c r="AI462" s="19" t="n" hidden="false">
        <f>ROUND(AE462*AF462,2)</f>
        <v>3240</v>
      </c>
      <c r="AJ462" s="19" t="n" hidden="false">
        <v/>
      </c>
      <c r="AK462" s="19" t="n" hidden="false">
        <f>AI462+AJ462</f>
        <v>3240</v>
      </c>
      <c r="AL462" s="21" t="n" hidden="false">
        <f>AK462/N462-1</f>
        <v>3.455445544554455</v>
      </c>
      <c r="AM462" s="8" t="n">
        <v>0</v>
      </c>
      <c r="AN462" s="19" t="n" hidden="false">
        <v>0</v>
      </c>
      <c r="AO462" s="19" t="n" hidden="false">
        <v/>
      </c>
      <c r="AP462" s="19" t="n" hidden="false">
        <f>AN462+AO462</f>
        <v>0</v>
      </c>
      <c r="AQ462" s="19" t="n" hidden="false">
        <f>ROUND(AM462*AN462,2)</f>
        <v>0</v>
      </c>
      <c r="AR462" s="19" t="n" hidden="false">
        <v/>
      </c>
      <c r="AS462" s="19" t="n" hidden="false">
        <f>AQ462+AR462</f>
        <v>0</v>
      </c>
      <c r="AT462" s="21" t="n" hidden="false">
        <f>AS462/N462-1</f>
        <v>-1</v>
      </c>
    </row>
    <row r="463" customFormat="false" hidden="false" outlineLevel="0" collapsed="false">
      <c r="A463" s="18" t="inlineStr">
        <is>
          <t xml:space="preserve">1.1.1.2.1.1.3.13.2</t>
        </is>
      </c>
      <c r="B463" s="18" t="inlineStr">
        <is>
          <t xml:space="preserve"/>
        </is>
      </c>
      <c r="C463" s="22" t="inlineStr">
        <is>
          <t xml:space="preserve">Скоба металлическая однолапковая_ / 31-32мм</t>
        </is>
      </c>
      <c r="D463" s="7" t="inlineStr">
        <is>
          <t xml:space="preserve"/>
        </is>
      </c>
      <c r="E463" s="7" t="inlineStr">
        <is>
          <t xml:space="preserve"/>
        </is>
      </c>
      <c r="F463" s="7" t="inlineStr">
        <is>
          <t xml:space="preserve">ШТ</t>
        </is>
      </c>
      <c r="G463" s="7" t="inlineStr">
        <is>
          <t xml:space="preserve">1</t>
        </is>
      </c>
      <c r="H463" s="8" t="n">
        <v>6060</v>
      </c>
      <c r="I463" s="20" t="n">
        <v>4.79</v>
      </c>
      <c r="J463" s="19" t="n">
        <v/>
      </c>
      <c r="K463" s="19" t="n">
        <f>ROUND(I463,2)+J463</f>
        <v>4.79</v>
      </c>
      <c r="L463" s="19" t="n">
        <f>ROUND(H463*ROUND(I463,2),2)</f>
        <v>29027.4</v>
      </c>
      <c r="M463" s="19" t="n">
        <v/>
      </c>
      <c r="N463" s="19" t="n">
        <f>L463+M463</f>
        <v>29027.4</v>
      </c>
      <c r="O463" s="8" t="n">
        <v>6060</v>
      </c>
      <c r="P463" s="20" t="n" hidden="false">
        <v>23</v>
      </c>
      <c r="Q463" s="19" t="n" hidden="false">
        <v/>
      </c>
      <c r="R463" s="19" t="n" hidden="false">
        <f>P463+Q463</f>
        <v>23</v>
      </c>
      <c r="S463" s="19" t="n" hidden="false">
        <f>ROUND(O463*P463,2)</f>
        <v>139380</v>
      </c>
      <c r="T463" s="19" t="n" hidden="false">
        <v/>
      </c>
      <c r="U463" s="19" t="n" hidden="false">
        <f>S463+T463</f>
        <v>139380</v>
      </c>
      <c r="V463" s="21" t="n" hidden="false">
        <f>U463/N463-1</f>
        <v>3.801670146137787</v>
      </c>
      <c r="W463" s="8" t="n">
        <v>6060</v>
      </c>
      <c r="X463" s="20" t="n" hidden="false">
        <v>10</v>
      </c>
      <c r="Y463" s="19" t="n" hidden="false">
        <v/>
      </c>
      <c r="Z463" s="19" t="n" hidden="false">
        <f>X463+Y463</f>
        <v>10</v>
      </c>
      <c r="AA463" s="19" t="n" hidden="false">
        <f>ROUND(W463*X463,2)</f>
        <v>60600</v>
      </c>
      <c r="AB463" s="19" t="n" hidden="false">
        <v/>
      </c>
      <c r="AC463" s="19" t="n" hidden="false">
        <f>AA463+AB463</f>
        <v>60600</v>
      </c>
      <c r="AD463" s="21" t="n" hidden="false">
        <f>AC463/N463-1</f>
        <v>1.0876826722338202</v>
      </c>
      <c r="AE463" s="8" t="n">
        <v>6060</v>
      </c>
      <c r="AF463" s="20" t="n" hidden="false">
        <v>25</v>
      </c>
      <c r="AG463" s="19" t="n" hidden="false">
        <v/>
      </c>
      <c r="AH463" s="19" t="n" hidden="false">
        <f>AF463+AG463</f>
        <v>25</v>
      </c>
      <c r="AI463" s="19" t="n" hidden="false">
        <f>ROUND(AE463*AF463,2)</f>
        <v>151500</v>
      </c>
      <c r="AJ463" s="19" t="n" hidden="false">
        <v/>
      </c>
      <c r="AK463" s="19" t="n" hidden="false">
        <f>AI463+AJ463</f>
        <v>151500</v>
      </c>
      <c r="AL463" s="21" t="n" hidden="false">
        <f>AK463/N463-1</f>
        <v>4.219206680584551</v>
      </c>
      <c r="AM463" s="8" t="n">
        <v>0</v>
      </c>
      <c r="AN463" s="19" t="n" hidden="false">
        <v>0</v>
      </c>
      <c r="AO463" s="19" t="n" hidden="false">
        <v/>
      </c>
      <c r="AP463" s="19" t="n" hidden="false">
        <f>AN463+AO463</f>
        <v>0</v>
      </c>
      <c r="AQ463" s="19" t="n" hidden="false">
        <f>ROUND(AM463*AN463,2)</f>
        <v>0</v>
      </c>
      <c r="AR463" s="19" t="n" hidden="false">
        <v/>
      </c>
      <c r="AS463" s="19" t="n" hidden="false">
        <f>AQ463+AR463</f>
        <v>0</v>
      </c>
      <c r="AT463" s="21" t="n" hidden="false">
        <f>AS463/N463-1</f>
        <v>-1</v>
      </c>
    </row>
    <row r="464" customFormat="false" hidden="false" outlineLevel="0" collapsed="false">
      <c r="A464" s="18" t="inlineStr">
        <is>
          <t xml:space="preserve">1.1.1.2.1.1.3.13.3</t>
        </is>
      </c>
      <c r="B464" s="18" t="inlineStr">
        <is>
          <t xml:space="preserve"/>
        </is>
      </c>
      <c r="C464" s="22" t="inlineStr">
        <is>
          <t xml:space="preserve">Клипса с дюбелем саморезом для крепления гофротрубы_ / 32 мм</t>
        </is>
      </c>
      <c r="D464" s="7" t="inlineStr">
        <is>
          <t xml:space="preserve"/>
        </is>
      </c>
      <c r="E464" s="7" t="inlineStr">
        <is>
          <t xml:space="preserve"/>
        </is>
      </c>
      <c r="F464" s="7" t="inlineStr">
        <is>
          <t xml:space="preserve">ШТ</t>
        </is>
      </c>
      <c r="G464" s="7" t="inlineStr">
        <is>
          <t xml:space="preserve">2</t>
        </is>
      </c>
      <c r="H464" s="8" t="n">
        <v>2650</v>
      </c>
      <c r="I464" s="20" t="n">
        <v>8.88</v>
      </c>
      <c r="J464" s="19" t="n">
        <v/>
      </c>
      <c r="K464" s="19" t="n">
        <f>ROUND(I464,2)+J464</f>
        <v>8.88</v>
      </c>
      <c r="L464" s="19" t="n">
        <f>ROUND(H464*ROUND(I464,2),2)</f>
        <v>23532</v>
      </c>
      <c r="M464" s="19" t="n">
        <v/>
      </c>
      <c r="N464" s="19" t="n">
        <f>L464+M464</f>
        <v>23532</v>
      </c>
      <c r="O464" s="8" t="n">
        <v>2650</v>
      </c>
      <c r="P464" s="20" t="n" hidden="false">
        <v>21</v>
      </c>
      <c r="Q464" s="19" t="n" hidden="false">
        <v/>
      </c>
      <c r="R464" s="19" t="n" hidden="false">
        <f>P464+Q464</f>
        <v>21</v>
      </c>
      <c r="S464" s="19" t="n" hidden="false">
        <f>ROUND(O464*P464,2)</f>
        <v>55650</v>
      </c>
      <c r="T464" s="19" t="n" hidden="false">
        <v/>
      </c>
      <c r="U464" s="19" t="n" hidden="false">
        <f>S464+T464</f>
        <v>55650</v>
      </c>
      <c r="V464" s="21" t="n" hidden="false">
        <f>U464/N464-1</f>
        <v>1.364864864864865</v>
      </c>
      <c r="W464" s="8" t="n">
        <v>2650</v>
      </c>
      <c r="X464" s="20" t="n" hidden="false">
        <v>10</v>
      </c>
      <c r="Y464" s="19" t="n" hidden="false">
        <v/>
      </c>
      <c r="Z464" s="19" t="n" hidden="false">
        <f>X464+Y464</f>
        <v>10</v>
      </c>
      <c r="AA464" s="19" t="n" hidden="false">
        <f>ROUND(W464*X464,2)</f>
        <v>26500</v>
      </c>
      <c r="AB464" s="19" t="n" hidden="false">
        <v/>
      </c>
      <c r="AC464" s="19" t="n" hidden="false">
        <f>AA464+AB464</f>
        <v>26500</v>
      </c>
      <c r="AD464" s="21" t="n" hidden="false">
        <f>AC464/N464-1</f>
        <v>0.12612612612612617</v>
      </c>
      <c r="AE464" s="8" t="n">
        <v>2650</v>
      </c>
      <c r="AF464" s="20" t="n" hidden="false">
        <v>20</v>
      </c>
      <c r="AG464" s="19" t="n" hidden="false">
        <v/>
      </c>
      <c r="AH464" s="19" t="n" hidden="false">
        <f>AF464+AG464</f>
        <v>20</v>
      </c>
      <c r="AI464" s="19" t="n" hidden="false">
        <f>ROUND(AE464*AF464,2)</f>
        <v>53000</v>
      </c>
      <c r="AJ464" s="19" t="n" hidden="false">
        <v/>
      </c>
      <c r="AK464" s="19" t="n" hidden="false">
        <f>AI464+AJ464</f>
        <v>53000</v>
      </c>
      <c r="AL464" s="21" t="n" hidden="false">
        <f>AK464/N464-1</f>
        <v>1.2522522522522523</v>
      </c>
      <c r="AM464" s="8" t="n">
        <v>0</v>
      </c>
      <c r="AN464" s="19" t="n" hidden="false">
        <v>0</v>
      </c>
      <c r="AO464" s="19" t="n" hidden="false">
        <v/>
      </c>
      <c r="AP464" s="19" t="n" hidden="false">
        <f>AN464+AO464</f>
        <v>0</v>
      </c>
      <c r="AQ464" s="19" t="n" hidden="false">
        <f>ROUND(AM464*AN464,2)</f>
        <v>0</v>
      </c>
      <c r="AR464" s="19" t="n" hidden="false">
        <v/>
      </c>
      <c r="AS464" s="19" t="n" hidden="false">
        <f>AQ464+AR464</f>
        <v>0</v>
      </c>
      <c r="AT464" s="21" t="n" hidden="false">
        <f>AS464/N464-1</f>
        <v>-1</v>
      </c>
    </row>
    <row r="465" customFormat="false" hidden="false" outlineLevel="0" collapsed="false">
      <c r="A465" s="18" t="inlineStr">
        <is>
          <t xml:space="preserve">1.1.1.2.1.1.3.13.4</t>
        </is>
      </c>
      <c r="B465" s="18" t="inlineStr">
        <is>
          <t xml:space="preserve"/>
        </is>
      </c>
      <c r="C465" s="22" t="inlineStr">
        <is>
          <t xml:space="preserve">Клипса с дюбелем саморезом для крепления гофротрубы_ / 40 мм</t>
        </is>
      </c>
      <c r="D465" s="7" t="inlineStr">
        <is>
          <t xml:space="preserve"/>
        </is>
      </c>
      <c r="E465" s="7" t="inlineStr">
        <is>
          <t xml:space="preserve"/>
        </is>
      </c>
      <c r="F465" s="7" t="inlineStr">
        <is>
          <t xml:space="preserve">ШТ</t>
        </is>
      </c>
      <c r="G465" s="7" t="inlineStr">
        <is>
          <t xml:space="preserve">2</t>
        </is>
      </c>
      <c r="H465" s="8" t="n">
        <v>19240</v>
      </c>
      <c r="I465" s="20" t="n">
        <v>10.5</v>
      </c>
      <c r="J465" s="19" t="n">
        <v/>
      </c>
      <c r="K465" s="19" t="n">
        <f>ROUND(I465,2)+J465</f>
        <v>10.5</v>
      </c>
      <c r="L465" s="19" t="n">
        <f>ROUND(H465*ROUND(I465,2),2)</f>
        <v>202020</v>
      </c>
      <c r="M465" s="19" t="n">
        <v/>
      </c>
      <c r="N465" s="19" t="n">
        <f>L465+M465</f>
        <v>202020</v>
      </c>
      <c r="O465" s="8" t="n">
        <v>19240</v>
      </c>
      <c r="P465" s="20" t="n" hidden="false">
        <v>40</v>
      </c>
      <c r="Q465" s="19" t="n" hidden="false">
        <v/>
      </c>
      <c r="R465" s="19" t="n" hidden="false">
        <f>P465+Q465</f>
        <v>40</v>
      </c>
      <c r="S465" s="19" t="n" hidden="false">
        <f>ROUND(O465*P465,2)</f>
        <v>769600</v>
      </c>
      <c r="T465" s="19" t="n" hidden="false">
        <v/>
      </c>
      <c r="U465" s="19" t="n" hidden="false">
        <f>S465+T465</f>
        <v>769600</v>
      </c>
      <c r="V465" s="21" t="n" hidden="false">
        <f>U465/N465-1</f>
        <v>2.8095238095238093</v>
      </c>
      <c r="W465" s="8" t="n">
        <v>19240</v>
      </c>
      <c r="X465" s="20" t="n" hidden="false">
        <v>10</v>
      </c>
      <c r="Y465" s="19" t="n" hidden="false">
        <v/>
      </c>
      <c r="Z465" s="19" t="n" hidden="false">
        <f>X465+Y465</f>
        <v>10</v>
      </c>
      <c r="AA465" s="19" t="n" hidden="false">
        <f>ROUND(W465*X465,2)</f>
        <v>192400</v>
      </c>
      <c r="AB465" s="19" t="n" hidden="false">
        <v/>
      </c>
      <c r="AC465" s="19" t="n" hidden="false">
        <f>AA465+AB465</f>
        <v>192400</v>
      </c>
      <c r="AD465" s="21" t="n" hidden="false">
        <f>AC465/N465-1</f>
        <v>-0.04761904761904767</v>
      </c>
      <c r="AE465" s="8" t="n">
        <v>19240</v>
      </c>
      <c r="AF465" s="20" t="n" hidden="false">
        <v>20</v>
      </c>
      <c r="AG465" s="19" t="n" hidden="false">
        <v/>
      </c>
      <c r="AH465" s="19" t="n" hidden="false">
        <f>AF465+AG465</f>
        <v>20</v>
      </c>
      <c r="AI465" s="19" t="n" hidden="false">
        <f>ROUND(AE465*AF465,2)</f>
        <v>384800</v>
      </c>
      <c r="AJ465" s="19" t="n" hidden="false">
        <v/>
      </c>
      <c r="AK465" s="19" t="n" hidden="false">
        <f>AI465+AJ465</f>
        <v>384800</v>
      </c>
      <c r="AL465" s="21" t="n" hidden="false">
        <f>AK465/N465-1</f>
        <v>0.9047619047619047</v>
      </c>
      <c r="AM465" s="8" t="n">
        <v>0</v>
      </c>
      <c r="AN465" s="19" t="n" hidden="false">
        <v>0</v>
      </c>
      <c r="AO465" s="19" t="n" hidden="false">
        <v/>
      </c>
      <c r="AP465" s="19" t="n" hidden="false">
        <f>AN465+AO465</f>
        <v>0</v>
      </c>
      <c r="AQ465" s="19" t="n" hidden="false">
        <f>ROUND(AM465*AN465,2)</f>
        <v>0</v>
      </c>
      <c r="AR465" s="19" t="n" hidden="false">
        <v/>
      </c>
      <c r="AS465" s="19" t="n" hidden="false">
        <f>AQ465+AR465</f>
        <v>0</v>
      </c>
      <c r="AT465" s="21" t="n" hidden="false">
        <f>AS465/N465-1</f>
        <v>-1</v>
      </c>
    </row>
    <row r="466" customFormat="false" hidden="false" outlineLevel="0" collapsed="false">
      <c r="A466" s="18" t="inlineStr">
        <is>
          <t xml:space="preserve">1.1.1.2.1.1.3.14</t>
        </is>
      </c>
      <c r="B466" s="18" t="inlineStr">
        <is>
          <t xml:space="preserve"/>
        </is>
      </c>
      <c r="C466" s="18" t="inlineStr">
        <is>
          <t xml:space="preserve">Монтаж лотка электротехнического / перфорированного, неперфорированного</t>
        </is>
      </c>
      <c r="D466" s="7" t="inlineStr">
        <is>
          <t xml:space="preserve">С учетом дополнительных комплектующих.СМР предусматривает дополнительные комплектующие</t>
        </is>
      </c>
      <c r="E466" s="7" t="inlineStr">
        <is>
          <t xml:space="preserve"/>
        </is>
      </c>
      <c r="F466" s="7" t="inlineStr">
        <is>
          <t xml:space="preserve">ПОГ М</t>
        </is>
      </c>
      <c r="G466" s="7" t="inlineStr">
        <is>
          <t xml:space="preserve">1</t>
        </is>
      </c>
      <c r="H466" s="8" t="n">
        <v>700</v>
      </c>
      <c r="I466" s="19" t="n">
        <f>ROUND((L467+L468)/H466,2)</f>
        <v>1087.1</v>
      </c>
      <c r="J466" s="20" t="n">
        <v>1066</v>
      </c>
      <c r="K466" s="19" t="n">
        <f>I466+ROUND(J466,2)</f>
        <v>2153.1</v>
      </c>
      <c r="L466" s="19" t="n">
        <f>ROUND(H466*I466,2)</f>
        <v>760970</v>
      </c>
      <c r="M466" s="19" t="n">
        <f>ROUND(H466*ROUND(J466,2),2)</f>
        <v>746200</v>
      </c>
      <c r="N466" s="19" t="n">
        <f>L466+M466</f>
        <v>1507170</v>
      </c>
      <c r="O466" s="8" t="n">
        <v>700</v>
      </c>
      <c r="P466" s="19" t="n" hidden="false">
        <f>ROUND((S467+S468)/O466,2)</f>
        <v>1087.1</v>
      </c>
      <c r="Q466" s="20" t="n" hidden="false">
        <v>1605.6</v>
      </c>
      <c r="R466" s="19" t="n" hidden="false">
        <f>P466+Q466</f>
        <v>2692.7</v>
      </c>
      <c r="S466" s="19" t="n" hidden="false">
        <f>ROUND(O466*P466,2)</f>
        <v>760970</v>
      </c>
      <c r="T466" s="19" t="n" hidden="false">
        <f>ROUND(O466*Q466,2)</f>
        <v>1123920</v>
      </c>
      <c r="U466" s="19" t="n" hidden="false">
        <f>S466+T466</f>
        <v>1884890</v>
      </c>
      <c r="V466" s="21" t="n" hidden="false">
        <f>U466/N466-1</f>
        <v>0.250615391760717</v>
      </c>
      <c r="W466" s="8" t="n">
        <v>700</v>
      </c>
      <c r="X466" s="19" t="n" hidden="false">
        <f>ROUND((AA467+AA468)/W466,2)</f>
        <v>1087.1</v>
      </c>
      <c r="Y466" s="20" t="n" hidden="false">
        <v>2500</v>
      </c>
      <c r="Z466" s="19" t="n" hidden="false">
        <f>X466+Y466</f>
        <v>3587.1</v>
      </c>
      <c r="AA466" s="19" t="n" hidden="false">
        <f>ROUND(W466*X466,2)</f>
        <v>760970</v>
      </c>
      <c r="AB466" s="19" t="n" hidden="false">
        <f>ROUND(W466*Y466,2)</f>
        <v>1750000</v>
      </c>
      <c r="AC466" s="19" t="n" hidden="false">
        <f>AA466+AB466</f>
        <v>2510970</v>
      </c>
      <c r="AD466" s="21" t="n" hidden="false">
        <f>AC466/N466-1</f>
        <v>0.66601644141006</v>
      </c>
      <c r="AE466" s="8" t="n">
        <v>700</v>
      </c>
      <c r="AF466" s="19" t="n" hidden="false">
        <f>ROUND((AI467+AI468)/AE466,2)</f>
        <v>1087.1</v>
      </c>
      <c r="AG466" s="20" t="n" hidden="false">
        <v>2200</v>
      </c>
      <c r="AH466" s="19" t="n" hidden="false">
        <f>AF466+AG466</f>
        <v>3287.1</v>
      </c>
      <c r="AI466" s="19" t="n" hidden="false">
        <f>ROUND(AE466*AF466,2)</f>
        <v>760970</v>
      </c>
      <c r="AJ466" s="19" t="n" hidden="false">
        <f>ROUND(AE466*AG466,2)</f>
        <v>1540000</v>
      </c>
      <c r="AK466" s="19" t="n" hidden="false">
        <f>AI466+AJ466</f>
        <v>2300970</v>
      </c>
      <c r="AL466" s="21" t="n" hidden="false">
        <f>AK466/N466-1</f>
        <v>0.5266824578514699</v>
      </c>
      <c r="AM466" s="8" t="n">
        <v>0</v>
      </c>
      <c r="AN466" s="19" t="n" hidden="false">
        <f>ROUND((AQ467+AQ468)/AM466,2)</f>
        <v>0</v>
      </c>
      <c r="AO466" s="19" t="n" hidden="false">
        <v>0</v>
      </c>
      <c r="AP466" s="19" t="n" hidden="false">
        <f>AN466+AO466</f>
        <v>0</v>
      </c>
      <c r="AQ466" s="19" t="n" hidden="false">
        <f>ROUND(AM466*AN466,2)</f>
        <v>0</v>
      </c>
      <c r="AR466" s="19" t="n" hidden="false">
        <f>ROUND(AM466*AO466,2)</f>
        <v>0</v>
      </c>
      <c r="AS466" s="19" t="n" hidden="false">
        <f>AQ466+AR466</f>
        <v>0</v>
      </c>
      <c r="AT466" s="21" t="n" hidden="false">
        <f>AS466/N466-1</f>
        <v>-1</v>
      </c>
    </row>
    <row r="467" customFormat="false" hidden="false" outlineLevel="0" collapsed="false">
      <c r="A467" s="18" t="inlineStr">
        <is>
          <t xml:space="preserve">1.1.1.2.1.1.3.14.1</t>
        </is>
      </c>
      <c r="B467" s="18" t="inlineStr">
        <is>
          <t xml:space="preserve"/>
        </is>
      </c>
      <c r="C467" s="22" t="inlineStr">
        <is>
          <t xml:space="preserve">Лоток электротехнический перфорированный осн.400мм H=80мм</t>
        </is>
      </c>
      <c r="D467" s="7" t="inlineStr">
        <is>
          <t xml:space="preserve">Без учета дополнительных комплектующих
ДКС,Ostec</t>
        </is>
      </c>
      <c r="E467" s="7" t="inlineStr">
        <is>
          <t xml:space="preserve"/>
        </is>
      </c>
      <c r="F467" s="7" t="inlineStr">
        <is>
          <t xml:space="preserve">М</t>
        </is>
      </c>
      <c r="G467" s="7" t="inlineStr">
        <is>
          <t xml:space="preserve">1</t>
        </is>
      </c>
      <c r="H467" s="8" t="n">
        <v>700</v>
      </c>
      <c r="I467" s="23" t="n">
        <v>831.78</v>
      </c>
      <c r="J467" s="19" t="n">
        <v/>
      </c>
      <c r="K467" s="19" t="n">
        <f>ROUND(I467,2)+J467</f>
        <v>831.78</v>
      </c>
      <c r="L467" s="19" t="n">
        <f>ROUND(H467*ROUND(I467,2),2)</f>
        <v>582246</v>
      </c>
      <c r="M467" s="19" t="n">
        <v/>
      </c>
      <c r="N467" s="19" t="n">
        <f>L467+M467</f>
        <v>582246</v>
      </c>
      <c r="O467" s="8" t="n">
        <v>700</v>
      </c>
      <c r="P467" s="23" t="n" hidden="false">
        <v>831.78</v>
      </c>
      <c r="Q467" s="19" t="n" hidden="false">
        <v/>
      </c>
      <c r="R467" s="19" t="n" hidden="false">
        <f>P467+Q467</f>
        <v>831.78</v>
      </c>
      <c r="S467" s="19" t="n" hidden="false">
        <f>ROUND(O467*P467,2)</f>
        <v>582246</v>
      </c>
      <c r="T467" s="19" t="n" hidden="false">
        <v/>
      </c>
      <c r="U467" s="19" t="n" hidden="false">
        <f>S467+T467</f>
        <v>582246</v>
      </c>
      <c r="V467" s="21" t="n" hidden="false">
        <f>U467/N467-1</f>
        <v>0</v>
      </c>
      <c r="W467" s="8" t="n">
        <v>700</v>
      </c>
      <c r="X467" s="23" t="n" hidden="false">
        <v>831.78</v>
      </c>
      <c r="Y467" s="19" t="n" hidden="false">
        <v/>
      </c>
      <c r="Z467" s="19" t="n" hidden="false">
        <f>X467+Y467</f>
        <v>831.78</v>
      </c>
      <c r="AA467" s="19" t="n" hidden="false">
        <f>ROUND(W467*X467,2)</f>
        <v>582246</v>
      </c>
      <c r="AB467" s="19" t="n" hidden="false">
        <v/>
      </c>
      <c r="AC467" s="19" t="n" hidden="false">
        <f>AA467+AB467</f>
        <v>582246</v>
      </c>
      <c r="AD467" s="21" t="n" hidden="false">
        <f>AC467/N467-1</f>
        <v>0</v>
      </c>
      <c r="AE467" s="8" t="n">
        <v>700</v>
      </c>
      <c r="AF467" s="23" t="n" hidden="false">
        <v>831.78</v>
      </c>
      <c r="AG467" s="19" t="n" hidden="false">
        <v/>
      </c>
      <c r="AH467" s="19" t="n" hidden="false">
        <f>AF467+AG467</f>
        <v>831.78</v>
      </c>
      <c r="AI467" s="19" t="n" hidden="false">
        <f>ROUND(AE467*AF467,2)</f>
        <v>582246</v>
      </c>
      <c r="AJ467" s="19" t="n" hidden="false">
        <v/>
      </c>
      <c r="AK467" s="19" t="n" hidden="false">
        <f>AI467+AJ467</f>
        <v>582246</v>
      </c>
      <c r="AL467" s="21" t="n" hidden="false">
        <f>AK467/N467-1</f>
        <v>0</v>
      </c>
      <c r="AM467" s="8" t="n">
        <v>0</v>
      </c>
      <c r="AN467" s="23" t="n" hidden="false">
        <v>0</v>
      </c>
      <c r="AO467" s="19" t="n" hidden="false">
        <v/>
      </c>
      <c r="AP467" s="19" t="n" hidden="false">
        <f>AN467+AO467</f>
        <v>0</v>
      </c>
      <c r="AQ467" s="19" t="n" hidden="false">
        <f>ROUND(AM467*AN467,2)</f>
        <v>0</v>
      </c>
      <c r="AR467" s="19" t="n" hidden="false">
        <v/>
      </c>
      <c r="AS467" s="19" t="n" hidden="false">
        <f>AQ467+AR467</f>
        <v>0</v>
      </c>
      <c r="AT467" s="21" t="n" hidden="false">
        <f>AS467/N467-1</f>
        <v>-1</v>
      </c>
    </row>
    <row r="468" customFormat="false" hidden="false" outlineLevel="0" collapsed="false">
      <c r="A468" s="18" t="inlineStr">
        <is>
          <t xml:space="preserve">1.1.1.2.1.1.3.14.2</t>
        </is>
      </c>
      <c r="B468" s="18" t="inlineStr">
        <is>
          <t xml:space="preserve"/>
        </is>
      </c>
      <c r="C468" s="22" t="inlineStr">
        <is>
          <t xml:space="preserve">Крышка на лоток осн.400мм</t>
        </is>
      </c>
      <c r="D468" s="7" t="inlineStr">
        <is>
          <t xml:space="preserve">Без учета дополнительных комплектующих
ДКС,Ostec</t>
        </is>
      </c>
      <c r="E468" s="7" t="inlineStr">
        <is>
          <t xml:space="preserve"/>
        </is>
      </c>
      <c r="F468" s="7" t="inlineStr">
        <is>
          <t xml:space="preserve">М</t>
        </is>
      </c>
      <c r="G468" s="7" t="inlineStr">
        <is>
          <t xml:space="preserve">1</t>
        </is>
      </c>
      <c r="H468" s="8" t="n">
        <v>700</v>
      </c>
      <c r="I468" s="23" t="n">
        <v>255.32</v>
      </c>
      <c r="J468" s="19" t="n">
        <v/>
      </c>
      <c r="K468" s="19" t="n">
        <f>ROUND(I468,2)+J468</f>
        <v>255.32</v>
      </c>
      <c r="L468" s="19" t="n">
        <f>ROUND(H468*ROUND(I468,2),2)</f>
        <v>178724</v>
      </c>
      <c r="M468" s="19" t="n">
        <v/>
      </c>
      <c r="N468" s="19" t="n">
        <f>L468+M468</f>
        <v>178724</v>
      </c>
      <c r="O468" s="8" t="n">
        <v>700</v>
      </c>
      <c r="P468" s="23" t="n" hidden="false">
        <v>255.32</v>
      </c>
      <c r="Q468" s="19" t="n" hidden="false">
        <v/>
      </c>
      <c r="R468" s="19" t="n" hidden="false">
        <f>P468+Q468</f>
        <v>255.32</v>
      </c>
      <c r="S468" s="19" t="n" hidden="false">
        <f>ROUND(O468*P468,2)</f>
        <v>178724</v>
      </c>
      <c r="T468" s="19" t="n" hidden="false">
        <v/>
      </c>
      <c r="U468" s="19" t="n" hidden="false">
        <f>S468+T468</f>
        <v>178724</v>
      </c>
      <c r="V468" s="21" t="n" hidden="false">
        <f>U468/N468-1</f>
        <v>0</v>
      </c>
      <c r="W468" s="8" t="n">
        <v>700</v>
      </c>
      <c r="X468" s="23" t="n" hidden="false">
        <v>255.32</v>
      </c>
      <c r="Y468" s="19" t="n" hidden="false">
        <v/>
      </c>
      <c r="Z468" s="19" t="n" hidden="false">
        <f>X468+Y468</f>
        <v>255.32</v>
      </c>
      <c r="AA468" s="19" t="n" hidden="false">
        <f>ROUND(W468*X468,2)</f>
        <v>178724</v>
      </c>
      <c r="AB468" s="19" t="n" hidden="false">
        <v/>
      </c>
      <c r="AC468" s="19" t="n" hidden="false">
        <f>AA468+AB468</f>
        <v>178724</v>
      </c>
      <c r="AD468" s="21" t="n" hidden="false">
        <f>AC468/N468-1</f>
        <v>0</v>
      </c>
      <c r="AE468" s="8" t="n">
        <v>700</v>
      </c>
      <c r="AF468" s="23" t="n" hidden="false">
        <v>255.32</v>
      </c>
      <c r="AG468" s="19" t="n" hidden="false">
        <v/>
      </c>
      <c r="AH468" s="19" t="n" hidden="false">
        <f>AF468+AG468</f>
        <v>255.32</v>
      </c>
      <c r="AI468" s="19" t="n" hidden="false">
        <f>ROUND(AE468*AF468,2)</f>
        <v>178724</v>
      </c>
      <c r="AJ468" s="19" t="n" hidden="false">
        <v/>
      </c>
      <c r="AK468" s="19" t="n" hidden="false">
        <f>AI468+AJ468</f>
        <v>178724</v>
      </c>
      <c r="AL468" s="21" t="n" hidden="false">
        <f>AK468/N468-1</f>
        <v>0</v>
      </c>
      <c r="AM468" s="8" t="n">
        <v>0</v>
      </c>
      <c r="AN468" s="23" t="n" hidden="false">
        <v>0</v>
      </c>
      <c r="AO468" s="19" t="n" hidden="false">
        <v/>
      </c>
      <c r="AP468" s="19" t="n" hidden="false">
        <f>AN468+AO468</f>
        <v>0</v>
      </c>
      <c r="AQ468" s="19" t="n" hidden="false">
        <f>ROUND(AM468*AN468,2)</f>
        <v>0</v>
      </c>
      <c r="AR468" s="19" t="n" hidden="false">
        <v/>
      </c>
      <c r="AS468" s="19" t="n" hidden="false">
        <f>AQ468+AR468</f>
        <v>0</v>
      </c>
      <c r="AT468" s="21" t="n" hidden="false">
        <f>AS468/N468-1</f>
        <v>-1</v>
      </c>
    </row>
    <row r="469" customFormat="false" hidden="false" outlineLevel="0" collapsed="false">
      <c r="A469" s="18" t="inlineStr">
        <is>
          <t xml:space="preserve">1.1.1.2.1.1.3.15</t>
        </is>
      </c>
      <c r="B469" s="18" t="inlineStr">
        <is>
          <t xml:space="preserve"/>
        </is>
      </c>
      <c r="C469" s="18" t="inlineStr">
        <is>
          <t xml:space="preserve">Монтаж лотка электротехнического / лестничного</t>
        </is>
      </c>
      <c r="D469" s="7" t="inlineStr">
        <is>
          <t xml:space="preserve">С учетом дополнительных комплектующих.СМР предусматривает дополнительные комплектующие</t>
        </is>
      </c>
      <c r="E469" s="7" t="inlineStr">
        <is>
          <t xml:space="preserve"/>
        </is>
      </c>
      <c r="F469" s="7" t="inlineStr">
        <is>
          <t xml:space="preserve">ПОГ М</t>
        </is>
      </c>
      <c r="G469" s="7" t="inlineStr">
        <is>
          <t xml:space="preserve">1</t>
        </is>
      </c>
      <c r="H469" s="8" t="n">
        <v>150</v>
      </c>
      <c r="I469" s="19" t="n">
        <f>ROUND((L470)/H469,2)</f>
        <v>821</v>
      </c>
      <c r="J469" s="20" t="n">
        <v>1066</v>
      </c>
      <c r="K469" s="19" t="n">
        <f>I469+ROUND(J469,2)</f>
        <v>1887</v>
      </c>
      <c r="L469" s="19" t="n">
        <f>ROUND(H469*I469,2)</f>
        <v>123150</v>
      </c>
      <c r="M469" s="19" t="n">
        <f>ROUND(H469*ROUND(J469,2),2)</f>
        <v>159900</v>
      </c>
      <c r="N469" s="19" t="n">
        <f>L469+M469</f>
        <v>283050</v>
      </c>
      <c r="O469" s="8" t="n">
        <v>150</v>
      </c>
      <c r="P469" s="19" t="n" hidden="false">
        <f>ROUND((S470)/O469,2)</f>
        <v>821</v>
      </c>
      <c r="Q469" s="20" t="n" hidden="false">
        <v>1605.6</v>
      </c>
      <c r="R469" s="19" t="n" hidden="false">
        <f>P469+Q469</f>
        <v>2426.6</v>
      </c>
      <c r="S469" s="19" t="n" hidden="false">
        <f>ROUND(O469*P469,2)</f>
        <v>123150</v>
      </c>
      <c r="T469" s="19" t="n" hidden="false">
        <f>ROUND(O469*Q469,2)</f>
        <v>240840</v>
      </c>
      <c r="U469" s="19" t="n" hidden="false">
        <f>S469+T469</f>
        <v>363990</v>
      </c>
      <c r="V469" s="21" t="n" hidden="false">
        <f>U469/N469-1</f>
        <v>0.28595654478007426</v>
      </c>
      <c r="W469" s="8" t="n">
        <v>150</v>
      </c>
      <c r="X469" s="19" t="n" hidden="false">
        <f>ROUND((AA470)/W469,2)</f>
        <v>821</v>
      </c>
      <c r="Y469" s="20" t="n" hidden="false">
        <v>2500</v>
      </c>
      <c r="Z469" s="19" t="n" hidden="false">
        <f>X469+Y469</f>
        <v>3321</v>
      </c>
      <c r="AA469" s="19" t="n" hidden="false">
        <f>ROUND(W469*X469,2)</f>
        <v>123150</v>
      </c>
      <c r="AB469" s="19" t="n" hidden="false">
        <f>ROUND(W469*Y469,2)</f>
        <v>375000</v>
      </c>
      <c r="AC469" s="19" t="n" hidden="false">
        <f>AA469+AB469</f>
        <v>498150</v>
      </c>
      <c r="AD469" s="21" t="n" hidden="false">
        <f>AC469/N469-1</f>
        <v>0.7599364069952306</v>
      </c>
      <c r="AE469" s="8" t="n">
        <v>150</v>
      </c>
      <c r="AF469" s="19" t="n" hidden="false">
        <f>ROUND((AI470)/AE469,2)</f>
        <v>821</v>
      </c>
      <c r="AG469" s="20" t="n" hidden="false">
        <v>2200</v>
      </c>
      <c r="AH469" s="19" t="n" hidden="false">
        <f>AF469+AG469</f>
        <v>3021</v>
      </c>
      <c r="AI469" s="19" t="n" hidden="false">
        <f>ROUND(AE469*AF469,2)</f>
        <v>123150</v>
      </c>
      <c r="AJ469" s="19" t="n" hidden="false">
        <f>ROUND(AE469*AG469,2)</f>
        <v>330000</v>
      </c>
      <c r="AK469" s="19" t="n" hidden="false">
        <f>AI469+AJ469</f>
        <v>453150</v>
      </c>
      <c r="AL469" s="21" t="n" hidden="false">
        <f>AK469/N469-1</f>
        <v>0.6009538950715421</v>
      </c>
      <c r="AM469" s="8" t="n">
        <v>0</v>
      </c>
      <c r="AN469" s="19" t="n" hidden="false">
        <f>ROUND((AQ470)/AM469,2)</f>
        <v>0</v>
      </c>
      <c r="AO469" s="19" t="n" hidden="false">
        <v>0</v>
      </c>
      <c r="AP469" s="19" t="n" hidden="false">
        <f>AN469+AO469</f>
        <v>0</v>
      </c>
      <c r="AQ469" s="19" t="n" hidden="false">
        <f>ROUND(AM469*AN469,2)</f>
        <v>0</v>
      </c>
      <c r="AR469" s="19" t="n" hidden="false">
        <f>ROUND(AM469*AO469,2)</f>
        <v>0</v>
      </c>
      <c r="AS469" s="19" t="n" hidden="false">
        <f>AQ469+AR469</f>
        <v>0</v>
      </c>
      <c r="AT469" s="21" t="n" hidden="false">
        <f>AS469/N469-1</f>
        <v>-1</v>
      </c>
    </row>
    <row r="470" customFormat="false" hidden="false" outlineLevel="0" collapsed="false">
      <c r="A470" s="18" t="inlineStr">
        <is>
          <t xml:space="preserve">1.1.1.2.1.1.3.15.1</t>
        </is>
      </c>
      <c r="B470" s="18" t="inlineStr">
        <is>
          <t xml:space="preserve"/>
        </is>
      </c>
      <c r="C470" s="22" t="inlineStr">
        <is>
          <t xml:space="preserve">Лоток электротехнический лестничный осн.400мм H=80мм</t>
        </is>
      </c>
      <c r="D470" s="7" t="inlineStr">
        <is>
          <t xml:space="preserve">Без учета дополнительных комплектующих
ДКС,Ostec</t>
        </is>
      </c>
      <c r="E470" s="7" t="inlineStr">
        <is>
          <t xml:space="preserve"/>
        </is>
      </c>
      <c r="F470" s="7" t="inlineStr">
        <is>
          <t xml:space="preserve">М</t>
        </is>
      </c>
      <c r="G470" s="7" t="inlineStr">
        <is>
          <t xml:space="preserve">1</t>
        </is>
      </c>
      <c r="H470" s="8" t="n">
        <v>150</v>
      </c>
      <c r="I470" s="23" t="n">
        <v>821</v>
      </c>
      <c r="J470" s="19" t="n">
        <v/>
      </c>
      <c r="K470" s="19" t="n">
        <f>ROUND(I470,2)+J470</f>
        <v>821</v>
      </c>
      <c r="L470" s="19" t="n">
        <f>ROUND(H470*ROUND(I470,2),2)</f>
        <v>123150</v>
      </c>
      <c r="M470" s="19" t="n">
        <v/>
      </c>
      <c r="N470" s="19" t="n">
        <f>L470+M470</f>
        <v>123150</v>
      </c>
      <c r="O470" s="8" t="n">
        <v>150</v>
      </c>
      <c r="P470" s="23" t="n" hidden="false">
        <v>821</v>
      </c>
      <c r="Q470" s="19" t="n" hidden="false">
        <v/>
      </c>
      <c r="R470" s="19" t="n" hidden="false">
        <f>P470+Q470</f>
        <v>821</v>
      </c>
      <c r="S470" s="19" t="n" hidden="false">
        <f>ROUND(O470*P470,2)</f>
        <v>123150</v>
      </c>
      <c r="T470" s="19" t="n" hidden="false">
        <v/>
      </c>
      <c r="U470" s="19" t="n" hidden="false">
        <f>S470+T470</f>
        <v>123150</v>
      </c>
      <c r="V470" s="21" t="n" hidden="false">
        <f>U470/N470-1</f>
        <v>0</v>
      </c>
      <c r="W470" s="8" t="n">
        <v>150</v>
      </c>
      <c r="X470" s="23" t="n" hidden="false">
        <v>821</v>
      </c>
      <c r="Y470" s="19" t="n" hidden="false">
        <v/>
      </c>
      <c r="Z470" s="19" t="n" hidden="false">
        <f>X470+Y470</f>
        <v>821</v>
      </c>
      <c r="AA470" s="19" t="n" hidden="false">
        <f>ROUND(W470*X470,2)</f>
        <v>123150</v>
      </c>
      <c r="AB470" s="19" t="n" hidden="false">
        <v/>
      </c>
      <c r="AC470" s="19" t="n" hidden="false">
        <f>AA470+AB470</f>
        <v>123150</v>
      </c>
      <c r="AD470" s="21" t="n" hidden="false">
        <f>AC470/N470-1</f>
        <v>0</v>
      </c>
      <c r="AE470" s="8" t="n">
        <v>150</v>
      </c>
      <c r="AF470" s="23" t="n" hidden="false">
        <v>821</v>
      </c>
      <c r="AG470" s="19" t="n" hidden="false">
        <v/>
      </c>
      <c r="AH470" s="19" t="n" hidden="false">
        <f>AF470+AG470</f>
        <v>821</v>
      </c>
      <c r="AI470" s="19" t="n" hidden="false">
        <f>ROUND(AE470*AF470,2)</f>
        <v>123150</v>
      </c>
      <c r="AJ470" s="19" t="n" hidden="false">
        <v/>
      </c>
      <c r="AK470" s="19" t="n" hidden="false">
        <f>AI470+AJ470</f>
        <v>123150</v>
      </c>
      <c r="AL470" s="21" t="n" hidden="false">
        <f>AK470/N470-1</f>
        <v>0</v>
      </c>
      <c r="AM470" s="8" t="n">
        <v>0</v>
      </c>
      <c r="AN470" s="23" t="n" hidden="false">
        <v>0</v>
      </c>
      <c r="AO470" s="19" t="n" hidden="false">
        <v/>
      </c>
      <c r="AP470" s="19" t="n" hidden="false">
        <f>AN470+AO470</f>
        <v>0</v>
      </c>
      <c r="AQ470" s="19" t="n" hidden="false">
        <f>ROUND(AM470*AN470,2)</f>
        <v>0</v>
      </c>
      <c r="AR470" s="19" t="n" hidden="false">
        <v/>
      </c>
      <c r="AS470" s="19" t="n" hidden="false">
        <f>AQ470+AR470</f>
        <v>0</v>
      </c>
      <c r="AT470" s="21" t="n" hidden="false">
        <f>AS470/N470-1</f>
        <v>-1</v>
      </c>
    </row>
    <row r="471" customFormat="false" hidden="false" outlineLevel="0" collapsed="false">
      <c r="A471" s="14" t="inlineStr">
        <is>
          <t xml:space="preserve">1.1.1.2.1.1.4</t>
        </is>
      </c>
      <c r="B471" s="14" t="inlineStr">
        <is>
          <t xml:space="preserve"/>
        </is>
      </c>
      <c r="C471" s="14" t="inlineStr">
        <is>
          <t xml:space="preserve">Монтаж электроустановочных изделий</t>
        </is>
      </c>
      <c r="D471" s="6" t="inlineStr">
        <is>
          <t xml:space="preserve"/>
        </is>
      </c>
      <c r="E471" s="6" t="inlineStr">
        <is>
          <t xml:space="preserve"/>
        </is>
      </c>
      <c r="F471" s="6" t="inlineStr">
        <is>
          <t xml:space="preserve"/>
        </is>
      </c>
      <c r="G471" s="6" t="inlineStr">
        <is>
          <t xml:space="preserve"/>
        </is>
      </c>
      <c r="H471" s="15" t="n">
        <v/>
      </c>
      <c r="I471" s="16" t="n">
        <v/>
      </c>
      <c r="J471" s="16" t="n">
        <v/>
      </c>
      <c r="K471" s="16" t="n">
        <v/>
      </c>
      <c r="L471" s="16" t="n">
        <f>L472+L477+L481+L483+L486</f>
        <v>27486.3</v>
      </c>
      <c r="M471" s="16" t="n">
        <f>M472+M477+M481+M483+M486</f>
        <v>411651</v>
      </c>
      <c r="N471" s="16" t="n">
        <f>N472+N477+N481+N483+N486</f>
        <v>439137.3</v>
      </c>
      <c r="O471" s="15" t="n">
        <v/>
      </c>
      <c r="P471" s="16" t="n" hidden="false">
        <v/>
      </c>
      <c r="Q471" s="16" t="n" hidden="false">
        <v/>
      </c>
      <c r="R471" s="16" t="n" hidden="false">
        <v/>
      </c>
      <c r="S471" s="16" t="n" hidden="false">
        <f>S472+S477+S481+S483+S486</f>
        <v>119846.32</v>
      </c>
      <c r="T471" s="16" t="n" hidden="false">
        <f>T472+T477+T481+T483+T486</f>
        <v>693302.4</v>
      </c>
      <c r="U471" s="16" t="n" hidden="false">
        <f>U472+U477+U481+U483+U486</f>
        <v>813148.72</v>
      </c>
      <c r="V471" s="17" t="n" hidden="false">
        <f>U471/N471-1</f>
        <v>0.8516958591310735</v>
      </c>
      <c r="W471" s="15" t="n">
        <v/>
      </c>
      <c r="X471" s="16" t="n" hidden="false">
        <v/>
      </c>
      <c r="Y471" s="16" t="n" hidden="false">
        <v/>
      </c>
      <c r="Z471" s="16" t="n" hidden="false">
        <v/>
      </c>
      <c r="AA471" s="16" t="n" hidden="false">
        <f>AA472+AA477+AA481+AA483+AA486</f>
        <v>235852.41</v>
      </c>
      <c r="AB471" s="16" t="n" hidden="false">
        <f>AB472+AB477+AB481+AB483+AB486</f>
        <v>839860</v>
      </c>
      <c r="AC471" s="16" t="n" hidden="false">
        <f>AC472+AC477+AC481+AC483+AC486</f>
        <v>1075712.41</v>
      </c>
      <c r="AD471" s="17" t="n" hidden="false">
        <f>AC471/N471-1</f>
        <v>1.4496038255005894</v>
      </c>
      <c r="AE471" s="15" t="n">
        <v/>
      </c>
      <c r="AF471" s="16" t="n" hidden="false">
        <v/>
      </c>
      <c r="AG471" s="16" t="n" hidden="false">
        <v/>
      </c>
      <c r="AH471" s="16" t="n" hidden="false">
        <v/>
      </c>
      <c r="AI471" s="16" t="n" hidden="false">
        <f>AI472+AI477+AI481+AI483+AI486</f>
        <v>182766.2</v>
      </c>
      <c r="AJ471" s="16" t="n" hidden="false">
        <f>AJ472+AJ477+AJ481+AJ483+AJ486</f>
        <v>1244000</v>
      </c>
      <c r="AK471" s="16" t="n" hidden="false">
        <f>AK472+AK477+AK481+AK483+AK486</f>
        <v>1426766.2</v>
      </c>
      <c r="AL471" s="17" t="n" hidden="false">
        <f>AK471/N471-1</f>
        <v>2.2490207504577726</v>
      </c>
      <c r="AM471" s="15" t="n">
        <v/>
      </c>
      <c r="AN471" s="16" t="n" hidden="false">
        <v/>
      </c>
      <c r="AO471" s="16" t="n" hidden="false">
        <v/>
      </c>
      <c r="AP471" s="16" t="n" hidden="false">
        <v/>
      </c>
      <c r="AQ471" s="16" t="n" hidden="false">
        <f>AQ472+AQ477+AQ481+AQ483+AQ486</f>
        <v>0</v>
      </c>
      <c r="AR471" s="16" t="n" hidden="false">
        <f>AR472+AR477+AR481+AR483+AR486</f>
        <v>0</v>
      </c>
      <c r="AS471" s="16" t="n" hidden="false">
        <f>AS472+AS477+AS481+AS483+AS486</f>
        <v>0</v>
      </c>
      <c r="AT471" s="17" t="n" hidden="false">
        <f>AS471/N471-1</f>
        <v>-1</v>
      </c>
    </row>
    <row r="472" customFormat="false" hidden="false" outlineLevel="0" collapsed="false">
      <c r="A472" s="18" t="inlineStr">
        <is>
          <t xml:space="preserve">1.1.1.2.1.1.4.1</t>
        </is>
      </c>
      <c r="B472" s="18" t="inlineStr">
        <is>
          <t xml:space="preserve"/>
        </is>
      </c>
      <c r="C472" s="18" t="inlineStr">
        <is>
          <t xml:space="preserve">Монтаж электрических оконечных устройств / выключатель, переключатель</t>
        </is>
      </c>
      <c r="D472" s="7" t="inlineStr">
        <is>
          <t xml:space="preserve"/>
        </is>
      </c>
      <c r="E472" s="7" t="inlineStr">
        <is>
          <t xml:space="preserve">Выгружается из БО по объектам BIM-КЦ</t>
        </is>
      </c>
      <c r="F472" s="7" t="inlineStr">
        <is>
          <t xml:space="preserve">ШТ</t>
        </is>
      </c>
      <c r="G472" s="7" t="inlineStr">
        <is>
          <t xml:space="preserve">1</t>
        </is>
      </c>
      <c r="H472" s="8" t="n">
        <v>177</v>
      </c>
      <c r="I472" s="19" t="n">
        <f>ROUND((L473+L474+L475+L476)/H472,2)</f>
        <v>92.91</v>
      </c>
      <c r="J472" s="20" t="n">
        <v>478</v>
      </c>
      <c r="K472" s="19" t="n">
        <f>I472+ROUND(J472,2)</f>
        <v>570.91</v>
      </c>
      <c r="L472" s="19" t="n">
        <f>ROUND(H472*I472,2)</f>
        <v>16445.07</v>
      </c>
      <c r="M472" s="19" t="n">
        <f>ROUND(H472*ROUND(J472,2),2)</f>
        <v>84606</v>
      </c>
      <c r="N472" s="19" t="n">
        <f>L472+M472</f>
        <v>101051.07</v>
      </c>
      <c r="O472" s="8" t="n">
        <v>177</v>
      </c>
      <c r="P472" s="19" t="n" hidden="false">
        <f>ROUND((S473+S474+S475+S476)/O472,2)</f>
        <v>153.47</v>
      </c>
      <c r="Q472" s="20" t="n" hidden="false">
        <v>764.8</v>
      </c>
      <c r="R472" s="19" t="n" hidden="false">
        <f>P472+Q472</f>
        <v>918.27</v>
      </c>
      <c r="S472" s="19" t="n" hidden="false">
        <f>ROUND(O472*P472,2)</f>
        <v>27164.19</v>
      </c>
      <c r="T472" s="19" t="n" hidden="false">
        <f>ROUND(O472*Q472,2)</f>
        <v>135369.6</v>
      </c>
      <c r="U472" s="19" t="n" hidden="false">
        <f>S472+T472</f>
        <v>162533.79</v>
      </c>
      <c r="V472" s="21" t="n" hidden="false">
        <f>U472/N472-1</f>
        <v>0.6084321521781015</v>
      </c>
      <c r="W472" s="8" t="n">
        <v>177</v>
      </c>
      <c r="X472" s="19" t="n" hidden="false">
        <f>ROUND((AA473+AA474+AA475+AA476)/W472,2)</f>
        <v>144.64</v>
      </c>
      <c r="Y472" s="20" t="n" hidden="false">
        <v>950</v>
      </c>
      <c r="Z472" s="19" t="n" hidden="false">
        <f>X472+Y472</f>
        <v>1094.64</v>
      </c>
      <c r="AA472" s="19" t="n" hidden="false">
        <f>ROUND(W472*X472,2)</f>
        <v>25601.28</v>
      </c>
      <c r="AB472" s="19" t="n" hidden="false">
        <f>ROUND(W472*Y472,2)</f>
        <v>168150</v>
      </c>
      <c r="AC472" s="19" t="n" hidden="false">
        <f>AA472+AB472</f>
        <v>193751.28</v>
      </c>
      <c r="AD472" s="21" t="n" hidden="false">
        <f>AC472/N472-1</f>
        <v>0.9173600042038148</v>
      </c>
      <c r="AE472" s="8" t="n">
        <v>177</v>
      </c>
      <c r="AF472" s="19" t="n" hidden="false">
        <f>ROUND((AI473+AI474+AI475+AI476)/AE472,2)</f>
        <v>196.41</v>
      </c>
      <c r="AG472" s="20" t="n" hidden="false">
        <v>1000</v>
      </c>
      <c r="AH472" s="19" t="n" hidden="false">
        <f>AF472+AG472</f>
        <v>1196.41</v>
      </c>
      <c r="AI472" s="19" t="n" hidden="false">
        <f>ROUND(AE472*AF472,2)</f>
        <v>34764.57</v>
      </c>
      <c r="AJ472" s="19" t="n" hidden="false">
        <f>ROUND(AE472*AG472,2)</f>
        <v>177000</v>
      </c>
      <c r="AK472" s="19" t="n" hidden="false">
        <f>AI472+AJ472</f>
        <v>211764.57</v>
      </c>
      <c r="AL472" s="21" t="n" hidden="false">
        <f>AK472/N472-1</f>
        <v>1.0956192744916011</v>
      </c>
      <c r="AM472" s="8" t="n">
        <v>0</v>
      </c>
      <c r="AN472" s="19" t="n" hidden="false">
        <f>ROUND((AQ473+AQ474+AQ475+AQ476)/AM472,2)</f>
        <v>0</v>
      </c>
      <c r="AO472" s="19" t="n" hidden="false">
        <v>0</v>
      </c>
      <c r="AP472" s="19" t="n" hidden="false">
        <f>AN472+AO472</f>
        <v>0</v>
      </c>
      <c r="AQ472" s="19" t="n" hidden="false">
        <f>ROUND(AM472*AN472,2)</f>
        <v>0</v>
      </c>
      <c r="AR472" s="19" t="n" hidden="false">
        <f>ROUND(AM472*AO472,2)</f>
        <v>0</v>
      </c>
      <c r="AS472" s="19" t="n" hidden="false">
        <f>AQ472+AR472</f>
        <v>0</v>
      </c>
      <c r="AT472" s="21" t="n" hidden="false">
        <f>AS472/N472-1</f>
        <v>-1</v>
      </c>
    </row>
    <row r="473" customFormat="false" hidden="false" outlineLevel="0" collapsed="false">
      <c r="A473" s="18" t="inlineStr">
        <is>
          <t xml:space="preserve">1.1.1.2.1.1.4.1.1</t>
        </is>
      </c>
      <c r="B473" s="18" t="inlineStr">
        <is>
          <t xml:space="preserve"/>
        </is>
      </c>
      <c r="C473" s="22" t="inlineStr">
        <is>
          <t xml:space="preserve">Рамка Schneider Electric Glossa_ / белый / 1 пост / GSL000101</t>
        </is>
      </c>
      <c r="D473" s="7" t="inlineStr">
        <is>
          <t xml:space="preserve">Рамка 1 постовая - пластиковая LK60, цвет Белый</t>
        </is>
      </c>
      <c r="E473" s="7" t="inlineStr">
        <is>
          <t xml:space="preserve"/>
        </is>
      </c>
      <c r="F473" s="7" t="inlineStr">
        <is>
          <t xml:space="preserve">ШТ</t>
        </is>
      </c>
      <c r="G473" s="7" t="inlineStr">
        <is>
          <t xml:space="preserve">1</t>
        </is>
      </c>
      <c r="H473" s="8" t="n">
        <v>177</v>
      </c>
      <c r="I473" s="23" t="n">
        <v>10.66</v>
      </c>
      <c r="J473" s="19" t="n">
        <v/>
      </c>
      <c r="K473" s="19" t="n">
        <f>ROUND(I473,2)+J473</f>
        <v>10.66</v>
      </c>
      <c r="L473" s="19" t="n">
        <f>ROUND(H473*ROUND(I473,2),2)</f>
        <v>1886.82</v>
      </c>
      <c r="M473" s="19" t="n">
        <v/>
      </c>
      <c r="N473" s="19" t="n">
        <f>L473+M473</f>
        <v>1886.82</v>
      </c>
      <c r="O473" s="8" t="n">
        <v>177</v>
      </c>
      <c r="P473" s="23" t="n" hidden="false">
        <v>10.66</v>
      </c>
      <c r="Q473" s="19" t="n" hidden="false">
        <v/>
      </c>
      <c r="R473" s="19" t="n" hidden="false">
        <f>P473+Q473</f>
        <v>10.66</v>
      </c>
      <c r="S473" s="19" t="n" hidden="false">
        <f>ROUND(O473*P473,2)</f>
        <v>1886.82</v>
      </c>
      <c r="T473" s="19" t="n" hidden="false">
        <v/>
      </c>
      <c r="U473" s="19" t="n" hidden="false">
        <f>S473+T473</f>
        <v>1886.82</v>
      </c>
      <c r="V473" s="21" t="n" hidden="false">
        <f>U473/N473-1</f>
        <v>0</v>
      </c>
      <c r="W473" s="8" t="n">
        <v>177</v>
      </c>
      <c r="X473" s="23" t="n" hidden="false">
        <v>10.66</v>
      </c>
      <c r="Y473" s="19" t="n" hidden="false">
        <v/>
      </c>
      <c r="Z473" s="19" t="n" hidden="false">
        <f>X473+Y473</f>
        <v>10.66</v>
      </c>
      <c r="AA473" s="19" t="n" hidden="false">
        <f>ROUND(W473*X473,2)</f>
        <v>1886.82</v>
      </c>
      <c r="AB473" s="19" t="n" hidden="false">
        <v/>
      </c>
      <c r="AC473" s="19" t="n" hidden="false">
        <f>AA473+AB473</f>
        <v>1886.82</v>
      </c>
      <c r="AD473" s="21" t="n" hidden="false">
        <f>AC473/N473-1</f>
        <v>0</v>
      </c>
      <c r="AE473" s="8" t="n">
        <v>177</v>
      </c>
      <c r="AF473" s="23" t="n" hidden="false">
        <v>10.66</v>
      </c>
      <c r="AG473" s="19" t="n" hidden="false">
        <v/>
      </c>
      <c r="AH473" s="19" t="n" hidden="false">
        <f>AF473+AG473</f>
        <v>10.66</v>
      </c>
      <c r="AI473" s="19" t="n" hidden="false">
        <f>ROUND(AE473*AF473,2)</f>
        <v>1886.82</v>
      </c>
      <c r="AJ473" s="19" t="n" hidden="false">
        <v/>
      </c>
      <c r="AK473" s="19" t="n" hidden="false">
        <f>AI473+AJ473</f>
        <v>1886.82</v>
      </c>
      <c r="AL473" s="21" t="n" hidden="false">
        <f>AK473/N473-1</f>
        <v>0</v>
      </c>
      <c r="AM473" s="8" t="n">
        <v>0</v>
      </c>
      <c r="AN473" s="23" t="n" hidden="false">
        <v>0</v>
      </c>
      <c r="AO473" s="19" t="n" hidden="false">
        <v/>
      </c>
      <c r="AP473" s="19" t="n" hidden="false">
        <f>AN473+AO473</f>
        <v>0</v>
      </c>
      <c r="AQ473" s="19" t="n" hidden="false">
        <f>ROUND(AM473*AN473,2)</f>
        <v>0</v>
      </c>
      <c r="AR473" s="19" t="n" hidden="false">
        <v/>
      </c>
      <c r="AS473" s="19" t="n" hidden="false">
        <f>AQ473+AR473</f>
        <v>0</v>
      </c>
      <c r="AT473" s="21" t="n" hidden="false">
        <f>AS473/N473-1</f>
        <v>-1</v>
      </c>
    </row>
    <row r="474" customFormat="false" hidden="false" outlineLevel="0" collapsed="false">
      <c r="A474" s="18" t="inlineStr">
        <is>
          <t xml:space="preserve">1.1.1.2.1.1.4.1.2</t>
        </is>
      </c>
      <c r="B474" s="18" t="inlineStr">
        <is>
          <t xml:space="preserve"/>
        </is>
      </c>
      <c r="C474" s="22" t="inlineStr">
        <is>
          <t xml:space="preserve">Переключатель_ / проходной/одноклавишный/открытой установки / 10А, 220В, IP20</t>
        </is>
      </c>
      <c r="D474" s="7" t="inlineStr">
        <is>
          <t xml:space="preserve">Переключатель проходной одноклавишный скрытой установки, 10А, 250В,
IP20 белый</t>
        </is>
      </c>
      <c r="E474" s="7" t="inlineStr">
        <is>
          <t xml:space="preserve"/>
        </is>
      </c>
      <c r="F474" s="7" t="inlineStr">
        <is>
          <t xml:space="preserve">ШТ</t>
        </is>
      </c>
      <c r="G474" s="7" t="inlineStr">
        <is>
          <t xml:space="preserve">1</t>
        </is>
      </c>
      <c r="H474" s="8" t="n">
        <v>14</v>
      </c>
      <c r="I474" s="20" t="n">
        <v>86.78</v>
      </c>
      <c r="J474" s="19" t="n">
        <v/>
      </c>
      <c r="K474" s="19" t="n">
        <f>ROUND(I474,2)+J474</f>
        <v>86.78</v>
      </c>
      <c r="L474" s="19" t="n">
        <f>ROUND(H474*ROUND(I474,2),2)</f>
        <v>1214.92</v>
      </c>
      <c r="M474" s="19" t="n">
        <v/>
      </c>
      <c r="N474" s="19" t="n">
        <f>L474+M474</f>
        <v>1214.92</v>
      </c>
      <c r="O474" s="8" t="n">
        <v>14</v>
      </c>
      <c r="P474" s="20" t="n" hidden="false">
        <v>300</v>
      </c>
      <c r="Q474" s="19" t="n" hidden="false">
        <v/>
      </c>
      <c r="R474" s="19" t="n" hidden="false">
        <f>P474+Q474</f>
        <v>300</v>
      </c>
      <c r="S474" s="19" t="n" hidden="false">
        <f>ROUND(O474*P474,2)</f>
        <v>4200</v>
      </c>
      <c r="T474" s="19" t="n" hidden="false">
        <v/>
      </c>
      <c r="U474" s="19" t="n" hidden="false">
        <f>S474+T474</f>
        <v>4200</v>
      </c>
      <c r="V474" s="21" t="n" hidden="false">
        <f>U474/N474-1</f>
        <v>2.4570177460244293</v>
      </c>
      <c r="W474" s="8" t="n">
        <v>14</v>
      </c>
      <c r="X474" s="20" t="n" hidden="false">
        <v>277</v>
      </c>
      <c r="Y474" s="19" t="n" hidden="false">
        <v/>
      </c>
      <c r="Z474" s="19" t="n" hidden="false">
        <f>X474+Y474</f>
        <v>277</v>
      </c>
      <c r="AA474" s="19" t="n" hidden="false">
        <f>ROUND(W474*X474,2)</f>
        <v>3878</v>
      </c>
      <c r="AB474" s="19" t="n" hidden="false">
        <v/>
      </c>
      <c r="AC474" s="19" t="n" hidden="false">
        <f>AA474+AB474</f>
        <v>3878</v>
      </c>
      <c r="AD474" s="21" t="n" hidden="false">
        <f>AC474/N474-1</f>
        <v>2.191979718829223</v>
      </c>
      <c r="AE474" s="8" t="n">
        <v>14</v>
      </c>
      <c r="AF474" s="20" t="n" hidden="false">
        <v>350</v>
      </c>
      <c r="AG474" s="19" t="n" hidden="false">
        <v/>
      </c>
      <c r="AH474" s="19" t="n" hidden="false">
        <f>AF474+AG474</f>
        <v>350</v>
      </c>
      <c r="AI474" s="19" t="n" hidden="false">
        <f>ROUND(AE474*AF474,2)</f>
        <v>4900</v>
      </c>
      <c r="AJ474" s="19" t="n" hidden="false">
        <v/>
      </c>
      <c r="AK474" s="19" t="n" hidden="false">
        <f>AI474+AJ474</f>
        <v>4900</v>
      </c>
      <c r="AL474" s="21" t="n" hidden="false">
        <f>AK474/N474-1</f>
        <v>3.0331873703618344</v>
      </c>
      <c r="AM474" s="8" t="n">
        <v>0</v>
      </c>
      <c r="AN474" s="19" t="n" hidden="false">
        <v>0</v>
      </c>
      <c r="AO474" s="19" t="n" hidden="false">
        <v/>
      </c>
      <c r="AP474" s="19" t="n" hidden="false">
        <f>AN474+AO474</f>
        <v>0</v>
      </c>
      <c r="AQ474" s="19" t="n" hidden="false">
        <f>ROUND(AM474*AN474,2)</f>
        <v>0</v>
      </c>
      <c r="AR474" s="19" t="n" hidden="false">
        <v/>
      </c>
      <c r="AS474" s="19" t="n" hidden="false">
        <f>AQ474+AR474</f>
        <v>0</v>
      </c>
      <c r="AT474" s="21" t="n" hidden="false">
        <f>AS474/N474-1</f>
        <v>-1</v>
      </c>
    </row>
    <row r="475" customFormat="false" hidden="false" outlineLevel="0" collapsed="false">
      <c r="A475" s="18" t="inlineStr">
        <is>
          <t xml:space="preserve">1.1.1.2.1.1.4.1.3</t>
        </is>
      </c>
      <c r="B475" s="18" t="inlineStr">
        <is>
          <t xml:space="preserve"/>
        </is>
      </c>
      <c r="C475" s="22" t="inlineStr">
        <is>
          <t xml:space="preserve">Выключатель Одноклавишный Скрытый 10А 220...250В IP20 Белый</t>
        </is>
      </c>
      <c r="D475" s="7" t="inlineStr">
        <is>
          <t xml:space="preserve">Выключатель одноклавишный, одинарный, 250В, 16А, IP20, скрытый монтаж</t>
        </is>
      </c>
      <c r="E475" s="7" t="inlineStr">
        <is>
          <t xml:space="preserve"/>
        </is>
      </c>
      <c r="F475" s="7" t="inlineStr">
        <is>
          <t xml:space="preserve">ШТ</t>
        </is>
      </c>
      <c r="G475" s="7" t="inlineStr">
        <is>
          <t xml:space="preserve">1</t>
        </is>
      </c>
      <c r="H475" s="8" t="n">
        <v>117</v>
      </c>
      <c r="I475" s="23" t="n">
        <v>81.86</v>
      </c>
      <c r="J475" s="19" t="n">
        <v/>
      </c>
      <c r="K475" s="19" t="n">
        <f>ROUND(I475,2)+J475</f>
        <v>81.86</v>
      </c>
      <c r="L475" s="19" t="n">
        <f>ROUND(H475*ROUND(I475,2),2)</f>
        <v>9577.62</v>
      </c>
      <c r="M475" s="19" t="n">
        <v/>
      </c>
      <c r="N475" s="19" t="n">
        <f>L475+M475</f>
        <v>9577.62</v>
      </c>
      <c r="O475" s="8" t="n">
        <v>117</v>
      </c>
      <c r="P475" s="23" t="n" hidden="false">
        <v>81.86</v>
      </c>
      <c r="Q475" s="19" t="n" hidden="false">
        <v/>
      </c>
      <c r="R475" s="19" t="n" hidden="false">
        <f>P475+Q475</f>
        <v>81.86</v>
      </c>
      <c r="S475" s="19" t="n" hidden="false">
        <f>ROUND(O475*P475,2)</f>
        <v>9577.62</v>
      </c>
      <c r="T475" s="19" t="n" hidden="false">
        <v/>
      </c>
      <c r="U475" s="19" t="n" hidden="false">
        <f>S475+T475</f>
        <v>9577.62</v>
      </c>
      <c r="V475" s="21" t="n" hidden="false">
        <f>U475/N475-1</f>
        <v>0</v>
      </c>
      <c r="W475" s="8" t="n">
        <v>117</v>
      </c>
      <c r="X475" s="23" t="n" hidden="false">
        <v>81.86</v>
      </c>
      <c r="Y475" s="19" t="n" hidden="false">
        <v/>
      </c>
      <c r="Z475" s="19" t="n" hidden="false">
        <f>X475+Y475</f>
        <v>81.86</v>
      </c>
      <c r="AA475" s="19" t="n" hidden="false">
        <f>ROUND(W475*X475,2)</f>
        <v>9577.62</v>
      </c>
      <c r="AB475" s="19" t="n" hidden="false">
        <v/>
      </c>
      <c r="AC475" s="19" t="n" hidden="false">
        <f>AA475+AB475</f>
        <v>9577.62</v>
      </c>
      <c r="AD475" s="21" t="n" hidden="false">
        <f>AC475/N475-1</f>
        <v>0</v>
      </c>
      <c r="AE475" s="8" t="n">
        <v>117</v>
      </c>
      <c r="AF475" s="23" t="n" hidden="false">
        <v>81.86</v>
      </c>
      <c r="AG475" s="19" t="n" hidden="false">
        <v/>
      </c>
      <c r="AH475" s="19" t="n" hidden="false">
        <f>AF475+AG475</f>
        <v>81.86</v>
      </c>
      <c r="AI475" s="19" t="n" hidden="false">
        <f>ROUND(AE475*AF475,2)</f>
        <v>9577.62</v>
      </c>
      <c r="AJ475" s="19" t="n" hidden="false">
        <v/>
      </c>
      <c r="AK475" s="19" t="n" hidden="false">
        <f>AI475+AJ475</f>
        <v>9577.62</v>
      </c>
      <c r="AL475" s="21" t="n" hidden="false">
        <f>AK475/N475-1</f>
        <v>0</v>
      </c>
      <c r="AM475" s="8" t="n">
        <v>0</v>
      </c>
      <c r="AN475" s="23" t="n" hidden="false">
        <v>0</v>
      </c>
      <c r="AO475" s="19" t="n" hidden="false">
        <v/>
      </c>
      <c r="AP475" s="19" t="n" hidden="false">
        <f>AN475+AO475</f>
        <v>0</v>
      </c>
      <c r="AQ475" s="19" t="n" hidden="false">
        <f>ROUND(AM475*AN475,2)</f>
        <v>0</v>
      </c>
      <c r="AR475" s="19" t="n" hidden="false">
        <v/>
      </c>
      <c r="AS475" s="19" t="n" hidden="false">
        <f>AQ475+AR475</f>
        <v>0</v>
      </c>
      <c r="AT475" s="21" t="n" hidden="false">
        <f>AS475/N475-1</f>
        <v>-1</v>
      </c>
    </row>
    <row r="476" customFormat="false" hidden="false" outlineLevel="0" collapsed="false">
      <c r="A476" s="18" t="inlineStr">
        <is>
          <t xml:space="preserve">1.1.1.2.1.1.4.1.4</t>
        </is>
      </c>
      <c r="B476" s="18" t="inlineStr">
        <is>
          <t xml:space="preserve"/>
        </is>
      </c>
      <c r="C476" s="22" t="inlineStr">
        <is>
          <t xml:space="preserve">Выключатель Двухклавишный Скрытый 10А 220...250В IP20 Белый</t>
        </is>
      </c>
      <c r="D476" s="7" t="inlineStr">
        <is>
          <t xml:space="preserve">Выключатель двухклавишный, 250В, 16А, IP20, скрытый монтаж</t>
        </is>
      </c>
      <c r="E476" s="7" t="inlineStr">
        <is>
          <t xml:space="preserve"/>
        </is>
      </c>
      <c r="F476" s="7" t="inlineStr">
        <is>
          <t xml:space="preserve">ШТ</t>
        </is>
      </c>
      <c r="G476" s="7" t="inlineStr">
        <is>
          <t xml:space="preserve">1</t>
        </is>
      </c>
      <c r="H476" s="8" t="n">
        <v>46</v>
      </c>
      <c r="I476" s="20" t="n">
        <v>81.87</v>
      </c>
      <c r="J476" s="19" t="n">
        <v/>
      </c>
      <c r="K476" s="19" t="n">
        <f>ROUND(I476,2)+J476</f>
        <v>81.87</v>
      </c>
      <c r="L476" s="19" t="n">
        <f>ROUND(H476*ROUND(I476,2),2)</f>
        <v>3766.02</v>
      </c>
      <c r="M476" s="19" t="n">
        <v/>
      </c>
      <c r="N476" s="19" t="n">
        <f>L476+M476</f>
        <v>3766.02</v>
      </c>
      <c r="O476" s="8" t="n">
        <v>46</v>
      </c>
      <c r="P476" s="20" t="n" hidden="false">
        <v>250</v>
      </c>
      <c r="Q476" s="19" t="n" hidden="false">
        <v/>
      </c>
      <c r="R476" s="19" t="n" hidden="false">
        <f>P476+Q476</f>
        <v>250</v>
      </c>
      <c r="S476" s="19" t="n" hidden="false">
        <f>ROUND(O476*P476,2)</f>
        <v>11500</v>
      </c>
      <c r="T476" s="19" t="n" hidden="false">
        <v/>
      </c>
      <c r="U476" s="19" t="n" hidden="false">
        <f>S476+T476</f>
        <v>11500</v>
      </c>
      <c r="V476" s="21" t="n" hidden="false">
        <f>U476/N476-1</f>
        <v>2.0536215952119212</v>
      </c>
      <c r="W476" s="8" t="n">
        <v>46</v>
      </c>
      <c r="X476" s="20" t="n" hidden="false">
        <v>223</v>
      </c>
      <c r="Y476" s="19" t="n" hidden="false">
        <v/>
      </c>
      <c r="Z476" s="19" t="n" hidden="false">
        <f>X476+Y476</f>
        <v>223</v>
      </c>
      <c r="AA476" s="19" t="n" hidden="false">
        <f>ROUND(W476*X476,2)</f>
        <v>10258</v>
      </c>
      <c r="AB476" s="19" t="n" hidden="false">
        <v/>
      </c>
      <c r="AC476" s="19" t="n" hidden="false">
        <f>AA476+AB476</f>
        <v>10258</v>
      </c>
      <c r="AD476" s="21" t="n" hidden="false">
        <f>AC476/N476-1</f>
        <v>1.7238304629290337</v>
      </c>
      <c r="AE476" s="8" t="n">
        <v>46</v>
      </c>
      <c r="AF476" s="20" t="n" hidden="false">
        <v>400</v>
      </c>
      <c r="AG476" s="19" t="n" hidden="false">
        <v/>
      </c>
      <c r="AH476" s="19" t="n" hidden="false">
        <f>AF476+AG476</f>
        <v>400</v>
      </c>
      <c r="AI476" s="19" t="n" hidden="false">
        <f>ROUND(AE476*AF476,2)</f>
        <v>18400</v>
      </c>
      <c r="AJ476" s="19" t="n" hidden="false">
        <v/>
      </c>
      <c r="AK476" s="19" t="n" hidden="false">
        <f>AI476+AJ476</f>
        <v>18400</v>
      </c>
      <c r="AL476" s="21" t="n" hidden="false">
        <f>AK476/N476-1</f>
        <v>3.885794552339074</v>
      </c>
      <c r="AM476" s="8" t="n">
        <v>0</v>
      </c>
      <c r="AN476" s="19" t="n" hidden="false">
        <v>0</v>
      </c>
      <c r="AO476" s="19" t="n" hidden="false">
        <v/>
      </c>
      <c r="AP476" s="19" t="n" hidden="false">
        <f>AN476+AO476</f>
        <v>0</v>
      </c>
      <c r="AQ476" s="19" t="n" hidden="false">
        <f>ROUND(AM476*AN476,2)</f>
        <v>0</v>
      </c>
      <c r="AR476" s="19" t="n" hidden="false">
        <v/>
      </c>
      <c r="AS476" s="19" t="n" hidden="false">
        <f>AQ476+AR476</f>
        <v>0</v>
      </c>
      <c r="AT476" s="21" t="n" hidden="false">
        <f>AS476/N476-1</f>
        <v>-1</v>
      </c>
    </row>
    <row r="477" customFormat="false" hidden="false" outlineLevel="0" collapsed="false">
      <c r="A477" s="18" t="inlineStr">
        <is>
          <t xml:space="preserve">1.1.1.2.1.1.4.2</t>
        </is>
      </c>
      <c r="B477" s="18" t="inlineStr">
        <is>
          <t xml:space="preserve"/>
        </is>
      </c>
      <c r="C477" s="18" t="inlineStr">
        <is>
          <t xml:space="preserve">Монтаж электрических оконечных устройств / розетка</t>
        </is>
      </c>
      <c r="D477" s="7" t="inlineStr">
        <is>
          <t xml:space="preserve"/>
        </is>
      </c>
      <c r="E477" s="7" t="inlineStr">
        <is>
          <t xml:space="preserve">Выгружается из БО по объектам BIM-КЦ</t>
        </is>
      </c>
      <c r="F477" s="7" t="inlineStr">
        <is>
          <t xml:space="preserve">ШТ</t>
        </is>
      </c>
      <c r="G477" s="7" t="inlineStr">
        <is>
          <t xml:space="preserve">1</t>
        </is>
      </c>
      <c r="H477" s="8" t="n">
        <v>313</v>
      </c>
      <c r="I477" s="19" t="n">
        <f>ROUND((L478+L479+L480)/H477,2)</f>
        <v>9.51</v>
      </c>
      <c r="J477" s="20" t="n">
        <v>478</v>
      </c>
      <c r="K477" s="19" t="n">
        <f>I477+ROUND(J477,2)</f>
        <v>487.51</v>
      </c>
      <c r="L477" s="19" t="n">
        <f>ROUND(H477*I477,2)</f>
        <v>2976.63</v>
      </c>
      <c r="M477" s="19" t="n">
        <f>ROUND(H477*ROUND(J477,2),2)</f>
        <v>149614</v>
      </c>
      <c r="N477" s="19" t="n">
        <f>L477+M477</f>
        <v>152590.63</v>
      </c>
      <c r="O477" s="8" t="n">
        <v>313</v>
      </c>
      <c r="P477" s="19" t="n" hidden="false">
        <f>ROUND((S478+S479+S480)/O477,2)</f>
        <v>169.51</v>
      </c>
      <c r="Q477" s="20" t="n" hidden="false">
        <v>764.8</v>
      </c>
      <c r="R477" s="19" t="n" hidden="false">
        <f>P477+Q477</f>
        <v>934.31</v>
      </c>
      <c r="S477" s="19" t="n" hidden="false">
        <f>ROUND(O477*P477,2)</f>
        <v>53056.63</v>
      </c>
      <c r="T477" s="19" t="n" hidden="false">
        <f>ROUND(O477*Q477,2)</f>
        <v>239382.4</v>
      </c>
      <c r="U477" s="19" t="n" hidden="false">
        <f>S477+T477</f>
        <v>292439.03</v>
      </c>
      <c r="V477" s="21" t="n" hidden="false">
        <f>U477/N477-1</f>
        <v>0.9164940206354744</v>
      </c>
      <c r="W477" s="8" t="n">
        <v>313</v>
      </c>
      <c r="X477" s="19" t="n" hidden="false">
        <f>ROUND((AA478+AA479+AA480)/W477,2)</f>
        <v>370.51</v>
      </c>
      <c r="Y477" s="20" t="n" hidden="false">
        <v>950</v>
      </c>
      <c r="Z477" s="19" t="n" hidden="false">
        <f>X477+Y477</f>
        <v>1320.51</v>
      </c>
      <c r="AA477" s="19" t="n" hidden="false">
        <f>ROUND(W477*X477,2)</f>
        <v>115969.63</v>
      </c>
      <c r="AB477" s="19" t="n" hidden="false">
        <f>ROUND(W477*Y477,2)</f>
        <v>297350</v>
      </c>
      <c r="AC477" s="19" t="n" hidden="false">
        <f>AA477+AB477</f>
        <v>413319.63</v>
      </c>
      <c r="AD477" s="21" t="n" hidden="false">
        <f>AC477/N477-1</f>
        <v>1.7086828988123322</v>
      </c>
      <c r="AE477" s="8" t="n">
        <v>313</v>
      </c>
      <c r="AF477" s="19" t="n" hidden="false">
        <f>ROUND((AI478+AI479+AI480)/AE477,2)</f>
        <v>359.51</v>
      </c>
      <c r="AG477" s="20" t="n" hidden="false">
        <v>1000</v>
      </c>
      <c r="AH477" s="19" t="n" hidden="false">
        <f>AF477+AG477</f>
        <v>1359.51</v>
      </c>
      <c r="AI477" s="19" t="n" hidden="false">
        <f>ROUND(AE477*AF477,2)</f>
        <v>112526.63</v>
      </c>
      <c r="AJ477" s="19" t="n" hidden="false">
        <f>ROUND(AE477*AG477,2)</f>
        <v>313000</v>
      </c>
      <c r="AK477" s="19" t="n" hidden="false">
        <f>AI477+AJ477</f>
        <v>425526.63</v>
      </c>
      <c r="AL477" s="21" t="n" hidden="false">
        <f>AK477/N477-1</f>
        <v>1.7886812578203521</v>
      </c>
      <c r="AM477" s="8" t="n">
        <v>0</v>
      </c>
      <c r="AN477" s="19" t="n" hidden="false">
        <f>ROUND((AQ478+AQ479+AQ480)/AM477,2)</f>
        <v>0</v>
      </c>
      <c r="AO477" s="19" t="n" hidden="false">
        <v>0</v>
      </c>
      <c r="AP477" s="19" t="n" hidden="false">
        <f>AN477+AO477</f>
        <v>0</v>
      </c>
      <c r="AQ477" s="19" t="n" hidden="false">
        <f>ROUND(AM477*AN477,2)</f>
        <v>0</v>
      </c>
      <c r="AR477" s="19" t="n" hidden="false">
        <f>ROUND(AM477*AO477,2)</f>
        <v>0</v>
      </c>
      <c r="AS477" s="19" t="n" hidden="false">
        <f>AQ477+AR477</f>
        <v>0</v>
      </c>
      <c r="AT477" s="21" t="n" hidden="false">
        <f>AS477/N477-1</f>
        <v>-1</v>
      </c>
    </row>
    <row r="478" customFormat="false" hidden="false" outlineLevel="0" collapsed="false">
      <c r="A478" s="18" t="inlineStr">
        <is>
          <t xml:space="preserve">1.1.1.2.1.1.4.2.1</t>
        </is>
      </c>
      <c r="B478" s="18" t="inlineStr">
        <is>
          <t xml:space="preserve"/>
        </is>
      </c>
      <c r="C478" s="22" t="inlineStr">
        <is>
          <t xml:space="preserve">Розетка Открытая 1п 2P+PE 16А IP20 220...250В з/к з/ш Белый</t>
        </is>
      </c>
      <c r="D478" s="7" t="inlineStr">
        <is>
          <t xml:space="preserve">Розетка Скрытая 1п 2P+E 16А IP20 220...250В з/к з/ш Белый EWR16-028-90</t>
        </is>
      </c>
      <c r="E478" s="7" t="inlineStr">
        <is>
          <t xml:space="preserve"/>
        </is>
      </c>
      <c r="F478" s="7" t="inlineStr">
        <is>
          <t xml:space="preserve">ШТ</t>
        </is>
      </c>
      <c r="G478" s="7" t="inlineStr">
        <is>
          <t xml:space="preserve">1</t>
        </is>
      </c>
      <c r="H478" s="8" t="n">
        <v>313</v>
      </c>
      <c r="I478" s="20" t="n">
        <v>0</v>
      </c>
      <c r="J478" s="19" t="n">
        <v/>
      </c>
      <c r="K478" s="19" t="n">
        <f>ROUND(I478,2)+J478</f>
        <v>0</v>
      </c>
      <c r="L478" s="19" t="n">
        <f>ROUND(H478*ROUND(I478,2),2)</f>
        <v>0</v>
      </c>
      <c r="M478" s="19" t="n">
        <v/>
      </c>
      <c r="N478" s="19" t="n">
        <f>L478+M478</f>
        <v>0</v>
      </c>
      <c r="O478" s="8" t="n">
        <v>313</v>
      </c>
      <c r="P478" s="20" t="n" hidden="false">
        <v>160</v>
      </c>
      <c r="Q478" s="19" t="n" hidden="false">
        <v/>
      </c>
      <c r="R478" s="19" t="n" hidden="false">
        <f>P478+Q478</f>
        <v>160</v>
      </c>
      <c r="S478" s="19" t="n" hidden="false">
        <f>ROUND(O478*P478,2)</f>
        <v>50080</v>
      </c>
      <c r="T478" s="19" t="n" hidden="false">
        <v/>
      </c>
      <c r="U478" s="19" t="n" hidden="false">
        <f>S478+T478</f>
        <v>50080</v>
      </c>
      <c r="V478" s="21" t="n" hidden="false">
        <f>U478/N478-1</f>
        <v>Infinity</v>
      </c>
      <c r="W478" s="8" t="n">
        <v>313</v>
      </c>
      <c r="X478" s="20" t="n" hidden="false">
        <v>361</v>
      </c>
      <c r="Y478" s="19" t="n" hidden="false">
        <v/>
      </c>
      <c r="Z478" s="19" t="n" hidden="false">
        <f>X478+Y478</f>
        <v>361</v>
      </c>
      <c r="AA478" s="19" t="n" hidden="false">
        <f>ROUND(W478*X478,2)</f>
        <v>112993</v>
      </c>
      <c r="AB478" s="19" t="n" hidden="false">
        <v/>
      </c>
      <c r="AC478" s="19" t="n" hidden="false">
        <f>AA478+AB478</f>
        <v>112993</v>
      </c>
      <c r="AD478" s="21" t="n" hidden="false">
        <f>AC478/N478-1</f>
        <v>Infinity</v>
      </c>
      <c r="AE478" s="8" t="n">
        <v>313</v>
      </c>
      <c r="AF478" s="20" t="n" hidden="false">
        <v>350</v>
      </c>
      <c r="AG478" s="19" t="n" hidden="false">
        <v/>
      </c>
      <c r="AH478" s="19" t="n" hidden="false">
        <f>AF478+AG478</f>
        <v>350</v>
      </c>
      <c r="AI478" s="19" t="n" hidden="false">
        <f>ROUND(AE478*AF478,2)</f>
        <v>109550</v>
      </c>
      <c r="AJ478" s="19" t="n" hidden="false">
        <v/>
      </c>
      <c r="AK478" s="19" t="n" hidden="false">
        <f>AI478+AJ478</f>
        <v>109550</v>
      </c>
      <c r="AL478" s="21" t="n" hidden="false">
        <f>AK478/N478-1</f>
        <v>Infinity</v>
      </c>
      <c r="AM478" s="8" t="n">
        <v>0</v>
      </c>
      <c r="AN478" s="19" t="n" hidden="false">
        <v>0</v>
      </c>
      <c r="AO478" s="19" t="n" hidden="false">
        <v/>
      </c>
      <c r="AP478" s="19" t="n" hidden="false">
        <f>AN478+AO478</f>
        <v>0</v>
      </c>
      <c r="AQ478" s="19" t="n" hidden="false">
        <f>ROUND(AM478*AN478,2)</f>
        <v>0</v>
      </c>
      <c r="AR478" s="19" t="n" hidden="false">
        <v/>
      </c>
      <c r="AS478" s="19" t="n" hidden="false">
        <f>AQ478+AR478</f>
        <v>0</v>
      </c>
      <c r="AT478" s="21" t="n" hidden="false">
        <f>AS478/N478-1</f>
        <v>NaN</v>
      </c>
    </row>
    <row r="479" customFormat="false" hidden="false" outlineLevel="0" collapsed="false">
      <c r="A479" s="18" t="inlineStr">
        <is>
          <t xml:space="preserve">1.1.1.2.1.1.4.2.2</t>
        </is>
      </c>
      <c r="B479" s="18" t="inlineStr">
        <is>
          <t xml:space="preserve"/>
        </is>
      </c>
      <c r="C479" s="22" t="inlineStr">
        <is>
          <t xml:space="preserve">Рамка Schneider Electric Glossa_ / белый / 2 поста / GSL000102</t>
        </is>
      </c>
      <c r="D479" s="7" t="inlineStr">
        <is>
          <t xml:space="preserve">EWM-G-302-10</t>
        </is>
      </c>
      <c r="E479" s="7" t="inlineStr">
        <is>
          <t xml:space="preserve"/>
        </is>
      </c>
      <c r="F479" s="7" t="inlineStr">
        <is>
          <t xml:space="preserve">ШТ</t>
        </is>
      </c>
      <c r="G479" s="7" t="inlineStr">
        <is>
          <t xml:space="preserve">1</t>
        </is>
      </c>
      <c r="H479" s="8" t="n">
        <v>82</v>
      </c>
      <c r="I479" s="23" t="n">
        <v>16.93</v>
      </c>
      <c r="J479" s="19" t="n">
        <v/>
      </c>
      <c r="K479" s="19" t="n">
        <f>ROUND(I479,2)+J479</f>
        <v>16.93</v>
      </c>
      <c r="L479" s="19" t="n">
        <f>ROUND(H479*ROUND(I479,2),2)</f>
        <v>1388.26</v>
      </c>
      <c r="M479" s="19" t="n">
        <v/>
      </c>
      <c r="N479" s="19" t="n">
        <f>L479+M479</f>
        <v>1388.26</v>
      </c>
      <c r="O479" s="8" t="n">
        <v>82</v>
      </c>
      <c r="P479" s="23" t="n" hidden="false">
        <v>16.93</v>
      </c>
      <c r="Q479" s="19" t="n" hidden="false">
        <v/>
      </c>
      <c r="R479" s="19" t="n" hidden="false">
        <f>P479+Q479</f>
        <v>16.93</v>
      </c>
      <c r="S479" s="19" t="n" hidden="false">
        <f>ROUND(O479*P479,2)</f>
        <v>1388.26</v>
      </c>
      <c r="T479" s="19" t="n" hidden="false">
        <v/>
      </c>
      <c r="U479" s="19" t="n" hidden="false">
        <f>S479+T479</f>
        <v>1388.26</v>
      </c>
      <c r="V479" s="21" t="n" hidden="false">
        <f>U479/N479-1</f>
        <v>0</v>
      </c>
      <c r="W479" s="8" t="n">
        <v>82</v>
      </c>
      <c r="X479" s="23" t="n" hidden="false">
        <v>16.93</v>
      </c>
      <c r="Y479" s="19" t="n" hidden="false">
        <v/>
      </c>
      <c r="Z479" s="19" t="n" hidden="false">
        <f>X479+Y479</f>
        <v>16.93</v>
      </c>
      <c r="AA479" s="19" t="n" hidden="false">
        <f>ROUND(W479*X479,2)</f>
        <v>1388.26</v>
      </c>
      <c r="AB479" s="19" t="n" hidden="false">
        <v/>
      </c>
      <c r="AC479" s="19" t="n" hidden="false">
        <f>AA479+AB479</f>
        <v>1388.26</v>
      </c>
      <c r="AD479" s="21" t="n" hidden="false">
        <f>AC479/N479-1</f>
        <v>0</v>
      </c>
      <c r="AE479" s="8" t="n">
        <v>82</v>
      </c>
      <c r="AF479" s="23" t="n" hidden="false">
        <v>16.93</v>
      </c>
      <c r="AG479" s="19" t="n" hidden="false">
        <v/>
      </c>
      <c r="AH479" s="19" t="n" hidden="false">
        <f>AF479+AG479</f>
        <v>16.93</v>
      </c>
      <c r="AI479" s="19" t="n" hidden="false">
        <f>ROUND(AE479*AF479,2)</f>
        <v>1388.26</v>
      </c>
      <c r="AJ479" s="19" t="n" hidden="false">
        <v/>
      </c>
      <c r="AK479" s="19" t="n" hidden="false">
        <f>AI479+AJ479</f>
        <v>1388.26</v>
      </c>
      <c r="AL479" s="21" t="n" hidden="false">
        <f>AK479/N479-1</f>
        <v>0</v>
      </c>
      <c r="AM479" s="8" t="n">
        <v>0</v>
      </c>
      <c r="AN479" s="23" t="n" hidden="false">
        <v>0</v>
      </c>
      <c r="AO479" s="19" t="n" hidden="false">
        <v/>
      </c>
      <c r="AP479" s="19" t="n" hidden="false">
        <f>AN479+AO479</f>
        <v>0</v>
      </c>
      <c r="AQ479" s="19" t="n" hidden="false">
        <f>ROUND(AM479*AN479,2)</f>
        <v>0</v>
      </c>
      <c r="AR479" s="19" t="n" hidden="false">
        <v/>
      </c>
      <c r="AS479" s="19" t="n" hidden="false">
        <f>AQ479+AR479</f>
        <v>0</v>
      </c>
      <c r="AT479" s="21" t="n" hidden="false">
        <f>AS479/N479-1</f>
        <v>-1</v>
      </c>
    </row>
    <row r="480" customFormat="false" hidden="false" outlineLevel="0" collapsed="false">
      <c r="A480" s="18" t="inlineStr">
        <is>
          <t xml:space="preserve">1.1.1.2.1.1.4.2.3</t>
        </is>
      </c>
      <c r="B480" s="18" t="inlineStr">
        <is>
          <t xml:space="preserve"/>
        </is>
      </c>
      <c r="C480" s="22" t="inlineStr">
        <is>
          <t xml:space="preserve">Рамка Schneider Electric Glossa_ / белый / 1 пост / GSL000101</t>
        </is>
      </c>
      <c r="D480" s="7" t="inlineStr">
        <is>
          <t xml:space="preserve">EWM-G-301-10</t>
        </is>
      </c>
      <c r="E480" s="7" t="inlineStr">
        <is>
          <t xml:space="preserve"/>
        </is>
      </c>
      <c r="F480" s="7" t="inlineStr">
        <is>
          <t xml:space="preserve">ШТ</t>
        </is>
      </c>
      <c r="G480" s="7" t="inlineStr">
        <is>
          <t xml:space="preserve">1</t>
        </is>
      </c>
      <c r="H480" s="8" t="n">
        <v>149</v>
      </c>
      <c r="I480" s="23" t="n">
        <v>10.66</v>
      </c>
      <c r="J480" s="19" t="n">
        <v/>
      </c>
      <c r="K480" s="19" t="n">
        <f>ROUND(I480,2)+J480</f>
        <v>10.66</v>
      </c>
      <c r="L480" s="19" t="n">
        <f>ROUND(H480*ROUND(I480,2),2)</f>
        <v>1588.34</v>
      </c>
      <c r="M480" s="19" t="n">
        <v/>
      </c>
      <c r="N480" s="19" t="n">
        <f>L480+M480</f>
        <v>1588.34</v>
      </c>
      <c r="O480" s="8" t="n">
        <v>149</v>
      </c>
      <c r="P480" s="23" t="n" hidden="false">
        <v>10.66</v>
      </c>
      <c r="Q480" s="19" t="n" hidden="false">
        <v/>
      </c>
      <c r="R480" s="19" t="n" hidden="false">
        <f>P480+Q480</f>
        <v>10.66</v>
      </c>
      <c r="S480" s="19" t="n" hidden="false">
        <f>ROUND(O480*P480,2)</f>
        <v>1588.34</v>
      </c>
      <c r="T480" s="19" t="n" hidden="false">
        <v/>
      </c>
      <c r="U480" s="19" t="n" hidden="false">
        <f>S480+T480</f>
        <v>1588.34</v>
      </c>
      <c r="V480" s="21" t="n" hidden="false">
        <f>U480/N480-1</f>
        <v>0</v>
      </c>
      <c r="W480" s="8" t="n">
        <v>149</v>
      </c>
      <c r="X480" s="23" t="n" hidden="false">
        <v>10.66</v>
      </c>
      <c r="Y480" s="19" t="n" hidden="false">
        <v/>
      </c>
      <c r="Z480" s="19" t="n" hidden="false">
        <f>X480+Y480</f>
        <v>10.66</v>
      </c>
      <c r="AA480" s="19" t="n" hidden="false">
        <f>ROUND(W480*X480,2)</f>
        <v>1588.34</v>
      </c>
      <c r="AB480" s="19" t="n" hidden="false">
        <v/>
      </c>
      <c r="AC480" s="19" t="n" hidden="false">
        <f>AA480+AB480</f>
        <v>1588.34</v>
      </c>
      <c r="AD480" s="21" t="n" hidden="false">
        <f>AC480/N480-1</f>
        <v>0</v>
      </c>
      <c r="AE480" s="8" t="n">
        <v>149</v>
      </c>
      <c r="AF480" s="23" t="n" hidden="false">
        <v>10.66</v>
      </c>
      <c r="AG480" s="19" t="n" hidden="false">
        <v/>
      </c>
      <c r="AH480" s="19" t="n" hidden="false">
        <f>AF480+AG480</f>
        <v>10.66</v>
      </c>
      <c r="AI480" s="19" t="n" hidden="false">
        <f>ROUND(AE480*AF480,2)</f>
        <v>1588.34</v>
      </c>
      <c r="AJ480" s="19" t="n" hidden="false">
        <v/>
      </c>
      <c r="AK480" s="19" t="n" hidden="false">
        <f>AI480+AJ480</f>
        <v>1588.34</v>
      </c>
      <c r="AL480" s="21" t="n" hidden="false">
        <f>AK480/N480-1</f>
        <v>0</v>
      </c>
      <c r="AM480" s="8" t="n">
        <v>0</v>
      </c>
      <c r="AN480" s="23" t="n" hidden="false">
        <v>0</v>
      </c>
      <c r="AO480" s="19" t="n" hidden="false">
        <v/>
      </c>
      <c r="AP480" s="19" t="n" hidden="false">
        <f>AN480+AO480</f>
        <v>0</v>
      </c>
      <c r="AQ480" s="19" t="n" hidden="false">
        <f>ROUND(AM480*AN480,2)</f>
        <v>0</v>
      </c>
      <c r="AR480" s="19" t="n" hidden="false">
        <v/>
      </c>
      <c r="AS480" s="19" t="n" hidden="false">
        <f>AQ480+AR480</f>
        <v>0</v>
      </c>
      <c r="AT480" s="21" t="n" hidden="false">
        <f>AS480/N480-1</f>
        <v>-1</v>
      </c>
    </row>
    <row r="481" customFormat="false" hidden="false" outlineLevel="0" collapsed="false">
      <c r="A481" s="18" t="inlineStr">
        <is>
          <t xml:space="preserve">1.1.1.2.1.1.4.3</t>
        </is>
      </c>
      <c r="B481" s="18" t="inlineStr">
        <is>
          <t xml:space="preserve"/>
        </is>
      </c>
      <c r="C481" s="18" t="inlineStr">
        <is>
          <t xml:space="preserve">Монтаж коробки распределительной, распаячной</t>
        </is>
      </c>
      <c r="D481" s="7" t="inlineStr">
        <is>
          <t xml:space="preserve"/>
        </is>
      </c>
      <c r="E481" s="7" t="inlineStr">
        <is>
          <t xml:space="preserve">Выгружается из БО по объектам BIM-КЦ</t>
        </is>
      </c>
      <c r="F481" s="7" t="inlineStr">
        <is>
          <t xml:space="preserve">ШТ</t>
        </is>
      </c>
      <c r="G481" s="7" t="inlineStr">
        <is>
          <t xml:space="preserve">1</t>
        </is>
      </c>
      <c r="H481" s="8" t="n">
        <v>261</v>
      </c>
      <c r="I481" s="19" t="n">
        <f>ROUND((L482)/H481,2)</f>
        <v>27</v>
      </c>
      <c r="J481" s="20" t="n">
        <v>395</v>
      </c>
      <c r="K481" s="19" t="n">
        <f>I481+ROUND(J481,2)</f>
        <v>422</v>
      </c>
      <c r="L481" s="19" t="n">
        <f>ROUND(H481*I481,2)</f>
        <v>7047</v>
      </c>
      <c r="M481" s="19" t="n">
        <f>ROUND(H481*ROUND(J481,2),2)</f>
        <v>103095</v>
      </c>
      <c r="N481" s="19" t="n">
        <f>L481+M481</f>
        <v>110142</v>
      </c>
      <c r="O481" s="8" t="n">
        <v>261</v>
      </c>
      <c r="P481" s="19" t="n" hidden="false">
        <f>ROUND((S482)/O481,2)</f>
        <v>11</v>
      </c>
      <c r="Q481" s="20" t="n" hidden="false">
        <v>764.8</v>
      </c>
      <c r="R481" s="19" t="n" hidden="false">
        <f>P481+Q481</f>
        <v>775.8</v>
      </c>
      <c r="S481" s="19" t="n" hidden="false">
        <f>ROUND(O481*P481,2)</f>
        <v>2871</v>
      </c>
      <c r="T481" s="19" t="n" hidden="false">
        <f>ROUND(O481*Q481,2)</f>
        <v>199612.8</v>
      </c>
      <c r="U481" s="19" t="n" hidden="false">
        <f>S481+T481</f>
        <v>202483.8</v>
      </c>
      <c r="V481" s="21" t="n" hidden="false">
        <f>U481/N481-1</f>
        <v>0.8383886255924169</v>
      </c>
      <c r="W481" s="8" t="n">
        <v>261</v>
      </c>
      <c r="X481" s="19" t="n" hidden="false">
        <f>ROUND((AA482)/W481,2)</f>
        <v>32</v>
      </c>
      <c r="Y481" s="20" t="n" hidden="false">
        <v>980</v>
      </c>
      <c r="Z481" s="19" t="n" hidden="false">
        <f>X481+Y481</f>
        <v>1012</v>
      </c>
      <c r="AA481" s="19" t="n" hidden="false">
        <f>ROUND(W481*X481,2)</f>
        <v>8352</v>
      </c>
      <c r="AB481" s="19" t="n" hidden="false">
        <f>ROUND(W481*Y481,2)</f>
        <v>255780</v>
      </c>
      <c r="AC481" s="19" t="n" hidden="false">
        <f>AA481+AB481</f>
        <v>264132</v>
      </c>
      <c r="AD481" s="21" t="n" hidden="false">
        <f>AC481/N481-1</f>
        <v>1.3981042654028437</v>
      </c>
      <c r="AE481" s="8" t="n">
        <v>261</v>
      </c>
      <c r="AF481" s="19" t="n" hidden="false">
        <f>ROUND((AI482)/AE481,2)</f>
        <v>15</v>
      </c>
      <c r="AG481" s="20" t="n" hidden="false">
        <v>1000</v>
      </c>
      <c r="AH481" s="19" t="n" hidden="false">
        <f>AF481+AG481</f>
        <v>1015</v>
      </c>
      <c r="AI481" s="19" t="n" hidden="false">
        <f>ROUND(AE481*AF481,2)</f>
        <v>3915</v>
      </c>
      <c r="AJ481" s="19" t="n" hidden="false">
        <f>ROUND(AE481*AG481,2)</f>
        <v>261000</v>
      </c>
      <c r="AK481" s="19" t="n" hidden="false">
        <f>AI481+AJ481</f>
        <v>264915</v>
      </c>
      <c r="AL481" s="21" t="n" hidden="false">
        <f>AK481/N481-1</f>
        <v>1.40521327014218</v>
      </c>
      <c r="AM481" s="8" t="n">
        <v>0</v>
      </c>
      <c r="AN481" s="19" t="n" hidden="false">
        <f>ROUND((AQ482)/AM481,2)</f>
        <v>0</v>
      </c>
      <c r="AO481" s="19" t="n" hidden="false">
        <v>0</v>
      </c>
      <c r="AP481" s="19" t="n" hidden="false">
        <f>AN481+AO481</f>
        <v>0</v>
      </c>
      <c r="AQ481" s="19" t="n" hidden="false">
        <f>ROUND(AM481*AN481,2)</f>
        <v>0</v>
      </c>
      <c r="AR481" s="19" t="n" hidden="false">
        <f>ROUND(AM481*AO481,2)</f>
        <v>0</v>
      </c>
      <c r="AS481" s="19" t="n" hidden="false">
        <f>AQ481+AR481</f>
        <v>0</v>
      </c>
      <c r="AT481" s="21" t="n" hidden="false">
        <f>AS481/N481-1</f>
        <v>-1</v>
      </c>
    </row>
    <row r="482" customFormat="false" hidden="false" outlineLevel="0" collapsed="false">
      <c r="A482" s="18" t="inlineStr">
        <is>
          <t xml:space="preserve">1.1.1.2.1.1.4.3.1</t>
        </is>
      </c>
      <c r="B482" s="18" t="inlineStr">
        <is>
          <t xml:space="preserve"/>
        </is>
      </c>
      <c r="C482" s="22" t="inlineStr">
        <is>
          <t xml:space="preserve">Коробка распаячная_ / Круглая / 80х40 / КМ41004 (UKT01-080-040-000)</t>
        </is>
      </c>
      <c r="D482" s="7" t="inlineStr">
        <is>
          <t xml:space="preserve">UKT10-065-040-000</t>
        </is>
      </c>
      <c r="E482" s="7" t="inlineStr">
        <is>
          <t xml:space="preserve"/>
        </is>
      </c>
      <c r="F482" s="7" t="inlineStr">
        <is>
          <t xml:space="preserve">ШТ</t>
        </is>
      </c>
      <c r="G482" s="7" t="inlineStr">
        <is>
          <t xml:space="preserve">1</t>
        </is>
      </c>
      <c r="H482" s="8" t="n">
        <v>261</v>
      </c>
      <c r="I482" s="20" t="n">
        <v>27</v>
      </c>
      <c r="J482" s="19" t="n">
        <v/>
      </c>
      <c r="K482" s="19" t="n">
        <f>ROUND(I482,2)+J482</f>
        <v>27</v>
      </c>
      <c r="L482" s="19" t="n">
        <f>ROUND(H482*ROUND(I482,2),2)</f>
        <v>7047</v>
      </c>
      <c r="M482" s="19" t="n">
        <v/>
      </c>
      <c r="N482" s="19" t="n">
        <f>L482+M482</f>
        <v>7047</v>
      </c>
      <c r="O482" s="8" t="n">
        <v>261</v>
      </c>
      <c r="P482" s="20" t="n" hidden="false">
        <v>11</v>
      </c>
      <c r="Q482" s="19" t="n" hidden="false">
        <v/>
      </c>
      <c r="R482" s="19" t="n" hidden="false">
        <f>P482+Q482</f>
        <v>11</v>
      </c>
      <c r="S482" s="19" t="n" hidden="false">
        <f>ROUND(O482*P482,2)</f>
        <v>2871</v>
      </c>
      <c r="T482" s="19" t="n" hidden="false">
        <v/>
      </c>
      <c r="U482" s="19" t="n" hidden="false">
        <f>S482+T482</f>
        <v>2871</v>
      </c>
      <c r="V482" s="21" t="n" hidden="false">
        <f>U482/N482-1</f>
        <v>-0.5925925925925926</v>
      </c>
      <c r="W482" s="8" t="n">
        <v>261</v>
      </c>
      <c r="X482" s="20" t="n" hidden="false">
        <v>32</v>
      </c>
      <c r="Y482" s="19" t="n" hidden="false">
        <v/>
      </c>
      <c r="Z482" s="19" t="n" hidden="false">
        <f>X482+Y482</f>
        <v>32</v>
      </c>
      <c r="AA482" s="19" t="n" hidden="false">
        <f>ROUND(W482*X482,2)</f>
        <v>8352</v>
      </c>
      <c r="AB482" s="19" t="n" hidden="false">
        <v/>
      </c>
      <c r="AC482" s="19" t="n" hidden="false">
        <f>AA482+AB482</f>
        <v>8352</v>
      </c>
      <c r="AD482" s="21" t="n" hidden="false">
        <f>AC482/N482-1</f>
        <v>0.18518518518518512</v>
      </c>
      <c r="AE482" s="8" t="n">
        <v>261</v>
      </c>
      <c r="AF482" s="20" t="n" hidden="false">
        <v>15</v>
      </c>
      <c r="AG482" s="19" t="n" hidden="false">
        <v/>
      </c>
      <c r="AH482" s="19" t="n" hidden="false">
        <f>AF482+AG482</f>
        <v>15</v>
      </c>
      <c r="AI482" s="19" t="n" hidden="false">
        <f>ROUND(AE482*AF482,2)</f>
        <v>3915</v>
      </c>
      <c r="AJ482" s="19" t="n" hidden="false">
        <v/>
      </c>
      <c r="AK482" s="19" t="n" hidden="false">
        <f>AI482+AJ482</f>
        <v>3915</v>
      </c>
      <c r="AL482" s="21" t="n" hidden="false">
        <f>AK482/N482-1</f>
        <v>-0.4444444444444444</v>
      </c>
      <c r="AM482" s="8" t="n">
        <v>0</v>
      </c>
      <c r="AN482" s="19" t="n" hidden="false">
        <v>0</v>
      </c>
      <c r="AO482" s="19" t="n" hidden="false">
        <v/>
      </c>
      <c r="AP482" s="19" t="n" hidden="false">
        <f>AN482+AO482</f>
        <v>0</v>
      </c>
      <c r="AQ482" s="19" t="n" hidden="false">
        <f>ROUND(AM482*AN482,2)</f>
        <v>0</v>
      </c>
      <c r="AR482" s="19" t="n" hidden="false">
        <v/>
      </c>
      <c r="AS482" s="19" t="n" hidden="false">
        <f>AQ482+AR482</f>
        <v>0</v>
      </c>
      <c r="AT482" s="21" t="n" hidden="false">
        <f>AS482/N482-1</f>
        <v>-1</v>
      </c>
    </row>
    <row r="483" customFormat="false" hidden="false" outlineLevel="0" collapsed="false">
      <c r="A483" s="18" t="inlineStr">
        <is>
          <t xml:space="preserve">1.1.1.2.1.1.4.4</t>
        </is>
      </c>
      <c r="B483" s="18" t="inlineStr">
        <is>
          <t xml:space="preserve"/>
        </is>
      </c>
      <c r="C483" s="18" t="inlineStr">
        <is>
          <t xml:space="preserve">Монтаж подрозетников, установочных, монтажных коробок в подготовленные отверстия / в ЖБИ, ПГП, газобетон, акотек</t>
        </is>
      </c>
      <c r="D483" s="7" t="inlineStr">
        <is>
          <t xml:space="preserve"/>
        </is>
      </c>
      <c r="E483" s="7" t="inlineStr">
        <is>
          <t xml:space="preserve">Выгружается из БО по объектам BIM-КЦ</t>
        </is>
      </c>
      <c r="F483" s="7" t="inlineStr">
        <is>
          <t xml:space="preserve">ШТ</t>
        </is>
      </c>
      <c r="G483" s="7" t="inlineStr">
        <is>
          <t xml:space="preserve">1</t>
        </is>
      </c>
      <c r="H483" s="8" t="n">
        <v>490</v>
      </c>
      <c r="I483" s="19" t="n">
        <f>ROUND((L484+L485)/H483,2)</f>
        <v>0.9</v>
      </c>
      <c r="J483" s="20" t="n">
        <v>149</v>
      </c>
      <c r="K483" s="19" t="n">
        <f>I483+ROUND(J483,2)</f>
        <v>149.9</v>
      </c>
      <c r="L483" s="19" t="n">
        <f>ROUND(H483*I483,2)</f>
        <v>441</v>
      </c>
      <c r="M483" s="19" t="n">
        <f>ROUND(H483*ROUND(J483,2),2)</f>
        <v>73010</v>
      </c>
      <c r="N483" s="19" t="n">
        <f>L483+M483</f>
        <v>73451</v>
      </c>
      <c r="O483" s="8" t="n">
        <v>490</v>
      </c>
      <c r="P483" s="19" t="n" hidden="false">
        <f>ROUND((S484+S485)/O483,2)</f>
        <v>65.25</v>
      </c>
      <c r="Q483" s="20" t="n" hidden="false">
        <v>238.4</v>
      </c>
      <c r="R483" s="19" t="n" hidden="false">
        <f>P483+Q483</f>
        <v>303.65</v>
      </c>
      <c r="S483" s="19" t="n" hidden="false">
        <f>ROUND(O483*P483,2)</f>
        <v>31972.5</v>
      </c>
      <c r="T483" s="19" t="n" hidden="false">
        <f>ROUND(O483*Q483,2)</f>
        <v>116816</v>
      </c>
      <c r="U483" s="19" t="n" hidden="false">
        <f>S483+T483</f>
        <v>148788.5</v>
      </c>
      <c r="V483" s="21" t="n" hidden="false">
        <f>U483/N483-1</f>
        <v>1.025683789192795</v>
      </c>
      <c r="W483" s="8" t="n">
        <v>490</v>
      </c>
      <c r="X483" s="19" t="n" hidden="false">
        <f>ROUND((AA484+AA485)/W483,2)</f>
        <v>165.35</v>
      </c>
      <c r="Y483" s="20" t="n" hidden="false">
        <v>230</v>
      </c>
      <c r="Z483" s="19" t="n" hidden="false">
        <f>X483+Y483</f>
        <v>395.35</v>
      </c>
      <c r="AA483" s="19" t="n" hidden="false">
        <f>ROUND(W483*X483,2)</f>
        <v>81021.5</v>
      </c>
      <c r="AB483" s="19" t="n" hidden="false">
        <f>ROUND(W483*Y483,2)</f>
        <v>112700</v>
      </c>
      <c r="AC483" s="19" t="n" hidden="false">
        <f>AA483+AB483</f>
        <v>193721.5</v>
      </c>
      <c r="AD483" s="21" t="n" hidden="false">
        <f>AC483/N483-1</f>
        <v>1.6374249499666442</v>
      </c>
      <c r="AE483" s="8" t="n">
        <v>490</v>
      </c>
      <c r="AF483" s="19" t="n" hidden="false">
        <f>ROUND((AI484+AI485)/AE483,2)</f>
        <v>60</v>
      </c>
      <c r="AG483" s="20" t="n" hidden="false">
        <v>1000</v>
      </c>
      <c r="AH483" s="19" t="n" hidden="false">
        <f>AF483+AG483</f>
        <v>1060</v>
      </c>
      <c r="AI483" s="19" t="n" hidden="false">
        <f>ROUND(AE483*AF483,2)</f>
        <v>29400</v>
      </c>
      <c r="AJ483" s="19" t="n" hidden="false">
        <f>ROUND(AE483*AG483,2)</f>
        <v>490000</v>
      </c>
      <c r="AK483" s="19" t="n" hidden="false">
        <f>AI483+AJ483</f>
        <v>519400</v>
      </c>
      <c r="AL483" s="21" t="n" hidden="false">
        <f>AK483/N483-1</f>
        <v>6.071380920613742</v>
      </c>
      <c r="AM483" s="8" t="n">
        <v>0</v>
      </c>
      <c r="AN483" s="19" t="n" hidden="false">
        <f>ROUND((AQ484+AQ485)/AM483,2)</f>
        <v>0</v>
      </c>
      <c r="AO483" s="19" t="n" hidden="false">
        <v>0</v>
      </c>
      <c r="AP483" s="19" t="n" hidden="false">
        <f>AN483+AO483</f>
        <v>0</v>
      </c>
      <c r="AQ483" s="19" t="n" hidden="false">
        <f>ROUND(AM483*AN483,2)</f>
        <v>0</v>
      </c>
      <c r="AR483" s="19" t="n" hidden="false">
        <f>ROUND(AM483*AO483,2)</f>
        <v>0</v>
      </c>
      <c r="AS483" s="19" t="n" hidden="false">
        <f>AQ483+AR483</f>
        <v>0</v>
      </c>
      <c r="AT483" s="21" t="n" hidden="false">
        <f>AS483/N483-1</f>
        <v>-1</v>
      </c>
    </row>
    <row r="484" customFormat="false" hidden="false" outlineLevel="0" collapsed="false">
      <c r="A484" s="18" t="inlineStr">
        <is>
          <t xml:space="preserve">1.1.1.2.1.1.4.4.1</t>
        </is>
      </c>
      <c r="B484" s="18" t="inlineStr">
        <is>
          <t xml:space="preserve"/>
        </is>
      </c>
      <c r="C484" s="22" t="inlineStr">
        <is>
          <t xml:space="preserve">Смесь штукатурная гипсовая_</t>
        </is>
      </c>
      <c r="D484" s="7" t="inlineStr">
        <is>
          <t xml:space="preserve"/>
        </is>
      </c>
      <c r="E484" s="7" t="inlineStr">
        <is>
          <t xml:space="preserve"/>
        </is>
      </c>
      <c r="F484" s="7" t="inlineStr">
        <is>
          <t xml:space="preserve">КГ</t>
        </is>
      </c>
      <c r="G484" s="7" t="inlineStr">
        <is>
          <t xml:space="preserve">0.3</t>
        </is>
      </c>
      <c r="H484" s="8" t="n">
        <v>44.1</v>
      </c>
      <c r="I484" s="20" t="n">
        <v>10</v>
      </c>
      <c r="J484" s="19" t="n">
        <v/>
      </c>
      <c r="K484" s="19" t="n">
        <f>ROUND(I484,2)+J484</f>
        <v>10</v>
      </c>
      <c r="L484" s="19" t="n">
        <f>ROUND(H484*ROUND(I484,2),2)</f>
        <v>441</v>
      </c>
      <c r="M484" s="19" t="n">
        <v/>
      </c>
      <c r="N484" s="19" t="n">
        <f>L484+M484</f>
        <v>441</v>
      </c>
      <c r="O484" s="8" t="n">
        <v>44.1</v>
      </c>
      <c r="P484" s="20" t="n" hidden="false">
        <v>565</v>
      </c>
      <c r="Q484" s="19" t="n" hidden="false">
        <v/>
      </c>
      <c r="R484" s="19" t="n" hidden="false">
        <f>P484+Q484</f>
        <v>565</v>
      </c>
      <c r="S484" s="19" t="n" hidden="false">
        <f>ROUND(O484*P484,2)</f>
        <v>24916.5</v>
      </c>
      <c r="T484" s="19" t="n" hidden="false">
        <v/>
      </c>
      <c r="U484" s="19" t="n" hidden="false">
        <f>S484+T484</f>
        <v>24916.5</v>
      </c>
      <c r="V484" s="21" t="n" hidden="false">
        <f>U484/N484-1</f>
        <v>55.5</v>
      </c>
      <c r="W484" s="8" t="n">
        <v>44.1</v>
      </c>
      <c r="X484" s="20" t="n" hidden="false">
        <v>15</v>
      </c>
      <c r="Y484" s="19" t="n" hidden="false">
        <v/>
      </c>
      <c r="Z484" s="19" t="n" hidden="false">
        <f>X484+Y484</f>
        <v>15</v>
      </c>
      <c r="AA484" s="19" t="n" hidden="false">
        <f>ROUND(W484*X484,2)</f>
        <v>661.5</v>
      </c>
      <c r="AB484" s="19" t="n" hidden="false">
        <v/>
      </c>
      <c r="AC484" s="19" t="n" hidden="false">
        <f>AA484+AB484</f>
        <v>661.5</v>
      </c>
      <c r="AD484" s="21" t="n" hidden="false">
        <f>AC484/N484-1</f>
        <v>0.5</v>
      </c>
      <c r="AE484" s="8" t="n">
        <v>44.1</v>
      </c>
      <c r="AF484" s="20" t="n" hidden="false">
        <v>500</v>
      </c>
      <c r="AG484" s="19" t="n" hidden="false">
        <v/>
      </c>
      <c r="AH484" s="19" t="n" hidden="false">
        <f>AF484+AG484</f>
        <v>500</v>
      </c>
      <c r="AI484" s="19" t="n" hidden="false">
        <f>ROUND(AE484*AF484,2)</f>
        <v>22050</v>
      </c>
      <c r="AJ484" s="19" t="n" hidden="false">
        <v/>
      </c>
      <c r="AK484" s="19" t="n" hidden="false">
        <f>AI484+AJ484</f>
        <v>22050</v>
      </c>
      <c r="AL484" s="21" t="n" hidden="false">
        <f>AK484/N484-1</f>
        <v>49</v>
      </c>
      <c r="AM484" s="8" t="n">
        <v>0</v>
      </c>
      <c r="AN484" s="19" t="n" hidden="false">
        <v>0</v>
      </c>
      <c r="AO484" s="19" t="n" hidden="false">
        <v/>
      </c>
      <c r="AP484" s="19" t="n" hidden="false">
        <f>AN484+AO484</f>
        <v>0</v>
      </c>
      <c r="AQ484" s="19" t="n" hidden="false">
        <f>ROUND(AM484*AN484,2)</f>
        <v>0</v>
      </c>
      <c r="AR484" s="19" t="n" hidden="false">
        <v/>
      </c>
      <c r="AS484" s="19" t="n" hidden="false">
        <f>AQ484+AR484</f>
        <v>0</v>
      </c>
      <c r="AT484" s="21" t="n" hidden="false">
        <f>AS484/N484-1</f>
        <v>-1</v>
      </c>
    </row>
    <row r="485" customFormat="false" hidden="false" outlineLevel="0" collapsed="false">
      <c r="A485" s="18" t="inlineStr">
        <is>
          <t xml:space="preserve">1.1.1.2.1.1.4.4.2</t>
        </is>
      </c>
      <c r="B485" s="18" t="inlineStr">
        <is>
          <t xml:space="preserve"/>
        </is>
      </c>
      <c r="C485" s="22" t="inlineStr">
        <is>
          <t xml:space="preserve">Коробка установочная круглая D=68мм h=40мм IP20 пластик тип установки скрытый для твердых стен б/крышки б/вводов</t>
        </is>
      </c>
      <c r="D485" s="7" t="inlineStr">
        <is>
          <t xml:space="preserve"/>
        </is>
      </c>
      <c r="E485" s="7" t="inlineStr">
        <is>
          <t xml:space="preserve"/>
        </is>
      </c>
      <c r="F485" s="7" t="inlineStr">
        <is>
          <t xml:space="preserve">ШТ</t>
        </is>
      </c>
      <c r="G485" s="7" t="inlineStr">
        <is>
          <t xml:space="preserve">1</t>
        </is>
      </c>
      <c r="H485" s="8" t="n">
        <v>490</v>
      </c>
      <c r="I485" s="20" t="n">
        <v>0</v>
      </c>
      <c r="J485" s="19" t="n">
        <v/>
      </c>
      <c r="K485" s="19" t="n">
        <f>ROUND(I485,2)+J485</f>
        <v>0</v>
      </c>
      <c r="L485" s="19" t="n">
        <f>ROUND(H485*ROUND(I485,2),2)</f>
        <v>0</v>
      </c>
      <c r="M485" s="19" t="n">
        <v/>
      </c>
      <c r="N485" s="19" t="n">
        <f>L485+M485</f>
        <v>0</v>
      </c>
      <c r="O485" s="8" t="n">
        <v>490</v>
      </c>
      <c r="P485" s="20" t="n" hidden="false">
        <v>14.4</v>
      </c>
      <c r="Q485" s="19" t="n" hidden="false">
        <v/>
      </c>
      <c r="R485" s="19" t="n" hidden="false">
        <f>P485+Q485</f>
        <v>14.4</v>
      </c>
      <c r="S485" s="19" t="n" hidden="false">
        <f>ROUND(O485*P485,2)</f>
        <v>7056</v>
      </c>
      <c r="T485" s="19" t="n" hidden="false">
        <v/>
      </c>
      <c r="U485" s="19" t="n" hidden="false">
        <f>S485+T485</f>
        <v>7056</v>
      </c>
      <c r="V485" s="21" t="n" hidden="false">
        <f>U485/N485-1</f>
        <v>Infinity</v>
      </c>
      <c r="W485" s="8" t="n">
        <v>490</v>
      </c>
      <c r="X485" s="20" t="n" hidden="false">
        <v>164</v>
      </c>
      <c r="Y485" s="19" t="n" hidden="false">
        <v/>
      </c>
      <c r="Z485" s="19" t="n" hidden="false">
        <f>X485+Y485</f>
        <v>164</v>
      </c>
      <c r="AA485" s="19" t="n" hidden="false">
        <f>ROUND(W485*X485,2)</f>
        <v>80360</v>
      </c>
      <c r="AB485" s="19" t="n" hidden="false">
        <v/>
      </c>
      <c r="AC485" s="19" t="n" hidden="false">
        <f>AA485+AB485</f>
        <v>80360</v>
      </c>
      <c r="AD485" s="21" t="n" hidden="false">
        <f>AC485/N485-1</f>
        <v>Infinity</v>
      </c>
      <c r="AE485" s="8" t="n">
        <v>490</v>
      </c>
      <c r="AF485" s="20" t="n" hidden="false">
        <v>15</v>
      </c>
      <c r="AG485" s="19" t="n" hidden="false">
        <v/>
      </c>
      <c r="AH485" s="19" t="n" hidden="false">
        <f>AF485+AG485</f>
        <v>15</v>
      </c>
      <c r="AI485" s="19" t="n" hidden="false">
        <f>ROUND(AE485*AF485,2)</f>
        <v>7350</v>
      </c>
      <c r="AJ485" s="19" t="n" hidden="false">
        <v/>
      </c>
      <c r="AK485" s="19" t="n" hidden="false">
        <f>AI485+AJ485</f>
        <v>7350</v>
      </c>
      <c r="AL485" s="21" t="n" hidden="false">
        <f>AK485/N485-1</f>
        <v>Infinity</v>
      </c>
      <c r="AM485" s="8" t="n">
        <v>0</v>
      </c>
      <c r="AN485" s="19" t="n" hidden="false">
        <v>0</v>
      </c>
      <c r="AO485" s="19" t="n" hidden="false">
        <v/>
      </c>
      <c r="AP485" s="19" t="n" hidden="false">
        <f>AN485+AO485</f>
        <v>0</v>
      </c>
      <c r="AQ485" s="19" t="n" hidden="false">
        <f>ROUND(AM485*AN485,2)</f>
        <v>0</v>
      </c>
      <c r="AR485" s="19" t="n" hidden="false">
        <v/>
      </c>
      <c r="AS485" s="19" t="n" hidden="false">
        <f>AQ485+AR485</f>
        <v>0</v>
      </c>
      <c r="AT485" s="21" t="n" hidden="false">
        <f>AS485/N485-1</f>
        <v>NaN</v>
      </c>
    </row>
    <row r="486" customFormat="false" hidden="false" outlineLevel="0" collapsed="false">
      <c r="A486" s="18" t="inlineStr">
        <is>
          <t xml:space="preserve">1.1.1.2.1.1.4.5</t>
        </is>
      </c>
      <c r="B486" s="18" t="inlineStr">
        <is>
          <t xml:space="preserve"/>
        </is>
      </c>
      <c r="C486" s="18" t="inlineStr">
        <is>
          <t xml:space="preserve">Монтаж поста, блока управления</t>
        </is>
      </c>
      <c r="D486" s="7" t="inlineStr">
        <is>
          <t xml:space="preserve"/>
        </is>
      </c>
      <c r="E486" s="7" t="inlineStr">
        <is>
          <t xml:space="preserve"/>
        </is>
      </c>
      <c r="F486" s="7" t="inlineStr">
        <is>
          <t xml:space="preserve">ШТ</t>
        </is>
      </c>
      <c r="G486" s="7" t="inlineStr">
        <is>
          <t xml:space="preserve">1</t>
        </is>
      </c>
      <c r="H486" s="8" t="n">
        <v>6</v>
      </c>
      <c r="I486" s="19" t="n">
        <f>ROUND((L487+L488)/H486,2)</f>
        <v>96.1</v>
      </c>
      <c r="J486" s="20" t="n">
        <v>221</v>
      </c>
      <c r="K486" s="19" t="n">
        <f>I486+ROUND(J486,2)</f>
        <v>317.1</v>
      </c>
      <c r="L486" s="19" t="n">
        <f>ROUND(H486*I486,2)</f>
        <v>576.6</v>
      </c>
      <c r="M486" s="19" t="n">
        <f>ROUND(H486*ROUND(J486,2),2)</f>
        <v>1326</v>
      </c>
      <c r="N486" s="19" t="n">
        <f>L486+M486</f>
        <v>1902.6</v>
      </c>
      <c r="O486" s="8" t="n">
        <v>6</v>
      </c>
      <c r="P486" s="19" t="n" hidden="false">
        <f>ROUND((S487+S488)/O486,2)</f>
        <v>797</v>
      </c>
      <c r="Q486" s="20" t="n" hidden="false">
        <v>353.6</v>
      </c>
      <c r="R486" s="19" t="n" hidden="false">
        <f>P486+Q486</f>
        <v>1150.6</v>
      </c>
      <c r="S486" s="19" t="n" hidden="false">
        <f>ROUND(O486*P486,2)</f>
        <v>4782</v>
      </c>
      <c r="T486" s="19" t="n" hidden="false">
        <f>ROUND(O486*Q486,2)</f>
        <v>2121.6</v>
      </c>
      <c r="U486" s="19" t="n" hidden="false">
        <f>S486+T486</f>
        <v>6903.6</v>
      </c>
      <c r="V486" s="21" t="n" hidden="false">
        <f>U486/N486-1</f>
        <v>2.6285083569851784</v>
      </c>
      <c r="W486" s="8" t="n">
        <v>6</v>
      </c>
      <c r="X486" s="19" t="n" hidden="false">
        <f>ROUND((AA487+AA488)/W486,2)</f>
        <v>818</v>
      </c>
      <c r="Y486" s="20" t="n" hidden="false">
        <v>980</v>
      </c>
      <c r="Z486" s="19" t="n" hidden="false">
        <f>X486+Y486</f>
        <v>1798</v>
      </c>
      <c r="AA486" s="19" t="n" hidden="false">
        <f>ROUND(W486*X486,2)</f>
        <v>4908</v>
      </c>
      <c r="AB486" s="19" t="n" hidden="false">
        <f>ROUND(W486*Y486,2)</f>
        <v>5880</v>
      </c>
      <c r="AC486" s="19" t="n" hidden="false">
        <f>AA486+AB486</f>
        <v>10788</v>
      </c>
      <c r="AD486" s="21" t="n" hidden="false">
        <f>AC486/N486-1</f>
        <v>4.670135603910438</v>
      </c>
      <c r="AE486" s="8" t="n">
        <v>6</v>
      </c>
      <c r="AF486" s="19" t="n" hidden="false">
        <f>ROUND((AI487+AI488)/AE486,2)</f>
        <v>360</v>
      </c>
      <c r="AG486" s="20" t="n" hidden="false">
        <v>500</v>
      </c>
      <c r="AH486" s="19" t="n" hidden="false">
        <f>AF486+AG486</f>
        <v>860</v>
      </c>
      <c r="AI486" s="19" t="n" hidden="false">
        <f>ROUND(AE486*AF486,2)</f>
        <v>2160</v>
      </c>
      <c r="AJ486" s="19" t="n" hidden="false">
        <f>ROUND(AE486*AG486,2)</f>
        <v>3000</v>
      </c>
      <c r="AK486" s="19" t="n" hidden="false">
        <f>AI486+AJ486</f>
        <v>5160</v>
      </c>
      <c r="AL486" s="21" t="n" hidden="false">
        <f>AK486/N486-1</f>
        <v>1.7120782087669508</v>
      </c>
      <c r="AM486" s="8" t="n">
        <v>0</v>
      </c>
      <c r="AN486" s="19" t="n" hidden="false">
        <f>ROUND((AQ487+AQ488)/AM486,2)</f>
        <v>0</v>
      </c>
      <c r="AO486" s="19" t="n" hidden="false">
        <v>0</v>
      </c>
      <c r="AP486" s="19" t="n" hidden="false">
        <f>AN486+AO486</f>
        <v>0</v>
      </c>
      <c r="AQ486" s="19" t="n" hidden="false">
        <f>ROUND(AM486*AN486,2)</f>
        <v>0</v>
      </c>
      <c r="AR486" s="19" t="n" hidden="false">
        <f>ROUND(AM486*AO486,2)</f>
        <v>0</v>
      </c>
      <c r="AS486" s="19" t="n" hidden="false">
        <f>AQ486+AR486</f>
        <v>0</v>
      </c>
      <c r="AT486" s="21" t="n" hidden="false">
        <f>AS486/N486-1</f>
        <v>-1</v>
      </c>
    </row>
    <row r="487" customFormat="false" hidden="false" outlineLevel="0" collapsed="false">
      <c r="A487" s="18" t="inlineStr">
        <is>
          <t xml:space="preserve">1.1.1.2.1.1.4.5.1</t>
        </is>
      </c>
      <c r="B487" s="18" t="inlineStr">
        <is>
          <t xml:space="preserve"/>
        </is>
      </c>
      <c r="C487" s="22" t="inlineStr">
        <is>
          <t xml:space="preserve">Кнопка управления_ / IEK /  BBG50-LAY5-K04</t>
        </is>
      </c>
      <c r="D487" s="7" t="inlineStr">
        <is>
          <t xml:space="preserve"/>
        </is>
      </c>
      <c r="E487" s="7" t="inlineStr">
        <is>
          <t xml:space="preserve"/>
        </is>
      </c>
      <c r="F487" s="7" t="inlineStr">
        <is>
          <t xml:space="preserve">ШТ</t>
        </is>
      </c>
      <c r="G487" s="7" t="inlineStr">
        <is>
          <t xml:space="preserve">1</t>
        </is>
      </c>
      <c r="H487" s="8" t="n">
        <v>6</v>
      </c>
      <c r="I487" s="20" t="n">
        <v>0</v>
      </c>
      <c r="J487" s="19" t="n">
        <v/>
      </c>
      <c r="K487" s="19" t="n">
        <f>ROUND(I487,2)+J487</f>
        <v>0</v>
      </c>
      <c r="L487" s="19" t="n">
        <f>ROUND(H487*ROUND(I487,2),2)</f>
        <v>0</v>
      </c>
      <c r="M487" s="19" t="n">
        <v/>
      </c>
      <c r="N487" s="19" t="n">
        <f>L487+M487</f>
        <v>0</v>
      </c>
      <c r="O487" s="8" t="n">
        <v>6</v>
      </c>
      <c r="P487" s="20" t="n" hidden="false">
        <v>653</v>
      </c>
      <c r="Q487" s="19" t="n" hidden="false">
        <v/>
      </c>
      <c r="R487" s="19" t="n" hidden="false">
        <f>P487+Q487</f>
        <v>653</v>
      </c>
      <c r="S487" s="19" t="n" hidden="false">
        <f>ROUND(O487*P487,2)</f>
        <v>3918</v>
      </c>
      <c r="T487" s="19" t="n" hidden="false">
        <v/>
      </c>
      <c r="U487" s="19" t="n" hidden="false">
        <f>S487+T487</f>
        <v>3918</v>
      </c>
      <c r="V487" s="21" t="n" hidden="false">
        <f>U487/N487-1</f>
        <v>Infinity</v>
      </c>
      <c r="W487" s="8" t="n">
        <v>6</v>
      </c>
      <c r="X487" s="20" t="n" hidden="false">
        <v>654</v>
      </c>
      <c r="Y487" s="19" t="n" hidden="false">
        <v/>
      </c>
      <c r="Z487" s="19" t="n" hidden="false">
        <f>X487+Y487</f>
        <v>654</v>
      </c>
      <c r="AA487" s="19" t="n" hidden="false">
        <f>ROUND(W487*X487,2)</f>
        <v>3924</v>
      </c>
      <c r="AB487" s="19" t="n" hidden="false">
        <v/>
      </c>
      <c r="AC487" s="19" t="n" hidden="false">
        <f>AA487+AB487</f>
        <v>3924</v>
      </c>
      <c r="AD487" s="21" t="n" hidden="false">
        <f>AC487/N487-1</f>
        <v>Infinity</v>
      </c>
      <c r="AE487" s="8" t="n">
        <v>6</v>
      </c>
      <c r="AF487" s="20" t="n" hidden="false">
        <v>180</v>
      </c>
      <c r="AG487" s="19" t="n" hidden="false">
        <v/>
      </c>
      <c r="AH487" s="19" t="n" hidden="false">
        <f>AF487+AG487</f>
        <v>180</v>
      </c>
      <c r="AI487" s="19" t="n" hidden="false">
        <f>ROUND(AE487*AF487,2)</f>
        <v>1080</v>
      </c>
      <c r="AJ487" s="19" t="n" hidden="false">
        <v/>
      </c>
      <c r="AK487" s="19" t="n" hidden="false">
        <f>AI487+AJ487</f>
        <v>1080</v>
      </c>
      <c r="AL487" s="21" t="n" hidden="false">
        <f>AK487/N487-1</f>
        <v>Infinity</v>
      </c>
      <c r="AM487" s="8" t="n">
        <v>0</v>
      </c>
      <c r="AN487" s="19" t="n" hidden="false">
        <v>0</v>
      </c>
      <c r="AO487" s="19" t="n" hidden="false">
        <v/>
      </c>
      <c r="AP487" s="19" t="n" hidden="false">
        <f>AN487+AO487</f>
        <v>0</v>
      </c>
      <c r="AQ487" s="19" t="n" hidden="false">
        <f>ROUND(AM487*AN487,2)</f>
        <v>0</v>
      </c>
      <c r="AR487" s="19" t="n" hidden="false">
        <v/>
      </c>
      <c r="AS487" s="19" t="n" hidden="false">
        <f>AQ487+AR487</f>
        <v>0</v>
      </c>
      <c r="AT487" s="21" t="n" hidden="false">
        <f>AS487/N487-1</f>
        <v>NaN</v>
      </c>
    </row>
    <row r="488" customFormat="false" hidden="false" outlineLevel="0" collapsed="false">
      <c r="A488" s="18" t="inlineStr">
        <is>
          <t xml:space="preserve">1.1.1.2.1.1.4.5.2</t>
        </is>
      </c>
      <c r="B488" s="18" t="inlineStr">
        <is>
          <t xml:space="preserve"/>
        </is>
      </c>
      <c r="C488" s="22" t="inlineStr">
        <is>
          <t xml:space="preserve">Корпус поста кнопочного_ / 1 мес BKP10-1K01 IEK</t>
        </is>
      </c>
      <c r="D488" s="7" t="inlineStr">
        <is>
          <t xml:space="preserve">BKP10-1-K01</t>
        </is>
      </c>
      <c r="E488" s="7" t="inlineStr">
        <is>
          <t xml:space="preserve"/>
        </is>
      </c>
      <c r="F488" s="7" t="inlineStr">
        <is>
          <t xml:space="preserve">ШТ</t>
        </is>
      </c>
      <c r="G488" s="7" t="inlineStr">
        <is>
          <t xml:space="preserve">1</t>
        </is>
      </c>
      <c r="H488" s="8" t="n">
        <v>6</v>
      </c>
      <c r="I488" s="20" t="n">
        <v>96.1</v>
      </c>
      <c r="J488" s="19" t="n">
        <v/>
      </c>
      <c r="K488" s="19" t="n">
        <f>ROUND(I488,2)+J488</f>
        <v>96.1</v>
      </c>
      <c r="L488" s="19" t="n">
        <f>ROUND(H488*ROUND(I488,2),2)</f>
        <v>576.6</v>
      </c>
      <c r="M488" s="19" t="n">
        <v/>
      </c>
      <c r="N488" s="19" t="n">
        <f>L488+M488</f>
        <v>576.6</v>
      </c>
      <c r="O488" s="8" t="n">
        <v>6</v>
      </c>
      <c r="P488" s="20" t="n" hidden="false">
        <v>144</v>
      </c>
      <c r="Q488" s="19" t="n" hidden="false">
        <v/>
      </c>
      <c r="R488" s="19" t="n" hidden="false">
        <f>P488+Q488</f>
        <v>144</v>
      </c>
      <c r="S488" s="19" t="n" hidden="false">
        <f>ROUND(O488*P488,2)</f>
        <v>864</v>
      </c>
      <c r="T488" s="19" t="n" hidden="false">
        <v/>
      </c>
      <c r="U488" s="19" t="n" hidden="false">
        <f>S488+T488</f>
        <v>864</v>
      </c>
      <c r="V488" s="21" t="n" hidden="false">
        <f>U488/N488-1</f>
        <v>0.4984391259105099</v>
      </c>
      <c r="W488" s="8" t="n">
        <v>6</v>
      </c>
      <c r="X488" s="20" t="n" hidden="false">
        <v>164</v>
      </c>
      <c r="Y488" s="19" t="n" hidden="false">
        <v/>
      </c>
      <c r="Z488" s="19" t="n" hidden="false">
        <f>X488+Y488</f>
        <v>164</v>
      </c>
      <c r="AA488" s="19" t="n" hidden="false">
        <f>ROUND(W488*X488,2)</f>
        <v>984</v>
      </c>
      <c r="AB488" s="19" t="n" hidden="false">
        <v/>
      </c>
      <c r="AC488" s="19" t="n" hidden="false">
        <f>AA488+AB488</f>
        <v>984</v>
      </c>
      <c r="AD488" s="21" t="n" hidden="false">
        <f>AC488/N488-1</f>
        <v>0.7065556711758585</v>
      </c>
      <c r="AE488" s="8" t="n">
        <v>6</v>
      </c>
      <c r="AF488" s="20" t="n" hidden="false">
        <v>180</v>
      </c>
      <c r="AG488" s="19" t="n" hidden="false">
        <v/>
      </c>
      <c r="AH488" s="19" t="n" hidden="false">
        <f>AF488+AG488</f>
        <v>180</v>
      </c>
      <c r="AI488" s="19" t="n" hidden="false">
        <f>ROUND(AE488*AF488,2)</f>
        <v>1080</v>
      </c>
      <c r="AJ488" s="19" t="n" hidden="false">
        <v/>
      </c>
      <c r="AK488" s="19" t="n" hidden="false">
        <f>AI488+AJ488</f>
        <v>1080</v>
      </c>
      <c r="AL488" s="21" t="n" hidden="false">
        <f>AK488/N488-1</f>
        <v>0.8730489073881373</v>
      </c>
      <c r="AM488" s="8" t="n">
        <v>0</v>
      </c>
      <c r="AN488" s="19" t="n" hidden="false">
        <v>0</v>
      </c>
      <c r="AO488" s="19" t="n" hidden="false">
        <v/>
      </c>
      <c r="AP488" s="19" t="n" hidden="false">
        <f>AN488+AO488</f>
        <v>0</v>
      </c>
      <c r="AQ488" s="19" t="n" hidden="false">
        <f>ROUND(AM488*AN488,2)</f>
        <v>0</v>
      </c>
      <c r="AR488" s="19" t="n" hidden="false">
        <v/>
      </c>
      <c r="AS488" s="19" t="n" hidden="false">
        <f>AQ488+AR488</f>
        <v>0</v>
      </c>
      <c r="AT488" s="21" t="n" hidden="false">
        <f>AS488/N488-1</f>
        <v>-1</v>
      </c>
    </row>
    <row r="489" customFormat="false" hidden="false" outlineLevel="0" collapsed="false">
      <c r="A489" s="14" t="inlineStr">
        <is>
          <t xml:space="preserve">1.1.1.2.1.1.5</t>
        </is>
      </c>
      <c r="B489" s="14" t="inlineStr">
        <is>
          <t xml:space="preserve"/>
        </is>
      </c>
      <c r="C489" s="14" t="inlineStr">
        <is>
          <t xml:space="preserve">Монтаж светотехнического оборудования</t>
        </is>
      </c>
      <c r="D489" s="6" t="inlineStr">
        <is>
          <t xml:space="preserve"/>
        </is>
      </c>
      <c r="E489" s="6" t="inlineStr">
        <is>
          <t xml:space="preserve"/>
        </is>
      </c>
      <c r="F489" s="6" t="inlineStr">
        <is>
          <t xml:space="preserve"/>
        </is>
      </c>
      <c r="G489" s="6" t="inlineStr">
        <is>
          <t xml:space="preserve"/>
        </is>
      </c>
      <c r="H489" s="15" t="n">
        <v/>
      </c>
      <c r="I489" s="16" t="n">
        <v/>
      </c>
      <c r="J489" s="16" t="n">
        <v/>
      </c>
      <c r="K489" s="16" t="n">
        <v/>
      </c>
      <c r="L489" s="16" t="n">
        <f>L490+L496+L499</f>
        <v>14323.2</v>
      </c>
      <c r="M489" s="16" t="n">
        <f>M490+M496+M499</f>
        <v>628464</v>
      </c>
      <c r="N489" s="16" t="n">
        <f>N490+N496+N499</f>
        <v>642787.2</v>
      </c>
      <c r="O489" s="15" t="n">
        <v/>
      </c>
      <c r="P489" s="16" t="n" hidden="false">
        <v/>
      </c>
      <c r="Q489" s="16" t="n" hidden="false">
        <v/>
      </c>
      <c r="R489" s="16" t="n" hidden="false">
        <v/>
      </c>
      <c r="S489" s="16" t="n" hidden="false">
        <f>S490+S496+S499</f>
        <v>5982703.2</v>
      </c>
      <c r="T489" s="16" t="n" hidden="false">
        <f>T490+T496+T499</f>
        <v>1415462.4</v>
      </c>
      <c r="U489" s="16" t="n" hidden="false">
        <f>U490+U496+U499</f>
        <v>7398165.6</v>
      </c>
      <c r="V489" s="17" t="n" hidden="false">
        <f>U489/N489-1</f>
        <v>10.509509834670013</v>
      </c>
      <c r="W489" s="15" t="n">
        <v/>
      </c>
      <c r="X489" s="16" t="n" hidden="false">
        <v/>
      </c>
      <c r="Y489" s="16" t="n" hidden="false">
        <v/>
      </c>
      <c r="Z489" s="16" t="n" hidden="false">
        <v/>
      </c>
      <c r="AA489" s="16" t="n" hidden="false">
        <f>AA490+AA496+AA499</f>
        <v>6870553.2</v>
      </c>
      <c r="AB489" s="16" t="n" hidden="false">
        <f>AB490+AB496+AB499</f>
        <v>2298000</v>
      </c>
      <c r="AC489" s="16" t="n" hidden="false">
        <f>AC490+AC496+AC499</f>
        <v>9168553.2</v>
      </c>
      <c r="AD489" s="17" t="n" hidden="false">
        <f>AC489/N489-1</f>
        <v>13.263745762205595</v>
      </c>
      <c r="AE489" s="15" t="n">
        <v/>
      </c>
      <c r="AF489" s="16" t="n" hidden="false">
        <v/>
      </c>
      <c r="AG489" s="16" t="n" hidden="false">
        <v/>
      </c>
      <c r="AH489" s="16" t="n" hidden="false">
        <v/>
      </c>
      <c r="AI489" s="16" t="n" hidden="false">
        <f>AI490+AI496+AI499</f>
        <v>7668325.2</v>
      </c>
      <c r="AJ489" s="16" t="n" hidden="false">
        <f>AJ490+AJ496+AJ499</f>
        <v>1287000</v>
      </c>
      <c r="AK489" s="16" t="n" hidden="false">
        <f>AK490+AK496+AK499</f>
        <v>8955325.2</v>
      </c>
      <c r="AL489" s="17" t="n" hidden="false">
        <f>AK489/N489-1</f>
        <v>12.932021670624431</v>
      </c>
      <c r="AM489" s="15" t="n">
        <v/>
      </c>
      <c r="AN489" s="16" t="n" hidden="false">
        <v/>
      </c>
      <c r="AO489" s="16" t="n" hidden="false">
        <v/>
      </c>
      <c r="AP489" s="16" t="n" hidden="false">
        <v/>
      </c>
      <c r="AQ489" s="16" t="n" hidden="false">
        <f>AQ490+AQ496+AQ499</f>
        <v>0</v>
      </c>
      <c r="AR489" s="16" t="n" hidden="false">
        <f>AR490+AR496+AR499</f>
        <v>0</v>
      </c>
      <c r="AS489" s="16" t="n" hidden="false">
        <f>AS490+AS496+AS499</f>
        <v>0</v>
      </c>
      <c r="AT489" s="17" t="n" hidden="false">
        <f>AS489/N489-1</f>
        <v>-1</v>
      </c>
    </row>
    <row r="490" customFormat="false" hidden="false" outlineLevel="0" collapsed="false">
      <c r="A490" s="18" t="inlineStr">
        <is>
          <t xml:space="preserve">1.1.1.2.1.1.5.1</t>
        </is>
      </c>
      <c r="B490" s="18" t="inlineStr">
        <is>
          <t xml:space="preserve"/>
        </is>
      </c>
      <c r="C490" s="18" t="inlineStr">
        <is>
          <t xml:space="preserve">Монтаж светильника / накладной</t>
        </is>
      </c>
      <c r="D490" s="7" t="inlineStr">
        <is>
          <t xml:space="preserve"/>
        </is>
      </c>
      <c r="E490" s="7" t="inlineStr">
        <is>
          <t xml:space="preserve">Выгружается из БО по объектам BIM-КЦ</t>
        </is>
      </c>
      <c r="F490" s="7" t="inlineStr">
        <is>
          <t xml:space="preserve">ШТ</t>
        </is>
      </c>
      <c r="G490" s="7" t="inlineStr">
        <is>
          <t xml:space="preserve">1</t>
        </is>
      </c>
      <c r="H490" s="8" t="n">
        <v>600</v>
      </c>
      <c r="I490" s="19" t="n">
        <f>ROUND((L491+L492+L493+L494+L495)/H490,2)</f>
        <v>0</v>
      </c>
      <c r="J490" s="20" t="n">
        <v>640</v>
      </c>
      <c r="K490" s="19" t="n">
        <f>I490+ROUND(J490,2)</f>
        <v>640</v>
      </c>
      <c r="L490" s="19" t="n">
        <f>ROUND(H490*I490,2)</f>
        <v>0</v>
      </c>
      <c r="M490" s="19" t="n">
        <f>ROUND(H490*ROUND(J490,2),2)</f>
        <v>384000</v>
      </c>
      <c r="N490" s="19" t="n">
        <f>L490+M490</f>
        <v>384000</v>
      </c>
      <c r="O490" s="8" t="n">
        <v>600</v>
      </c>
      <c r="P490" s="19" t="n" hidden="false">
        <f>ROUND((S491+S492+S493+S494+S495)/O490,2)</f>
        <v>7249.6</v>
      </c>
      <c r="Q490" s="20" t="n" hidden="false">
        <v>1579.2</v>
      </c>
      <c r="R490" s="19" t="n" hidden="false">
        <f>P490+Q490</f>
        <v>8828.8</v>
      </c>
      <c r="S490" s="19" t="n" hidden="false">
        <f>ROUND(O490*P490,2)</f>
        <v>4349760</v>
      </c>
      <c r="T490" s="19" t="n" hidden="false">
        <f>ROUND(O490*Q490,2)</f>
        <v>947520</v>
      </c>
      <c r="U490" s="19" t="n" hidden="false">
        <f>S490+T490</f>
        <v>5297280</v>
      </c>
      <c r="V490" s="21" t="n" hidden="false">
        <f>U490/N490-1</f>
        <v>12.795</v>
      </c>
      <c r="W490" s="8" t="n">
        <v>600</v>
      </c>
      <c r="X490" s="19" t="n" hidden="false">
        <f>ROUND((AA491+AA492+AA493+AA494+AA495)/W490,2)</f>
        <v>8887.05</v>
      </c>
      <c r="Y490" s="20" t="n" hidden="false">
        <v>2300</v>
      </c>
      <c r="Z490" s="19" t="n" hidden="false">
        <f>X490+Y490</f>
        <v>11187.05</v>
      </c>
      <c r="AA490" s="19" t="n" hidden="false">
        <f>ROUND(W490*X490,2)</f>
        <v>5332230</v>
      </c>
      <c r="AB490" s="19" t="n" hidden="false">
        <f>ROUND(W490*Y490,2)</f>
        <v>1380000</v>
      </c>
      <c r="AC490" s="19" t="n" hidden="false">
        <f>AA490+AB490</f>
        <v>6712230</v>
      </c>
      <c r="AD490" s="21" t="n" hidden="false">
        <f>AC490/N490-1</f>
        <v>16.479765625</v>
      </c>
      <c r="AE490" s="8" t="n">
        <v>600</v>
      </c>
      <c r="AF490" s="19" t="n" hidden="false">
        <f>ROUND((AI491+AI492+AI493+AI494+AI495)/AE490,2)</f>
        <v>9846.67</v>
      </c>
      <c r="AG490" s="20" t="n" hidden="false">
        <v>1500</v>
      </c>
      <c r="AH490" s="19" t="n" hidden="false">
        <f>AF490+AG490</f>
        <v>11346.67</v>
      </c>
      <c r="AI490" s="19" t="n" hidden="false">
        <f>ROUND(AE490*AF490,2)</f>
        <v>5908002</v>
      </c>
      <c r="AJ490" s="19" t="n" hidden="false">
        <f>ROUND(AE490*AG490,2)</f>
        <v>900000</v>
      </c>
      <c r="AK490" s="19" t="n" hidden="false">
        <f>AI490+AJ490</f>
        <v>6808002</v>
      </c>
      <c r="AL490" s="21" t="n" hidden="false">
        <f>AK490/N490-1</f>
        <v>16.729171875</v>
      </c>
      <c r="AM490" s="8" t="n">
        <v>0</v>
      </c>
      <c r="AN490" s="19" t="n" hidden="false">
        <f>ROUND((AQ491+AQ492+AQ493+AQ494+AQ495)/AM490,2)</f>
        <v>0</v>
      </c>
      <c r="AO490" s="19" t="n" hidden="false">
        <v>0</v>
      </c>
      <c r="AP490" s="19" t="n" hidden="false">
        <f>AN490+AO490</f>
        <v>0</v>
      </c>
      <c r="AQ490" s="19" t="n" hidden="false">
        <f>ROUND(AM490*AN490,2)</f>
        <v>0</v>
      </c>
      <c r="AR490" s="19" t="n" hidden="false">
        <f>ROUND(AM490*AO490,2)</f>
        <v>0</v>
      </c>
      <c r="AS490" s="19" t="n" hidden="false">
        <f>AQ490+AR490</f>
        <v>0</v>
      </c>
      <c r="AT490" s="21" t="n" hidden="false">
        <f>AS490/N490-1</f>
        <v>-1</v>
      </c>
    </row>
    <row r="491" customFormat="false" hidden="false" outlineLevel="0" collapsed="false">
      <c r="A491" s="18" t="inlineStr">
        <is>
          <t xml:space="preserve">1.1.1.2.1.1.5.1.1</t>
        </is>
      </c>
      <c r="B491" s="18" t="inlineStr">
        <is>
          <t xml:space="preserve"/>
        </is>
      </c>
      <c r="C491" s="22" t="inlineStr">
        <is>
          <t xml:space="preserve">Светильник_ / марку и артикул указать в примечании</t>
        </is>
      </c>
      <c r="D491" s="7" t="inlineStr">
        <is>
          <t xml:space="preserve">Светильник линейный накладной светодиодный Dust 1200 P L 65 4000 W GR 1200х124, 4000K, 36 Вт, световой поток 4320 Лм, IP65</t>
        </is>
      </c>
      <c r="E491" s="7" t="inlineStr">
        <is>
          <t xml:space="preserve"/>
        </is>
      </c>
      <c r="F491" s="7" t="inlineStr">
        <is>
          <t xml:space="preserve">ШТ</t>
        </is>
      </c>
      <c r="G491" s="7" t="inlineStr">
        <is>
          <t xml:space="preserve">1</t>
        </is>
      </c>
      <c r="H491" s="8" t="n">
        <v>40</v>
      </c>
      <c r="I491" s="20" t="n">
        <v>0</v>
      </c>
      <c r="J491" s="19" t="n">
        <v/>
      </c>
      <c r="K491" s="19" t="n">
        <f>ROUND(I491,2)+J491</f>
        <v>0</v>
      </c>
      <c r="L491" s="19" t="n">
        <f>ROUND(H491*ROUND(I491,2),2)</f>
        <v>0</v>
      </c>
      <c r="M491" s="19" t="n">
        <v/>
      </c>
      <c r="N491" s="19" t="n">
        <f>L491+M491</f>
        <v>0</v>
      </c>
      <c r="O491" s="8" t="n">
        <v>40</v>
      </c>
      <c r="P491" s="20" t="n" hidden="false">
        <v>8800</v>
      </c>
      <c r="Q491" s="19" t="n" hidden="false">
        <v/>
      </c>
      <c r="R491" s="19" t="n" hidden="false">
        <f>P491+Q491</f>
        <v>8800</v>
      </c>
      <c r="S491" s="19" t="n" hidden="false">
        <f>ROUND(O491*P491,2)</f>
        <v>352000</v>
      </c>
      <c r="T491" s="19" t="n" hidden="false">
        <v/>
      </c>
      <c r="U491" s="19" t="n" hidden="false">
        <f>S491+T491</f>
        <v>352000</v>
      </c>
      <c r="V491" s="21" t="n" hidden="false">
        <f>U491/N491-1</f>
        <v>Infinity</v>
      </c>
      <c r="W491" s="8" t="n">
        <v>40</v>
      </c>
      <c r="X491" s="20" t="n" hidden="false">
        <v>8765</v>
      </c>
      <c r="Y491" s="19" t="n" hidden="false">
        <v/>
      </c>
      <c r="Z491" s="19" t="n" hidden="false">
        <f>X491+Y491</f>
        <v>8765</v>
      </c>
      <c r="AA491" s="19" t="n" hidden="false">
        <f>ROUND(W491*X491,2)</f>
        <v>350600</v>
      </c>
      <c r="AB491" s="19" t="n" hidden="false">
        <v/>
      </c>
      <c r="AC491" s="19" t="n" hidden="false">
        <f>AA491+AB491</f>
        <v>350600</v>
      </c>
      <c r="AD491" s="21" t="n" hidden="false">
        <f>AC491/N491-1</f>
        <v>Infinity</v>
      </c>
      <c r="AE491" s="8" t="n">
        <v>40</v>
      </c>
      <c r="AF491" s="20" t="n" hidden="false">
        <v>9500</v>
      </c>
      <c r="AG491" s="19" t="n" hidden="false">
        <v/>
      </c>
      <c r="AH491" s="19" t="n" hidden="false">
        <f>AF491+AG491</f>
        <v>9500</v>
      </c>
      <c r="AI491" s="19" t="n" hidden="false">
        <f>ROUND(AE491*AF491,2)</f>
        <v>380000</v>
      </c>
      <c r="AJ491" s="19" t="n" hidden="false">
        <v/>
      </c>
      <c r="AK491" s="19" t="n" hidden="false">
        <f>AI491+AJ491</f>
        <v>380000</v>
      </c>
      <c r="AL491" s="21" t="n" hidden="false">
        <f>AK491/N491-1</f>
        <v>Infinity</v>
      </c>
      <c r="AM491" s="8" t="n">
        <v>0</v>
      </c>
      <c r="AN491" s="19" t="n" hidden="false">
        <v>0</v>
      </c>
      <c r="AO491" s="19" t="n" hidden="false">
        <v/>
      </c>
      <c r="AP491" s="19" t="n" hidden="false">
        <f>AN491+AO491</f>
        <v>0</v>
      </c>
      <c r="AQ491" s="19" t="n" hidden="false">
        <f>ROUND(AM491*AN491,2)</f>
        <v>0</v>
      </c>
      <c r="AR491" s="19" t="n" hidden="false">
        <v/>
      </c>
      <c r="AS491" s="19" t="n" hidden="false">
        <f>AQ491+AR491</f>
        <v>0</v>
      </c>
      <c r="AT491" s="21" t="n" hidden="false">
        <f>AS491/N491-1</f>
        <v>NaN</v>
      </c>
    </row>
    <row r="492" customFormat="false" hidden="false" outlineLevel="0" collapsed="false">
      <c r="A492" s="18" t="inlineStr">
        <is>
          <t xml:space="preserve">1.1.1.2.1.1.5.1.2</t>
        </is>
      </c>
      <c r="B492" s="18" t="inlineStr">
        <is>
          <t xml:space="preserve"/>
        </is>
      </c>
      <c r="C492" s="22" t="inlineStr">
        <is>
          <t xml:space="preserve">Светильник_ / марку и артикул указать в примечании</t>
        </is>
      </c>
      <c r="D492" s="7" t="inlineStr">
        <is>
          <t xml:space="preserve">Светильник потолочный/накладной светодиодный ES 96-058-20 EXSER
1250х60, 4000K, 28 Вт, световой поток 3250 Лм, IP20</t>
        </is>
      </c>
      <c r="E492" s="7" t="inlineStr">
        <is>
          <t xml:space="preserve"/>
        </is>
      </c>
      <c r="F492" s="7" t="inlineStr">
        <is>
          <t xml:space="preserve">ШТ</t>
        </is>
      </c>
      <c r="G492" s="7" t="inlineStr">
        <is>
          <t xml:space="preserve">1</t>
        </is>
      </c>
      <c r="H492" s="8" t="n">
        <v>224</v>
      </c>
      <c r="I492" s="20" t="n">
        <v>0</v>
      </c>
      <c r="J492" s="19" t="n">
        <v/>
      </c>
      <c r="K492" s="19" t="n">
        <f>ROUND(I492,2)+J492</f>
        <v>0</v>
      </c>
      <c r="L492" s="19" t="n">
        <f>ROUND(H492*ROUND(I492,2),2)</f>
        <v>0</v>
      </c>
      <c r="M492" s="19" t="n">
        <v/>
      </c>
      <c r="N492" s="19" t="n">
        <f>L492+M492</f>
        <v>0</v>
      </c>
      <c r="O492" s="8" t="n">
        <v>224</v>
      </c>
      <c r="P492" s="20" t="n" hidden="false">
        <v>3570</v>
      </c>
      <c r="Q492" s="19" t="n" hidden="false">
        <v/>
      </c>
      <c r="R492" s="19" t="n" hidden="false">
        <f>P492+Q492</f>
        <v>3570</v>
      </c>
      <c r="S492" s="19" t="n" hidden="false">
        <f>ROUND(O492*P492,2)</f>
        <v>799680</v>
      </c>
      <c r="T492" s="19" t="n" hidden="false">
        <v/>
      </c>
      <c r="U492" s="19" t="n" hidden="false">
        <f>S492+T492</f>
        <v>799680</v>
      </c>
      <c r="V492" s="21" t="n" hidden="false">
        <f>U492/N492-1</f>
        <v>Infinity</v>
      </c>
      <c r="W492" s="8" t="n">
        <v>224</v>
      </c>
      <c r="X492" s="20" t="n" hidden="false">
        <v>3380</v>
      </c>
      <c r="Y492" s="19" t="n" hidden="false">
        <v/>
      </c>
      <c r="Z492" s="19" t="n" hidden="false">
        <f>X492+Y492</f>
        <v>3380</v>
      </c>
      <c r="AA492" s="19" t="n" hidden="false">
        <f>ROUND(W492*X492,2)</f>
        <v>757120</v>
      </c>
      <c r="AB492" s="19" t="n" hidden="false">
        <v/>
      </c>
      <c r="AC492" s="19" t="n" hidden="false">
        <f>AA492+AB492</f>
        <v>757120</v>
      </c>
      <c r="AD492" s="21" t="n" hidden="false">
        <f>AC492/N492-1</f>
        <v>Infinity</v>
      </c>
      <c r="AE492" s="8" t="n">
        <v>224</v>
      </c>
      <c r="AF492" s="20" t="n" hidden="false">
        <v>8000</v>
      </c>
      <c r="AG492" s="19" t="n" hidden="false">
        <v/>
      </c>
      <c r="AH492" s="19" t="n" hidden="false">
        <f>AF492+AG492</f>
        <v>8000</v>
      </c>
      <c r="AI492" s="19" t="n" hidden="false">
        <f>ROUND(AE492*AF492,2)</f>
        <v>1792000</v>
      </c>
      <c r="AJ492" s="19" t="n" hidden="false">
        <v/>
      </c>
      <c r="AK492" s="19" t="n" hidden="false">
        <f>AI492+AJ492</f>
        <v>1792000</v>
      </c>
      <c r="AL492" s="21" t="n" hidden="false">
        <f>AK492/N492-1</f>
        <v>Infinity</v>
      </c>
      <c r="AM492" s="8" t="n">
        <v>0</v>
      </c>
      <c r="AN492" s="19" t="n" hidden="false">
        <v>0</v>
      </c>
      <c r="AO492" s="19" t="n" hidden="false">
        <v/>
      </c>
      <c r="AP492" s="19" t="n" hidden="false">
        <f>AN492+AO492</f>
        <v>0</v>
      </c>
      <c r="AQ492" s="19" t="n" hidden="false">
        <f>ROUND(AM492*AN492,2)</f>
        <v>0</v>
      </c>
      <c r="AR492" s="19" t="n" hidden="false">
        <v/>
      </c>
      <c r="AS492" s="19" t="n" hidden="false">
        <f>AQ492+AR492</f>
        <v>0</v>
      </c>
      <c r="AT492" s="21" t="n" hidden="false">
        <f>AS492/N492-1</f>
        <v>NaN</v>
      </c>
    </row>
    <row r="493" customFormat="false" hidden="false" outlineLevel="0" collapsed="false">
      <c r="A493" s="18" t="inlineStr">
        <is>
          <t xml:space="preserve">1.1.1.2.1.1.5.1.3</t>
        </is>
      </c>
      <c r="B493" s="18" t="inlineStr">
        <is>
          <t xml:space="preserve"/>
        </is>
      </c>
      <c r="C493" s="22" t="inlineStr">
        <is>
          <t xml:space="preserve">Светильник_ / марку и артикул указать в примечании</t>
        </is>
      </c>
      <c r="D493" s="7" t="inlineStr">
        <is>
          <t xml:space="preserve">Светильник светодиодный ES 96-056-20 EXSER ,1123х60, 4000K, 32 Вт,
световой поток 3050 Лм, IP20</t>
        </is>
      </c>
      <c r="E493" s="7" t="inlineStr">
        <is>
          <t xml:space="preserve"/>
        </is>
      </c>
      <c r="F493" s="7" t="inlineStr">
        <is>
          <t xml:space="preserve">ШТ</t>
        </is>
      </c>
      <c r="G493" s="7" t="inlineStr">
        <is>
          <t xml:space="preserve">1</t>
        </is>
      </c>
      <c r="H493" s="8" t="n">
        <v>36</v>
      </c>
      <c r="I493" s="20" t="n">
        <v>0</v>
      </c>
      <c r="J493" s="19" t="n">
        <v/>
      </c>
      <c r="K493" s="19" t="n">
        <f>ROUND(I493,2)+J493</f>
        <v>0</v>
      </c>
      <c r="L493" s="19" t="n">
        <f>ROUND(H493*ROUND(I493,2),2)</f>
        <v>0</v>
      </c>
      <c r="M493" s="19" t="n">
        <v/>
      </c>
      <c r="N493" s="19" t="n">
        <f>L493+M493</f>
        <v>0</v>
      </c>
      <c r="O493" s="8" t="n">
        <v>36</v>
      </c>
      <c r="P493" s="20" t="n" hidden="false">
        <v>3750</v>
      </c>
      <c r="Q493" s="19" t="n" hidden="false">
        <v/>
      </c>
      <c r="R493" s="19" t="n" hidden="false">
        <f>P493+Q493</f>
        <v>3750</v>
      </c>
      <c r="S493" s="19" t="n" hidden="false">
        <f>ROUND(O493*P493,2)</f>
        <v>135000</v>
      </c>
      <c r="T493" s="19" t="n" hidden="false">
        <v/>
      </c>
      <c r="U493" s="19" t="n" hidden="false">
        <f>S493+T493</f>
        <v>135000</v>
      </c>
      <c r="V493" s="21" t="n" hidden="false">
        <f>U493/N493-1</f>
        <v>Infinity</v>
      </c>
      <c r="W493" s="8" t="n">
        <v>36</v>
      </c>
      <c r="X493" s="20" t="n" hidden="false">
        <v>4300</v>
      </c>
      <c r="Y493" s="19" t="n" hidden="false">
        <v/>
      </c>
      <c r="Z493" s="19" t="n" hidden="false">
        <f>X493+Y493</f>
        <v>4300</v>
      </c>
      <c r="AA493" s="19" t="n" hidden="false">
        <f>ROUND(W493*X493,2)</f>
        <v>154800</v>
      </c>
      <c r="AB493" s="19" t="n" hidden="false">
        <v/>
      </c>
      <c r="AC493" s="19" t="n" hidden="false">
        <f>AA493+AB493</f>
        <v>154800</v>
      </c>
      <c r="AD493" s="21" t="n" hidden="false">
        <f>AC493/N493-1</f>
        <v>Infinity</v>
      </c>
      <c r="AE493" s="8" t="n">
        <v>36</v>
      </c>
      <c r="AF493" s="20" t="n" hidden="false">
        <v>8000</v>
      </c>
      <c r="AG493" s="19" t="n" hidden="false">
        <v/>
      </c>
      <c r="AH493" s="19" t="n" hidden="false">
        <f>AF493+AG493</f>
        <v>8000</v>
      </c>
      <c r="AI493" s="19" t="n" hidden="false">
        <f>ROUND(AE493*AF493,2)</f>
        <v>288000</v>
      </c>
      <c r="AJ493" s="19" t="n" hidden="false">
        <v/>
      </c>
      <c r="AK493" s="19" t="n" hidden="false">
        <f>AI493+AJ493</f>
        <v>288000</v>
      </c>
      <c r="AL493" s="21" t="n" hidden="false">
        <f>AK493/N493-1</f>
        <v>Infinity</v>
      </c>
      <c r="AM493" s="8" t="n">
        <v>0</v>
      </c>
      <c r="AN493" s="19" t="n" hidden="false">
        <v>0</v>
      </c>
      <c r="AO493" s="19" t="n" hidden="false">
        <v/>
      </c>
      <c r="AP493" s="19" t="n" hidden="false">
        <f>AN493+AO493</f>
        <v>0</v>
      </c>
      <c r="AQ493" s="19" t="n" hidden="false">
        <f>ROUND(AM493*AN493,2)</f>
        <v>0</v>
      </c>
      <c r="AR493" s="19" t="n" hidden="false">
        <v/>
      </c>
      <c r="AS493" s="19" t="n" hidden="false">
        <f>AQ493+AR493</f>
        <v>0</v>
      </c>
      <c r="AT493" s="21" t="n" hidden="false">
        <f>AS493/N493-1</f>
        <v>NaN</v>
      </c>
    </row>
    <row r="494" customFormat="false" hidden="false" outlineLevel="0" collapsed="false">
      <c r="A494" s="18" t="inlineStr">
        <is>
          <t xml:space="preserve">1.1.1.2.1.1.5.1.4</t>
        </is>
      </c>
      <c r="B494" s="18" t="inlineStr">
        <is>
          <t xml:space="preserve"/>
        </is>
      </c>
      <c r="C494" s="22" t="inlineStr">
        <is>
          <t xml:space="preserve">Светильник_ / марку и артикул указать в примечании</t>
        </is>
      </c>
      <c r="D494" s="7" t="inlineStr">
        <is>
          <t xml:space="preserve">Светильник встраиваемый/накладной светодиодный OPTIMA.OPL ECO LED 1200х600, 4000K, 76 Вт, световой поток 6000 Лм, IP20</t>
        </is>
      </c>
      <c r="E494" s="7" t="inlineStr">
        <is>
          <t xml:space="preserve"/>
        </is>
      </c>
      <c r="F494" s="7" t="inlineStr">
        <is>
          <t xml:space="preserve">ШТ</t>
        </is>
      </c>
      <c r="G494" s="7" t="inlineStr">
        <is>
          <t xml:space="preserve">1</t>
        </is>
      </c>
      <c r="H494" s="8" t="n">
        <v>296</v>
      </c>
      <c r="I494" s="20" t="n">
        <v>0</v>
      </c>
      <c r="J494" s="19" t="n">
        <v/>
      </c>
      <c r="K494" s="19" t="n">
        <f>ROUND(I494,2)+J494</f>
        <v>0</v>
      </c>
      <c r="L494" s="19" t="n">
        <f>ROUND(H494*ROUND(I494,2),2)</f>
        <v>0</v>
      </c>
      <c r="M494" s="19" t="n">
        <v/>
      </c>
      <c r="N494" s="19" t="n">
        <f>L494+M494</f>
        <v>0</v>
      </c>
      <c r="O494" s="8" t="n">
        <v>296</v>
      </c>
      <c r="P494" s="20" t="n" hidden="false">
        <v>10192</v>
      </c>
      <c r="Q494" s="19" t="n" hidden="false">
        <v/>
      </c>
      <c r="R494" s="19" t="n" hidden="false">
        <f>P494+Q494</f>
        <v>10192</v>
      </c>
      <c r="S494" s="19" t="n" hidden="false">
        <f>ROUND(O494*P494,2)</f>
        <v>3016832</v>
      </c>
      <c r="T494" s="19" t="n" hidden="false">
        <v/>
      </c>
      <c r="U494" s="19" t="n" hidden="false">
        <f>S494+T494</f>
        <v>3016832</v>
      </c>
      <c r="V494" s="21" t="n" hidden="false">
        <f>U494/N494-1</f>
        <v>Infinity</v>
      </c>
      <c r="W494" s="8" t="n">
        <v>296</v>
      </c>
      <c r="X494" s="20" t="n" hidden="false">
        <v>13603</v>
      </c>
      <c r="Y494" s="19" t="n" hidden="false">
        <v/>
      </c>
      <c r="Z494" s="19" t="n" hidden="false">
        <f>X494+Y494</f>
        <v>13603</v>
      </c>
      <c r="AA494" s="19" t="n" hidden="false">
        <f>ROUND(W494*X494,2)</f>
        <v>4026488</v>
      </c>
      <c r="AB494" s="19" t="n" hidden="false">
        <v/>
      </c>
      <c r="AC494" s="19" t="n" hidden="false">
        <f>AA494+AB494</f>
        <v>4026488</v>
      </c>
      <c r="AD494" s="21" t="n" hidden="false">
        <f>AC494/N494-1</f>
        <v>Infinity</v>
      </c>
      <c r="AE494" s="8" t="n">
        <v>296</v>
      </c>
      <c r="AF494" s="20" t="n" hidden="false">
        <v>11500</v>
      </c>
      <c r="AG494" s="19" t="n" hidden="false">
        <v/>
      </c>
      <c r="AH494" s="19" t="n" hidden="false">
        <f>AF494+AG494</f>
        <v>11500</v>
      </c>
      <c r="AI494" s="19" t="n" hidden="false">
        <f>ROUND(AE494*AF494,2)</f>
        <v>3404000</v>
      </c>
      <c r="AJ494" s="19" t="n" hidden="false">
        <v/>
      </c>
      <c r="AK494" s="19" t="n" hidden="false">
        <f>AI494+AJ494</f>
        <v>3404000</v>
      </c>
      <c r="AL494" s="21" t="n" hidden="false">
        <f>AK494/N494-1</f>
        <v>Infinity</v>
      </c>
      <c r="AM494" s="8" t="n">
        <v>0</v>
      </c>
      <c r="AN494" s="19" t="n" hidden="false">
        <v>0</v>
      </c>
      <c r="AO494" s="19" t="n" hidden="false">
        <v/>
      </c>
      <c r="AP494" s="19" t="n" hidden="false">
        <f>AN494+AO494</f>
        <v>0</v>
      </c>
      <c r="AQ494" s="19" t="n" hidden="false">
        <f>ROUND(AM494*AN494,2)</f>
        <v>0</v>
      </c>
      <c r="AR494" s="19" t="n" hidden="false">
        <v/>
      </c>
      <c r="AS494" s="19" t="n" hidden="false">
        <f>AQ494+AR494</f>
        <v>0</v>
      </c>
      <c r="AT494" s="21" t="n" hidden="false">
        <f>AS494/N494-1</f>
        <v>NaN</v>
      </c>
    </row>
    <row r="495" customFormat="false" hidden="false" outlineLevel="0" collapsed="false">
      <c r="A495" s="18" t="inlineStr">
        <is>
          <t xml:space="preserve">1.1.1.2.1.1.5.1.5</t>
        </is>
      </c>
      <c r="B495" s="18" t="inlineStr">
        <is>
          <t xml:space="preserve"/>
        </is>
      </c>
      <c r="C495" s="22" t="inlineStr">
        <is>
          <t xml:space="preserve">Светильник_ / марку и артикул указать в примечании</t>
        </is>
      </c>
      <c r="D495" s="7" t="inlineStr">
        <is>
          <t xml:space="preserve">Светильник светодиодный, настенный, DOMO LED 11W 840 SL, 11 Вт, 4000К, световой поток 1450 Лм, IP65</t>
        </is>
      </c>
      <c r="E495" s="7" t="inlineStr">
        <is>
          <t xml:space="preserve"/>
        </is>
      </c>
      <c r="F495" s="7" t="inlineStr">
        <is>
          <t xml:space="preserve">ШТ</t>
        </is>
      </c>
      <c r="G495" s="7" t="inlineStr">
        <is>
          <t xml:space="preserve">1</t>
        </is>
      </c>
      <c r="H495" s="8" t="n">
        <v>4</v>
      </c>
      <c r="I495" s="20" t="n">
        <v>0</v>
      </c>
      <c r="J495" s="19" t="n">
        <v/>
      </c>
      <c r="K495" s="19" t="n">
        <f>ROUND(I495,2)+J495</f>
        <v>0</v>
      </c>
      <c r="L495" s="19" t="n">
        <f>ROUND(H495*ROUND(I495,2),2)</f>
        <v>0</v>
      </c>
      <c r="M495" s="19" t="n">
        <v/>
      </c>
      <c r="N495" s="19" t="n">
        <f>L495+M495</f>
        <v>0</v>
      </c>
      <c r="O495" s="8" t="n">
        <v>4</v>
      </c>
      <c r="P495" s="20" t="n" hidden="false">
        <v>11562</v>
      </c>
      <c r="Q495" s="19" t="n" hidden="false">
        <v/>
      </c>
      <c r="R495" s="19" t="n" hidden="false">
        <f>P495+Q495</f>
        <v>11562</v>
      </c>
      <c r="S495" s="19" t="n" hidden="false">
        <f>ROUND(O495*P495,2)</f>
        <v>46248</v>
      </c>
      <c r="T495" s="19" t="n" hidden="false">
        <v/>
      </c>
      <c r="U495" s="19" t="n" hidden="false">
        <f>S495+T495</f>
        <v>46248</v>
      </c>
      <c r="V495" s="21" t="n" hidden="false">
        <f>U495/N495-1</f>
        <v>Infinity</v>
      </c>
      <c r="W495" s="8" t="n">
        <v>4</v>
      </c>
      <c r="X495" s="20" t="n" hidden="false">
        <v>10806</v>
      </c>
      <c r="Y495" s="19" t="n" hidden="false">
        <v/>
      </c>
      <c r="Z495" s="19" t="n" hidden="false">
        <f>X495+Y495</f>
        <v>10806</v>
      </c>
      <c r="AA495" s="19" t="n" hidden="false">
        <f>ROUND(W495*X495,2)</f>
        <v>43224</v>
      </c>
      <c r="AB495" s="19" t="n" hidden="false">
        <v/>
      </c>
      <c r="AC495" s="19" t="n" hidden="false">
        <f>AA495+AB495</f>
        <v>43224</v>
      </c>
      <c r="AD495" s="21" t="n" hidden="false">
        <f>AC495/N495-1</f>
        <v>Infinity</v>
      </c>
      <c r="AE495" s="8" t="n">
        <v>4</v>
      </c>
      <c r="AF495" s="20" t="n" hidden="false">
        <v>11000</v>
      </c>
      <c r="AG495" s="19" t="n" hidden="false">
        <v/>
      </c>
      <c r="AH495" s="19" t="n" hidden="false">
        <f>AF495+AG495</f>
        <v>11000</v>
      </c>
      <c r="AI495" s="19" t="n" hidden="false">
        <f>ROUND(AE495*AF495,2)</f>
        <v>44000</v>
      </c>
      <c r="AJ495" s="19" t="n" hidden="false">
        <v/>
      </c>
      <c r="AK495" s="19" t="n" hidden="false">
        <f>AI495+AJ495</f>
        <v>44000</v>
      </c>
      <c r="AL495" s="21" t="n" hidden="false">
        <f>AK495/N495-1</f>
        <v>Infinity</v>
      </c>
      <c r="AM495" s="8" t="n">
        <v>0</v>
      </c>
      <c r="AN495" s="19" t="n" hidden="false">
        <v>0</v>
      </c>
      <c r="AO495" s="19" t="n" hidden="false">
        <v/>
      </c>
      <c r="AP495" s="19" t="n" hidden="false">
        <f>AN495+AO495</f>
        <v>0</v>
      </c>
      <c r="AQ495" s="19" t="n" hidden="false">
        <f>ROUND(AM495*AN495,2)</f>
        <v>0</v>
      </c>
      <c r="AR495" s="19" t="n" hidden="false">
        <v/>
      </c>
      <c r="AS495" s="19" t="n" hidden="false">
        <f>AQ495+AR495</f>
        <v>0</v>
      </c>
      <c r="AT495" s="21" t="n" hidden="false">
        <f>AS495/N495-1</f>
        <v>NaN</v>
      </c>
    </row>
    <row r="496" customFormat="false" hidden="false" outlineLevel="0" collapsed="false">
      <c r="A496" s="18" t="inlineStr">
        <is>
          <t xml:space="preserve">1.1.1.2.1.1.5.2</t>
        </is>
      </c>
      <c r="B496" s="18" t="inlineStr">
        <is>
          <t xml:space="preserve"/>
        </is>
      </c>
      <c r="C496" s="18" t="inlineStr">
        <is>
          <t xml:space="preserve">Монтаж светильника / встраиваемый в Армстронг, Грильято</t>
        </is>
      </c>
      <c r="D496" s="7" t="inlineStr">
        <is>
          <t xml:space="preserve"/>
        </is>
      </c>
      <c r="E496" s="7" t="inlineStr">
        <is>
          <t xml:space="preserve">Выгружается из БО по объектам BIM-КЦ</t>
        </is>
      </c>
      <c r="F496" s="7" t="inlineStr">
        <is>
          <t xml:space="preserve">ШТ</t>
        </is>
      </c>
      <c r="G496" s="7" t="inlineStr">
        <is>
          <t xml:space="preserve">1</t>
        </is>
      </c>
      <c r="H496" s="8" t="n">
        <v>192</v>
      </c>
      <c r="I496" s="19" t="n">
        <f>ROUND((L497+L498)/H496,2)</f>
        <v>74.6</v>
      </c>
      <c r="J496" s="20" t="n">
        <v>737</v>
      </c>
      <c r="K496" s="19" t="n">
        <f>I496+ROUND(J496,2)</f>
        <v>811.6</v>
      </c>
      <c r="L496" s="19" t="n">
        <f>ROUND(H496*I496,2)</f>
        <v>14323.2</v>
      </c>
      <c r="M496" s="19" t="n">
        <f>ROUND(H496*ROUND(J496,2),2)</f>
        <v>141504</v>
      </c>
      <c r="N496" s="19" t="n">
        <f>L496+M496</f>
        <v>155827.2</v>
      </c>
      <c r="O496" s="8" t="n">
        <v>192</v>
      </c>
      <c r="P496" s="19" t="n" hidden="false">
        <f>ROUND((S497+S498)/O496,2)</f>
        <v>7174.6</v>
      </c>
      <c r="Q496" s="20" t="n" hidden="false">
        <v>1579.2</v>
      </c>
      <c r="R496" s="19" t="n" hidden="false">
        <f>P496+Q496</f>
        <v>8753.8</v>
      </c>
      <c r="S496" s="19" t="n" hidden="false">
        <f>ROUND(O496*P496,2)</f>
        <v>1377523.2</v>
      </c>
      <c r="T496" s="19" t="n" hidden="false">
        <f>ROUND(O496*Q496,2)</f>
        <v>303206.4</v>
      </c>
      <c r="U496" s="19" t="n" hidden="false">
        <f>S496+T496</f>
        <v>1680729.6</v>
      </c>
      <c r="V496" s="21" t="n" hidden="false">
        <f>U496/N496-1</f>
        <v>9.785855101034992</v>
      </c>
      <c r="W496" s="8" t="n">
        <v>192</v>
      </c>
      <c r="X496" s="19" t="n" hidden="false">
        <f>ROUND((AA497+AA498)/W496,2)</f>
        <v>5674.6</v>
      </c>
      <c r="Y496" s="20" t="n" hidden="false">
        <v>3200</v>
      </c>
      <c r="Z496" s="19" t="n" hidden="false">
        <f>X496+Y496</f>
        <v>8874.6</v>
      </c>
      <c r="AA496" s="19" t="n" hidden="false">
        <f>ROUND(W496*X496,2)</f>
        <v>1089523.2</v>
      </c>
      <c r="AB496" s="19" t="n" hidden="false">
        <f>ROUND(W496*Y496,2)</f>
        <v>614400</v>
      </c>
      <c r="AC496" s="19" t="n" hidden="false">
        <f>AA496+AB496</f>
        <v>1703923.2</v>
      </c>
      <c r="AD496" s="21" t="n" hidden="false">
        <f>AC496/N496-1</f>
        <v>9.934696895022178</v>
      </c>
      <c r="AE496" s="8" t="n">
        <v>192</v>
      </c>
      <c r="AF496" s="19" t="n" hidden="false">
        <f>ROUND((AI497+AI498)/AE496,2)</f>
        <v>6074.6</v>
      </c>
      <c r="AG496" s="20" t="n" hidden="false">
        <v>1500</v>
      </c>
      <c r="AH496" s="19" t="n" hidden="false">
        <f>AF496+AG496</f>
        <v>7574.6</v>
      </c>
      <c r="AI496" s="19" t="n" hidden="false">
        <f>ROUND(AE496*AF496,2)</f>
        <v>1166323.2</v>
      </c>
      <c r="AJ496" s="19" t="n" hidden="false">
        <f>ROUND(AE496*AG496,2)</f>
        <v>288000</v>
      </c>
      <c r="AK496" s="19" t="n" hidden="false">
        <f>AI496+AJ496</f>
        <v>1454323.2</v>
      </c>
      <c r="AL496" s="21" t="n" hidden="false">
        <f>AK496/N496-1</f>
        <v>8.33292262198127</v>
      </c>
      <c r="AM496" s="8" t="n">
        <v>0</v>
      </c>
      <c r="AN496" s="19" t="n" hidden="false">
        <f>ROUND((AQ497+AQ498)/AM496,2)</f>
        <v>0</v>
      </c>
      <c r="AO496" s="19" t="n" hidden="false">
        <v>0</v>
      </c>
      <c r="AP496" s="19" t="n" hidden="false">
        <f>AN496+AO496</f>
        <v>0</v>
      </c>
      <c r="AQ496" s="19" t="n" hidden="false">
        <f>ROUND(AM496*AN496,2)</f>
        <v>0</v>
      </c>
      <c r="AR496" s="19" t="n" hidden="false">
        <f>ROUND(AM496*AO496,2)</f>
        <v>0</v>
      </c>
      <c r="AS496" s="19" t="n" hidden="false">
        <f>AQ496+AR496</f>
        <v>0</v>
      </c>
      <c r="AT496" s="21" t="n" hidden="false">
        <f>AS496/N496-1</f>
        <v>-1</v>
      </c>
    </row>
    <row r="497" customFormat="false" hidden="false" outlineLevel="0" collapsed="false">
      <c r="A497" s="18" t="inlineStr">
        <is>
          <t xml:space="preserve">1.1.1.2.1.1.5.2.1</t>
        </is>
      </c>
      <c r="B497" s="18" t="inlineStr">
        <is>
          <t xml:space="preserve"/>
        </is>
      </c>
      <c r="C497" s="22" t="inlineStr">
        <is>
          <t xml:space="preserve">Светильник_ / марку и артикул указать в примечании</t>
        </is>
      </c>
      <c r="D497" s="7" t="inlineStr">
        <is>
          <t xml:space="preserve">Светильник встраиваемый светодиодный GRILIATO COMBO 100(89) R S 54 4000 W WH , 4000K, 11 Вт, световой поток 990 Лм, IP54</t>
        </is>
      </c>
      <c r="E497" s="7" t="inlineStr">
        <is>
          <t xml:space="preserve"/>
        </is>
      </c>
      <c r="F497" s="7" t="inlineStr">
        <is>
          <t xml:space="preserve">ШТ</t>
        </is>
      </c>
      <c r="G497" s="7" t="inlineStr">
        <is>
          <t xml:space="preserve">1</t>
        </is>
      </c>
      <c r="H497" s="8" t="n">
        <v>192</v>
      </c>
      <c r="I497" s="20" t="n">
        <v>0</v>
      </c>
      <c r="J497" s="19" t="n">
        <v/>
      </c>
      <c r="K497" s="19" t="n">
        <f>ROUND(I497,2)+J497</f>
        <v>0</v>
      </c>
      <c r="L497" s="19" t="n">
        <f>ROUND(H497*ROUND(I497,2),2)</f>
        <v>0</v>
      </c>
      <c r="M497" s="19" t="n">
        <v/>
      </c>
      <c r="N497" s="19" t="n">
        <f>L497+M497</f>
        <v>0</v>
      </c>
      <c r="O497" s="8" t="n">
        <v>192</v>
      </c>
      <c r="P497" s="20" t="n" hidden="false">
        <v>7100</v>
      </c>
      <c r="Q497" s="19" t="n" hidden="false">
        <v/>
      </c>
      <c r="R497" s="19" t="n" hidden="false">
        <f>P497+Q497</f>
        <v>7100</v>
      </c>
      <c r="S497" s="19" t="n" hidden="false">
        <f>ROUND(O497*P497,2)</f>
        <v>1363200</v>
      </c>
      <c r="T497" s="19" t="n" hidden="false">
        <v/>
      </c>
      <c r="U497" s="19" t="n" hidden="false">
        <f>S497+T497</f>
        <v>1363200</v>
      </c>
      <c r="V497" s="21" t="n" hidden="false">
        <f>U497/N497-1</f>
        <v>Infinity</v>
      </c>
      <c r="W497" s="8" t="n">
        <v>192</v>
      </c>
      <c r="X497" s="20" t="n" hidden="false">
        <v>5600</v>
      </c>
      <c r="Y497" s="19" t="n" hidden="false">
        <v/>
      </c>
      <c r="Z497" s="19" t="n" hidden="false">
        <f>X497+Y497</f>
        <v>5600</v>
      </c>
      <c r="AA497" s="19" t="n" hidden="false">
        <f>ROUND(W497*X497,2)</f>
        <v>1075200</v>
      </c>
      <c r="AB497" s="19" t="n" hidden="false">
        <v/>
      </c>
      <c r="AC497" s="19" t="n" hidden="false">
        <f>AA497+AB497</f>
        <v>1075200</v>
      </c>
      <c r="AD497" s="21" t="n" hidden="false">
        <f>AC497/N497-1</f>
        <v>Infinity</v>
      </c>
      <c r="AE497" s="8" t="n">
        <v>192</v>
      </c>
      <c r="AF497" s="20" t="n" hidden="false">
        <v>6000</v>
      </c>
      <c r="AG497" s="19" t="n" hidden="false">
        <v/>
      </c>
      <c r="AH497" s="19" t="n" hidden="false">
        <f>AF497+AG497</f>
        <v>6000</v>
      </c>
      <c r="AI497" s="19" t="n" hidden="false">
        <f>ROUND(AE497*AF497,2)</f>
        <v>1152000</v>
      </c>
      <c r="AJ497" s="19" t="n" hidden="false">
        <v/>
      </c>
      <c r="AK497" s="19" t="n" hidden="false">
        <f>AI497+AJ497</f>
        <v>1152000</v>
      </c>
      <c r="AL497" s="21" t="n" hidden="false">
        <f>AK497/N497-1</f>
        <v>Infinity</v>
      </c>
      <c r="AM497" s="8" t="n">
        <v>0</v>
      </c>
      <c r="AN497" s="19" t="n" hidden="false">
        <v>0</v>
      </c>
      <c r="AO497" s="19" t="n" hidden="false">
        <v/>
      </c>
      <c r="AP497" s="19" t="n" hidden="false">
        <f>AN497+AO497</f>
        <v>0</v>
      </c>
      <c r="AQ497" s="19" t="n" hidden="false">
        <f>ROUND(AM497*AN497,2)</f>
        <v>0</v>
      </c>
      <c r="AR497" s="19" t="n" hidden="false">
        <v/>
      </c>
      <c r="AS497" s="19" t="n" hidden="false">
        <f>AQ497+AR497</f>
        <v>0</v>
      </c>
      <c r="AT497" s="21" t="n" hidden="false">
        <f>AS497/N497-1</f>
        <v>NaN</v>
      </c>
    </row>
    <row r="498" customFormat="false" hidden="false" outlineLevel="0" collapsed="false">
      <c r="A498" s="18" t="inlineStr">
        <is>
          <t xml:space="preserve">1.1.1.2.1.1.5.2.2</t>
        </is>
      </c>
      <c r="B498" s="18" t="inlineStr">
        <is>
          <t xml:space="preserve"/>
        </is>
      </c>
      <c r="C498" s="22" t="inlineStr">
        <is>
          <t xml:space="preserve">Драйвер на 6 светильников Грильято</t>
        </is>
      </c>
      <c r="D498" s="7" t="inlineStr">
        <is>
          <t xml:space="preserve"/>
        </is>
      </c>
      <c r="E498" s="7" t="inlineStr">
        <is>
          <t xml:space="preserve"/>
        </is>
      </c>
      <c r="F498" s="7" t="inlineStr">
        <is>
          <t xml:space="preserve">ШТ</t>
        </is>
      </c>
      <c r="G498" s="7" t="inlineStr">
        <is>
          <t xml:space="preserve">1</t>
        </is>
      </c>
      <c r="H498" s="8" t="n">
        <v>32</v>
      </c>
      <c r="I498" s="23" t="n">
        <v>447.6</v>
      </c>
      <c r="J498" s="19" t="n">
        <v/>
      </c>
      <c r="K498" s="19" t="n">
        <f>ROUND(I498,2)+J498</f>
        <v>447.6</v>
      </c>
      <c r="L498" s="19" t="n">
        <f>ROUND(H498*ROUND(I498,2),2)</f>
        <v>14323.2</v>
      </c>
      <c r="M498" s="19" t="n">
        <v/>
      </c>
      <c r="N498" s="19" t="n">
        <f>L498+M498</f>
        <v>14323.2</v>
      </c>
      <c r="O498" s="8" t="n">
        <v>32</v>
      </c>
      <c r="P498" s="23" t="n" hidden="false">
        <v>447.6</v>
      </c>
      <c r="Q498" s="19" t="n" hidden="false">
        <v/>
      </c>
      <c r="R498" s="19" t="n" hidden="false">
        <f>P498+Q498</f>
        <v>447.6</v>
      </c>
      <c r="S498" s="19" t="n" hidden="false">
        <f>ROUND(O498*P498,2)</f>
        <v>14323.2</v>
      </c>
      <c r="T498" s="19" t="n" hidden="false">
        <v/>
      </c>
      <c r="U498" s="19" t="n" hidden="false">
        <f>S498+T498</f>
        <v>14323.2</v>
      </c>
      <c r="V498" s="21" t="n" hidden="false">
        <f>U498/N498-1</f>
        <v>0</v>
      </c>
      <c r="W498" s="8" t="n">
        <v>32</v>
      </c>
      <c r="X498" s="23" t="n" hidden="false">
        <v>447.6</v>
      </c>
      <c r="Y498" s="19" t="n" hidden="false">
        <v/>
      </c>
      <c r="Z498" s="19" t="n" hidden="false">
        <f>X498+Y498</f>
        <v>447.6</v>
      </c>
      <c r="AA498" s="19" t="n" hidden="false">
        <f>ROUND(W498*X498,2)</f>
        <v>14323.2</v>
      </c>
      <c r="AB498" s="19" t="n" hidden="false">
        <v/>
      </c>
      <c r="AC498" s="19" t="n" hidden="false">
        <f>AA498+AB498</f>
        <v>14323.2</v>
      </c>
      <c r="AD498" s="21" t="n" hidden="false">
        <f>AC498/N498-1</f>
        <v>0</v>
      </c>
      <c r="AE498" s="8" t="n">
        <v>32</v>
      </c>
      <c r="AF498" s="23" t="n" hidden="false">
        <v>447.6</v>
      </c>
      <c r="AG498" s="19" t="n" hidden="false">
        <v/>
      </c>
      <c r="AH498" s="19" t="n" hidden="false">
        <f>AF498+AG498</f>
        <v>447.6</v>
      </c>
      <c r="AI498" s="19" t="n" hidden="false">
        <f>ROUND(AE498*AF498,2)</f>
        <v>14323.2</v>
      </c>
      <c r="AJ498" s="19" t="n" hidden="false">
        <v/>
      </c>
      <c r="AK498" s="19" t="n" hidden="false">
        <f>AI498+AJ498</f>
        <v>14323.2</v>
      </c>
      <c r="AL498" s="21" t="n" hidden="false">
        <f>AK498/N498-1</f>
        <v>0</v>
      </c>
      <c r="AM498" s="8" t="n">
        <v>0</v>
      </c>
      <c r="AN498" s="23" t="n" hidden="false">
        <v>0</v>
      </c>
      <c r="AO498" s="19" t="n" hidden="false">
        <v/>
      </c>
      <c r="AP498" s="19" t="n" hidden="false">
        <f>AN498+AO498</f>
        <v>0</v>
      </c>
      <c r="AQ498" s="19" t="n" hidden="false">
        <f>ROUND(AM498*AN498,2)</f>
        <v>0</v>
      </c>
      <c r="AR498" s="19" t="n" hidden="false">
        <v/>
      </c>
      <c r="AS498" s="19" t="n" hidden="false">
        <f>AQ498+AR498</f>
        <v>0</v>
      </c>
      <c r="AT498" s="21" t="n" hidden="false">
        <f>AS498/N498-1</f>
        <v>-1</v>
      </c>
    </row>
    <row r="499" customFormat="false" hidden="false" outlineLevel="0" collapsed="false">
      <c r="A499" s="18" t="inlineStr">
        <is>
          <t xml:space="preserve">1.1.1.2.1.1.5.3</t>
        </is>
      </c>
      <c r="B499" s="18" t="inlineStr">
        <is>
          <t xml:space="preserve"/>
        </is>
      </c>
      <c r="C499" s="18" t="inlineStr">
        <is>
          <t xml:space="preserve">Монтаж светильника СКБ подвесного на подвесах</t>
        </is>
      </c>
      <c r="D499" s="7" t="inlineStr">
        <is>
          <t xml:space="preserve"/>
        </is>
      </c>
      <c r="E499" s="7" t="inlineStr">
        <is>
          <t xml:space="preserve"/>
        </is>
      </c>
      <c r="F499" s="7" t="inlineStr">
        <is>
          <t xml:space="preserve">ШТ</t>
        </is>
      </c>
      <c r="G499" s="7" t="inlineStr">
        <is>
          <t xml:space="preserve">1</t>
        </is>
      </c>
      <c r="H499" s="8" t="n">
        <v>66</v>
      </c>
      <c r="I499" s="19" t="n">
        <f>ROUND((L500+L501)/H499,2)</f>
        <v>0</v>
      </c>
      <c r="J499" s="20" t="n">
        <v>1560</v>
      </c>
      <c r="K499" s="19" t="n">
        <f>I499+ROUND(J499,2)</f>
        <v>1560</v>
      </c>
      <c r="L499" s="19" t="n">
        <f>ROUND(H499*I499,2)</f>
        <v>0</v>
      </c>
      <c r="M499" s="19" t="n">
        <f>ROUND(H499*ROUND(J499,2),2)</f>
        <v>102960</v>
      </c>
      <c r="N499" s="19" t="n">
        <f>L499+M499</f>
        <v>102960</v>
      </c>
      <c r="O499" s="8" t="n">
        <v>66</v>
      </c>
      <c r="P499" s="19" t="n" hidden="false">
        <f>ROUND((S500+S501)/O499,2)</f>
        <v>3870</v>
      </c>
      <c r="Q499" s="20" t="n" hidden="false">
        <v>2496</v>
      </c>
      <c r="R499" s="19" t="n" hidden="false">
        <f>P499+Q499</f>
        <v>6366</v>
      </c>
      <c r="S499" s="19" t="n" hidden="false">
        <f>ROUND(O499*P499,2)</f>
        <v>255420</v>
      </c>
      <c r="T499" s="19" t="n" hidden="false">
        <f>ROUND(O499*Q499,2)</f>
        <v>164736</v>
      </c>
      <c r="U499" s="19" t="n" hidden="false">
        <f>S499+T499</f>
        <v>420156</v>
      </c>
      <c r="V499" s="21" t="n" hidden="false">
        <f>U499/N499-1</f>
        <v>3.0807692307692305</v>
      </c>
      <c r="W499" s="8" t="n">
        <v>66</v>
      </c>
      <c r="X499" s="19" t="n" hidden="false">
        <f>ROUND((AA500+AA501)/W499,2)</f>
        <v>6800</v>
      </c>
      <c r="Y499" s="20" t="n" hidden="false">
        <v>4600</v>
      </c>
      <c r="Z499" s="19" t="n" hidden="false">
        <f>X499+Y499</f>
        <v>11400</v>
      </c>
      <c r="AA499" s="19" t="n" hidden="false">
        <f>ROUND(W499*X499,2)</f>
        <v>448800</v>
      </c>
      <c r="AB499" s="19" t="n" hidden="false">
        <f>ROUND(W499*Y499,2)</f>
        <v>303600</v>
      </c>
      <c r="AC499" s="19" t="n" hidden="false">
        <f>AA499+AB499</f>
        <v>752400</v>
      </c>
      <c r="AD499" s="21" t="n" hidden="false">
        <f>AC499/N499-1</f>
        <v>6.3076923076923075</v>
      </c>
      <c r="AE499" s="8" t="n">
        <v>66</v>
      </c>
      <c r="AF499" s="19" t="n" hidden="false">
        <f>ROUND((AI500+AI501)/AE499,2)</f>
        <v>9000</v>
      </c>
      <c r="AG499" s="20" t="n" hidden="false">
        <v>1500</v>
      </c>
      <c r="AH499" s="19" t="n" hidden="false">
        <f>AF499+AG499</f>
        <v>10500</v>
      </c>
      <c r="AI499" s="19" t="n" hidden="false">
        <f>ROUND(AE499*AF499,2)</f>
        <v>594000</v>
      </c>
      <c r="AJ499" s="19" t="n" hidden="false">
        <f>ROUND(AE499*AG499,2)</f>
        <v>99000</v>
      </c>
      <c r="AK499" s="19" t="n" hidden="false">
        <f>AI499+AJ499</f>
        <v>693000</v>
      </c>
      <c r="AL499" s="21" t="n" hidden="false">
        <f>AK499/N499-1</f>
        <v>5.730769230769231</v>
      </c>
      <c r="AM499" s="8" t="n">
        <v>0</v>
      </c>
      <c r="AN499" s="19" t="n" hidden="false">
        <f>ROUND((AQ500+AQ501)/AM499,2)</f>
        <v>0</v>
      </c>
      <c r="AO499" s="19" t="n" hidden="false">
        <v>0</v>
      </c>
      <c r="AP499" s="19" t="n" hidden="false">
        <f>AN499+AO499</f>
        <v>0</v>
      </c>
      <c r="AQ499" s="19" t="n" hidden="false">
        <f>ROUND(AM499*AN499,2)</f>
        <v>0</v>
      </c>
      <c r="AR499" s="19" t="n" hidden="false">
        <f>ROUND(AM499*AO499,2)</f>
        <v>0</v>
      </c>
      <c r="AS499" s="19" t="n" hidden="false">
        <f>AQ499+AR499</f>
        <v>0</v>
      </c>
      <c r="AT499" s="21" t="n" hidden="false">
        <f>AS499/N499-1</f>
        <v>-1</v>
      </c>
    </row>
    <row r="500" customFormat="false" hidden="false" outlineLevel="0" collapsed="false">
      <c r="A500" s="18" t="inlineStr">
        <is>
          <t xml:space="preserve">1.1.1.2.1.1.5.3.1</t>
        </is>
      </c>
      <c r="B500" s="18" t="inlineStr">
        <is>
          <t xml:space="preserve"/>
        </is>
      </c>
      <c r="C500" s="22" t="inlineStr">
        <is>
          <t xml:space="preserve">Шпилька резьбовая_ / L=1000 мм / М6</t>
        </is>
      </c>
      <c r="D500" s="7" t="inlineStr">
        <is>
          <t xml:space="preserve"/>
        </is>
      </c>
      <c r="E500" s="7" t="inlineStr">
        <is>
          <t xml:space="preserve"/>
        </is>
      </c>
      <c r="F500" s="7" t="inlineStr">
        <is>
          <t xml:space="preserve">ШТ</t>
        </is>
      </c>
      <c r="G500" s="7" t="inlineStr">
        <is>
          <t xml:space="preserve">1</t>
        </is>
      </c>
      <c r="H500" s="8" t="n">
        <v>132</v>
      </c>
      <c r="I500" s="20" t="n">
        <v>0</v>
      </c>
      <c r="J500" s="19" t="n">
        <v/>
      </c>
      <c r="K500" s="19" t="n">
        <f>ROUND(I500,2)+J500</f>
        <v>0</v>
      </c>
      <c r="L500" s="19" t="n">
        <f>ROUND(H500*ROUND(I500,2),2)</f>
        <v>0</v>
      </c>
      <c r="M500" s="19" t="n">
        <v/>
      </c>
      <c r="N500" s="19" t="n">
        <f>L500+M500</f>
        <v>0</v>
      </c>
      <c r="O500" s="8" t="n">
        <v>132</v>
      </c>
      <c r="P500" s="20" t="n" hidden="false">
        <v>150</v>
      </c>
      <c r="Q500" s="19" t="n" hidden="false">
        <v/>
      </c>
      <c r="R500" s="19" t="n" hidden="false">
        <f>P500+Q500</f>
        <v>150</v>
      </c>
      <c r="S500" s="19" t="n" hidden="false">
        <f>ROUND(O500*P500,2)</f>
        <v>19800</v>
      </c>
      <c r="T500" s="19" t="n" hidden="false">
        <v/>
      </c>
      <c r="U500" s="19" t="n" hidden="false">
        <f>S500+T500</f>
        <v>19800</v>
      </c>
      <c r="V500" s="21" t="n" hidden="false">
        <f>U500/N500-1</f>
        <v>Infinity</v>
      </c>
      <c r="W500" s="8" t="n">
        <v>132</v>
      </c>
      <c r="X500" s="20" t="n" hidden="false">
        <v>1250</v>
      </c>
      <c r="Y500" s="19" t="n" hidden="false">
        <v/>
      </c>
      <c r="Z500" s="19" t="n" hidden="false">
        <f>X500+Y500</f>
        <v>1250</v>
      </c>
      <c r="AA500" s="19" t="n" hidden="false">
        <f>ROUND(W500*X500,2)</f>
        <v>165000</v>
      </c>
      <c r="AB500" s="19" t="n" hidden="false">
        <v/>
      </c>
      <c r="AC500" s="19" t="n" hidden="false">
        <f>AA500+AB500</f>
        <v>165000</v>
      </c>
      <c r="AD500" s="21" t="n" hidden="false">
        <f>AC500/N500-1</f>
        <v>Infinity</v>
      </c>
      <c r="AE500" s="8" t="n">
        <v>132</v>
      </c>
      <c r="AF500" s="20" t="n" hidden="false">
        <v>500</v>
      </c>
      <c r="AG500" s="19" t="n" hidden="false">
        <v/>
      </c>
      <c r="AH500" s="19" t="n" hidden="false">
        <f>AF500+AG500</f>
        <v>500</v>
      </c>
      <c r="AI500" s="19" t="n" hidden="false">
        <f>ROUND(AE500*AF500,2)</f>
        <v>66000</v>
      </c>
      <c r="AJ500" s="19" t="n" hidden="false">
        <v/>
      </c>
      <c r="AK500" s="19" t="n" hidden="false">
        <f>AI500+AJ500</f>
        <v>66000</v>
      </c>
      <c r="AL500" s="21" t="n" hidden="false">
        <f>AK500/N500-1</f>
        <v>Infinity</v>
      </c>
      <c r="AM500" s="8" t="n">
        <v>0</v>
      </c>
      <c r="AN500" s="19" t="n" hidden="false">
        <v>0</v>
      </c>
      <c r="AO500" s="19" t="n" hidden="false">
        <v/>
      </c>
      <c r="AP500" s="19" t="n" hidden="false">
        <f>AN500+AO500</f>
        <v>0</v>
      </c>
      <c r="AQ500" s="19" t="n" hidden="false">
        <f>ROUND(AM500*AN500,2)</f>
        <v>0</v>
      </c>
      <c r="AR500" s="19" t="n" hidden="false">
        <v/>
      </c>
      <c r="AS500" s="19" t="n" hidden="false">
        <f>AQ500+AR500</f>
        <v>0</v>
      </c>
      <c r="AT500" s="21" t="n" hidden="false">
        <f>AS500/N500-1</f>
        <v>NaN</v>
      </c>
    </row>
    <row r="501" customFormat="false" hidden="false" outlineLevel="0" collapsed="false">
      <c r="A501" s="18" t="inlineStr">
        <is>
          <t xml:space="preserve">1.1.1.2.1.1.5.3.2</t>
        </is>
      </c>
      <c r="B501" s="18" t="inlineStr">
        <is>
          <t xml:space="preserve"/>
        </is>
      </c>
      <c r="C501" s="22" t="inlineStr">
        <is>
          <t xml:space="preserve">Светильник LED_ / марку и характеристики указать в примечаниях</t>
        </is>
      </c>
      <c r="D501" s="7" t="inlineStr">
        <is>
          <t xml:space="preserve">Светильник светодиодный ES 96-056-20 EXSER ,1123х60, 4000K, 32 Вт,
световой поток 3050 Лм, IP20</t>
        </is>
      </c>
      <c r="E501" s="7" t="inlineStr">
        <is>
          <t xml:space="preserve"/>
        </is>
      </c>
      <c r="F501" s="7" t="inlineStr">
        <is>
          <t xml:space="preserve">ШТ</t>
        </is>
      </c>
      <c r="G501" s="7" t="inlineStr">
        <is>
          <t xml:space="preserve">1</t>
        </is>
      </c>
      <c r="H501" s="8" t="n">
        <v>66</v>
      </c>
      <c r="I501" s="20" t="n">
        <v>0</v>
      </c>
      <c r="J501" s="19" t="n">
        <v/>
      </c>
      <c r="K501" s="19" t="n">
        <f>ROUND(I501,2)+J501</f>
        <v>0</v>
      </c>
      <c r="L501" s="19" t="n">
        <f>ROUND(H501*ROUND(I501,2),2)</f>
        <v>0</v>
      </c>
      <c r="M501" s="19" t="n">
        <v/>
      </c>
      <c r="N501" s="19" t="n">
        <f>L501+M501</f>
        <v>0</v>
      </c>
      <c r="O501" s="8" t="n">
        <v>66</v>
      </c>
      <c r="P501" s="20" t="n" hidden="false">
        <v>3570</v>
      </c>
      <c r="Q501" s="19" t="n" hidden="false">
        <v/>
      </c>
      <c r="R501" s="19" t="n" hidden="false">
        <f>P501+Q501</f>
        <v>3570</v>
      </c>
      <c r="S501" s="19" t="n" hidden="false">
        <f>ROUND(O501*P501,2)</f>
        <v>235620</v>
      </c>
      <c r="T501" s="19" t="n" hidden="false">
        <v/>
      </c>
      <c r="U501" s="19" t="n" hidden="false">
        <f>S501+T501</f>
        <v>235620</v>
      </c>
      <c r="V501" s="21" t="n" hidden="false">
        <f>U501/N501-1</f>
        <v>Infinity</v>
      </c>
      <c r="W501" s="8" t="n">
        <v>66</v>
      </c>
      <c r="X501" s="20" t="n" hidden="false">
        <v>4300</v>
      </c>
      <c r="Y501" s="19" t="n" hidden="false">
        <v/>
      </c>
      <c r="Z501" s="19" t="n" hidden="false">
        <f>X501+Y501</f>
        <v>4300</v>
      </c>
      <c r="AA501" s="19" t="n" hidden="false">
        <f>ROUND(W501*X501,2)</f>
        <v>283800</v>
      </c>
      <c r="AB501" s="19" t="n" hidden="false">
        <v/>
      </c>
      <c r="AC501" s="19" t="n" hidden="false">
        <f>AA501+AB501</f>
        <v>283800</v>
      </c>
      <c r="AD501" s="21" t="n" hidden="false">
        <f>AC501/N501-1</f>
        <v>Infinity</v>
      </c>
      <c r="AE501" s="8" t="n">
        <v>66</v>
      </c>
      <c r="AF501" s="20" t="n" hidden="false">
        <v>8000</v>
      </c>
      <c r="AG501" s="19" t="n" hidden="false">
        <v/>
      </c>
      <c r="AH501" s="19" t="n" hidden="false">
        <f>AF501+AG501</f>
        <v>8000</v>
      </c>
      <c r="AI501" s="19" t="n" hidden="false">
        <f>ROUND(AE501*AF501,2)</f>
        <v>528000</v>
      </c>
      <c r="AJ501" s="19" t="n" hidden="false">
        <v/>
      </c>
      <c r="AK501" s="19" t="n" hidden="false">
        <f>AI501+AJ501</f>
        <v>528000</v>
      </c>
      <c r="AL501" s="21" t="n" hidden="false">
        <f>AK501/N501-1</f>
        <v>Infinity</v>
      </c>
      <c r="AM501" s="8" t="n">
        <v>0</v>
      </c>
      <c r="AN501" s="19" t="n" hidden="false">
        <v>0</v>
      </c>
      <c r="AO501" s="19" t="n" hidden="false">
        <v/>
      </c>
      <c r="AP501" s="19" t="n" hidden="false">
        <f>AN501+AO501</f>
        <v>0</v>
      </c>
      <c r="AQ501" s="19" t="n" hidden="false">
        <f>ROUND(AM501*AN501,2)</f>
        <v>0</v>
      </c>
      <c r="AR501" s="19" t="n" hidden="false">
        <v/>
      </c>
      <c r="AS501" s="19" t="n" hidden="false">
        <f>AQ501+AR501</f>
        <v>0</v>
      </c>
      <c r="AT501" s="21" t="n" hidden="false">
        <f>AS501/N501-1</f>
        <v>NaN</v>
      </c>
    </row>
    <row r="502" customFormat="false" hidden="false" outlineLevel="0" collapsed="false">
      <c r="A502" s="14" t="inlineStr">
        <is>
          <t xml:space="preserve">1.1.1.2.1.1.6</t>
        </is>
      </c>
      <c r="B502" s="14" t="inlineStr">
        <is>
          <t xml:space="preserve"/>
        </is>
      </c>
      <c r="C502" s="14" t="inlineStr">
        <is>
          <t xml:space="preserve">Штробление и бурение</t>
        </is>
      </c>
      <c r="D502" s="6" t="inlineStr">
        <is>
          <t xml:space="preserve"/>
        </is>
      </c>
      <c r="E502" s="6" t="inlineStr">
        <is>
          <t xml:space="preserve"/>
        </is>
      </c>
      <c r="F502" s="6" t="inlineStr">
        <is>
          <t xml:space="preserve"/>
        </is>
      </c>
      <c r="G502" s="6" t="inlineStr">
        <is>
          <t xml:space="preserve"/>
        </is>
      </c>
      <c r="H502" s="15" t="n">
        <v/>
      </c>
      <c r="I502" s="16" t="n">
        <v/>
      </c>
      <c r="J502" s="16" t="n">
        <v/>
      </c>
      <c r="K502" s="16" t="n">
        <v/>
      </c>
      <c r="L502" s="16" t="n">
        <f>L503+L504+L505</f>
        <v>0</v>
      </c>
      <c r="M502" s="16" t="n">
        <f>M503+M504+M505</f>
        <v>284990</v>
      </c>
      <c r="N502" s="16" t="n">
        <f>N503+N504+N505</f>
        <v>284990</v>
      </c>
      <c r="O502" s="15" t="n">
        <v/>
      </c>
      <c r="P502" s="16" t="n" hidden="false">
        <v/>
      </c>
      <c r="Q502" s="16" t="n" hidden="false">
        <v/>
      </c>
      <c r="R502" s="16" t="n" hidden="false">
        <v/>
      </c>
      <c r="S502" s="16" t="n" hidden="false">
        <f>S503+S504+S505</f>
        <v>0</v>
      </c>
      <c r="T502" s="16" t="n" hidden="false">
        <f>T503+T504+T505</f>
        <v>370370</v>
      </c>
      <c r="U502" s="16" t="n" hidden="false">
        <f>U503+U504+U505</f>
        <v>370370</v>
      </c>
      <c r="V502" s="17" t="n" hidden="false">
        <f>U502/N502-1</f>
        <v>0.29958945927927294</v>
      </c>
      <c r="W502" s="15" t="n">
        <v/>
      </c>
      <c r="X502" s="16" t="n" hidden="false">
        <v/>
      </c>
      <c r="Y502" s="16" t="n" hidden="false">
        <v/>
      </c>
      <c r="Z502" s="16" t="n" hidden="false">
        <v/>
      </c>
      <c r="AA502" s="16" t="n" hidden="false">
        <f>AA503+AA504+AA505</f>
        <v>0</v>
      </c>
      <c r="AB502" s="16" t="n" hidden="false">
        <f>AB503+AB504+AB505</f>
        <v>363650</v>
      </c>
      <c r="AC502" s="16" t="n" hidden="false">
        <f>AC503+AC504+AC505</f>
        <v>363650</v>
      </c>
      <c r="AD502" s="17" t="n" hidden="false">
        <f>AC502/N502-1</f>
        <v>0.27600968455033503</v>
      </c>
      <c r="AE502" s="15" t="n">
        <v/>
      </c>
      <c r="AF502" s="16" t="n" hidden="false">
        <v/>
      </c>
      <c r="AG502" s="16" t="n" hidden="false">
        <v/>
      </c>
      <c r="AH502" s="16" t="n" hidden="false">
        <v/>
      </c>
      <c r="AI502" s="16" t="n" hidden="false">
        <f>AI503+AI504+AI505</f>
        <v>0</v>
      </c>
      <c r="AJ502" s="16" t="n" hidden="false">
        <f>AJ503+AJ504+AJ505</f>
        <v>395000</v>
      </c>
      <c r="AK502" s="16" t="n" hidden="false">
        <f>AK503+AK504+AK505</f>
        <v>395000</v>
      </c>
      <c r="AL502" s="17" t="n" hidden="false">
        <f>AK502/N502-1</f>
        <v>0.3860135443348889</v>
      </c>
      <c r="AM502" s="15" t="n">
        <v/>
      </c>
      <c r="AN502" s="16" t="n" hidden="false">
        <v/>
      </c>
      <c r="AO502" s="16" t="n" hidden="false">
        <v/>
      </c>
      <c r="AP502" s="16" t="n" hidden="false">
        <v/>
      </c>
      <c r="AQ502" s="16" t="n" hidden="false">
        <f>AQ503+AQ504+AQ505</f>
        <v>0</v>
      </c>
      <c r="AR502" s="16" t="n" hidden="false">
        <f>AR503+AR504+AR505</f>
        <v>0</v>
      </c>
      <c r="AS502" s="16" t="n" hidden="false">
        <f>AS503+AS504+AS505</f>
        <v>0</v>
      </c>
      <c r="AT502" s="17" t="n" hidden="false">
        <f>AS502/N502-1</f>
        <v>-1</v>
      </c>
    </row>
    <row r="503" customFormat="false" hidden="false" outlineLevel="0" collapsed="false">
      <c r="A503" s="18" t="inlineStr">
        <is>
          <t xml:space="preserve">1.1.1.2.1.1.6.1</t>
        </is>
      </c>
      <c r="B503" s="18" t="inlineStr">
        <is>
          <t xml:space="preserve"/>
        </is>
      </c>
      <c r="C503" s="18" t="inlineStr">
        <is>
          <t xml:space="preserve">Устройство глухих отверстий в стенах / ЖБИ / диаметром от 51 мм до 100 мм</t>
        </is>
      </c>
      <c r="D503" s="7" t="inlineStr">
        <is>
          <t xml:space="preserve">Коронение подрозетников</t>
        </is>
      </c>
      <c r="E503" s="7" t="inlineStr">
        <is>
          <t xml:space="preserve"/>
        </is>
      </c>
      <c r="F503" s="7" t="inlineStr">
        <is>
          <t xml:space="preserve">ШТ</t>
        </is>
      </c>
      <c r="G503" s="7" t="inlineStr">
        <is>
          <t xml:space="preserve">1</t>
        </is>
      </c>
      <c r="H503" s="8" t="n">
        <v>490</v>
      </c>
      <c r="I503" s="19" t="n">
        <v/>
      </c>
      <c r="J503" s="20" t="n">
        <v>441</v>
      </c>
      <c r="K503" s="19" t="n">
        <f>I503+ROUND(J503,2)</f>
        <v>441</v>
      </c>
      <c r="L503" s="19" t="n">
        <v/>
      </c>
      <c r="M503" s="19" t="n">
        <f>ROUND(H503*ROUND(J503,2),2)</f>
        <v>216090</v>
      </c>
      <c r="N503" s="19" t="n">
        <f>L503+M503</f>
        <v>216090</v>
      </c>
      <c r="O503" s="8" t="n">
        <v>490</v>
      </c>
      <c r="P503" s="19" t="n" hidden="false">
        <v/>
      </c>
      <c r="Q503" s="20" t="n" hidden="false">
        <v>573</v>
      </c>
      <c r="R503" s="19" t="n" hidden="false">
        <f>P503+Q503</f>
        <v>573</v>
      </c>
      <c r="S503" s="19" t="n" hidden="false">
        <v/>
      </c>
      <c r="T503" s="19" t="n" hidden="false">
        <f>ROUND(O503*Q503,2)</f>
        <v>280770</v>
      </c>
      <c r="U503" s="19" t="n" hidden="false">
        <f>S503+T503</f>
        <v>280770</v>
      </c>
      <c r="V503" s="21" t="n" hidden="false">
        <f>U503/N503-1</f>
        <v>0.2993197278911566</v>
      </c>
      <c r="W503" s="8" t="n">
        <v>490</v>
      </c>
      <c r="X503" s="19" t="n" hidden="false">
        <v/>
      </c>
      <c r="Y503" s="20" t="n" hidden="false">
        <v>435</v>
      </c>
      <c r="Z503" s="19" t="n" hidden="false">
        <f>X503+Y503</f>
        <v>435</v>
      </c>
      <c r="AA503" s="19" t="n" hidden="false">
        <v/>
      </c>
      <c r="AB503" s="19" t="n" hidden="false">
        <f>ROUND(W503*Y503,2)</f>
        <v>213150</v>
      </c>
      <c r="AC503" s="19" t="n" hidden="false">
        <f>AA503+AB503</f>
        <v>213150</v>
      </c>
      <c r="AD503" s="21" t="n" hidden="false">
        <f>AC503/N503-1</f>
        <v>-0.013605442176870763</v>
      </c>
      <c r="AE503" s="8" t="n">
        <v>490</v>
      </c>
      <c r="AF503" s="19" t="n" hidden="false">
        <v/>
      </c>
      <c r="AG503" s="20" t="n" hidden="false">
        <v>500</v>
      </c>
      <c r="AH503" s="19" t="n" hidden="false">
        <f>AF503+AG503</f>
        <v>500</v>
      </c>
      <c r="AI503" s="19" t="n" hidden="false">
        <v/>
      </c>
      <c r="AJ503" s="19" t="n" hidden="false">
        <f>ROUND(AE503*AG503,2)</f>
        <v>245000</v>
      </c>
      <c r="AK503" s="19" t="n" hidden="false">
        <f>AI503+AJ503</f>
        <v>245000</v>
      </c>
      <c r="AL503" s="21" t="n" hidden="false">
        <f>AK503/N503-1</f>
        <v>0.13378684807256236</v>
      </c>
      <c r="AM503" s="8" t="n">
        <v>0</v>
      </c>
      <c r="AN503" s="19" t="n" hidden="false">
        <v/>
      </c>
      <c r="AO503" s="19" t="n" hidden="false">
        <v>0</v>
      </c>
      <c r="AP503" s="19" t="n" hidden="false">
        <f>AN503+AO503</f>
        <v>0</v>
      </c>
      <c r="AQ503" s="19" t="n" hidden="false">
        <v/>
      </c>
      <c r="AR503" s="19" t="n" hidden="false">
        <f>ROUND(AM503*AO503,2)</f>
        <v>0</v>
      </c>
      <c r="AS503" s="19" t="n" hidden="false">
        <f>AQ503+AR503</f>
        <v>0</v>
      </c>
      <c r="AT503" s="21" t="n" hidden="false">
        <f>AS503/N503-1</f>
        <v>-1</v>
      </c>
    </row>
    <row r="504" customFormat="false" hidden="false" outlineLevel="0" collapsed="false">
      <c r="A504" s="18" t="inlineStr">
        <is>
          <t xml:space="preserve">1.1.1.2.1.1.6.2</t>
        </is>
      </c>
      <c r="B504" s="18" t="inlineStr">
        <is>
          <t xml:space="preserve"/>
        </is>
      </c>
      <c r="C504" s="18" t="inlineStr">
        <is>
          <t xml:space="preserve">Устройство штроб для монтажа кабеля, труб / ЖБИ</t>
        </is>
      </c>
      <c r="D504" s="7" t="inlineStr">
        <is>
          <t xml:space="preserve"/>
        </is>
      </c>
      <c r="E504" s="7" t="inlineStr">
        <is>
          <t xml:space="preserve"/>
        </is>
      </c>
      <c r="F504" s="7" t="inlineStr">
        <is>
          <t xml:space="preserve">ПОГ М</t>
        </is>
      </c>
      <c r="G504" s="7" t="inlineStr">
        <is>
          <t xml:space="preserve">1</t>
        </is>
      </c>
      <c r="H504" s="8" t="n">
        <v>100</v>
      </c>
      <c r="I504" s="19" t="n">
        <v/>
      </c>
      <c r="J504" s="20" t="n">
        <v>428</v>
      </c>
      <c r="K504" s="19" t="n">
        <f>I504+ROUND(J504,2)</f>
        <v>428</v>
      </c>
      <c r="L504" s="19" t="n">
        <v/>
      </c>
      <c r="M504" s="19" t="n">
        <f>ROUND(H504*ROUND(J504,2),2)</f>
        <v>42800</v>
      </c>
      <c r="N504" s="19" t="n">
        <f>L504+M504</f>
        <v>42800</v>
      </c>
      <c r="O504" s="8" t="n">
        <v>100</v>
      </c>
      <c r="P504" s="19" t="n" hidden="false">
        <v/>
      </c>
      <c r="Q504" s="20" t="n" hidden="false">
        <v>557</v>
      </c>
      <c r="R504" s="19" t="n" hidden="false">
        <f>P504+Q504</f>
        <v>557</v>
      </c>
      <c r="S504" s="19" t="n" hidden="false">
        <v/>
      </c>
      <c r="T504" s="19" t="n" hidden="false">
        <f>ROUND(O504*Q504,2)</f>
        <v>55700</v>
      </c>
      <c r="U504" s="19" t="n" hidden="false">
        <f>S504+T504</f>
        <v>55700</v>
      </c>
      <c r="V504" s="21" t="n" hidden="false">
        <f>U504/N504-1</f>
        <v>0.30140186915887845</v>
      </c>
      <c r="W504" s="8" t="n">
        <v>100</v>
      </c>
      <c r="X504" s="19" t="n" hidden="false">
        <v/>
      </c>
      <c r="Y504" s="20" t="n" hidden="false">
        <v>915</v>
      </c>
      <c r="Z504" s="19" t="n" hidden="false">
        <f>X504+Y504</f>
        <v>915</v>
      </c>
      <c r="AA504" s="19" t="n" hidden="false">
        <v/>
      </c>
      <c r="AB504" s="19" t="n" hidden="false">
        <f>ROUND(W504*Y504,2)</f>
        <v>91500</v>
      </c>
      <c r="AC504" s="19" t="n" hidden="false">
        <f>AA504+AB504</f>
        <v>91500</v>
      </c>
      <c r="AD504" s="21" t="n" hidden="false">
        <f>AC504/N504-1</f>
        <v>1.1378504672897196</v>
      </c>
      <c r="AE504" s="8" t="n">
        <v>100</v>
      </c>
      <c r="AF504" s="19" t="n" hidden="false">
        <v/>
      </c>
      <c r="AG504" s="20" t="n" hidden="false">
        <v>1000</v>
      </c>
      <c r="AH504" s="19" t="n" hidden="false">
        <f>AF504+AG504</f>
        <v>1000</v>
      </c>
      <c r="AI504" s="19" t="n" hidden="false">
        <v/>
      </c>
      <c r="AJ504" s="19" t="n" hidden="false">
        <f>ROUND(AE504*AG504,2)</f>
        <v>100000</v>
      </c>
      <c r="AK504" s="19" t="n" hidden="false">
        <f>AI504+AJ504</f>
        <v>100000</v>
      </c>
      <c r="AL504" s="21" t="n" hidden="false">
        <f>AK504/N504-1</f>
        <v>1.3364485981308412</v>
      </c>
      <c r="AM504" s="8" t="n">
        <v>0</v>
      </c>
      <c r="AN504" s="19" t="n" hidden="false">
        <v/>
      </c>
      <c r="AO504" s="19" t="n" hidden="false">
        <v>0</v>
      </c>
      <c r="AP504" s="19" t="n" hidden="false">
        <f>AN504+AO504</f>
        <v>0</v>
      </c>
      <c r="AQ504" s="19" t="n" hidden="false">
        <v/>
      </c>
      <c r="AR504" s="19" t="n" hidden="false">
        <f>ROUND(AM504*AO504,2)</f>
        <v>0</v>
      </c>
      <c r="AS504" s="19" t="n" hidden="false">
        <f>AQ504+AR504</f>
        <v>0</v>
      </c>
      <c r="AT504" s="21" t="n" hidden="false">
        <f>AS504/N504-1</f>
        <v>-1</v>
      </c>
    </row>
    <row r="505" customFormat="false" hidden="false" outlineLevel="0" collapsed="false">
      <c r="A505" s="18" t="inlineStr">
        <is>
          <t xml:space="preserve">1.1.1.2.1.1.6.3</t>
        </is>
      </c>
      <c r="B505" s="18" t="inlineStr">
        <is>
          <t xml:space="preserve"/>
        </is>
      </c>
      <c r="C505" s="18" t="inlineStr">
        <is>
          <t xml:space="preserve">Устройство штроб для монтажа кабеля, труб / ПГП, газобетон, акотек</t>
        </is>
      </c>
      <c r="D505" s="7" t="inlineStr">
        <is>
          <t xml:space="preserve"/>
        </is>
      </c>
      <c r="E505" s="7" t="inlineStr">
        <is>
          <t xml:space="preserve"/>
        </is>
      </c>
      <c r="F505" s="7" t="inlineStr">
        <is>
          <t xml:space="preserve">ПОГ М</t>
        </is>
      </c>
      <c r="G505" s="7" t="inlineStr">
        <is>
          <t xml:space="preserve">1</t>
        </is>
      </c>
      <c r="H505" s="8" t="n">
        <v>100</v>
      </c>
      <c r="I505" s="19" t="n">
        <v/>
      </c>
      <c r="J505" s="20" t="n">
        <v>261</v>
      </c>
      <c r="K505" s="19" t="n">
        <f>I505+ROUND(J505,2)</f>
        <v>261</v>
      </c>
      <c r="L505" s="19" t="n">
        <v/>
      </c>
      <c r="M505" s="19" t="n">
        <f>ROUND(H505*ROUND(J505,2),2)</f>
        <v>26100</v>
      </c>
      <c r="N505" s="19" t="n">
        <f>L505+M505</f>
        <v>26100</v>
      </c>
      <c r="O505" s="8" t="n">
        <v>100</v>
      </c>
      <c r="P505" s="19" t="n" hidden="false">
        <v/>
      </c>
      <c r="Q505" s="20" t="n" hidden="false">
        <v>339</v>
      </c>
      <c r="R505" s="19" t="n" hidden="false">
        <f>P505+Q505</f>
        <v>339</v>
      </c>
      <c r="S505" s="19" t="n" hidden="false">
        <v/>
      </c>
      <c r="T505" s="19" t="n" hidden="false">
        <f>ROUND(O505*Q505,2)</f>
        <v>33900</v>
      </c>
      <c r="U505" s="19" t="n" hidden="false">
        <f>S505+T505</f>
        <v>33900</v>
      </c>
      <c r="V505" s="21" t="n" hidden="false">
        <f>U505/N505-1</f>
        <v>0.29885057471264376</v>
      </c>
      <c r="W505" s="8" t="n">
        <v>100</v>
      </c>
      <c r="X505" s="19" t="n" hidden="false">
        <v/>
      </c>
      <c r="Y505" s="20" t="n" hidden="false">
        <v>590</v>
      </c>
      <c r="Z505" s="19" t="n" hidden="false">
        <f>X505+Y505</f>
        <v>590</v>
      </c>
      <c r="AA505" s="19" t="n" hidden="false">
        <v/>
      </c>
      <c r="AB505" s="19" t="n" hidden="false">
        <f>ROUND(W505*Y505,2)</f>
        <v>59000</v>
      </c>
      <c r="AC505" s="19" t="n" hidden="false">
        <f>AA505+AB505</f>
        <v>59000</v>
      </c>
      <c r="AD505" s="21" t="n" hidden="false">
        <f>AC505/N505-1</f>
        <v>1.260536398467433</v>
      </c>
      <c r="AE505" s="8" t="n">
        <v>100</v>
      </c>
      <c r="AF505" s="19" t="n" hidden="false">
        <v/>
      </c>
      <c r="AG505" s="20" t="n" hidden="false">
        <v>500</v>
      </c>
      <c r="AH505" s="19" t="n" hidden="false">
        <f>AF505+AG505</f>
        <v>500</v>
      </c>
      <c r="AI505" s="19" t="n" hidden="false">
        <v/>
      </c>
      <c r="AJ505" s="19" t="n" hidden="false">
        <f>ROUND(AE505*AG505,2)</f>
        <v>50000</v>
      </c>
      <c r="AK505" s="19" t="n" hidden="false">
        <f>AI505+AJ505</f>
        <v>50000</v>
      </c>
      <c r="AL505" s="21" t="n" hidden="false">
        <f>AK505/N505-1</f>
        <v>0.9157088122605364</v>
      </c>
      <c r="AM505" s="8" t="n">
        <v>0</v>
      </c>
      <c r="AN505" s="19" t="n" hidden="false">
        <v/>
      </c>
      <c r="AO505" s="19" t="n" hidden="false">
        <v>0</v>
      </c>
      <c r="AP505" s="19" t="n" hidden="false">
        <f>AN505+AO505</f>
        <v>0</v>
      </c>
      <c r="AQ505" s="19" t="n" hidden="false">
        <v/>
      </c>
      <c r="AR505" s="19" t="n" hidden="false">
        <f>ROUND(AM505*AO505,2)</f>
        <v>0</v>
      </c>
      <c r="AS505" s="19" t="n" hidden="false">
        <f>AQ505+AR505</f>
        <v>0</v>
      </c>
      <c r="AT505" s="21" t="n" hidden="false">
        <f>AS505/N505-1</f>
        <v>-1</v>
      </c>
    </row>
    <row r="506" customFormat="false" hidden="false" outlineLevel="0" collapsed="false">
      <c r="A506" s="14" t="inlineStr">
        <is>
          <t xml:space="preserve">1.1.1.2.1.2</t>
        </is>
      </c>
      <c r="B506" s="14" t="inlineStr">
        <is>
          <t xml:space="preserve"/>
        </is>
      </c>
      <c r="C506" s="14" t="inlineStr">
        <is>
          <t xml:space="preserve">Пуско-наладочные работы</t>
        </is>
      </c>
      <c r="D506" s="6" t="inlineStr">
        <is>
          <t xml:space="preserve"/>
        </is>
      </c>
      <c r="E506" s="6" t="inlineStr">
        <is>
          <t xml:space="preserve"/>
        </is>
      </c>
      <c r="F506" s="6" t="inlineStr">
        <is>
          <t xml:space="preserve"/>
        </is>
      </c>
      <c r="G506" s="6" t="inlineStr">
        <is>
          <t xml:space="preserve"/>
        </is>
      </c>
      <c r="H506" s="15" t="n">
        <v/>
      </c>
      <c r="I506" s="16" t="n">
        <v/>
      </c>
      <c r="J506" s="16" t="n">
        <v/>
      </c>
      <c r="K506" s="16" t="n">
        <v/>
      </c>
      <c r="L506" s="16" t="n">
        <f>L507+L508</f>
        <v>0</v>
      </c>
      <c r="M506" s="16" t="n">
        <f>M507+M508</f>
        <v>0</v>
      </c>
      <c r="N506" s="16" t="n">
        <f>N507+N508</f>
        <v>0</v>
      </c>
      <c r="O506" s="15" t="n">
        <v/>
      </c>
      <c r="P506" s="16" t="n" hidden="false">
        <v/>
      </c>
      <c r="Q506" s="16" t="n" hidden="false">
        <v/>
      </c>
      <c r="R506" s="16" t="n" hidden="false">
        <v/>
      </c>
      <c r="S506" s="16" t="n" hidden="false">
        <f>S507+S508</f>
        <v>0</v>
      </c>
      <c r="T506" s="16" t="n" hidden="false">
        <f>T507+T508</f>
        <v>1443765</v>
      </c>
      <c r="U506" s="16" t="n" hidden="false">
        <f>U507+U508</f>
        <v>1443765</v>
      </c>
      <c r="V506" s="17" t="n" hidden="false">
        <f>U506/N506-1</f>
        <v>Infinity</v>
      </c>
      <c r="W506" s="15" t="n">
        <v/>
      </c>
      <c r="X506" s="16" t="n" hidden="false">
        <v/>
      </c>
      <c r="Y506" s="16" t="n" hidden="false">
        <v/>
      </c>
      <c r="Z506" s="16" t="n" hidden="false">
        <v/>
      </c>
      <c r="AA506" s="16" t="n" hidden="false">
        <f>AA507+AA508</f>
        <v>0</v>
      </c>
      <c r="AB506" s="16" t="n" hidden="false">
        <f>AB507+AB508</f>
        <v>678919.99</v>
      </c>
      <c r="AC506" s="16" t="n" hidden="false">
        <f>AC507+AC508</f>
        <v>678919.99</v>
      </c>
      <c r="AD506" s="17" t="n" hidden="false">
        <f>AC506/N506-1</f>
        <v>Infinity</v>
      </c>
      <c r="AE506" s="15" t="n">
        <v/>
      </c>
      <c r="AF506" s="16" t="n" hidden="false">
        <v/>
      </c>
      <c r="AG506" s="16" t="n" hidden="false">
        <v/>
      </c>
      <c r="AH506" s="16" t="n" hidden="false">
        <v/>
      </c>
      <c r="AI506" s="16" t="n" hidden="false">
        <f>AI507+AI508</f>
        <v>0</v>
      </c>
      <c r="AJ506" s="16" t="n" hidden="false">
        <f>AJ507+AJ508</f>
        <v>2293702.5</v>
      </c>
      <c r="AK506" s="16" t="n" hidden="false">
        <f>AK507+AK508</f>
        <v>2293702.5</v>
      </c>
      <c r="AL506" s="17" t="n" hidden="false">
        <f>AK506/N506-1</f>
        <v>Infinity</v>
      </c>
      <c r="AM506" s="15" t="n">
        <v/>
      </c>
      <c r="AN506" s="16" t="n" hidden="false">
        <v/>
      </c>
      <c r="AO506" s="16" t="n" hidden="false">
        <v/>
      </c>
      <c r="AP506" s="16" t="n" hidden="false">
        <v/>
      </c>
      <c r="AQ506" s="16" t="n" hidden="false">
        <f>AQ507+AQ508</f>
        <v>0</v>
      </c>
      <c r="AR506" s="16" t="n" hidden="false">
        <f>AR507+AR508</f>
        <v>0</v>
      </c>
      <c r="AS506" s="16" t="n" hidden="false">
        <f>AS507+AS508</f>
        <v>0</v>
      </c>
      <c r="AT506" s="17" t="n" hidden="false">
        <f>AS506/N506-1</f>
        <v>NaN</v>
      </c>
    </row>
    <row r="507" customFormat="false" hidden="false" outlineLevel="0" collapsed="false">
      <c r="A507" s="18" t="inlineStr">
        <is>
          <t xml:space="preserve">1.1.1.2.1.2.1</t>
        </is>
      </c>
      <c r="B507" s="18" t="inlineStr">
        <is>
          <t xml:space="preserve"/>
        </is>
      </c>
      <c r="C507" s="18" t="inlineStr">
        <is>
          <t xml:space="preserve">Пуско-наладочные работы СКБ (СОШ, ДОУ) ЭОМ (от полного СМР, кроме раздела ВРУ)</t>
        </is>
      </c>
      <c r="D507" s="7" t="inlineStr">
        <is>
          <t xml:space="preserve"/>
        </is>
      </c>
      <c r="E507" s="7" t="inlineStr">
        <is>
          <t xml:space="preserve">Относится к школам, детским садам 5%.
База для расчета ПНР без раздела ВРУ.</t>
        </is>
      </c>
      <c r="F507" s="7" t="inlineStr">
        <is>
          <t xml:space="preserve">комплекс</t>
        </is>
      </c>
      <c r="G507" s="7" t="inlineStr">
        <is>
          <t xml:space="preserve">1</t>
        </is>
      </c>
      <c r="H507" s="8" t="n">
        <v>1</v>
      </c>
      <c r="I507" s="19" t="n">
        <v/>
      </c>
      <c r="J507" s="20" t="n">
        <v>0</v>
      </c>
      <c r="K507" s="19" t="n">
        <f>I507+ROUND(J507,2)</f>
        <v>0</v>
      </c>
      <c r="L507" s="19" t="n">
        <v/>
      </c>
      <c r="M507" s="19" t="n">
        <f>ROUND(H507*ROUND(J507,2),2)</f>
        <v>0</v>
      </c>
      <c r="N507" s="19" t="n">
        <f>L507+M507</f>
        <v>0</v>
      </c>
      <c r="O507" s="8" t="n">
        <v>1</v>
      </c>
      <c r="P507" s="19" t="n" hidden="false">
        <v/>
      </c>
      <c r="Q507" s="20" t="n" hidden="false">
        <v>456333</v>
      </c>
      <c r="R507" s="19" t="n" hidden="false">
        <f>P507+Q507</f>
        <v>456333</v>
      </c>
      <c r="S507" s="19" t="n" hidden="false">
        <v/>
      </c>
      <c r="T507" s="19" t="n" hidden="false">
        <f>ROUND(O507*Q507,2)</f>
        <v>456333</v>
      </c>
      <c r="U507" s="19" t="n" hidden="false">
        <f>S507+T507</f>
        <v>456333</v>
      </c>
      <c r="V507" s="21" t="n" hidden="false">
        <f>U507/N507-1</f>
        <v>Infinity</v>
      </c>
      <c r="W507" s="8" t="n">
        <v>1</v>
      </c>
      <c r="X507" s="19" t="n" hidden="false">
        <v/>
      </c>
      <c r="Y507" s="20" t="n" hidden="false">
        <v>339360</v>
      </c>
      <c r="Z507" s="19" t="n" hidden="false">
        <f>X507+Y507</f>
        <v>339360</v>
      </c>
      <c r="AA507" s="19" t="n" hidden="false">
        <v/>
      </c>
      <c r="AB507" s="19" t="n" hidden="false">
        <f>ROUND(W507*Y507,2)</f>
        <v>339360</v>
      </c>
      <c r="AC507" s="19" t="n" hidden="false">
        <f>AA507+AB507</f>
        <v>339360</v>
      </c>
      <c r="AD507" s="21" t="n" hidden="false">
        <f>AC507/N507-1</f>
        <v>Infinity</v>
      </c>
      <c r="AE507" s="8" t="n">
        <v>1</v>
      </c>
      <c r="AF507" s="19" t="n" hidden="false">
        <v/>
      </c>
      <c r="AG507" s="20" t="n" hidden="false">
        <v>764567.5</v>
      </c>
      <c r="AH507" s="19" t="n" hidden="false">
        <f>AF507+AG507</f>
        <v>764567.5</v>
      </c>
      <c r="AI507" s="19" t="n" hidden="false">
        <v/>
      </c>
      <c r="AJ507" s="19" t="n" hidden="false">
        <f>ROUND(AE507*AG507,2)</f>
        <v>764567.5</v>
      </c>
      <c r="AK507" s="19" t="n" hidden="false">
        <f>AI507+AJ507</f>
        <v>764567.5</v>
      </c>
      <c r="AL507" s="21" t="n" hidden="false">
        <f>AK507/N507-1</f>
        <v>Infinity</v>
      </c>
      <c r="AM507" s="8" t="n">
        <v>0</v>
      </c>
      <c r="AN507" s="19" t="n" hidden="false">
        <v/>
      </c>
      <c r="AO507" s="19" t="n" hidden="false">
        <v>0</v>
      </c>
      <c r="AP507" s="19" t="n" hidden="false">
        <f>AN507+AO507</f>
        <v>0</v>
      </c>
      <c r="AQ507" s="19" t="n" hidden="false">
        <v/>
      </c>
      <c r="AR507" s="19" t="n" hidden="false">
        <f>ROUND(AM507*AO507,2)</f>
        <v>0</v>
      </c>
      <c r="AS507" s="19" t="n" hidden="false">
        <f>AQ507+AR507</f>
        <v>0</v>
      </c>
      <c r="AT507" s="21" t="n" hidden="false">
        <f>AS507/N507-1</f>
        <v>NaN</v>
      </c>
    </row>
    <row r="508" customFormat="false" hidden="false" outlineLevel="0" collapsed="false">
      <c r="A508" s="18" t="inlineStr">
        <is>
          <t xml:space="preserve">1.1.1.2.1.2.2</t>
        </is>
      </c>
      <c r="B508" s="18" t="inlineStr">
        <is>
          <t xml:space="preserve"/>
        </is>
      </c>
      <c r="C508" s="18" t="inlineStr">
        <is>
          <t xml:space="preserve">Сдача систем в эксплуатирующую организацию СКБ (СОШ, ДОУ)</t>
        </is>
      </c>
      <c r="D508" s="7" t="inlineStr">
        <is>
          <t xml:space="preserve"/>
        </is>
      </c>
      <c r="E508"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508" s="7" t="inlineStr">
        <is>
          <t xml:space="preserve">комплекс</t>
        </is>
      </c>
      <c r="G508" s="7" t="inlineStr">
        <is>
          <t xml:space="preserve">1</t>
        </is>
      </c>
      <c r="H508" s="8" t="n">
        <v>1</v>
      </c>
      <c r="I508" s="19" t="n">
        <v/>
      </c>
      <c r="J508" s="20" t="n">
        <v>0</v>
      </c>
      <c r="K508" s="19" t="n">
        <f>I508+ROUND(J508,2)</f>
        <v>0</v>
      </c>
      <c r="L508" s="19" t="n">
        <v/>
      </c>
      <c r="M508" s="19" t="n">
        <f>ROUND(H508*ROUND(J508,2),2)</f>
        <v>0</v>
      </c>
      <c r="N508" s="19" t="n">
        <f>L508+M508</f>
        <v>0</v>
      </c>
      <c r="O508" s="8" t="n">
        <v>1</v>
      </c>
      <c r="P508" s="19" t="n" hidden="false">
        <v/>
      </c>
      <c r="Q508" s="20" t="n" hidden="false">
        <v>987432</v>
      </c>
      <c r="R508" s="19" t="n" hidden="false">
        <f>P508+Q508</f>
        <v>987432</v>
      </c>
      <c r="S508" s="19" t="n" hidden="false">
        <v/>
      </c>
      <c r="T508" s="19" t="n" hidden="false">
        <f>ROUND(O508*Q508,2)</f>
        <v>987432</v>
      </c>
      <c r="U508" s="19" t="n" hidden="false">
        <f>S508+T508</f>
        <v>987432</v>
      </c>
      <c r="V508" s="21" t="n" hidden="false">
        <f>U508/N508-1</f>
        <v>Infinity</v>
      </c>
      <c r="W508" s="8" t="n">
        <v>1</v>
      </c>
      <c r="X508" s="19" t="n" hidden="false">
        <v/>
      </c>
      <c r="Y508" s="20" t="n" hidden="false">
        <v>339559.99</v>
      </c>
      <c r="Z508" s="19" t="n" hidden="false">
        <f>X508+Y508</f>
        <v>339559.99</v>
      </c>
      <c r="AA508" s="19" t="n" hidden="false">
        <v/>
      </c>
      <c r="AB508" s="19" t="n" hidden="false">
        <f>ROUND(W508*Y508,2)</f>
        <v>339559.99</v>
      </c>
      <c r="AC508" s="19" t="n" hidden="false">
        <f>AA508+AB508</f>
        <v>339559.99</v>
      </c>
      <c r="AD508" s="21" t="n" hidden="false">
        <f>AC508/N508-1</f>
        <v>Infinity</v>
      </c>
      <c r="AE508" s="8" t="n">
        <v>1</v>
      </c>
      <c r="AF508" s="19" t="n" hidden="false">
        <v/>
      </c>
      <c r="AG508" s="20" t="n" hidden="false">
        <v>1529135</v>
      </c>
      <c r="AH508" s="19" t="n" hidden="false">
        <f>AF508+AG508</f>
        <v>1529135</v>
      </c>
      <c r="AI508" s="19" t="n" hidden="false">
        <v/>
      </c>
      <c r="AJ508" s="19" t="n" hidden="false">
        <f>ROUND(AE508*AG508,2)</f>
        <v>1529135</v>
      </c>
      <c r="AK508" s="19" t="n" hidden="false">
        <f>AI508+AJ508</f>
        <v>1529135</v>
      </c>
      <c r="AL508" s="21" t="n" hidden="false">
        <f>AK508/N508-1</f>
        <v>Infinity</v>
      </c>
      <c r="AM508" s="8" t="n">
        <v>0</v>
      </c>
      <c r="AN508" s="19" t="n" hidden="false">
        <v/>
      </c>
      <c r="AO508" s="19" t="n" hidden="false">
        <v>0</v>
      </c>
      <c r="AP508" s="19" t="n" hidden="false">
        <f>AN508+AO508</f>
        <v>0</v>
      </c>
      <c r="AQ508" s="19" t="n" hidden="false">
        <v/>
      </c>
      <c r="AR508" s="19" t="n" hidden="false">
        <f>ROUND(AM508*AO508,2)</f>
        <v>0</v>
      </c>
      <c r="AS508" s="19" t="n" hidden="false">
        <f>AQ508+AR508</f>
        <v>0</v>
      </c>
      <c r="AT508" s="21" t="n" hidden="false">
        <f>AS508/N508-1</f>
        <v>NaN</v>
      </c>
    </row>
    <row r="509" customFormat="false" hidden="true" outlineLevel="0" collapsed="false">
      <c r="A509" s="24" t="inlineStr">
        <is>
          <t xml:space="preserve"/>
        </is>
      </c>
      <c r="B509" s="24" t="inlineStr">
        <is>
          <t xml:space="preserve"/>
        </is>
      </c>
      <c r="C509" s="24" t="inlineStr">
        <is>
          <t xml:space="preserve">ВСЕГО затрат на выполнение полного комплекса работ</t>
        </is>
      </c>
      <c r="D509" s="25" t="inlineStr">
        <is>
          <t xml:space="preserve"/>
        </is>
      </c>
      <c r="E509" s="25" t="inlineStr">
        <is>
          <t xml:space="preserve"/>
        </is>
      </c>
      <c r="F509" s="25" t="inlineStr">
        <is>
          <t xml:space="preserve"/>
        </is>
      </c>
      <c r="G509" s="25" t="inlineStr">
        <is>
          <t xml:space="preserve"/>
        </is>
      </c>
      <c r="H509" s="26" t="n">
        <v/>
      </c>
      <c r="I509" s="27" t="n">
        <v/>
      </c>
      <c r="J509" s="27" t="n">
        <v/>
      </c>
      <c r="K509" s="27" t="n">
        <v/>
      </c>
      <c r="L509" s="27" t="n">
        <f>L361</f>
        <v>4303378.01</v>
      </c>
      <c r="M509" s="27" t="n">
        <f>M361</f>
        <v>6623826</v>
      </c>
      <c r="N509" s="27" t="n">
        <f>N361</f>
        <v>10927204.01</v>
      </c>
      <c r="O509" s="26" t="n">
        <v/>
      </c>
      <c r="P509" s="27" t="n" hidden="false">
        <v/>
      </c>
      <c r="Q509" s="27" t="n" hidden="false">
        <v/>
      </c>
      <c r="R509" s="27" t="n" hidden="false">
        <v/>
      </c>
      <c r="S509" s="27" t="n" hidden="false">
        <f>S361</f>
        <v>12031392.4</v>
      </c>
      <c r="T509" s="27" t="n" hidden="false">
        <f>T361</f>
        <v>11341899.2</v>
      </c>
      <c r="U509" s="27" t="n" hidden="false">
        <f>U361</f>
        <v>23373291.6</v>
      </c>
      <c r="V509" s="34" t="n" hidden="false">
        <f>U509/N509-1</f>
        <v>1.1390002034015287</v>
      </c>
      <c r="W509" s="26" t="n">
        <v/>
      </c>
      <c r="X509" s="27" t="n" hidden="false">
        <v/>
      </c>
      <c r="Y509" s="27" t="n" hidden="false">
        <v/>
      </c>
      <c r="Z509" s="27" t="n" hidden="false">
        <v/>
      </c>
      <c r="AA509" s="27" t="n" hidden="false">
        <f>AA361</f>
        <v>12284418.25</v>
      </c>
      <c r="AB509" s="27" t="n" hidden="false">
        <f>AB361</f>
        <v>16958984.99</v>
      </c>
      <c r="AC509" s="27" t="n" hidden="false">
        <f>AC361</f>
        <v>29243403.24</v>
      </c>
      <c r="AD509" s="34" t="n" hidden="false">
        <f>AC509/N509-1</f>
        <v>1.6762018182545124</v>
      </c>
      <c r="AE509" s="26" t="n">
        <v/>
      </c>
      <c r="AF509" s="27" t="n" hidden="false">
        <v/>
      </c>
      <c r="AG509" s="27" t="n" hidden="false">
        <v/>
      </c>
      <c r="AH509" s="27" t="n" hidden="false">
        <v/>
      </c>
      <c r="AI509" s="27" t="n" hidden="false">
        <f>AI361</f>
        <v>14456754.11</v>
      </c>
      <c r="AJ509" s="27" t="n" hidden="false">
        <f>AJ361</f>
        <v>17593052.5</v>
      </c>
      <c r="AK509" s="27" t="n" hidden="false">
        <f>AK361</f>
        <v>32049806.61</v>
      </c>
      <c r="AL509" s="34" t="n" hidden="false">
        <f>AK509/N509-1</f>
        <v>1.9330290329227595</v>
      </c>
      <c r="AM509" s="26" t="n">
        <v/>
      </c>
      <c r="AN509" s="27" t="n" hidden="false">
        <v/>
      </c>
      <c r="AO509" s="27" t="n" hidden="false">
        <v/>
      </c>
      <c r="AP509" s="27" t="n" hidden="false">
        <v/>
      </c>
      <c r="AQ509" s="27" t="n" hidden="false">
        <f>AQ361</f>
        <v>16612269.11</v>
      </c>
      <c r="AR509" s="27" t="n" hidden="false">
        <f>AR361</f>
        <v>23138867.25</v>
      </c>
      <c r="AS509" s="27" t="n" hidden="false">
        <f>AS361</f>
        <v>39751136.36</v>
      </c>
      <c r="AT509" s="34" t="n" hidden="false">
        <f>AS509/N509-1</f>
        <v>2.637814057797572</v>
      </c>
    </row>
    <row r="510" customFormat="false" hidden="false" customHeight="1" outlineLevel="0" collapsed="false" ht="26" height="26">
      <c r="A510" s="4" t="inlineStr">
        <is>
          <t xml:space="preserve">Блок 4</t>
        </is>
      </c>
    </row>
    <row r="511" customFormat="false" hidden="false" customHeight="1" outlineLevel="0" collapsed="false" ht="54" height="54">
      <c r="A511" s="5" t="inlineStr">
        <is>
          <t xml:space="preserve">по адресу: ул. Люблинская, корпус 34</t>
        </is>
      </c>
    </row>
    <row r="512" customFormat="false" hidden="false" outlineLevel="0" collapsed="false">
      <c r="A512" s="9" t="inlineStr">
        <is>
          <t xml:space="preserve">1</t>
        </is>
      </c>
      <c r="B512" s="9" t="inlineStr">
        <is>
          <t xml:space="preserve"/>
        </is>
      </c>
      <c r="C512" s="9" t="inlineStr">
        <is>
          <t xml:space="preserve">Объект ИДП без распределения на секции</t>
        </is>
      </c>
      <c r="D512" s="10" t="inlineStr">
        <is>
          <t xml:space="preserve"/>
        </is>
      </c>
      <c r="E512" s="10" t="inlineStr">
        <is>
          <t xml:space="preserve"/>
        </is>
      </c>
      <c r="F512" s="10" t="inlineStr">
        <is>
          <t xml:space="preserve"/>
        </is>
      </c>
      <c r="G512" s="10" t="inlineStr">
        <is>
          <t xml:space="preserve"/>
        </is>
      </c>
      <c r="H512" s="11" t="n">
        <v/>
      </c>
      <c r="I512" s="12" t="n">
        <v/>
      </c>
      <c r="J512" s="12" t="n">
        <v/>
      </c>
      <c r="K512" s="12" t="n">
        <v/>
      </c>
      <c r="L512" s="12" t="n">
        <f>L513</f>
        <v>13594129.12</v>
      </c>
      <c r="M512" s="12" t="n">
        <f>M513</f>
        <v>14823868</v>
      </c>
      <c r="N512" s="12" t="n">
        <f>N513</f>
        <v>28417997.12</v>
      </c>
      <c r="O512" s="11" t="n">
        <v/>
      </c>
      <c r="P512" s="12" t="n" hidden="false">
        <v/>
      </c>
      <c r="Q512" s="12" t="n" hidden="false">
        <v/>
      </c>
      <c r="R512" s="12" t="n" hidden="false">
        <v/>
      </c>
      <c r="S512" s="12" t="n" hidden="false">
        <f>S513</f>
        <v>29471395.6</v>
      </c>
      <c r="T512" s="12" t="n" hidden="false">
        <f>T513</f>
        <v>25310984.4</v>
      </c>
      <c r="U512" s="12" t="n" hidden="false">
        <f>U513</f>
        <v>54782380</v>
      </c>
      <c r="V512" s="13" t="n" hidden="false">
        <f>U512/N512-1</f>
        <v>0.9277354335941321</v>
      </c>
      <c r="W512" s="11" t="n">
        <v/>
      </c>
      <c r="X512" s="12" t="n" hidden="false">
        <v/>
      </c>
      <c r="Y512" s="12" t="n" hidden="false">
        <v/>
      </c>
      <c r="Z512" s="12" t="n" hidden="false">
        <v/>
      </c>
      <c r="AA512" s="12" t="n" hidden="false">
        <f>AA513</f>
        <v>25087545.61</v>
      </c>
      <c r="AB512" s="12" t="n" hidden="false">
        <f>AB513</f>
        <v>37243351.18</v>
      </c>
      <c r="AC512" s="12" t="n" hidden="false">
        <f>AC513</f>
        <v>62330896.79</v>
      </c>
      <c r="AD512" s="13" t="n" hidden="false">
        <f>AC512/N512-1</f>
        <v>1.1933599516812112</v>
      </c>
      <c r="AE512" s="11" t="n">
        <v/>
      </c>
      <c r="AF512" s="12" t="n" hidden="false">
        <v/>
      </c>
      <c r="AG512" s="12" t="n" hidden="false">
        <v/>
      </c>
      <c r="AH512" s="12" t="n" hidden="false">
        <v/>
      </c>
      <c r="AI512" s="12" t="n" hidden="false">
        <f>AI513</f>
        <v>35614623.68</v>
      </c>
      <c r="AJ512" s="12" t="n" hidden="false">
        <f>AJ513</f>
        <v>35751441.5</v>
      </c>
      <c r="AK512" s="12" t="n" hidden="false">
        <f>AK513</f>
        <v>71366065.18</v>
      </c>
      <c r="AL512" s="13" t="n" hidden="false">
        <f>AK512/N512-1</f>
        <v>1.5112982058040267</v>
      </c>
      <c r="AM512" s="11" t="n">
        <v/>
      </c>
      <c r="AN512" s="12" t="n" hidden="false">
        <v/>
      </c>
      <c r="AO512" s="12" t="n" hidden="false">
        <v/>
      </c>
      <c r="AP512" s="12" t="n" hidden="false">
        <v/>
      </c>
      <c r="AQ512" s="12" t="n" hidden="false">
        <f>AQ513</f>
        <v>0</v>
      </c>
      <c r="AR512" s="12" t="n" hidden="false">
        <f>AR513</f>
        <v>0</v>
      </c>
      <c r="AS512" s="12" t="n" hidden="false">
        <f>AS513</f>
        <v>0</v>
      </c>
      <c r="AT512" s="13" t="n" hidden="false">
        <f>AS512/N512-1</f>
        <v>-1</v>
      </c>
    </row>
    <row r="513" customFormat="false" hidden="false" outlineLevel="0" collapsed="false">
      <c r="A513" s="14" t="inlineStr">
        <is>
          <t xml:space="preserve">1.1</t>
        </is>
      </c>
      <c r="B513" s="14" t="inlineStr">
        <is>
          <t xml:space="preserve">6</t>
        </is>
      </c>
      <c r="C513" s="14" t="inlineStr">
        <is>
          <t xml:space="preserve">Затраты на строительство</t>
        </is>
      </c>
      <c r="D513" s="6" t="inlineStr">
        <is>
          <t xml:space="preserve"/>
        </is>
      </c>
      <c r="E513" s="6" t="inlineStr">
        <is>
          <t xml:space="preserve"/>
        </is>
      </c>
      <c r="F513" s="6" t="inlineStr">
        <is>
          <t xml:space="preserve"/>
        </is>
      </c>
      <c r="G513" s="6" t="inlineStr">
        <is>
          <t xml:space="preserve"/>
        </is>
      </c>
      <c r="H513" s="15" t="n">
        <v/>
      </c>
      <c r="I513" s="16" t="n">
        <v/>
      </c>
      <c r="J513" s="16" t="n">
        <v/>
      </c>
      <c r="K513" s="16" t="n">
        <v/>
      </c>
      <c r="L513" s="16" t="n">
        <f>L514</f>
        <v>13594129.12</v>
      </c>
      <c r="M513" s="16" t="n">
        <f>M514</f>
        <v>14823868</v>
      </c>
      <c r="N513" s="16" t="n">
        <f>N514</f>
        <v>28417997.12</v>
      </c>
      <c r="O513" s="15" t="n">
        <v/>
      </c>
      <c r="P513" s="16" t="n" hidden="false">
        <v/>
      </c>
      <c r="Q513" s="16" t="n" hidden="false">
        <v/>
      </c>
      <c r="R513" s="16" t="n" hidden="false">
        <v/>
      </c>
      <c r="S513" s="16" t="n" hidden="false">
        <f>S514</f>
        <v>29471395.6</v>
      </c>
      <c r="T513" s="16" t="n" hidden="false">
        <f>T514</f>
        <v>25310984.4</v>
      </c>
      <c r="U513" s="16" t="n" hidden="false">
        <f>U514</f>
        <v>54782380</v>
      </c>
      <c r="V513" s="17" t="n" hidden="false">
        <f>U513/N513-1</f>
        <v>0.9277354335941321</v>
      </c>
      <c r="W513" s="15" t="n">
        <v/>
      </c>
      <c r="X513" s="16" t="n" hidden="false">
        <v/>
      </c>
      <c r="Y513" s="16" t="n" hidden="false">
        <v/>
      </c>
      <c r="Z513" s="16" t="n" hidden="false">
        <v/>
      </c>
      <c r="AA513" s="16" t="n" hidden="false">
        <f>AA514</f>
        <v>25087545.61</v>
      </c>
      <c r="AB513" s="16" t="n" hidden="false">
        <f>AB514</f>
        <v>37243351.18</v>
      </c>
      <c r="AC513" s="16" t="n" hidden="false">
        <f>AC514</f>
        <v>62330896.79</v>
      </c>
      <c r="AD513" s="17" t="n" hidden="false">
        <f>AC513/N513-1</f>
        <v>1.1933599516812112</v>
      </c>
      <c r="AE513" s="15" t="n">
        <v/>
      </c>
      <c r="AF513" s="16" t="n" hidden="false">
        <v/>
      </c>
      <c r="AG513" s="16" t="n" hidden="false">
        <v/>
      </c>
      <c r="AH513" s="16" t="n" hidden="false">
        <v/>
      </c>
      <c r="AI513" s="16" t="n" hidden="false">
        <f>AI514</f>
        <v>35614623.68</v>
      </c>
      <c r="AJ513" s="16" t="n" hidden="false">
        <f>AJ514</f>
        <v>35751441.5</v>
      </c>
      <c r="AK513" s="16" t="n" hidden="false">
        <f>AK514</f>
        <v>71366065.18</v>
      </c>
      <c r="AL513" s="17" t="n" hidden="false">
        <f>AK513/N513-1</f>
        <v>1.5112982058040267</v>
      </c>
      <c r="AM513" s="15" t="n">
        <v/>
      </c>
      <c r="AN513" s="16" t="n" hidden="false">
        <v/>
      </c>
      <c r="AO513" s="16" t="n" hidden="false">
        <v/>
      </c>
      <c r="AP513" s="16" t="n" hidden="false">
        <v/>
      </c>
      <c r="AQ513" s="16" t="n" hidden="false">
        <f>AQ514</f>
        <v>0</v>
      </c>
      <c r="AR513" s="16" t="n" hidden="false">
        <f>AR514</f>
        <v>0</v>
      </c>
      <c r="AS513" s="16" t="n" hidden="false">
        <f>AS514</f>
        <v>0</v>
      </c>
      <c r="AT513" s="17" t="n" hidden="false">
        <f>AS513/N513-1</f>
        <v>-1</v>
      </c>
    </row>
    <row r="514" customFormat="false" hidden="false" outlineLevel="0" collapsed="false">
      <c r="A514" s="14" t="inlineStr">
        <is>
          <t xml:space="preserve">1.1.1</t>
        </is>
      </c>
      <c r="B514" s="14" t="inlineStr">
        <is>
          <t xml:space="preserve"/>
        </is>
      </c>
      <c r="C514" s="14" t="inlineStr">
        <is>
          <t xml:space="preserve">СМР корпуса без отделки</t>
        </is>
      </c>
      <c r="D514" s="6" t="inlineStr">
        <is>
          <t xml:space="preserve"/>
        </is>
      </c>
      <c r="E514" s="6" t="inlineStr">
        <is>
          <t xml:space="preserve"/>
        </is>
      </c>
      <c r="F514" s="6" t="inlineStr">
        <is>
          <t xml:space="preserve"/>
        </is>
      </c>
      <c r="G514" s="6" t="inlineStr">
        <is>
          <t xml:space="preserve"/>
        </is>
      </c>
      <c r="H514" s="15" t="n">
        <v/>
      </c>
      <c r="I514" s="16" t="n">
        <v/>
      </c>
      <c r="J514" s="16" t="n">
        <v/>
      </c>
      <c r="K514" s="16" t="n">
        <v/>
      </c>
      <c r="L514" s="16" t="n">
        <f>L515+L522</f>
        <v>13594129.12</v>
      </c>
      <c r="M514" s="16" t="n">
        <f>M515+M522</f>
        <v>14823868</v>
      </c>
      <c r="N514" s="16" t="n">
        <f>N515+N522</f>
        <v>28417997.12</v>
      </c>
      <c r="O514" s="15" t="n">
        <v/>
      </c>
      <c r="P514" s="16" t="n" hidden="false">
        <v/>
      </c>
      <c r="Q514" s="16" t="n" hidden="false">
        <v/>
      </c>
      <c r="R514" s="16" t="n" hidden="false">
        <v/>
      </c>
      <c r="S514" s="16" t="n" hidden="false">
        <f>S515+S522</f>
        <v>29471395.6</v>
      </c>
      <c r="T514" s="16" t="n" hidden="false">
        <f>T515+T522</f>
        <v>25310984.4</v>
      </c>
      <c r="U514" s="16" t="n" hidden="false">
        <f>U515+U522</f>
        <v>54782380</v>
      </c>
      <c r="V514" s="17" t="n" hidden="false">
        <f>U514/N514-1</f>
        <v>0.9277354335941321</v>
      </c>
      <c r="W514" s="15" t="n">
        <v/>
      </c>
      <c r="X514" s="16" t="n" hidden="false">
        <v/>
      </c>
      <c r="Y514" s="16" t="n" hidden="false">
        <v/>
      </c>
      <c r="Z514" s="16" t="n" hidden="false">
        <v/>
      </c>
      <c r="AA514" s="16" t="n" hidden="false">
        <f>AA515+AA522</f>
        <v>25087545.61</v>
      </c>
      <c r="AB514" s="16" t="n" hidden="false">
        <f>AB515+AB522</f>
        <v>37243351.18</v>
      </c>
      <c r="AC514" s="16" t="n" hidden="false">
        <f>AC515+AC522</f>
        <v>62330896.79</v>
      </c>
      <c r="AD514" s="17" t="n" hidden="false">
        <f>AC514/N514-1</f>
        <v>1.1933599516812112</v>
      </c>
      <c r="AE514" s="15" t="n">
        <v/>
      </c>
      <c r="AF514" s="16" t="n" hidden="false">
        <v/>
      </c>
      <c r="AG514" s="16" t="n" hidden="false">
        <v/>
      </c>
      <c r="AH514" s="16" t="n" hidden="false">
        <v/>
      </c>
      <c r="AI514" s="16" t="n" hidden="false">
        <f>AI515+AI522</f>
        <v>35614623.68</v>
      </c>
      <c r="AJ514" s="16" t="n" hidden="false">
        <f>AJ515+AJ522</f>
        <v>35751441.5</v>
      </c>
      <c r="AK514" s="16" t="n" hidden="false">
        <f>AK515+AK522</f>
        <v>71366065.18</v>
      </c>
      <c r="AL514" s="17" t="n" hidden="false">
        <f>AK514/N514-1</f>
        <v>1.5112982058040267</v>
      </c>
      <c r="AM514" s="15" t="n">
        <v/>
      </c>
      <c r="AN514" s="16" t="n" hidden="false">
        <v/>
      </c>
      <c r="AO514" s="16" t="n" hidden="false">
        <v/>
      </c>
      <c r="AP514" s="16" t="n" hidden="false">
        <v/>
      </c>
      <c r="AQ514" s="16" t="n" hidden="false">
        <f>AQ515+AQ522</f>
        <v>0</v>
      </c>
      <c r="AR514" s="16" t="n" hidden="false">
        <f>AR515+AR522</f>
        <v>0</v>
      </c>
      <c r="AS514" s="16" t="n" hidden="false">
        <f>AS515+AS522</f>
        <v>0</v>
      </c>
      <c r="AT514" s="17" t="n" hidden="false">
        <f>AS514/N514-1</f>
        <v>-1</v>
      </c>
    </row>
    <row r="515" customFormat="false" hidden="false" outlineLevel="0" collapsed="false">
      <c r="A515" s="14" t="inlineStr">
        <is>
          <t xml:space="preserve">1.1.1.1</t>
        </is>
      </c>
      <c r="B515" s="14" t="inlineStr">
        <is>
          <t xml:space="preserve"/>
        </is>
      </c>
      <c r="C515" s="14" t="inlineStr">
        <is>
          <t xml:space="preserve">СМР надземной части корпуса (без отделки)</t>
        </is>
      </c>
      <c r="D515" s="6" t="inlineStr">
        <is>
          <t xml:space="preserve"/>
        </is>
      </c>
      <c r="E515" s="6" t="inlineStr">
        <is>
          <t xml:space="preserve"/>
        </is>
      </c>
      <c r="F515" s="6" t="inlineStr">
        <is>
          <t xml:space="preserve"/>
        </is>
      </c>
      <c r="G515" s="6" t="inlineStr">
        <is>
          <t xml:space="preserve"/>
        </is>
      </c>
      <c r="H515" s="15" t="n">
        <v/>
      </c>
      <c r="I515" s="16" t="n">
        <v/>
      </c>
      <c r="J515" s="16" t="n">
        <v/>
      </c>
      <c r="K515" s="16" t="n">
        <v/>
      </c>
      <c r="L515" s="16" t="n">
        <f>L516</f>
        <v>135240</v>
      </c>
      <c r="M515" s="16" t="n">
        <f>M516</f>
        <v>21952</v>
      </c>
      <c r="N515" s="16" t="n">
        <f>N516</f>
        <v>157192</v>
      </c>
      <c r="O515" s="15" t="n">
        <v/>
      </c>
      <c r="P515" s="16" t="n" hidden="false">
        <v/>
      </c>
      <c r="Q515" s="16" t="n" hidden="false">
        <v/>
      </c>
      <c r="R515" s="16" t="n" hidden="false">
        <v/>
      </c>
      <c r="S515" s="16" t="n" hidden="false">
        <f>S516</f>
        <v>271950</v>
      </c>
      <c r="T515" s="16" t="n" hidden="false">
        <f>T516</f>
        <v>133123.2</v>
      </c>
      <c r="U515" s="16" t="n" hidden="false">
        <f>U516</f>
        <v>405073.2</v>
      </c>
      <c r="V515" s="17" t="n" hidden="false">
        <f>U515/N515-1</f>
        <v>1.5769326683291771</v>
      </c>
      <c r="W515" s="15" t="n">
        <v/>
      </c>
      <c r="X515" s="16" t="n" hidden="false">
        <v/>
      </c>
      <c r="Y515" s="16" t="n" hidden="false">
        <v/>
      </c>
      <c r="Z515" s="16" t="n" hidden="false">
        <v/>
      </c>
      <c r="AA515" s="16" t="n" hidden="false">
        <f>AA516</f>
        <v>122500</v>
      </c>
      <c r="AB515" s="16" t="n" hidden="false">
        <f>AB516</f>
        <v>54880</v>
      </c>
      <c r="AC515" s="16" t="n" hidden="false">
        <f>AC516</f>
        <v>177380</v>
      </c>
      <c r="AD515" s="17" t="n" hidden="false">
        <f>AC515/N515-1</f>
        <v>0.12842892768079794</v>
      </c>
      <c r="AE515" s="15" t="n">
        <v/>
      </c>
      <c r="AF515" s="16" t="n" hidden="false">
        <v/>
      </c>
      <c r="AG515" s="16" t="n" hidden="false">
        <v/>
      </c>
      <c r="AH515" s="16" t="n" hidden="false">
        <v/>
      </c>
      <c r="AI515" s="16" t="n" hidden="false">
        <f>AI516</f>
        <v>416500</v>
      </c>
      <c r="AJ515" s="16" t="n" hidden="false">
        <f>AJ516</f>
        <v>49000</v>
      </c>
      <c r="AK515" s="16" t="n" hidden="false">
        <f>AK516</f>
        <v>465500</v>
      </c>
      <c r="AL515" s="17" t="n" hidden="false">
        <f>AK515/N515-1</f>
        <v>1.9613466334164587</v>
      </c>
      <c r="AM515" s="15" t="n">
        <v/>
      </c>
      <c r="AN515" s="16" t="n" hidden="false">
        <v/>
      </c>
      <c r="AO515" s="16" t="n" hidden="false">
        <v/>
      </c>
      <c r="AP515" s="16" t="n" hidden="false">
        <v/>
      </c>
      <c r="AQ515" s="16" t="n" hidden="false">
        <f>AQ516</f>
        <v>0</v>
      </c>
      <c r="AR515" s="16" t="n" hidden="false">
        <f>AR516</f>
        <v>0</v>
      </c>
      <c r="AS515" s="16" t="n" hidden="false">
        <f>AS516</f>
        <v>0</v>
      </c>
      <c r="AT515" s="17" t="n" hidden="false">
        <f>AS515/N515-1</f>
        <v>-1</v>
      </c>
    </row>
    <row r="516" customFormat="false" hidden="false" outlineLevel="0" collapsed="false">
      <c r="A516" s="14" t="inlineStr">
        <is>
          <t xml:space="preserve">1.1.1.1.1</t>
        </is>
      </c>
      <c r="B516" s="14" t="inlineStr">
        <is>
          <t xml:space="preserve"/>
        </is>
      </c>
      <c r="C516" s="14" t="inlineStr">
        <is>
          <t xml:space="preserve">Кровля</t>
        </is>
      </c>
      <c r="D516" s="6" t="inlineStr">
        <is>
          <t xml:space="preserve"/>
        </is>
      </c>
      <c r="E516" s="6" t="inlineStr">
        <is>
          <t xml:space="preserve"/>
        </is>
      </c>
      <c r="F516" s="6" t="inlineStr">
        <is>
          <t xml:space="preserve"/>
        </is>
      </c>
      <c r="G516" s="6" t="inlineStr">
        <is>
          <t xml:space="preserve"/>
        </is>
      </c>
      <c r="H516" s="15" t="n">
        <v/>
      </c>
      <c r="I516" s="16" t="n">
        <v/>
      </c>
      <c r="J516" s="16" t="n">
        <v/>
      </c>
      <c r="K516" s="16" t="n">
        <v/>
      </c>
      <c r="L516" s="16" t="n">
        <f>L517</f>
        <v>135240</v>
      </c>
      <c r="M516" s="16" t="n">
        <f>M517</f>
        <v>21952</v>
      </c>
      <c r="N516" s="16" t="n">
        <f>N517</f>
        <v>157192</v>
      </c>
      <c r="O516" s="15" t="n">
        <v/>
      </c>
      <c r="P516" s="16" t="n" hidden="false">
        <v/>
      </c>
      <c r="Q516" s="16" t="n" hidden="false">
        <v/>
      </c>
      <c r="R516" s="16" t="n" hidden="false">
        <v/>
      </c>
      <c r="S516" s="16" t="n" hidden="false">
        <f>S517</f>
        <v>271950</v>
      </c>
      <c r="T516" s="16" t="n" hidden="false">
        <f>T517</f>
        <v>133123.2</v>
      </c>
      <c r="U516" s="16" t="n" hidden="false">
        <f>U517</f>
        <v>405073.2</v>
      </c>
      <c r="V516" s="17" t="n" hidden="false">
        <f>U516/N516-1</f>
        <v>1.5769326683291771</v>
      </c>
      <c r="W516" s="15" t="n">
        <v/>
      </c>
      <c r="X516" s="16" t="n" hidden="false">
        <v/>
      </c>
      <c r="Y516" s="16" t="n" hidden="false">
        <v/>
      </c>
      <c r="Z516" s="16" t="n" hidden="false">
        <v/>
      </c>
      <c r="AA516" s="16" t="n" hidden="false">
        <f>AA517</f>
        <v>122500</v>
      </c>
      <c r="AB516" s="16" t="n" hidden="false">
        <f>AB517</f>
        <v>54880</v>
      </c>
      <c r="AC516" s="16" t="n" hidden="false">
        <f>AC517</f>
        <v>177380</v>
      </c>
      <c r="AD516" s="17" t="n" hidden="false">
        <f>AC516/N516-1</f>
        <v>0.12842892768079794</v>
      </c>
      <c r="AE516" s="15" t="n">
        <v/>
      </c>
      <c r="AF516" s="16" t="n" hidden="false">
        <v/>
      </c>
      <c r="AG516" s="16" t="n" hidden="false">
        <v/>
      </c>
      <c r="AH516" s="16" t="n" hidden="false">
        <v/>
      </c>
      <c r="AI516" s="16" t="n" hidden="false">
        <f>AI517</f>
        <v>416500</v>
      </c>
      <c r="AJ516" s="16" t="n" hidden="false">
        <f>AJ517</f>
        <v>49000</v>
      </c>
      <c r="AK516" s="16" t="n" hidden="false">
        <f>AK517</f>
        <v>465500</v>
      </c>
      <c r="AL516" s="17" t="n" hidden="false">
        <f>AK516/N516-1</f>
        <v>1.9613466334164587</v>
      </c>
      <c r="AM516" s="15" t="n">
        <v/>
      </c>
      <c r="AN516" s="16" t="n" hidden="false">
        <v/>
      </c>
      <c r="AO516" s="16" t="n" hidden="false">
        <v/>
      </c>
      <c r="AP516" s="16" t="n" hidden="false">
        <v/>
      </c>
      <c r="AQ516" s="16" t="n" hidden="false">
        <f>AQ517</f>
        <v>0</v>
      </c>
      <c r="AR516" s="16" t="n" hidden="false">
        <f>AR517</f>
        <v>0</v>
      </c>
      <c r="AS516" s="16" t="n" hidden="false">
        <f>AS517</f>
        <v>0</v>
      </c>
      <c r="AT516" s="17" t="n" hidden="false">
        <f>AS516/N516-1</f>
        <v>-1</v>
      </c>
    </row>
    <row r="517" customFormat="false" hidden="false" outlineLevel="0" collapsed="false">
      <c r="A517" s="14" t="inlineStr">
        <is>
          <t xml:space="preserve">1.1.1.1.1.1</t>
        </is>
      </c>
      <c r="B517" s="14" t="inlineStr">
        <is>
          <t xml:space="preserve"/>
        </is>
      </c>
      <c r="C517" s="14" t="inlineStr">
        <is>
          <t xml:space="preserve">Прочие работы</t>
        </is>
      </c>
      <c r="D517" s="6" t="inlineStr">
        <is>
          <t xml:space="preserve"/>
        </is>
      </c>
      <c r="E517" s="6" t="inlineStr">
        <is>
          <t xml:space="preserve"/>
        </is>
      </c>
      <c r="F517" s="6" t="inlineStr">
        <is>
          <t xml:space="preserve"/>
        </is>
      </c>
      <c r="G517" s="6" t="inlineStr">
        <is>
          <t xml:space="preserve"/>
        </is>
      </c>
      <c r="H517" s="15" t="n">
        <v/>
      </c>
      <c r="I517" s="16" t="n">
        <v/>
      </c>
      <c r="J517" s="16" t="n">
        <v/>
      </c>
      <c r="K517" s="16" t="n">
        <v/>
      </c>
      <c r="L517" s="16" t="n">
        <f>L518+L520</f>
        <v>135240</v>
      </c>
      <c r="M517" s="16" t="n">
        <f>M518+M520</f>
        <v>21952</v>
      </c>
      <c r="N517" s="16" t="n">
        <f>N518+N520</f>
        <v>157192</v>
      </c>
      <c r="O517" s="15" t="n">
        <v/>
      </c>
      <c r="P517" s="16" t="n" hidden="false">
        <v/>
      </c>
      <c r="Q517" s="16" t="n" hidden="false">
        <v/>
      </c>
      <c r="R517" s="16" t="n" hidden="false">
        <v/>
      </c>
      <c r="S517" s="16" t="n" hidden="false">
        <f>S518+S520</f>
        <v>271950</v>
      </c>
      <c r="T517" s="16" t="n" hidden="false">
        <f>T518+T520</f>
        <v>133123.2</v>
      </c>
      <c r="U517" s="16" t="n" hidden="false">
        <f>U518+U520</f>
        <v>405073.2</v>
      </c>
      <c r="V517" s="17" t="n" hidden="false">
        <f>U517/N517-1</f>
        <v>1.5769326683291771</v>
      </c>
      <c r="W517" s="15" t="n">
        <v/>
      </c>
      <c r="X517" s="16" t="n" hidden="false">
        <v/>
      </c>
      <c r="Y517" s="16" t="n" hidden="false">
        <v/>
      </c>
      <c r="Z517" s="16" t="n" hidden="false">
        <v/>
      </c>
      <c r="AA517" s="16" t="n" hidden="false">
        <f>AA518+AA520</f>
        <v>122500</v>
      </c>
      <c r="AB517" s="16" t="n" hidden="false">
        <f>AB518+AB520</f>
        <v>54880</v>
      </c>
      <c r="AC517" s="16" t="n" hidden="false">
        <f>AC518+AC520</f>
        <v>177380</v>
      </c>
      <c r="AD517" s="17" t="n" hidden="false">
        <f>AC517/N517-1</f>
        <v>0.12842892768079794</v>
      </c>
      <c r="AE517" s="15" t="n">
        <v/>
      </c>
      <c r="AF517" s="16" t="n" hidden="false">
        <v/>
      </c>
      <c r="AG517" s="16" t="n" hidden="false">
        <v/>
      </c>
      <c r="AH517" s="16" t="n" hidden="false">
        <v/>
      </c>
      <c r="AI517" s="16" t="n" hidden="false">
        <f>AI518+AI520</f>
        <v>416500</v>
      </c>
      <c r="AJ517" s="16" t="n" hidden="false">
        <f>AJ518+AJ520</f>
        <v>49000</v>
      </c>
      <c r="AK517" s="16" t="n" hidden="false">
        <f>AK518+AK520</f>
        <v>465500</v>
      </c>
      <c r="AL517" s="17" t="n" hidden="false">
        <f>AK517/N517-1</f>
        <v>1.9613466334164587</v>
      </c>
      <c r="AM517" s="15" t="n">
        <v/>
      </c>
      <c r="AN517" s="16" t="n" hidden="false">
        <v/>
      </c>
      <c r="AO517" s="16" t="n" hidden="false">
        <v/>
      </c>
      <c r="AP517" s="16" t="n" hidden="false">
        <v/>
      </c>
      <c r="AQ517" s="16" t="n" hidden="false">
        <f>AQ518+AQ520</f>
        <v>0</v>
      </c>
      <c r="AR517" s="16" t="n" hidden="false">
        <f>AR518+AR520</f>
        <v>0</v>
      </c>
      <c r="AS517" s="16" t="n" hidden="false">
        <f>AS518+AS520</f>
        <v>0</v>
      </c>
      <c r="AT517" s="17" t="n" hidden="false">
        <f>AS517/N517-1</f>
        <v>-1</v>
      </c>
    </row>
    <row r="518" customFormat="false" hidden="false" outlineLevel="0" collapsed="false">
      <c r="A518" s="18" t="inlineStr">
        <is>
          <t xml:space="preserve">1.1.1.1.1.1.1</t>
        </is>
      </c>
      <c r="B518" s="18" t="inlineStr">
        <is>
          <t xml:space="preserve"/>
        </is>
      </c>
      <c r="C518" s="18" t="inlineStr">
        <is>
          <t xml:space="preserve">Установка гильз для протяжки кабеля</t>
        </is>
      </c>
      <c r="D518" s="7" t="inlineStr">
        <is>
          <t xml:space="preserve">4.1</t>
        </is>
      </c>
      <c r="E518" s="7" t="inlineStr">
        <is>
          <t xml:space="preserve"/>
        </is>
      </c>
      <c r="F518" s="7" t="inlineStr">
        <is>
          <t xml:space="preserve">ШТ</t>
        </is>
      </c>
      <c r="G518" s="7" t="inlineStr">
        <is>
          <t xml:space="preserve">1</t>
        </is>
      </c>
      <c r="H518" s="8" t="n">
        <v>13</v>
      </c>
      <c r="I518" s="19" t="n">
        <f>ROUND((L519)/H518,2)</f>
        <v>2760</v>
      </c>
      <c r="J518" s="20" t="n">
        <v>448</v>
      </c>
      <c r="K518" s="19" t="n">
        <f>I518+ROUND(J518,2)</f>
        <v>3208</v>
      </c>
      <c r="L518" s="19" t="n">
        <f>ROUND(H518*I518,2)</f>
        <v>35880</v>
      </c>
      <c r="M518" s="19" t="n">
        <f>ROUND(H518*ROUND(J518,2),2)</f>
        <v>5824</v>
      </c>
      <c r="N518" s="19" t="n">
        <f>L518+M518</f>
        <v>41704</v>
      </c>
      <c r="O518" s="8" t="n">
        <v>13</v>
      </c>
      <c r="P518" s="19" t="n" hidden="false">
        <f>ROUND((S519)/O518,2)</f>
        <v>5550</v>
      </c>
      <c r="Q518" s="20" t="n" hidden="false">
        <v>2716.8</v>
      </c>
      <c r="R518" s="19" t="n" hidden="false">
        <f>P518+Q518</f>
        <v>8266.8</v>
      </c>
      <c r="S518" s="19" t="n" hidden="false">
        <f>ROUND(O518*P518,2)</f>
        <v>72150</v>
      </c>
      <c r="T518" s="19" t="n" hidden="false">
        <f>ROUND(O518*Q518,2)</f>
        <v>35318.4</v>
      </c>
      <c r="U518" s="19" t="n" hidden="false">
        <f>S518+T518</f>
        <v>107468.4</v>
      </c>
      <c r="V518" s="21" t="n" hidden="false">
        <f>U518/N518-1</f>
        <v>1.5769326683291771</v>
      </c>
      <c r="W518" s="8" t="n">
        <v>13</v>
      </c>
      <c r="X518" s="19" t="n" hidden="false">
        <f>ROUND((AA519)/W518,2)</f>
        <v>2500</v>
      </c>
      <c r="Y518" s="20" t="n" hidden="false">
        <v>1120</v>
      </c>
      <c r="Z518" s="19" t="n" hidden="false">
        <f>X518+Y518</f>
        <v>3620</v>
      </c>
      <c r="AA518" s="19" t="n" hidden="false">
        <f>ROUND(W518*X518,2)</f>
        <v>32500</v>
      </c>
      <c r="AB518" s="19" t="n" hidden="false">
        <f>ROUND(W518*Y518,2)</f>
        <v>14560</v>
      </c>
      <c r="AC518" s="19" t="n" hidden="false">
        <f>AA518+AB518</f>
        <v>47060</v>
      </c>
      <c r="AD518" s="21" t="n" hidden="false">
        <f>AC518/N518-1</f>
        <v>0.12842892768079794</v>
      </c>
      <c r="AE518" s="8" t="n">
        <v>13</v>
      </c>
      <c r="AF518" s="19" t="n" hidden="false">
        <f>ROUND((AI519)/AE518,2)</f>
        <v>8500</v>
      </c>
      <c r="AG518" s="20" t="n" hidden="false">
        <v>1000</v>
      </c>
      <c r="AH518" s="19" t="n" hidden="false">
        <f>AF518+AG518</f>
        <v>9500</v>
      </c>
      <c r="AI518" s="19" t="n" hidden="false">
        <f>ROUND(AE518*AF518,2)</f>
        <v>110500</v>
      </c>
      <c r="AJ518" s="19" t="n" hidden="false">
        <f>ROUND(AE518*AG518,2)</f>
        <v>13000</v>
      </c>
      <c r="AK518" s="19" t="n" hidden="false">
        <f>AI518+AJ518</f>
        <v>123500</v>
      </c>
      <c r="AL518" s="21" t="n" hidden="false">
        <f>AK518/N518-1</f>
        <v>1.9613466334164587</v>
      </c>
      <c r="AM518" s="8" t="n">
        <v>0</v>
      </c>
      <c r="AN518" s="19" t="n" hidden="false">
        <f>ROUND((AQ519)/AM518,2)</f>
        <v>0</v>
      </c>
      <c r="AO518" s="19" t="n" hidden="false">
        <v>0</v>
      </c>
      <c r="AP518" s="19" t="n" hidden="false">
        <f>AN518+AO518</f>
        <v>0</v>
      </c>
      <c r="AQ518" s="19" t="n" hidden="false">
        <f>ROUND(AM518*AN518,2)</f>
        <v>0</v>
      </c>
      <c r="AR518" s="19" t="n" hidden="false">
        <f>ROUND(AM518*AO518,2)</f>
        <v>0</v>
      </c>
      <c r="AS518" s="19" t="n" hidden="false">
        <f>AQ518+AR518</f>
        <v>0</v>
      </c>
      <c r="AT518" s="21" t="n" hidden="false">
        <f>AS518/N518-1</f>
        <v>-1</v>
      </c>
    </row>
    <row r="519" customFormat="false" hidden="false" outlineLevel="0" collapsed="false">
      <c r="A519" s="18" t="inlineStr">
        <is>
          <t xml:space="preserve">1.1.1.1.1.1.1.1</t>
        </is>
      </c>
      <c r="B519" s="18" t="inlineStr">
        <is>
          <t xml:space="preserve"/>
        </is>
      </c>
      <c r="C519" s="22" t="inlineStr">
        <is>
          <t xml:space="preserve">Проходка металлическая / ПГ1 50-1500</t>
        </is>
      </c>
      <c r="D519" s="7" t="inlineStr">
        <is>
          <t xml:space="preserve">Выход кабельных линий на кровлю</t>
        </is>
      </c>
      <c r="E519" s="7" t="inlineStr">
        <is>
          <t xml:space="preserve"/>
        </is>
      </c>
      <c r="F519" s="7" t="inlineStr">
        <is>
          <t xml:space="preserve">ШТ</t>
        </is>
      </c>
      <c r="G519" s="7" t="inlineStr">
        <is>
          <t xml:space="preserve">1</t>
        </is>
      </c>
      <c r="H519" s="8" t="n">
        <v>13</v>
      </c>
      <c r="I519" s="20" t="n">
        <v>2760</v>
      </c>
      <c r="J519" s="19" t="n">
        <v/>
      </c>
      <c r="K519" s="19" t="n">
        <f>ROUND(I519,2)+J519</f>
        <v>2760</v>
      </c>
      <c r="L519" s="19" t="n">
        <f>ROUND(H519*ROUND(I519,2),2)</f>
        <v>35880</v>
      </c>
      <c r="M519" s="19" t="n">
        <v/>
      </c>
      <c r="N519" s="19" t="n">
        <f>L519+M519</f>
        <v>35880</v>
      </c>
      <c r="O519" s="8" t="n">
        <v>13</v>
      </c>
      <c r="P519" s="20" t="n" hidden="false">
        <v>5550</v>
      </c>
      <c r="Q519" s="19" t="n" hidden="false">
        <v/>
      </c>
      <c r="R519" s="19" t="n" hidden="false">
        <f>P519+Q519</f>
        <v>5550</v>
      </c>
      <c r="S519" s="19" t="n" hidden="false">
        <f>ROUND(O519*P519,2)</f>
        <v>72150</v>
      </c>
      <c r="T519" s="19" t="n" hidden="false">
        <v/>
      </c>
      <c r="U519" s="19" t="n" hidden="false">
        <f>S519+T519</f>
        <v>72150</v>
      </c>
      <c r="V519" s="21" t="n" hidden="false">
        <f>U519/N519-1</f>
        <v>1.0108695652173911</v>
      </c>
      <c r="W519" s="8" t="n">
        <v>13</v>
      </c>
      <c r="X519" s="20" t="n" hidden="false">
        <v>2500</v>
      </c>
      <c r="Y519" s="19" t="n" hidden="false">
        <v/>
      </c>
      <c r="Z519" s="19" t="n" hidden="false">
        <f>X519+Y519</f>
        <v>2500</v>
      </c>
      <c r="AA519" s="19" t="n" hidden="false">
        <f>ROUND(W519*X519,2)</f>
        <v>32500</v>
      </c>
      <c r="AB519" s="19" t="n" hidden="false">
        <v/>
      </c>
      <c r="AC519" s="19" t="n" hidden="false">
        <f>AA519+AB519</f>
        <v>32500</v>
      </c>
      <c r="AD519" s="21" t="n" hidden="false">
        <f>AC519/N519-1</f>
        <v>-0.09420289855072461</v>
      </c>
      <c r="AE519" s="8" t="n">
        <v>13</v>
      </c>
      <c r="AF519" s="20" t="n" hidden="false">
        <v>8500</v>
      </c>
      <c r="AG519" s="19" t="n" hidden="false">
        <v/>
      </c>
      <c r="AH519" s="19" t="n" hidden="false">
        <f>AF519+AG519</f>
        <v>8500</v>
      </c>
      <c r="AI519" s="19" t="n" hidden="false">
        <f>ROUND(AE519*AF519,2)</f>
        <v>110500</v>
      </c>
      <c r="AJ519" s="19" t="n" hidden="false">
        <v/>
      </c>
      <c r="AK519" s="19" t="n" hidden="false">
        <f>AI519+AJ519</f>
        <v>110500</v>
      </c>
      <c r="AL519" s="21" t="n" hidden="false">
        <f>AK519/N519-1</f>
        <v>2.079710144927536</v>
      </c>
      <c r="AM519" s="8" t="n">
        <v>0</v>
      </c>
      <c r="AN519" s="19" t="n" hidden="false">
        <v>0</v>
      </c>
      <c r="AO519" s="19" t="n" hidden="false">
        <v/>
      </c>
      <c r="AP519" s="19" t="n" hidden="false">
        <f>AN519+AO519</f>
        <v>0</v>
      </c>
      <c r="AQ519" s="19" t="n" hidden="false">
        <f>ROUND(AM519*AN519,2)</f>
        <v>0</v>
      </c>
      <c r="AR519" s="19" t="n" hidden="false">
        <v/>
      </c>
      <c r="AS519" s="19" t="n" hidden="false">
        <f>AQ519+AR519</f>
        <v>0</v>
      </c>
      <c r="AT519" s="21" t="n" hidden="false">
        <f>AS519/N519-1</f>
        <v>-1</v>
      </c>
    </row>
    <row r="520" customFormat="false" hidden="false" outlineLevel="0" collapsed="false">
      <c r="A520" s="18" t="inlineStr">
        <is>
          <t xml:space="preserve">1.1.1.1.1.1.2</t>
        </is>
      </c>
      <c r="B520" s="18" t="inlineStr">
        <is>
          <t xml:space="preserve"/>
        </is>
      </c>
      <c r="C520" s="18" t="inlineStr">
        <is>
          <t xml:space="preserve">Установка гильз для протяжки кабеля</t>
        </is>
      </c>
      <c r="D520" s="7" t="inlineStr">
        <is>
          <t xml:space="preserve">4.2</t>
        </is>
      </c>
      <c r="E520" s="7" t="inlineStr">
        <is>
          <t xml:space="preserve"/>
        </is>
      </c>
      <c r="F520" s="7" t="inlineStr">
        <is>
          <t xml:space="preserve">ШТ</t>
        </is>
      </c>
      <c r="G520" s="7" t="inlineStr">
        <is>
          <t xml:space="preserve">1</t>
        </is>
      </c>
      <c r="H520" s="8" t="n">
        <v>36</v>
      </c>
      <c r="I520" s="19" t="n">
        <f>ROUND((L521)/H520,2)</f>
        <v>2760</v>
      </c>
      <c r="J520" s="20" t="n">
        <v>448</v>
      </c>
      <c r="K520" s="19" t="n">
        <f>I520+ROUND(J520,2)</f>
        <v>3208</v>
      </c>
      <c r="L520" s="19" t="n">
        <f>ROUND(H520*I520,2)</f>
        <v>99360</v>
      </c>
      <c r="M520" s="19" t="n">
        <f>ROUND(H520*ROUND(J520,2),2)</f>
        <v>16128</v>
      </c>
      <c r="N520" s="19" t="n">
        <f>L520+M520</f>
        <v>115488</v>
      </c>
      <c r="O520" s="8" t="n">
        <v>36</v>
      </c>
      <c r="P520" s="19" t="n" hidden="false">
        <f>ROUND((S521)/O520,2)</f>
        <v>5550</v>
      </c>
      <c r="Q520" s="20" t="n" hidden="false">
        <v>2716.8</v>
      </c>
      <c r="R520" s="19" t="n" hidden="false">
        <f>P520+Q520</f>
        <v>8266.8</v>
      </c>
      <c r="S520" s="19" t="n" hidden="false">
        <f>ROUND(O520*P520,2)</f>
        <v>199800</v>
      </c>
      <c r="T520" s="19" t="n" hidden="false">
        <f>ROUND(O520*Q520,2)</f>
        <v>97804.8</v>
      </c>
      <c r="U520" s="19" t="n" hidden="false">
        <f>S520+T520</f>
        <v>297604.8</v>
      </c>
      <c r="V520" s="21" t="n" hidden="false">
        <f>U520/N520-1</f>
        <v>1.5769326683291771</v>
      </c>
      <c r="W520" s="8" t="n">
        <v>36</v>
      </c>
      <c r="X520" s="19" t="n" hidden="false">
        <f>ROUND((AA521)/W520,2)</f>
        <v>2500</v>
      </c>
      <c r="Y520" s="20" t="n" hidden="false">
        <v>1120</v>
      </c>
      <c r="Z520" s="19" t="n" hidden="false">
        <f>X520+Y520</f>
        <v>3620</v>
      </c>
      <c r="AA520" s="19" t="n" hidden="false">
        <f>ROUND(W520*X520,2)</f>
        <v>90000</v>
      </c>
      <c r="AB520" s="19" t="n" hidden="false">
        <f>ROUND(W520*Y520,2)</f>
        <v>40320</v>
      </c>
      <c r="AC520" s="19" t="n" hidden="false">
        <f>AA520+AB520</f>
        <v>130320</v>
      </c>
      <c r="AD520" s="21" t="n" hidden="false">
        <f>AC520/N520-1</f>
        <v>0.12842892768079794</v>
      </c>
      <c r="AE520" s="8" t="n">
        <v>36</v>
      </c>
      <c r="AF520" s="19" t="n" hidden="false">
        <f>ROUND((AI521)/AE520,2)</f>
        <v>8500</v>
      </c>
      <c r="AG520" s="20" t="n" hidden="false">
        <v>1000</v>
      </c>
      <c r="AH520" s="19" t="n" hidden="false">
        <f>AF520+AG520</f>
        <v>9500</v>
      </c>
      <c r="AI520" s="19" t="n" hidden="false">
        <f>ROUND(AE520*AF520,2)</f>
        <v>306000</v>
      </c>
      <c r="AJ520" s="19" t="n" hidden="false">
        <f>ROUND(AE520*AG520,2)</f>
        <v>36000</v>
      </c>
      <c r="AK520" s="19" t="n" hidden="false">
        <f>AI520+AJ520</f>
        <v>342000</v>
      </c>
      <c r="AL520" s="21" t="n" hidden="false">
        <f>AK520/N520-1</f>
        <v>1.9613466334164587</v>
      </c>
      <c r="AM520" s="8" t="n">
        <v>0</v>
      </c>
      <c r="AN520" s="19" t="n" hidden="false">
        <f>ROUND((AQ521)/AM520,2)</f>
        <v>0</v>
      </c>
      <c r="AO520" s="19" t="n" hidden="false">
        <v>0</v>
      </c>
      <c r="AP520" s="19" t="n" hidden="false">
        <f>AN520+AO520</f>
        <v>0</v>
      </c>
      <c r="AQ520" s="19" t="n" hidden="false">
        <f>ROUND(AM520*AN520,2)</f>
        <v>0</v>
      </c>
      <c r="AR520" s="19" t="n" hidden="false">
        <f>ROUND(AM520*AO520,2)</f>
        <v>0</v>
      </c>
      <c r="AS520" s="19" t="n" hidden="false">
        <f>AQ520+AR520</f>
        <v>0</v>
      </c>
      <c r="AT520" s="21" t="n" hidden="false">
        <f>AS520/N520-1</f>
        <v>-1</v>
      </c>
    </row>
    <row r="521" customFormat="false" hidden="false" outlineLevel="0" collapsed="false">
      <c r="A521" s="18" t="inlineStr">
        <is>
          <t xml:space="preserve">1.1.1.1.1.1.2.1</t>
        </is>
      </c>
      <c r="B521" s="18" t="inlineStr">
        <is>
          <t xml:space="preserve"/>
        </is>
      </c>
      <c r="C521" s="22" t="inlineStr">
        <is>
          <t xml:space="preserve">Проходка металлическая / ПГ1 50-1500</t>
        </is>
      </c>
      <c r="D521" s="7" t="inlineStr">
        <is>
          <t xml:space="preserve"/>
        </is>
      </c>
      <c r="E521" s="7" t="inlineStr">
        <is>
          <t xml:space="preserve"/>
        </is>
      </c>
      <c r="F521" s="7" t="inlineStr">
        <is>
          <t xml:space="preserve">ШТ</t>
        </is>
      </c>
      <c r="G521" s="7" t="inlineStr">
        <is>
          <t xml:space="preserve">1</t>
        </is>
      </c>
      <c r="H521" s="8" t="n">
        <v>36</v>
      </c>
      <c r="I521" s="20" t="n">
        <v>2760</v>
      </c>
      <c r="J521" s="19" t="n">
        <v/>
      </c>
      <c r="K521" s="19" t="n">
        <f>ROUND(I521,2)+J521</f>
        <v>2760</v>
      </c>
      <c r="L521" s="19" t="n">
        <f>ROUND(H521*ROUND(I521,2),2)</f>
        <v>99360</v>
      </c>
      <c r="M521" s="19" t="n">
        <v/>
      </c>
      <c r="N521" s="19" t="n">
        <f>L521+M521</f>
        <v>99360</v>
      </c>
      <c r="O521" s="8" t="n">
        <v>36</v>
      </c>
      <c r="P521" s="20" t="n" hidden="false">
        <v>5550</v>
      </c>
      <c r="Q521" s="19" t="n" hidden="false">
        <v/>
      </c>
      <c r="R521" s="19" t="n" hidden="false">
        <f>P521+Q521</f>
        <v>5550</v>
      </c>
      <c r="S521" s="19" t="n" hidden="false">
        <f>ROUND(O521*P521,2)</f>
        <v>199800</v>
      </c>
      <c r="T521" s="19" t="n" hidden="false">
        <v/>
      </c>
      <c r="U521" s="19" t="n" hidden="false">
        <f>S521+T521</f>
        <v>199800</v>
      </c>
      <c r="V521" s="21" t="n" hidden="false">
        <f>U521/N521-1</f>
        <v>1.0108695652173911</v>
      </c>
      <c r="W521" s="8" t="n">
        <v>36</v>
      </c>
      <c r="X521" s="20" t="n" hidden="false">
        <v>2500</v>
      </c>
      <c r="Y521" s="19" t="n" hidden="false">
        <v/>
      </c>
      <c r="Z521" s="19" t="n" hidden="false">
        <f>X521+Y521</f>
        <v>2500</v>
      </c>
      <c r="AA521" s="19" t="n" hidden="false">
        <f>ROUND(W521*X521,2)</f>
        <v>90000</v>
      </c>
      <c r="AB521" s="19" t="n" hidden="false">
        <v/>
      </c>
      <c r="AC521" s="19" t="n" hidden="false">
        <f>AA521+AB521</f>
        <v>90000</v>
      </c>
      <c r="AD521" s="21" t="n" hidden="false">
        <f>AC521/N521-1</f>
        <v>-0.09420289855072461</v>
      </c>
      <c r="AE521" s="8" t="n">
        <v>36</v>
      </c>
      <c r="AF521" s="20" t="n" hidden="false">
        <v>8500</v>
      </c>
      <c r="AG521" s="19" t="n" hidden="false">
        <v/>
      </c>
      <c r="AH521" s="19" t="n" hidden="false">
        <f>AF521+AG521</f>
        <v>8500</v>
      </c>
      <c r="AI521" s="19" t="n" hidden="false">
        <f>ROUND(AE521*AF521,2)</f>
        <v>306000</v>
      </c>
      <c r="AJ521" s="19" t="n" hidden="false">
        <v/>
      </c>
      <c r="AK521" s="19" t="n" hidden="false">
        <f>AI521+AJ521</f>
        <v>306000</v>
      </c>
      <c r="AL521" s="21" t="n" hidden="false">
        <f>AK521/N521-1</f>
        <v>2.079710144927536</v>
      </c>
      <c r="AM521" s="8" t="n">
        <v>0</v>
      </c>
      <c r="AN521" s="19" t="n" hidden="false">
        <v>0</v>
      </c>
      <c r="AO521" s="19" t="n" hidden="false">
        <v/>
      </c>
      <c r="AP521" s="19" t="n" hidden="false">
        <f>AN521+AO521</f>
        <v>0</v>
      </c>
      <c r="AQ521" s="19" t="n" hidden="false">
        <f>ROUND(AM521*AN521,2)</f>
        <v>0</v>
      </c>
      <c r="AR521" s="19" t="n" hidden="false">
        <v/>
      </c>
      <c r="AS521" s="19" t="n" hidden="false">
        <f>AQ521+AR521</f>
        <v>0</v>
      </c>
      <c r="AT521" s="21" t="n" hidden="false">
        <f>AS521/N521-1</f>
        <v>-1</v>
      </c>
    </row>
    <row r="522" customFormat="false" hidden="false" outlineLevel="0" collapsed="false">
      <c r="A522" s="14" t="inlineStr">
        <is>
          <t xml:space="preserve">1.1.1.2</t>
        </is>
      </c>
      <c r="B522" s="14" t="inlineStr">
        <is>
          <t xml:space="preserve"/>
        </is>
      </c>
      <c r="C522" s="14" t="inlineStr">
        <is>
          <t xml:space="preserve">Инженерные системы</t>
        </is>
      </c>
      <c r="D522" s="6" t="inlineStr">
        <is>
          <t xml:space="preserve"/>
        </is>
      </c>
      <c r="E522" s="6" t="inlineStr">
        <is>
          <t xml:space="preserve"/>
        </is>
      </c>
      <c r="F522" s="6" t="inlineStr">
        <is>
          <t xml:space="preserve"/>
        </is>
      </c>
      <c r="G522" s="6" t="inlineStr">
        <is>
          <t xml:space="preserve"/>
        </is>
      </c>
      <c r="H522" s="15" t="n">
        <v/>
      </c>
      <c r="I522" s="16" t="n">
        <v/>
      </c>
      <c r="J522" s="16" t="n">
        <v/>
      </c>
      <c r="K522" s="16" t="n">
        <v/>
      </c>
      <c r="L522" s="16" t="n">
        <f>L523</f>
        <v>13458889.12</v>
      </c>
      <c r="M522" s="16" t="n">
        <f>M523</f>
        <v>14801916</v>
      </c>
      <c r="N522" s="16" t="n">
        <f>N523</f>
        <v>28260805.12</v>
      </c>
      <c r="O522" s="15" t="n">
        <v/>
      </c>
      <c r="P522" s="16" t="n" hidden="false">
        <v/>
      </c>
      <c r="Q522" s="16" t="n" hidden="false">
        <v/>
      </c>
      <c r="R522" s="16" t="n" hidden="false">
        <v/>
      </c>
      <c r="S522" s="16" t="n" hidden="false">
        <f>S523</f>
        <v>29199445.6</v>
      </c>
      <c r="T522" s="16" t="n" hidden="false">
        <f>T523</f>
        <v>25177861.2</v>
      </c>
      <c r="U522" s="16" t="n" hidden="false">
        <f>U523</f>
        <v>54377306.8</v>
      </c>
      <c r="V522" s="17" t="n" hidden="false">
        <f>U522/N522-1</f>
        <v>0.9241244744834785</v>
      </c>
      <c r="W522" s="15" t="n">
        <v/>
      </c>
      <c r="X522" s="16" t="n" hidden="false">
        <v/>
      </c>
      <c r="Y522" s="16" t="n" hidden="false">
        <v/>
      </c>
      <c r="Z522" s="16" t="n" hidden="false">
        <v/>
      </c>
      <c r="AA522" s="16" t="n" hidden="false">
        <f>AA523</f>
        <v>24965045.61</v>
      </c>
      <c r="AB522" s="16" t="n" hidden="false">
        <f>AB523</f>
        <v>37188471.18</v>
      </c>
      <c r="AC522" s="16" t="n" hidden="false">
        <f>AC523</f>
        <v>62153516.79</v>
      </c>
      <c r="AD522" s="17" t="n" hidden="false">
        <f>AC522/N522-1</f>
        <v>1.199283301593355</v>
      </c>
      <c r="AE522" s="15" t="n">
        <v/>
      </c>
      <c r="AF522" s="16" t="n" hidden="false">
        <v/>
      </c>
      <c r="AG522" s="16" t="n" hidden="false">
        <v/>
      </c>
      <c r="AH522" s="16" t="n" hidden="false">
        <v/>
      </c>
      <c r="AI522" s="16" t="n" hidden="false">
        <f>AI523</f>
        <v>35198123.68</v>
      </c>
      <c r="AJ522" s="16" t="n" hidden="false">
        <f>AJ523</f>
        <v>35702441.5</v>
      </c>
      <c r="AK522" s="16" t="n" hidden="false">
        <f>AK523</f>
        <v>70900565.18</v>
      </c>
      <c r="AL522" s="17" t="n" hidden="false">
        <f>AK522/N522-1</f>
        <v>1.5087949504249654</v>
      </c>
      <c r="AM522" s="15" t="n">
        <v/>
      </c>
      <c r="AN522" s="16" t="n" hidden="false">
        <v/>
      </c>
      <c r="AO522" s="16" t="n" hidden="false">
        <v/>
      </c>
      <c r="AP522" s="16" t="n" hidden="false">
        <v/>
      </c>
      <c r="AQ522" s="16" t="n" hidden="false">
        <f>AQ523</f>
        <v>0</v>
      </c>
      <c r="AR522" s="16" t="n" hidden="false">
        <f>AR523</f>
        <v>0</v>
      </c>
      <c r="AS522" s="16" t="n" hidden="false">
        <f>AS523</f>
        <v>0</v>
      </c>
      <c r="AT522" s="17" t="n" hidden="false">
        <f>AS522/N522-1</f>
        <v>-1</v>
      </c>
    </row>
    <row r="523" customFormat="false" hidden="false" outlineLevel="0" collapsed="false">
      <c r="A523" s="14" t="inlineStr">
        <is>
          <t xml:space="preserve">1.1.1.2.1</t>
        </is>
      </c>
      <c r="B523" s="14" t="inlineStr">
        <is>
          <t xml:space="preserve"/>
        </is>
      </c>
      <c r="C523" s="14" t="inlineStr">
        <is>
          <t xml:space="preserve">Электроснабжение</t>
        </is>
      </c>
      <c r="D523" s="6" t="inlineStr">
        <is>
          <t xml:space="preserve"/>
        </is>
      </c>
      <c r="E523" s="6" t="inlineStr">
        <is>
          <t xml:space="preserve"/>
        </is>
      </c>
      <c r="F523" s="6" t="inlineStr">
        <is>
          <t xml:space="preserve"/>
        </is>
      </c>
      <c r="G523" s="6" t="inlineStr">
        <is>
          <t xml:space="preserve"/>
        </is>
      </c>
      <c r="H523" s="15" t="n">
        <v/>
      </c>
      <c r="I523" s="16" t="n">
        <v/>
      </c>
      <c r="J523" s="16" t="n">
        <v/>
      </c>
      <c r="K523" s="16" t="n">
        <v/>
      </c>
      <c r="L523" s="16" t="n">
        <f>L524+L772</f>
        <v>13458889.12</v>
      </c>
      <c r="M523" s="16" t="n">
        <f>M524+M772</f>
        <v>14801916</v>
      </c>
      <c r="N523" s="16" t="n">
        <f>N524+N772</f>
        <v>28260805.12</v>
      </c>
      <c r="O523" s="15" t="n">
        <v/>
      </c>
      <c r="P523" s="16" t="n" hidden="false">
        <v/>
      </c>
      <c r="Q523" s="16" t="n" hidden="false">
        <v/>
      </c>
      <c r="R523" s="16" t="n" hidden="false">
        <v/>
      </c>
      <c r="S523" s="16" t="n" hidden="false">
        <f>S524+S772</f>
        <v>29199445.6</v>
      </c>
      <c r="T523" s="16" t="n" hidden="false">
        <f>T524+T772</f>
        <v>25177861.2</v>
      </c>
      <c r="U523" s="16" t="n" hidden="false">
        <f>U524+U772</f>
        <v>54377306.8</v>
      </c>
      <c r="V523" s="17" t="n" hidden="false">
        <f>U523/N523-1</f>
        <v>0.9241244744834785</v>
      </c>
      <c r="W523" s="15" t="n">
        <v/>
      </c>
      <c r="X523" s="16" t="n" hidden="false">
        <v/>
      </c>
      <c r="Y523" s="16" t="n" hidden="false">
        <v/>
      </c>
      <c r="Z523" s="16" t="n" hidden="false">
        <v/>
      </c>
      <c r="AA523" s="16" t="n" hidden="false">
        <f>AA524+AA772</f>
        <v>24965045.61</v>
      </c>
      <c r="AB523" s="16" t="n" hidden="false">
        <f>AB524+AB772</f>
        <v>37188471.18</v>
      </c>
      <c r="AC523" s="16" t="n" hidden="false">
        <f>AC524+AC772</f>
        <v>62153516.79</v>
      </c>
      <c r="AD523" s="17" t="n" hidden="false">
        <f>AC523/N523-1</f>
        <v>1.199283301593355</v>
      </c>
      <c r="AE523" s="15" t="n">
        <v/>
      </c>
      <c r="AF523" s="16" t="n" hidden="false">
        <v/>
      </c>
      <c r="AG523" s="16" t="n" hidden="false">
        <v/>
      </c>
      <c r="AH523" s="16" t="n" hidden="false">
        <v/>
      </c>
      <c r="AI523" s="16" t="n" hidden="false">
        <f>AI524+AI772</f>
        <v>35198123.68</v>
      </c>
      <c r="AJ523" s="16" t="n" hidden="false">
        <f>AJ524+AJ772</f>
        <v>35702441.5</v>
      </c>
      <c r="AK523" s="16" t="n" hidden="false">
        <f>AK524+AK772</f>
        <v>70900565.18</v>
      </c>
      <c r="AL523" s="17" t="n" hidden="false">
        <f>AK523/N523-1</f>
        <v>1.5087949504249654</v>
      </c>
      <c r="AM523" s="15" t="n">
        <v/>
      </c>
      <c r="AN523" s="16" t="n" hidden="false">
        <v/>
      </c>
      <c r="AO523" s="16" t="n" hidden="false">
        <v/>
      </c>
      <c r="AP523" s="16" t="n" hidden="false">
        <v/>
      </c>
      <c r="AQ523" s="16" t="n" hidden="false">
        <f>AQ524+AQ772</f>
        <v>0</v>
      </c>
      <c r="AR523" s="16" t="n" hidden="false">
        <f>AR524+AR772</f>
        <v>0</v>
      </c>
      <c r="AS523" s="16" t="n" hidden="false">
        <f>AS524+AS772</f>
        <v>0</v>
      </c>
      <c r="AT523" s="17" t="n" hidden="false">
        <f>AS523/N523-1</f>
        <v>-1</v>
      </c>
    </row>
    <row r="524" customFormat="false" hidden="false" outlineLevel="0" collapsed="false">
      <c r="A524" s="14" t="inlineStr">
        <is>
          <t xml:space="preserve">1.1.1.2.1.1</t>
        </is>
      </c>
      <c r="B524" s="14" t="inlineStr">
        <is>
          <t xml:space="preserve"/>
        </is>
      </c>
      <c r="C524" s="14" t="inlineStr">
        <is>
          <t xml:space="preserve">Электромонтажные работы в нежилой части</t>
        </is>
      </c>
      <c r="D524" s="6" t="inlineStr">
        <is>
          <t xml:space="preserve"/>
        </is>
      </c>
      <c r="E524" s="6" t="inlineStr">
        <is>
          <t xml:space="preserve"/>
        </is>
      </c>
      <c r="F524" s="6" t="inlineStr">
        <is>
          <t xml:space="preserve"/>
        </is>
      </c>
      <c r="G524" s="6" t="inlineStr">
        <is>
          <t xml:space="preserve"/>
        </is>
      </c>
      <c r="H524" s="15" t="n">
        <v/>
      </c>
      <c r="I524" s="16" t="n">
        <v/>
      </c>
      <c r="J524" s="16" t="n">
        <v/>
      </c>
      <c r="K524" s="16" t="n">
        <v/>
      </c>
      <c r="L524" s="16" t="n">
        <f>L525+L554+L608+L724+L749+L768</f>
        <v>13458889.12</v>
      </c>
      <c r="M524" s="16" t="n">
        <f>M525+M554+M608+M724+M749+M768</f>
        <v>14801916</v>
      </c>
      <c r="N524" s="16" t="n">
        <f>N525+N554+N608+N724+N749+N768</f>
        <v>28260805.12</v>
      </c>
      <c r="O524" s="15" t="n">
        <v/>
      </c>
      <c r="P524" s="16" t="n" hidden="false">
        <v/>
      </c>
      <c r="Q524" s="16" t="n" hidden="false">
        <v/>
      </c>
      <c r="R524" s="16" t="n" hidden="false">
        <v/>
      </c>
      <c r="S524" s="16" t="n" hidden="false">
        <f>S525+S554+S608+S724+S749+S768</f>
        <v>29199445.6</v>
      </c>
      <c r="T524" s="16" t="n" hidden="false">
        <f>T525+T554+T608+T724+T749+T768</f>
        <v>21899214.2</v>
      </c>
      <c r="U524" s="16" t="n" hidden="false">
        <f>U525+U554+U608+U724+U749+U768</f>
        <v>51098659.8</v>
      </c>
      <c r="V524" s="17" t="n" hidden="false">
        <f>U524/N524-1</f>
        <v>0.8081105468519645</v>
      </c>
      <c r="W524" s="15" t="n">
        <v/>
      </c>
      <c r="X524" s="16" t="n" hidden="false">
        <v/>
      </c>
      <c r="Y524" s="16" t="n" hidden="false">
        <v/>
      </c>
      <c r="Z524" s="16" t="n" hidden="false">
        <v/>
      </c>
      <c r="AA524" s="16" t="n" hidden="false">
        <f>AA525+AA554+AA608+AA724+AA749+AA768</f>
        <v>24965045.61</v>
      </c>
      <c r="AB524" s="16" t="n" hidden="false">
        <f>AB525+AB554+AB608+AB724+AB749+AB768</f>
        <v>36982825</v>
      </c>
      <c r="AC524" s="16" t="n" hidden="false">
        <f>AC525+AC554+AC608+AC724+AC749+AC768</f>
        <v>61947870.61</v>
      </c>
      <c r="AD524" s="17" t="n" hidden="false">
        <f>AC524/N524-1</f>
        <v>1.1920065740151142</v>
      </c>
      <c r="AE524" s="15" t="n">
        <v/>
      </c>
      <c r="AF524" s="16" t="n" hidden="false">
        <v/>
      </c>
      <c r="AG524" s="16" t="n" hidden="false">
        <v/>
      </c>
      <c r="AH524" s="16" t="n" hidden="false">
        <v/>
      </c>
      <c r="AI524" s="16" t="n" hidden="false">
        <f>AI525+AI554+AI608+AI724+AI749+AI768</f>
        <v>35198123.68</v>
      </c>
      <c r="AJ524" s="16" t="n" hidden="false">
        <f>AJ525+AJ554+AJ608+AJ724+AJ749+AJ768</f>
        <v>31039210</v>
      </c>
      <c r="AK524" s="16" t="n" hidden="false">
        <f>AK525+AK554+AK608+AK724+AK749+AK768</f>
        <v>66237333.68</v>
      </c>
      <c r="AL524" s="17" t="n" hidden="false">
        <f>AK524/N524-1</f>
        <v>1.3437879210710895</v>
      </c>
      <c r="AM524" s="15" t="n">
        <v/>
      </c>
      <c r="AN524" s="16" t="n" hidden="false">
        <v/>
      </c>
      <c r="AO524" s="16" t="n" hidden="false">
        <v/>
      </c>
      <c r="AP524" s="16" t="n" hidden="false">
        <v/>
      </c>
      <c r="AQ524" s="16" t="n" hidden="false">
        <f>AQ525+AQ554+AQ608+AQ724+AQ749+AQ768</f>
        <v>0</v>
      </c>
      <c r="AR524" s="16" t="n" hidden="false">
        <f>AR525+AR554+AR608+AR724+AR749+AR768</f>
        <v>0</v>
      </c>
      <c r="AS524" s="16" t="n" hidden="false">
        <f>AS525+AS554+AS608+AS724+AS749+AS768</f>
        <v>0</v>
      </c>
      <c r="AT524" s="17" t="n" hidden="false">
        <f>AS524/N524-1</f>
        <v>-1</v>
      </c>
    </row>
    <row r="525" customFormat="false" hidden="false" outlineLevel="0" collapsed="false">
      <c r="A525" s="14" t="inlineStr">
        <is>
          <t xml:space="preserve">1.1.1.2.1.1.1</t>
        </is>
      </c>
      <c r="B525" s="14" t="inlineStr">
        <is>
          <t xml:space="preserve"/>
        </is>
      </c>
      <c r="C525" s="14" t="inlineStr">
        <is>
          <t xml:space="preserve">Монтаж ВРУ</t>
        </is>
      </c>
      <c r="D525" s="6" t="inlineStr">
        <is>
          <t xml:space="preserve"/>
        </is>
      </c>
      <c r="E525" s="6" t="inlineStr">
        <is>
          <t xml:space="preserve"/>
        </is>
      </c>
      <c r="F525" s="6" t="inlineStr">
        <is>
          <t xml:space="preserve"/>
        </is>
      </c>
      <c r="G525" s="6" t="inlineStr">
        <is>
          <t xml:space="preserve"/>
        </is>
      </c>
      <c r="H525" s="15" t="n">
        <v/>
      </c>
      <c r="I525" s="16" t="n">
        <v/>
      </c>
      <c r="J525" s="16" t="n">
        <v/>
      </c>
      <c r="K525" s="16" t="n">
        <v/>
      </c>
      <c r="L525" s="16" t="n">
        <f>L526+L529+L531+L542+L553</f>
        <v>12343.76</v>
      </c>
      <c r="M525" s="16" t="n">
        <f>M526+M529+M531+M542+M553</f>
        <v>1061852</v>
      </c>
      <c r="N525" s="16" t="n">
        <f>N526+N529+N531+N542+N553</f>
        <v>1074195.76</v>
      </c>
      <c r="O525" s="15" t="n">
        <v/>
      </c>
      <c r="P525" s="16" t="n" hidden="false">
        <v/>
      </c>
      <c r="Q525" s="16" t="n" hidden="false">
        <v/>
      </c>
      <c r="R525" s="16" t="n" hidden="false">
        <v/>
      </c>
      <c r="S525" s="16" t="n" hidden="false">
        <f>S526+S529+S531+S542+S553</f>
        <v>93266</v>
      </c>
      <c r="T525" s="16" t="n" hidden="false">
        <f>T526+T529+T531+T542+T553</f>
        <v>1078592</v>
      </c>
      <c r="U525" s="16" t="n" hidden="false">
        <f>U526+U529+U531+U542+U553</f>
        <v>1171858</v>
      </c>
      <c r="V525" s="17" t="n" hidden="false">
        <f>U525/N525-1</f>
        <v>0.09091661281552632</v>
      </c>
      <c r="W525" s="15" t="n">
        <v/>
      </c>
      <c r="X525" s="16" t="n" hidden="false">
        <v/>
      </c>
      <c r="Y525" s="16" t="n" hidden="false">
        <v/>
      </c>
      <c r="Z525" s="16" t="n" hidden="false">
        <v/>
      </c>
      <c r="AA525" s="16" t="n" hidden="false">
        <f>AA526+AA529+AA531+AA542+AA553</f>
        <v>139771.92</v>
      </c>
      <c r="AB525" s="16" t="n" hidden="false">
        <f>AB526+AB529+AB531+AB542+AB553</f>
        <v>1340000</v>
      </c>
      <c r="AC525" s="16" t="n" hidden="false">
        <f>AC526+AC529+AC531+AC542+AC553</f>
        <v>1479771.92</v>
      </c>
      <c r="AD525" s="17" t="n" hidden="false">
        <f>AC525/N525-1</f>
        <v>0.37756261484405784</v>
      </c>
      <c r="AE525" s="15" t="n">
        <v/>
      </c>
      <c r="AF525" s="16" t="n" hidden="false">
        <v/>
      </c>
      <c r="AG525" s="16" t="n" hidden="false">
        <v/>
      </c>
      <c r="AH525" s="16" t="n" hidden="false">
        <v/>
      </c>
      <c r="AI525" s="16" t="n" hidden="false">
        <f>AI526+AI529+AI531+AI542+AI553</f>
        <v>146923.92</v>
      </c>
      <c r="AJ525" s="16" t="n" hidden="false">
        <f>AJ526+AJ529+AJ531+AJ542+AJ553</f>
        <v>2255000</v>
      </c>
      <c r="AK525" s="16" t="n" hidden="false">
        <f>AK526+AK529+AK531+AK542+AK553</f>
        <v>2401923.92</v>
      </c>
      <c r="AL525" s="17" t="n" hidden="false">
        <f>AK525/N525-1</f>
        <v>1.2360206672199117</v>
      </c>
      <c r="AM525" s="15" t="n">
        <v/>
      </c>
      <c r="AN525" s="16" t="n" hidden="false">
        <v/>
      </c>
      <c r="AO525" s="16" t="n" hidden="false">
        <v/>
      </c>
      <c r="AP525" s="16" t="n" hidden="false">
        <v/>
      </c>
      <c r="AQ525" s="16" t="n" hidden="false">
        <f>AQ526+AQ529+AQ531+AQ542+AQ553</f>
        <v>0</v>
      </c>
      <c r="AR525" s="16" t="n" hidden="false">
        <f>AR526+AR529+AR531+AR542+AR553</f>
        <v>0</v>
      </c>
      <c r="AS525" s="16" t="n" hidden="false">
        <f>AS526+AS529+AS531+AS542+AS553</f>
        <v>0</v>
      </c>
      <c r="AT525" s="17" t="n" hidden="false">
        <f>AS525/N525-1</f>
        <v>-1</v>
      </c>
    </row>
    <row r="526" customFormat="false" hidden="false" outlineLevel="0" collapsed="false">
      <c r="A526" s="18" t="inlineStr">
        <is>
          <t xml:space="preserve">1.1.1.2.1.1.1.1</t>
        </is>
      </c>
      <c r="B526" s="18" t="inlineStr">
        <is>
          <t xml:space="preserve"/>
        </is>
      </c>
      <c r="C526" s="18" t="inlineStr">
        <is>
          <t xml:space="preserve">Установка и коммутация щитов ВРУ / 7 панелей</t>
        </is>
      </c>
      <c r="D526" s="7" t="inlineStr">
        <is>
          <t xml:space="preserve"/>
        </is>
      </c>
      <c r="E526" s="7" t="inlineStr">
        <is>
          <t xml:space="preserve">Выгружается из БО по объектам BIM-КЦ</t>
        </is>
      </c>
      <c r="F526" s="7" t="inlineStr">
        <is>
          <t xml:space="preserve">ШТ</t>
        </is>
      </c>
      <c r="G526" s="7" t="inlineStr">
        <is>
          <t xml:space="preserve">1</t>
        </is>
      </c>
      <c r="H526" s="8" t="n">
        <v>2</v>
      </c>
      <c r="I526" s="19" t="n">
        <f>ROUND((L527+L528)/H526,2)</f>
        <v>1</v>
      </c>
      <c r="J526" s="20" t="n">
        <v>275280</v>
      </c>
      <c r="K526" s="19" t="n">
        <f>I526+ROUND(J526,2)</f>
        <v>275281</v>
      </c>
      <c r="L526" s="19" t="n">
        <f>ROUND(H526*I526,2)</f>
        <v>2</v>
      </c>
      <c r="M526" s="19" t="n">
        <f>ROUND(H526*ROUND(J526,2),2)</f>
        <v>550560</v>
      </c>
      <c r="N526" s="19" t="n">
        <f>L526+M526</f>
        <v>550562</v>
      </c>
      <c r="O526" s="8" t="n">
        <v>2</v>
      </c>
      <c r="P526" s="19" t="n" hidden="false">
        <f>ROUND((S527+S528)/O526,2)</f>
        <v>2361</v>
      </c>
      <c r="Q526" s="20" t="n" hidden="false">
        <v>440448</v>
      </c>
      <c r="R526" s="19" t="n" hidden="false">
        <f>P526+Q526</f>
        <v>442809</v>
      </c>
      <c r="S526" s="19" t="n" hidden="false">
        <f>ROUND(O526*P526,2)</f>
        <v>4722</v>
      </c>
      <c r="T526" s="19" t="n" hidden="false">
        <f>ROUND(O526*Q526,2)</f>
        <v>880896</v>
      </c>
      <c r="U526" s="19" t="n" hidden="false">
        <f>S526+T526</f>
        <v>885618</v>
      </c>
      <c r="V526" s="21" t="n" hidden="false">
        <f>U526/N526-1</f>
        <v>0.608570878484167</v>
      </c>
      <c r="W526" s="8" t="n">
        <v>2</v>
      </c>
      <c r="X526" s="19" t="n" hidden="false">
        <f>ROUND((AA527+AA528)/W526,2)</f>
        <v>21001</v>
      </c>
      <c r="Y526" s="20" t="n" hidden="false">
        <v>550000</v>
      </c>
      <c r="Z526" s="19" t="n" hidden="false">
        <f>X526+Y526</f>
        <v>571001</v>
      </c>
      <c r="AA526" s="19" t="n" hidden="false">
        <f>ROUND(W526*X526,2)</f>
        <v>42002</v>
      </c>
      <c r="AB526" s="19" t="n" hidden="false">
        <f>ROUND(W526*Y526,2)</f>
        <v>1100000</v>
      </c>
      <c r="AC526" s="19" t="n" hidden="false">
        <f>AA526+AB526</f>
        <v>1142002</v>
      </c>
      <c r="AD526" s="21" t="n" hidden="false">
        <f>AC526/N526-1</f>
        <v>1.0742477686436769</v>
      </c>
      <c r="AE526" s="8" t="n">
        <v>2</v>
      </c>
      <c r="AF526" s="19" t="n" hidden="false">
        <f>ROUND((AI527+AI528)/AE526,2)</f>
        <v>20001</v>
      </c>
      <c r="AG526" s="20" t="n" hidden="false">
        <v>600000</v>
      </c>
      <c r="AH526" s="19" t="n" hidden="false">
        <f>AF526+AG526</f>
        <v>620001</v>
      </c>
      <c r="AI526" s="19" t="n" hidden="false">
        <f>ROUND(AE526*AF526,2)</f>
        <v>40002</v>
      </c>
      <c r="AJ526" s="19" t="n" hidden="false">
        <f>ROUND(AE526*AG526,2)</f>
        <v>1200000</v>
      </c>
      <c r="AK526" s="19" t="n" hidden="false">
        <f>AI526+AJ526</f>
        <v>1240002</v>
      </c>
      <c r="AL526" s="21" t="n" hidden="false">
        <f>AK526/N526-1</f>
        <v>1.2522477032559456</v>
      </c>
      <c r="AM526" s="8" t="n">
        <v>0</v>
      </c>
      <c r="AN526" s="19" t="n" hidden="false">
        <f>ROUND((AQ527+AQ528)/AM526,2)</f>
        <v>0</v>
      </c>
      <c r="AO526" s="19" t="n" hidden="false">
        <v>0</v>
      </c>
      <c r="AP526" s="19" t="n" hidden="false">
        <f>AN526+AO526</f>
        <v>0</v>
      </c>
      <c r="AQ526" s="19" t="n" hidden="false">
        <f>ROUND(AM526*AN526,2)</f>
        <v>0</v>
      </c>
      <c r="AR526" s="19" t="n" hidden="false">
        <f>ROUND(AM526*AO526,2)</f>
        <v>0</v>
      </c>
      <c r="AS526" s="19" t="n" hidden="false">
        <f>AQ526+AR526</f>
        <v>0</v>
      </c>
      <c r="AT526" s="21" t="n" hidden="false">
        <f>AS526/N526-1</f>
        <v>-1</v>
      </c>
    </row>
    <row r="527" customFormat="false" hidden="false" outlineLevel="0" collapsed="false">
      <c r="A527" s="18" t="inlineStr">
        <is>
          <t xml:space="preserve">1.1.1.2.1.1.1.1.1</t>
        </is>
      </c>
      <c r="B527" s="18" t="inlineStr">
        <is>
          <t xml:space="preserve"/>
        </is>
      </c>
      <c r="C527" s="22" t="inlineStr">
        <is>
          <t xml:space="preserve">Комплект наконечников и бирок для монтажа ВРУ_ / 7 панелей</t>
        </is>
      </c>
      <c r="D527" s="7" t="inlineStr">
        <is>
          <t xml:space="preserve"/>
        </is>
      </c>
      <c r="E527" s="7" t="inlineStr">
        <is>
          <t xml:space="preserve"/>
        </is>
      </c>
      <c r="F527" s="7" t="inlineStr">
        <is>
          <t xml:space="preserve">КОМПЛ</t>
        </is>
      </c>
      <c r="G527" s="7" t="inlineStr">
        <is>
          <t xml:space="preserve">1</t>
        </is>
      </c>
      <c r="H527" s="8" t="n">
        <v>2</v>
      </c>
      <c r="I527" s="20" t="n">
        <v>0</v>
      </c>
      <c r="J527" s="19" t="n">
        <v/>
      </c>
      <c r="K527" s="19" t="n">
        <f>ROUND(I527,2)+J527</f>
        <v>0</v>
      </c>
      <c r="L527" s="19" t="n">
        <f>ROUND(H527*ROUND(I527,2),2)</f>
        <v>0</v>
      </c>
      <c r="M527" s="19" t="n">
        <v/>
      </c>
      <c r="N527" s="19" t="n">
        <f>L527+M527</f>
        <v>0</v>
      </c>
      <c r="O527" s="8" t="n">
        <v>2</v>
      </c>
      <c r="P527" s="20" t="n" hidden="false">
        <v>2360</v>
      </c>
      <c r="Q527" s="19" t="n" hidden="false">
        <v/>
      </c>
      <c r="R527" s="19" t="n" hidden="false">
        <f>P527+Q527</f>
        <v>2360</v>
      </c>
      <c r="S527" s="19" t="n" hidden="false">
        <f>ROUND(O527*P527,2)</f>
        <v>4720</v>
      </c>
      <c r="T527" s="19" t="n" hidden="false">
        <v/>
      </c>
      <c r="U527" s="19" t="n" hidden="false">
        <f>S527+T527</f>
        <v>4720</v>
      </c>
      <c r="V527" s="21" t="n" hidden="false">
        <f>U527/N527-1</f>
        <v>Infinity</v>
      </c>
      <c r="W527" s="8" t="n">
        <v>2</v>
      </c>
      <c r="X527" s="20" t="n" hidden="false">
        <v>21000</v>
      </c>
      <c r="Y527" s="19" t="n" hidden="false">
        <v/>
      </c>
      <c r="Z527" s="19" t="n" hidden="false">
        <f>X527+Y527</f>
        <v>21000</v>
      </c>
      <c r="AA527" s="19" t="n" hidden="false">
        <f>ROUND(W527*X527,2)</f>
        <v>42000</v>
      </c>
      <c r="AB527" s="19" t="n" hidden="false">
        <v/>
      </c>
      <c r="AC527" s="19" t="n" hidden="false">
        <f>AA527+AB527</f>
        <v>42000</v>
      </c>
      <c r="AD527" s="21" t="n" hidden="false">
        <f>AC527/N527-1</f>
        <v>Infinity</v>
      </c>
      <c r="AE527" s="8" t="n">
        <v>2</v>
      </c>
      <c r="AF527" s="20" t="n" hidden="false">
        <v>20000</v>
      </c>
      <c r="AG527" s="19" t="n" hidden="false">
        <v/>
      </c>
      <c r="AH527" s="19" t="n" hidden="false">
        <f>AF527+AG527</f>
        <v>20000</v>
      </c>
      <c r="AI527" s="19" t="n" hidden="false">
        <f>ROUND(AE527*AF527,2)</f>
        <v>40000</v>
      </c>
      <c r="AJ527" s="19" t="n" hidden="false">
        <v/>
      </c>
      <c r="AK527" s="19" t="n" hidden="false">
        <f>AI527+AJ527</f>
        <v>40000</v>
      </c>
      <c r="AL527" s="21" t="n" hidden="false">
        <f>AK527/N527-1</f>
        <v>Infinity</v>
      </c>
      <c r="AM527" s="8" t="n">
        <v>0</v>
      </c>
      <c r="AN527" s="19" t="n" hidden="false">
        <v>0</v>
      </c>
      <c r="AO527" s="19" t="n" hidden="false">
        <v/>
      </c>
      <c r="AP527" s="19" t="n" hidden="false">
        <f>AN527+AO527</f>
        <v>0</v>
      </c>
      <c r="AQ527" s="19" t="n" hidden="false">
        <f>ROUND(AM527*AN527,2)</f>
        <v>0</v>
      </c>
      <c r="AR527" s="19" t="n" hidden="false">
        <v/>
      </c>
      <c r="AS527" s="19" t="n" hidden="false">
        <f>AQ527+AR527</f>
        <v>0</v>
      </c>
      <c r="AT527" s="21" t="n" hidden="false">
        <f>AS527/N527-1</f>
        <v>NaN</v>
      </c>
    </row>
    <row r="528" customFormat="false" hidden="false" outlineLevel="0" collapsed="false">
      <c r="A528" s="18" t="inlineStr">
        <is>
          <t xml:space="preserve">1.1.1.2.1.1.1.1.2</t>
        </is>
      </c>
      <c r="B528" s="18" t="inlineStr">
        <is>
          <t xml:space="preserve"/>
        </is>
      </c>
      <c r="C528" s="22" t="inlineStr">
        <is>
          <t xml:space="preserve">ВРУ (в соответствии со схемой) / МЭЛ_ / 7-панельный (к-т)</t>
        </is>
      </c>
      <c r="D528" s="7" t="inlineStr">
        <is>
          <t xml:space="preserve">4.1,4.2</t>
        </is>
      </c>
      <c r="E528" s="7" t="inlineStr">
        <is>
          <t xml:space="preserve"/>
        </is>
      </c>
      <c r="F528" s="7" t="inlineStr">
        <is>
          <t xml:space="preserve">ШТ</t>
        </is>
      </c>
      <c r="G528" s="7" t="inlineStr">
        <is>
          <t xml:space="preserve">1</t>
        </is>
      </c>
      <c r="H528" s="8" t="n">
        <v>2</v>
      </c>
      <c r="I528" s="23" t="n">
        <v>1</v>
      </c>
      <c r="J528" s="19" t="n">
        <v/>
      </c>
      <c r="K528" s="19" t="n">
        <f>ROUND(I528,2)+J528</f>
        <v>1</v>
      </c>
      <c r="L528" s="19" t="n">
        <f>ROUND(H528*ROUND(I528,2),2)</f>
        <v>2</v>
      </c>
      <c r="M528" s="19" t="n">
        <v/>
      </c>
      <c r="N528" s="19" t="n">
        <f>L528+M528</f>
        <v>2</v>
      </c>
      <c r="O528" s="8" t="n">
        <v>2</v>
      </c>
      <c r="P528" s="23" t="n" hidden="false">
        <v>1</v>
      </c>
      <c r="Q528" s="19" t="n" hidden="false">
        <v/>
      </c>
      <c r="R528" s="19" t="n" hidden="false">
        <f>P528+Q528</f>
        <v>1</v>
      </c>
      <c r="S528" s="19" t="n" hidden="false">
        <f>ROUND(O528*P528,2)</f>
        <v>2</v>
      </c>
      <c r="T528" s="19" t="n" hidden="false">
        <v/>
      </c>
      <c r="U528" s="19" t="n" hidden="false">
        <f>S528+T528</f>
        <v>2</v>
      </c>
      <c r="V528" s="21" t="n" hidden="false">
        <f>U528/N528-1</f>
        <v>0</v>
      </c>
      <c r="W528" s="8" t="n">
        <v>2</v>
      </c>
      <c r="X528" s="23" t="n" hidden="false">
        <v>1</v>
      </c>
      <c r="Y528" s="19" t="n" hidden="false">
        <v/>
      </c>
      <c r="Z528" s="19" t="n" hidden="false">
        <f>X528+Y528</f>
        <v>1</v>
      </c>
      <c r="AA528" s="19" t="n" hidden="false">
        <f>ROUND(W528*X528,2)</f>
        <v>2</v>
      </c>
      <c r="AB528" s="19" t="n" hidden="false">
        <v/>
      </c>
      <c r="AC528" s="19" t="n" hidden="false">
        <f>AA528+AB528</f>
        <v>2</v>
      </c>
      <c r="AD528" s="21" t="n" hidden="false">
        <f>AC528/N528-1</f>
        <v>0</v>
      </c>
      <c r="AE528" s="8" t="n">
        <v>2</v>
      </c>
      <c r="AF528" s="23" t="n" hidden="false">
        <v>1</v>
      </c>
      <c r="AG528" s="19" t="n" hidden="false">
        <v/>
      </c>
      <c r="AH528" s="19" t="n" hidden="false">
        <f>AF528+AG528</f>
        <v>1</v>
      </c>
      <c r="AI528" s="19" t="n" hidden="false">
        <f>ROUND(AE528*AF528,2)</f>
        <v>2</v>
      </c>
      <c r="AJ528" s="19" t="n" hidden="false">
        <v/>
      </c>
      <c r="AK528" s="19" t="n" hidden="false">
        <f>AI528+AJ528</f>
        <v>2</v>
      </c>
      <c r="AL528" s="21" t="n" hidden="false">
        <f>AK528/N528-1</f>
        <v>0</v>
      </c>
      <c r="AM528" s="8" t="n">
        <v>0</v>
      </c>
      <c r="AN528" s="23" t="n" hidden="false">
        <v>0</v>
      </c>
      <c r="AO528" s="19" t="n" hidden="false">
        <v/>
      </c>
      <c r="AP528" s="19" t="n" hidden="false">
        <f>AN528+AO528</f>
        <v>0</v>
      </c>
      <c r="AQ528" s="19" t="n" hidden="false">
        <f>ROUND(AM528*AN528,2)</f>
        <v>0</v>
      </c>
      <c r="AR528" s="19" t="n" hidden="false">
        <v/>
      </c>
      <c r="AS528" s="19" t="n" hidden="false">
        <f>AQ528+AR528</f>
        <v>0</v>
      </c>
      <c r="AT528" s="21" t="n" hidden="false">
        <f>AS528/N528-1</f>
        <v>-1</v>
      </c>
    </row>
    <row r="529" customFormat="false" hidden="false" outlineLevel="0" collapsed="false">
      <c r="A529" s="18" t="inlineStr">
        <is>
          <t xml:space="preserve">1.1.1.2.1.1.1.2</t>
        </is>
      </c>
      <c r="B529" s="18" t="inlineStr">
        <is>
          <t xml:space="preserve"/>
        </is>
      </c>
      <c r="C529" s="18" t="inlineStr">
        <is>
          <t xml:space="preserve">Комплектация щитов ВРУ</t>
        </is>
      </c>
      <c r="D529" s="7" t="inlineStr">
        <is>
          <t xml:space="preserve"/>
        </is>
      </c>
      <c r="E529" s="7" t="inlineStr">
        <is>
          <t xml:space="preserve"/>
        </is>
      </c>
      <c r="F529" s="7" t="inlineStr">
        <is>
          <t xml:space="preserve">ШТ</t>
        </is>
      </c>
      <c r="G529" s="7" t="inlineStr">
        <is>
          <t xml:space="preserve">1</t>
        </is>
      </c>
      <c r="H529" s="8" t="n">
        <v>14</v>
      </c>
      <c r="I529" s="19" t="n">
        <f>ROUND((L530)/H529,2)</f>
        <v>0</v>
      </c>
      <c r="J529" s="20" t="n">
        <v>0</v>
      </c>
      <c r="K529" s="19" t="n">
        <f>I529+ROUND(J529,2)</f>
        <v>0</v>
      </c>
      <c r="L529" s="19" t="n">
        <f>ROUND(H529*I529,2)</f>
        <v>0</v>
      </c>
      <c r="M529" s="19" t="n">
        <f>ROUND(H529*ROUND(J529,2),2)</f>
        <v>0</v>
      </c>
      <c r="N529" s="19" t="n">
        <f>L529+M529</f>
        <v>0</v>
      </c>
      <c r="O529" s="8" t="n">
        <v>14</v>
      </c>
      <c r="P529" s="19" t="n" hidden="false">
        <f>ROUND((S530)/O529,2)</f>
        <v>2076</v>
      </c>
      <c r="Q529" s="20" t="n" hidden="false">
        <v>3200</v>
      </c>
      <c r="R529" s="19" t="n" hidden="false">
        <f>P529+Q529</f>
        <v>5276</v>
      </c>
      <c r="S529" s="19" t="n" hidden="false">
        <f>ROUND(O529*P529,2)</f>
        <v>29064</v>
      </c>
      <c r="T529" s="19" t="n" hidden="false">
        <f>ROUND(O529*Q529,2)</f>
        <v>44800</v>
      </c>
      <c r="U529" s="19" t="n" hidden="false">
        <f>S529+T529</f>
        <v>73864</v>
      </c>
      <c r="V529" s="21" t="n" hidden="false">
        <f>U529/N529-1</f>
        <v>Infinity</v>
      </c>
      <c r="W529" s="8" t="n">
        <v>14</v>
      </c>
      <c r="X529" s="19" t="n" hidden="false">
        <f>ROUND((AA530)/W529,2)</f>
        <v>2700</v>
      </c>
      <c r="Y529" s="19" t="n" hidden="false">
        <v>0</v>
      </c>
      <c r="Z529" s="19" t="n" hidden="false">
        <f>X529+Y529</f>
        <v>2700</v>
      </c>
      <c r="AA529" s="19" t="n" hidden="false">
        <f>ROUND(W529*X529,2)</f>
        <v>37800</v>
      </c>
      <c r="AB529" s="19" t="n" hidden="false">
        <f>ROUND(W529*Y529,2)</f>
        <v>0</v>
      </c>
      <c r="AC529" s="19" t="n" hidden="false">
        <f>AA529+AB529</f>
        <v>37800</v>
      </c>
      <c r="AD529" s="21" t="n" hidden="false">
        <f>AC529/N529-1</f>
        <v>Infinity</v>
      </c>
      <c r="AE529" s="8" t="n">
        <v>14</v>
      </c>
      <c r="AF529" s="19" t="n" hidden="false">
        <f>ROUND((AI530)/AE529,2)</f>
        <v>5000</v>
      </c>
      <c r="AG529" s="20" t="n" hidden="false">
        <v>500</v>
      </c>
      <c r="AH529" s="19" t="n" hidden="false">
        <f>AF529+AG529</f>
        <v>5500</v>
      </c>
      <c r="AI529" s="19" t="n" hidden="false">
        <f>ROUND(AE529*AF529,2)</f>
        <v>70000</v>
      </c>
      <c r="AJ529" s="19" t="n" hidden="false">
        <f>ROUND(AE529*AG529,2)</f>
        <v>7000</v>
      </c>
      <c r="AK529" s="19" t="n" hidden="false">
        <f>AI529+AJ529</f>
        <v>77000</v>
      </c>
      <c r="AL529" s="21" t="n" hidden="false">
        <f>AK529/N529-1</f>
        <v>Infinity</v>
      </c>
      <c r="AM529" s="8" t="n">
        <v>0</v>
      </c>
      <c r="AN529" s="19" t="n" hidden="false">
        <f>ROUND((AQ530)/AM529,2)</f>
        <v>0</v>
      </c>
      <c r="AO529" s="19" t="n" hidden="false">
        <v>0</v>
      </c>
      <c r="AP529" s="19" t="n" hidden="false">
        <f>AN529+AO529</f>
        <v>0</v>
      </c>
      <c r="AQ529" s="19" t="n" hidden="false">
        <f>ROUND(AM529*AN529,2)</f>
        <v>0</v>
      </c>
      <c r="AR529" s="19" t="n" hidden="false">
        <f>ROUND(AM529*AO529,2)</f>
        <v>0</v>
      </c>
      <c r="AS529" s="19" t="n" hidden="false">
        <f>AQ529+AR529</f>
        <v>0</v>
      </c>
      <c r="AT529" s="21" t="n" hidden="false">
        <f>AS529/N529-1</f>
        <v>NaN</v>
      </c>
    </row>
    <row r="530" customFormat="false" hidden="false" outlineLevel="0" collapsed="false">
      <c r="A530" s="18" t="inlineStr">
        <is>
          <t xml:space="preserve">1.1.1.2.1.1.1.2.1</t>
        </is>
      </c>
      <c r="B530" s="18" t="inlineStr">
        <is>
          <t xml:space="preserve"/>
        </is>
      </c>
      <c r="C530" s="22" t="inlineStr">
        <is>
          <t xml:space="preserve">Автоматическая установка пожаротушения_ / ОСП-2</t>
        </is>
      </c>
      <c r="D530" s="7" t="inlineStr">
        <is>
          <t xml:space="preserve"/>
        </is>
      </c>
      <c r="E530" s="7" t="inlineStr">
        <is>
          <t xml:space="preserve"/>
        </is>
      </c>
      <c r="F530" s="7" t="inlineStr">
        <is>
          <t xml:space="preserve">ШТ</t>
        </is>
      </c>
      <c r="G530" s="7" t="inlineStr">
        <is>
          <t xml:space="preserve">1</t>
        </is>
      </c>
      <c r="H530" s="8" t="n">
        <v>14</v>
      </c>
      <c r="I530" s="20" t="n">
        <v>0</v>
      </c>
      <c r="J530" s="19" t="n">
        <v/>
      </c>
      <c r="K530" s="19" t="n">
        <f>ROUND(I530,2)+J530</f>
        <v>0</v>
      </c>
      <c r="L530" s="19" t="n">
        <f>ROUND(H530*ROUND(I530,2),2)</f>
        <v>0</v>
      </c>
      <c r="M530" s="19" t="n">
        <v/>
      </c>
      <c r="N530" s="19" t="n">
        <f>L530+M530</f>
        <v>0</v>
      </c>
      <c r="O530" s="8" t="n">
        <v>14</v>
      </c>
      <c r="P530" s="20" t="n" hidden="false">
        <v>2076</v>
      </c>
      <c r="Q530" s="19" t="n" hidden="false">
        <v/>
      </c>
      <c r="R530" s="19" t="n" hidden="false">
        <f>P530+Q530</f>
        <v>2076</v>
      </c>
      <c r="S530" s="19" t="n" hidden="false">
        <f>ROUND(O530*P530,2)</f>
        <v>29064</v>
      </c>
      <c r="T530" s="19" t="n" hidden="false">
        <v/>
      </c>
      <c r="U530" s="19" t="n" hidden="false">
        <f>S530+T530</f>
        <v>29064</v>
      </c>
      <c r="V530" s="21" t="n" hidden="false">
        <f>U530/N530-1</f>
        <v>Infinity</v>
      </c>
      <c r="W530" s="8" t="n">
        <v>14</v>
      </c>
      <c r="X530" s="20" t="n" hidden="false">
        <v>2700</v>
      </c>
      <c r="Y530" s="19" t="n" hidden="false">
        <v/>
      </c>
      <c r="Z530" s="19" t="n" hidden="false">
        <f>X530+Y530</f>
        <v>2700</v>
      </c>
      <c r="AA530" s="19" t="n" hidden="false">
        <f>ROUND(W530*X530,2)</f>
        <v>37800</v>
      </c>
      <c r="AB530" s="19" t="n" hidden="false">
        <v/>
      </c>
      <c r="AC530" s="19" t="n" hidden="false">
        <f>AA530+AB530</f>
        <v>37800</v>
      </c>
      <c r="AD530" s="21" t="n" hidden="false">
        <f>AC530/N530-1</f>
        <v>Infinity</v>
      </c>
      <c r="AE530" s="8" t="n">
        <v>14</v>
      </c>
      <c r="AF530" s="20" t="n" hidden="false">
        <v>5000</v>
      </c>
      <c r="AG530" s="19" t="n" hidden="false">
        <v/>
      </c>
      <c r="AH530" s="19" t="n" hidden="false">
        <f>AF530+AG530</f>
        <v>5000</v>
      </c>
      <c r="AI530" s="19" t="n" hidden="false">
        <f>ROUND(AE530*AF530,2)</f>
        <v>70000</v>
      </c>
      <c r="AJ530" s="19" t="n" hidden="false">
        <v/>
      </c>
      <c r="AK530" s="19" t="n" hidden="false">
        <f>AI530+AJ530</f>
        <v>70000</v>
      </c>
      <c r="AL530" s="21" t="n" hidden="false">
        <f>AK530/N530-1</f>
        <v>Infinity</v>
      </c>
      <c r="AM530" s="8" t="n">
        <v>0</v>
      </c>
      <c r="AN530" s="19" t="n" hidden="false">
        <v>0</v>
      </c>
      <c r="AO530" s="19" t="n" hidden="false">
        <v/>
      </c>
      <c r="AP530" s="19" t="n" hidden="false">
        <f>AN530+AO530</f>
        <v>0</v>
      </c>
      <c r="AQ530" s="19" t="n" hidden="false">
        <f>ROUND(AM530*AN530,2)</f>
        <v>0</v>
      </c>
      <c r="AR530" s="19" t="n" hidden="false">
        <v/>
      </c>
      <c r="AS530" s="19" t="n" hidden="false">
        <f>AQ530+AR530</f>
        <v>0</v>
      </c>
      <c r="AT530" s="21" t="n" hidden="false">
        <f>AS530/N530-1</f>
        <v>NaN</v>
      </c>
    </row>
    <row r="531" customFormat="false" hidden="false" outlineLevel="0" collapsed="false">
      <c r="A531" s="18" t="inlineStr">
        <is>
          <t xml:space="preserve">1.1.1.2.1.1.1.3</t>
        </is>
      </c>
      <c r="B531" s="18" t="inlineStr">
        <is>
          <t xml:space="preserve"/>
        </is>
      </c>
      <c r="C531" s="18" t="inlineStr">
        <is>
          <t xml:space="preserve">Средства защиты</t>
        </is>
      </c>
      <c r="D531" s="7" t="inlineStr">
        <is>
          <t xml:space="preserve">4.1</t>
        </is>
      </c>
      <c r="E531" s="7" t="inlineStr">
        <is>
          <t xml:space="preserve"/>
        </is>
      </c>
      <c r="F531" s="7" t="inlineStr">
        <is>
          <t xml:space="preserve">ШТ</t>
        </is>
      </c>
      <c r="G531" s="7" t="inlineStr">
        <is>
          <t xml:space="preserve">1</t>
        </is>
      </c>
      <c r="H531" s="8" t="n">
        <v>16</v>
      </c>
      <c r="I531" s="19" t="n">
        <f>ROUND((L532+L533+L534+L535+L536+L537+L538+L539+L540+L541)/H531,2)</f>
        <v>385.68</v>
      </c>
      <c r="J531" s="20" t="n">
        <v>0</v>
      </c>
      <c r="K531" s="19" t="n">
        <f>I531+ROUND(J531,2)</f>
        <v>385.68</v>
      </c>
      <c r="L531" s="19" t="n">
        <f>ROUND(H531*I531,2)</f>
        <v>6170.88</v>
      </c>
      <c r="M531" s="19" t="n">
        <f>ROUND(H531*ROUND(J531,2),2)</f>
        <v>0</v>
      </c>
      <c r="N531" s="19" t="n">
        <f>L531+M531</f>
        <v>6170.88</v>
      </c>
      <c r="O531" s="8" t="n">
        <v>16</v>
      </c>
      <c r="P531" s="19" t="n" hidden="false">
        <f>ROUND((S532+S533+S534+S535+S536+S537+S538+S539+S540+S541)/O531,2)</f>
        <v>1858.75</v>
      </c>
      <c r="Q531" s="20" t="n" hidden="false">
        <v>1</v>
      </c>
      <c r="R531" s="19" t="n" hidden="false">
        <f>P531+Q531</f>
        <v>1859.75</v>
      </c>
      <c r="S531" s="19" t="n" hidden="false">
        <f>ROUND(O531*P531,2)</f>
        <v>29740</v>
      </c>
      <c r="T531" s="19" t="n" hidden="false">
        <f>ROUND(O531*Q531,2)</f>
        <v>16</v>
      </c>
      <c r="U531" s="19" t="n" hidden="false">
        <f>S531+T531</f>
        <v>29756</v>
      </c>
      <c r="V531" s="21" t="n" hidden="false">
        <f>U531/N531-1</f>
        <v>3.8220026965359883</v>
      </c>
      <c r="W531" s="8" t="n">
        <v>16</v>
      </c>
      <c r="X531" s="19" t="n" hidden="false">
        <f>ROUND((AA532+AA533+AA534+AA535+AA536+AA537+AA538+AA539+AA540+AA541)/W531,2)</f>
        <v>1874.06</v>
      </c>
      <c r="Y531" s="19" t="n" hidden="false">
        <v>0</v>
      </c>
      <c r="Z531" s="19" t="n" hidden="false">
        <f>X531+Y531</f>
        <v>1874.06</v>
      </c>
      <c r="AA531" s="19" t="n" hidden="false">
        <f>ROUND(W531*X531,2)</f>
        <v>29984.96</v>
      </c>
      <c r="AB531" s="19" t="n" hidden="false">
        <f>ROUND(W531*Y531,2)</f>
        <v>0</v>
      </c>
      <c r="AC531" s="19" t="n" hidden="false">
        <f>AA531+AB531</f>
        <v>29984.96</v>
      </c>
      <c r="AD531" s="21" t="n" hidden="false">
        <f>AC531/N531-1</f>
        <v>3.859105994606928</v>
      </c>
      <c r="AE531" s="8" t="n">
        <v>16</v>
      </c>
      <c r="AF531" s="19" t="n" hidden="false">
        <f>ROUND((AI532+AI533+AI534+AI535+AI536+AI537+AI538+AI539+AI540+AI541)/AE531,2)</f>
        <v>1153.81</v>
      </c>
      <c r="AG531" s="20" t="n" hidden="false">
        <v>1500</v>
      </c>
      <c r="AH531" s="19" t="n" hidden="false">
        <f>AF531+AG531</f>
        <v>2653.81</v>
      </c>
      <c r="AI531" s="19" t="n" hidden="false">
        <f>ROUND(AE531*AF531,2)</f>
        <v>18460.96</v>
      </c>
      <c r="AJ531" s="19" t="n" hidden="false">
        <f>ROUND(AE531*AG531,2)</f>
        <v>24000</v>
      </c>
      <c r="AK531" s="19" t="n" hidden="false">
        <f>AI531+AJ531</f>
        <v>42460.96</v>
      </c>
      <c r="AL531" s="21" t="n" hidden="false">
        <f>AK531/N531-1</f>
        <v>5.8808597801286036</v>
      </c>
      <c r="AM531" s="8" t="n">
        <v>0</v>
      </c>
      <c r="AN531" s="19" t="n" hidden="false">
        <f>ROUND((AQ532+AQ533+AQ534+AQ535+AQ536+AQ537+AQ538+AQ539+AQ540+AQ541)/AM531,2)</f>
        <v>0</v>
      </c>
      <c r="AO531" s="19" t="n" hidden="false">
        <v>0</v>
      </c>
      <c r="AP531" s="19" t="n" hidden="false">
        <f>AN531+AO531</f>
        <v>0</v>
      </c>
      <c r="AQ531" s="19" t="n" hidden="false">
        <f>ROUND(AM531*AN531,2)</f>
        <v>0</v>
      </c>
      <c r="AR531" s="19" t="n" hidden="false">
        <f>ROUND(AM531*AO531,2)</f>
        <v>0</v>
      </c>
      <c r="AS531" s="19" t="n" hidden="false">
        <f>AQ531+AR531</f>
        <v>0</v>
      </c>
      <c r="AT531" s="21" t="n" hidden="false">
        <f>AS531/N531-1</f>
        <v>-1</v>
      </c>
    </row>
    <row r="532" customFormat="false" hidden="false" outlineLevel="0" collapsed="false">
      <c r="A532" s="18" t="inlineStr">
        <is>
          <t xml:space="preserve">1.1.1.2.1.1.1.3.1</t>
        </is>
      </c>
      <c r="B532" s="18" t="inlineStr">
        <is>
          <t xml:space="preserve"/>
        </is>
      </c>
      <c r="C532" s="22" t="inlineStr">
        <is>
          <t xml:space="preserve">Заземления переносные_</t>
        </is>
      </c>
      <c r="D532" s="7" t="inlineStr">
        <is>
          <t xml:space="preserve"/>
        </is>
      </c>
      <c r="E532" s="7" t="inlineStr">
        <is>
          <t xml:space="preserve"/>
        </is>
      </c>
      <c r="F532" s="7" t="inlineStr">
        <is>
          <t xml:space="preserve">КОМПЛ</t>
        </is>
      </c>
      <c r="G532" s="7" t="inlineStr">
        <is>
          <t xml:space="preserve">1</t>
        </is>
      </c>
      <c r="H532" s="8" t="n">
        <v>1</v>
      </c>
      <c r="I532" s="20" t="n">
        <v>0</v>
      </c>
      <c r="J532" s="19" t="n">
        <v/>
      </c>
      <c r="K532" s="19" t="n">
        <f>ROUND(I532,2)+J532</f>
        <v>0</v>
      </c>
      <c r="L532" s="19" t="n">
        <f>ROUND(H532*ROUND(I532,2),2)</f>
        <v>0</v>
      </c>
      <c r="M532" s="19" t="n">
        <v/>
      </c>
      <c r="N532" s="19" t="n">
        <f>L532+M532</f>
        <v>0</v>
      </c>
      <c r="O532" s="8" t="n">
        <v>1</v>
      </c>
      <c r="P532" s="20" t="n" hidden="false">
        <v>5250</v>
      </c>
      <c r="Q532" s="19" t="n" hidden="false">
        <v/>
      </c>
      <c r="R532" s="19" t="n" hidden="false">
        <f>P532+Q532</f>
        <v>5250</v>
      </c>
      <c r="S532" s="19" t="n" hidden="false">
        <f>ROUND(O532*P532,2)</f>
        <v>5250</v>
      </c>
      <c r="T532" s="19" t="n" hidden="false">
        <v/>
      </c>
      <c r="U532" s="19" t="n" hidden="false">
        <f>S532+T532</f>
        <v>5250</v>
      </c>
      <c r="V532" s="21" t="n" hidden="false">
        <f>U532/N532-1</f>
        <v>Infinity</v>
      </c>
      <c r="W532" s="8" t="n">
        <v>1</v>
      </c>
      <c r="X532" s="20" t="n" hidden="false">
        <v>6650</v>
      </c>
      <c r="Y532" s="19" t="n" hidden="false">
        <v/>
      </c>
      <c r="Z532" s="19" t="n" hidden="false">
        <f>X532+Y532</f>
        <v>6650</v>
      </c>
      <c r="AA532" s="19" t="n" hidden="false">
        <f>ROUND(W532*X532,2)</f>
        <v>6650</v>
      </c>
      <c r="AB532" s="19" t="n" hidden="false">
        <v/>
      </c>
      <c r="AC532" s="19" t="n" hidden="false">
        <f>AA532+AB532</f>
        <v>6650</v>
      </c>
      <c r="AD532" s="21" t="n" hidden="false">
        <f>AC532/N532-1</f>
        <v>Infinity</v>
      </c>
      <c r="AE532" s="8" t="n">
        <v>1</v>
      </c>
      <c r="AF532" s="20" t="n" hidden="false">
        <v>500</v>
      </c>
      <c r="AG532" s="19" t="n" hidden="false">
        <v/>
      </c>
      <c r="AH532" s="19" t="n" hidden="false">
        <f>AF532+AG532</f>
        <v>500</v>
      </c>
      <c r="AI532" s="19" t="n" hidden="false">
        <f>ROUND(AE532*AF532,2)</f>
        <v>500</v>
      </c>
      <c r="AJ532" s="19" t="n" hidden="false">
        <v/>
      </c>
      <c r="AK532" s="19" t="n" hidden="false">
        <f>AI532+AJ532</f>
        <v>500</v>
      </c>
      <c r="AL532" s="21" t="n" hidden="false">
        <f>AK532/N532-1</f>
        <v>Infinity</v>
      </c>
      <c r="AM532" s="8" t="n">
        <v>0</v>
      </c>
      <c r="AN532" s="19" t="n" hidden="false">
        <v>0</v>
      </c>
      <c r="AO532" s="19" t="n" hidden="false">
        <v/>
      </c>
      <c r="AP532" s="19" t="n" hidden="false">
        <f>AN532+AO532</f>
        <v>0</v>
      </c>
      <c r="AQ532" s="19" t="n" hidden="false">
        <f>ROUND(AM532*AN532,2)</f>
        <v>0</v>
      </c>
      <c r="AR532" s="19" t="n" hidden="false">
        <v/>
      </c>
      <c r="AS532" s="19" t="n" hidden="false">
        <f>AQ532+AR532</f>
        <v>0</v>
      </c>
      <c r="AT532" s="21" t="n" hidden="false">
        <f>AS532/N532-1</f>
        <v>NaN</v>
      </c>
    </row>
    <row r="533" customFormat="false" hidden="false" outlineLevel="0" collapsed="false">
      <c r="A533" s="18" t="inlineStr">
        <is>
          <t xml:space="preserve">1.1.1.2.1.1.1.3.2</t>
        </is>
      </c>
      <c r="B533" s="18" t="inlineStr">
        <is>
          <t xml:space="preserve"/>
        </is>
      </c>
      <c r="C533" s="22" t="inlineStr">
        <is>
          <t xml:space="preserve">Аптечка_</t>
        </is>
      </c>
      <c r="D533" s="7" t="inlineStr">
        <is>
          <t xml:space="preserve"/>
        </is>
      </c>
      <c r="E533" s="7" t="inlineStr">
        <is>
          <t xml:space="preserve"/>
        </is>
      </c>
      <c r="F533" s="7" t="inlineStr">
        <is>
          <t xml:space="preserve">ШТ</t>
        </is>
      </c>
      <c r="G533" s="7" t="inlineStr">
        <is>
          <t xml:space="preserve">1</t>
        </is>
      </c>
      <c r="H533" s="8" t="n">
        <v>1</v>
      </c>
      <c r="I533" s="20" t="n">
        <v>2954.24</v>
      </c>
      <c r="J533" s="19" t="n">
        <v/>
      </c>
      <c r="K533" s="19" t="n">
        <f>ROUND(I533,2)+J533</f>
        <v>2954.24</v>
      </c>
      <c r="L533" s="19" t="n">
        <f>ROUND(H533*ROUND(I533,2),2)</f>
        <v>2954.24</v>
      </c>
      <c r="M533" s="19" t="n">
        <v/>
      </c>
      <c r="N533" s="19" t="n">
        <f>L533+M533</f>
        <v>2954.24</v>
      </c>
      <c r="O533" s="8" t="n">
        <v>1</v>
      </c>
      <c r="P533" s="20" t="n" hidden="false">
        <v>1550</v>
      </c>
      <c r="Q533" s="19" t="n" hidden="false">
        <v/>
      </c>
      <c r="R533" s="19" t="n" hidden="false">
        <f>P533+Q533</f>
        <v>1550</v>
      </c>
      <c r="S533" s="19" t="n" hidden="false">
        <f>ROUND(O533*P533,2)</f>
        <v>1550</v>
      </c>
      <c r="T533" s="19" t="n" hidden="false">
        <v/>
      </c>
      <c r="U533" s="19" t="n" hidden="false">
        <f>S533+T533</f>
        <v>1550</v>
      </c>
      <c r="V533" s="21" t="n" hidden="false">
        <f>U533/N533-1</f>
        <v>-0.4753303726169844</v>
      </c>
      <c r="W533" s="8" t="n">
        <v>1</v>
      </c>
      <c r="X533" s="20" t="n" hidden="false">
        <v>1680</v>
      </c>
      <c r="Y533" s="19" t="n" hidden="false">
        <v/>
      </c>
      <c r="Z533" s="19" t="n" hidden="false">
        <f>X533+Y533</f>
        <v>1680</v>
      </c>
      <c r="AA533" s="19" t="n" hidden="false">
        <f>ROUND(W533*X533,2)</f>
        <v>1680</v>
      </c>
      <c r="AB533" s="19" t="n" hidden="false">
        <v/>
      </c>
      <c r="AC533" s="19" t="n" hidden="false">
        <f>AA533+AB533</f>
        <v>1680</v>
      </c>
      <c r="AD533" s="21" t="n" hidden="false">
        <f>AC533/N533-1</f>
        <v>-0.43132582322357016</v>
      </c>
      <c r="AE533" s="8" t="n">
        <v>1</v>
      </c>
      <c r="AF533" s="20" t="n" hidden="false">
        <v>1500</v>
      </c>
      <c r="AG533" s="19" t="n" hidden="false">
        <v/>
      </c>
      <c r="AH533" s="19" t="n" hidden="false">
        <f>AF533+AG533</f>
        <v>1500</v>
      </c>
      <c r="AI533" s="19" t="n" hidden="false">
        <f>ROUND(AE533*AF533,2)</f>
        <v>1500</v>
      </c>
      <c r="AJ533" s="19" t="n" hidden="false">
        <v/>
      </c>
      <c r="AK533" s="19" t="n" hidden="false">
        <f>AI533+AJ533</f>
        <v>1500</v>
      </c>
      <c r="AL533" s="21" t="n" hidden="false">
        <f>AK533/N533-1</f>
        <v>-0.4922551993067591</v>
      </c>
      <c r="AM533" s="8" t="n">
        <v>0</v>
      </c>
      <c r="AN533" s="19" t="n" hidden="false">
        <v>0</v>
      </c>
      <c r="AO533" s="19" t="n" hidden="false">
        <v/>
      </c>
      <c r="AP533" s="19" t="n" hidden="false">
        <f>AN533+AO533</f>
        <v>0</v>
      </c>
      <c r="AQ533" s="19" t="n" hidden="false">
        <f>ROUND(AM533*AN533,2)</f>
        <v>0</v>
      </c>
      <c r="AR533" s="19" t="n" hidden="false">
        <v/>
      </c>
      <c r="AS533" s="19" t="n" hidden="false">
        <f>AQ533+AR533</f>
        <v>0</v>
      </c>
      <c r="AT533" s="21" t="n" hidden="false">
        <f>AS533/N533-1</f>
        <v>-1</v>
      </c>
    </row>
    <row r="534" customFormat="false" hidden="false" outlineLevel="0" collapsed="false">
      <c r="A534" s="18" t="inlineStr">
        <is>
          <t xml:space="preserve">1.1.1.2.1.1.1.3.3</t>
        </is>
      </c>
      <c r="B534" s="18" t="inlineStr">
        <is>
          <t xml:space="preserve"/>
        </is>
      </c>
      <c r="C534" s="22" t="inlineStr">
        <is>
          <t xml:space="preserve">Защитные очки</t>
        </is>
      </c>
      <c r="D534" s="7" t="inlineStr">
        <is>
          <t xml:space="preserve"/>
        </is>
      </c>
      <c r="E534" s="7" t="inlineStr">
        <is>
          <t xml:space="preserve"/>
        </is>
      </c>
      <c r="F534" s="7" t="inlineStr">
        <is>
          <t xml:space="preserve">ШТ</t>
        </is>
      </c>
      <c r="G534" s="7" t="inlineStr">
        <is>
          <t xml:space="preserve">1</t>
        </is>
      </c>
      <c r="H534" s="8" t="n">
        <v>1</v>
      </c>
      <c r="I534" s="20" t="n">
        <v>72.85</v>
      </c>
      <c r="J534" s="19" t="n">
        <v/>
      </c>
      <c r="K534" s="19" t="n">
        <f>ROUND(I534,2)+J534</f>
        <v>72.85</v>
      </c>
      <c r="L534" s="19" t="n">
        <f>ROUND(H534*ROUND(I534,2),2)</f>
        <v>72.85</v>
      </c>
      <c r="M534" s="19" t="n">
        <v/>
      </c>
      <c r="N534" s="19" t="n">
        <f>L534+M534</f>
        <v>72.85</v>
      </c>
      <c r="O534" s="8" t="n">
        <v>1</v>
      </c>
      <c r="P534" s="20" t="n" hidden="false">
        <v>347</v>
      </c>
      <c r="Q534" s="19" t="n" hidden="false">
        <v/>
      </c>
      <c r="R534" s="19" t="n" hidden="false">
        <f>P534+Q534</f>
        <v>347</v>
      </c>
      <c r="S534" s="19" t="n" hidden="false">
        <f>ROUND(O534*P534,2)</f>
        <v>347</v>
      </c>
      <c r="T534" s="19" t="n" hidden="false">
        <v/>
      </c>
      <c r="U534" s="19" t="n" hidden="false">
        <f>S534+T534</f>
        <v>347</v>
      </c>
      <c r="V534" s="21" t="n" hidden="false">
        <f>U534/N534-1</f>
        <v>3.7632120796156494</v>
      </c>
      <c r="W534" s="8" t="n">
        <v>1</v>
      </c>
      <c r="X534" s="20" t="n" hidden="false">
        <v>195</v>
      </c>
      <c r="Y534" s="19" t="n" hidden="false">
        <v/>
      </c>
      <c r="Z534" s="19" t="n" hidden="false">
        <f>X534+Y534</f>
        <v>195</v>
      </c>
      <c r="AA534" s="19" t="n" hidden="false">
        <f>ROUND(W534*X534,2)</f>
        <v>195</v>
      </c>
      <c r="AB534" s="19" t="n" hidden="false">
        <v/>
      </c>
      <c r="AC534" s="19" t="n" hidden="false">
        <f>AA534+AB534</f>
        <v>195</v>
      </c>
      <c r="AD534" s="21" t="n" hidden="false">
        <f>AC534/N534-1</f>
        <v>1.6767330130404945</v>
      </c>
      <c r="AE534" s="8" t="n">
        <v>1</v>
      </c>
      <c r="AF534" s="20" t="n" hidden="false">
        <v>500</v>
      </c>
      <c r="AG534" s="19" t="n" hidden="false">
        <v/>
      </c>
      <c r="AH534" s="19" t="n" hidden="false">
        <f>AF534+AG534</f>
        <v>500</v>
      </c>
      <c r="AI534" s="19" t="n" hidden="false">
        <f>ROUND(AE534*AF534,2)</f>
        <v>500</v>
      </c>
      <c r="AJ534" s="19" t="n" hidden="false">
        <v/>
      </c>
      <c r="AK534" s="19" t="n" hidden="false">
        <f>AI534+AJ534</f>
        <v>500</v>
      </c>
      <c r="AL534" s="21" t="n" hidden="false">
        <f>AK534/N534-1</f>
        <v>5.863417982155114</v>
      </c>
      <c r="AM534" s="8" t="n">
        <v>0</v>
      </c>
      <c r="AN534" s="19" t="n" hidden="false">
        <v>0</v>
      </c>
      <c r="AO534" s="19" t="n" hidden="false">
        <v/>
      </c>
      <c r="AP534" s="19" t="n" hidden="false">
        <f>AN534+AO534</f>
        <v>0</v>
      </c>
      <c r="AQ534" s="19" t="n" hidden="false">
        <f>ROUND(AM534*AN534,2)</f>
        <v>0</v>
      </c>
      <c r="AR534" s="19" t="n" hidden="false">
        <v/>
      </c>
      <c r="AS534" s="19" t="n" hidden="false">
        <f>AQ534+AR534</f>
        <v>0</v>
      </c>
      <c r="AT534" s="21" t="n" hidden="false">
        <f>AS534/N534-1</f>
        <v>-1</v>
      </c>
    </row>
    <row r="535" customFormat="false" hidden="false" outlineLevel="0" collapsed="false">
      <c r="A535" s="18" t="inlineStr">
        <is>
          <t xml:space="preserve">1.1.1.2.1.1.1.3.4</t>
        </is>
      </c>
      <c r="B535" s="18" t="inlineStr">
        <is>
          <t xml:space="preserve"/>
        </is>
      </c>
      <c r="C535" s="22" t="inlineStr">
        <is>
          <t xml:space="preserve">Диэлектрические галоши_</t>
        </is>
      </c>
      <c r="D535" s="7" t="inlineStr">
        <is>
          <t xml:space="preserve"/>
        </is>
      </c>
      <c r="E535" s="7" t="inlineStr">
        <is>
          <t xml:space="preserve"/>
        </is>
      </c>
      <c r="F535" s="7" t="inlineStr">
        <is>
          <t xml:space="preserve">ШТ</t>
        </is>
      </c>
      <c r="G535" s="7" t="inlineStr">
        <is>
          <t xml:space="preserve">1</t>
        </is>
      </c>
      <c r="H535" s="8" t="n">
        <v>2</v>
      </c>
      <c r="I535" s="20" t="n">
        <v>876.44</v>
      </c>
      <c r="J535" s="19" t="n">
        <v/>
      </c>
      <c r="K535" s="19" t="n">
        <f>ROUND(I535,2)+J535</f>
        <v>876.44</v>
      </c>
      <c r="L535" s="19" t="n">
        <f>ROUND(H535*ROUND(I535,2),2)</f>
        <v>1752.88</v>
      </c>
      <c r="M535" s="19" t="n">
        <v/>
      </c>
      <c r="N535" s="19" t="n">
        <f>L535+M535</f>
        <v>1752.88</v>
      </c>
      <c r="O535" s="8" t="n">
        <v>2</v>
      </c>
      <c r="P535" s="20" t="n" hidden="false">
        <v>766</v>
      </c>
      <c r="Q535" s="19" t="n" hidden="false">
        <v/>
      </c>
      <c r="R535" s="19" t="n" hidden="false">
        <f>P535+Q535</f>
        <v>766</v>
      </c>
      <c r="S535" s="19" t="n" hidden="false">
        <f>ROUND(O535*P535,2)</f>
        <v>1532</v>
      </c>
      <c r="T535" s="19" t="n" hidden="false">
        <v/>
      </c>
      <c r="U535" s="19" t="n" hidden="false">
        <f>S535+T535</f>
        <v>1532</v>
      </c>
      <c r="V535" s="21" t="n" hidden="false">
        <f>U535/N535-1</f>
        <v>-0.12600976678380726</v>
      </c>
      <c r="W535" s="8" t="n">
        <v>2</v>
      </c>
      <c r="X535" s="20" t="n" hidden="false">
        <v>1150</v>
      </c>
      <c r="Y535" s="19" t="n" hidden="false">
        <v/>
      </c>
      <c r="Z535" s="19" t="n" hidden="false">
        <f>X535+Y535</f>
        <v>1150</v>
      </c>
      <c r="AA535" s="19" t="n" hidden="false">
        <f>ROUND(W535*X535,2)</f>
        <v>2300</v>
      </c>
      <c r="AB535" s="19" t="n" hidden="false">
        <v/>
      </c>
      <c r="AC535" s="19" t="n" hidden="false">
        <f>AA535+AB535</f>
        <v>2300</v>
      </c>
      <c r="AD535" s="21" t="n" hidden="false">
        <f>AC535/N535-1</f>
        <v>0.31212632924102035</v>
      </c>
      <c r="AE535" s="8" t="n">
        <v>2</v>
      </c>
      <c r="AF535" s="20" t="n" hidden="false">
        <v>500</v>
      </c>
      <c r="AG535" s="19" t="n" hidden="false">
        <v/>
      </c>
      <c r="AH535" s="19" t="n" hidden="false">
        <f>AF535+AG535</f>
        <v>500</v>
      </c>
      <c r="AI535" s="19" t="n" hidden="false">
        <f>ROUND(AE535*AF535,2)</f>
        <v>1000</v>
      </c>
      <c r="AJ535" s="19" t="n" hidden="false">
        <v/>
      </c>
      <c r="AK535" s="19" t="n" hidden="false">
        <f>AI535+AJ535</f>
        <v>1000</v>
      </c>
      <c r="AL535" s="21" t="n" hidden="false">
        <f>AK535/N535-1</f>
        <v>-0.42951029163433896</v>
      </c>
      <c r="AM535" s="8" t="n">
        <v>0</v>
      </c>
      <c r="AN535" s="19" t="n" hidden="false">
        <v>0</v>
      </c>
      <c r="AO535" s="19" t="n" hidden="false">
        <v/>
      </c>
      <c r="AP535" s="19" t="n" hidden="false">
        <f>AN535+AO535</f>
        <v>0</v>
      </c>
      <c r="AQ535" s="19" t="n" hidden="false">
        <f>ROUND(AM535*AN535,2)</f>
        <v>0</v>
      </c>
      <c r="AR535" s="19" t="n" hidden="false">
        <v/>
      </c>
      <c r="AS535" s="19" t="n" hidden="false">
        <f>AQ535+AR535</f>
        <v>0</v>
      </c>
      <c r="AT535" s="21" t="n" hidden="false">
        <f>AS535/N535-1</f>
        <v>-1</v>
      </c>
    </row>
    <row r="536" customFormat="false" hidden="false" outlineLevel="0" collapsed="false">
      <c r="A536" s="18" t="inlineStr">
        <is>
          <t xml:space="preserve">1.1.1.2.1.1.1.3.5</t>
        </is>
      </c>
      <c r="B536" s="18" t="inlineStr">
        <is>
          <t xml:space="preserve"/>
        </is>
      </c>
      <c r="C536" s="22" t="inlineStr">
        <is>
          <t xml:space="preserve">Диэлектрические ковры_ /  800х1500 мм</t>
        </is>
      </c>
      <c r="D536" s="7" t="inlineStr">
        <is>
          <t xml:space="preserve"/>
        </is>
      </c>
      <c r="E536" s="7" t="inlineStr">
        <is>
          <t xml:space="preserve"/>
        </is>
      </c>
      <c r="F536" s="7" t="inlineStr">
        <is>
          <t xml:space="preserve">ШТ</t>
        </is>
      </c>
      <c r="G536" s="7" t="inlineStr">
        <is>
          <t xml:space="preserve">1</t>
        </is>
      </c>
      <c r="H536" s="8" t="n">
        <v>3</v>
      </c>
      <c r="I536" s="20" t="n">
        <v>0</v>
      </c>
      <c r="J536" s="19" t="n">
        <v/>
      </c>
      <c r="K536" s="19" t="n">
        <f>ROUND(I536,2)+J536</f>
        <v>0</v>
      </c>
      <c r="L536" s="19" t="n">
        <f>ROUND(H536*ROUND(I536,2),2)</f>
        <v>0</v>
      </c>
      <c r="M536" s="19" t="n">
        <v/>
      </c>
      <c r="N536" s="19" t="n">
        <f>L536+M536</f>
        <v>0</v>
      </c>
      <c r="O536" s="8" t="n">
        <v>3</v>
      </c>
      <c r="P536" s="20" t="n" hidden="false">
        <v>2800</v>
      </c>
      <c r="Q536" s="19" t="n" hidden="false">
        <v/>
      </c>
      <c r="R536" s="19" t="n" hidden="false">
        <f>P536+Q536</f>
        <v>2800</v>
      </c>
      <c r="S536" s="19" t="n" hidden="false">
        <f>ROUND(O536*P536,2)</f>
        <v>8400</v>
      </c>
      <c r="T536" s="19" t="n" hidden="false">
        <v/>
      </c>
      <c r="U536" s="19" t="n" hidden="false">
        <f>S536+T536</f>
        <v>8400</v>
      </c>
      <c r="V536" s="21" t="n" hidden="false">
        <f>U536/N536-1</f>
        <v>Infinity</v>
      </c>
      <c r="W536" s="8" t="n">
        <v>3</v>
      </c>
      <c r="X536" s="20" t="n" hidden="false">
        <v>2280</v>
      </c>
      <c r="Y536" s="19" t="n" hidden="false">
        <v/>
      </c>
      <c r="Z536" s="19" t="n" hidden="false">
        <f>X536+Y536</f>
        <v>2280</v>
      </c>
      <c r="AA536" s="19" t="n" hidden="false">
        <f>ROUND(W536*X536,2)</f>
        <v>6840</v>
      </c>
      <c r="AB536" s="19" t="n" hidden="false">
        <v/>
      </c>
      <c r="AC536" s="19" t="n" hidden="false">
        <f>AA536+AB536</f>
        <v>6840</v>
      </c>
      <c r="AD536" s="21" t="n" hidden="false">
        <f>AC536/N536-1</f>
        <v>Infinity</v>
      </c>
      <c r="AE536" s="8" t="n">
        <v>3</v>
      </c>
      <c r="AF536" s="20" t="n" hidden="false">
        <v>1500</v>
      </c>
      <c r="AG536" s="19" t="n" hidden="false">
        <v/>
      </c>
      <c r="AH536" s="19" t="n" hidden="false">
        <f>AF536+AG536</f>
        <v>1500</v>
      </c>
      <c r="AI536" s="19" t="n" hidden="false">
        <f>ROUND(AE536*AF536,2)</f>
        <v>4500</v>
      </c>
      <c r="AJ536" s="19" t="n" hidden="false">
        <v/>
      </c>
      <c r="AK536" s="19" t="n" hidden="false">
        <f>AI536+AJ536</f>
        <v>4500</v>
      </c>
      <c r="AL536" s="21" t="n" hidden="false">
        <f>AK536/N536-1</f>
        <v>Infinity</v>
      </c>
      <c r="AM536" s="8" t="n">
        <v>0</v>
      </c>
      <c r="AN536" s="19" t="n" hidden="false">
        <v>0</v>
      </c>
      <c r="AO536" s="19" t="n" hidden="false">
        <v/>
      </c>
      <c r="AP536" s="19" t="n" hidden="false">
        <f>AN536+AO536</f>
        <v>0</v>
      </c>
      <c r="AQ536" s="19" t="n" hidden="false">
        <f>ROUND(AM536*AN536,2)</f>
        <v>0</v>
      </c>
      <c r="AR536" s="19" t="n" hidden="false">
        <v/>
      </c>
      <c r="AS536" s="19" t="n" hidden="false">
        <f>AQ536+AR536</f>
        <v>0</v>
      </c>
      <c r="AT536" s="21" t="n" hidden="false">
        <f>AS536/N536-1</f>
        <v>NaN</v>
      </c>
    </row>
    <row r="537" customFormat="false" hidden="false" outlineLevel="0" collapsed="false">
      <c r="A537" s="18" t="inlineStr">
        <is>
          <t xml:space="preserve">1.1.1.2.1.1.1.3.6</t>
        </is>
      </c>
      <c r="B537" s="18" t="inlineStr">
        <is>
          <t xml:space="preserve"/>
        </is>
      </c>
      <c r="C537" s="22" t="inlineStr">
        <is>
          <t xml:space="preserve">Предупредительные плакаты и знаки безопасности_</t>
        </is>
      </c>
      <c r="D537" s="7" t="inlineStr">
        <is>
          <t xml:space="preserve"/>
        </is>
      </c>
      <c r="E537" s="7" t="inlineStr">
        <is>
          <t xml:space="preserve"/>
        </is>
      </c>
      <c r="F537" s="7" t="inlineStr">
        <is>
          <t xml:space="preserve">ШТ</t>
        </is>
      </c>
      <c r="G537" s="7" t="inlineStr">
        <is>
          <t xml:space="preserve">1</t>
        </is>
      </c>
      <c r="H537" s="8" t="n">
        <v>2</v>
      </c>
      <c r="I537" s="20" t="n">
        <v>214.94</v>
      </c>
      <c r="J537" s="19" t="n">
        <v/>
      </c>
      <c r="K537" s="19" t="n">
        <f>ROUND(I537,2)+J537</f>
        <v>214.94</v>
      </c>
      <c r="L537" s="19" t="n">
        <f>ROUND(H537*ROUND(I537,2),2)</f>
        <v>429.88</v>
      </c>
      <c r="M537" s="19" t="n">
        <v/>
      </c>
      <c r="N537" s="19" t="n">
        <f>L537+M537</f>
        <v>429.88</v>
      </c>
      <c r="O537" s="8" t="n">
        <v>2</v>
      </c>
      <c r="P537" s="20" t="n" hidden="false">
        <v>500</v>
      </c>
      <c r="Q537" s="19" t="n" hidden="false">
        <v/>
      </c>
      <c r="R537" s="19" t="n" hidden="false">
        <f>P537+Q537</f>
        <v>500</v>
      </c>
      <c r="S537" s="19" t="n" hidden="false">
        <f>ROUND(O537*P537,2)</f>
        <v>1000</v>
      </c>
      <c r="T537" s="19" t="n" hidden="false">
        <v/>
      </c>
      <c r="U537" s="19" t="n" hidden="false">
        <f>S537+T537</f>
        <v>1000</v>
      </c>
      <c r="V537" s="21" t="n" hidden="false">
        <f>U537/N537-1</f>
        <v>1.3262305759746909</v>
      </c>
      <c r="W537" s="8" t="n">
        <v>2</v>
      </c>
      <c r="X537" s="20" t="n" hidden="false">
        <v>2100</v>
      </c>
      <c r="Y537" s="19" t="n" hidden="false">
        <v/>
      </c>
      <c r="Z537" s="19" t="n" hidden="false">
        <f>X537+Y537</f>
        <v>2100</v>
      </c>
      <c r="AA537" s="19" t="n" hidden="false">
        <f>ROUND(W537*X537,2)</f>
        <v>4200</v>
      </c>
      <c r="AB537" s="19" t="n" hidden="false">
        <v/>
      </c>
      <c r="AC537" s="19" t="n" hidden="false">
        <f>AA537+AB537</f>
        <v>4200</v>
      </c>
      <c r="AD537" s="21" t="n" hidden="false">
        <f>AC537/N537-1</f>
        <v>8.7701684190937</v>
      </c>
      <c r="AE537" s="8" t="n">
        <v>2</v>
      </c>
      <c r="AF537" s="20" t="n" hidden="false">
        <v>2000</v>
      </c>
      <c r="AG537" s="19" t="n" hidden="false">
        <v/>
      </c>
      <c r="AH537" s="19" t="n" hidden="false">
        <f>AF537+AG537</f>
        <v>2000</v>
      </c>
      <c r="AI537" s="19" t="n" hidden="false">
        <f>ROUND(AE537*AF537,2)</f>
        <v>4000</v>
      </c>
      <c r="AJ537" s="19" t="n" hidden="false">
        <v/>
      </c>
      <c r="AK537" s="19" t="n" hidden="false">
        <f>AI537+AJ537</f>
        <v>4000</v>
      </c>
      <c r="AL537" s="21" t="n" hidden="false">
        <f>AK537/N537-1</f>
        <v>8.304922303898763</v>
      </c>
      <c r="AM537" s="8" t="n">
        <v>0</v>
      </c>
      <c r="AN537" s="19" t="n" hidden="false">
        <v>0</v>
      </c>
      <c r="AO537" s="19" t="n" hidden="false">
        <v/>
      </c>
      <c r="AP537" s="19" t="n" hidden="false">
        <f>AN537+AO537</f>
        <v>0</v>
      </c>
      <c r="AQ537" s="19" t="n" hidden="false">
        <f>ROUND(AM537*AN537,2)</f>
        <v>0</v>
      </c>
      <c r="AR537" s="19" t="n" hidden="false">
        <v/>
      </c>
      <c r="AS537" s="19" t="n" hidden="false">
        <f>AQ537+AR537</f>
        <v>0</v>
      </c>
      <c r="AT537" s="21" t="n" hidden="false">
        <f>AS537/N537-1</f>
        <v>-1</v>
      </c>
    </row>
    <row r="538" customFormat="false" hidden="false" outlineLevel="0" collapsed="false">
      <c r="A538" s="18" t="inlineStr">
        <is>
          <t xml:space="preserve">1.1.1.2.1.1.1.3.7</t>
        </is>
      </c>
      <c r="B538" s="18" t="inlineStr">
        <is>
          <t xml:space="preserve"/>
        </is>
      </c>
      <c r="C538" s="22" t="inlineStr">
        <is>
          <t xml:space="preserve">Указатель напряжения_ / 10-500 В</t>
        </is>
      </c>
      <c r="D538" s="7" t="inlineStr">
        <is>
          <t xml:space="preserve">МИН-2 ТУ 25-04-84</t>
        </is>
      </c>
      <c r="E538" s="7" t="inlineStr">
        <is>
          <t xml:space="preserve"/>
        </is>
      </c>
      <c r="F538" s="7" t="inlineStr">
        <is>
          <t xml:space="preserve">ШТ</t>
        </is>
      </c>
      <c r="G538" s="7" t="inlineStr">
        <is>
          <t xml:space="preserve">1</t>
        </is>
      </c>
      <c r="H538" s="8" t="n">
        <v>2</v>
      </c>
      <c r="I538" s="20" t="n">
        <v>0</v>
      </c>
      <c r="J538" s="19" t="n">
        <v/>
      </c>
      <c r="K538" s="19" t="n">
        <f>ROUND(I538,2)+J538</f>
        <v>0</v>
      </c>
      <c r="L538" s="19" t="n">
        <f>ROUND(H538*ROUND(I538,2),2)</f>
        <v>0</v>
      </c>
      <c r="M538" s="19" t="n">
        <v/>
      </c>
      <c r="N538" s="19" t="n">
        <f>L538+M538</f>
        <v>0</v>
      </c>
      <c r="O538" s="8" t="n">
        <v>2</v>
      </c>
      <c r="P538" s="20" t="n" hidden="false">
        <v>3500</v>
      </c>
      <c r="Q538" s="19" t="n" hidden="false">
        <v/>
      </c>
      <c r="R538" s="19" t="n" hidden="false">
        <f>P538+Q538</f>
        <v>3500</v>
      </c>
      <c r="S538" s="19" t="n" hidden="false">
        <f>ROUND(O538*P538,2)</f>
        <v>7000</v>
      </c>
      <c r="T538" s="19" t="n" hidden="false">
        <v/>
      </c>
      <c r="U538" s="19" t="n" hidden="false">
        <f>S538+T538</f>
        <v>7000</v>
      </c>
      <c r="V538" s="21" t="n" hidden="false">
        <f>U538/N538-1</f>
        <v>Infinity</v>
      </c>
      <c r="W538" s="8" t="n">
        <v>2</v>
      </c>
      <c r="X538" s="20" t="n" hidden="false">
        <v>1700</v>
      </c>
      <c r="Y538" s="19" t="n" hidden="false">
        <v/>
      </c>
      <c r="Z538" s="19" t="n" hidden="false">
        <f>X538+Y538</f>
        <v>1700</v>
      </c>
      <c r="AA538" s="19" t="n" hidden="false">
        <f>ROUND(W538*X538,2)</f>
        <v>3400</v>
      </c>
      <c r="AB538" s="19" t="n" hidden="false">
        <v/>
      </c>
      <c r="AC538" s="19" t="n" hidden="false">
        <f>AA538+AB538</f>
        <v>3400</v>
      </c>
      <c r="AD538" s="21" t="n" hidden="false">
        <f>AC538/N538-1</f>
        <v>Infinity</v>
      </c>
      <c r="AE538" s="8" t="n">
        <v>2</v>
      </c>
      <c r="AF538" s="20" t="n" hidden="false">
        <v>1500</v>
      </c>
      <c r="AG538" s="19" t="n" hidden="false">
        <v/>
      </c>
      <c r="AH538" s="19" t="n" hidden="false">
        <f>AF538+AG538</f>
        <v>1500</v>
      </c>
      <c r="AI538" s="19" t="n" hidden="false">
        <f>ROUND(AE538*AF538,2)</f>
        <v>3000</v>
      </c>
      <c r="AJ538" s="19" t="n" hidden="false">
        <v/>
      </c>
      <c r="AK538" s="19" t="n" hidden="false">
        <f>AI538+AJ538</f>
        <v>3000</v>
      </c>
      <c r="AL538" s="21" t="n" hidden="false">
        <f>AK538/N538-1</f>
        <v>Infinity</v>
      </c>
      <c r="AM538" s="8" t="n">
        <v>0</v>
      </c>
      <c r="AN538" s="19" t="n" hidden="false">
        <v>0</v>
      </c>
      <c r="AO538" s="19" t="n" hidden="false">
        <v/>
      </c>
      <c r="AP538" s="19" t="n" hidden="false">
        <f>AN538+AO538</f>
        <v>0</v>
      </c>
      <c r="AQ538" s="19" t="n" hidden="false">
        <f>ROUND(AM538*AN538,2)</f>
        <v>0</v>
      </c>
      <c r="AR538" s="19" t="n" hidden="false">
        <v/>
      </c>
      <c r="AS538" s="19" t="n" hidden="false">
        <f>AQ538+AR538</f>
        <v>0</v>
      </c>
      <c r="AT538" s="21" t="n" hidden="false">
        <f>AS538/N538-1</f>
        <v>NaN</v>
      </c>
    </row>
    <row r="539" customFormat="false" hidden="false" outlineLevel="0" collapsed="false">
      <c r="A539" s="18" t="inlineStr">
        <is>
          <t xml:space="preserve">1.1.1.2.1.1.1.3.8</t>
        </is>
      </c>
      <c r="B539" s="18" t="inlineStr">
        <is>
          <t xml:space="preserve"/>
        </is>
      </c>
      <c r="C539" s="22" t="inlineStr">
        <is>
          <t xml:space="preserve">Перчатки диэлектрические до 1 кВ/Безшовные</t>
        </is>
      </c>
      <c r="D539" s="7" t="inlineStr">
        <is>
          <t xml:space="preserve"/>
        </is>
      </c>
      <c r="E539" s="7" t="inlineStr">
        <is>
          <t xml:space="preserve"/>
        </is>
      </c>
      <c r="F539" s="7" t="inlineStr">
        <is>
          <t xml:space="preserve">ПАР</t>
        </is>
      </c>
      <c r="G539" s="7" t="inlineStr">
        <is>
          <t xml:space="preserve">1</t>
        </is>
      </c>
      <c r="H539" s="8" t="n">
        <v>2</v>
      </c>
      <c r="I539" s="20" t="n">
        <v>0</v>
      </c>
      <c r="J539" s="19" t="n">
        <v/>
      </c>
      <c r="K539" s="19" t="n">
        <f>ROUND(I539,2)+J539</f>
        <v>0</v>
      </c>
      <c r="L539" s="19" t="n">
        <f>ROUND(H539*ROUND(I539,2),2)</f>
        <v>0</v>
      </c>
      <c r="M539" s="19" t="n">
        <v/>
      </c>
      <c r="N539" s="19" t="n">
        <f>L539+M539</f>
        <v>0</v>
      </c>
      <c r="O539" s="8" t="n">
        <v>2</v>
      </c>
      <c r="P539" s="20" t="n" hidden="false">
        <v>850</v>
      </c>
      <c r="Q539" s="19" t="n" hidden="false">
        <v/>
      </c>
      <c r="R539" s="19" t="n" hidden="false">
        <f>P539+Q539</f>
        <v>850</v>
      </c>
      <c r="S539" s="19" t="n" hidden="false">
        <f>ROUND(O539*P539,2)</f>
        <v>1700</v>
      </c>
      <c r="T539" s="19" t="n" hidden="false">
        <v/>
      </c>
      <c r="U539" s="19" t="n" hidden="false">
        <f>S539+T539</f>
        <v>1700</v>
      </c>
      <c r="V539" s="21" t="n" hidden="false">
        <f>U539/N539-1</f>
        <v>Infinity</v>
      </c>
      <c r="W539" s="8" t="n">
        <v>2</v>
      </c>
      <c r="X539" s="20" t="n" hidden="false">
        <v>850</v>
      </c>
      <c r="Y539" s="19" t="n" hidden="false">
        <v/>
      </c>
      <c r="Z539" s="19" t="n" hidden="false">
        <f>X539+Y539</f>
        <v>850</v>
      </c>
      <c r="AA539" s="19" t="n" hidden="false">
        <f>ROUND(W539*X539,2)</f>
        <v>1700</v>
      </c>
      <c r="AB539" s="19" t="n" hidden="false">
        <v/>
      </c>
      <c r="AC539" s="19" t="n" hidden="false">
        <f>AA539+AB539</f>
        <v>1700</v>
      </c>
      <c r="AD539" s="21" t="n" hidden="false">
        <f>AC539/N539-1</f>
        <v>Infinity</v>
      </c>
      <c r="AE539" s="8" t="n">
        <v>2</v>
      </c>
      <c r="AF539" s="20" t="n" hidden="false">
        <v>500</v>
      </c>
      <c r="AG539" s="19" t="n" hidden="false">
        <v/>
      </c>
      <c r="AH539" s="19" t="n" hidden="false">
        <f>AF539+AG539</f>
        <v>500</v>
      </c>
      <c r="AI539" s="19" t="n" hidden="false">
        <f>ROUND(AE539*AF539,2)</f>
        <v>1000</v>
      </c>
      <c r="AJ539" s="19" t="n" hidden="false">
        <v/>
      </c>
      <c r="AK539" s="19" t="n" hidden="false">
        <f>AI539+AJ539</f>
        <v>1000</v>
      </c>
      <c r="AL539" s="21" t="n" hidden="false">
        <f>AK539/N539-1</f>
        <v>Infinity</v>
      </c>
      <c r="AM539" s="8" t="n">
        <v>0</v>
      </c>
      <c r="AN539" s="19" t="n" hidden="false">
        <v>0</v>
      </c>
      <c r="AO539" s="19" t="n" hidden="false">
        <v/>
      </c>
      <c r="AP539" s="19" t="n" hidden="false">
        <f>AN539+AO539</f>
        <v>0</v>
      </c>
      <c r="AQ539" s="19" t="n" hidden="false">
        <f>ROUND(AM539*AN539,2)</f>
        <v>0</v>
      </c>
      <c r="AR539" s="19" t="n" hidden="false">
        <v/>
      </c>
      <c r="AS539" s="19" t="n" hidden="false">
        <f>AQ539+AR539</f>
        <v>0</v>
      </c>
      <c r="AT539" s="21" t="n" hidden="false">
        <f>AS539/N539-1</f>
        <v>NaN</v>
      </c>
    </row>
    <row r="540" customFormat="false" hidden="false" outlineLevel="0" collapsed="false">
      <c r="A540" s="18" t="inlineStr">
        <is>
          <t xml:space="preserve">1.1.1.2.1.1.1.3.9</t>
        </is>
      </c>
      <c r="B540" s="18" t="inlineStr">
        <is>
          <t xml:space="preserve"/>
        </is>
      </c>
      <c r="C540" s="22" t="inlineStr">
        <is>
          <t xml:space="preserve">Огнетушитель_ / углекислотный ОУ-2</t>
        </is>
      </c>
      <c r="D540" s="7" t="inlineStr">
        <is>
          <t xml:space="preserve"/>
        </is>
      </c>
      <c r="E540" s="7" t="inlineStr">
        <is>
          <t xml:space="preserve"/>
        </is>
      </c>
      <c r="F540" s="7" t="inlineStr">
        <is>
          <t xml:space="preserve">ШТ</t>
        </is>
      </c>
      <c r="G540" s="7" t="inlineStr">
        <is>
          <t xml:space="preserve">1</t>
        </is>
      </c>
      <c r="H540" s="8" t="n">
        <v>1</v>
      </c>
      <c r="I540" s="23" t="n">
        <v>961</v>
      </c>
      <c r="J540" s="19" t="n">
        <v/>
      </c>
      <c r="K540" s="19" t="n">
        <f>ROUND(I540,2)+J540</f>
        <v>961</v>
      </c>
      <c r="L540" s="19" t="n">
        <f>ROUND(H540*ROUND(I540,2),2)</f>
        <v>961</v>
      </c>
      <c r="M540" s="19" t="n">
        <v/>
      </c>
      <c r="N540" s="19" t="n">
        <f>L540+M540</f>
        <v>961</v>
      </c>
      <c r="O540" s="8" t="n">
        <v>1</v>
      </c>
      <c r="P540" s="23" t="n" hidden="false">
        <v>961</v>
      </c>
      <c r="Q540" s="19" t="n" hidden="false">
        <v/>
      </c>
      <c r="R540" s="19" t="n" hidden="false">
        <f>P540+Q540</f>
        <v>961</v>
      </c>
      <c r="S540" s="19" t="n" hidden="false">
        <f>ROUND(O540*P540,2)</f>
        <v>961</v>
      </c>
      <c r="T540" s="19" t="n" hidden="false">
        <v/>
      </c>
      <c r="U540" s="19" t="n" hidden="false">
        <f>S540+T540</f>
        <v>961</v>
      </c>
      <c r="V540" s="21" t="n" hidden="false">
        <f>U540/N540-1</f>
        <v>0</v>
      </c>
      <c r="W540" s="8" t="n">
        <v>1</v>
      </c>
      <c r="X540" s="23" t="n" hidden="false">
        <v>961</v>
      </c>
      <c r="Y540" s="19" t="n" hidden="false">
        <v/>
      </c>
      <c r="Z540" s="19" t="n" hidden="false">
        <f>X540+Y540</f>
        <v>961</v>
      </c>
      <c r="AA540" s="19" t="n" hidden="false">
        <f>ROUND(W540*X540,2)</f>
        <v>961</v>
      </c>
      <c r="AB540" s="19" t="n" hidden="false">
        <v/>
      </c>
      <c r="AC540" s="19" t="n" hidden="false">
        <f>AA540+AB540</f>
        <v>961</v>
      </c>
      <c r="AD540" s="21" t="n" hidden="false">
        <f>AC540/N540-1</f>
        <v>0</v>
      </c>
      <c r="AE540" s="8" t="n">
        <v>1</v>
      </c>
      <c r="AF540" s="23" t="n" hidden="false">
        <v>961</v>
      </c>
      <c r="AG540" s="19" t="n" hidden="false">
        <v/>
      </c>
      <c r="AH540" s="19" t="n" hidden="false">
        <f>AF540+AG540</f>
        <v>961</v>
      </c>
      <c r="AI540" s="19" t="n" hidden="false">
        <f>ROUND(AE540*AF540,2)</f>
        <v>961</v>
      </c>
      <c r="AJ540" s="19" t="n" hidden="false">
        <v/>
      </c>
      <c r="AK540" s="19" t="n" hidden="false">
        <f>AI540+AJ540</f>
        <v>961</v>
      </c>
      <c r="AL540" s="21" t="n" hidden="false">
        <f>AK540/N540-1</f>
        <v>0</v>
      </c>
      <c r="AM540" s="8" t="n">
        <v>0</v>
      </c>
      <c r="AN540" s="23" t="n" hidden="false">
        <v>0</v>
      </c>
      <c r="AO540" s="19" t="n" hidden="false">
        <v/>
      </c>
      <c r="AP540" s="19" t="n" hidden="false">
        <f>AN540+AO540</f>
        <v>0</v>
      </c>
      <c r="AQ540" s="19" t="n" hidden="false">
        <f>ROUND(AM540*AN540,2)</f>
        <v>0</v>
      </c>
      <c r="AR540" s="19" t="n" hidden="false">
        <v/>
      </c>
      <c r="AS540" s="19" t="n" hidden="false">
        <f>AQ540+AR540</f>
        <v>0</v>
      </c>
      <c r="AT540" s="21" t="n" hidden="false">
        <f>AS540/N540-1</f>
        <v>-1</v>
      </c>
    </row>
    <row r="541" customFormat="false" hidden="false" outlineLevel="0" collapsed="false">
      <c r="A541" s="18" t="inlineStr">
        <is>
          <t xml:space="preserve">1.1.1.2.1.1.1.3.10</t>
        </is>
      </c>
      <c r="B541" s="18" t="inlineStr">
        <is>
          <t xml:space="preserve"/>
        </is>
      </c>
      <c r="C541" s="22" t="inlineStr">
        <is>
          <t xml:space="preserve">Огнетушитель_ / углекислотный ОУ-3</t>
        </is>
      </c>
      <c r="D541" s="7" t="inlineStr">
        <is>
          <t xml:space="preserve"/>
        </is>
      </c>
      <c r="E541" s="7" t="inlineStr">
        <is>
          <t xml:space="preserve"/>
        </is>
      </c>
      <c r="F541" s="7" t="inlineStr">
        <is>
          <t xml:space="preserve">ШТ</t>
        </is>
      </c>
      <c r="G541" s="7" t="inlineStr">
        <is>
          <t xml:space="preserve">1</t>
        </is>
      </c>
      <c r="H541" s="8" t="n">
        <v>1</v>
      </c>
      <c r="I541" s="20" t="n">
        <v>0</v>
      </c>
      <c r="J541" s="19" t="n">
        <v/>
      </c>
      <c r="K541" s="19" t="n">
        <f>ROUND(I541,2)+J541</f>
        <v>0</v>
      </c>
      <c r="L541" s="19" t="n">
        <f>ROUND(H541*ROUND(I541,2),2)</f>
        <v>0</v>
      </c>
      <c r="M541" s="19" t="n">
        <v/>
      </c>
      <c r="N541" s="19" t="n">
        <f>L541+M541</f>
        <v>0</v>
      </c>
      <c r="O541" s="8" t="n">
        <v>1</v>
      </c>
      <c r="P541" s="20" t="n" hidden="false">
        <v>2000</v>
      </c>
      <c r="Q541" s="19" t="n" hidden="false">
        <v/>
      </c>
      <c r="R541" s="19" t="n" hidden="false">
        <f>P541+Q541</f>
        <v>2000</v>
      </c>
      <c r="S541" s="19" t="n" hidden="false">
        <f>ROUND(O541*P541,2)</f>
        <v>2000</v>
      </c>
      <c r="T541" s="19" t="n" hidden="false">
        <v/>
      </c>
      <c r="U541" s="19" t="n" hidden="false">
        <f>S541+T541</f>
        <v>2000</v>
      </c>
      <c r="V541" s="21" t="n" hidden="false">
        <f>U541/N541-1</f>
        <v>Infinity</v>
      </c>
      <c r="W541" s="8" t="n">
        <v>1</v>
      </c>
      <c r="X541" s="20" t="n" hidden="false">
        <v>2059</v>
      </c>
      <c r="Y541" s="19" t="n" hidden="false">
        <v/>
      </c>
      <c r="Z541" s="19" t="n" hidden="false">
        <f>X541+Y541</f>
        <v>2059</v>
      </c>
      <c r="AA541" s="19" t="n" hidden="false">
        <f>ROUND(W541*X541,2)</f>
        <v>2059</v>
      </c>
      <c r="AB541" s="19" t="n" hidden="false">
        <v/>
      </c>
      <c r="AC541" s="19" t="n" hidden="false">
        <f>AA541+AB541</f>
        <v>2059</v>
      </c>
      <c r="AD541" s="21" t="n" hidden="false">
        <f>AC541/N541-1</f>
        <v>Infinity</v>
      </c>
      <c r="AE541" s="8" t="n">
        <v>1</v>
      </c>
      <c r="AF541" s="20" t="n" hidden="false">
        <v>1500</v>
      </c>
      <c r="AG541" s="19" t="n" hidden="false">
        <v/>
      </c>
      <c r="AH541" s="19" t="n" hidden="false">
        <f>AF541+AG541</f>
        <v>1500</v>
      </c>
      <c r="AI541" s="19" t="n" hidden="false">
        <f>ROUND(AE541*AF541,2)</f>
        <v>1500</v>
      </c>
      <c r="AJ541" s="19" t="n" hidden="false">
        <v/>
      </c>
      <c r="AK541" s="19" t="n" hidden="false">
        <f>AI541+AJ541</f>
        <v>1500</v>
      </c>
      <c r="AL541" s="21" t="n" hidden="false">
        <f>AK541/N541-1</f>
        <v>Infinity</v>
      </c>
      <c r="AM541" s="8" t="n">
        <v>0</v>
      </c>
      <c r="AN541" s="19" t="n" hidden="false">
        <v>0</v>
      </c>
      <c r="AO541" s="19" t="n" hidden="false">
        <v/>
      </c>
      <c r="AP541" s="19" t="n" hidden="false">
        <f>AN541+AO541</f>
        <v>0</v>
      </c>
      <c r="AQ541" s="19" t="n" hidden="false">
        <f>ROUND(AM541*AN541,2)</f>
        <v>0</v>
      </c>
      <c r="AR541" s="19" t="n" hidden="false">
        <v/>
      </c>
      <c r="AS541" s="19" t="n" hidden="false">
        <f>AQ541+AR541</f>
        <v>0</v>
      </c>
      <c r="AT541" s="21" t="n" hidden="false">
        <f>AS541/N541-1</f>
        <v>NaN</v>
      </c>
    </row>
    <row r="542" customFormat="false" hidden="false" outlineLevel="0" collapsed="false">
      <c r="A542" s="18" t="inlineStr">
        <is>
          <t xml:space="preserve">1.1.1.2.1.1.1.4</t>
        </is>
      </c>
      <c r="B542" s="18" t="inlineStr">
        <is>
          <t xml:space="preserve"/>
        </is>
      </c>
      <c r="C542" s="18" t="inlineStr">
        <is>
          <t xml:space="preserve">Средства защиты</t>
        </is>
      </c>
      <c r="D542" s="7" t="inlineStr">
        <is>
          <t xml:space="preserve">4.2</t>
        </is>
      </c>
      <c r="E542" s="7" t="inlineStr">
        <is>
          <t xml:space="preserve"/>
        </is>
      </c>
      <c r="F542" s="7" t="inlineStr">
        <is>
          <t xml:space="preserve">ШТ</t>
        </is>
      </c>
      <c r="G542" s="7" t="inlineStr">
        <is>
          <t xml:space="preserve">1</t>
        </is>
      </c>
      <c r="H542" s="8" t="n">
        <v>16</v>
      </c>
      <c r="I542" s="19" t="n">
        <f>ROUND((L543+L544+L545+L546+L547+L548+L549+L550+L551+L552)/H542,2)</f>
        <v>385.68</v>
      </c>
      <c r="J542" s="20" t="n">
        <v>0</v>
      </c>
      <c r="K542" s="19" t="n">
        <f>I542+ROUND(J542,2)</f>
        <v>385.68</v>
      </c>
      <c r="L542" s="19" t="n">
        <f>ROUND(H542*I542,2)</f>
        <v>6170.88</v>
      </c>
      <c r="M542" s="19" t="n">
        <f>ROUND(H542*ROUND(J542,2),2)</f>
        <v>0</v>
      </c>
      <c r="N542" s="19" t="n">
        <f>L542+M542</f>
        <v>6170.88</v>
      </c>
      <c r="O542" s="8" t="n">
        <v>16</v>
      </c>
      <c r="P542" s="19" t="n" hidden="false">
        <f>ROUND((S543+S544+S545+S546+S547+S548+S549+S550+S551+S552)/O542,2)</f>
        <v>1858.75</v>
      </c>
      <c r="Q542" s="20" t="n" hidden="false">
        <v>1</v>
      </c>
      <c r="R542" s="19" t="n" hidden="false">
        <f>P542+Q542</f>
        <v>1859.75</v>
      </c>
      <c r="S542" s="19" t="n" hidden="false">
        <f>ROUND(O542*P542,2)</f>
        <v>29740</v>
      </c>
      <c r="T542" s="19" t="n" hidden="false">
        <f>ROUND(O542*Q542,2)</f>
        <v>16</v>
      </c>
      <c r="U542" s="19" t="n" hidden="false">
        <f>S542+T542</f>
        <v>29756</v>
      </c>
      <c r="V542" s="21" t="n" hidden="false">
        <f>U542/N542-1</f>
        <v>3.8220026965359883</v>
      </c>
      <c r="W542" s="8" t="n">
        <v>16</v>
      </c>
      <c r="X542" s="19" t="n" hidden="false">
        <f>ROUND((AA543+AA544+AA545+AA546+AA547+AA548+AA549+AA550+AA551+AA552)/W542,2)</f>
        <v>1874.06</v>
      </c>
      <c r="Y542" s="19" t="n" hidden="false">
        <v>0</v>
      </c>
      <c r="Z542" s="19" t="n" hidden="false">
        <f>X542+Y542</f>
        <v>1874.06</v>
      </c>
      <c r="AA542" s="19" t="n" hidden="false">
        <f>ROUND(W542*X542,2)</f>
        <v>29984.96</v>
      </c>
      <c r="AB542" s="19" t="n" hidden="false">
        <f>ROUND(W542*Y542,2)</f>
        <v>0</v>
      </c>
      <c r="AC542" s="19" t="n" hidden="false">
        <f>AA542+AB542</f>
        <v>29984.96</v>
      </c>
      <c r="AD542" s="21" t="n" hidden="false">
        <f>AC542/N542-1</f>
        <v>3.859105994606928</v>
      </c>
      <c r="AE542" s="8" t="n">
        <v>16</v>
      </c>
      <c r="AF542" s="19" t="n" hidden="false">
        <f>ROUND((AI543+AI544+AI545+AI546+AI547+AI548+AI549+AI550+AI551+AI552)/AE542,2)</f>
        <v>1153.81</v>
      </c>
      <c r="AG542" s="20" t="n" hidden="false">
        <v>1500</v>
      </c>
      <c r="AH542" s="19" t="n" hidden="false">
        <f>AF542+AG542</f>
        <v>2653.81</v>
      </c>
      <c r="AI542" s="19" t="n" hidden="false">
        <f>ROUND(AE542*AF542,2)</f>
        <v>18460.96</v>
      </c>
      <c r="AJ542" s="19" t="n" hidden="false">
        <f>ROUND(AE542*AG542,2)</f>
        <v>24000</v>
      </c>
      <c r="AK542" s="19" t="n" hidden="false">
        <f>AI542+AJ542</f>
        <v>42460.96</v>
      </c>
      <c r="AL542" s="21" t="n" hidden="false">
        <f>AK542/N542-1</f>
        <v>5.8808597801286036</v>
      </c>
      <c r="AM542" s="8" t="n">
        <v>0</v>
      </c>
      <c r="AN542" s="19" t="n" hidden="false">
        <f>ROUND((AQ543+AQ544+AQ545+AQ546+AQ547+AQ548+AQ549+AQ550+AQ551+AQ552)/AM542,2)</f>
        <v>0</v>
      </c>
      <c r="AO542" s="19" t="n" hidden="false">
        <v>0</v>
      </c>
      <c r="AP542" s="19" t="n" hidden="false">
        <f>AN542+AO542</f>
        <v>0</v>
      </c>
      <c r="AQ542" s="19" t="n" hidden="false">
        <f>ROUND(AM542*AN542,2)</f>
        <v>0</v>
      </c>
      <c r="AR542" s="19" t="n" hidden="false">
        <f>ROUND(AM542*AO542,2)</f>
        <v>0</v>
      </c>
      <c r="AS542" s="19" t="n" hidden="false">
        <f>AQ542+AR542</f>
        <v>0</v>
      </c>
      <c r="AT542" s="21" t="n" hidden="false">
        <f>AS542/N542-1</f>
        <v>-1</v>
      </c>
    </row>
    <row r="543" customFormat="false" hidden="false" outlineLevel="0" collapsed="false">
      <c r="A543" s="18" t="inlineStr">
        <is>
          <t xml:space="preserve">1.1.1.2.1.1.1.4.1</t>
        </is>
      </c>
      <c r="B543" s="18" t="inlineStr">
        <is>
          <t xml:space="preserve"/>
        </is>
      </c>
      <c r="C543" s="22" t="inlineStr">
        <is>
          <t xml:space="preserve">Огнетушитель_ / углекислотный ОУ-2</t>
        </is>
      </c>
      <c r="D543" s="7" t="inlineStr">
        <is>
          <t xml:space="preserve"/>
        </is>
      </c>
      <c r="E543" s="7" t="inlineStr">
        <is>
          <t xml:space="preserve"/>
        </is>
      </c>
      <c r="F543" s="7" t="inlineStr">
        <is>
          <t xml:space="preserve">ШТ</t>
        </is>
      </c>
      <c r="G543" s="7" t="inlineStr">
        <is>
          <t xml:space="preserve">1</t>
        </is>
      </c>
      <c r="H543" s="8" t="n">
        <v>1</v>
      </c>
      <c r="I543" s="23" t="n">
        <v>961</v>
      </c>
      <c r="J543" s="19" t="n">
        <v/>
      </c>
      <c r="K543" s="19" t="n">
        <f>ROUND(I543,2)+J543</f>
        <v>961</v>
      </c>
      <c r="L543" s="19" t="n">
        <f>ROUND(H543*ROUND(I543,2),2)</f>
        <v>961</v>
      </c>
      <c r="M543" s="19" t="n">
        <v/>
      </c>
      <c r="N543" s="19" t="n">
        <f>L543+M543</f>
        <v>961</v>
      </c>
      <c r="O543" s="8" t="n">
        <v>1</v>
      </c>
      <c r="P543" s="23" t="n" hidden="false">
        <v>961</v>
      </c>
      <c r="Q543" s="19" t="n" hidden="false">
        <v/>
      </c>
      <c r="R543" s="19" t="n" hidden="false">
        <f>P543+Q543</f>
        <v>961</v>
      </c>
      <c r="S543" s="19" t="n" hidden="false">
        <f>ROUND(O543*P543,2)</f>
        <v>961</v>
      </c>
      <c r="T543" s="19" t="n" hidden="false">
        <v/>
      </c>
      <c r="U543" s="19" t="n" hidden="false">
        <f>S543+T543</f>
        <v>961</v>
      </c>
      <c r="V543" s="21" t="n" hidden="false">
        <f>U543/N543-1</f>
        <v>0</v>
      </c>
      <c r="W543" s="8" t="n">
        <v>1</v>
      </c>
      <c r="X543" s="23" t="n" hidden="false">
        <v>961</v>
      </c>
      <c r="Y543" s="19" t="n" hidden="false">
        <v/>
      </c>
      <c r="Z543" s="19" t="n" hidden="false">
        <f>X543+Y543</f>
        <v>961</v>
      </c>
      <c r="AA543" s="19" t="n" hidden="false">
        <f>ROUND(W543*X543,2)</f>
        <v>961</v>
      </c>
      <c r="AB543" s="19" t="n" hidden="false">
        <v/>
      </c>
      <c r="AC543" s="19" t="n" hidden="false">
        <f>AA543+AB543</f>
        <v>961</v>
      </c>
      <c r="AD543" s="21" t="n" hidden="false">
        <f>AC543/N543-1</f>
        <v>0</v>
      </c>
      <c r="AE543" s="8" t="n">
        <v>1</v>
      </c>
      <c r="AF543" s="23" t="n" hidden="false">
        <v>961</v>
      </c>
      <c r="AG543" s="19" t="n" hidden="false">
        <v/>
      </c>
      <c r="AH543" s="19" t="n" hidden="false">
        <f>AF543+AG543</f>
        <v>961</v>
      </c>
      <c r="AI543" s="19" t="n" hidden="false">
        <f>ROUND(AE543*AF543,2)</f>
        <v>961</v>
      </c>
      <c r="AJ543" s="19" t="n" hidden="false">
        <v/>
      </c>
      <c r="AK543" s="19" t="n" hidden="false">
        <f>AI543+AJ543</f>
        <v>961</v>
      </c>
      <c r="AL543" s="21" t="n" hidden="false">
        <f>AK543/N543-1</f>
        <v>0</v>
      </c>
      <c r="AM543" s="8" t="n">
        <v>0</v>
      </c>
      <c r="AN543" s="23" t="n" hidden="false">
        <v>0</v>
      </c>
      <c r="AO543" s="19" t="n" hidden="false">
        <v/>
      </c>
      <c r="AP543" s="19" t="n" hidden="false">
        <f>AN543+AO543</f>
        <v>0</v>
      </c>
      <c r="AQ543" s="19" t="n" hidden="false">
        <f>ROUND(AM543*AN543,2)</f>
        <v>0</v>
      </c>
      <c r="AR543" s="19" t="n" hidden="false">
        <v/>
      </c>
      <c r="AS543" s="19" t="n" hidden="false">
        <f>AQ543+AR543</f>
        <v>0</v>
      </c>
      <c r="AT543" s="21" t="n" hidden="false">
        <f>AS543/N543-1</f>
        <v>-1</v>
      </c>
    </row>
    <row r="544" customFormat="false" hidden="false" outlineLevel="0" collapsed="false">
      <c r="A544" s="18" t="inlineStr">
        <is>
          <t xml:space="preserve">1.1.1.2.1.1.1.4.2</t>
        </is>
      </c>
      <c r="B544" s="18" t="inlineStr">
        <is>
          <t xml:space="preserve"/>
        </is>
      </c>
      <c r="C544" s="22" t="inlineStr">
        <is>
          <t xml:space="preserve">Огнетушитель_ / углекислотный ОУ-3</t>
        </is>
      </c>
      <c r="D544" s="7" t="inlineStr">
        <is>
          <t xml:space="preserve"/>
        </is>
      </c>
      <c r="E544" s="7" t="inlineStr">
        <is>
          <t xml:space="preserve"/>
        </is>
      </c>
      <c r="F544" s="7" t="inlineStr">
        <is>
          <t xml:space="preserve">ШТ</t>
        </is>
      </c>
      <c r="G544" s="7" t="inlineStr">
        <is>
          <t xml:space="preserve">1</t>
        </is>
      </c>
      <c r="H544" s="8" t="n">
        <v>1</v>
      </c>
      <c r="I544" s="20" t="n">
        <v>0</v>
      </c>
      <c r="J544" s="19" t="n">
        <v/>
      </c>
      <c r="K544" s="19" t="n">
        <f>ROUND(I544,2)+J544</f>
        <v>0</v>
      </c>
      <c r="L544" s="19" t="n">
        <f>ROUND(H544*ROUND(I544,2),2)</f>
        <v>0</v>
      </c>
      <c r="M544" s="19" t="n">
        <v/>
      </c>
      <c r="N544" s="19" t="n">
        <f>L544+M544</f>
        <v>0</v>
      </c>
      <c r="O544" s="8" t="n">
        <v>1</v>
      </c>
      <c r="P544" s="20" t="n" hidden="false">
        <v>2000</v>
      </c>
      <c r="Q544" s="19" t="n" hidden="false">
        <v/>
      </c>
      <c r="R544" s="19" t="n" hidden="false">
        <f>P544+Q544</f>
        <v>2000</v>
      </c>
      <c r="S544" s="19" t="n" hidden="false">
        <f>ROUND(O544*P544,2)</f>
        <v>2000</v>
      </c>
      <c r="T544" s="19" t="n" hidden="false">
        <v/>
      </c>
      <c r="U544" s="19" t="n" hidden="false">
        <f>S544+T544</f>
        <v>2000</v>
      </c>
      <c r="V544" s="21" t="n" hidden="false">
        <f>U544/N544-1</f>
        <v>Infinity</v>
      </c>
      <c r="W544" s="8" t="n">
        <v>1</v>
      </c>
      <c r="X544" s="20" t="n" hidden="false">
        <v>2059</v>
      </c>
      <c r="Y544" s="19" t="n" hidden="false">
        <v/>
      </c>
      <c r="Z544" s="19" t="n" hidden="false">
        <f>X544+Y544</f>
        <v>2059</v>
      </c>
      <c r="AA544" s="19" t="n" hidden="false">
        <f>ROUND(W544*X544,2)</f>
        <v>2059</v>
      </c>
      <c r="AB544" s="19" t="n" hidden="false">
        <v/>
      </c>
      <c r="AC544" s="19" t="n" hidden="false">
        <f>AA544+AB544</f>
        <v>2059</v>
      </c>
      <c r="AD544" s="21" t="n" hidden="false">
        <f>AC544/N544-1</f>
        <v>Infinity</v>
      </c>
      <c r="AE544" s="8" t="n">
        <v>1</v>
      </c>
      <c r="AF544" s="20" t="n" hidden="false">
        <v>1500</v>
      </c>
      <c r="AG544" s="19" t="n" hidden="false">
        <v/>
      </c>
      <c r="AH544" s="19" t="n" hidden="false">
        <f>AF544+AG544</f>
        <v>1500</v>
      </c>
      <c r="AI544" s="19" t="n" hidden="false">
        <f>ROUND(AE544*AF544,2)</f>
        <v>1500</v>
      </c>
      <c r="AJ544" s="19" t="n" hidden="false">
        <v/>
      </c>
      <c r="AK544" s="19" t="n" hidden="false">
        <f>AI544+AJ544</f>
        <v>1500</v>
      </c>
      <c r="AL544" s="21" t="n" hidden="false">
        <f>AK544/N544-1</f>
        <v>Infinity</v>
      </c>
      <c r="AM544" s="8" t="n">
        <v>0</v>
      </c>
      <c r="AN544" s="19" t="n" hidden="false">
        <v>0</v>
      </c>
      <c r="AO544" s="19" t="n" hidden="false">
        <v/>
      </c>
      <c r="AP544" s="19" t="n" hidden="false">
        <f>AN544+AO544</f>
        <v>0</v>
      </c>
      <c r="AQ544" s="19" t="n" hidden="false">
        <f>ROUND(AM544*AN544,2)</f>
        <v>0</v>
      </c>
      <c r="AR544" s="19" t="n" hidden="false">
        <v/>
      </c>
      <c r="AS544" s="19" t="n" hidden="false">
        <f>AQ544+AR544</f>
        <v>0</v>
      </c>
      <c r="AT544" s="21" t="n" hidden="false">
        <f>AS544/N544-1</f>
        <v>NaN</v>
      </c>
    </row>
    <row r="545" customFormat="false" hidden="false" outlineLevel="0" collapsed="false">
      <c r="A545" s="18" t="inlineStr">
        <is>
          <t xml:space="preserve">1.1.1.2.1.1.1.4.3</t>
        </is>
      </c>
      <c r="B545" s="18" t="inlineStr">
        <is>
          <t xml:space="preserve"/>
        </is>
      </c>
      <c r="C545" s="22" t="inlineStr">
        <is>
          <t xml:space="preserve">Перчатки диэлектрические до 1 кВ/Безшовные</t>
        </is>
      </c>
      <c r="D545" s="7" t="inlineStr">
        <is>
          <t xml:space="preserve"/>
        </is>
      </c>
      <c r="E545" s="7" t="inlineStr">
        <is>
          <t xml:space="preserve"/>
        </is>
      </c>
      <c r="F545" s="7" t="inlineStr">
        <is>
          <t xml:space="preserve">ПАР</t>
        </is>
      </c>
      <c r="G545" s="7" t="inlineStr">
        <is>
          <t xml:space="preserve">1</t>
        </is>
      </c>
      <c r="H545" s="8" t="n">
        <v>2</v>
      </c>
      <c r="I545" s="20" t="n">
        <v>0</v>
      </c>
      <c r="J545" s="19" t="n">
        <v/>
      </c>
      <c r="K545" s="19" t="n">
        <f>ROUND(I545,2)+J545</f>
        <v>0</v>
      </c>
      <c r="L545" s="19" t="n">
        <f>ROUND(H545*ROUND(I545,2),2)</f>
        <v>0</v>
      </c>
      <c r="M545" s="19" t="n">
        <v/>
      </c>
      <c r="N545" s="19" t="n">
        <f>L545+M545</f>
        <v>0</v>
      </c>
      <c r="O545" s="8" t="n">
        <v>2</v>
      </c>
      <c r="P545" s="20" t="n" hidden="false">
        <v>850</v>
      </c>
      <c r="Q545" s="19" t="n" hidden="false">
        <v/>
      </c>
      <c r="R545" s="19" t="n" hidden="false">
        <f>P545+Q545</f>
        <v>850</v>
      </c>
      <c r="S545" s="19" t="n" hidden="false">
        <f>ROUND(O545*P545,2)</f>
        <v>1700</v>
      </c>
      <c r="T545" s="19" t="n" hidden="false">
        <v/>
      </c>
      <c r="U545" s="19" t="n" hidden="false">
        <f>S545+T545</f>
        <v>1700</v>
      </c>
      <c r="V545" s="21" t="n" hidden="false">
        <f>U545/N545-1</f>
        <v>Infinity</v>
      </c>
      <c r="W545" s="8" t="n">
        <v>2</v>
      </c>
      <c r="X545" s="20" t="n" hidden="false">
        <v>850</v>
      </c>
      <c r="Y545" s="19" t="n" hidden="false">
        <v/>
      </c>
      <c r="Z545" s="19" t="n" hidden="false">
        <f>X545+Y545</f>
        <v>850</v>
      </c>
      <c r="AA545" s="19" t="n" hidden="false">
        <f>ROUND(W545*X545,2)</f>
        <v>1700</v>
      </c>
      <c r="AB545" s="19" t="n" hidden="false">
        <v/>
      </c>
      <c r="AC545" s="19" t="n" hidden="false">
        <f>AA545+AB545</f>
        <v>1700</v>
      </c>
      <c r="AD545" s="21" t="n" hidden="false">
        <f>AC545/N545-1</f>
        <v>Infinity</v>
      </c>
      <c r="AE545" s="8" t="n">
        <v>2</v>
      </c>
      <c r="AF545" s="20" t="n" hidden="false">
        <v>500</v>
      </c>
      <c r="AG545" s="19" t="n" hidden="false">
        <v/>
      </c>
      <c r="AH545" s="19" t="n" hidden="false">
        <f>AF545+AG545</f>
        <v>500</v>
      </c>
      <c r="AI545" s="19" t="n" hidden="false">
        <f>ROUND(AE545*AF545,2)</f>
        <v>1000</v>
      </c>
      <c r="AJ545" s="19" t="n" hidden="false">
        <v/>
      </c>
      <c r="AK545" s="19" t="n" hidden="false">
        <f>AI545+AJ545</f>
        <v>1000</v>
      </c>
      <c r="AL545" s="21" t="n" hidden="false">
        <f>AK545/N545-1</f>
        <v>Infinity</v>
      </c>
      <c r="AM545" s="8" t="n">
        <v>0</v>
      </c>
      <c r="AN545" s="19" t="n" hidden="false">
        <v>0</v>
      </c>
      <c r="AO545" s="19" t="n" hidden="false">
        <v/>
      </c>
      <c r="AP545" s="19" t="n" hidden="false">
        <f>AN545+AO545</f>
        <v>0</v>
      </c>
      <c r="AQ545" s="19" t="n" hidden="false">
        <f>ROUND(AM545*AN545,2)</f>
        <v>0</v>
      </c>
      <c r="AR545" s="19" t="n" hidden="false">
        <v/>
      </c>
      <c r="AS545" s="19" t="n" hidden="false">
        <f>AQ545+AR545</f>
        <v>0</v>
      </c>
      <c r="AT545" s="21" t="n" hidden="false">
        <f>AS545/N545-1</f>
        <v>NaN</v>
      </c>
    </row>
    <row r="546" customFormat="false" hidden="false" outlineLevel="0" collapsed="false">
      <c r="A546" s="18" t="inlineStr">
        <is>
          <t xml:space="preserve">1.1.1.2.1.1.1.4.4</t>
        </is>
      </c>
      <c r="B546" s="18" t="inlineStr">
        <is>
          <t xml:space="preserve"/>
        </is>
      </c>
      <c r="C546" s="22" t="inlineStr">
        <is>
          <t xml:space="preserve">Указатель напряжения_ / 10-500 В</t>
        </is>
      </c>
      <c r="D546" s="7" t="inlineStr">
        <is>
          <t xml:space="preserve">МИН-2 ТУ 25-04-84</t>
        </is>
      </c>
      <c r="E546" s="7" t="inlineStr">
        <is>
          <t xml:space="preserve"/>
        </is>
      </c>
      <c r="F546" s="7" t="inlineStr">
        <is>
          <t xml:space="preserve">ШТ</t>
        </is>
      </c>
      <c r="G546" s="7" t="inlineStr">
        <is>
          <t xml:space="preserve">1</t>
        </is>
      </c>
      <c r="H546" s="8" t="n">
        <v>2</v>
      </c>
      <c r="I546" s="20" t="n">
        <v>0</v>
      </c>
      <c r="J546" s="19" t="n">
        <v/>
      </c>
      <c r="K546" s="19" t="n">
        <f>ROUND(I546,2)+J546</f>
        <v>0</v>
      </c>
      <c r="L546" s="19" t="n">
        <f>ROUND(H546*ROUND(I546,2),2)</f>
        <v>0</v>
      </c>
      <c r="M546" s="19" t="n">
        <v/>
      </c>
      <c r="N546" s="19" t="n">
        <f>L546+M546</f>
        <v>0</v>
      </c>
      <c r="O546" s="8" t="n">
        <v>2</v>
      </c>
      <c r="P546" s="20" t="n" hidden="false">
        <v>3500</v>
      </c>
      <c r="Q546" s="19" t="n" hidden="false">
        <v/>
      </c>
      <c r="R546" s="19" t="n" hidden="false">
        <f>P546+Q546</f>
        <v>3500</v>
      </c>
      <c r="S546" s="19" t="n" hidden="false">
        <f>ROUND(O546*P546,2)</f>
        <v>7000</v>
      </c>
      <c r="T546" s="19" t="n" hidden="false">
        <v/>
      </c>
      <c r="U546" s="19" t="n" hidden="false">
        <f>S546+T546</f>
        <v>7000</v>
      </c>
      <c r="V546" s="21" t="n" hidden="false">
        <f>U546/N546-1</f>
        <v>Infinity</v>
      </c>
      <c r="W546" s="8" t="n">
        <v>2</v>
      </c>
      <c r="X546" s="20" t="n" hidden="false">
        <v>1700</v>
      </c>
      <c r="Y546" s="19" t="n" hidden="false">
        <v/>
      </c>
      <c r="Z546" s="19" t="n" hidden="false">
        <f>X546+Y546</f>
        <v>1700</v>
      </c>
      <c r="AA546" s="19" t="n" hidden="false">
        <f>ROUND(W546*X546,2)</f>
        <v>3400</v>
      </c>
      <c r="AB546" s="19" t="n" hidden="false">
        <v/>
      </c>
      <c r="AC546" s="19" t="n" hidden="false">
        <f>AA546+AB546</f>
        <v>3400</v>
      </c>
      <c r="AD546" s="21" t="n" hidden="false">
        <f>AC546/N546-1</f>
        <v>Infinity</v>
      </c>
      <c r="AE546" s="8" t="n">
        <v>2</v>
      </c>
      <c r="AF546" s="20" t="n" hidden="false">
        <v>1500</v>
      </c>
      <c r="AG546" s="19" t="n" hidden="false">
        <v/>
      </c>
      <c r="AH546" s="19" t="n" hidden="false">
        <f>AF546+AG546</f>
        <v>1500</v>
      </c>
      <c r="AI546" s="19" t="n" hidden="false">
        <f>ROUND(AE546*AF546,2)</f>
        <v>3000</v>
      </c>
      <c r="AJ546" s="19" t="n" hidden="false">
        <v/>
      </c>
      <c r="AK546" s="19" t="n" hidden="false">
        <f>AI546+AJ546</f>
        <v>3000</v>
      </c>
      <c r="AL546" s="21" t="n" hidden="false">
        <f>AK546/N546-1</f>
        <v>Infinity</v>
      </c>
      <c r="AM546" s="8" t="n">
        <v>0</v>
      </c>
      <c r="AN546" s="19" t="n" hidden="false">
        <v>0</v>
      </c>
      <c r="AO546" s="19" t="n" hidden="false">
        <v/>
      </c>
      <c r="AP546" s="19" t="n" hidden="false">
        <f>AN546+AO546</f>
        <v>0</v>
      </c>
      <c r="AQ546" s="19" t="n" hidden="false">
        <f>ROUND(AM546*AN546,2)</f>
        <v>0</v>
      </c>
      <c r="AR546" s="19" t="n" hidden="false">
        <v/>
      </c>
      <c r="AS546" s="19" t="n" hidden="false">
        <f>AQ546+AR546</f>
        <v>0</v>
      </c>
      <c r="AT546" s="21" t="n" hidden="false">
        <f>AS546/N546-1</f>
        <v>NaN</v>
      </c>
    </row>
    <row r="547" customFormat="false" hidden="false" outlineLevel="0" collapsed="false">
      <c r="A547" s="18" t="inlineStr">
        <is>
          <t xml:space="preserve">1.1.1.2.1.1.1.4.5</t>
        </is>
      </c>
      <c r="B547" s="18" t="inlineStr">
        <is>
          <t xml:space="preserve"/>
        </is>
      </c>
      <c r="C547" s="22" t="inlineStr">
        <is>
          <t xml:space="preserve">Предупредительные плакаты и знаки безопасности_</t>
        </is>
      </c>
      <c r="D547" s="7" t="inlineStr">
        <is>
          <t xml:space="preserve"/>
        </is>
      </c>
      <c r="E547" s="7" t="inlineStr">
        <is>
          <t xml:space="preserve"/>
        </is>
      </c>
      <c r="F547" s="7" t="inlineStr">
        <is>
          <t xml:space="preserve">ШТ</t>
        </is>
      </c>
      <c r="G547" s="7" t="inlineStr">
        <is>
          <t xml:space="preserve">1</t>
        </is>
      </c>
      <c r="H547" s="8" t="n">
        <v>2</v>
      </c>
      <c r="I547" s="20" t="n">
        <v>214.94</v>
      </c>
      <c r="J547" s="19" t="n">
        <v/>
      </c>
      <c r="K547" s="19" t="n">
        <f>ROUND(I547,2)+J547</f>
        <v>214.94</v>
      </c>
      <c r="L547" s="19" t="n">
        <f>ROUND(H547*ROUND(I547,2),2)</f>
        <v>429.88</v>
      </c>
      <c r="M547" s="19" t="n">
        <v/>
      </c>
      <c r="N547" s="19" t="n">
        <f>L547+M547</f>
        <v>429.88</v>
      </c>
      <c r="O547" s="8" t="n">
        <v>2</v>
      </c>
      <c r="P547" s="20" t="n" hidden="false">
        <v>500</v>
      </c>
      <c r="Q547" s="19" t="n" hidden="false">
        <v/>
      </c>
      <c r="R547" s="19" t="n" hidden="false">
        <f>P547+Q547</f>
        <v>500</v>
      </c>
      <c r="S547" s="19" t="n" hidden="false">
        <f>ROUND(O547*P547,2)</f>
        <v>1000</v>
      </c>
      <c r="T547" s="19" t="n" hidden="false">
        <v/>
      </c>
      <c r="U547" s="19" t="n" hidden="false">
        <f>S547+T547</f>
        <v>1000</v>
      </c>
      <c r="V547" s="21" t="n" hidden="false">
        <f>U547/N547-1</f>
        <v>1.3262305759746909</v>
      </c>
      <c r="W547" s="8" t="n">
        <v>2</v>
      </c>
      <c r="X547" s="20" t="n" hidden="false">
        <v>2100</v>
      </c>
      <c r="Y547" s="19" t="n" hidden="false">
        <v/>
      </c>
      <c r="Z547" s="19" t="n" hidden="false">
        <f>X547+Y547</f>
        <v>2100</v>
      </c>
      <c r="AA547" s="19" t="n" hidden="false">
        <f>ROUND(W547*X547,2)</f>
        <v>4200</v>
      </c>
      <c r="AB547" s="19" t="n" hidden="false">
        <v/>
      </c>
      <c r="AC547" s="19" t="n" hidden="false">
        <f>AA547+AB547</f>
        <v>4200</v>
      </c>
      <c r="AD547" s="21" t="n" hidden="false">
        <f>AC547/N547-1</f>
        <v>8.7701684190937</v>
      </c>
      <c r="AE547" s="8" t="n">
        <v>2</v>
      </c>
      <c r="AF547" s="20" t="n" hidden="false">
        <v>2000</v>
      </c>
      <c r="AG547" s="19" t="n" hidden="false">
        <v/>
      </c>
      <c r="AH547" s="19" t="n" hidden="false">
        <f>AF547+AG547</f>
        <v>2000</v>
      </c>
      <c r="AI547" s="19" t="n" hidden="false">
        <f>ROUND(AE547*AF547,2)</f>
        <v>4000</v>
      </c>
      <c r="AJ547" s="19" t="n" hidden="false">
        <v/>
      </c>
      <c r="AK547" s="19" t="n" hidden="false">
        <f>AI547+AJ547</f>
        <v>4000</v>
      </c>
      <c r="AL547" s="21" t="n" hidden="false">
        <f>AK547/N547-1</f>
        <v>8.304922303898763</v>
      </c>
      <c r="AM547" s="8" t="n">
        <v>0</v>
      </c>
      <c r="AN547" s="19" t="n" hidden="false">
        <v>0</v>
      </c>
      <c r="AO547" s="19" t="n" hidden="false">
        <v/>
      </c>
      <c r="AP547" s="19" t="n" hidden="false">
        <f>AN547+AO547</f>
        <v>0</v>
      </c>
      <c r="AQ547" s="19" t="n" hidden="false">
        <f>ROUND(AM547*AN547,2)</f>
        <v>0</v>
      </c>
      <c r="AR547" s="19" t="n" hidden="false">
        <v/>
      </c>
      <c r="AS547" s="19" t="n" hidden="false">
        <f>AQ547+AR547</f>
        <v>0</v>
      </c>
      <c r="AT547" s="21" t="n" hidden="false">
        <f>AS547/N547-1</f>
        <v>-1</v>
      </c>
    </row>
    <row r="548" customFormat="false" hidden="false" outlineLevel="0" collapsed="false">
      <c r="A548" s="18" t="inlineStr">
        <is>
          <t xml:space="preserve">1.1.1.2.1.1.1.4.6</t>
        </is>
      </c>
      <c r="B548" s="18" t="inlineStr">
        <is>
          <t xml:space="preserve"/>
        </is>
      </c>
      <c r="C548" s="22" t="inlineStr">
        <is>
          <t xml:space="preserve">Диэлектрические ковры_ /  800х1500 мм</t>
        </is>
      </c>
      <c r="D548" s="7" t="inlineStr">
        <is>
          <t xml:space="preserve">компл</t>
        </is>
      </c>
      <c r="E548" s="7" t="inlineStr">
        <is>
          <t xml:space="preserve"/>
        </is>
      </c>
      <c r="F548" s="7" t="inlineStr">
        <is>
          <t xml:space="preserve">ШТ</t>
        </is>
      </c>
      <c r="G548" s="7" t="inlineStr">
        <is>
          <t xml:space="preserve">1</t>
        </is>
      </c>
      <c r="H548" s="8" t="n">
        <v>3</v>
      </c>
      <c r="I548" s="20" t="n">
        <v>0</v>
      </c>
      <c r="J548" s="19" t="n">
        <v/>
      </c>
      <c r="K548" s="19" t="n">
        <f>ROUND(I548,2)+J548</f>
        <v>0</v>
      </c>
      <c r="L548" s="19" t="n">
        <f>ROUND(H548*ROUND(I548,2),2)</f>
        <v>0</v>
      </c>
      <c r="M548" s="19" t="n">
        <v/>
      </c>
      <c r="N548" s="19" t="n">
        <f>L548+M548</f>
        <v>0</v>
      </c>
      <c r="O548" s="8" t="n">
        <v>3</v>
      </c>
      <c r="P548" s="20" t="n" hidden="false">
        <v>2800</v>
      </c>
      <c r="Q548" s="19" t="n" hidden="false">
        <v/>
      </c>
      <c r="R548" s="19" t="n" hidden="false">
        <f>P548+Q548</f>
        <v>2800</v>
      </c>
      <c r="S548" s="19" t="n" hidden="false">
        <f>ROUND(O548*P548,2)</f>
        <v>8400</v>
      </c>
      <c r="T548" s="19" t="n" hidden="false">
        <v/>
      </c>
      <c r="U548" s="19" t="n" hidden="false">
        <f>S548+T548</f>
        <v>8400</v>
      </c>
      <c r="V548" s="21" t="n" hidden="false">
        <f>U548/N548-1</f>
        <v>Infinity</v>
      </c>
      <c r="W548" s="8" t="n">
        <v>3</v>
      </c>
      <c r="X548" s="20" t="n" hidden="false">
        <v>2280</v>
      </c>
      <c r="Y548" s="19" t="n" hidden="false">
        <v/>
      </c>
      <c r="Z548" s="19" t="n" hidden="false">
        <f>X548+Y548</f>
        <v>2280</v>
      </c>
      <c r="AA548" s="19" t="n" hidden="false">
        <f>ROUND(W548*X548,2)</f>
        <v>6840</v>
      </c>
      <c r="AB548" s="19" t="n" hidden="false">
        <v/>
      </c>
      <c r="AC548" s="19" t="n" hidden="false">
        <f>AA548+AB548</f>
        <v>6840</v>
      </c>
      <c r="AD548" s="21" t="n" hidden="false">
        <f>AC548/N548-1</f>
        <v>Infinity</v>
      </c>
      <c r="AE548" s="8" t="n">
        <v>3</v>
      </c>
      <c r="AF548" s="20" t="n" hidden="false">
        <v>1500</v>
      </c>
      <c r="AG548" s="19" t="n" hidden="false">
        <v/>
      </c>
      <c r="AH548" s="19" t="n" hidden="false">
        <f>AF548+AG548</f>
        <v>1500</v>
      </c>
      <c r="AI548" s="19" t="n" hidden="false">
        <f>ROUND(AE548*AF548,2)</f>
        <v>4500</v>
      </c>
      <c r="AJ548" s="19" t="n" hidden="false">
        <v/>
      </c>
      <c r="AK548" s="19" t="n" hidden="false">
        <f>AI548+AJ548</f>
        <v>4500</v>
      </c>
      <c r="AL548" s="21" t="n" hidden="false">
        <f>AK548/N548-1</f>
        <v>Infinity</v>
      </c>
      <c r="AM548" s="8" t="n">
        <v>0</v>
      </c>
      <c r="AN548" s="19" t="n" hidden="false">
        <v>0</v>
      </c>
      <c r="AO548" s="19" t="n" hidden="false">
        <v/>
      </c>
      <c r="AP548" s="19" t="n" hidden="false">
        <f>AN548+AO548</f>
        <v>0</v>
      </c>
      <c r="AQ548" s="19" t="n" hidden="false">
        <f>ROUND(AM548*AN548,2)</f>
        <v>0</v>
      </c>
      <c r="AR548" s="19" t="n" hidden="false">
        <v/>
      </c>
      <c r="AS548" s="19" t="n" hidden="false">
        <f>AQ548+AR548</f>
        <v>0</v>
      </c>
      <c r="AT548" s="21" t="n" hidden="false">
        <f>AS548/N548-1</f>
        <v>NaN</v>
      </c>
    </row>
    <row r="549" customFormat="false" hidden="false" outlineLevel="0" collapsed="false">
      <c r="A549" s="18" t="inlineStr">
        <is>
          <t xml:space="preserve">1.1.1.2.1.1.1.4.7</t>
        </is>
      </c>
      <c r="B549" s="18" t="inlineStr">
        <is>
          <t xml:space="preserve"/>
        </is>
      </c>
      <c r="C549" s="22" t="inlineStr">
        <is>
          <t xml:space="preserve">Диэлектрические галоши_</t>
        </is>
      </c>
      <c r="D549" s="7" t="inlineStr">
        <is>
          <t xml:space="preserve"/>
        </is>
      </c>
      <c r="E549" s="7" t="inlineStr">
        <is>
          <t xml:space="preserve"/>
        </is>
      </c>
      <c r="F549" s="7" t="inlineStr">
        <is>
          <t xml:space="preserve">ШТ</t>
        </is>
      </c>
      <c r="G549" s="7" t="inlineStr">
        <is>
          <t xml:space="preserve">1</t>
        </is>
      </c>
      <c r="H549" s="8" t="n">
        <v>2</v>
      </c>
      <c r="I549" s="20" t="n">
        <v>876.44</v>
      </c>
      <c r="J549" s="19" t="n">
        <v/>
      </c>
      <c r="K549" s="19" t="n">
        <f>ROUND(I549,2)+J549</f>
        <v>876.44</v>
      </c>
      <c r="L549" s="19" t="n">
        <f>ROUND(H549*ROUND(I549,2),2)</f>
        <v>1752.88</v>
      </c>
      <c r="M549" s="19" t="n">
        <v/>
      </c>
      <c r="N549" s="19" t="n">
        <f>L549+M549</f>
        <v>1752.88</v>
      </c>
      <c r="O549" s="8" t="n">
        <v>2</v>
      </c>
      <c r="P549" s="20" t="n" hidden="false">
        <v>766</v>
      </c>
      <c r="Q549" s="19" t="n" hidden="false">
        <v/>
      </c>
      <c r="R549" s="19" t="n" hidden="false">
        <f>P549+Q549</f>
        <v>766</v>
      </c>
      <c r="S549" s="19" t="n" hidden="false">
        <f>ROUND(O549*P549,2)</f>
        <v>1532</v>
      </c>
      <c r="T549" s="19" t="n" hidden="false">
        <v/>
      </c>
      <c r="U549" s="19" t="n" hidden="false">
        <f>S549+T549</f>
        <v>1532</v>
      </c>
      <c r="V549" s="21" t="n" hidden="false">
        <f>U549/N549-1</f>
        <v>-0.12600976678380726</v>
      </c>
      <c r="W549" s="8" t="n">
        <v>2</v>
      </c>
      <c r="X549" s="20" t="n" hidden="false">
        <v>1150</v>
      </c>
      <c r="Y549" s="19" t="n" hidden="false">
        <v/>
      </c>
      <c r="Z549" s="19" t="n" hidden="false">
        <f>X549+Y549</f>
        <v>1150</v>
      </c>
      <c r="AA549" s="19" t="n" hidden="false">
        <f>ROUND(W549*X549,2)</f>
        <v>2300</v>
      </c>
      <c r="AB549" s="19" t="n" hidden="false">
        <v/>
      </c>
      <c r="AC549" s="19" t="n" hidden="false">
        <f>AA549+AB549</f>
        <v>2300</v>
      </c>
      <c r="AD549" s="21" t="n" hidden="false">
        <f>AC549/N549-1</f>
        <v>0.31212632924102035</v>
      </c>
      <c r="AE549" s="8" t="n">
        <v>2</v>
      </c>
      <c r="AF549" s="20" t="n" hidden="false">
        <v>500</v>
      </c>
      <c r="AG549" s="19" t="n" hidden="false">
        <v/>
      </c>
      <c r="AH549" s="19" t="n" hidden="false">
        <f>AF549+AG549</f>
        <v>500</v>
      </c>
      <c r="AI549" s="19" t="n" hidden="false">
        <f>ROUND(AE549*AF549,2)</f>
        <v>1000</v>
      </c>
      <c r="AJ549" s="19" t="n" hidden="false">
        <v/>
      </c>
      <c r="AK549" s="19" t="n" hidden="false">
        <f>AI549+AJ549</f>
        <v>1000</v>
      </c>
      <c r="AL549" s="21" t="n" hidden="false">
        <f>AK549/N549-1</f>
        <v>-0.42951029163433896</v>
      </c>
      <c r="AM549" s="8" t="n">
        <v>0</v>
      </c>
      <c r="AN549" s="19" t="n" hidden="false">
        <v>0</v>
      </c>
      <c r="AO549" s="19" t="n" hidden="false">
        <v/>
      </c>
      <c r="AP549" s="19" t="n" hidden="false">
        <f>AN549+AO549</f>
        <v>0</v>
      </c>
      <c r="AQ549" s="19" t="n" hidden="false">
        <f>ROUND(AM549*AN549,2)</f>
        <v>0</v>
      </c>
      <c r="AR549" s="19" t="n" hidden="false">
        <v/>
      </c>
      <c r="AS549" s="19" t="n" hidden="false">
        <f>AQ549+AR549</f>
        <v>0</v>
      </c>
      <c r="AT549" s="21" t="n" hidden="false">
        <f>AS549/N549-1</f>
        <v>-1</v>
      </c>
    </row>
    <row r="550" customFormat="false" hidden="false" outlineLevel="0" collapsed="false">
      <c r="A550" s="18" t="inlineStr">
        <is>
          <t xml:space="preserve">1.1.1.2.1.1.1.4.8</t>
        </is>
      </c>
      <c r="B550" s="18" t="inlineStr">
        <is>
          <t xml:space="preserve"/>
        </is>
      </c>
      <c r="C550" s="22" t="inlineStr">
        <is>
          <t xml:space="preserve">Защитные очки</t>
        </is>
      </c>
      <c r="D550" s="7" t="inlineStr">
        <is>
          <t xml:space="preserve"/>
        </is>
      </c>
      <c r="E550" s="7" t="inlineStr">
        <is>
          <t xml:space="preserve"/>
        </is>
      </c>
      <c r="F550" s="7" t="inlineStr">
        <is>
          <t xml:space="preserve">ШТ</t>
        </is>
      </c>
      <c r="G550" s="7" t="inlineStr">
        <is>
          <t xml:space="preserve">1</t>
        </is>
      </c>
      <c r="H550" s="8" t="n">
        <v>1</v>
      </c>
      <c r="I550" s="20" t="n">
        <v>72.85</v>
      </c>
      <c r="J550" s="19" t="n">
        <v/>
      </c>
      <c r="K550" s="19" t="n">
        <f>ROUND(I550,2)+J550</f>
        <v>72.85</v>
      </c>
      <c r="L550" s="19" t="n">
        <f>ROUND(H550*ROUND(I550,2),2)</f>
        <v>72.85</v>
      </c>
      <c r="M550" s="19" t="n">
        <v/>
      </c>
      <c r="N550" s="19" t="n">
        <f>L550+M550</f>
        <v>72.85</v>
      </c>
      <c r="O550" s="8" t="n">
        <v>1</v>
      </c>
      <c r="P550" s="20" t="n" hidden="false">
        <v>347</v>
      </c>
      <c r="Q550" s="19" t="n" hidden="false">
        <v/>
      </c>
      <c r="R550" s="19" t="n" hidden="false">
        <f>P550+Q550</f>
        <v>347</v>
      </c>
      <c r="S550" s="19" t="n" hidden="false">
        <f>ROUND(O550*P550,2)</f>
        <v>347</v>
      </c>
      <c r="T550" s="19" t="n" hidden="false">
        <v/>
      </c>
      <c r="U550" s="19" t="n" hidden="false">
        <f>S550+T550</f>
        <v>347</v>
      </c>
      <c r="V550" s="21" t="n" hidden="false">
        <f>U550/N550-1</f>
        <v>3.7632120796156494</v>
      </c>
      <c r="W550" s="8" t="n">
        <v>1</v>
      </c>
      <c r="X550" s="20" t="n" hidden="false">
        <v>195</v>
      </c>
      <c r="Y550" s="19" t="n" hidden="false">
        <v/>
      </c>
      <c r="Z550" s="19" t="n" hidden="false">
        <f>X550+Y550</f>
        <v>195</v>
      </c>
      <c r="AA550" s="19" t="n" hidden="false">
        <f>ROUND(W550*X550,2)</f>
        <v>195</v>
      </c>
      <c r="AB550" s="19" t="n" hidden="false">
        <v/>
      </c>
      <c r="AC550" s="19" t="n" hidden="false">
        <f>AA550+AB550</f>
        <v>195</v>
      </c>
      <c r="AD550" s="21" t="n" hidden="false">
        <f>AC550/N550-1</f>
        <v>1.6767330130404945</v>
      </c>
      <c r="AE550" s="8" t="n">
        <v>1</v>
      </c>
      <c r="AF550" s="20" t="n" hidden="false">
        <v>500</v>
      </c>
      <c r="AG550" s="19" t="n" hidden="false">
        <v/>
      </c>
      <c r="AH550" s="19" t="n" hidden="false">
        <f>AF550+AG550</f>
        <v>500</v>
      </c>
      <c r="AI550" s="19" t="n" hidden="false">
        <f>ROUND(AE550*AF550,2)</f>
        <v>500</v>
      </c>
      <c r="AJ550" s="19" t="n" hidden="false">
        <v/>
      </c>
      <c r="AK550" s="19" t="n" hidden="false">
        <f>AI550+AJ550</f>
        <v>500</v>
      </c>
      <c r="AL550" s="21" t="n" hidden="false">
        <f>AK550/N550-1</f>
        <v>5.863417982155114</v>
      </c>
      <c r="AM550" s="8" t="n">
        <v>0</v>
      </c>
      <c r="AN550" s="19" t="n" hidden="false">
        <v>0</v>
      </c>
      <c r="AO550" s="19" t="n" hidden="false">
        <v/>
      </c>
      <c r="AP550" s="19" t="n" hidden="false">
        <f>AN550+AO550</f>
        <v>0</v>
      </c>
      <c r="AQ550" s="19" t="n" hidden="false">
        <f>ROUND(AM550*AN550,2)</f>
        <v>0</v>
      </c>
      <c r="AR550" s="19" t="n" hidden="false">
        <v/>
      </c>
      <c r="AS550" s="19" t="n" hidden="false">
        <f>AQ550+AR550</f>
        <v>0</v>
      </c>
      <c r="AT550" s="21" t="n" hidden="false">
        <f>AS550/N550-1</f>
        <v>-1</v>
      </c>
    </row>
    <row r="551" customFormat="false" hidden="false" outlineLevel="0" collapsed="false">
      <c r="A551" s="18" t="inlineStr">
        <is>
          <t xml:space="preserve">1.1.1.2.1.1.1.4.9</t>
        </is>
      </c>
      <c r="B551" s="18" t="inlineStr">
        <is>
          <t xml:space="preserve"/>
        </is>
      </c>
      <c r="C551" s="22" t="inlineStr">
        <is>
          <t xml:space="preserve">Аптечка_</t>
        </is>
      </c>
      <c r="D551" s="7" t="inlineStr">
        <is>
          <t xml:space="preserve"/>
        </is>
      </c>
      <c r="E551" s="7" t="inlineStr">
        <is>
          <t xml:space="preserve"/>
        </is>
      </c>
      <c r="F551" s="7" t="inlineStr">
        <is>
          <t xml:space="preserve">ШТ</t>
        </is>
      </c>
      <c r="G551" s="7" t="inlineStr">
        <is>
          <t xml:space="preserve">1</t>
        </is>
      </c>
      <c r="H551" s="8" t="n">
        <v>1</v>
      </c>
      <c r="I551" s="20" t="n">
        <v>2954.24</v>
      </c>
      <c r="J551" s="19" t="n">
        <v/>
      </c>
      <c r="K551" s="19" t="n">
        <f>ROUND(I551,2)+J551</f>
        <v>2954.24</v>
      </c>
      <c r="L551" s="19" t="n">
        <f>ROUND(H551*ROUND(I551,2),2)</f>
        <v>2954.24</v>
      </c>
      <c r="M551" s="19" t="n">
        <v/>
      </c>
      <c r="N551" s="19" t="n">
        <f>L551+M551</f>
        <v>2954.24</v>
      </c>
      <c r="O551" s="8" t="n">
        <v>1</v>
      </c>
      <c r="P551" s="20" t="n" hidden="false">
        <v>1550</v>
      </c>
      <c r="Q551" s="19" t="n" hidden="false">
        <v/>
      </c>
      <c r="R551" s="19" t="n" hidden="false">
        <f>P551+Q551</f>
        <v>1550</v>
      </c>
      <c r="S551" s="19" t="n" hidden="false">
        <f>ROUND(O551*P551,2)</f>
        <v>1550</v>
      </c>
      <c r="T551" s="19" t="n" hidden="false">
        <v/>
      </c>
      <c r="U551" s="19" t="n" hidden="false">
        <f>S551+T551</f>
        <v>1550</v>
      </c>
      <c r="V551" s="21" t="n" hidden="false">
        <f>U551/N551-1</f>
        <v>-0.4753303726169844</v>
      </c>
      <c r="W551" s="8" t="n">
        <v>1</v>
      </c>
      <c r="X551" s="20" t="n" hidden="false">
        <v>1680</v>
      </c>
      <c r="Y551" s="19" t="n" hidden="false">
        <v/>
      </c>
      <c r="Z551" s="19" t="n" hidden="false">
        <f>X551+Y551</f>
        <v>1680</v>
      </c>
      <c r="AA551" s="19" t="n" hidden="false">
        <f>ROUND(W551*X551,2)</f>
        <v>1680</v>
      </c>
      <c r="AB551" s="19" t="n" hidden="false">
        <v/>
      </c>
      <c r="AC551" s="19" t="n" hidden="false">
        <f>AA551+AB551</f>
        <v>1680</v>
      </c>
      <c r="AD551" s="21" t="n" hidden="false">
        <f>AC551/N551-1</f>
        <v>-0.43132582322357016</v>
      </c>
      <c r="AE551" s="8" t="n">
        <v>1</v>
      </c>
      <c r="AF551" s="20" t="n" hidden="false">
        <v>1500</v>
      </c>
      <c r="AG551" s="19" t="n" hidden="false">
        <v/>
      </c>
      <c r="AH551" s="19" t="n" hidden="false">
        <f>AF551+AG551</f>
        <v>1500</v>
      </c>
      <c r="AI551" s="19" t="n" hidden="false">
        <f>ROUND(AE551*AF551,2)</f>
        <v>1500</v>
      </c>
      <c r="AJ551" s="19" t="n" hidden="false">
        <v/>
      </c>
      <c r="AK551" s="19" t="n" hidden="false">
        <f>AI551+AJ551</f>
        <v>1500</v>
      </c>
      <c r="AL551" s="21" t="n" hidden="false">
        <f>AK551/N551-1</f>
        <v>-0.4922551993067591</v>
      </c>
      <c r="AM551" s="8" t="n">
        <v>0</v>
      </c>
      <c r="AN551" s="19" t="n" hidden="false">
        <v>0</v>
      </c>
      <c r="AO551" s="19" t="n" hidden="false">
        <v/>
      </c>
      <c r="AP551" s="19" t="n" hidden="false">
        <f>AN551+AO551</f>
        <v>0</v>
      </c>
      <c r="AQ551" s="19" t="n" hidden="false">
        <f>ROUND(AM551*AN551,2)</f>
        <v>0</v>
      </c>
      <c r="AR551" s="19" t="n" hidden="false">
        <v/>
      </c>
      <c r="AS551" s="19" t="n" hidden="false">
        <f>AQ551+AR551</f>
        <v>0</v>
      </c>
      <c r="AT551" s="21" t="n" hidden="false">
        <f>AS551/N551-1</f>
        <v>-1</v>
      </c>
    </row>
    <row r="552" customFormat="false" hidden="false" outlineLevel="0" collapsed="false">
      <c r="A552" s="18" t="inlineStr">
        <is>
          <t xml:space="preserve">1.1.1.2.1.1.1.4.10</t>
        </is>
      </c>
      <c r="B552" s="18" t="inlineStr">
        <is>
          <t xml:space="preserve"/>
        </is>
      </c>
      <c r="C552" s="22" t="inlineStr">
        <is>
          <t xml:space="preserve">Заземления переносные_</t>
        </is>
      </c>
      <c r="D552" s="7" t="inlineStr">
        <is>
          <t xml:space="preserve"/>
        </is>
      </c>
      <c r="E552" s="7" t="inlineStr">
        <is>
          <t xml:space="preserve"/>
        </is>
      </c>
      <c r="F552" s="7" t="inlineStr">
        <is>
          <t xml:space="preserve">КОМПЛ</t>
        </is>
      </c>
      <c r="G552" s="7" t="inlineStr">
        <is>
          <t xml:space="preserve">1</t>
        </is>
      </c>
      <c r="H552" s="8" t="n">
        <v>1</v>
      </c>
      <c r="I552" s="20" t="n">
        <v>0</v>
      </c>
      <c r="J552" s="19" t="n">
        <v/>
      </c>
      <c r="K552" s="19" t="n">
        <f>ROUND(I552,2)+J552</f>
        <v>0</v>
      </c>
      <c r="L552" s="19" t="n">
        <f>ROUND(H552*ROUND(I552,2),2)</f>
        <v>0</v>
      </c>
      <c r="M552" s="19" t="n">
        <v/>
      </c>
      <c r="N552" s="19" t="n">
        <f>L552+M552</f>
        <v>0</v>
      </c>
      <c r="O552" s="8" t="n">
        <v>1</v>
      </c>
      <c r="P552" s="20" t="n" hidden="false">
        <v>5250</v>
      </c>
      <c r="Q552" s="19" t="n" hidden="false">
        <v/>
      </c>
      <c r="R552" s="19" t="n" hidden="false">
        <f>P552+Q552</f>
        <v>5250</v>
      </c>
      <c r="S552" s="19" t="n" hidden="false">
        <f>ROUND(O552*P552,2)</f>
        <v>5250</v>
      </c>
      <c r="T552" s="19" t="n" hidden="false">
        <v/>
      </c>
      <c r="U552" s="19" t="n" hidden="false">
        <f>S552+T552</f>
        <v>5250</v>
      </c>
      <c r="V552" s="21" t="n" hidden="false">
        <f>U552/N552-1</f>
        <v>Infinity</v>
      </c>
      <c r="W552" s="8" t="n">
        <v>1</v>
      </c>
      <c r="X552" s="20" t="n" hidden="false">
        <v>6650</v>
      </c>
      <c r="Y552" s="19" t="n" hidden="false">
        <v/>
      </c>
      <c r="Z552" s="19" t="n" hidden="false">
        <f>X552+Y552</f>
        <v>6650</v>
      </c>
      <c r="AA552" s="19" t="n" hidden="false">
        <f>ROUND(W552*X552,2)</f>
        <v>6650</v>
      </c>
      <c r="AB552" s="19" t="n" hidden="false">
        <v/>
      </c>
      <c r="AC552" s="19" t="n" hidden="false">
        <f>AA552+AB552</f>
        <v>6650</v>
      </c>
      <c r="AD552" s="21" t="n" hidden="false">
        <f>AC552/N552-1</f>
        <v>Infinity</v>
      </c>
      <c r="AE552" s="8" t="n">
        <v>1</v>
      </c>
      <c r="AF552" s="20" t="n" hidden="false">
        <v>500</v>
      </c>
      <c r="AG552" s="19" t="n" hidden="false">
        <v/>
      </c>
      <c r="AH552" s="19" t="n" hidden="false">
        <f>AF552+AG552</f>
        <v>500</v>
      </c>
      <c r="AI552" s="19" t="n" hidden="false">
        <f>ROUND(AE552*AF552,2)</f>
        <v>500</v>
      </c>
      <c r="AJ552" s="19" t="n" hidden="false">
        <v/>
      </c>
      <c r="AK552" s="19" t="n" hidden="false">
        <f>AI552+AJ552</f>
        <v>500</v>
      </c>
      <c r="AL552" s="21" t="n" hidden="false">
        <f>AK552/N552-1</f>
        <v>Infinity</v>
      </c>
      <c r="AM552" s="8" t="n">
        <v>0</v>
      </c>
      <c r="AN552" s="19" t="n" hidden="false">
        <v>0</v>
      </c>
      <c r="AO552" s="19" t="n" hidden="false">
        <v/>
      </c>
      <c r="AP552" s="19" t="n" hidden="false">
        <f>AN552+AO552</f>
        <v>0</v>
      </c>
      <c r="AQ552" s="19" t="n" hidden="false">
        <f>ROUND(AM552*AN552,2)</f>
        <v>0</v>
      </c>
      <c r="AR552" s="19" t="n" hidden="false">
        <v/>
      </c>
      <c r="AS552" s="19" t="n" hidden="false">
        <f>AQ552+AR552</f>
        <v>0</v>
      </c>
      <c r="AT552" s="21" t="n" hidden="false">
        <f>AS552/N552-1</f>
        <v>NaN</v>
      </c>
    </row>
    <row r="553" customFormat="false" hidden="false" outlineLevel="0" collapsed="false">
      <c r="A553" s="18" t="inlineStr">
        <is>
          <t xml:space="preserve">1.1.1.2.1.1.1.5</t>
        </is>
      </c>
      <c r="B553" s="18" t="inlineStr">
        <is>
          <t xml:space="preserve"/>
        </is>
      </c>
      <c r="C553" s="18" t="inlineStr">
        <is>
          <t xml:space="preserve">Пуско-наладочные работы ВРУ</t>
        </is>
      </c>
      <c r="D553" s="7" t="inlineStr">
        <is>
          <t xml:space="preserve"/>
        </is>
      </c>
      <c r="E553" s="7" t="inlineStr">
        <is>
          <t xml:space="preserve"/>
        </is>
      </c>
      <c r="F553" s="7" t="inlineStr">
        <is>
          <t xml:space="preserve">ШТ</t>
        </is>
      </c>
      <c r="G553" s="7" t="inlineStr">
        <is>
          <t xml:space="preserve">1</t>
        </is>
      </c>
      <c r="H553" s="8" t="n">
        <v>2</v>
      </c>
      <c r="I553" s="19" t="n">
        <v/>
      </c>
      <c r="J553" s="20" t="n">
        <v>255646</v>
      </c>
      <c r="K553" s="19" t="n">
        <f>I553+ROUND(J553,2)</f>
        <v>255646</v>
      </c>
      <c r="L553" s="19" t="n">
        <v/>
      </c>
      <c r="M553" s="19" t="n">
        <f>ROUND(H553*ROUND(J553,2),2)</f>
        <v>511292</v>
      </c>
      <c r="N553" s="19" t="n">
        <f>L553+M553</f>
        <v>511292</v>
      </c>
      <c r="O553" s="8" t="n">
        <v>2</v>
      </c>
      <c r="P553" s="19" t="n" hidden="false">
        <v/>
      </c>
      <c r="Q553" s="20" t="n" hidden="false">
        <v>76432</v>
      </c>
      <c r="R553" s="19" t="n" hidden="false">
        <f>P553+Q553</f>
        <v>76432</v>
      </c>
      <c r="S553" s="19" t="n" hidden="false">
        <v/>
      </c>
      <c r="T553" s="19" t="n" hidden="false">
        <f>ROUND(O553*Q553,2)</f>
        <v>152864</v>
      </c>
      <c r="U553" s="19" t="n" hidden="false">
        <f>S553+T553</f>
        <v>152864</v>
      </c>
      <c r="V553" s="21" t="n" hidden="false">
        <f>U553/N553-1</f>
        <v>-0.7010240723500465</v>
      </c>
      <c r="W553" s="8" t="n">
        <v>2</v>
      </c>
      <c r="X553" s="19" t="n" hidden="false">
        <v/>
      </c>
      <c r="Y553" s="20" t="n" hidden="false">
        <v>120000</v>
      </c>
      <c r="Z553" s="19" t="n" hidden="false">
        <f>X553+Y553</f>
        <v>120000</v>
      </c>
      <c r="AA553" s="19" t="n" hidden="false">
        <v/>
      </c>
      <c r="AB553" s="19" t="n" hidden="false">
        <f>ROUND(W553*Y553,2)</f>
        <v>240000</v>
      </c>
      <c r="AC553" s="19" t="n" hidden="false">
        <f>AA553+AB553</f>
        <v>240000</v>
      </c>
      <c r="AD553" s="21" t="n" hidden="false">
        <f>AC553/N553-1</f>
        <v>-0.5306009090695727</v>
      </c>
      <c r="AE553" s="8" t="n">
        <v>2</v>
      </c>
      <c r="AF553" s="19" t="n" hidden="false">
        <v/>
      </c>
      <c r="AG553" s="20" t="n" hidden="false">
        <v>500000</v>
      </c>
      <c r="AH553" s="19" t="n" hidden="false">
        <f>AF553+AG553</f>
        <v>500000</v>
      </c>
      <c r="AI553" s="19" t="n" hidden="false">
        <v/>
      </c>
      <c r="AJ553" s="19" t="n" hidden="false">
        <f>ROUND(AE553*AG553,2)</f>
        <v>1000000</v>
      </c>
      <c r="AK553" s="19" t="n" hidden="false">
        <f>AI553+AJ553</f>
        <v>1000000</v>
      </c>
      <c r="AL553" s="21" t="n" hidden="false">
        <f>AK553/N553-1</f>
        <v>0.9558295455434469</v>
      </c>
      <c r="AM553" s="8" t="n">
        <v>0</v>
      </c>
      <c r="AN553" s="19" t="n" hidden="false">
        <v/>
      </c>
      <c r="AO553" s="19" t="n" hidden="false">
        <v>0</v>
      </c>
      <c r="AP553" s="19" t="n" hidden="false">
        <f>AN553+AO553</f>
        <v>0</v>
      </c>
      <c r="AQ553" s="19" t="n" hidden="false">
        <v/>
      </c>
      <c r="AR553" s="19" t="n" hidden="false">
        <f>ROUND(AM553*AO553,2)</f>
        <v>0</v>
      </c>
      <c r="AS553" s="19" t="n" hidden="false">
        <f>AQ553+AR553</f>
        <v>0</v>
      </c>
      <c r="AT553" s="21" t="n" hidden="false">
        <f>AS553/N553-1</f>
        <v>-1</v>
      </c>
    </row>
    <row r="554" customFormat="false" hidden="false" outlineLevel="0" collapsed="false">
      <c r="A554" s="14" t="inlineStr">
        <is>
          <t xml:space="preserve">1.1.1.2.1.1.2</t>
        </is>
      </c>
      <c r="B554" s="14" t="inlineStr">
        <is>
          <t xml:space="preserve"/>
        </is>
      </c>
      <c r="C554" s="14" t="inlineStr">
        <is>
          <t xml:space="preserve">Монтаж щитового оборудования</t>
        </is>
      </c>
      <c r="D554" s="6" t="inlineStr">
        <is>
          <t xml:space="preserve"/>
        </is>
      </c>
      <c r="E554" s="6" t="inlineStr">
        <is>
          <t xml:space="preserve"/>
        </is>
      </c>
      <c r="F554" s="6" t="inlineStr">
        <is>
          <t xml:space="preserve"/>
        </is>
      </c>
      <c r="G554" s="6" t="inlineStr">
        <is>
          <t xml:space="preserve"/>
        </is>
      </c>
      <c r="H554" s="15" t="n">
        <v/>
      </c>
      <c r="I554" s="16" t="n">
        <v/>
      </c>
      <c r="J554" s="16" t="n">
        <v/>
      </c>
      <c r="K554" s="16" t="n">
        <v/>
      </c>
      <c r="L554" s="16" t="n">
        <f>L555+L565+L567+L569+L574+L589</f>
        <v>45</v>
      </c>
      <c r="M554" s="16" t="n">
        <f>M555+M565+M567+M569+M574+M589</f>
        <v>391800</v>
      </c>
      <c r="N554" s="16" t="n">
        <f>N555+N565+N567+N569+N574+N589</f>
        <v>391845</v>
      </c>
      <c r="O554" s="15" t="n">
        <v/>
      </c>
      <c r="P554" s="16" t="n" hidden="false">
        <v/>
      </c>
      <c r="Q554" s="16" t="n" hidden="false">
        <v/>
      </c>
      <c r="R554" s="16" t="n" hidden="false">
        <v/>
      </c>
      <c r="S554" s="16" t="n" hidden="false">
        <f>S555+S565+S567+S569+S574+S589</f>
        <v>759749</v>
      </c>
      <c r="T554" s="16" t="n" hidden="false">
        <f>T555+T565+T567+T569+T574+T589</f>
        <v>803051.2</v>
      </c>
      <c r="U554" s="16" t="n" hidden="false">
        <f>U555+U565+U567+U569+U574+U589</f>
        <v>1562800.2</v>
      </c>
      <c r="V554" s="17" t="n" hidden="false">
        <f>U554/N554-1</f>
        <v>2.9883122152892088</v>
      </c>
      <c r="W554" s="15" t="n">
        <v/>
      </c>
      <c r="X554" s="16" t="n" hidden="false">
        <v/>
      </c>
      <c r="Y554" s="16" t="n" hidden="false">
        <v/>
      </c>
      <c r="Z554" s="16" t="n" hidden="false">
        <v/>
      </c>
      <c r="AA554" s="16" t="n" hidden="false">
        <f>AA555+AA565+AA567+AA569+AA574+AA589</f>
        <v>350045</v>
      </c>
      <c r="AB554" s="16" t="n" hidden="false">
        <f>AB555+AB565+AB567+AB569+AB574+AB589</f>
        <v>952000</v>
      </c>
      <c r="AC554" s="16" t="n" hidden="false">
        <f>AC555+AC565+AC567+AC569+AC574+AC589</f>
        <v>1302045</v>
      </c>
      <c r="AD554" s="17" t="n" hidden="false">
        <f>AC554/N554-1</f>
        <v>2.3228572522298356</v>
      </c>
      <c r="AE554" s="15" t="n">
        <v/>
      </c>
      <c r="AF554" s="16" t="n" hidden="false">
        <v/>
      </c>
      <c r="AG554" s="16" t="n" hidden="false">
        <v/>
      </c>
      <c r="AH554" s="16" t="n" hidden="false">
        <v/>
      </c>
      <c r="AI554" s="16" t="n" hidden="false">
        <f>AI555+AI565+AI567+AI569+AI574+AI589</f>
        <v>200045</v>
      </c>
      <c r="AJ554" s="16" t="n" hidden="false">
        <f>AJ555+AJ565+AJ567+AJ569+AJ574+AJ589</f>
        <v>829400</v>
      </c>
      <c r="AK554" s="16" t="n" hidden="false">
        <f>AK555+AK565+AK567+AK569+AK574+AK589</f>
        <v>1029445</v>
      </c>
      <c r="AL554" s="17" t="n" hidden="false">
        <f>AK554/N554-1</f>
        <v>1.627174010131557</v>
      </c>
      <c r="AM554" s="15" t="n">
        <v/>
      </c>
      <c r="AN554" s="16" t="n" hidden="false">
        <v/>
      </c>
      <c r="AO554" s="16" t="n" hidden="false">
        <v/>
      </c>
      <c r="AP554" s="16" t="n" hidden="false">
        <v/>
      </c>
      <c r="AQ554" s="16" t="n" hidden="false">
        <f>AQ555+AQ565+AQ567+AQ569+AQ574+AQ589</f>
        <v>0</v>
      </c>
      <c r="AR554" s="16" t="n" hidden="false">
        <f>AR555+AR565+AR567+AR569+AR574+AR589</f>
        <v>0</v>
      </c>
      <c r="AS554" s="16" t="n" hidden="false">
        <f>AS555+AS565+AS567+AS569+AS574+AS589</f>
        <v>0</v>
      </c>
      <c r="AT554" s="17" t="n" hidden="false">
        <f>AS554/N554-1</f>
        <v>-1</v>
      </c>
    </row>
    <row r="555" customFormat="false" hidden="false" outlineLevel="0" collapsed="false">
      <c r="A555" s="18" t="inlineStr">
        <is>
          <t xml:space="preserve">1.1.1.2.1.1.2.1</t>
        </is>
      </c>
      <c r="B555" s="18" t="inlineStr">
        <is>
          <t xml:space="preserve"/>
        </is>
      </c>
      <c r="C555" s="18" t="inlineStr">
        <is>
          <t xml:space="preserve">Монтаж щита, шкафа распределительного, учетного</t>
        </is>
      </c>
      <c r="D555" s="7" t="inlineStr">
        <is>
          <t xml:space="preserve"/>
        </is>
      </c>
      <c r="E555" s="7" t="inlineStr">
        <is>
          <t xml:space="preserve">Выгружается из БО по объектам BIM-КЦ</t>
        </is>
      </c>
      <c r="F555" s="7" t="inlineStr">
        <is>
          <t xml:space="preserve">ШТ</t>
        </is>
      </c>
      <c r="G555" s="7" t="inlineStr">
        <is>
          <t xml:space="preserve">1</t>
        </is>
      </c>
      <c r="H555" s="8" t="n">
        <v>9</v>
      </c>
      <c r="I555" s="19" t="n">
        <f>ROUND((L556+L557+L558+L559+L560+L561+L562+L563+L564)/H555,2)</f>
        <v>1</v>
      </c>
      <c r="J555" s="20" t="n">
        <v>5670</v>
      </c>
      <c r="K555" s="19" t="n">
        <f>I555+ROUND(J555,2)</f>
        <v>5671</v>
      </c>
      <c r="L555" s="19" t="n">
        <f>ROUND(H555*I555,2)</f>
        <v>9</v>
      </c>
      <c r="M555" s="19" t="n">
        <f>ROUND(H555*ROUND(J555,2),2)</f>
        <v>51030</v>
      </c>
      <c r="N555" s="19" t="n">
        <f>L555+M555</f>
        <v>51039</v>
      </c>
      <c r="O555" s="8" t="n">
        <v>9</v>
      </c>
      <c r="P555" s="19" t="n" hidden="false">
        <f>ROUND((S556+S557+S558+S559+S560+S561+S562+S563+S564)/O555,2)</f>
        <v>1</v>
      </c>
      <c r="Q555" s="20" t="n" hidden="false">
        <v>16100.8</v>
      </c>
      <c r="R555" s="19" t="n" hidden="false">
        <f>P555+Q555</f>
        <v>16101.8</v>
      </c>
      <c r="S555" s="19" t="n" hidden="false">
        <f>ROUND(O555*P555,2)</f>
        <v>9</v>
      </c>
      <c r="T555" s="19" t="n" hidden="false">
        <f>ROUND(O555*Q555,2)</f>
        <v>144907.2</v>
      </c>
      <c r="U555" s="19" t="n" hidden="false">
        <f>S555+T555</f>
        <v>144916.2</v>
      </c>
      <c r="V555" s="21" t="n" hidden="false">
        <f>U555/N555-1</f>
        <v>1.8393228707459004</v>
      </c>
      <c r="W555" s="8" t="n">
        <v>9</v>
      </c>
      <c r="X555" s="19" t="n" hidden="false">
        <f>ROUND((AA556+AA557+AA558+AA559+AA560+AA561+AA562+AA563+AA564)/W555,2)</f>
        <v>1</v>
      </c>
      <c r="Y555" s="20" t="n" hidden="false">
        <v>23000</v>
      </c>
      <c r="Z555" s="19" t="n" hidden="false">
        <f>X555+Y555</f>
        <v>23001</v>
      </c>
      <c r="AA555" s="19" t="n" hidden="false">
        <f>ROUND(W555*X555,2)</f>
        <v>9</v>
      </c>
      <c r="AB555" s="19" t="n" hidden="false">
        <f>ROUND(W555*Y555,2)</f>
        <v>207000</v>
      </c>
      <c r="AC555" s="19" t="n" hidden="false">
        <f>AA555+AB555</f>
        <v>207009</v>
      </c>
      <c r="AD555" s="21" t="n" hidden="false">
        <f>AC555/N555-1</f>
        <v>3.055898430611885</v>
      </c>
      <c r="AE555" s="8" t="n">
        <v>9</v>
      </c>
      <c r="AF555" s="19" t="n" hidden="false">
        <f>ROUND((AI556+AI557+AI558+AI559+AI560+AI561+AI562+AI563+AI564)/AE555,2)</f>
        <v>1</v>
      </c>
      <c r="AG555" s="20" t="n" hidden="false">
        <v>9000</v>
      </c>
      <c r="AH555" s="19" t="n" hidden="false">
        <f>AF555+AG555</f>
        <v>9001</v>
      </c>
      <c r="AI555" s="19" t="n" hidden="false">
        <f>ROUND(AE555*AF555,2)</f>
        <v>9</v>
      </c>
      <c r="AJ555" s="19" t="n" hidden="false">
        <f>ROUND(AE555*AG555,2)</f>
        <v>81000</v>
      </c>
      <c r="AK555" s="19" t="n" hidden="false">
        <f>AI555+AJ555</f>
        <v>81009</v>
      </c>
      <c r="AL555" s="21" t="n" hidden="false">
        <f>AK555/N555-1</f>
        <v>0.5871980250396756</v>
      </c>
      <c r="AM555" s="8" t="n">
        <v>0</v>
      </c>
      <c r="AN555" s="19" t="n" hidden="false">
        <f>ROUND((AQ556+AQ557+AQ558+AQ559+AQ560+AQ561+AQ562+AQ563+AQ564)/AM555,2)</f>
        <v>0</v>
      </c>
      <c r="AO555" s="19" t="n" hidden="false">
        <v>0</v>
      </c>
      <c r="AP555" s="19" t="n" hidden="false">
        <f>AN555+AO555</f>
        <v>0</v>
      </c>
      <c r="AQ555" s="19" t="n" hidden="false">
        <f>ROUND(AM555*AN555,2)</f>
        <v>0</v>
      </c>
      <c r="AR555" s="19" t="n" hidden="false">
        <f>ROUND(AM555*AO555,2)</f>
        <v>0</v>
      </c>
      <c r="AS555" s="19" t="n" hidden="false">
        <f>AQ555+AR555</f>
        <v>0</v>
      </c>
      <c r="AT555" s="21" t="n" hidden="false">
        <f>AS555/N555-1</f>
        <v>-1</v>
      </c>
    </row>
    <row r="556" customFormat="false" hidden="false" outlineLevel="0" collapsed="false">
      <c r="A556" s="18" t="inlineStr">
        <is>
          <t xml:space="preserve">1.1.1.2.1.1.2.1.1</t>
        </is>
      </c>
      <c r="B556" s="18" t="inlineStr">
        <is>
          <t xml:space="preserve"/>
        </is>
      </c>
      <c r="C556" s="22" t="inlineStr">
        <is>
          <t xml:space="preserve">Щит силовой (в соответствии со схемой)_ / МЭЛ</t>
        </is>
      </c>
      <c r="D556" s="7" t="inlineStr">
        <is>
          <t xml:space="preserve">ЩСА4</t>
        </is>
      </c>
      <c r="E556" s="7" t="inlineStr">
        <is>
          <t xml:space="preserve"/>
        </is>
      </c>
      <c r="F556" s="7" t="inlineStr">
        <is>
          <t xml:space="preserve">ШТ</t>
        </is>
      </c>
      <c r="G556" s="7" t="inlineStr">
        <is>
          <t xml:space="preserve">1</t>
        </is>
      </c>
      <c r="H556" s="8" t="n">
        <v>1</v>
      </c>
      <c r="I556" s="23" t="n">
        <v>1</v>
      </c>
      <c r="J556" s="19" t="n">
        <v/>
      </c>
      <c r="K556" s="19" t="n">
        <f>ROUND(I556,2)+J556</f>
        <v>1</v>
      </c>
      <c r="L556" s="19" t="n">
        <f>ROUND(H556*ROUND(I556,2),2)</f>
        <v>1</v>
      </c>
      <c r="M556" s="19" t="n">
        <v/>
      </c>
      <c r="N556" s="19" t="n">
        <f>L556+M556</f>
        <v>1</v>
      </c>
      <c r="O556" s="8" t="n">
        <v>1</v>
      </c>
      <c r="P556" s="23" t="n" hidden="false">
        <v>1</v>
      </c>
      <c r="Q556" s="19" t="n" hidden="false">
        <v/>
      </c>
      <c r="R556" s="19" t="n" hidden="false">
        <f>P556+Q556</f>
        <v>1</v>
      </c>
      <c r="S556" s="19" t="n" hidden="false">
        <f>ROUND(O556*P556,2)</f>
        <v>1</v>
      </c>
      <c r="T556" s="19" t="n" hidden="false">
        <v/>
      </c>
      <c r="U556" s="19" t="n" hidden="false">
        <f>S556+T556</f>
        <v>1</v>
      </c>
      <c r="V556" s="21" t="n" hidden="false">
        <f>U556/N556-1</f>
        <v>0</v>
      </c>
      <c r="W556" s="8" t="n">
        <v>1</v>
      </c>
      <c r="X556" s="23" t="n" hidden="false">
        <v>1</v>
      </c>
      <c r="Y556" s="19" t="n" hidden="false">
        <v/>
      </c>
      <c r="Z556" s="19" t="n" hidden="false">
        <f>X556+Y556</f>
        <v>1</v>
      </c>
      <c r="AA556" s="19" t="n" hidden="false">
        <f>ROUND(W556*X556,2)</f>
        <v>1</v>
      </c>
      <c r="AB556" s="19" t="n" hidden="false">
        <v/>
      </c>
      <c r="AC556" s="19" t="n" hidden="false">
        <f>AA556+AB556</f>
        <v>1</v>
      </c>
      <c r="AD556" s="21" t="n" hidden="false">
        <f>AC556/N556-1</f>
        <v>0</v>
      </c>
      <c r="AE556" s="8" t="n">
        <v>1</v>
      </c>
      <c r="AF556" s="23" t="n" hidden="false">
        <v>1</v>
      </c>
      <c r="AG556" s="19" t="n" hidden="false">
        <v/>
      </c>
      <c r="AH556" s="19" t="n" hidden="false">
        <f>AF556+AG556</f>
        <v>1</v>
      </c>
      <c r="AI556" s="19" t="n" hidden="false">
        <f>ROUND(AE556*AF556,2)</f>
        <v>1</v>
      </c>
      <c r="AJ556" s="19" t="n" hidden="false">
        <v/>
      </c>
      <c r="AK556" s="19" t="n" hidden="false">
        <f>AI556+AJ556</f>
        <v>1</v>
      </c>
      <c r="AL556" s="21" t="n" hidden="false">
        <f>AK556/N556-1</f>
        <v>0</v>
      </c>
      <c r="AM556" s="8" t="n">
        <v>0</v>
      </c>
      <c r="AN556" s="23" t="n" hidden="false">
        <v>0</v>
      </c>
      <c r="AO556" s="19" t="n" hidden="false">
        <v/>
      </c>
      <c r="AP556" s="19" t="n" hidden="false">
        <f>AN556+AO556</f>
        <v>0</v>
      </c>
      <c r="AQ556" s="19" t="n" hidden="false">
        <f>ROUND(AM556*AN556,2)</f>
        <v>0</v>
      </c>
      <c r="AR556" s="19" t="n" hidden="false">
        <v/>
      </c>
      <c r="AS556" s="19" t="n" hidden="false">
        <f>AQ556+AR556</f>
        <v>0</v>
      </c>
      <c r="AT556" s="21" t="n" hidden="false">
        <f>AS556/N556-1</f>
        <v>-1</v>
      </c>
    </row>
    <row r="557" customFormat="false" hidden="false" outlineLevel="0" collapsed="false">
      <c r="A557" s="18" t="inlineStr">
        <is>
          <t xml:space="preserve">1.1.1.2.1.1.2.1.2</t>
        </is>
      </c>
      <c r="B557" s="18" t="inlineStr">
        <is>
          <t xml:space="preserve"/>
        </is>
      </c>
      <c r="C557" s="22" t="inlineStr">
        <is>
          <t xml:space="preserve">Щит силовой (в соответствии со схемой)_ / МЭЛ</t>
        </is>
      </c>
      <c r="D557" s="7" t="inlineStr">
        <is>
          <t xml:space="preserve">ЩСК4.2</t>
        </is>
      </c>
      <c r="E557" s="7" t="inlineStr">
        <is>
          <t xml:space="preserve"/>
        </is>
      </c>
      <c r="F557" s="7" t="inlineStr">
        <is>
          <t xml:space="preserve">ШТ</t>
        </is>
      </c>
      <c r="G557" s="7" t="inlineStr">
        <is>
          <t xml:space="preserve">1</t>
        </is>
      </c>
      <c r="H557" s="8" t="n">
        <v>1</v>
      </c>
      <c r="I557" s="23" t="n">
        <v>1</v>
      </c>
      <c r="J557" s="19" t="n">
        <v/>
      </c>
      <c r="K557" s="19" t="n">
        <f>ROUND(I557,2)+J557</f>
        <v>1</v>
      </c>
      <c r="L557" s="19" t="n">
        <f>ROUND(H557*ROUND(I557,2),2)</f>
        <v>1</v>
      </c>
      <c r="M557" s="19" t="n">
        <v/>
      </c>
      <c r="N557" s="19" t="n">
        <f>L557+M557</f>
        <v>1</v>
      </c>
      <c r="O557" s="8" t="n">
        <v>1</v>
      </c>
      <c r="P557" s="23" t="n" hidden="false">
        <v>1</v>
      </c>
      <c r="Q557" s="19" t="n" hidden="false">
        <v/>
      </c>
      <c r="R557" s="19" t="n" hidden="false">
        <f>P557+Q557</f>
        <v>1</v>
      </c>
      <c r="S557" s="19" t="n" hidden="false">
        <f>ROUND(O557*P557,2)</f>
        <v>1</v>
      </c>
      <c r="T557" s="19" t="n" hidden="false">
        <v/>
      </c>
      <c r="U557" s="19" t="n" hidden="false">
        <f>S557+T557</f>
        <v>1</v>
      </c>
      <c r="V557" s="21" t="n" hidden="false">
        <f>U557/N557-1</f>
        <v>0</v>
      </c>
      <c r="W557" s="8" t="n">
        <v>1</v>
      </c>
      <c r="X557" s="23" t="n" hidden="false">
        <v>1</v>
      </c>
      <c r="Y557" s="19" t="n" hidden="false">
        <v/>
      </c>
      <c r="Z557" s="19" t="n" hidden="false">
        <f>X557+Y557</f>
        <v>1</v>
      </c>
      <c r="AA557" s="19" t="n" hidden="false">
        <f>ROUND(W557*X557,2)</f>
        <v>1</v>
      </c>
      <c r="AB557" s="19" t="n" hidden="false">
        <v/>
      </c>
      <c r="AC557" s="19" t="n" hidden="false">
        <f>AA557+AB557</f>
        <v>1</v>
      </c>
      <c r="AD557" s="21" t="n" hidden="false">
        <f>AC557/N557-1</f>
        <v>0</v>
      </c>
      <c r="AE557" s="8" t="n">
        <v>1</v>
      </c>
      <c r="AF557" s="23" t="n" hidden="false">
        <v>1</v>
      </c>
      <c r="AG557" s="19" t="n" hidden="false">
        <v/>
      </c>
      <c r="AH557" s="19" t="n" hidden="false">
        <f>AF557+AG557</f>
        <v>1</v>
      </c>
      <c r="AI557" s="19" t="n" hidden="false">
        <f>ROUND(AE557*AF557,2)</f>
        <v>1</v>
      </c>
      <c r="AJ557" s="19" t="n" hidden="false">
        <v/>
      </c>
      <c r="AK557" s="19" t="n" hidden="false">
        <f>AI557+AJ557</f>
        <v>1</v>
      </c>
      <c r="AL557" s="21" t="n" hidden="false">
        <f>AK557/N557-1</f>
        <v>0</v>
      </c>
      <c r="AM557" s="8" t="n">
        <v>0</v>
      </c>
      <c r="AN557" s="23" t="n" hidden="false">
        <v>0</v>
      </c>
      <c r="AO557" s="19" t="n" hidden="false">
        <v/>
      </c>
      <c r="AP557" s="19" t="n" hidden="false">
        <f>AN557+AO557</f>
        <v>0</v>
      </c>
      <c r="AQ557" s="19" t="n" hidden="false">
        <f>ROUND(AM557*AN557,2)</f>
        <v>0</v>
      </c>
      <c r="AR557" s="19" t="n" hidden="false">
        <v/>
      </c>
      <c r="AS557" s="19" t="n" hidden="false">
        <f>AQ557+AR557</f>
        <v>0</v>
      </c>
      <c r="AT557" s="21" t="n" hidden="false">
        <f>AS557/N557-1</f>
        <v>-1</v>
      </c>
    </row>
    <row r="558" customFormat="false" hidden="false" outlineLevel="0" collapsed="false">
      <c r="A558" s="18" t="inlineStr">
        <is>
          <t xml:space="preserve">1.1.1.2.1.1.2.1.3</t>
        </is>
      </c>
      <c r="B558" s="18" t="inlineStr">
        <is>
          <t xml:space="preserve"/>
        </is>
      </c>
      <c r="C558" s="22" t="inlineStr">
        <is>
          <t xml:space="preserve">Щит силовой (в соответствии со схемой)_ / МЭЛ</t>
        </is>
      </c>
      <c r="D558" s="7" t="inlineStr">
        <is>
          <t xml:space="preserve">ЩРТ1</t>
        </is>
      </c>
      <c r="E558" s="7" t="inlineStr">
        <is>
          <t xml:space="preserve"/>
        </is>
      </c>
      <c r="F558" s="7" t="inlineStr">
        <is>
          <t xml:space="preserve">ШТ</t>
        </is>
      </c>
      <c r="G558" s="7" t="inlineStr">
        <is>
          <t xml:space="preserve">1</t>
        </is>
      </c>
      <c r="H558" s="8" t="n">
        <v>1</v>
      </c>
      <c r="I558" s="23" t="n">
        <v>1</v>
      </c>
      <c r="J558" s="19" t="n">
        <v/>
      </c>
      <c r="K558" s="19" t="n">
        <f>ROUND(I558,2)+J558</f>
        <v>1</v>
      </c>
      <c r="L558" s="19" t="n">
        <f>ROUND(H558*ROUND(I558,2),2)</f>
        <v>1</v>
      </c>
      <c r="M558" s="19" t="n">
        <v/>
      </c>
      <c r="N558" s="19" t="n">
        <f>L558+M558</f>
        <v>1</v>
      </c>
      <c r="O558" s="8" t="n">
        <v>1</v>
      </c>
      <c r="P558" s="23" t="n" hidden="false">
        <v>1</v>
      </c>
      <c r="Q558" s="19" t="n" hidden="false">
        <v/>
      </c>
      <c r="R558" s="19" t="n" hidden="false">
        <f>P558+Q558</f>
        <v>1</v>
      </c>
      <c r="S558" s="19" t="n" hidden="false">
        <f>ROUND(O558*P558,2)</f>
        <v>1</v>
      </c>
      <c r="T558" s="19" t="n" hidden="false">
        <v/>
      </c>
      <c r="U558" s="19" t="n" hidden="false">
        <f>S558+T558</f>
        <v>1</v>
      </c>
      <c r="V558" s="21" t="n" hidden="false">
        <f>U558/N558-1</f>
        <v>0</v>
      </c>
      <c r="W558" s="8" t="n">
        <v>1</v>
      </c>
      <c r="X558" s="23" t="n" hidden="false">
        <v>1</v>
      </c>
      <c r="Y558" s="19" t="n" hidden="false">
        <v/>
      </c>
      <c r="Z558" s="19" t="n" hidden="false">
        <f>X558+Y558</f>
        <v>1</v>
      </c>
      <c r="AA558" s="19" t="n" hidden="false">
        <f>ROUND(W558*X558,2)</f>
        <v>1</v>
      </c>
      <c r="AB558" s="19" t="n" hidden="false">
        <v/>
      </c>
      <c r="AC558" s="19" t="n" hidden="false">
        <f>AA558+AB558</f>
        <v>1</v>
      </c>
      <c r="AD558" s="21" t="n" hidden="false">
        <f>AC558/N558-1</f>
        <v>0</v>
      </c>
      <c r="AE558" s="8" t="n">
        <v>1</v>
      </c>
      <c r="AF558" s="23" t="n" hidden="false">
        <v>1</v>
      </c>
      <c r="AG558" s="19" t="n" hidden="false">
        <v/>
      </c>
      <c r="AH558" s="19" t="n" hidden="false">
        <f>AF558+AG558</f>
        <v>1</v>
      </c>
      <c r="AI558" s="19" t="n" hidden="false">
        <f>ROUND(AE558*AF558,2)</f>
        <v>1</v>
      </c>
      <c r="AJ558" s="19" t="n" hidden="false">
        <v/>
      </c>
      <c r="AK558" s="19" t="n" hidden="false">
        <f>AI558+AJ558</f>
        <v>1</v>
      </c>
      <c r="AL558" s="21" t="n" hidden="false">
        <f>AK558/N558-1</f>
        <v>0</v>
      </c>
      <c r="AM558" s="8" t="n">
        <v>0</v>
      </c>
      <c r="AN558" s="23" t="n" hidden="false">
        <v>0</v>
      </c>
      <c r="AO558" s="19" t="n" hidden="false">
        <v/>
      </c>
      <c r="AP558" s="19" t="n" hidden="false">
        <f>AN558+AO558</f>
        <v>0</v>
      </c>
      <c r="AQ558" s="19" t="n" hidden="false">
        <f>ROUND(AM558*AN558,2)</f>
        <v>0</v>
      </c>
      <c r="AR558" s="19" t="n" hidden="false">
        <v/>
      </c>
      <c r="AS558" s="19" t="n" hidden="false">
        <f>AQ558+AR558</f>
        <v>0</v>
      </c>
      <c r="AT558" s="21" t="n" hidden="false">
        <f>AS558/N558-1</f>
        <v>-1</v>
      </c>
    </row>
    <row r="559" customFormat="false" hidden="false" outlineLevel="0" collapsed="false">
      <c r="A559" s="18" t="inlineStr">
        <is>
          <t xml:space="preserve">1.1.1.2.1.1.2.1.4</t>
        </is>
      </c>
      <c r="B559" s="18" t="inlineStr">
        <is>
          <t xml:space="preserve"/>
        </is>
      </c>
      <c r="C559" s="22" t="inlineStr">
        <is>
          <t xml:space="preserve">Щит силовой (в соответствии со схемой)_ / МЭЛ</t>
        </is>
      </c>
      <c r="D559" s="7" t="inlineStr">
        <is>
          <t xml:space="preserve">ЩСА3.3</t>
        </is>
      </c>
      <c r="E559" s="7" t="inlineStr">
        <is>
          <t xml:space="preserve"/>
        </is>
      </c>
      <c r="F559" s="7" t="inlineStr">
        <is>
          <t xml:space="preserve">ШТ</t>
        </is>
      </c>
      <c r="G559" s="7" t="inlineStr">
        <is>
          <t xml:space="preserve">1</t>
        </is>
      </c>
      <c r="H559" s="8" t="n">
        <v>1</v>
      </c>
      <c r="I559" s="23" t="n">
        <v>1</v>
      </c>
      <c r="J559" s="19" t="n">
        <v/>
      </c>
      <c r="K559" s="19" t="n">
        <f>ROUND(I559,2)+J559</f>
        <v>1</v>
      </c>
      <c r="L559" s="19" t="n">
        <f>ROUND(H559*ROUND(I559,2),2)</f>
        <v>1</v>
      </c>
      <c r="M559" s="19" t="n">
        <v/>
      </c>
      <c r="N559" s="19" t="n">
        <f>L559+M559</f>
        <v>1</v>
      </c>
      <c r="O559" s="8" t="n">
        <v>1</v>
      </c>
      <c r="P559" s="23" t="n" hidden="false">
        <v>1</v>
      </c>
      <c r="Q559" s="19" t="n" hidden="false">
        <v/>
      </c>
      <c r="R559" s="19" t="n" hidden="false">
        <f>P559+Q559</f>
        <v>1</v>
      </c>
      <c r="S559" s="19" t="n" hidden="false">
        <f>ROUND(O559*P559,2)</f>
        <v>1</v>
      </c>
      <c r="T559" s="19" t="n" hidden="false">
        <v/>
      </c>
      <c r="U559" s="19" t="n" hidden="false">
        <f>S559+T559</f>
        <v>1</v>
      </c>
      <c r="V559" s="21" t="n" hidden="false">
        <f>U559/N559-1</f>
        <v>0</v>
      </c>
      <c r="W559" s="8" t="n">
        <v>1</v>
      </c>
      <c r="X559" s="23" t="n" hidden="false">
        <v>1</v>
      </c>
      <c r="Y559" s="19" t="n" hidden="false">
        <v/>
      </c>
      <c r="Z559" s="19" t="n" hidden="false">
        <f>X559+Y559</f>
        <v>1</v>
      </c>
      <c r="AA559" s="19" t="n" hidden="false">
        <f>ROUND(W559*X559,2)</f>
        <v>1</v>
      </c>
      <c r="AB559" s="19" t="n" hidden="false">
        <v/>
      </c>
      <c r="AC559" s="19" t="n" hidden="false">
        <f>AA559+AB559</f>
        <v>1</v>
      </c>
      <c r="AD559" s="21" t="n" hidden="false">
        <f>AC559/N559-1</f>
        <v>0</v>
      </c>
      <c r="AE559" s="8" t="n">
        <v>1</v>
      </c>
      <c r="AF559" s="23" t="n" hidden="false">
        <v>1</v>
      </c>
      <c r="AG559" s="19" t="n" hidden="false">
        <v/>
      </c>
      <c r="AH559" s="19" t="n" hidden="false">
        <f>AF559+AG559</f>
        <v>1</v>
      </c>
      <c r="AI559" s="19" t="n" hidden="false">
        <f>ROUND(AE559*AF559,2)</f>
        <v>1</v>
      </c>
      <c r="AJ559" s="19" t="n" hidden="false">
        <v/>
      </c>
      <c r="AK559" s="19" t="n" hidden="false">
        <f>AI559+AJ559</f>
        <v>1</v>
      </c>
      <c r="AL559" s="21" t="n" hidden="false">
        <f>AK559/N559-1</f>
        <v>0</v>
      </c>
      <c r="AM559" s="8" t="n">
        <v>0</v>
      </c>
      <c r="AN559" s="23" t="n" hidden="false">
        <v>0</v>
      </c>
      <c r="AO559" s="19" t="n" hidden="false">
        <v/>
      </c>
      <c r="AP559" s="19" t="n" hidden="false">
        <f>AN559+AO559</f>
        <v>0</v>
      </c>
      <c r="AQ559" s="19" t="n" hidden="false">
        <f>ROUND(AM559*AN559,2)</f>
        <v>0</v>
      </c>
      <c r="AR559" s="19" t="n" hidden="false">
        <v/>
      </c>
      <c r="AS559" s="19" t="n" hidden="false">
        <f>AQ559+AR559</f>
        <v>0</v>
      </c>
      <c r="AT559" s="21" t="n" hidden="false">
        <f>AS559/N559-1</f>
        <v>-1</v>
      </c>
    </row>
    <row r="560" customFormat="false" hidden="false" outlineLevel="0" collapsed="false">
      <c r="A560" s="18" t="inlineStr">
        <is>
          <t xml:space="preserve">1.1.1.2.1.1.2.1.5</t>
        </is>
      </c>
      <c r="B560" s="18" t="inlineStr">
        <is>
          <t xml:space="preserve"/>
        </is>
      </c>
      <c r="C560" s="22" t="inlineStr">
        <is>
          <t xml:space="preserve">Щит силовой (в соответствии со схемой)_ / МЭЛ</t>
        </is>
      </c>
      <c r="D560" s="7" t="inlineStr">
        <is>
          <t xml:space="preserve">ЩС1.1</t>
        </is>
      </c>
      <c r="E560" s="7" t="inlineStr">
        <is>
          <t xml:space="preserve"/>
        </is>
      </c>
      <c r="F560" s="7" t="inlineStr">
        <is>
          <t xml:space="preserve">ШТ</t>
        </is>
      </c>
      <c r="G560" s="7" t="inlineStr">
        <is>
          <t xml:space="preserve">1</t>
        </is>
      </c>
      <c r="H560" s="8" t="n">
        <v>1</v>
      </c>
      <c r="I560" s="23" t="n">
        <v>1</v>
      </c>
      <c r="J560" s="19" t="n">
        <v/>
      </c>
      <c r="K560" s="19" t="n">
        <f>ROUND(I560,2)+J560</f>
        <v>1</v>
      </c>
      <c r="L560" s="19" t="n">
        <f>ROUND(H560*ROUND(I560,2),2)</f>
        <v>1</v>
      </c>
      <c r="M560" s="19" t="n">
        <v/>
      </c>
      <c r="N560" s="19" t="n">
        <f>L560+M560</f>
        <v>1</v>
      </c>
      <c r="O560" s="8" t="n">
        <v>1</v>
      </c>
      <c r="P560" s="23" t="n" hidden="false">
        <v>1</v>
      </c>
      <c r="Q560" s="19" t="n" hidden="false">
        <v/>
      </c>
      <c r="R560" s="19" t="n" hidden="false">
        <f>P560+Q560</f>
        <v>1</v>
      </c>
      <c r="S560" s="19" t="n" hidden="false">
        <f>ROUND(O560*P560,2)</f>
        <v>1</v>
      </c>
      <c r="T560" s="19" t="n" hidden="false">
        <v/>
      </c>
      <c r="U560" s="19" t="n" hidden="false">
        <f>S560+T560</f>
        <v>1</v>
      </c>
      <c r="V560" s="21" t="n" hidden="false">
        <f>U560/N560-1</f>
        <v>0</v>
      </c>
      <c r="W560" s="8" t="n">
        <v>1</v>
      </c>
      <c r="X560" s="23" t="n" hidden="false">
        <v>1</v>
      </c>
      <c r="Y560" s="19" t="n" hidden="false">
        <v/>
      </c>
      <c r="Z560" s="19" t="n" hidden="false">
        <f>X560+Y560</f>
        <v>1</v>
      </c>
      <c r="AA560" s="19" t="n" hidden="false">
        <f>ROUND(W560*X560,2)</f>
        <v>1</v>
      </c>
      <c r="AB560" s="19" t="n" hidden="false">
        <v/>
      </c>
      <c r="AC560" s="19" t="n" hidden="false">
        <f>AA560+AB560</f>
        <v>1</v>
      </c>
      <c r="AD560" s="21" t="n" hidden="false">
        <f>AC560/N560-1</f>
        <v>0</v>
      </c>
      <c r="AE560" s="8" t="n">
        <v>1</v>
      </c>
      <c r="AF560" s="23" t="n" hidden="false">
        <v>1</v>
      </c>
      <c r="AG560" s="19" t="n" hidden="false">
        <v/>
      </c>
      <c r="AH560" s="19" t="n" hidden="false">
        <f>AF560+AG560</f>
        <v>1</v>
      </c>
      <c r="AI560" s="19" t="n" hidden="false">
        <f>ROUND(AE560*AF560,2)</f>
        <v>1</v>
      </c>
      <c r="AJ560" s="19" t="n" hidden="false">
        <v/>
      </c>
      <c r="AK560" s="19" t="n" hidden="false">
        <f>AI560+AJ560</f>
        <v>1</v>
      </c>
      <c r="AL560" s="21" t="n" hidden="false">
        <f>AK560/N560-1</f>
        <v>0</v>
      </c>
      <c r="AM560" s="8" t="n">
        <v>0</v>
      </c>
      <c r="AN560" s="23" t="n" hidden="false">
        <v>0</v>
      </c>
      <c r="AO560" s="19" t="n" hidden="false">
        <v/>
      </c>
      <c r="AP560" s="19" t="n" hidden="false">
        <f>AN560+AO560</f>
        <v>0</v>
      </c>
      <c r="AQ560" s="19" t="n" hidden="false">
        <f>ROUND(AM560*AN560,2)</f>
        <v>0</v>
      </c>
      <c r="AR560" s="19" t="n" hidden="false">
        <v/>
      </c>
      <c r="AS560" s="19" t="n" hidden="false">
        <f>AQ560+AR560</f>
        <v>0</v>
      </c>
      <c r="AT560" s="21" t="n" hidden="false">
        <f>AS560/N560-1</f>
        <v>-1</v>
      </c>
    </row>
    <row r="561" customFormat="false" hidden="false" outlineLevel="0" collapsed="false">
      <c r="A561" s="18" t="inlineStr">
        <is>
          <t xml:space="preserve">1.1.1.2.1.1.2.1.6</t>
        </is>
      </c>
      <c r="B561" s="18" t="inlineStr">
        <is>
          <t xml:space="preserve"/>
        </is>
      </c>
      <c r="C561" s="22" t="inlineStr">
        <is>
          <t xml:space="preserve">Щит силовой (в соответствии со схемой)_ / МЭЛ</t>
        </is>
      </c>
      <c r="D561" s="7" t="inlineStr">
        <is>
          <t xml:space="preserve">ЩСК4.1</t>
        </is>
      </c>
      <c r="E561" s="7" t="inlineStr">
        <is>
          <t xml:space="preserve"/>
        </is>
      </c>
      <c r="F561" s="7" t="inlineStr">
        <is>
          <t xml:space="preserve">ШТ</t>
        </is>
      </c>
      <c r="G561" s="7" t="inlineStr">
        <is>
          <t xml:space="preserve">1</t>
        </is>
      </c>
      <c r="H561" s="8" t="n">
        <v>1</v>
      </c>
      <c r="I561" s="23" t="n">
        <v>1</v>
      </c>
      <c r="J561" s="19" t="n">
        <v/>
      </c>
      <c r="K561" s="19" t="n">
        <f>ROUND(I561,2)+J561</f>
        <v>1</v>
      </c>
      <c r="L561" s="19" t="n">
        <f>ROUND(H561*ROUND(I561,2),2)</f>
        <v>1</v>
      </c>
      <c r="M561" s="19" t="n">
        <v/>
      </c>
      <c r="N561" s="19" t="n">
        <f>L561+M561</f>
        <v>1</v>
      </c>
      <c r="O561" s="8" t="n">
        <v>1</v>
      </c>
      <c r="P561" s="23" t="n" hidden="false">
        <v>1</v>
      </c>
      <c r="Q561" s="19" t="n" hidden="false">
        <v/>
      </c>
      <c r="R561" s="19" t="n" hidden="false">
        <f>P561+Q561</f>
        <v>1</v>
      </c>
      <c r="S561" s="19" t="n" hidden="false">
        <f>ROUND(O561*P561,2)</f>
        <v>1</v>
      </c>
      <c r="T561" s="19" t="n" hidden="false">
        <v/>
      </c>
      <c r="U561" s="19" t="n" hidden="false">
        <f>S561+T561</f>
        <v>1</v>
      </c>
      <c r="V561" s="21" t="n" hidden="false">
        <f>U561/N561-1</f>
        <v>0</v>
      </c>
      <c r="W561" s="8" t="n">
        <v>1</v>
      </c>
      <c r="X561" s="23" t="n" hidden="false">
        <v>1</v>
      </c>
      <c r="Y561" s="19" t="n" hidden="false">
        <v/>
      </c>
      <c r="Z561" s="19" t="n" hidden="false">
        <f>X561+Y561</f>
        <v>1</v>
      </c>
      <c r="AA561" s="19" t="n" hidden="false">
        <f>ROUND(W561*X561,2)</f>
        <v>1</v>
      </c>
      <c r="AB561" s="19" t="n" hidden="false">
        <v/>
      </c>
      <c r="AC561" s="19" t="n" hidden="false">
        <f>AA561+AB561</f>
        <v>1</v>
      </c>
      <c r="AD561" s="21" t="n" hidden="false">
        <f>AC561/N561-1</f>
        <v>0</v>
      </c>
      <c r="AE561" s="8" t="n">
        <v>1</v>
      </c>
      <c r="AF561" s="23" t="n" hidden="false">
        <v>1</v>
      </c>
      <c r="AG561" s="19" t="n" hidden="false">
        <v/>
      </c>
      <c r="AH561" s="19" t="n" hidden="false">
        <f>AF561+AG561</f>
        <v>1</v>
      </c>
      <c r="AI561" s="19" t="n" hidden="false">
        <f>ROUND(AE561*AF561,2)</f>
        <v>1</v>
      </c>
      <c r="AJ561" s="19" t="n" hidden="false">
        <v/>
      </c>
      <c r="AK561" s="19" t="n" hidden="false">
        <f>AI561+AJ561</f>
        <v>1</v>
      </c>
      <c r="AL561" s="21" t="n" hidden="false">
        <f>AK561/N561-1</f>
        <v>0</v>
      </c>
      <c r="AM561" s="8" t="n">
        <v>0</v>
      </c>
      <c r="AN561" s="23" t="n" hidden="false">
        <v>0</v>
      </c>
      <c r="AO561" s="19" t="n" hidden="false">
        <v/>
      </c>
      <c r="AP561" s="19" t="n" hidden="false">
        <f>AN561+AO561</f>
        <v>0</v>
      </c>
      <c r="AQ561" s="19" t="n" hidden="false">
        <f>ROUND(AM561*AN561,2)</f>
        <v>0</v>
      </c>
      <c r="AR561" s="19" t="n" hidden="false">
        <v/>
      </c>
      <c r="AS561" s="19" t="n" hidden="false">
        <f>AQ561+AR561</f>
        <v>0</v>
      </c>
      <c r="AT561" s="21" t="n" hidden="false">
        <f>AS561/N561-1</f>
        <v>-1</v>
      </c>
    </row>
    <row r="562" customFormat="false" hidden="false" outlineLevel="0" collapsed="false">
      <c r="A562" s="18" t="inlineStr">
        <is>
          <t xml:space="preserve">1.1.1.2.1.1.2.1.7</t>
        </is>
      </c>
      <c r="B562" s="18" t="inlineStr">
        <is>
          <t xml:space="preserve"/>
        </is>
      </c>
      <c r="C562" s="22" t="inlineStr">
        <is>
          <t xml:space="preserve">Щит силовой (в соответствии со схемой)_ / МЭЛ</t>
        </is>
      </c>
      <c r="D562" s="7" t="inlineStr">
        <is>
          <t xml:space="preserve">ЩРТ2</t>
        </is>
      </c>
      <c r="E562" s="7" t="inlineStr">
        <is>
          <t xml:space="preserve"/>
        </is>
      </c>
      <c r="F562" s="7" t="inlineStr">
        <is>
          <t xml:space="preserve">ШТ</t>
        </is>
      </c>
      <c r="G562" s="7" t="inlineStr">
        <is>
          <t xml:space="preserve">1</t>
        </is>
      </c>
      <c r="H562" s="8" t="n">
        <v>1</v>
      </c>
      <c r="I562" s="23" t="n">
        <v>1</v>
      </c>
      <c r="J562" s="19" t="n">
        <v/>
      </c>
      <c r="K562" s="19" t="n">
        <f>ROUND(I562,2)+J562</f>
        <v>1</v>
      </c>
      <c r="L562" s="19" t="n">
        <f>ROUND(H562*ROUND(I562,2),2)</f>
        <v>1</v>
      </c>
      <c r="M562" s="19" t="n">
        <v/>
      </c>
      <c r="N562" s="19" t="n">
        <f>L562+M562</f>
        <v>1</v>
      </c>
      <c r="O562" s="8" t="n">
        <v>1</v>
      </c>
      <c r="P562" s="23" t="n" hidden="false">
        <v>1</v>
      </c>
      <c r="Q562" s="19" t="n" hidden="false">
        <v/>
      </c>
      <c r="R562" s="19" t="n" hidden="false">
        <f>P562+Q562</f>
        <v>1</v>
      </c>
      <c r="S562" s="19" t="n" hidden="false">
        <f>ROUND(O562*P562,2)</f>
        <v>1</v>
      </c>
      <c r="T562" s="19" t="n" hidden="false">
        <v/>
      </c>
      <c r="U562" s="19" t="n" hidden="false">
        <f>S562+T562</f>
        <v>1</v>
      </c>
      <c r="V562" s="21" t="n" hidden="false">
        <f>U562/N562-1</f>
        <v>0</v>
      </c>
      <c r="W562" s="8" t="n">
        <v>1</v>
      </c>
      <c r="X562" s="23" t="n" hidden="false">
        <v>1</v>
      </c>
      <c r="Y562" s="19" t="n" hidden="false">
        <v/>
      </c>
      <c r="Z562" s="19" t="n" hidden="false">
        <f>X562+Y562</f>
        <v>1</v>
      </c>
      <c r="AA562" s="19" t="n" hidden="false">
        <f>ROUND(W562*X562,2)</f>
        <v>1</v>
      </c>
      <c r="AB562" s="19" t="n" hidden="false">
        <v/>
      </c>
      <c r="AC562" s="19" t="n" hidden="false">
        <f>AA562+AB562</f>
        <v>1</v>
      </c>
      <c r="AD562" s="21" t="n" hidden="false">
        <f>AC562/N562-1</f>
        <v>0</v>
      </c>
      <c r="AE562" s="8" t="n">
        <v>1</v>
      </c>
      <c r="AF562" s="23" t="n" hidden="false">
        <v>1</v>
      </c>
      <c r="AG562" s="19" t="n" hidden="false">
        <v/>
      </c>
      <c r="AH562" s="19" t="n" hidden="false">
        <f>AF562+AG562</f>
        <v>1</v>
      </c>
      <c r="AI562" s="19" t="n" hidden="false">
        <f>ROUND(AE562*AF562,2)</f>
        <v>1</v>
      </c>
      <c r="AJ562" s="19" t="n" hidden="false">
        <v/>
      </c>
      <c r="AK562" s="19" t="n" hidden="false">
        <f>AI562+AJ562</f>
        <v>1</v>
      </c>
      <c r="AL562" s="21" t="n" hidden="false">
        <f>AK562/N562-1</f>
        <v>0</v>
      </c>
      <c r="AM562" s="8" t="n">
        <v>0</v>
      </c>
      <c r="AN562" s="23" t="n" hidden="false">
        <v>0</v>
      </c>
      <c r="AO562" s="19" t="n" hidden="false">
        <v/>
      </c>
      <c r="AP562" s="19" t="n" hidden="false">
        <f>AN562+AO562</f>
        <v>0</v>
      </c>
      <c r="AQ562" s="19" t="n" hidden="false">
        <f>ROUND(AM562*AN562,2)</f>
        <v>0</v>
      </c>
      <c r="AR562" s="19" t="n" hidden="false">
        <v/>
      </c>
      <c r="AS562" s="19" t="n" hidden="false">
        <f>AQ562+AR562</f>
        <v>0</v>
      </c>
      <c r="AT562" s="21" t="n" hidden="false">
        <f>AS562/N562-1</f>
        <v>-1</v>
      </c>
    </row>
    <row r="563" customFormat="false" hidden="false" outlineLevel="0" collapsed="false">
      <c r="A563" s="18" t="inlineStr">
        <is>
          <t xml:space="preserve">1.1.1.2.1.1.2.1.8</t>
        </is>
      </c>
      <c r="B563" s="18" t="inlineStr">
        <is>
          <t xml:space="preserve"/>
        </is>
      </c>
      <c r="C563" s="22" t="inlineStr">
        <is>
          <t xml:space="preserve">Щит силовой (в соответствии со схемой)_ / МЭЛ</t>
        </is>
      </c>
      <c r="D563" s="7" t="inlineStr">
        <is>
          <t xml:space="preserve">ЩСА3.1</t>
        </is>
      </c>
      <c r="E563" s="7" t="inlineStr">
        <is>
          <t xml:space="preserve"/>
        </is>
      </c>
      <c r="F563" s="7" t="inlineStr">
        <is>
          <t xml:space="preserve">ШТ</t>
        </is>
      </c>
      <c r="G563" s="7" t="inlineStr">
        <is>
          <t xml:space="preserve">1</t>
        </is>
      </c>
      <c r="H563" s="8" t="n">
        <v>1</v>
      </c>
      <c r="I563" s="23" t="n">
        <v>1</v>
      </c>
      <c r="J563" s="19" t="n">
        <v/>
      </c>
      <c r="K563" s="19" t="n">
        <f>ROUND(I563,2)+J563</f>
        <v>1</v>
      </c>
      <c r="L563" s="19" t="n">
        <f>ROUND(H563*ROUND(I563,2),2)</f>
        <v>1</v>
      </c>
      <c r="M563" s="19" t="n">
        <v/>
      </c>
      <c r="N563" s="19" t="n">
        <f>L563+M563</f>
        <v>1</v>
      </c>
      <c r="O563" s="8" t="n">
        <v>1</v>
      </c>
      <c r="P563" s="23" t="n" hidden="false">
        <v>1</v>
      </c>
      <c r="Q563" s="19" t="n" hidden="false">
        <v/>
      </c>
      <c r="R563" s="19" t="n" hidden="false">
        <f>P563+Q563</f>
        <v>1</v>
      </c>
      <c r="S563" s="19" t="n" hidden="false">
        <f>ROUND(O563*P563,2)</f>
        <v>1</v>
      </c>
      <c r="T563" s="19" t="n" hidden="false">
        <v/>
      </c>
      <c r="U563" s="19" t="n" hidden="false">
        <f>S563+T563</f>
        <v>1</v>
      </c>
      <c r="V563" s="21" t="n" hidden="false">
        <f>U563/N563-1</f>
        <v>0</v>
      </c>
      <c r="W563" s="8" t="n">
        <v>1</v>
      </c>
      <c r="X563" s="23" t="n" hidden="false">
        <v>1</v>
      </c>
      <c r="Y563" s="19" t="n" hidden="false">
        <v/>
      </c>
      <c r="Z563" s="19" t="n" hidden="false">
        <f>X563+Y563</f>
        <v>1</v>
      </c>
      <c r="AA563" s="19" t="n" hidden="false">
        <f>ROUND(W563*X563,2)</f>
        <v>1</v>
      </c>
      <c r="AB563" s="19" t="n" hidden="false">
        <v/>
      </c>
      <c r="AC563" s="19" t="n" hidden="false">
        <f>AA563+AB563</f>
        <v>1</v>
      </c>
      <c r="AD563" s="21" t="n" hidden="false">
        <f>AC563/N563-1</f>
        <v>0</v>
      </c>
      <c r="AE563" s="8" t="n">
        <v>1</v>
      </c>
      <c r="AF563" s="23" t="n" hidden="false">
        <v>1</v>
      </c>
      <c r="AG563" s="19" t="n" hidden="false">
        <v/>
      </c>
      <c r="AH563" s="19" t="n" hidden="false">
        <f>AF563+AG563</f>
        <v>1</v>
      </c>
      <c r="AI563" s="19" t="n" hidden="false">
        <f>ROUND(AE563*AF563,2)</f>
        <v>1</v>
      </c>
      <c r="AJ563" s="19" t="n" hidden="false">
        <v/>
      </c>
      <c r="AK563" s="19" t="n" hidden="false">
        <f>AI563+AJ563</f>
        <v>1</v>
      </c>
      <c r="AL563" s="21" t="n" hidden="false">
        <f>AK563/N563-1</f>
        <v>0</v>
      </c>
      <c r="AM563" s="8" t="n">
        <v>0</v>
      </c>
      <c r="AN563" s="23" t="n" hidden="false">
        <v>0</v>
      </c>
      <c r="AO563" s="19" t="n" hidden="false">
        <v/>
      </c>
      <c r="AP563" s="19" t="n" hidden="false">
        <f>AN563+AO563</f>
        <v>0</v>
      </c>
      <c r="AQ563" s="19" t="n" hidden="false">
        <f>ROUND(AM563*AN563,2)</f>
        <v>0</v>
      </c>
      <c r="AR563" s="19" t="n" hidden="false">
        <v/>
      </c>
      <c r="AS563" s="19" t="n" hidden="false">
        <f>AQ563+AR563</f>
        <v>0</v>
      </c>
      <c r="AT563" s="21" t="n" hidden="false">
        <f>AS563/N563-1</f>
        <v>-1</v>
      </c>
    </row>
    <row r="564" customFormat="false" hidden="false" outlineLevel="0" collapsed="false">
      <c r="A564" s="18" t="inlineStr">
        <is>
          <t xml:space="preserve">1.1.1.2.1.1.2.1.9</t>
        </is>
      </c>
      <c r="B564" s="18" t="inlineStr">
        <is>
          <t xml:space="preserve"/>
        </is>
      </c>
      <c r="C564" s="22" t="inlineStr">
        <is>
          <t xml:space="preserve">Щит силовой (в соответствии со схемой)_ / МЭЛ</t>
        </is>
      </c>
      <c r="D564" s="7" t="inlineStr">
        <is>
          <t xml:space="preserve">ЩС3.3</t>
        </is>
      </c>
      <c r="E564" s="7" t="inlineStr">
        <is>
          <t xml:space="preserve"/>
        </is>
      </c>
      <c r="F564" s="7" t="inlineStr">
        <is>
          <t xml:space="preserve">ШТ</t>
        </is>
      </c>
      <c r="G564" s="7" t="inlineStr">
        <is>
          <t xml:space="preserve">1</t>
        </is>
      </c>
      <c r="H564" s="8" t="n">
        <v>1</v>
      </c>
      <c r="I564" s="23" t="n">
        <v>1</v>
      </c>
      <c r="J564" s="19" t="n">
        <v/>
      </c>
      <c r="K564" s="19" t="n">
        <f>ROUND(I564,2)+J564</f>
        <v>1</v>
      </c>
      <c r="L564" s="19" t="n">
        <f>ROUND(H564*ROUND(I564,2),2)</f>
        <v>1</v>
      </c>
      <c r="M564" s="19" t="n">
        <v/>
      </c>
      <c r="N564" s="19" t="n">
        <f>L564+M564</f>
        <v>1</v>
      </c>
      <c r="O564" s="8" t="n">
        <v>1</v>
      </c>
      <c r="P564" s="23" t="n" hidden="false">
        <v>1</v>
      </c>
      <c r="Q564" s="19" t="n" hidden="false">
        <v/>
      </c>
      <c r="R564" s="19" t="n" hidden="false">
        <f>P564+Q564</f>
        <v>1</v>
      </c>
      <c r="S564" s="19" t="n" hidden="false">
        <f>ROUND(O564*P564,2)</f>
        <v>1</v>
      </c>
      <c r="T564" s="19" t="n" hidden="false">
        <v/>
      </c>
      <c r="U564" s="19" t="n" hidden="false">
        <f>S564+T564</f>
        <v>1</v>
      </c>
      <c r="V564" s="21" t="n" hidden="false">
        <f>U564/N564-1</f>
        <v>0</v>
      </c>
      <c r="W564" s="8" t="n">
        <v>1</v>
      </c>
      <c r="X564" s="23" t="n" hidden="false">
        <v>1</v>
      </c>
      <c r="Y564" s="19" t="n" hidden="false">
        <v/>
      </c>
      <c r="Z564" s="19" t="n" hidden="false">
        <f>X564+Y564</f>
        <v>1</v>
      </c>
      <c r="AA564" s="19" t="n" hidden="false">
        <f>ROUND(W564*X564,2)</f>
        <v>1</v>
      </c>
      <c r="AB564" s="19" t="n" hidden="false">
        <v/>
      </c>
      <c r="AC564" s="19" t="n" hidden="false">
        <f>AA564+AB564</f>
        <v>1</v>
      </c>
      <c r="AD564" s="21" t="n" hidden="false">
        <f>AC564/N564-1</f>
        <v>0</v>
      </c>
      <c r="AE564" s="8" t="n">
        <v>1</v>
      </c>
      <c r="AF564" s="23" t="n" hidden="false">
        <v>1</v>
      </c>
      <c r="AG564" s="19" t="n" hidden="false">
        <v/>
      </c>
      <c r="AH564" s="19" t="n" hidden="false">
        <f>AF564+AG564</f>
        <v>1</v>
      </c>
      <c r="AI564" s="19" t="n" hidden="false">
        <f>ROUND(AE564*AF564,2)</f>
        <v>1</v>
      </c>
      <c r="AJ564" s="19" t="n" hidden="false">
        <v/>
      </c>
      <c r="AK564" s="19" t="n" hidden="false">
        <f>AI564+AJ564</f>
        <v>1</v>
      </c>
      <c r="AL564" s="21" t="n" hidden="false">
        <f>AK564/N564-1</f>
        <v>0</v>
      </c>
      <c r="AM564" s="8" t="n">
        <v>0</v>
      </c>
      <c r="AN564" s="23" t="n" hidden="false">
        <v>0</v>
      </c>
      <c r="AO564" s="19" t="n" hidden="false">
        <v/>
      </c>
      <c r="AP564" s="19" t="n" hidden="false">
        <f>AN564+AO564</f>
        <v>0</v>
      </c>
      <c r="AQ564" s="19" t="n" hidden="false">
        <f>ROUND(AM564*AN564,2)</f>
        <v>0</v>
      </c>
      <c r="AR564" s="19" t="n" hidden="false">
        <v/>
      </c>
      <c r="AS564" s="19" t="n" hidden="false">
        <f>AQ564+AR564</f>
        <v>0</v>
      </c>
      <c r="AT564" s="21" t="n" hidden="false">
        <f>AS564/N564-1</f>
        <v>-1</v>
      </c>
    </row>
    <row r="565" customFormat="false" hidden="false" outlineLevel="0" collapsed="false">
      <c r="A565" s="18" t="inlineStr">
        <is>
          <t xml:space="preserve">1.1.1.2.1.1.2.2</t>
        </is>
      </c>
      <c r="B565" s="18" t="inlineStr">
        <is>
          <t xml:space="preserve"/>
        </is>
      </c>
      <c r="C565" s="18" t="inlineStr">
        <is>
          <t xml:space="preserve">Монтаж АВР</t>
        </is>
      </c>
      <c r="D565" s="7" t="inlineStr">
        <is>
          <t xml:space="preserve">ЭМ 4.1</t>
        </is>
      </c>
      <c r="E565" s="7" t="inlineStr">
        <is>
          <t xml:space="preserve">Выгружается из БО по объектам BIM-КЦ</t>
        </is>
      </c>
      <c r="F565" s="7" t="inlineStr">
        <is>
          <t xml:space="preserve">ШТ</t>
        </is>
      </c>
      <c r="G565" s="7" t="inlineStr">
        <is>
          <t xml:space="preserve">1</t>
        </is>
      </c>
      <c r="H565" s="8" t="n">
        <v>2</v>
      </c>
      <c r="I565" s="19" t="n">
        <f>ROUND((L566)/H565,2)</f>
        <v>0</v>
      </c>
      <c r="J565" s="20" t="n">
        <v>12268</v>
      </c>
      <c r="K565" s="19" t="n">
        <f>I565+ROUND(J565,2)</f>
        <v>12268</v>
      </c>
      <c r="L565" s="19" t="n">
        <f>ROUND(H565*I565,2)</f>
        <v>0</v>
      </c>
      <c r="M565" s="19" t="n">
        <f>ROUND(H565*ROUND(J565,2),2)</f>
        <v>24536</v>
      </c>
      <c r="N565" s="19" t="n">
        <f>L565+M565</f>
        <v>24536</v>
      </c>
      <c r="O565" s="8" t="n">
        <v>2</v>
      </c>
      <c r="P565" s="19" t="n" hidden="false">
        <f>ROUND((S566)/O565,2)</f>
        <v>189926</v>
      </c>
      <c r="Q565" s="20" t="n" hidden="false">
        <v>19628.8</v>
      </c>
      <c r="R565" s="19" t="n" hidden="false">
        <f>P565+Q565</f>
        <v>209554.8</v>
      </c>
      <c r="S565" s="19" t="n" hidden="false">
        <f>ROUND(O565*P565,2)</f>
        <v>379852</v>
      </c>
      <c r="T565" s="19" t="n" hidden="false">
        <f>ROUND(O565*Q565,2)</f>
        <v>39257.6</v>
      </c>
      <c r="U565" s="19" t="n" hidden="false">
        <f>S565+T565</f>
        <v>419109.6</v>
      </c>
      <c r="V565" s="21" t="n" hidden="false">
        <f>U565/N565-1</f>
        <v>16.081415063580046</v>
      </c>
      <c r="W565" s="8" t="n">
        <v>2</v>
      </c>
      <c r="X565" s="19" t="n" hidden="false">
        <f>ROUND((AA566)/W565,2)</f>
        <v>87500</v>
      </c>
      <c r="Y565" s="20" t="n" hidden="false">
        <v>20000</v>
      </c>
      <c r="Z565" s="19" t="n" hidden="false">
        <f>X565+Y565</f>
        <v>107500</v>
      </c>
      <c r="AA565" s="19" t="n" hidden="false">
        <f>ROUND(W565*X565,2)</f>
        <v>175000</v>
      </c>
      <c r="AB565" s="19" t="n" hidden="false">
        <f>ROUND(W565*Y565,2)</f>
        <v>40000</v>
      </c>
      <c r="AC565" s="19" t="n" hidden="false">
        <f>AA565+AB565</f>
        <v>215000</v>
      </c>
      <c r="AD565" s="21" t="n" hidden="false">
        <f>AC565/N565-1</f>
        <v>7.762634496250408</v>
      </c>
      <c r="AE565" s="8" t="n">
        <v>2</v>
      </c>
      <c r="AF565" s="19" t="n" hidden="false">
        <f>ROUND((AI566)/AE565,2)</f>
        <v>50000</v>
      </c>
      <c r="AG565" s="20" t="n" hidden="false">
        <v>24000</v>
      </c>
      <c r="AH565" s="19" t="n" hidden="false">
        <f>AF565+AG565</f>
        <v>74000</v>
      </c>
      <c r="AI565" s="19" t="n" hidden="false">
        <f>ROUND(AE565*AF565,2)</f>
        <v>100000</v>
      </c>
      <c r="AJ565" s="19" t="n" hidden="false">
        <f>ROUND(AE565*AG565,2)</f>
        <v>48000</v>
      </c>
      <c r="AK565" s="19" t="n" hidden="false">
        <f>AI565+AJ565</f>
        <v>148000</v>
      </c>
      <c r="AL565" s="21" t="n" hidden="false">
        <f>AK565/N565-1</f>
        <v>5.031953048581676</v>
      </c>
      <c r="AM565" s="8" t="n">
        <v>0</v>
      </c>
      <c r="AN565" s="19" t="n" hidden="false">
        <f>ROUND((AQ566)/AM565,2)</f>
        <v>0</v>
      </c>
      <c r="AO565" s="19" t="n" hidden="false">
        <v>0</v>
      </c>
      <c r="AP565" s="19" t="n" hidden="false">
        <f>AN565+AO565</f>
        <v>0</v>
      </c>
      <c r="AQ565" s="19" t="n" hidden="false">
        <f>ROUND(AM565*AN565,2)</f>
        <v>0</v>
      </c>
      <c r="AR565" s="19" t="n" hidden="false">
        <f>ROUND(AM565*AO565,2)</f>
        <v>0</v>
      </c>
      <c r="AS565" s="19" t="n" hidden="false">
        <f>AQ565+AR565</f>
        <v>0</v>
      </c>
      <c r="AT565" s="21" t="n" hidden="false">
        <f>AS565/N565-1</f>
        <v>-1</v>
      </c>
    </row>
    <row r="566" customFormat="false" hidden="false" outlineLevel="0" collapsed="false">
      <c r="A566" s="18" t="inlineStr">
        <is>
          <t xml:space="preserve">1.1.1.2.1.1.2.2.1</t>
        </is>
      </c>
      <c r="B566" s="18" t="inlineStr">
        <is>
          <t xml:space="preserve"/>
        </is>
      </c>
      <c r="C566" s="22" t="inlineStr">
        <is>
          <t xml:space="preserve">Устройство автоматического ввода резерва АВР_ / 100А на 2 ввода IP 54</t>
        </is>
      </c>
      <c r="D566" s="7" t="inlineStr">
        <is>
          <t xml:space="preserve"/>
        </is>
      </c>
      <c r="E566" s="7" t="inlineStr">
        <is>
          <t xml:space="preserve"/>
        </is>
      </c>
      <c r="F566" s="7" t="inlineStr">
        <is>
          <t xml:space="preserve">ШТ</t>
        </is>
      </c>
      <c r="G566" s="7" t="inlineStr">
        <is>
          <t xml:space="preserve">1</t>
        </is>
      </c>
      <c r="H566" s="8" t="n">
        <v>2</v>
      </c>
      <c r="I566" s="20" t="n">
        <v>0</v>
      </c>
      <c r="J566" s="19" t="n">
        <v/>
      </c>
      <c r="K566" s="19" t="n">
        <f>ROUND(I566,2)+J566</f>
        <v>0</v>
      </c>
      <c r="L566" s="19" t="n">
        <f>ROUND(H566*ROUND(I566,2),2)</f>
        <v>0</v>
      </c>
      <c r="M566" s="19" t="n">
        <v/>
      </c>
      <c r="N566" s="19" t="n">
        <f>L566+M566</f>
        <v>0</v>
      </c>
      <c r="O566" s="8" t="n">
        <v>2</v>
      </c>
      <c r="P566" s="20" t="n" hidden="false">
        <v>189926</v>
      </c>
      <c r="Q566" s="19" t="n" hidden="false">
        <v/>
      </c>
      <c r="R566" s="19" t="n" hidden="false">
        <f>P566+Q566</f>
        <v>189926</v>
      </c>
      <c r="S566" s="19" t="n" hidden="false">
        <f>ROUND(O566*P566,2)</f>
        <v>379852</v>
      </c>
      <c r="T566" s="19" t="n" hidden="false">
        <v/>
      </c>
      <c r="U566" s="19" t="n" hidden="false">
        <f>S566+T566</f>
        <v>379852</v>
      </c>
      <c r="V566" s="21" t="n" hidden="false">
        <f>U566/N566-1</f>
        <v>Infinity</v>
      </c>
      <c r="W566" s="8" t="n">
        <v>2</v>
      </c>
      <c r="X566" s="20" t="n" hidden="false">
        <v>87500</v>
      </c>
      <c r="Y566" s="19" t="n" hidden="false">
        <v/>
      </c>
      <c r="Z566" s="19" t="n" hidden="false">
        <f>X566+Y566</f>
        <v>87500</v>
      </c>
      <c r="AA566" s="19" t="n" hidden="false">
        <f>ROUND(W566*X566,2)</f>
        <v>175000</v>
      </c>
      <c r="AB566" s="19" t="n" hidden="false">
        <v/>
      </c>
      <c r="AC566" s="19" t="n" hidden="false">
        <f>AA566+AB566</f>
        <v>175000</v>
      </c>
      <c r="AD566" s="21" t="n" hidden="false">
        <f>AC566/N566-1</f>
        <v>Infinity</v>
      </c>
      <c r="AE566" s="8" t="n">
        <v>2</v>
      </c>
      <c r="AF566" s="20" t="n" hidden="false">
        <v>50000</v>
      </c>
      <c r="AG566" s="19" t="n" hidden="false">
        <v/>
      </c>
      <c r="AH566" s="19" t="n" hidden="false">
        <f>AF566+AG566</f>
        <v>50000</v>
      </c>
      <c r="AI566" s="19" t="n" hidden="false">
        <f>ROUND(AE566*AF566,2)</f>
        <v>100000</v>
      </c>
      <c r="AJ566" s="19" t="n" hidden="false">
        <v/>
      </c>
      <c r="AK566" s="19" t="n" hidden="false">
        <f>AI566+AJ566</f>
        <v>100000</v>
      </c>
      <c r="AL566" s="21" t="n" hidden="false">
        <f>AK566/N566-1</f>
        <v>Infinity</v>
      </c>
      <c r="AM566" s="8" t="n">
        <v>0</v>
      </c>
      <c r="AN566" s="19" t="n" hidden="false">
        <v>0</v>
      </c>
      <c r="AO566" s="19" t="n" hidden="false">
        <v/>
      </c>
      <c r="AP566" s="19" t="n" hidden="false">
        <f>AN566+AO566</f>
        <v>0</v>
      </c>
      <c r="AQ566" s="19" t="n" hidden="false">
        <f>ROUND(AM566*AN566,2)</f>
        <v>0</v>
      </c>
      <c r="AR566" s="19" t="n" hidden="false">
        <v/>
      </c>
      <c r="AS566" s="19" t="n" hidden="false">
        <f>AQ566+AR566</f>
        <v>0</v>
      </c>
      <c r="AT566" s="21" t="n" hidden="false">
        <f>AS566/N566-1</f>
        <v>NaN</v>
      </c>
    </row>
    <row r="567" customFormat="false" hidden="false" outlineLevel="0" collapsed="false">
      <c r="A567" s="18" t="inlineStr">
        <is>
          <t xml:space="preserve">1.1.1.2.1.1.2.3</t>
        </is>
      </c>
      <c r="B567" s="18" t="inlineStr">
        <is>
          <t xml:space="preserve"/>
        </is>
      </c>
      <c r="C567" s="18" t="inlineStr">
        <is>
          <t xml:space="preserve">Монтаж АВР</t>
        </is>
      </c>
      <c r="D567" s="7" t="inlineStr">
        <is>
          <t xml:space="preserve">ЭМ 4.2</t>
        </is>
      </c>
      <c r="E567" s="7" t="inlineStr">
        <is>
          <t xml:space="preserve">Выгружается из БО по объектам BIM-КЦ</t>
        </is>
      </c>
      <c r="F567" s="7" t="inlineStr">
        <is>
          <t xml:space="preserve">ШТ</t>
        </is>
      </c>
      <c r="G567" s="7" t="inlineStr">
        <is>
          <t xml:space="preserve">1</t>
        </is>
      </c>
      <c r="H567" s="8" t="n">
        <v>2</v>
      </c>
      <c r="I567" s="19" t="n">
        <f>ROUND((L568)/H567,2)</f>
        <v>0</v>
      </c>
      <c r="J567" s="20" t="n">
        <v>12268</v>
      </c>
      <c r="K567" s="19" t="n">
        <f>I567+ROUND(J567,2)</f>
        <v>12268</v>
      </c>
      <c r="L567" s="19" t="n">
        <f>ROUND(H567*I567,2)</f>
        <v>0</v>
      </c>
      <c r="M567" s="19" t="n">
        <f>ROUND(H567*ROUND(J567,2),2)</f>
        <v>24536</v>
      </c>
      <c r="N567" s="19" t="n">
        <f>L567+M567</f>
        <v>24536</v>
      </c>
      <c r="O567" s="8" t="n">
        <v>2</v>
      </c>
      <c r="P567" s="19" t="n" hidden="false">
        <f>ROUND((S568)/O567,2)</f>
        <v>189926</v>
      </c>
      <c r="Q567" s="20" t="n" hidden="false">
        <v>19628.8</v>
      </c>
      <c r="R567" s="19" t="n" hidden="false">
        <f>P567+Q567</f>
        <v>209554.8</v>
      </c>
      <c r="S567" s="19" t="n" hidden="false">
        <f>ROUND(O567*P567,2)</f>
        <v>379852</v>
      </c>
      <c r="T567" s="19" t="n" hidden="false">
        <f>ROUND(O567*Q567,2)</f>
        <v>39257.6</v>
      </c>
      <c r="U567" s="19" t="n" hidden="false">
        <f>S567+T567</f>
        <v>419109.6</v>
      </c>
      <c r="V567" s="21" t="n" hidden="false">
        <f>U567/N567-1</f>
        <v>16.081415063580046</v>
      </c>
      <c r="W567" s="8" t="n">
        <v>2</v>
      </c>
      <c r="X567" s="19" t="n" hidden="false">
        <f>ROUND((AA568)/W567,2)</f>
        <v>87500</v>
      </c>
      <c r="Y567" s="20" t="n" hidden="false">
        <v>20000</v>
      </c>
      <c r="Z567" s="19" t="n" hidden="false">
        <f>X567+Y567</f>
        <v>107500</v>
      </c>
      <c r="AA567" s="19" t="n" hidden="false">
        <f>ROUND(W567*X567,2)</f>
        <v>175000</v>
      </c>
      <c r="AB567" s="19" t="n" hidden="false">
        <f>ROUND(W567*Y567,2)</f>
        <v>40000</v>
      </c>
      <c r="AC567" s="19" t="n" hidden="false">
        <f>AA567+AB567</f>
        <v>215000</v>
      </c>
      <c r="AD567" s="21" t="n" hidden="false">
        <f>AC567/N567-1</f>
        <v>7.762634496250408</v>
      </c>
      <c r="AE567" s="8" t="n">
        <v>2</v>
      </c>
      <c r="AF567" s="19" t="n" hidden="false">
        <f>ROUND((AI568)/AE567,2)</f>
        <v>50000</v>
      </c>
      <c r="AG567" s="20" t="n" hidden="false">
        <v>24000</v>
      </c>
      <c r="AH567" s="19" t="n" hidden="false">
        <f>AF567+AG567</f>
        <v>74000</v>
      </c>
      <c r="AI567" s="19" t="n" hidden="false">
        <f>ROUND(AE567*AF567,2)</f>
        <v>100000</v>
      </c>
      <c r="AJ567" s="19" t="n" hidden="false">
        <f>ROUND(AE567*AG567,2)</f>
        <v>48000</v>
      </c>
      <c r="AK567" s="19" t="n" hidden="false">
        <f>AI567+AJ567</f>
        <v>148000</v>
      </c>
      <c r="AL567" s="21" t="n" hidden="false">
        <f>AK567/N567-1</f>
        <v>5.031953048581676</v>
      </c>
      <c r="AM567" s="8" t="n">
        <v>0</v>
      </c>
      <c r="AN567" s="19" t="n" hidden="false">
        <f>ROUND((AQ568)/AM567,2)</f>
        <v>0</v>
      </c>
      <c r="AO567" s="19" t="n" hidden="false">
        <v>0</v>
      </c>
      <c r="AP567" s="19" t="n" hidden="false">
        <f>AN567+AO567</f>
        <v>0</v>
      </c>
      <c r="AQ567" s="19" t="n" hidden="false">
        <f>ROUND(AM567*AN567,2)</f>
        <v>0</v>
      </c>
      <c r="AR567" s="19" t="n" hidden="false">
        <f>ROUND(AM567*AO567,2)</f>
        <v>0</v>
      </c>
      <c r="AS567" s="19" t="n" hidden="false">
        <f>AQ567+AR567</f>
        <v>0</v>
      </c>
      <c r="AT567" s="21" t="n" hidden="false">
        <f>AS567/N567-1</f>
        <v>-1</v>
      </c>
    </row>
    <row r="568" customFormat="false" hidden="false" outlineLevel="0" collapsed="false">
      <c r="A568" s="18" t="inlineStr">
        <is>
          <t xml:space="preserve">1.1.1.2.1.1.2.3.1</t>
        </is>
      </c>
      <c r="B568" s="18" t="inlineStr">
        <is>
          <t xml:space="preserve"/>
        </is>
      </c>
      <c r="C568" s="22" t="inlineStr">
        <is>
          <t xml:space="preserve">Устройство автоматического ввода резерва АВР_ / 100А на 2 ввода IP 54</t>
        </is>
      </c>
      <c r="D568" s="7" t="inlineStr">
        <is>
          <t xml:space="preserve"/>
        </is>
      </c>
      <c r="E568" s="7" t="inlineStr">
        <is>
          <t xml:space="preserve"/>
        </is>
      </c>
      <c r="F568" s="7" t="inlineStr">
        <is>
          <t xml:space="preserve">ШТ</t>
        </is>
      </c>
      <c r="G568" s="7" t="inlineStr">
        <is>
          <t xml:space="preserve">1</t>
        </is>
      </c>
      <c r="H568" s="8" t="n">
        <v>2</v>
      </c>
      <c r="I568" s="20" t="n">
        <v>0</v>
      </c>
      <c r="J568" s="19" t="n">
        <v/>
      </c>
      <c r="K568" s="19" t="n">
        <f>ROUND(I568,2)+J568</f>
        <v>0</v>
      </c>
      <c r="L568" s="19" t="n">
        <f>ROUND(H568*ROUND(I568,2),2)</f>
        <v>0</v>
      </c>
      <c r="M568" s="19" t="n">
        <v/>
      </c>
      <c r="N568" s="19" t="n">
        <f>L568+M568</f>
        <v>0</v>
      </c>
      <c r="O568" s="8" t="n">
        <v>2</v>
      </c>
      <c r="P568" s="20" t="n" hidden="false">
        <v>189926</v>
      </c>
      <c r="Q568" s="19" t="n" hidden="false">
        <v/>
      </c>
      <c r="R568" s="19" t="n" hidden="false">
        <f>P568+Q568</f>
        <v>189926</v>
      </c>
      <c r="S568" s="19" t="n" hidden="false">
        <f>ROUND(O568*P568,2)</f>
        <v>379852</v>
      </c>
      <c r="T568" s="19" t="n" hidden="false">
        <v/>
      </c>
      <c r="U568" s="19" t="n" hidden="false">
        <f>S568+T568</f>
        <v>379852</v>
      </c>
      <c r="V568" s="21" t="n" hidden="false">
        <f>U568/N568-1</f>
        <v>Infinity</v>
      </c>
      <c r="W568" s="8" t="n">
        <v>2</v>
      </c>
      <c r="X568" s="20" t="n" hidden="false">
        <v>87500</v>
      </c>
      <c r="Y568" s="19" t="n" hidden="false">
        <v/>
      </c>
      <c r="Z568" s="19" t="n" hidden="false">
        <f>X568+Y568</f>
        <v>87500</v>
      </c>
      <c r="AA568" s="19" t="n" hidden="false">
        <f>ROUND(W568*X568,2)</f>
        <v>175000</v>
      </c>
      <c r="AB568" s="19" t="n" hidden="false">
        <v/>
      </c>
      <c r="AC568" s="19" t="n" hidden="false">
        <f>AA568+AB568</f>
        <v>175000</v>
      </c>
      <c r="AD568" s="21" t="n" hidden="false">
        <f>AC568/N568-1</f>
        <v>Infinity</v>
      </c>
      <c r="AE568" s="8" t="n">
        <v>2</v>
      </c>
      <c r="AF568" s="20" t="n" hidden="false">
        <v>50000</v>
      </c>
      <c r="AG568" s="19" t="n" hidden="false">
        <v/>
      </c>
      <c r="AH568" s="19" t="n" hidden="false">
        <f>AF568+AG568</f>
        <v>50000</v>
      </c>
      <c r="AI568" s="19" t="n" hidden="false">
        <f>ROUND(AE568*AF568,2)</f>
        <v>100000</v>
      </c>
      <c r="AJ568" s="19" t="n" hidden="false">
        <v/>
      </c>
      <c r="AK568" s="19" t="n" hidden="false">
        <f>AI568+AJ568</f>
        <v>100000</v>
      </c>
      <c r="AL568" s="21" t="n" hidden="false">
        <f>AK568/N568-1</f>
        <v>Infinity</v>
      </c>
      <c r="AM568" s="8" t="n">
        <v>0</v>
      </c>
      <c r="AN568" s="19" t="n" hidden="false">
        <v>0</v>
      </c>
      <c r="AO568" s="19" t="n" hidden="false">
        <v/>
      </c>
      <c r="AP568" s="19" t="n" hidden="false">
        <f>AN568+AO568</f>
        <v>0</v>
      </c>
      <c r="AQ568" s="19" t="n" hidden="false">
        <f>ROUND(AM568*AN568,2)</f>
        <v>0</v>
      </c>
      <c r="AR568" s="19" t="n" hidden="false">
        <v/>
      </c>
      <c r="AS568" s="19" t="n" hidden="false">
        <f>AQ568+AR568</f>
        <v>0</v>
      </c>
      <c r="AT568" s="21" t="n" hidden="false">
        <f>AS568/N568-1</f>
        <v>NaN</v>
      </c>
    </row>
    <row r="569" customFormat="false" hidden="false" outlineLevel="0" collapsed="false">
      <c r="A569" s="18" t="inlineStr">
        <is>
          <t xml:space="preserve">1.1.1.2.1.1.2.4</t>
        </is>
      </c>
      <c r="B569" s="18" t="inlineStr">
        <is>
          <t xml:space="preserve"/>
        </is>
      </c>
      <c r="C569" s="18" t="inlineStr">
        <is>
          <t xml:space="preserve">Монтаж щита силового (для СКБ) / 12 модулей</t>
        </is>
      </c>
      <c r="D569" s="7" t="inlineStr">
        <is>
          <t xml:space="preserve"/>
        </is>
      </c>
      <c r="E569" s="7" t="inlineStr">
        <is>
          <t xml:space="preserve"/>
        </is>
      </c>
      <c r="F569" s="7" t="inlineStr">
        <is>
          <t xml:space="preserve">ШТ</t>
        </is>
      </c>
      <c r="G569" s="7" t="inlineStr">
        <is>
          <t xml:space="preserve">1</t>
        </is>
      </c>
      <c r="H569" s="8" t="n">
        <v>4</v>
      </c>
      <c r="I569" s="19" t="n">
        <f>ROUND((L570+L571+L572+L573)/H569,2)</f>
        <v>1</v>
      </c>
      <c r="J569" s="20" t="n">
        <v>4163</v>
      </c>
      <c r="K569" s="19" t="n">
        <f>I569+ROUND(J569,2)</f>
        <v>4164</v>
      </c>
      <c r="L569" s="19" t="n">
        <f>ROUND(H569*I569,2)</f>
        <v>4</v>
      </c>
      <c r="M569" s="19" t="n">
        <f>ROUND(H569*ROUND(J569,2),2)</f>
        <v>16652</v>
      </c>
      <c r="N569" s="19" t="n">
        <f>L569+M569</f>
        <v>16656</v>
      </c>
      <c r="O569" s="8" t="n">
        <v>4</v>
      </c>
      <c r="P569" s="19" t="n" hidden="false">
        <f>ROUND((S570+S571+S572+S573)/O569,2)</f>
        <v>1</v>
      </c>
      <c r="Q569" s="20" t="n" hidden="false">
        <v>16100.8</v>
      </c>
      <c r="R569" s="19" t="n" hidden="false">
        <f>P569+Q569</f>
        <v>16101.8</v>
      </c>
      <c r="S569" s="19" t="n" hidden="false">
        <f>ROUND(O569*P569,2)</f>
        <v>4</v>
      </c>
      <c r="T569" s="19" t="n" hidden="false">
        <f>ROUND(O569*Q569,2)</f>
        <v>64403.2</v>
      </c>
      <c r="U569" s="19" t="n" hidden="false">
        <f>S569+T569</f>
        <v>64407.2</v>
      </c>
      <c r="V569" s="21" t="n" hidden="false">
        <f>U569/N569-1</f>
        <v>2.8669068203650334</v>
      </c>
      <c r="W569" s="8" t="n">
        <v>4</v>
      </c>
      <c r="X569" s="19" t="n" hidden="false">
        <f>ROUND((AA570+AA571+AA572+AA573)/W569,2)</f>
        <v>1</v>
      </c>
      <c r="Y569" s="20" t="n" hidden="false">
        <v>15000</v>
      </c>
      <c r="Z569" s="19" t="n" hidden="false">
        <f>X569+Y569</f>
        <v>15001</v>
      </c>
      <c r="AA569" s="19" t="n" hidden="false">
        <f>ROUND(W569*X569,2)</f>
        <v>4</v>
      </c>
      <c r="AB569" s="19" t="n" hidden="false">
        <f>ROUND(W569*Y569,2)</f>
        <v>60000</v>
      </c>
      <c r="AC569" s="19" t="n" hidden="false">
        <f>AA569+AB569</f>
        <v>60004</v>
      </c>
      <c r="AD569" s="21" t="n" hidden="false">
        <f>AC569/N569-1</f>
        <v>2.6025456292026896</v>
      </c>
      <c r="AE569" s="8" t="n">
        <v>4</v>
      </c>
      <c r="AF569" s="19" t="n" hidden="false">
        <f>ROUND((AI570+AI571+AI572+AI573)/AE569,2)</f>
        <v>1</v>
      </c>
      <c r="AG569" s="20" t="n" hidden="false">
        <v>8200</v>
      </c>
      <c r="AH569" s="19" t="n" hidden="false">
        <f>AF569+AG569</f>
        <v>8201</v>
      </c>
      <c r="AI569" s="19" t="n" hidden="false">
        <f>ROUND(AE569*AF569,2)</f>
        <v>4</v>
      </c>
      <c r="AJ569" s="19" t="n" hidden="false">
        <f>ROUND(AE569*AG569,2)</f>
        <v>32800</v>
      </c>
      <c r="AK569" s="19" t="n" hidden="false">
        <f>AI569+AJ569</f>
        <v>32804</v>
      </c>
      <c r="AL569" s="21" t="n" hidden="false">
        <f>AK569/N569-1</f>
        <v>0.9695004803073968</v>
      </c>
      <c r="AM569" s="8" t="n">
        <v>0</v>
      </c>
      <c r="AN569" s="19" t="n" hidden="false">
        <f>ROUND((AQ570+AQ571+AQ572+AQ573)/AM569,2)</f>
        <v>0</v>
      </c>
      <c r="AO569" s="19" t="n" hidden="false">
        <v>0</v>
      </c>
      <c r="AP569" s="19" t="n" hidden="false">
        <f>AN569+AO569</f>
        <v>0</v>
      </c>
      <c r="AQ569" s="19" t="n" hidden="false">
        <f>ROUND(AM569*AN569,2)</f>
        <v>0</v>
      </c>
      <c r="AR569" s="19" t="n" hidden="false">
        <f>ROUND(AM569*AO569,2)</f>
        <v>0</v>
      </c>
      <c r="AS569" s="19" t="n" hidden="false">
        <f>AQ569+AR569</f>
        <v>0</v>
      </c>
      <c r="AT569" s="21" t="n" hidden="false">
        <f>AS569/N569-1</f>
        <v>-1</v>
      </c>
    </row>
    <row r="570" customFormat="false" hidden="false" outlineLevel="0" collapsed="false">
      <c r="A570" s="18" t="inlineStr">
        <is>
          <t xml:space="preserve">1.1.1.2.1.1.2.4.1</t>
        </is>
      </c>
      <c r="B570" s="18" t="inlineStr">
        <is>
          <t xml:space="preserve"/>
        </is>
      </c>
      <c r="C570" s="22" t="inlineStr">
        <is>
          <t xml:space="preserve">Щит силовой (в соответствии со схемой)_ / МЭЛ</t>
        </is>
      </c>
      <c r="D570" s="7" t="inlineStr">
        <is>
          <t xml:space="preserve">ЩС2.2</t>
        </is>
      </c>
      <c r="E570" s="7" t="inlineStr">
        <is>
          <t xml:space="preserve"/>
        </is>
      </c>
      <c r="F570" s="7" t="inlineStr">
        <is>
          <t xml:space="preserve">ШТ</t>
        </is>
      </c>
      <c r="G570" s="7" t="inlineStr">
        <is>
          <t xml:space="preserve">1</t>
        </is>
      </c>
      <c r="H570" s="8" t="n">
        <v>1</v>
      </c>
      <c r="I570" s="23" t="n">
        <v>1</v>
      </c>
      <c r="J570" s="19" t="n">
        <v/>
      </c>
      <c r="K570" s="19" t="n">
        <f>ROUND(I570,2)+J570</f>
        <v>1</v>
      </c>
      <c r="L570" s="19" t="n">
        <f>ROUND(H570*ROUND(I570,2),2)</f>
        <v>1</v>
      </c>
      <c r="M570" s="19" t="n">
        <v/>
      </c>
      <c r="N570" s="19" t="n">
        <f>L570+M570</f>
        <v>1</v>
      </c>
      <c r="O570" s="8" t="n">
        <v>1</v>
      </c>
      <c r="P570" s="23" t="n" hidden="false">
        <v>1</v>
      </c>
      <c r="Q570" s="19" t="n" hidden="false">
        <v/>
      </c>
      <c r="R570" s="19" t="n" hidden="false">
        <f>P570+Q570</f>
        <v>1</v>
      </c>
      <c r="S570" s="19" t="n" hidden="false">
        <f>ROUND(O570*P570,2)</f>
        <v>1</v>
      </c>
      <c r="T570" s="19" t="n" hidden="false">
        <v/>
      </c>
      <c r="U570" s="19" t="n" hidden="false">
        <f>S570+T570</f>
        <v>1</v>
      </c>
      <c r="V570" s="21" t="n" hidden="false">
        <f>U570/N570-1</f>
        <v>0</v>
      </c>
      <c r="W570" s="8" t="n">
        <v>1</v>
      </c>
      <c r="X570" s="23" t="n" hidden="false">
        <v>1</v>
      </c>
      <c r="Y570" s="19" t="n" hidden="false">
        <v/>
      </c>
      <c r="Z570" s="19" t="n" hidden="false">
        <f>X570+Y570</f>
        <v>1</v>
      </c>
      <c r="AA570" s="19" t="n" hidden="false">
        <f>ROUND(W570*X570,2)</f>
        <v>1</v>
      </c>
      <c r="AB570" s="19" t="n" hidden="false">
        <v/>
      </c>
      <c r="AC570" s="19" t="n" hidden="false">
        <f>AA570+AB570</f>
        <v>1</v>
      </c>
      <c r="AD570" s="21" t="n" hidden="false">
        <f>AC570/N570-1</f>
        <v>0</v>
      </c>
      <c r="AE570" s="8" t="n">
        <v>1</v>
      </c>
      <c r="AF570" s="23" t="n" hidden="false">
        <v>1</v>
      </c>
      <c r="AG570" s="19" t="n" hidden="false">
        <v/>
      </c>
      <c r="AH570" s="19" t="n" hidden="false">
        <f>AF570+AG570</f>
        <v>1</v>
      </c>
      <c r="AI570" s="19" t="n" hidden="false">
        <f>ROUND(AE570*AF570,2)</f>
        <v>1</v>
      </c>
      <c r="AJ570" s="19" t="n" hidden="false">
        <v/>
      </c>
      <c r="AK570" s="19" t="n" hidden="false">
        <f>AI570+AJ570</f>
        <v>1</v>
      </c>
      <c r="AL570" s="21" t="n" hidden="false">
        <f>AK570/N570-1</f>
        <v>0</v>
      </c>
      <c r="AM570" s="8" t="n">
        <v>0</v>
      </c>
      <c r="AN570" s="23" t="n" hidden="false">
        <v>0</v>
      </c>
      <c r="AO570" s="19" t="n" hidden="false">
        <v/>
      </c>
      <c r="AP570" s="19" t="n" hidden="false">
        <f>AN570+AO570</f>
        <v>0</v>
      </c>
      <c r="AQ570" s="19" t="n" hidden="false">
        <f>ROUND(AM570*AN570,2)</f>
        <v>0</v>
      </c>
      <c r="AR570" s="19" t="n" hidden="false">
        <v/>
      </c>
      <c r="AS570" s="19" t="n" hidden="false">
        <f>AQ570+AR570</f>
        <v>0</v>
      </c>
      <c r="AT570" s="21" t="n" hidden="false">
        <f>AS570/N570-1</f>
        <v>-1</v>
      </c>
    </row>
    <row r="571" customFormat="false" hidden="false" outlineLevel="0" collapsed="false">
      <c r="A571" s="18" t="inlineStr">
        <is>
          <t xml:space="preserve">1.1.1.2.1.1.2.4.2</t>
        </is>
      </c>
      <c r="B571" s="18" t="inlineStr">
        <is>
          <t xml:space="preserve"/>
        </is>
      </c>
      <c r="C571" s="22" t="inlineStr">
        <is>
          <t xml:space="preserve">Щит силовой (в соответствии со схемой)_ / МЭЛ</t>
        </is>
      </c>
      <c r="D571" s="7" t="inlineStr">
        <is>
          <t xml:space="preserve">ЩС1.2</t>
        </is>
      </c>
      <c r="E571" s="7" t="inlineStr">
        <is>
          <t xml:space="preserve"/>
        </is>
      </c>
      <c r="F571" s="7" t="inlineStr">
        <is>
          <t xml:space="preserve">ШТ</t>
        </is>
      </c>
      <c r="G571" s="7" t="inlineStr">
        <is>
          <t xml:space="preserve">1</t>
        </is>
      </c>
      <c r="H571" s="8" t="n">
        <v>1</v>
      </c>
      <c r="I571" s="23" t="n">
        <v>1</v>
      </c>
      <c r="J571" s="19" t="n">
        <v/>
      </c>
      <c r="K571" s="19" t="n">
        <f>ROUND(I571,2)+J571</f>
        <v>1</v>
      </c>
      <c r="L571" s="19" t="n">
        <f>ROUND(H571*ROUND(I571,2),2)</f>
        <v>1</v>
      </c>
      <c r="M571" s="19" t="n">
        <v/>
      </c>
      <c r="N571" s="19" t="n">
        <f>L571+M571</f>
        <v>1</v>
      </c>
      <c r="O571" s="8" t="n">
        <v>1</v>
      </c>
      <c r="P571" s="23" t="n" hidden="false">
        <v>1</v>
      </c>
      <c r="Q571" s="19" t="n" hidden="false">
        <v/>
      </c>
      <c r="R571" s="19" t="n" hidden="false">
        <f>P571+Q571</f>
        <v>1</v>
      </c>
      <c r="S571" s="19" t="n" hidden="false">
        <f>ROUND(O571*P571,2)</f>
        <v>1</v>
      </c>
      <c r="T571" s="19" t="n" hidden="false">
        <v/>
      </c>
      <c r="U571" s="19" t="n" hidden="false">
        <f>S571+T571</f>
        <v>1</v>
      </c>
      <c r="V571" s="21" t="n" hidden="false">
        <f>U571/N571-1</f>
        <v>0</v>
      </c>
      <c r="W571" s="8" t="n">
        <v>1</v>
      </c>
      <c r="X571" s="23" t="n" hidden="false">
        <v>1</v>
      </c>
      <c r="Y571" s="19" t="n" hidden="false">
        <v/>
      </c>
      <c r="Z571" s="19" t="n" hidden="false">
        <f>X571+Y571</f>
        <v>1</v>
      </c>
      <c r="AA571" s="19" t="n" hidden="false">
        <f>ROUND(W571*X571,2)</f>
        <v>1</v>
      </c>
      <c r="AB571" s="19" t="n" hidden="false">
        <v/>
      </c>
      <c r="AC571" s="19" t="n" hidden="false">
        <f>AA571+AB571</f>
        <v>1</v>
      </c>
      <c r="AD571" s="21" t="n" hidden="false">
        <f>AC571/N571-1</f>
        <v>0</v>
      </c>
      <c r="AE571" s="8" t="n">
        <v>1</v>
      </c>
      <c r="AF571" s="23" t="n" hidden="false">
        <v>1</v>
      </c>
      <c r="AG571" s="19" t="n" hidden="false">
        <v/>
      </c>
      <c r="AH571" s="19" t="n" hidden="false">
        <f>AF571+AG571</f>
        <v>1</v>
      </c>
      <c r="AI571" s="19" t="n" hidden="false">
        <f>ROUND(AE571*AF571,2)</f>
        <v>1</v>
      </c>
      <c r="AJ571" s="19" t="n" hidden="false">
        <v/>
      </c>
      <c r="AK571" s="19" t="n" hidden="false">
        <f>AI571+AJ571</f>
        <v>1</v>
      </c>
      <c r="AL571" s="21" t="n" hidden="false">
        <f>AK571/N571-1</f>
        <v>0</v>
      </c>
      <c r="AM571" s="8" t="n">
        <v>0</v>
      </c>
      <c r="AN571" s="23" t="n" hidden="false">
        <v>0</v>
      </c>
      <c r="AO571" s="19" t="n" hidden="false">
        <v/>
      </c>
      <c r="AP571" s="19" t="n" hidden="false">
        <f>AN571+AO571</f>
        <v>0</v>
      </c>
      <c r="AQ571" s="19" t="n" hidden="false">
        <f>ROUND(AM571*AN571,2)</f>
        <v>0</v>
      </c>
      <c r="AR571" s="19" t="n" hidden="false">
        <v/>
      </c>
      <c r="AS571" s="19" t="n" hidden="false">
        <f>AQ571+AR571</f>
        <v>0</v>
      </c>
      <c r="AT571" s="21" t="n" hidden="false">
        <f>AS571/N571-1</f>
        <v>-1</v>
      </c>
    </row>
    <row r="572" customFormat="false" hidden="false" outlineLevel="0" collapsed="false">
      <c r="A572" s="18" t="inlineStr">
        <is>
          <t xml:space="preserve">1.1.1.2.1.1.2.4.3</t>
        </is>
      </c>
      <c r="B572" s="18" t="inlineStr">
        <is>
          <t xml:space="preserve"/>
        </is>
      </c>
      <c r="C572" s="22" t="inlineStr">
        <is>
          <t xml:space="preserve">Щит силовой (в соответствии со схемой)_ / МЭЛ</t>
        </is>
      </c>
      <c r="D572" s="7" t="inlineStr">
        <is>
          <t xml:space="preserve">ЩС2.3</t>
        </is>
      </c>
      <c r="E572" s="7" t="inlineStr">
        <is>
          <t xml:space="preserve"/>
        </is>
      </c>
      <c r="F572" s="7" t="inlineStr">
        <is>
          <t xml:space="preserve">ШТ</t>
        </is>
      </c>
      <c r="G572" s="7" t="inlineStr">
        <is>
          <t xml:space="preserve">1</t>
        </is>
      </c>
      <c r="H572" s="8" t="n">
        <v>1</v>
      </c>
      <c r="I572" s="23" t="n">
        <v>1</v>
      </c>
      <c r="J572" s="19" t="n">
        <v/>
      </c>
      <c r="K572" s="19" t="n">
        <f>ROUND(I572,2)+J572</f>
        <v>1</v>
      </c>
      <c r="L572" s="19" t="n">
        <f>ROUND(H572*ROUND(I572,2),2)</f>
        <v>1</v>
      </c>
      <c r="M572" s="19" t="n">
        <v/>
      </c>
      <c r="N572" s="19" t="n">
        <f>L572+M572</f>
        <v>1</v>
      </c>
      <c r="O572" s="8" t="n">
        <v>1</v>
      </c>
      <c r="P572" s="23" t="n" hidden="false">
        <v>1</v>
      </c>
      <c r="Q572" s="19" t="n" hidden="false">
        <v/>
      </c>
      <c r="R572" s="19" t="n" hidden="false">
        <f>P572+Q572</f>
        <v>1</v>
      </c>
      <c r="S572" s="19" t="n" hidden="false">
        <f>ROUND(O572*P572,2)</f>
        <v>1</v>
      </c>
      <c r="T572" s="19" t="n" hidden="false">
        <v/>
      </c>
      <c r="U572" s="19" t="n" hidden="false">
        <f>S572+T572</f>
        <v>1</v>
      </c>
      <c r="V572" s="21" t="n" hidden="false">
        <f>U572/N572-1</f>
        <v>0</v>
      </c>
      <c r="W572" s="8" t="n">
        <v>1</v>
      </c>
      <c r="X572" s="23" t="n" hidden="false">
        <v>1</v>
      </c>
      <c r="Y572" s="19" t="n" hidden="false">
        <v/>
      </c>
      <c r="Z572" s="19" t="n" hidden="false">
        <f>X572+Y572</f>
        <v>1</v>
      </c>
      <c r="AA572" s="19" t="n" hidden="false">
        <f>ROUND(W572*X572,2)</f>
        <v>1</v>
      </c>
      <c r="AB572" s="19" t="n" hidden="false">
        <v/>
      </c>
      <c r="AC572" s="19" t="n" hidden="false">
        <f>AA572+AB572</f>
        <v>1</v>
      </c>
      <c r="AD572" s="21" t="n" hidden="false">
        <f>AC572/N572-1</f>
        <v>0</v>
      </c>
      <c r="AE572" s="8" t="n">
        <v>1</v>
      </c>
      <c r="AF572" s="23" t="n" hidden="false">
        <v>1</v>
      </c>
      <c r="AG572" s="19" t="n" hidden="false">
        <v/>
      </c>
      <c r="AH572" s="19" t="n" hidden="false">
        <f>AF572+AG572</f>
        <v>1</v>
      </c>
      <c r="AI572" s="19" t="n" hidden="false">
        <f>ROUND(AE572*AF572,2)</f>
        <v>1</v>
      </c>
      <c r="AJ572" s="19" t="n" hidden="false">
        <v/>
      </c>
      <c r="AK572" s="19" t="n" hidden="false">
        <f>AI572+AJ572</f>
        <v>1</v>
      </c>
      <c r="AL572" s="21" t="n" hidden="false">
        <f>AK572/N572-1</f>
        <v>0</v>
      </c>
      <c r="AM572" s="8" t="n">
        <v>0</v>
      </c>
      <c r="AN572" s="23" t="n" hidden="false">
        <v>0</v>
      </c>
      <c r="AO572" s="19" t="n" hidden="false">
        <v/>
      </c>
      <c r="AP572" s="19" t="n" hidden="false">
        <f>AN572+AO572</f>
        <v>0</v>
      </c>
      <c r="AQ572" s="19" t="n" hidden="false">
        <f>ROUND(AM572*AN572,2)</f>
        <v>0</v>
      </c>
      <c r="AR572" s="19" t="n" hidden="false">
        <v/>
      </c>
      <c r="AS572" s="19" t="n" hidden="false">
        <f>AQ572+AR572</f>
        <v>0</v>
      </c>
      <c r="AT572" s="21" t="n" hidden="false">
        <f>AS572/N572-1</f>
        <v>-1</v>
      </c>
    </row>
    <row r="573" customFormat="false" hidden="false" outlineLevel="0" collapsed="false">
      <c r="A573" s="18" t="inlineStr">
        <is>
          <t xml:space="preserve">1.1.1.2.1.1.2.4.4</t>
        </is>
      </c>
      <c r="B573" s="18" t="inlineStr">
        <is>
          <t xml:space="preserve"/>
        </is>
      </c>
      <c r="C573" s="22" t="inlineStr">
        <is>
          <t xml:space="preserve">Щит силовой (в соответствии со схемой)_ / МЭЛ</t>
        </is>
      </c>
      <c r="D573" s="7" t="inlineStr">
        <is>
          <t xml:space="preserve">ЩС3.1</t>
        </is>
      </c>
      <c r="E573" s="7" t="inlineStr">
        <is>
          <t xml:space="preserve"/>
        </is>
      </c>
      <c r="F573" s="7" t="inlineStr">
        <is>
          <t xml:space="preserve">ШТ</t>
        </is>
      </c>
      <c r="G573" s="7" t="inlineStr">
        <is>
          <t xml:space="preserve">1</t>
        </is>
      </c>
      <c r="H573" s="8" t="n">
        <v>1</v>
      </c>
      <c r="I573" s="23" t="n">
        <v>1</v>
      </c>
      <c r="J573" s="19" t="n">
        <v/>
      </c>
      <c r="K573" s="19" t="n">
        <f>ROUND(I573,2)+J573</f>
        <v>1</v>
      </c>
      <c r="L573" s="19" t="n">
        <f>ROUND(H573*ROUND(I573,2),2)</f>
        <v>1</v>
      </c>
      <c r="M573" s="19" t="n">
        <v/>
      </c>
      <c r="N573" s="19" t="n">
        <f>L573+M573</f>
        <v>1</v>
      </c>
      <c r="O573" s="8" t="n">
        <v>1</v>
      </c>
      <c r="P573" s="23" t="n" hidden="false">
        <v>1</v>
      </c>
      <c r="Q573" s="19" t="n" hidden="false">
        <v/>
      </c>
      <c r="R573" s="19" t="n" hidden="false">
        <f>P573+Q573</f>
        <v>1</v>
      </c>
      <c r="S573" s="19" t="n" hidden="false">
        <f>ROUND(O573*P573,2)</f>
        <v>1</v>
      </c>
      <c r="T573" s="19" t="n" hidden="false">
        <v/>
      </c>
      <c r="U573" s="19" t="n" hidden="false">
        <f>S573+T573</f>
        <v>1</v>
      </c>
      <c r="V573" s="21" t="n" hidden="false">
        <f>U573/N573-1</f>
        <v>0</v>
      </c>
      <c r="W573" s="8" t="n">
        <v>1</v>
      </c>
      <c r="X573" s="23" t="n" hidden="false">
        <v>1</v>
      </c>
      <c r="Y573" s="19" t="n" hidden="false">
        <v/>
      </c>
      <c r="Z573" s="19" t="n" hidden="false">
        <f>X573+Y573</f>
        <v>1</v>
      </c>
      <c r="AA573" s="19" t="n" hidden="false">
        <f>ROUND(W573*X573,2)</f>
        <v>1</v>
      </c>
      <c r="AB573" s="19" t="n" hidden="false">
        <v/>
      </c>
      <c r="AC573" s="19" t="n" hidden="false">
        <f>AA573+AB573</f>
        <v>1</v>
      </c>
      <c r="AD573" s="21" t="n" hidden="false">
        <f>AC573/N573-1</f>
        <v>0</v>
      </c>
      <c r="AE573" s="8" t="n">
        <v>1</v>
      </c>
      <c r="AF573" s="23" t="n" hidden="false">
        <v>1</v>
      </c>
      <c r="AG573" s="19" t="n" hidden="false">
        <v/>
      </c>
      <c r="AH573" s="19" t="n" hidden="false">
        <f>AF573+AG573</f>
        <v>1</v>
      </c>
      <c r="AI573" s="19" t="n" hidden="false">
        <f>ROUND(AE573*AF573,2)</f>
        <v>1</v>
      </c>
      <c r="AJ573" s="19" t="n" hidden="false">
        <v/>
      </c>
      <c r="AK573" s="19" t="n" hidden="false">
        <f>AI573+AJ573</f>
        <v>1</v>
      </c>
      <c r="AL573" s="21" t="n" hidden="false">
        <f>AK573/N573-1</f>
        <v>0</v>
      </c>
      <c r="AM573" s="8" t="n">
        <v>0</v>
      </c>
      <c r="AN573" s="23" t="n" hidden="false">
        <v>0</v>
      </c>
      <c r="AO573" s="19" t="n" hidden="false">
        <v/>
      </c>
      <c r="AP573" s="19" t="n" hidden="false">
        <f>AN573+AO573</f>
        <v>0</v>
      </c>
      <c r="AQ573" s="19" t="n" hidden="false">
        <f>ROUND(AM573*AN573,2)</f>
        <v>0</v>
      </c>
      <c r="AR573" s="19" t="n" hidden="false">
        <v/>
      </c>
      <c r="AS573" s="19" t="n" hidden="false">
        <f>AQ573+AR573</f>
        <v>0</v>
      </c>
      <c r="AT573" s="21" t="n" hidden="false">
        <f>AS573/N573-1</f>
        <v>-1</v>
      </c>
    </row>
    <row r="574" customFormat="false" hidden="false" outlineLevel="0" collapsed="false">
      <c r="A574" s="18" t="inlineStr">
        <is>
          <t xml:space="preserve">1.1.1.2.1.1.2.5</t>
        </is>
      </c>
      <c r="B574" s="18" t="inlineStr">
        <is>
          <t xml:space="preserve"/>
        </is>
      </c>
      <c r="C574" s="18" t="inlineStr">
        <is>
          <t xml:space="preserve">Монтаж щита силового (для СКБ) / 18 модулей</t>
        </is>
      </c>
      <c r="D574" s="7" t="inlineStr">
        <is>
          <t xml:space="preserve"/>
        </is>
      </c>
      <c r="E574" s="7" t="inlineStr">
        <is>
          <t xml:space="preserve"/>
        </is>
      </c>
      <c r="F574" s="7" t="inlineStr">
        <is>
          <t xml:space="preserve">ШТ</t>
        </is>
      </c>
      <c r="G574" s="7" t="inlineStr">
        <is>
          <t xml:space="preserve">1</t>
        </is>
      </c>
      <c r="H574" s="8" t="n">
        <v>14</v>
      </c>
      <c r="I574" s="19" t="n">
        <f>ROUND((L575+L576+L577+L578+L579+L580+L581+L582+L583+L584+L585+L586+L587+L588)/H574,2)</f>
        <v>1</v>
      </c>
      <c r="J574" s="20" t="n">
        <v>6708</v>
      </c>
      <c r="K574" s="19" t="n">
        <f>I574+ROUND(J574,2)</f>
        <v>6709</v>
      </c>
      <c r="L574" s="19" t="n">
        <f>ROUND(H574*I574,2)</f>
        <v>14</v>
      </c>
      <c r="M574" s="19" t="n">
        <f>ROUND(H574*ROUND(J574,2),2)</f>
        <v>93912</v>
      </c>
      <c r="N574" s="19" t="n">
        <f>L574+M574</f>
        <v>93926</v>
      </c>
      <c r="O574" s="8" t="n">
        <v>14</v>
      </c>
      <c r="P574" s="19" t="n" hidden="false">
        <f>ROUND((S575+S576+S577+S578+S579+S580+S581+S582+S583+S584+S585+S586+S587+S588)/O574,2)</f>
        <v>1</v>
      </c>
      <c r="Q574" s="20" t="n" hidden="false">
        <v>16100.8</v>
      </c>
      <c r="R574" s="19" t="n" hidden="false">
        <f>P574+Q574</f>
        <v>16101.8</v>
      </c>
      <c r="S574" s="19" t="n" hidden="false">
        <f>ROUND(O574*P574,2)</f>
        <v>14</v>
      </c>
      <c r="T574" s="19" t="n" hidden="false">
        <f>ROUND(O574*Q574,2)</f>
        <v>225411.2</v>
      </c>
      <c r="U574" s="19" t="n" hidden="false">
        <f>S574+T574</f>
        <v>225425.2</v>
      </c>
      <c r="V574" s="21" t="n" hidden="false">
        <f>U574/N574-1</f>
        <v>1.4000298107020424</v>
      </c>
      <c r="W574" s="8" t="n">
        <v>14</v>
      </c>
      <c r="X574" s="19" t="n" hidden="false">
        <f>ROUND((AA575+AA576+AA577+AA578+AA579+AA580+AA581+AA582+AA583+AA584+AA585+AA586+AA587+AA588)/W574,2)</f>
        <v>1</v>
      </c>
      <c r="Y574" s="20" t="n" hidden="false">
        <v>17500</v>
      </c>
      <c r="Z574" s="19" t="n" hidden="false">
        <f>X574+Y574</f>
        <v>17501</v>
      </c>
      <c r="AA574" s="19" t="n" hidden="false">
        <f>ROUND(W574*X574,2)</f>
        <v>14</v>
      </c>
      <c r="AB574" s="19" t="n" hidden="false">
        <f>ROUND(W574*Y574,2)</f>
        <v>245000</v>
      </c>
      <c r="AC574" s="19" t="n" hidden="false">
        <f>AA574+AB574</f>
        <v>245014</v>
      </c>
      <c r="AD574" s="21" t="n" hidden="false">
        <f>AC574/N574-1</f>
        <v>1.6085854821881056</v>
      </c>
      <c r="AE574" s="8" t="n">
        <v>14</v>
      </c>
      <c r="AF574" s="19" t="n" hidden="false">
        <f>ROUND((AI575+AI576+AI577+AI578+AI579+AI580+AI581+AI582+AI583+AI584+AI585+AI586+AI587+AI588)/AE574,2)</f>
        <v>1</v>
      </c>
      <c r="AG574" s="20" t="n" hidden="false">
        <v>13400</v>
      </c>
      <c r="AH574" s="19" t="n" hidden="false">
        <f>AF574+AG574</f>
        <v>13401</v>
      </c>
      <c r="AI574" s="19" t="n" hidden="false">
        <f>ROUND(AE574*AF574,2)</f>
        <v>14</v>
      </c>
      <c r="AJ574" s="19" t="n" hidden="false">
        <f>ROUND(AE574*AG574,2)</f>
        <v>187600</v>
      </c>
      <c r="AK574" s="19" t="n" hidden="false">
        <f>AI574+AJ574</f>
        <v>187614</v>
      </c>
      <c r="AL574" s="21" t="n" hidden="false">
        <f>AK574/N574-1</f>
        <v>0.9974660903264272</v>
      </c>
      <c r="AM574" s="8" t="n">
        <v>0</v>
      </c>
      <c r="AN574" s="19" t="n" hidden="false">
        <f>ROUND((AQ575+AQ576+AQ577+AQ578+AQ579+AQ580+AQ581+AQ582+AQ583+AQ584+AQ585+AQ586+AQ587+AQ588)/AM574,2)</f>
        <v>0</v>
      </c>
      <c r="AO574" s="19" t="n" hidden="false">
        <v>0</v>
      </c>
      <c r="AP574" s="19" t="n" hidden="false">
        <f>AN574+AO574</f>
        <v>0</v>
      </c>
      <c r="AQ574" s="19" t="n" hidden="false">
        <f>ROUND(AM574*AN574,2)</f>
        <v>0</v>
      </c>
      <c r="AR574" s="19" t="n" hidden="false">
        <f>ROUND(AM574*AO574,2)</f>
        <v>0</v>
      </c>
      <c r="AS574" s="19" t="n" hidden="false">
        <f>AQ574+AR574</f>
        <v>0</v>
      </c>
      <c r="AT574" s="21" t="n" hidden="false">
        <f>AS574/N574-1</f>
        <v>-1</v>
      </c>
    </row>
    <row r="575" customFormat="false" hidden="false" outlineLevel="0" collapsed="false">
      <c r="A575" s="18" t="inlineStr">
        <is>
          <t xml:space="preserve">1.1.1.2.1.1.2.5.1</t>
        </is>
      </c>
      <c r="B575" s="18" t="inlineStr">
        <is>
          <t xml:space="preserve"/>
        </is>
      </c>
      <c r="C575" s="22" t="inlineStr">
        <is>
          <t xml:space="preserve">Щит силовой (в соответствии со схемой)_ / МЭЛ</t>
        </is>
      </c>
      <c r="D575" s="7" t="inlineStr">
        <is>
          <t xml:space="preserve">ЩАО4/2.1 ЩРн-18-350х300х120-IP31 mb11-18n EKF</t>
        </is>
      </c>
      <c r="E575" s="7" t="inlineStr">
        <is>
          <t xml:space="preserve"/>
        </is>
      </c>
      <c r="F575" s="7" t="inlineStr">
        <is>
          <t xml:space="preserve">ШТ</t>
        </is>
      </c>
      <c r="G575" s="7" t="inlineStr">
        <is>
          <t xml:space="preserve">1</t>
        </is>
      </c>
      <c r="H575" s="8" t="n">
        <v>1</v>
      </c>
      <c r="I575" s="23" t="n">
        <v>1</v>
      </c>
      <c r="J575" s="19" t="n">
        <v/>
      </c>
      <c r="K575" s="19" t="n">
        <f>ROUND(I575,2)+J575</f>
        <v>1</v>
      </c>
      <c r="L575" s="19" t="n">
        <f>ROUND(H575*ROUND(I575,2),2)</f>
        <v>1</v>
      </c>
      <c r="M575" s="19" t="n">
        <v/>
      </c>
      <c r="N575" s="19" t="n">
        <f>L575+M575</f>
        <v>1</v>
      </c>
      <c r="O575" s="8" t="n">
        <v>1</v>
      </c>
      <c r="P575" s="23" t="n" hidden="false">
        <v>1</v>
      </c>
      <c r="Q575" s="19" t="n" hidden="false">
        <v/>
      </c>
      <c r="R575" s="19" t="n" hidden="false">
        <f>P575+Q575</f>
        <v>1</v>
      </c>
      <c r="S575" s="19" t="n" hidden="false">
        <f>ROUND(O575*P575,2)</f>
        <v>1</v>
      </c>
      <c r="T575" s="19" t="n" hidden="false">
        <v/>
      </c>
      <c r="U575" s="19" t="n" hidden="false">
        <f>S575+T575</f>
        <v>1</v>
      </c>
      <c r="V575" s="21" t="n" hidden="false">
        <f>U575/N575-1</f>
        <v>0</v>
      </c>
      <c r="W575" s="8" t="n">
        <v>1</v>
      </c>
      <c r="X575" s="23" t="n" hidden="false">
        <v>1</v>
      </c>
      <c r="Y575" s="19" t="n" hidden="false">
        <v/>
      </c>
      <c r="Z575" s="19" t="n" hidden="false">
        <f>X575+Y575</f>
        <v>1</v>
      </c>
      <c r="AA575" s="19" t="n" hidden="false">
        <f>ROUND(W575*X575,2)</f>
        <v>1</v>
      </c>
      <c r="AB575" s="19" t="n" hidden="false">
        <v/>
      </c>
      <c r="AC575" s="19" t="n" hidden="false">
        <f>AA575+AB575</f>
        <v>1</v>
      </c>
      <c r="AD575" s="21" t="n" hidden="false">
        <f>AC575/N575-1</f>
        <v>0</v>
      </c>
      <c r="AE575" s="8" t="n">
        <v>1</v>
      </c>
      <c r="AF575" s="23" t="n" hidden="false">
        <v>1</v>
      </c>
      <c r="AG575" s="19" t="n" hidden="false">
        <v/>
      </c>
      <c r="AH575" s="19" t="n" hidden="false">
        <f>AF575+AG575</f>
        <v>1</v>
      </c>
      <c r="AI575" s="19" t="n" hidden="false">
        <f>ROUND(AE575*AF575,2)</f>
        <v>1</v>
      </c>
      <c r="AJ575" s="19" t="n" hidden="false">
        <v/>
      </c>
      <c r="AK575" s="19" t="n" hidden="false">
        <f>AI575+AJ575</f>
        <v>1</v>
      </c>
      <c r="AL575" s="21" t="n" hidden="false">
        <f>AK575/N575-1</f>
        <v>0</v>
      </c>
      <c r="AM575" s="8" t="n">
        <v>0</v>
      </c>
      <c r="AN575" s="23" t="n" hidden="false">
        <v>0</v>
      </c>
      <c r="AO575" s="19" t="n" hidden="false">
        <v/>
      </c>
      <c r="AP575" s="19" t="n" hidden="false">
        <f>AN575+AO575</f>
        <v>0</v>
      </c>
      <c r="AQ575" s="19" t="n" hidden="false">
        <f>ROUND(AM575*AN575,2)</f>
        <v>0</v>
      </c>
      <c r="AR575" s="19" t="n" hidden="false">
        <v/>
      </c>
      <c r="AS575" s="19" t="n" hidden="false">
        <f>AQ575+AR575</f>
        <v>0</v>
      </c>
      <c r="AT575" s="21" t="n" hidden="false">
        <f>AS575/N575-1</f>
        <v>-1</v>
      </c>
    </row>
    <row r="576" customFormat="false" hidden="false" outlineLevel="0" collapsed="false">
      <c r="A576" s="18" t="inlineStr">
        <is>
          <t xml:space="preserve">1.1.1.2.1.1.2.5.2</t>
        </is>
      </c>
      <c r="B576" s="18" t="inlineStr">
        <is>
          <t xml:space="preserve"/>
        </is>
      </c>
      <c r="C576" s="22" t="inlineStr">
        <is>
          <t xml:space="preserve">Щит силовой (в соответствии со схемой)_ / МЭЛ</t>
        </is>
      </c>
      <c r="D576" s="7" t="inlineStr">
        <is>
          <t xml:space="preserve">ЩАО4/2.0 ЩРн-18-350х300х120-IP31 mb11-18n EKF</t>
        </is>
      </c>
      <c r="E576" s="7" t="inlineStr">
        <is>
          <t xml:space="preserve"/>
        </is>
      </c>
      <c r="F576" s="7" t="inlineStr">
        <is>
          <t xml:space="preserve">ШТ</t>
        </is>
      </c>
      <c r="G576" s="7" t="inlineStr">
        <is>
          <t xml:space="preserve">1</t>
        </is>
      </c>
      <c r="H576" s="8" t="n">
        <v>1</v>
      </c>
      <c r="I576" s="23" t="n">
        <v>1</v>
      </c>
      <c r="J576" s="19" t="n">
        <v/>
      </c>
      <c r="K576" s="19" t="n">
        <f>ROUND(I576,2)+J576</f>
        <v>1</v>
      </c>
      <c r="L576" s="19" t="n">
        <f>ROUND(H576*ROUND(I576,2),2)</f>
        <v>1</v>
      </c>
      <c r="M576" s="19" t="n">
        <v/>
      </c>
      <c r="N576" s="19" t="n">
        <f>L576+M576</f>
        <v>1</v>
      </c>
      <c r="O576" s="8" t="n">
        <v>1</v>
      </c>
      <c r="P576" s="23" t="n" hidden="false">
        <v>1</v>
      </c>
      <c r="Q576" s="19" t="n" hidden="false">
        <v/>
      </c>
      <c r="R576" s="19" t="n" hidden="false">
        <f>P576+Q576</f>
        <v>1</v>
      </c>
      <c r="S576" s="19" t="n" hidden="false">
        <f>ROUND(O576*P576,2)</f>
        <v>1</v>
      </c>
      <c r="T576" s="19" t="n" hidden="false">
        <v/>
      </c>
      <c r="U576" s="19" t="n" hidden="false">
        <f>S576+T576</f>
        <v>1</v>
      </c>
      <c r="V576" s="21" t="n" hidden="false">
        <f>U576/N576-1</f>
        <v>0</v>
      </c>
      <c r="W576" s="8" t="n">
        <v>1</v>
      </c>
      <c r="X576" s="23" t="n" hidden="false">
        <v>1</v>
      </c>
      <c r="Y576" s="19" t="n" hidden="false">
        <v/>
      </c>
      <c r="Z576" s="19" t="n" hidden="false">
        <f>X576+Y576</f>
        <v>1</v>
      </c>
      <c r="AA576" s="19" t="n" hidden="false">
        <f>ROUND(W576*X576,2)</f>
        <v>1</v>
      </c>
      <c r="AB576" s="19" t="n" hidden="false">
        <v/>
      </c>
      <c r="AC576" s="19" t="n" hidden="false">
        <f>AA576+AB576</f>
        <v>1</v>
      </c>
      <c r="AD576" s="21" t="n" hidden="false">
        <f>AC576/N576-1</f>
        <v>0</v>
      </c>
      <c r="AE576" s="8" t="n">
        <v>1</v>
      </c>
      <c r="AF576" s="23" t="n" hidden="false">
        <v>1</v>
      </c>
      <c r="AG576" s="19" t="n" hidden="false">
        <v/>
      </c>
      <c r="AH576" s="19" t="n" hidden="false">
        <f>AF576+AG576</f>
        <v>1</v>
      </c>
      <c r="AI576" s="19" t="n" hidden="false">
        <f>ROUND(AE576*AF576,2)</f>
        <v>1</v>
      </c>
      <c r="AJ576" s="19" t="n" hidden="false">
        <v/>
      </c>
      <c r="AK576" s="19" t="n" hidden="false">
        <f>AI576+AJ576</f>
        <v>1</v>
      </c>
      <c r="AL576" s="21" t="n" hidden="false">
        <f>AK576/N576-1</f>
        <v>0</v>
      </c>
      <c r="AM576" s="8" t="n">
        <v>0</v>
      </c>
      <c r="AN576" s="23" t="n" hidden="false">
        <v>0</v>
      </c>
      <c r="AO576" s="19" t="n" hidden="false">
        <v/>
      </c>
      <c r="AP576" s="19" t="n" hidden="false">
        <f>AN576+AO576</f>
        <v>0</v>
      </c>
      <c r="AQ576" s="19" t="n" hidden="false">
        <f>ROUND(AM576*AN576,2)</f>
        <v>0</v>
      </c>
      <c r="AR576" s="19" t="n" hidden="false">
        <v/>
      </c>
      <c r="AS576" s="19" t="n" hidden="false">
        <f>AQ576+AR576</f>
        <v>0</v>
      </c>
      <c r="AT576" s="21" t="n" hidden="false">
        <f>AS576/N576-1</f>
        <v>-1</v>
      </c>
    </row>
    <row r="577" customFormat="false" hidden="false" outlineLevel="0" collapsed="false">
      <c r="A577" s="18" t="inlineStr">
        <is>
          <t xml:space="preserve">1.1.1.2.1.1.2.5.3</t>
        </is>
      </c>
      <c r="B577" s="18" t="inlineStr">
        <is>
          <t xml:space="preserve"/>
        </is>
      </c>
      <c r="C577" s="22" t="inlineStr">
        <is>
          <t xml:space="preserve">Щит силовой (в соответствии со схемой)_ / МЭЛ</t>
        </is>
      </c>
      <c r="D577" s="7" t="inlineStr">
        <is>
          <t xml:space="preserve">ЩАО4/2.3 ЩРн-18-350х300х120-IP31 mb11-18n EKF</t>
        </is>
      </c>
      <c r="E577" s="7" t="inlineStr">
        <is>
          <t xml:space="preserve"/>
        </is>
      </c>
      <c r="F577" s="7" t="inlineStr">
        <is>
          <t xml:space="preserve">ШТ</t>
        </is>
      </c>
      <c r="G577" s="7" t="inlineStr">
        <is>
          <t xml:space="preserve">1</t>
        </is>
      </c>
      <c r="H577" s="8" t="n">
        <v>1</v>
      </c>
      <c r="I577" s="23" t="n">
        <v>1</v>
      </c>
      <c r="J577" s="19" t="n">
        <v/>
      </c>
      <c r="K577" s="19" t="n">
        <f>ROUND(I577,2)+J577</f>
        <v>1</v>
      </c>
      <c r="L577" s="19" t="n">
        <f>ROUND(H577*ROUND(I577,2),2)</f>
        <v>1</v>
      </c>
      <c r="M577" s="19" t="n">
        <v/>
      </c>
      <c r="N577" s="19" t="n">
        <f>L577+M577</f>
        <v>1</v>
      </c>
      <c r="O577" s="8" t="n">
        <v>1</v>
      </c>
      <c r="P577" s="23" t="n" hidden="false">
        <v>1</v>
      </c>
      <c r="Q577" s="19" t="n" hidden="false">
        <v/>
      </c>
      <c r="R577" s="19" t="n" hidden="false">
        <f>P577+Q577</f>
        <v>1</v>
      </c>
      <c r="S577" s="19" t="n" hidden="false">
        <f>ROUND(O577*P577,2)</f>
        <v>1</v>
      </c>
      <c r="T577" s="19" t="n" hidden="false">
        <v/>
      </c>
      <c r="U577" s="19" t="n" hidden="false">
        <f>S577+T577</f>
        <v>1</v>
      </c>
      <c r="V577" s="21" t="n" hidden="false">
        <f>U577/N577-1</f>
        <v>0</v>
      </c>
      <c r="W577" s="8" t="n">
        <v>1</v>
      </c>
      <c r="X577" s="23" t="n" hidden="false">
        <v>1</v>
      </c>
      <c r="Y577" s="19" t="n" hidden="false">
        <v/>
      </c>
      <c r="Z577" s="19" t="n" hidden="false">
        <f>X577+Y577</f>
        <v>1</v>
      </c>
      <c r="AA577" s="19" t="n" hidden="false">
        <f>ROUND(W577*X577,2)</f>
        <v>1</v>
      </c>
      <c r="AB577" s="19" t="n" hidden="false">
        <v/>
      </c>
      <c r="AC577" s="19" t="n" hidden="false">
        <f>AA577+AB577</f>
        <v>1</v>
      </c>
      <c r="AD577" s="21" t="n" hidden="false">
        <f>AC577/N577-1</f>
        <v>0</v>
      </c>
      <c r="AE577" s="8" t="n">
        <v>1</v>
      </c>
      <c r="AF577" s="23" t="n" hidden="false">
        <v>1</v>
      </c>
      <c r="AG577" s="19" t="n" hidden="false">
        <v/>
      </c>
      <c r="AH577" s="19" t="n" hidden="false">
        <f>AF577+AG577</f>
        <v>1</v>
      </c>
      <c r="AI577" s="19" t="n" hidden="false">
        <f>ROUND(AE577*AF577,2)</f>
        <v>1</v>
      </c>
      <c r="AJ577" s="19" t="n" hidden="false">
        <v/>
      </c>
      <c r="AK577" s="19" t="n" hidden="false">
        <f>AI577+AJ577</f>
        <v>1</v>
      </c>
      <c r="AL577" s="21" t="n" hidden="false">
        <f>AK577/N577-1</f>
        <v>0</v>
      </c>
      <c r="AM577" s="8" t="n">
        <v>0</v>
      </c>
      <c r="AN577" s="23" t="n" hidden="false">
        <v>0</v>
      </c>
      <c r="AO577" s="19" t="n" hidden="false">
        <v/>
      </c>
      <c r="AP577" s="19" t="n" hidden="false">
        <f>AN577+AO577</f>
        <v>0</v>
      </c>
      <c r="AQ577" s="19" t="n" hidden="false">
        <f>ROUND(AM577*AN577,2)</f>
        <v>0</v>
      </c>
      <c r="AR577" s="19" t="n" hidden="false">
        <v/>
      </c>
      <c r="AS577" s="19" t="n" hidden="false">
        <f>AQ577+AR577</f>
        <v>0</v>
      </c>
      <c r="AT577" s="21" t="n" hidden="false">
        <f>AS577/N577-1</f>
        <v>-1</v>
      </c>
    </row>
    <row r="578" customFormat="false" hidden="false" outlineLevel="0" collapsed="false">
      <c r="A578" s="18" t="inlineStr">
        <is>
          <t xml:space="preserve">1.1.1.2.1.1.2.5.4</t>
        </is>
      </c>
      <c r="B578" s="18" t="inlineStr">
        <is>
          <t xml:space="preserve"/>
        </is>
      </c>
      <c r="C578" s="22" t="inlineStr">
        <is>
          <t xml:space="preserve">Щит силовой (в соответствии со схемой)_ / МЭЛ</t>
        </is>
      </c>
      <c r="D578" s="7" t="inlineStr">
        <is>
          <t xml:space="preserve">ЩАО4/3.2 ЩРн-18-350х300х120-IP31 mb11-18n EKF</t>
        </is>
      </c>
      <c r="E578" s="7" t="inlineStr">
        <is>
          <t xml:space="preserve"/>
        </is>
      </c>
      <c r="F578" s="7" t="inlineStr">
        <is>
          <t xml:space="preserve">ШТ</t>
        </is>
      </c>
      <c r="G578" s="7" t="inlineStr">
        <is>
          <t xml:space="preserve">1</t>
        </is>
      </c>
      <c r="H578" s="8" t="n">
        <v>1</v>
      </c>
      <c r="I578" s="23" t="n">
        <v>1</v>
      </c>
      <c r="J578" s="19" t="n">
        <v/>
      </c>
      <c r="K578" s="19" t="n">
        <f>ROUND(I578,2)+J578</f>
        <v>1</v>
      </c>
      <c r="L578" s="19" t="n">
        <f>ROUND(H578*ROUND(I578,2),2)</f>
        <v>1</v>
      </c>
      <c r="M578" s="19" t="n">
        <v/>
      </c>
      <c r="N578" s="19" t="n">
        <f>L578+M578</f>
        <v>1</v>
      </c>
      <c r="O578" s="8" t="n">
        <v>1</v>
      </c>
      <c r="P578" s="23" t="n" hidden="false">
        <v>1</v>
      </c>
      <c r="Q578" s="19" t="n" hidden="false">
        <v/>
      </c>
      <c r="R578" s="19" t="n" hidden="false">
        <f>P578+Q578</f>
        <v>1</v>
      </c>
      <c r="S578" s="19" t="n" hidden="false">
        <f>ROUND(O578*P578,2)</f>
        <v>1</v>
      </c>
      <c r="T578" s="19" t="n" hidden="false">
        <v/>
      </c>
      <c r="U578" s="19" t="n" hidden="false">
        <f>S578+T578</f>
        <v>1</v>
      </c>
      <c r="V578" s="21" t="n" hidden="false">
        <f>U578/N578-1</f>
        <v>0</v>
      </c>
      <c r="W578" s="8" t="n">
        <v>1</v>
      </c>
      <c r="X578" s="23" t="n" hidden="false">
        <v>1</v>
      </c>
      <c r="Y578" s="19" t="n" hidden="false">
        <v/>
      </c>
      <c r="Z578" s="19" t="n" hidden="false">
        <f>X578+Y578</f>
        <v>1</v>
      </c>
      <c r="AA578" s="19" t="n" hidden="false">
        <f>ROUND(W578*X578,2)</f>
        <v>1</v>
      </c>
      <c r="AB578" s="19" t="n" hidden="false">
        <v/>
      </c>
      <c r="AC578" s="19" t="n" hidden="false">
        <f>AA578+AB578</f>
        <v>1</v>
      </c>
      <c r="AD578" s="21" t="n" hidden="false">
        <f>AC578/N578-1</f>
        <v>0</v>
      </c>
      <c r="AE578" s="8" t="n">
        <v>1</v>
      </c>
      <c r="AF578" s="23" t="n" hidden="false">
        <v>1</v>
      </c>
      <c r="AG578" s="19" t="n" hidden="false">
        <v/>
      </c>
      <c r="AH578" s="19" t="n" hidden="false">
        <f>AF578+AG578</f>
        <v>1</v>
      </c>
      <c r="AI578" s="19" t="n" hidden="false">
        <f>ROUND(AE578*AF578,2)</f>
        <v>1</v>
      </c>
      <c r="AJ578" s="19" t="n" hidden="false">
        <v/>
      </c>
      <c r="AK578" s="19" t="n" hidden="false">
        <f>AI578+AJ578</f>
        <v>1</v>
      </c>
      <c r="AL578" s="21" t="n" hidden="false">
        <f>AK578/N578-1</f>
        <v>0</v>
      </c>
      <c r="AM578" s="8" t="n">
        <v>0</v>
      </c>
      <c r="AN578" s="23" t="n" hidden="false">
        <v>0</v>
      </c>
      <c r="AO578" s="19" t="n" hidden="false">
        <v/>
      </c>
      <c r="AP578" s="19" t="n" hidden="false">
        <f>AN578+AO578</f>
        <v>0</v>
      </c>
      <c r="AQ578" s="19" t="n" hidden="false">
        <f>ROUND(AM578*AN578,2)</f>
        <v>0</v>
      </c>
      <c r="AR578" s="19" t="n" hidden="false">
        <v/>
      </c>
      <c r="AS578" s="19" t="n" hidden="false">
        <f>AQ578+AR578</f>
        <v>0</v>
      </c>
      <c r="AT578" s="21" t="n" hidden="false">
        <f>AS578/N578-1</f>
        <v>-1</v>
      </c>
    </row>
    <row r="579" customFormat="false" hidden="false" outlineLevel="0" collapsed="false">
      <c r="A579" s="18" t="inlineStr">
        <is>
          <t xml:space="preserve">1.1.1.2.1.1.2.5.5</t>
        </is>
      </c>
      <c r="B579" s="18" t="inlineStr">
        <is>
          <t xml:space="preserve"/>
        </is>
      </c>
      <c r="C579" s="22" t="inlineStr">
        <is>
          <t xml:space="preserve">Щит силовой (в соответствии со схемой)_ / МЭЛ</t>
        </is>
      </c>
      <c r="D579" s="7" t="inlineStr">
        <is>
          <t xml:space="preserve">ЩАО4/2.0 ЩРн-18-350х300х120-IP31 mb11-18n EKF</t>
        </is>
      </c>
      <c r="E579" s="7" t="inlineStr">
        <is>
          <t xml:space="preserve"/>
        </is>
      </c>
      <c r="F579" s="7" t="inlineStr">
        <is>
          <t xml:space="preserve">ШТ</t>
        </is>
      </c>
      <c r="G579" s="7" t="inlineStr">
        <is>
          <t xml:space="preserve">1</t>
        </is>
      </c>
      <c r="H579" s="8" t="n">
        <v>1</v>
      </c>
      <c r="I579" s="23" t="n">
        <v>1</v>
      </c>
      <c r="J579" s="19" t="n">
        <v/>
      </c>
      <c r="K579" s="19" t="n">
        <f>ROUND(I579,2)+J579</f>
        <v>1</v>
      </c>
      <c r="L579" s="19" t="n">
        <f>ROUND(H579*ROUND(I579,2),2)</f>
        <v>1</v>
      </c>
      <c r="M579" s="19" t="n">
        <v/>
      </c>
      <c r="N579" s="19" t="n">
        <f>L579+M579</f>
        <v>1</v>
      </c>
      <c r="O579" s="8" t="n">
        <v>1</v>
      </c>
      <c r="P579" s="23" t="n" hidden="false">
        <v>1</v>
      </c>
      <c r="Q579" s="19" t="n" hidden="false">
        <v/>
      </c>
      <c r="R579" s="19" t="n" hidden="false">
        <f>P579+Q579</f>
        <v>1</v>
      </c>
      <c r="S579" s="19" t="n" hidden="false">
        <f>ROUND(O579*P579,2)</f>
        <v>1</v>
      </c>
      <c r="T579" s="19" t="n" hidden="false">
        <v/>
      </c>
      <c r="U579" s="19" t="n" hidden="false">
        <f>S579+T579</f>
        <v>1</v>
      </c>
      <c r="V579" s="21" t="n" hidden="false">
        <f>U579/N579-1</f>
        <v>0</v>
      </c>
      <c r="W579" s="8" t="n">
        <v>1</v>
      </c>
      <c r="X579" s="23" t="n" hidden="false">
        <v>1</v>
      </c>
      <c r="Y579" s="19" t="n" hidden="false">
        <v/>
      </c>
      <c r="Z579" s="19" t="n" hidden="false">
        <f>X579+Y579</f>
        <v>1</v>
      </c>
      <c r="AA579" s="19" t="n" hidden="false">
        <f>ROUND(W579*X579,2)</f>
        <v>1</v>
      </c>
      <c r="AB579" s="19" t="n" hidden="false">
        <v/>
      </c>
      <c r="AC579" s="19" t="n" hidden="false">
        <f>AA579+AB579</f>
        <v>1</v>
      </c>
      <c r="AD579" s="21" t="n" hidden="false">
        <f>AC579/N579-1</f>
        <v>0</v>
      </c>
      <c r="AE579" s="8" t="n">
        <v>1</v>
      </c>
      <c r="AF579" s="23" t="n" hidden="false">
        <v>1</v>
      </c>
      <c r="AG579" s="19" t="n" hidden="false">
        <v/>
      </c>
      <c r="AH579" s="19" t="n" hidden="false">
        <f>AF579+AG579</f>
        <v>1</v>
      </c>
      <c r="AI579" s="19" t="n" hidden="false">
        <f>ROUND(AE579*AF579,2)</f>
        <v>1</v>
      </c>
      <c r="AJ579" s="19" t="n" hidden="false">
        <v/>
      </c>
      <c r="AK579" s="19" t="n" hidden="false">
        <f>AI579+AJ579</f>
        <v>1</v>
      </c>
      <c r="AL579" s="21" t="n" hidden="false">
        <f>AK579/N579-1</f>
        <v>0</v>
      </c>
      <c r="AM579" s="8" t="n">
        <v>0</v>
      </c>
      <c r="AN579" s="23" t="n" hidden="false">
        <v>0</v>
      </c>
      <c r="AO579" s="19" t="n" hidden="false">
        <v/>
      </c>
      <c r="AP579" s="19" t="n" hidden="false">
        <f>AN579+AO579</f>
        <v>0</v>
      </c>
      <c r="AQ579" s="19" t="n" hidden="false">
        <f>ROUND(AM579*AN579,2)</f>
        <v>0</v>
      </c>
      <c r="AR579" s="19" t="n" hidden="false">
        <v/>
      </c>
      <c r="AS579" s="19" t="n" hidden="false">
        <f>AQ579+AR579</f>
        <v>0</v>
      </c>
      <c r="AT579" s="21" t="n" hidden="false">
        <f>AS579/N579-1</f>
        <v>-1</v>
      </c>
    </row>
    <row r="580" customFormat="false" hidden="false" outlineLevel="0" collapsed="false">
      <c r="A580" s="18" t="inlineStr">
        <is>
          <t xml:space="preserve">1.1.1.2.1.1.2.5.6</t>
        </is>
      </c>
      <c r="B580" s="18" t="inlineStr">
        <is>
          <t xml:space="preserve"/>
        </is>
      </c>
      <c r="C580" s="22" t="inlineStr">
        <is>
          <t xml:space="preserve">Щит силовой (в соответствии со схемой)_ / МЭЛ</t>
        </is>
      </c>
      <c r="D580" s="7" t="inlineStr">
        <is>
          <t xml:space="preserve">ЩАО4/3.3 ЩРн-18-350х300х120-IP31 mb11-18n EKF</t>
        </is>
      </c>
      <c r="E580" s="7" t="inlineStr">
        <is>
          <t xml:space="preserve"/>
        </is>
      </c>
      <c r="F580" s="7" t="inlineStr">
        <is>
          <t xml:space="preserve">ШТ</t>
        </is>
      </c>
      <c r="G580" s="7" t="inlineStr">
        <is>
          <t xml:space="preserve">1</t>
        </is>
      </c>
      <c r="H580" s="8" t="n">
        <v>1</v>
      </c>
      <c r="I580" s="23" t="n">
        <v>1</v>
      </c>
      <c r="J580" s="19" t="n">
        <v/>
      </c>
      <c r="K580" s="19" t="n">
        <f>ROUND(I580,2)+J580</f>
        <v>1</v>
      </c>
      <c r="L580" s="19" t="n">
        <f>ROUND(H580*ROUND(I580,2),2)</f>
        <v>1</v>
      </c>
      <c r="M580" s="19" t="n">
        <v/>
      </c>
      <c r="N580" s="19" t="n">
        <f>L580+M580</f>
        <v>1</v>
      </c>
      <c r="O580" s="8" t="n">
        <v>1</v>
      </c>
      <c r="P580" s="23" t="n" hidden="false">
        <v>1</v>
      </c>
      <c r="Q580" s="19" t="n" hidden="false">
        <v/>
      </c>
      <c r="R580" s="19" t="n" hidden="false">
        <f>P580+Q580</f>
        <v>1</v>
      </c>
      <c r="S580" s="19" t="n" hidden="false">
        <f>ROUND(O580*P580,2)</f>
        <v>1</v>
      </c>
      <c r="T580" s="19" t="n" hidden="false">
        <v/>
      </c>
      <c r="U580" s="19" t="n" hidden="false">
        <f>S580+T580</f>
        <v>1</v>
      </c>
      <c r="V580" s="21" t="n" hidden="false">
        <f>U580/N580-1</f>
        <v>0</v>
      </c>
      <c r="W580" s="8" t="n">
        <v>1</v>
      </c>
      <c r="X580" s="23" t="n" hidden="false">
        <v>1</v>
      </c>
      <c r="Y580" s="19" t="n" hidden="false">
        <v/>
      </c>
      <c r="Z580" s="19" t="n" hidden="false">
        <f>X580+Y580</f>
        <v>1</v>
      </c>
      <c r="AA580" s="19" t="n" hidden="false">
        <f>ROUND(W580*X580,2)</f>
        <v>1</v>
      </c>
      <c r="AB580" s="19" t="n" hidden="false">
        <v/>
      </c>
      <c r="AC580" s="19" t="n" hidden="false">
        <f>AA580+AB580</f>
        <v>1</v>
      </c>
      <c r="AD580" s="21" t="n" hidden="false">
        <f>AC580/N580-1</f>
        <v>0</v>
      </c>
      <c r="AE580" s="8" t="n">
        <v>1</v>
      </c>
      <c r="AF580" s="23" t="n" hidden="false">
        <v>1</v>
      </c>
      <c r="AG580" s="19" t="n" hidden="false">
        <v/>
      </c>
      <c r="AH580" s="19" t="n" hidden="false">
        <f>AF580+AG580</f>
        <v>1</v>
      </c>
      <c r="AI580" s="19" t="n" hidden="false">
        <f>ROUND(AE580*AF580,2)</f>
        <v>1</v>
      </c>
      <c r="AJ580" s="19" t="n" hidden="false">
        <v/>
      </c>
      <c r="AK580" s="19" t="n" hidden="false">
        <f>AI580+AJ580</f>
        <v>1</v>
      </c>
      <c r="AL580" s="21" t="n" hidden="false">
        <f>AK580/N580-1</f>
        <v>0</v>
      </c>
      <c r="AM580" s="8" t="n">
        <v>0</v>
      </c>
      <c r="AN580" s="23" t="n" hidden="false">
        <v>0</v>
      </c>
      <c r="AO580" s="19" t="n" hidden="false">
        <v/>
      </c>
      <c r="AP580" s="19" t="n" hidden="false">
        <f>AN580+AO580</f>
        <v>0</v>
      </c>
      <c r="AQ580" s="19" t="n" hidden="false">
        <f>ROUND(AM580*AN580,2)</f>
        <v>0</v>
      </c>
      <c r="AR580" s="19" t="n" hidden="false">
        <v/>
      </c>
      <c r="AS580" s="19" t="n" hidden="false">
        <f>AQ580+AR580</f>
        <v>0</v>
      </c>
      <c r="AT580" s="21" t="n" hidden="false">
        <f>AS580/N580-1</f>
        <v>-1</v>
      </c>
    </row>
    <row r="581" customFormat="false" hidden="false" outlineLevel="0" collapsed="false">
      <c r="A581" s="18" t="inlineStr">
        <is>
          <t xml:space="preserve">1.1.1.2.1.1.2.5.7</t>
        </is>
      </c>
      <c r="B581" s="18" t="inlineStr">
        <is>
          <t xml:space="preserve"/>
        </is>
      </c>
      <c r="C581" s="22" t="inlineStr">
        <is>
          <t xml:space="preserve">Щит силовой (в соответствии со схемой)_ / МЭЛ</t>
        </is>
      </c>
      <c r="D581" s="7" t="inlineStr">
        <is>
          <t xml:space="preserve">ЩАО4/4.3 ЩРн-18-350х300х120-IP31 mb11-18n EKF</t>
        </is>
      </c>
      <c r="E581" s="7" t="inlineStr">
        <is>
          <t xml:space="preserve"/>
        </is>
      </c>
      <c r="F581" s="7" t="inlineStr">
        <is>
          <t xml:space="preserve">ШТ</t>
        </is>
      </c>
      <c r="G581" s="7" t="inlineStr">
        <is>
          <t xml:space="preserve">1</t>
        </is>
      </c>
      <c r="H581" s="8" t="n">
        <v>1</v>
      </c>
      <c r="I581" s="23" t="n">
        <v>1</v>
      </c>
      <c r="J581" s="19" t="n">
        <v/>
      </c>
      <c r="K581" s="19" t="n">
        <f>ROUND(I581,2)+J581</f>
        <v>1</v>
      </c>
      <c r="L581" s="19" t="n">
        <f>ROUND(H581*ROUND(I581,2),2)</f>
        <v>1</v>
      </c>
      <c r="M581" s="19" t="n">
        <v/>
      </c>
      <c r="N581" s="19" t="n">
        <f>L581+M581</f>
        <v>1</v>
      </c>
      <c r="O581" s="8" t="n">
        <v>1</v>
      </c>
      <c r="P581" s="23" t="n" hidden="false">
        <v>1</v>
      </c>
      <c r="Q581" s="19" t="n" hidden="false">
        <v/>
      </c>
      <c r="R581" s="19" t="n" hidden="false">
        <f>P581+Q581</f>
        <v>1</v>
      </c>
      <c r="S581" s="19" t="n" hidden="false">
        <f>ROUND(O581*P581,2)</f>
        <v>1</v>
      </c>
      <c r="T581" s="19" t="n" hidden="false">
        <v/>
      </c>
      <c r="U581" s="19" t="n" hidden="false">
        <f>S581+T581</f>
        <v>1</v>
      </c>
      <c r="V581" s="21" t="n" hidden="false">
        <f>U581/N581-1</f>
        <v>0</v>
      </c>
      <c r="W581" s="8" t="n">
        <v>1</v>
      </c>
      <c r="X581" s="23" t="n" hidden="false">
        <v>1</v>
      </c>
      <c r="Y581" s="19" t="n" hidden="false">
        <v/>
      </c>
      <c r="Z581" s="19" t="n" hidden="false">
        <f>X581+Y581</f>
        <v>1</v>
      </c>
      <c r="AA581" s="19" t="n" hidden="false">
        <f>ROUND(W581*X581,2)</f>
        <v>1</v>
      </c>
      <c r="AB581" s="19" t="n" hidden="false">
        <v/>
      </c>
      <c r="AC581" s="19" t="n" hidden="false">
        <f>AA581+AB581</f>
        <v>1</v>
      </c>
      <c r="AD581" s="21" t="n" hidden="false">
        <f>AC581/N581-1</f>
        <v>0</v>
      </c>
      <c r="AE581" s="8" t="n">
        <v>1</v>
      </c>
      <c r="AF581" s="23" t="n" hidden="false">
        <v>1</v>
      </c>
      <c r="AG581" s="19" t="n" hidden="false">
        <v/>
      </c>
      <c r="AH581" s="19" t="n" hidden="false">
        <f>AF581+AG581</f>
        <v>1</v>
      </c>
      <c r="AI581" s="19" t="n" hidden="false">
        <f>ROUND(AE581*AF581,2)</f>
        <v>1</v>
      </c>
      <c r="AJ581" s="19" t="n" hidden="false">
        <v/>
      </c>
      <c r="AK581" s="19" t="n" hidden="false">
        <f>AI581+AJ581</f>
        <v>1</v>
      </c>
      <c r="AL581" s="21" t="n" hidden="false">
        <f>AK581/N581-1</f>
        <v>0</v>
      </c>
      <c r="AM581" s="8" t="n">
        <v>0</v>
      </c>
      <c r="AN581" s="23" t="n" hidden="false">
        <v>0</v>
      </c>
      <c r="AO581" s="19" t="n" hidden="false">
        <v/>
      </c>
      <c r="AP581" s="19" t="n" hidden="false">
        <f>AN581+AO581</f>
        <v>0</v>
      </c>
      <c r="AQ581" s="19" t="n" hidden="false">
        <f>ROUND(AM581*AN581,2)</f>
        <v>0</v>
      </c>
      <c r="AR581" s="19" t="n" hidden="false">
        <v/>
      </c>
      <c r="AS581" s="19" t="n" hidden="false">
        <f>AQ581+AR581</f>
        <v>0</v>
      </c>
      <c r="AT581" s="21" t="n" hidden="false">
        <f>AS581/N581-1</f>
        <v>-1</v>
      </c>
    </row>
    <row r="582" customFormat="false" hidden="false" outlineLevel="0" collapsed="false">
      <c r="A582" s="18" t="inlineStr">
        <is>
          <t xml:space="preserve">1.1.1.2.1.1.2.5.8</t>
        </is>
      </c>
      <c r="B582" s="18" t="inlineStr">
        <is>
          <t xml:space="preserve"/>
        </is>
      </c>
      <c r="C582" s="22" t="inlineStr">
        <is>
          <t xml:space="preserve">Щит силовой (в соответствии со схемой)_ / МЭЛ</t>
        </is>
      </c>
      <c r="D582" s="7" t="inlineStr">
        <is>
          <t xml:space="preserve">ЩАО4/1.0 ЩРн-18-350х300х120-IP31 mb11-18n EKF</t>
        </is>
      </c>
      <c r="E582" s="7" t="inlineStr">
        <is>
          <t xml:space="preserve"/>
        </is>
      </c>
      <c r="F582" s="7" t="inlineStr">
        <is>
          <t xml:space="preserve">ШТ</t>
        </is>
      </c>
      <c r="G582" s="7" t="inlineStr">
        <is>
          <t xml:space="preserve">1</t>
        </is>
      </c>
      <c r="H582" s="8" t="n">
        <v>1</v>
      </c>
      <c r="I582" s="23" t="n">
        <v>1</v>
      </c>
      <c r="J582" s="19" t="n">
        <v/>
      </c>
      <c r="K582" s="19" t="n">
        <f>ROUND(I582,2)+J582</f>
        <v>1</v>
      </c>
      <c r="L582" s="19" t="n">
        <f>ROUND(H582*ROUND(I582,2),2)</f>
        <v>1</v>
      </c>
      <c r="M582" s="19" t="n">
        <v/>
      </c>
      <c r="N582" s="19" t="n">
        <f>L582+M582</f>
        <v>1</v>
      </c>
      <c r="O582" s="8" t="n">
        <v>1</v>
      </c>
      <c r="P582" s="23" t="n" hidden="false">
        <v>1</v>
      </c>
      <c r="Q582" s="19" t="n" hidden="false">
        <v/>
      </c>
      <c r="R582" s="19" t="n" hidden="false">
        <f>P582+Q582</f>
        <v>1</v>
      </c>
      <c r="S582" s="19" t="n" hidden="false">
        <f>ROUND(O582*P582,2)</f>
        <v>1</v>
      </c>
      <c r="T582" s="19" t="n" hidden="false">
        <v/>
      </c>
      <c r="U582" s="19" t="n" hidden="false">
        <f>S582+T582</f>
        <v>1</v>
      </c>
      <c r="V582" s="21" t="n" hidden="false">
        <f>U582/N582-1</f>
        <v>0</v>
      </c>
      <c r="W582" s="8" t="n">
        <v>1</v>
      </c>
      <c r="X582" s="23" t="n" hidden="false">
        <v>1</v>
      </c>
      <c r="Y582" s="19" t="n" hidden="false">
        <v/>
      </c>
      <c r="Z582" s="19" t="n" hidden="false">
        <f>X582+Y582</f>
        <v>1</v>
      </c>
      <c r="AA582" s="19" t="n" hidden="false">
        <f>ROUND(W582*X582,2)</f>
        <v>1</v>
      </c>
      <c r="AB582" s="19" t="n" hidden="false">
        <v/>
      </c>
      <c r="AC582" s="19" t="n" hidden="false">
        <f>AA582+AB582</f>
        <v>1</v>
      </c>
      <c r="AD582" s="21" t="n" hidden="false">
        <f>AC582/N582-1</f>
        <v>0</v>
      </c>
      <c r="AE582" s="8" t="n">
        <v>1</v>
      </c>
      <c r="AF582" s="23" t="n" hidden="false">
        <v>1</v>
      </c>
      <c r="AG582" s="19" t="n" hidden="false">
        <v/>
      </c>
      <c r="AH582" s="19" t="n" hidden="false">
        <f>AF582+AG582</f>
        <v>1</v>
      </c>
      <c r="AI582" s="19" t="n" hidden="false">
        <f>ROUND(AE582*AF582,2)</f>
        <v>1</v>
      </c>
      <c r="AJ582" s="19" t="n" hidden="false">
        <v/>
      </c>
      <c r="AK582" s="19" t="n" hidden="false">
        <f>AI582+AJ582</f>
        <v>1</v>
      </c>
      <c r="AL582" s="21" t="n" hidden="false">
        <f>AK582/N582-1</f>
        <v>0</v>
      </c>
      <c r="AM582" s="8" t="n">
        <v>0</v>
      </c>
      <c r="AN582" s="23" t="n" hidden="false">
        <v>0</v>
      </c>
      <c r="AO582" s="19" t="n" hidden="false">
        <v/>
      </c>
      <c r="AP582" s="19" t="n" hidden="false">
        <f>AN582+AO582</f>
        <v>0</v>
      </c>
      <c r="AQ582" s="19" t="n" hidden="false">
        <f>ROUND(AM582*AN582,2)</f>
        <v>0</v>
      </c>
      <c r="AR582" s="19" t="n" hidden="false">
        <v/>
      </c>
      <c r="AS582" s="19" t="n" hidden="false">
        <f>AQ582+AR582</f>
        <v>0</v>
      </c>
      <c r="AT582" s="21" t="n" hidden="false">
        <f>AS582/N582-1</f>
        <v>-1</v>
      </c>
    </row>
    <row r="583" customFormat="false" hidden="false" outlineLevel="0" collapsed="false">
      <c r="A583" s="18" t="inlineStr">
        <is>
          <t xml:space="preserve">1.1.1.2.1.1.2.5.9</t>
        </is>
      </c>
      <c r="B583" s="18" t="inlineStr">
        <is>
          <t xml:space="preserve"/>
        </is>
      </c>
      <c r="C583" s="22" t="inlineStr">
        <is>
          <t xml:space="preserve">Щит силовой (в соответствии со схемой)_ / МЭЛ</t>
        </is>
      </c>
      <c r="D583" s="7" t="inlineStr">
        <is>
          <t xml:space="preserve">ЩАО4/1.3 ЩРн-18-350х300х120-IP31 mb11-18n EKF</t>
        </is>
      </c>
      <c r="E583" s="7" t="inlineStr">
        <is>
          <t xml:space="preserve"/>
        </is>
      </c>
      <c r="F583" s="7" t="inlineStr">
        <is>
          <t xml:space="preserve">ШТ</t>
        </is>
      </c>
      <c r="G583" s="7" t="inlineStr">
        <is>
          <t xml:space="preserve">1</t>
        </is>
      </c>
      <c r="H583" s="8" t="n">
        <v>1</v>
      </c>
      <c r="I583" s="23" t="n">
        <v>1</v>
      </c>
      <c r="J583" s="19" t="n">
        <v/>
      </c>
      <c r="K583" s="19" t="n">
        <f>ROUND(I583,2)+J583</f>
        <v>1</v>
      </c>
      <c r="L583" s="19" t="n">
        <f>ROUND(H583*ROUND(I583,2),2)</f>
        <v>1</v>
      </c>
      <c r="M583" s="19" t="n">
        <v/>
      </c>
      <c r="N583" s="19" t="n">
        <f>L583+M583</f>
        <v>1</v>
      </c>
      <c r="O583" s="8" t="n">
        <v>1</v>
      </c>
      <c r="P583" s="23" t="n" hidden="false">
        <v>1</v>
      </c>
      <c r="Q583" s="19" t="n" hidden="false">
        <v/>
      </c>
      <c r="R583" s="19" t="n" hidden="false">
        <f>P583+Q583</f>
        <v>1</v>
      </c>
      <c r="S583" s="19" t="n" hidden="false">
        <f>ROUND(O583*P583,2)</f>
        <v>1</v>
      </c>
      <c r="T583" s="19" t="n" hidden="false">
        <v/>
      </c>
      <c r="U583" s="19" t="n" hidden="false">
        <f>S583+T583</f>
        <v>1</v>
      </c>
      <c r="V583" s="21" t="n" hidden="false">
        <f>U583/N583-1</f>
        <v>0</v>
      </c>
      <c r="W583" s="8" t="n">
        <v>1</v>
      </c>
      <c r="X583" s="23" t="n" hidden="false">
        <v>1</v>
      </c>
      <c r="Y583" s="19" t="n" hidden="false">
        <v/>
      </c>
      <c r="Z583" s="19" t="n" hidden="false">
        <f>X583+Y583</f>
        <v>1</v>
      </c>
      <c r="AA583" s="19" t="n" hidden="false">
        <f>ROUND(W583*X583,2)</f>
        <v>1</v>
      </c>
      <c r="AB583" s="19" t="n" hidden="false">
        <v/>
      </c>
      <c r="AC583" s="19" t="n" hidden="false">
        <f>AA583+AB583</f>
        <v>1</v>
      </c>
      <c r="AD583" s="21" t="n" hidden="false">
        <f>AC583/N583-1</f>
        <v>0</v>
      </c>
      <c r="AE583" s="8" t="n">
        <v>1</v>
      </c>
      <c r="AF583" s="23" t="n" hidden="false">
        <v>1</v>
      </c>
      <c r="AG583" s="19" t="n" hidden="false">
        <v/>
      </c>
      <c r="AH583" s="19" t="n" hidden="false">
        <f>AF583+AG583</f>
        <v>1</v>
      </c>
      <c r="AI583" s="19" t="n" hidden="false">
        <f>ROUND(AE583*AF583,2)</f>
        <v>1</v>
      </c>
      <c r="AJ583" s="19" t="n" hidden="false">
        <v/>
      </c>
      <c r="AK583" s="19" t="n" hidden="false">
        <f>AI583+AJ583</f>
        <v>1</v>
      </c>
      <c r="AL583" s="21" t="n" hidden="false">
        <f>AK583/N583-1</f>
        <v>0</v>
      </c>
      <c r="AM583" s="8" t="n">
        <v>0</v>
      </c>
      <c r="AN583" s="23" t="n" hidden="false">
        <v>0</v>
      </c>
      <c r="AO583" s="19" t="n" hidden="false">
        <v/>
      </c>
      <c r="AP583" s="19" t="n" hidden="false">
        <f>AN583+AO583</f>
        <v>0</v>
      </c>
      <c r="AQ583" s="19" t="n" hidden="false">
        <f>ROUND(AM583*AN583,2)</f>
        <v>0</v>
      </c>
      <c r="AR583" s="19" t="n" hidden="false">
        <v/>
      </c>
      <c r="AS583" s="19" t="n" hidden="false">
        <f>AQ583+AR583</f>
        <v>0</v>
      </c>
      <c r="AT583" s="21" t="n" hidden="false">
        <f>AS583/N583-1</f>
        <v>-1</v>
      </c>
    </row>
    <row r="584" customFormat="false" hidden="false" outlineLevel="0" collapsed="false">
      <c r="A584" s="18" t="inlineStr">
        <is>
          <t xml:space="preserve">1.1.1.2.1.1.2.5.10</t>
        </is>
      </c>
      <c r="B584" s="18" t="inlineStr">
        <is>
          <t xml:space="preserve"/>
        </is>
      </c>
      <c r="C584" s="22" t="inlineStr">
        <is>
          <t xml:space="preserve">Щит силовой (в соответствии со схемой)_ / МЭЛ</t>
        </is>
      </c>
      <c r="D584" s="7" t="inlineStr">
        <is>
          <t xml:space="preserve">ЩАО4/4.2 ЩРн-18-350х300х120-IP31 mb11-18n EKF</t>
        </is>
      </c>
      <c r="E584" s="7" t="inlineStr">
        <is>
          <t xml:space="preserve"/>
        </is>
      </c>
      <c r="F584" s="7" t="inlineStr">
        <is>
          <t xml:space="preserve">ШТ</t>
        </is>
      </c>
      <c r="G584" s="7" t="inlineStr">
        <is>
          <t xml:space="preserve">1</t>
        </is>
      </c>
      <c r="H584" s="8" t="n">
        <v>1</v>
      </c>
      <c r="I584" s="23" t="n">
        <v>1</v>
      </c>
      <c r="J584" s="19" t="n">
        <v/>
      </c>
      <c r="K584" s="19" t="n">
        <f>ROUND(I584,2)+J584</f>
        <v>1</v>
      </c>
      <c r="L584" s="19" t="n">
        <f>ROUND(H584*ROUND(I584,2),2)</f>
        <v>1</v>
      </c>
      <c r="M584" s="19" t="n">
        <v/>
      </c>
      <c r="N584" s="19" t="n">
        <f>L584+M584</f>
        <v>1</v>
      </c>
      <c r="O584" s="8" t="n">
        <v>1</v>
      </c>
      <c r="P584" s="23" t="n" hidden="false">
        <v>1</v>
      </c>
      <c r="Q584" s="19" t="n" hidden="false">
        <v/>
      </c>
      <c r="R584" s="19" t="n" hidden="false">
        <f>P584+Q584</f>
        <v>1</v>
      </c>
      <c r="S584" s="19" t="n" hidden="false">
        <f>ROUND(O584*P584,2)</f>
        <v>1</v>
      </c>
      <c r="T584" s="19" t="n" hidden="false">
        <v/>
      </c>
      <c r="U584" s="19" t="n" hidden="false">
        <f>S584+T584</f>
        <v>1</v>
      </c>
      <c r="V584" s="21" t="n" hidden="false">
        <f>U584/N584-1</f>
        <v>0</v>
      </c>
      <c r="W584" s="8" t="n">
        <v>1</v>
      </c>
      <c r="X584" s="23" t="n" hidden="false">
        <v>1</v>
      </c>
      <c r="Y584" s="19" t="n" hidden="false">
        <v/>
      </c>
      <c r="Z584" s="19" t="n" hidden="false">
        <f>X584+Y584</f>
        <v>1</v>
      </c>
      <c r="AA584" s="19" t="n" hidden="false">
        <f>ROUND(W584*X584,2)</f>
        <v>1</v>
      </c>
      <c r="AB584" s="19" t="n" hidden="false">
        <v/>
      </c>
      <c r="AC584" s="19" t="n" hidden="false">
        <f>AA584+AB584</f>
        <v>1</v>
      </c>
      <c r="AD584" s="21" t="n" hidden="false">
        <f>AC584/N584-1</f>
        <v>0</v>
      </c>
      <c r="AE584" s="8" t="n">
        <v>1</v>
      </c>
      <c r="AF584" s="23" t="n" hidden="false">
        <v>1</v>
      </c>
      <c r="AG584" s="19" t="n" hidden="false">
        <v/>
      </c>
      <c r="AH584" s="19" t="n" hidden="false">
        <f>AF584+AG584</f>
        <v>1</v>
      </c>
      <c r="AI584" s="19" t="n" hidden="false">
        <f>ROUND(AE584*AF584,2)</f>
        <v>1</v>
      </c>
      <c r="AJ584" s="19" t="n" hidden="false">
        <v/>
      </c>
      <c r="AK584" s="19" t="n" hidden="false">
        <f>AI584+AJ584</f>
        <v>1</v>
      </c>
      <c r="AL584" s="21" t="n" hidden="false">
        <f>AK584/N584-1</f>
        <v>0</v>
      </c>
      <c r="AM584" s="8" t="n">
        <v>0</v>
      </c>
      <c r="AN584" s="23" t="n" hidden="false">
        <v>0</v>
      </c>
      <c r="AO584" s="19" t="n" hidden="false">
        <v/>
      </c>
      <c r="AP584" s="19" t="n" hidden="false">
        <f>AN584+AO584</f>
        <v>0</v>
      </c>
      <c r="AQ584" s="19" t="n" hidden="false">
        <f>ROUND(AM584*AN584,2)</f>
        <v>0</v>
      </c>
      <c r="AR584" s="19" t="n" hidden="false">
        <v/>
      </c>
      <c r="AS584" s="19" t="n" hidden="false">
        <f>AQ584+AR584</f>
        <v>0</v>
      </c>
      <c r="AT584" s="21" t="n" hidden="false">
        <f>AS584/N584-1</f>
        <v>-1</v>
      </c>
    </row>
    <row r="585" customFormat="false" hidden="false" outlineLevel="0" collapsed="false">
      <c r="A585" s="18" t="inlineStr">
        <is>
          <t xml:space="preserve">1.1.1.2.1.1.2.5.11</t>
        </is>
      </c>
      <c r="B585" s="18" t="inlineStr">
        <is>
          <t xml:space="preserve"/>
        </is>
      </c>
      <c r="C585" s="22" t="inlineStr">
        <is>
          <t xml:space="preserve">Щит силовой (в соответствии со схемой)_ / МЭЛ</t>
        </is>
      </c>
      <c r="D585" s="7" t="inlineStr">
        <is>
          <t xml:space="preserve">ЩАО4/1.2 ЩРн-18-350х300х120-IP31 mb11-18n EKF</t>
        </is>
      </c>
      <c r="E585" s="7" t="inlineStr">
        <is>
          <t xml:space="preserve"/>
        </is>
      </c>
      <c r="F585" s="7" t="inlineStr">
        <is>
          <t xml:space="preserve">ШТ</t>
        </is>
      </c>
      <c r="G585" s="7" t="inlineStr">
        <is>
          <t xml:space="preserve">1</t>
        </is>
      </c>
      <c r="H585" s="8" t="n">
        <v>1</v>
      </c>
      <c r="I585" s="23" t="n">
        <v>1</v>
      </c>
      <c r="J585" s="19" t="n">
        <v/>
      </c>
      <c r="K585" s="19" t="n">
        <f>ROUND(I585,2)+J585</f>
        <v>1</v>
      </c>
      <c r="L585" s="19" t="n">
        <f>ROUND(H585*ROUND(I585,2),2)</f>
        <v>1</v>
      </c>
      <c r="M585" s="19" t="n">
        <v/>
      </c>
      <c r="N585" s="19" t="n">
        <f>L585+M585</f>
        <v>1</v>
      </c>
      <c r="O585" s="8" t="n">
        <v>1</v>
      </c>
      <c r="P585" s="23" t="n" hidden="false">
        <v>1</v>
      </c>
      <c r="Q585" s="19" t="n" hidden="false">
        <v/>
      </c>
      <c r="R585" s="19" t="n" hidden="false">
        <f>P585+Q585</f>
        <v>1</v>
      </c>
      <c r="S585" s="19" t="n" hidden="false">
        <f>ROUND(O585*P585,2)</f>
        <v>1</v>
      </c>
      <c r="T585" s="19" t="n" hidden="false">
        <v/>
      </c>
      <c r="U585" s="19" t="n" hidden="false">
        <f>S585+T585</f>
        <v>1</v>
      </c>
      <c r="V585" s="21" t="n" hidden="false">
        <f>U585/N585-1</f>
        <v>0</v>
      </c>
      <c r="W585" s="8" t="n">
        <v>1</v>
      </c>
      <c r="X585" s="23" t="n" hidden="false">
        <v>1</v>
      </c>
      <c r="Y585" s="19" t="n" hidden="false">
        <v/>
      </c>
      <c r="Z585" s="19" t="n" hidden="false">
        <f>X585+Y585</f>
        <v>1</v>
      </c>
      <c r="AA585" s="19" t="n" hidden="false">
        <f>ROUND(W585*X585,2)</f>
        <v>1</v>
      </c>
      <c r="AB585" s="19" t="n" hidden="false">
        <v/>
      </c>
      <c r="AC585" s="19" t="n" hidden="false">
        <f>AA585+AB585</f>
        <v>1</v>
      </c>
      <c r="AD585" s="21" t="n" hidden="false">
        <f>AC585/N585-1</f>
        <v>0</v>
      </c>
      <c r="AE585" s="8" t="n">
        <v>1</v>
      </c>
      <c r="AF585" s="23" t="n" hidden="false">
        <v>1</v>
      </c>
      <c r="AG585" s="19" t="n" hidden="false">
        <v/>
      </c>
      <c r="AH585" s="19" t="n" hidden="false">
        <f>AF585+AG585</f>
        <v>1</v>
      </c>
      <c r="AI585" s="19" t="n" hidden="false">
        <f>ROUND(AE585*AF585,2)</f>
        <v>1</v>
      </c>
      <c r="AJ585" s="19" t="n" hidden="false">
        <v/>
      </c>
      <c r="AK585" s="19" t="n" hidden="false">
        <f>AI585+AJ585</f>
        <v>1</v>
      </c>
      <c r="AL585" s="21" t="n" hidden="false">
        <f>AK585/N585-1</f>
        <v>0</v>
      </c>
      <c r="AM585" s="8" t="n">
        <v>0</v>
      </c>
      <c r="AN585" s="23" t="n" hidden="false">
        <v>0</v>
      </c>
      <c r="AO585" s="19" t="n" hidden="false">
        <v/>
      </c>
      <c r="AP585" s="19" t="n" hidden="false">
        <f>AN585+AO585</f>
        <v>0</v>
      </c>
      <c r="AQ585" s="19" t="n" hidden="false">
        <f>ROUND(AM585*AN585,2)</f>
        <v>0</v>
      </c>
      <c r="AR585" s="19" t="n" hidden="false">
        <v/>
      </c>
      <c r="AS585" s="19" t="n" hidden="false">
        <f>AQ585+AR585</f>
        <v>0</v>
      </c>
      <c r="AT585" s="21" t="n" hidden="false">
        <f>AS585/N585-1</f>
        <v>-1</v>
      </c>
    </row>
    <row r="586" customFormat="false" hidden="false" outlineLevel="0" collapsed="false">
      <c r="A586" s="18" t="inlineStr">
        <is>
          <t xml:space="preserve">1.1.1.2.1.1.2.5.12</t>
        </is>
      </c>
      <c r="B586" s="18" t="inlineStr">
        <is>
          <t xml:space="preserve"/>
        </is>
      </c>
      <c r="C586" s="22" t="inlineStr">
        <is>
          <t xml:space="preserve">Щит силовой (в соответствии со схемой)_ / МЭЛ</t>
        </is>
      </c>
      <c r="D586" s="7" t="inlineStr">
        <is>
          <t xml:space="preserve">ЩАО4/2.2 ЩРн-18-350х300х120-IP31 mb11-18n EKF</t>
        </is>
      </c>
      <c r="E586" s="7" t="inlineStr">
        <is>
          <t xml:space="preserve"/>
        </is>
      </c>
      <c r="F586" s="7" t="inlineStr">
        <is>
          <t xml:space="preserve">ШТ</t>
        </is>
      </c>
      <c r="G586" s="7" t="inlineStr">
        <is>
          <t xml:space="preserve">1</t>
        </is>
      </c>
      <c r="H586" s="8" t="n">
        <v>1</v>
      </c>
      <c r="I586" s="23" t="n">
        <v>1</v>
      </c>
      <c r="J586" s="19" t="n">
        <v/>
      </c>
      <c r="K586" s="19" t="n">
        <f>ROUND(I586,2)+J586</f>
        <v>1</v>
      </c>
      <c r="L586" s="19" t="n">
        <f>ROUND(H586*ROUND(I586,2),2)</f>
        <v>1</v>
      </c>
      <c r="M586" s="19" t="n">
        <v/>
      </c>
      <c r="N586" s="19" t="n">
        <f>L586+M586</f>
        <v>1</v>
      </c>
      <c r="O586" s="8" t="n">
        <v>1</v>
      </c>
      <c r="P586" s="23" t="n" hidden="false">
        <v>1</v>
      </c>
      <c r="Q586" s="19" t="n" hidden="false">
        <v/>
      </c>
      <c r="R586" s="19" t="n" hidden="false">
        <f>P586+Q586</f>
        <v>1</v>
      </c>
      <c r="S586" s="19" t="n" hidden="false">
        <f>ROUND(O586*P586,2)</f>
        <v>1</v>
      </c>
      <c r="T586" s="19" t="n" hidden="false">
        <v/>
      </c>
      <c r="U586" s="19" t="n" hidden="false">
        <f>S586+T586</f>
        <v>1</v>
      </c>
      <c r="V586" s="21" t="n" hidden="false">
        <f>U586/N586-1</f>
        <v>0</v>
      </c>
      <c r="W586" s="8" t="n">
        <v>1</v>
      </c>
      <c r="X586" s="23" t="n" hidden="false">
        <v>1</v>
      </c>
      <c r="Y586" s="19" t="n" hidden="false">
        <v/>
      </c>
      <c r="Z586" s="19" t="n" hidden="false">
        <f>X586+Y586</f>
        <v>1</v>
      </c>
      <c r="AA586" s="19" t="n" hidden="false">
        <f>ROUND(W586*X586,2)</f>
        <v>1</v>
      </c>
      <c r="AB586" s="19" t="n" hidden="false">
        <v/>
      </c>
      <c r="AC586" s="19" t="n" hidden="false">
        <f>AA586+AB586</f>
        <v>1</v>
      </c>
      <c r="AD586" s="21" t="n" hidden="false">
        <f>AC586/N586-1</f>
        <v>0</v>
      </c>
      <c r="AE586" s="8" t="n">
        <v>1</v>
      </c>
      <c r="AF586" s="23" t="n" hidden="false">
        <v>1</v>
      </c>
      <c r="AG586" s="19" t="n" hidden="false">
        <v/>
      </c>
      <c r="AH586" s="19" t="n" hidden="false">
        <f>AF586+AG586</f>
        <v>1</v>
      </c>
      <c r="AI586" s="19" t="n" hidden="false">
        <f>ROUND(AE586*AF586,2)</f>
        <v>1</v>
      </c>
      <c r="AJ586" s="19" t="n" hidden="false">
        <v/>
      </c>
      <c r="AK586" s="19" t="n" hidden="false">
        <f>AI586+AJ586</f>
        <v>1</v>
      </c>
      <c r="AL586" s="21" t="n" hidden="false">
        <f>AK586/N586-1</f>
        <v>0</v>
      </c>
      <c r="AM586" s="8" t="n">
        <v>0</v>
      </c>
      <c r="AN586" s="23" t="n" hidden="false">
        <v>0</v>
      </c>
      <c r="AO586" s="19" t="n" hidden="false">
        <v/>
      </c>
      <c r="AP586" s="19" t="n" hidden="false">
        <f>AN586+AO586</f>
        <v>0</v>
      </c>
      <c r="AQ586" s="19" t="n" hidden="false">
        <f>ROUND(AM586*AN586,2)</f>
        <v>0</v>
      </c>
      <c r="AR586" s="19" t="n" hidden="false">
        <v/>
      </c>
      <c r="AS586" s="19" t="n" hidden="false">
        <f>AQ586+AR586</f>
        <v>0</v>
      </c>
      <c r="AT586" s="21" t="n" hidden="false">
        <f>AS586/N586-1</f>
        <v>-1</v>
      </c>
    </row>
    <row r="587" customFormat="false" hidden="false" outlineLevel="0" collapsed="false">
      <c r="A587" s="18" t="inlineStr">
        <is>
          <t xml:space="preserve">1.1.1.2.1.1.2.5.13</t>
        </is>
      </c>
      <c r="B587" s="18" t="inlineStr">
        <is>
          <t xml:space="preserve"/>
        </is>
      </c>
      <c r="C587" s="22" t="inlineStr">
        <is>
          <t xml:space="preserve">Щит силовой (в соответствии со схемой)_ / МЭЛ</t>
        </is>
      </c>
      <c r="D587" s="7" t="inlineStr">
        <is>
          <t xml:space="preserve">ЩАО4/1.1 ЩРн-18-350х300х120-IP31 mb11-18n EKF</t>
        </is>
      </c>
      <c r="E587" s="7" t="inlineStr">
        <is>
          <t xml:space="preserve"/>
        </is>
      </c>
      <c r="F587" s="7" t="inlineStr">
        <is>
          <t xml:space="preserve">ШТ</t>
        </is>
      </c>
      <c r="G587" s="7" t="inlineStr">
        <is>
          <t xml:space="preserve">1</t>
        </is>
      </c>
      <c r="H587" s="8" t="n">
        <v>1</v>
      </c>
      <c r="I587" s="23" t="n">
        <v>1</v>
      </c>
      <c r="J587" s="19" t="n">
        <v/>
      </c>
      <c r="K587" s="19" t="n">
        <f>ROUND(I587,2)+J587</f>
        <v>1</v>
      </c>
      <c r="L587" s="19" t="n">
        <f>ROUND(H587*ROUND(I587,2),2)</f>
        <v>1</v>
      </c>
      <c r="M587" s="19" t="n">
        <v/>
      </c>
      <c r="N587" s="19" t="n">
        <f>L587+M587</f>
        <v>1</v>
      </c>
      <c r="O587" s="8" t="n">
        <v>1</v>
      </c>
      <c r="P587" s="23" t="n" hidden="false">
        <v>1</v>
      </c>
      <c r="Q587" s="19" t="n" hidden="false">
        <v/>
      </c>
      <c r="R587" s="19" t="n" hidden="false">
        <f>P587+Q587</f>
        <v>1</v>
      </c>
      <c r="S587" s="19" t="n" hidden="false">
        <f>ROUND(O587*P587,2)</f>
        <v>1</v>
      </c>
      <c r="T587" s="19" t="n" hidden="false">
        <v/>
      </c>
      <c r="U587" s="19" t="n" hidden="false">
        <f>S587+T587</f>
        <v>1</v>
      </c>
      <c r="V587" s="21" t="n" hidden="false">
        <f>U587/N587-1</f>
        <v>0</v>
      </c>
      <c r="W587" s="8" t="n">
        <v>1</v>
      </c>
      <c r="X587" s="23" t="n" hidden="false">
        <v>1</v>
      </c>
      <c r="Y587" s="19" t="n" hidden="false">
        <v/>
      </c>
      <c r="Z587" s="19" t="n" hidden="false">
        <f>X587+Y587</f>
        <v>1</v>
      </c>
      <c r="AA587" s="19" t="n" hidden="false">
        <f>ROUND(W587*X587,2)</f>
        <v>1</v>
      </c>
      <c r="AB587" s="19" t="n" hidden="false">
        <v/>
      </c>
      <c r="AC587" s="19" t="n" hidden="false">
        <f>AA587+AB587</f>
        <v>1</v>
      </c>
      <c r="AD587" s="21" t="n" hidden="false">
        <f>AC587/N587-1</f>
        <v>0</v>
      </c>
      <c r="AE587" s="8" t="n">
        <v>1</v>
      </c>
      <c r="AF587" s="23" t="n" hidden="false">
        <v>1</v>
      </c>
      <c r="AG587" s="19" t="n" hidden="false">
        <v/>
      </c>
      <c r="AH587" s="19" t="n" hidden="false">
        <f>AF587+AG587</f>
        <v>1</v>
      </c>
      <c r="AI587" s="19" t="n" hidden="false">
        <f>ROUND(AE587*AF587,2)</f>
        <v>1</v>
      </c>
      <c r="AJ587" s="19" t="n" hidden="false">
        <v/>
      </c>
      <c r="AK587" s="19" t="n" hidden="false">
        <f>AI587+AJ587</f>
        <v>1</v>
      </c>
      <c r="AL587" s="21" t="n" hidden="false">
        <f>AK587/N587-1</f>
        <v>0</v>
      </c>
      <c r="AM587" s="8" t="n">
        <v>0</v>
      </c>
      <c r="AN587" s="23" t="n" hidden="false">
        <v>0</v>
      </c>
      <c r="AO587" s="19" t="n" hidden="false">
        <v/>
      </c>
      <c r="AP587" s="19" t="n" hidden="false">
        <f>AN587+AO587</f>
        <v>0</v>
      </c>
      <c r="AQ587" s="19" t="n" hidden="false">
        <f>ROUND(AM587*AN587,2)</f>
        <v>0</v>
      </c>
      <c r="AR587" s="19" t="n" hidden="false">
        <v/>
      </c>
      <c r="AS587" s="19" t="n" hidden="false">
        <f>AQ587+AR587</f>
        <v>0</v>
      </c>
      <c r="AT587" s="21" t="n" hidden="false">
        <f>AS587/N587-1</f>
        <v>-1</v>
      </c>
    </row>
    <row r="588" customFormat="false" hidden="false" outlineLevel="0" collapsed="false">
      <c r="A588" s="18" t="inlineStr">
        <is>
          <t xml:space="preserve">1.1.1.2.1.1.2.5.14</t>
        </is>
      </c>
      <c r="B588" s="18" t="inlineStr">
        <is>
          <t xml:space="preserve"/>
        </is>
      </c>
      <c r="C588" s="22" t="inlineStr">
        <is>
          <t xml:space="preserve">Щит силовой (в соответствии со схемой)_ / МЭЛ</t>
        </is>
      </c>
      <c r="D588" s="7" t="inlineStr">
        <is>
          <t xml:space="preserve">ЩАО4/3.1 ЩРн-18-350х300х120-IP31 mb11-18n EKF</t>
        </is>
      </c>
      <c r="E588" s="7" t="inlineStr">
        <is>
          <t xml:space="preserve"/>
        </is>
      </c>
      <c r="F588" s="7" t="inlineStr">
        <is>
          <t xml:space="preserve">ШТ</t>
        </is>
      </c>
      <c r="G588" s="7" t="inlineStr">
        <is>
          <t xml:space="preserve">1</t>
        </is>
      </c>
      <c r="H588" s="8" t="n">
        <v>1</v>
      </c>
      <c r="I588" s="23" t="n">
        <v>1</v>
      </c>
      <c r="J588" s="19" t="n">
        <v/>
      </c>
      <c r="K588" s="19" t="n">
        <f>ROUND(I588,2)+J588</f>
        <v>1</v>
      </c>
      <c r="L588" s="19" t="n">
        <f>ROUND(H588*ROUND(I588,2),2)</f>
        <v>1</v>
      </c>
      <c r="M588" s="19" t="n">
        <v/>
      </c>
      <c r="N588" s="19" t="n">
        <f>L588+M588</f>
        <v>1</v>
      </c>
      <c r="O588" s="8" t="n">
        <v>1</v>
      </c>
      <c r="P588" s="23" t="n" hidden="false">
        <v>1</v>
      </c>
      <c r="Q588" s="19" t="n" hidden="false">
        <v/>
      </c>
      <c r="R588" s="19" t="n" hidden="false">
        <f>P588+Q588</f>
        <v>1</v>
      </c>
      <c r="S588" s="19" t="n" hidden="false">
        <f>ROUND(O588*P588,2)</f>
        <v>1</v>
      </c>
      <c r="T588" s="19" t="n" hidden="false">
        <v/>
      </c>
      <c r="U588" s="19" t="n" hidden="false">
        <f>S588+T588</f>
        <v>1</v>
      </c>
      <c r="V588" s="21" t="n" hidden="false">
        <f>U588/N588-1</f>
        <v>0</v>
      </c>
      <c r="W588" s="8" t="n">
        <v>1</v>
      </c>
      <c r="X588" s="23" t="n" hidden="false">
        <v>1</v>
      </c>
      <c r="Y588" s="19" t="n" hidden="false">
        <v/>
      </c>
      <c r="Z588" s="19" t="n" hidden="false">
        <f>X588+Y588</f>
        <v>1</v>
      </c>
      <c r="AA588" s="19" t="n" hidden="false">
        <f>ROUND(W588*X588,2)</f>
        <v>1</v>
      </c>
      <c r="AB588" s="19" t="n" hidden="false">
        <v/>
      </c>
      <c r="AC588" s="19" t="n" hidden="false">
        <f>AA588+AB588</f>
        <v>1</v>
      </c>
      <c r="AD588" s="21" t="n" hidden="false">
        <f>AC588/N588-1</f>
        <v>0</v>
      </c>
      <c r="AE588" s="8" t="n">
        <v>1</v>
      </c>
      <c r="AF588" s="23" t="n" hidden="false">
        <v>1</v>
      </c>
      <c r="AG588" s="19" t="n" hidden="false">
        <v/>
      </c>
      <c r="AH588" s="19" t="n" hidden="false">
        <f>AF588+AG588</f>
        <v>1</v>
      </c>
      <c r="AI588" s="19" t="n" hidden="false">
        <f>ROUND(AE588*AF588,2)</f>
        <v>1</v>
      </c>
      <c r="AJ588" s="19" t="n" hidden="false">
        <v/>
      </c>
      <c r="AK588" s="19" t="n" hidden="false">
        <f>AI588+AJ588</f>
        <v>1</v>
      </c>
      <c r="AL588" s="21" t="n" hidden="false">
        <f>AK588/N588-1</f>
        <v>0</v>
      </c>
      <c r="AM588" s="8" t="n">
        <v>0</v>
      </c>
      <c r="AN588" s="23" t="n" hidden="false">
        <v>0</v>
      </c>
      <c r="AO588" s="19" t="n" hidden="false">
        <v/>
      </c>
      <c r="AP588" s="19" t="n" hidden="false">
        <f>AN588+AO588</f>
        <v>0</v>
      </c>
      <c r="AQ588" s="19" t="n" hidden="false">
        <f>ROUND(AM588*AN588,2)</f>
        <v>0</v>
      </c>
      <c r="AR588" s="19" t="n" hidden="false">
        <v/>
      </c>
      <c r="AS588" s="19" t="n" hidden="false">
        <f>AQ588+AR588</f>
        <v>0</v>
      </c>
      <c r="AT588" s="21" t="n" hidden="false">
        <f>AS588/N588-1</f>
        <v>-1</v>
      </c>
    </row>
    <row r="589" customFormat="false" hidden="false" outlineLevel="0" collapsed="false">
      <c r="A589" s="18" t="inlineStr">
        <is>
          <t xml:space="preserve">1.1.1.2.1.1.2.6</t>
        </is>
      </c>
      <c r="B589" s="18" t="inlineStr">
        <is>
          <t xml:space="preserve"/>
        </is>
      </c>
      <c r="C589" s="18" t="inlineStr">
        <is>
          <t xml:space="preserve">Монтаж щита силового (для СКБ) / 24 модуля</t>
        </is>
      </c>
      <c r="D589" s="7" t="inlineStr">
        <is>
          <t xml:space="preserve"/>
        </is>
      </c>
      <c r="E589" s="7" t="inlineStr">
        <is>
          <t xml:space="preserve"/>
        </is>
      </c>
      <c r="F589" s="7" t="inlineStr">
        <is>
          <t xml:space="preserve">ШТ</t>
        </is>
      </c>
      <c r="G589" s="7" t="inlineStr">
        <is>
          <t xml:space="preserve">1</t>
        </is>
      </c>
      <c r="H589" s="8" t="n">
        <v>18</v>
      </c>
      <c r="I589" s="19" t="n">
        <f>ROUND((L590+L591+L592+L593+L594+L595+L596+L597+L598+L599+L600+L601+L602+L603+L604+L605+L606+L607)/H589,2)</f>
        <v>1</v>
      </c>
      <c r="J589" s="20" t="n">
        <v>10063</v>
      </c>
      <c r="K589" s="19" t="n">
        <f>I589+ROUND(J589,2)</f>
        <v>10064</v>
      </c>
      <c r="L589" s="19" t="n">
        <f>ROUND(H589*I589,2)</f>
        <v>18</v>
      </c>
      <c r="M589" s="19" t="n">
        <f>ROUND(H589*ROUND(J589,2),2)</f>
        <v>181134</v>
      </c>
      <c r="N589" s="19" t="n">
        <f>L589+M589</f>
        <v>181152</v>
      </c>
      <c r="O589" s="8" t="n">
        <v>18</v>
      </c>
      <c r="P589" s="19" t="n" hidden="false">
        <f>ROUND((S590+S591+S592+S593+S594+S595+S596+S597+S598+S599+S600+S601+S602+S603+S604+S605+S606+S607)/O589,2)</f>
        <v>1</v>
      </c>
      <c r="Q589" s="20" t="n" hidden="false">
        <v>16100.8</v>
      </c>
      <c r="R589" s="19" t="n" hidden="false">
        <f>P589+Q589</f>
        <v>16101.8</v>
      </c>
      <c r="S589" s="19" t="n" hidden="false">
        <f>ROUND(O589*P589,2)</f>
        <v>18</v>
      </c>
      <c r="T589" s="19" t="n" hidden="false">
        <f>ROUND(O589*Q589,2)</f>
        <v>289814.4</v>
      </c>
      <c r="U589" s="19" t="n" hidden="false">
        <f>S589+T589</f>
        <v>289832.4</v>
      </c>
      <c r="V589" s="21" t="n" hidden="false">
        <f>U589/N589-1</f>
        <v>0.5999403815580286</v>
      </c>
      <c r="W589" s="8" t="n">
        <v>18</v>
      </c>
      <c r="X589" s="19" t="n" hidden="false">
        <f>ROUND((AA590+AA591+AA592+AA593+AA594+AA595+AA596+AA597+AA598+AA599+AA600+AA601+AA602+AA603+AA604+AA605+AA606+AA607)/W589,2)</f>
        <v>1</v>
      </c>
      <c r="Y589" s="20" t="n" hidden="false">
        <v>20000</v>
      </c>
      <c r="Z589" s="19" t="n" hidden="false">
        <f>X589+Y589</f>
        <v>20001</v>
      </c>
      <c r="AA589" s="19" t="n" hidden="false">
        <f>ROUND(W589*X589,2)</f>
        <v>18</v>
      </c>
      <c r="AB589" s="19" t="n" hidden="false">
        <f>ROUND(W589*Y589,2)</f>
        <v>360000</v>
      </c>
      <c r="AC589" s="19" t="n" hidden="false">
        <f>AA589+AB589</f>
        <v>360018</v>
      </c>
      <c r="AD589" s="21" t="n" hidden="false">
        <f>AC589/N589-1</f>
        <v>0.9873807631160572</v>
      </c>
      <c r="AE589" s="8" t="n">
        <v>18</v>
      </c>
      <c r="AF589" s="19" t="n" hidden="false">
        <f>ROUND((AI590+AI591+AI592+AI593+AI594+AI595+AI596+AI597+AI598+AI599+AI600+AI601+AI602+AI603+AI604+AI605+AI606+AI607)/AE589,2)</f>
        <v>1</v>
      </c>
      <c r="AG589" s="20" t="n" hidden="false">
        <v>24000</v>
      </c>
      <c r="AH589" s="19" t="n" hidden="false">
        <f>AF589+AG589</f>
        <v>24001</v>
      </c>
      <c r="AI589" s="19" t="n" hidden="false">
        <f>ROUND(AE589*AF589,2)</f>
        <v>18</v>
      </c>
      <c r="AJ589" s="19" t="n" hidden="false">
        <f>ROUND(AE589*AG589,2)</f>
        <v>432000</v>
      </c>
      <c r="AK589" s="19" t="n" hidden="false">
        <f>AI589+AJ589</f>
        <v>432018</v>
      </c>
      <c r="AL589" s="21" t="n" hidden="false">
        <f>AK589/N589-1</f>
        <v>1.384837042925278</v>
      </c>
      <c r="AM589" s="8" t="n">
        <v>0</v>
      </c>
      <c r="AN589" s="19" t="n" hidden="false">
        <f>ROUND((AQ590+AQ591+AQ592+AQ593+AQ594+AQ595+AQ596+AQ597+AQ598+AQ599+AQ600+AQ601+AQ602+AQ603+AQ604+AQ605+AQ606+AQ607)/AM589,2)</f>
        <v>0</v>
      </c>
      <c r="AO589" s="19" t="n" hidden="false">
        <v>0</v>
      </c>
      <c r="AP589" s="19" t="n" hidden="false">
        <f>AN589+AO589</f>
        <v>0</v>
      </c>
      <c r="AQ589" s="19" t="n" hidden="false">
        <f>ROUND(AM589*AN589,2)</f>
        <v>0</v>
      </c>
      <c r="AR589" s="19" t="n" hidden="false">
        <f>ROUND(AM589*AO589,2)</f>
        <v>0</v>
      </c>
      <c r="AS589" s="19" t="n" hidden="false">
        <f>AQ589+AR589</f>
        <v>0</v>
      </c>
      <c r="AT589" s="21" t="n" hidden="false">
        <f>AS589/N589-1</f>
        <v>-1</v>
      </c>
    </row>
    <row r="590" customFormat="false" hidden="false" outlineLevel="0" collapsed="false">
      <c r="A590" s="18" t="inlineStr">
        <is>
          <t xml:space="preserve">1.1.1.2.1.1.2.6.1</t>
        </is>
      </c>
      <c r="B590" s="18" t="inlineStr">
        <is>
          <t xml:space="preserve"/>
        </is>
      </c>
      <c r="C590" s="22" t="inlineStr">
        <is>
          <t xml:space="preserve">Щит силовой (в соответствии со схемой)_ / МЭЛ</t>
        </is>
      </c>
      <c r="D590" s="7" t="inlineStr">
        <is>
          <t xml:space="preserve">ЩО4/3.0 ЩРн-24-395х310х120-IP54 mb11-24n EKF</t>
        </is>
      </c>
      <c r="E590" s="7" t="inlineStr">
        <is>
          <t xml:space="preserve"/>
        </is>
      </c>
      <c r="F590" s="7" t="inlineStr">
        <is>
          <t xml:space="preserve">ШТ</t>
        </is>
      </c>
      <c r="G590" s="7" t="inlineStr">
        <is>
          <t xml:space="preserve">1</t>
        </is>
      </c>
      <c r="H590" s="8" t="n">
        <v>1</v>
      </c>
      <c r="I590" s="23" t="n">
        <v>1</v>
      </c>
      <c r="J590" s="19" t="n">
        <v/>
      </c>
      <c r="K590" s="19" t="n">
        <f>ROUND(I590,2)+J590</f>
        <v>1</v>
      </c>
      <c r="L590" s="19" t="n">
        <f>ROUND(H590*ROUND(I590,2),2)</f>
        <v>1</v>
      </c>
      <c r="M590" s="19" t="n">
        <v/>
      </c>
      <c r="N590" s="19" t="n">
        <f>L590+M590</f>
        <v>1</v>
      </c>
      <c r="O590" s="8" t="n">
        <v>1</v>
      </c>
      <c r="P590" s="23" t="n" hidden="false">
        <v>1</v>
      </c>
      <c r="Q590" s="19" t="n" hidden="false">
        <v/>
      </c>
      <c r="R590" s="19" t="n" hidden="false">
        <f>P590+Q590</f>
        <v>1</v>
      </c>
      <c r="S590" s="19" t="n" hidden="false">
        <f>ROUND(O590*P590,2)</f>
        <v>1</v>
      </c>
      <c r="T590" s="19" t="n" hidden="false">
        <v/>
      </c>
      <c r="U590" s="19" t="n" hidden="false">
        <f>S590+T590</f>
        <v>1</v>
      </c>
      <c r="V590" s="21" t="n" hidden="false">
        <f>U590/N590-1</f>
        <v>0</v>
      </c>
      <c r="W590" s="8" t="n">
        <v>1</v>
      </c>
      <c r="X590" s="23" t="n" hidden="false">
        <v>1</v>
      </c>
      <c r="Y590" s="19" t="n" hidden="false">
        <v/>
      </c>
      <c r="Z590" s="19" t="n" hidden="false">
        <f>X590+Y590</f>
        <v>1</v>
      </c>
      <c r="AA590" s="19" t="n" hidden="false">
        <f>ROUND(W590*X590,2)</f>
        <v>1</v>
      </c>
      <c r="AB590" s="19" t="n" hidden="false">
        <v/>
      </c>
      <c r="AC590" s="19" t="n" hidden="false">
        <f>AA590+AB590</f>
        <v>1</v>
      </c>
      <c r="AD590" s="21" t="n" hidden="false">
        <f>AC590/N590-1</f>
        <v>0</v>
      </c>
      <c r="AE590" s="8" t="n">
        <v>1</v>
      </c>
      <c r="AF590" s="23" t="n" hidden="false">
        <v>1</v>
      </c>
      <c r="AG590" s="19" t="n" hidden="false">
        <v/>
      </c>
      <c r="AH590" s="19" t="n" hidden="false">
        <f>AF590+AG590</f>
        <v>1</v>
      </c>
      <c r="AI590" s="19" t="n" hidden="false">
        <f>ROUND(AE590*AF590,2)</f>
        <v>1</v>
      </c>
      <c r="AJ590" s="19" t="n" hidden="false">
        <v/>
      </c>
      <c r="AK590" s="19" t="n" hidden="false">
        <f>AI590+AJ590</f>
        <v>1</v>
      </c>
      <c r="AL590" s="21" t="n" hidden="false">
        <f>AK590/N590-1</f>
        <v>0</v>
      </c>
      <c r="AM590" s="8" t="n">
        <v>0</v>
      </c>
      <c r="AN590" s="23" t="n" hidden="false">
        <v>0</v>
      </c>
      <c r="AO590" s="19" t="n" hidden="false">
        <v/>
      </c>
      <c r="AP590" s="19" t="n" hidden="false">
        <f>AN590+AO590</f>
        <v>0</v>
      </c>
      <c r="AQ590" s="19" t="n" hidden="false">
        <f>ROUND(AM590*AN590,2)</f>
        <v>0</v>
      </c>
      <c r="AR590" s="19" t="n" hidden="false">
        <v/>
      </c>
      <c r="AS590" s="19" t="n" hidden="false">
        <f>AQ590+AR590</f>
        <v>0</v>
      </c>
      <c r="AT590" s="21" t="n" hidden="false">
        <f>AS590/N590-1</f>
        <v>-1</v>
      </c>
    </row>
    <row r="591" customFormat="false" hidden="false" outlineLevel="0" collapsed="false">
      <c r="A591" s="18" t="inlineStr">
        <is>
          <t xml:space="preserve">1.1.1.2.1.1.2.6.2</t>
        </is>
      </c>
      <c r="B591" s="18" t="inlineStr">
        <is>
          <t xml:space="preserve"/>
        </is>
      </c>
      <c r="C591" s="22" t="inlineStr">
        <is>
          <t xml:space="preserve">Щит силовой (в соответствии со схемой)_ / МЭЛ</t>
        </is>
      </c>
      <c r="D591" s="7" t="inlineStr">
        <is>
          <t xml:space="preserve">ЩС4</t>
        </is>
      </c>
      <c r="E591" s="7" t="inlineStr">
        <is>
          <t xml:space="preserve"/>
        </is>
      </c>
      <c r="F591" s="7" t="inlineStr">
        <is>
          <t xml:space="preserve">ШТ</t>
        </is>
      </c>
      <c r="G591" s="7" t="inlineStr">
        <is>
          <t xml:space="preserve">1</t>
        </is>
      </c>
      <c r="H591" s="8" t="n">
        <v>1</v>
      </c>
      <c r="I591" s="23" t="n">
        <v>1</v>
      </c>
      <c r="J591" s="19" t="n">
        <v/>
      </c>
      <c r="K591" s="19" t="n">
        <f>ROUND(I591,2)+J591</f>
        <v>1</v>
      </c>
      <c r="L591" s="19" t="n">
        <f>ROUND(H591*ROUND(I591,2),2)</f>
        <v>1</v>
      </c>
      <c r="M591" s="19" t="n">
        <v/>
      </c>
      <c r="N591" s="19" t="n">
        <f>L591+M591</f>
        <v>1</v>
      </c>
      <c r="O591" s="8" t="n">
        <v>1</v>
      </c>
      <c r="P591" s="23" t="n" hidden="false">
        <v>1</v>
      </c>
      <c r="Q591" s="19" t="n" hidden="false">
        <v/>
      </c>
      <c r="R591" s="19" t="n" hidden="false">
        <f>P591+Q591</f>
        <v>1</v>
      </c>
      <c r="S591" s="19" t="n" hidden="false">
        <f>ROUND(O591*P591,2)</f>
        <v>1</v>
      </c>
      <c r="T591" s="19" t="n" hidden="false">
        <v/>
      </c>
      <c r="U591" s="19" t="n" hidden="false">
        <f>S591+T591</f>
        <v>1</v>
      </c>
      <c r="V591" s="21" t="n" hidden="false">
        <f>U591/N591-1</f>
        <v>0</v>
      </c>
      <c r="W591" s="8" t="n">
        <v>1</v>
      </c>
      <c r="X591" s="23" t="n" hidden="false">
        <v>1</v>
      </c>
      <c r="Y591" s="19" t="n" hidden="false">
        <v/>
      </c>
      <c r="Z591" s="19" t="n" hidden="false">
        <f>X591+Y591</f>
        <v>1</v>
      </c>
      <c r="AA591" s="19" t="n" hidden="false">
        <f>ROUND(W591*X591,2)</f>
        <v>1</v>
      </c>
      <c r="AB591" s="19" t="n" hidden="false">
        <v/>
      </c>
      <c r="AC591" s="19" t="n" hidden="false">
        <f>AA591+AB591</f>
        <v>1</v>
      </c>
      <c r="AD591" s="21" t="n" hidden="false">
        <f>AC591/N591-1</f>
        <v>0</v>
      </c>
      <c r="AE591" s="8" t="n">
        <v>1</v>
      </c>
      <c r="AF591" s="23" t="n" hidden="false">
        <v>1</v>
      </c>
      <c r="AG591" s="19" t="n" hidden="false">
        <v/>
      </c>
      <c r="AH591" s="19" t="n" hidden="false">
        <f>AF591+AG591</f>
        <v>1</v>
      </c>
      <c r="AI591" s="19" t="n" hidden="false">
        <f>ROUND(AE591*AF591,2)</f>
        <v>1</v>
      </c>
      <c r="AJ591" s="19" t="n" hidden="false">
        <v/>
      </c>
      <c r="AK591" s="19" t="n" hidden="false">
        <f>AI591+AJ591</f>
        <v>1</v>
      </c>
      <c r="AL591" s="21" t="n" hidden="false">
        <f>AK591/N591-1</f>
        <v>0</v>
      </c>
      <c r="AM591" s="8" t="n">
        <v>0</v>
      </c>
      <c r="AN591" s="23" t="n" hidden="false">
        <v>0</v>
      </c>
      <c r="AO591" s="19" t="n" hidden="false">
        <v/>
      </c>
      <c r="AP591" s="19" t="n" hidden="false">
        <f>AN591+AO591</f>
        <v>0</v>
      </c>
      <c r="AQ591" s="19" t="n" hidden="false">
        <f>ROUND(AM591*AN591,2)</f>
        <v>0</v>
      </c>
      <c r="AR591" s="19" t="n" hidden="false">
        <v/>
      </c>
      <c r="AS591" s="19" t="n" hidden="false">
        <f>AQ591+AR591</f>
        <v>0</v>
      </c>
      <c r="AT591" s="21" t="n" hidden="false">
        <f>AS591/N591-1</f>
        <v>-1</v>
      </c>
    </row>
    <row r="592" customFormat="false" hidden="false" outlineLevel="0" collapsed="false">
      <c r="A592" s="18" t="inlineStr">
        <is>
          <t xml:space="preserve">1.1.1.2.1.1.2.6.3</t>
        </is>
      </c>
      <c r="B592" s="18" t="inlineStr">
        <is>
          <t xml:space="preserve"/>
        </is>
      </c>
      <c r="C592" s="22" t="inlineStr">
        <is>
          <t xml:space="preserve">Щит силовой (в соответствии со схемой)_ / МЭЛ</t>
        </is>
      </c>
      <c r="D592" s="7" t="inlineStr">
        <is>
          <t xml:space="preserve">ЩО4/3.3 ЩРн-24-395х310х120-IP31 mb11-24n EKF</t>
        </is>
      </c>
      <c r="E592" s="7" t="inlineStr">
        <is>
          <t xml:space="preserve"/>
        </is>
      </c>
      <c r="F592" s="7" t="inlineStr">
        <is>
          <t xml:space="preserve">ШТ</t>
        </is>
      </c>
      <c r="G592" s="7" t="inlineStr">
        <is>
          <t xml:space="preserve">1</t>
        </is>
      </c>
      <c r="H592" s="8" t="n">
        <v>1</v>
      </c>
      <c r="I592" s="23" t="n">
        <v>1</v>
      </c>
      <c r="J592" s="19" t="n">
        <v/>
      </c>
      <c r="K592" s="19" t="n">
        <f>ROUND(I592,2)+J592</f>
        <v>1</v>
      </c>
      <c r="L592" s="19" t="n">
        <f>ROUND(H592*ROUND(I592,2),2)</f>
        <v>1</v>
      </c>
      <c r="M592" s="19" t="n">
        <v/>
      </c>
      <c r="N592" s="19" t="n">
        <f>L592+M592</f>
        <v>1</v>
      </c>
      <c r="O592" s="8" t="n">
        <v>1</v>
      </c>
      <c r="P592" s="23" t="n" hidden="false">
        <v>1</v>
      </c>
      <c r="Q592" s="19" t="n" hidden="false">
        <v/>
      </c>
      <c r="R592" s="19" t="n" hidden="false">
        <f>P592+Q592</f>
        <v>1</v>
      </c>
      <c r="S592" s="19" t="n" hidden="false">
        <f>ROUND(O592*P592,2)</f>
        <v>1</v>
      </c>
      <c r="T592" s="19" t="n" hidden="false">
        <v/>
      </c>
      <c r="U592" s="19" t="n" hidden="false">
        <f>S592+T592</f>
        <v>1</v>
      </c>
      <c r="V592" s="21" t="n" hidden="false">
        <f>U592/N592-1</f>
        <v>0</v>
      </c>
      <c r="W592" s="8" t="n">
        <v>1</v>
      </c>
      <c r="X592" s="23" t="n" hidden="false">
        <v>1</v>
      </c>
      <c r="Y592" s="19" t="n" hidden="false">
        <v/>
      </c>
      <c r="Z592" s="19" t="n" hidden="false">
        <f>X592+Y592</f>
        <v>1</v>
      </c>
      <c r="AA592" s="19" t="n" hidden="false">
        <f>ROUND(W592*X592,2)</f>
        <v>1</v>
      </c>
      <c r="AB592" s="19" t="n" hidden="false">
        <v/>
      </c>
      <c r="AC592" s="19" t="n" hidden="false">
        <f>AA592+AB592</f>
        <v>1</v>
      </c>
      <c r="AD592" s="21" t="n" hidden="false">
        <f>AC592/N592-1</f>
        <v>0</v>
      </c>
      <c r="AE592" s="8" t="n">
        <v>1</v>
      </c>
      <c r="AF592" s="23" t="n" hidden="false">
        <v>1</v>
      </c>
      <c r="AG592" s="19" t="n" hidden="false">
        <v/>
      </c>
      <c r="AH592" s="19" t="n" hidden="false">
        <f>AF592+AG592</f>
        <v>1</v>
      </c>
      <c r="AI592" s="19" t="n" hidden="false">
        <f>ROUND(AE592*AF592,2)</f>
        <v>1</v>
      </c>
      <c r="AJ592" s="19" t="n" hidden="false">
        <v/>
      </c>
      <c r="AK592" s="19" t="n" hidden="false">
        <f>AI592+AJ592</f>
        <v>1</v>
      </c>
      <c r="AL592" s="21" t="n" hidden="false">
        <f>AK592/N592-1</f>
        <v>0</v>
      </c>
      <c r="AM592" s="8" t="n">
        <v>0</v>
      </c>
      <c r="AN592" s="23" t="n" hidden="false">
        <v>0</v>
      </c>
      <c r="AO592" s="19" t="n" hidden="false">
        <v/>
      </c>
      <c r="AP592" s="19" t="n" hidden="false">
        <f>AN592+AO592</f>
        <v>0</v>
      </c>
      <c r="AQ592" s="19" t="n" hidden="false">
        <f>ROUND(AM592*AN592,2)</f>
        <v>0</v>
      </c>
      <c r="AR592" s="19" t="n" hidden="false">
        <v/>
      </c>
      <c r="AS592" s="19" t="n" hidden="false">
        <f>AQ592+AR592</f>
        <v>0</v>
      </c>
      <c r="AT592" s="21" t="n" hidden="false">
        <f>AS592/N592-1</f>
        <v>-1</v>
      </c>
    </row>
    <row r="593" customFormat="false" hidden="false" outlineLevel="0" collapsed="false">
      <c r="A593" s="18" t="inlineStr">
        <is>
          <t xml:space="preserve">1.1.1.2.1.1.2.6.4</t>
        </is>
      </c>
      <c r="B593" s="18" t="inlineStr">
        <is>
          <t xml:space="preserve"/>
        </is>
      </c>
      <c r="C593" s="22" t="inlineStr">
        <is>
          <t xml:space="preserve">Щит силовой (в соответствии со схемой)_ / МЭЛ</t>
        </is>
      </c>
      <c r="D593" s="7" t="inlineStr">
        <is>
          <t xml:space="preserve">ЩС1.3</t>
        </is>
      </c>
      <c r="E593" s="7" t="inlineStr">
        <is>
          <t xml:space="preserve"/>
        </is>
      </c>
      <c r="F593" s="7" t="inlineStr">
        <is>
          <t xml:space="preserve">ШТ</t>
        </is>
      </c>
      <c r="G593" s="7" t="inlineStr">
        <is>
          <t xml:space="preserve">1</t>
        </is>
      </c>
      <c r="H593" s="8" t="n">
        <v>1</v>
      </c>
      <c r="I593" s="23" t="n">
        <v>1</v>
      </c>
      <c r="J593" s="19" t="n">
        <v/>
      </c>
      <c r="K593" s="19" t="n">
        <f>ROUND(I593,2)+J593</f>
        <v>1</v>
      </c>
      <c r="L593" s="19" t="n">
        <f>ROUND(H593*ROUND(I593,2),2)</f>
        <v>1</v>
      </c>
      <c r="M593" s="19" t="n">
        <v/>
      </c>
      <c r="N593" s="19" t="n">
        <f>L593+M593</f>
        <v>1</v>
      </c>
      <c r="O593" s="8" t="n">
        <v>1</v>
      </c>
      <c r="P593" s="23" t="n" hidden="false">
        <v>1</v>
      </c>
      <c r="Q593" s="19" t="n" hidden="false">
        <v/>
      </c>
      <c r="R593" s="19" t="n" hidden="false">
        <f>P593+Q593</f>
        <v>1</v>
      </c>
      <c r="S593" s="19" t="n" hidden="false">
        <f>ROUND(O593*P593,2)</f>
        <v>1</v>
      </c>
      <c r="T593" s="19" t="n" hidden="false">
        <v/>
      </c>
      <c r="U593" s="19" t="n" hidden="false">
        <f>S593+T593</f>
        <v>1</v>
      </c>
      <c r="V593" s="21" t="n" hidden="false">
        <f>U593/N593-1</f>
        <v>0</v>
      </c>
      <c r="W593" s="8" t="n">
        <v>1</v>
      </c>
      <c r="X593" s="23" t="n" hidden="false">
        <v>1</v>
      </c>
      <c r="Y593" s="19" t="n" hidden="false">
        <v/>
      </c>
      <c r="Z593" s="19" t="n" hidden="false">
        <f>X593+Y593</f>
        <v>1</v>
      </c>
      <c r="AA593" s="19" t="n" hidden="false">
        <f>ROUND(W593*X593,2)</f>
        <v>1</v>
      </c>
      <c r="AB593" s="19" t="n" hidden="false">
        <v/>
      </c>
      <c r="AC593" s="19" t="n" hidden="false">
        <f>AA593+AB593</f>
        <v>1</v>
      </c>
      <c r="AD593" s="21" t="n" hidden="false">
        <f>AC593/N593-1</f>
        <v>0</v>
      </c>
      <c r="AE593" s="8" t="n">
        <v>1</v>
      </c>
      <c r="AF593" s="23" t="n" hidden="false">
        <v>1</v>
      </c>
      <c r="AG593" s="19" t="n" hidden="false">
        <v/>
      </c>
      <c r="AH593" s="19" t="n" hidden="false">
        <f>AF593+AG593</f>
        <v>1</v>
      </c>
      <c r="AI593" s="19" t="n" hidden="false">
        <f>ROUND(AE593*AF593,2)</f>
        <v>1</v>
      </c>
      <c r="AJ593" s="19" t="n" hidden="false">
        <v/>
      </c>
      <c r="AK593" s="19" t="n" hidden="false">
        <f>AI593+AJ593</f>
        <v>1</v>
      </c>
      <c r="AL593" s="21" t="n" hidden="false">
        <f>AK593/N593-1</f>
        <v>0</v>
      </c>
      <c r="AM593" s="8" t="n">
        <v>0</v>
      </c>
      <c r="AN593" s="23" t="n" hidden="false">
        <v>0</v>
      </c>
      <c r="AO593" s="19" t="n" hidden="false">
        <v/>
      </c>
      <c r="AP593" s="19" t="n" hidden="false">
        <f>AN593+AO593</f>
        <v>0</v>
      </c>
      <c r="AQ593" s="19" t="n" hidden="false">
        <f>ROUND(AM593*AN593,2)</f>
        <v>0</v>
      </c>
      <c r="AR593" s="19" t="n" hidden="false">
        <v/>
      </c>
      <c r="AS593" s="19" t="n" hidden="false">
        <f>AQ593+AR593</f>
        <v>0</v>
      </c>
      <c r="AT593" s="21" t="n" hidden="false">
        <f>AS593/N593-1</f>
        <v>-1</v>
      </c>
    </row>
    <row r="594" customFormat="false" hidden="false" outlineLevel="0" collapsed="false">
      <c r="A594" s="18" t="inlineStr">
        <is>
          <t xml:space="preserve">1.1.1.2.1.1.2.6.5</t>
        </is>
      </c>
      <c r="B594" s="18" t="inlineStr">
        <is>
          <t xml:space="preserve"/>
        </is>
      </c>
      <c r="C594" s="22" t="inlineStr">
        <is>
          <t xml:space="preserve">Щит силовой (в соответствии со схемой)_ / МЭЛ</t>
        </is>
      </c>
      <c r="D594" s="7" t="inlineStr">
        <is>
          <t xml:space="preserve">ЩО4/4.3 ЩРн-24-395х310х120-IP31 mb11-24n EKF</t>
        </is>
      </c>
      <c r="E594" s="7" t="inlineStr">
        <is>
          <t xml:space="preserve"/>
        </is>
      </c>
      <c r="F594" s="7" t="inlineStr">
        <is>
          <t xml:space="preserve">ШТ</t>
        </is>
      </c>
      <c r="G594" s="7" t="inlineStr">
        <is>
          <t xml:space="preserve">1</t>
        </is>
      </c>
      <c r="H594" s="8" t="n">
        <v>1</v>
      </c>
      <c r="I594" s="23" t="n">
        <v>1</v>
      </c>
      <c r="J594" s="19" t="n">
        <v/>
      </c>
      <c r="K594" s="19" t="n">
        <f>ROUND(I594,2)+J594</f>
        <v>1</v>
      </c>
      <c r="L594" s="19" t="n">
        <f>ROUND(H594*ROUND(I594,2),2)</f>
        <v>1</v>
      </c>
      <c r="M594" s="19" t="n">
        <v/>
      </c>
      <c r="N594" s="19" t="n">
        <f>L594+M594</f>
        <v>1</v>
      </c>
      <c r="O594" s="8" t="n">
        <v>1</v>
      </c>
      <c r="P594" s="23" t="n" hidden="false">
        <v>1</v>
      </c>
      <c r="Q594" s="19" t="n" hidden="false">
        <v/>
      </c>
      <c r="R594" s="19" t="n" hidden="false">
        <f>P594+Q594</f>
        <v>1</v>
      </c>
      <c r="S594" s="19" t="n" hidden="false">
        <f>ROUND(O594*P594,2)</f>
        <v>1</v>
      </c>
      <c r="T594" s="19" t="n" hidden="false">
        <v/>
      </c>
      <c r="U594" s="19" t="n" hidden="false">
        <f>S594+T594</f>
        <v>1</v>
      </c>
      <c r="V594" s="21" t="n" hidden="false">
        <f>U594/N594-1</f>
        <v>0</v>
      </c>
      <c r="W594" s="8" t="n">
        <v>1</v>
      </c>
      <c r="X594" s="23" t="n" hidden="false">
        <v>1</v>
      </c>
      <c r="Y594" s="19" t="n" hidden="false">
        <v/>
      </c>
      <c r="Z594" s="19" t="n" hidden="false">
        <f>X594+Y594</f>
        <v>1</v>
      </c>
      <c r="AA594" s="19" t="n" hidden="false">
        <f>ROUND(W594*X594,2)</f>
        <v>1</v>
      </c>
      <c r="AB594" s="19" t="n" hidden="false">
        <v/>
      </c>
      <c r="AC594" s="19" t="n" hidden="false">
        <f>AA594+AB594</f>
        <v>1</v>
      </c>
      <c r="AD594" s="21" t="n" hidden="false">
        <f>AC594/N594-1</f>
        <v>0</v>
      </c>
      <c r="AE594" s="8" t="n">
        <v>1</v>
      </c>
      <c r="AF594" s="23" t="n" hidden="false">
        <v>1</v>
      </c>
      <c r="AG594" s="19" t="n" hidden="false">
        <v/>
      </c>
      <c r="AH594" s="19" t="n" hidden="false">
        <f>AF594+AG594</f>
        <v>1</v>
      </c>
      <c r="AI594" s="19" t="n" hidden="false">
        <f>ROUND(AE594*AF594,2)</f>
        <v>1</v>
      </c>
      <c r="AJ594" s="19" t="n" hidden="false">
        <v/>
      </c>
      <c r="AK594" s="19" t="n" hidden="false">
        <f>AI594+AJ594</f>
        <v>1</v>
      </c>
      <c r="AL594" s="21" t="n" hidden="false">
        <f>AK594/N594-1</f>
        <v>0</v>
      </c>
      <c r="AM594" s="8" t="n">
        <v>0</v>
      </c>
      <c r="AN594" s="23" t="n" hidden="false">
        <v>0</v>
      </c>
      <c r="AO594" s="19" t="n" hidden="false">
        <v/>
      </c>
      <c r="AP594" s="19" t="n" hidden="false">
        <f>AN594+AO594</f>
        <v>0</v>
      </c>
      <c r="AQ594" s="19" t="n" hidden="false">
        <f>ROUND(AM594*AN594,2)</f>
        <v>0</v>
      </c>
      <c r="AR594" s="19" t="n" hidden="false">
        <v/>
      </c>
      <c r="AS594" s="19" t="n" hidden="false">
        <f>AQ594+AR594</f>
        <v>0</v>
      </c>
      <c r="AT594" s="21" t="n" hidden="false">
        <f>AS594/N594-1</f>
        <v>-1</v>
      </c>
    </row>
    <row r="595" customFormat="false" hidden="false" outlineLevel="0" collapsed="false">
      <c r="A595" s="18" t="inlineStr">
        <is>
          <t xml:space="preserve">1.1.1.2.1.1.2.6.6</t>
        </is>
      </c>
      <c r="B595" s="18" t="inlineStr">
        <is>
          <t xml:space="preserve"/>
        </is>
      </c>
      <c r="C595" s="22" t="inlineStr">
        <is>
          <t xml:space="preserve">Щит силовой (в соответствии со схемой)_ / МЭЛ</t>
        </is>
      </c>
      <c r="D595" s="7" t="inlineStr">
        <is>
          <t xml:space="preserve">ЩО4/1.2 ЩРн-24-395х310х120-IP31 mb11-24n EKF</t>
        </is>
      </c>
      <c r="E595" s="7" t="inlineStr">
        <is>
          <t xml:space="preserve"/>
        </is>
      </c>
      <c r="F595" s="7" t="inlineStr">
        <is>
          <t xml:space="preserve">ШТ</t>
        </is>
      </c>
      <c r="G595" s="7" t="inlineStr">
        <is>
          <t xml:space="preserve">1</t>
        </is>
      </c>
      <c r="H595" s="8" t="n">
        <v>1</v>
      </c>
      <c r="I595" s="23" t="n">
        <v>1</v>
      </c>
      <c r="J595" s="19" t="n">
        <v/>
      </c>
      <c r="K595" s="19" t="n">
        <f>ROUND(I595,2)+J595</f>
        <v>1</v>
      </c>
      <c r="L595" s="19" t="n">
        <f>ROUND(H595*ROUND(I595,2),2)</f>
        <v>1</v>
      </c>
      <c r="M595" s="19" t="n">
        <v/>
      </c>
      <c r="N595" s="19" t="n">
        <f>L595+M595</f>
        <v>1</v>
      </c>
      <c r="O595" s="8" t="n">
        <v>1</v>
      </c>
      <c r="P595" s="23" t="n" hidden="false">
        <v>1</v>
      </c>
      <c r="Q595" s="19" t="n" hidden="false">
        <v/>
      </c>
      <c r="R595" s="19" t="n" hidden="false">
        <f>P595+Q595</f>
        <v>1</v>
      </c>
      <c r="S595" s="19" t="n" hidden="false">
        <f>ROUND(O595*P595,2)</f>
        <v>1</v>
      </c>
      <c r="T595" s="19" t="n" hidden="false">
        <v/>
      </c>
      <c r="U595" s="19" t="n" hidden="false">
        <f>S595+T595</f>
        <v>1</v>
      </c>
      <c r="V595" s="21" t="n" hidden="false">
        <f>U595/N595-1</f>
        <v>0</v>
      </c>
      <c r="W595" s="8" t="n">
        <v>1</v>
      </c>
      <c r="X595" s="23" t="n" hidden="false">
        <v>1</v>
      </c>
      <c r="Y595" s="19" t="n" hidden="false">
        <v/>
      </c>
      <c r="Z595" s="19" t="n" hidden="false">
        <f>X595+Y595</f>
        <v>1</v>
      </c>
      <c r="AA595" s="19" t="n" hidden="false">
        <f>ROUND(W595*X595,2)</f>
        <v>1</v>
      </c>
      <c r="AB595" s="19" t="n" hidden="false">
        <v/>
      </c>
      <c r="AC595" s="19" t="n" hidden="false">
        <f>AA595+AB595</f>
        <v>1</v>
      </c>
      <c r="AD595" s="21" t="n" hidden="false">
        <f>AC595/N595-1</f>
        <v>0</v>
      </c>
      <c r="AE595" s="8" t="n">
        <v>1</v>
      </c>
      <c r="AF595" s="23" t="n" hidden="false">
        <v>1</v>
      </c>
      <c r="AG595" s="19" t="n" hidden="false">
        <v/>
      </c>
      <c r="AH595" s="19" t="n" hidden="false">
        <f>AF595+AG595</f>
        <v>1</v>
      </c>
      <c r="AI595" s="19" t="n" hidden="false">
        <f>ROUND(AE595*AF595,2)</f>
        <v>1</v>
      </c>
      <c r="AJ595" s="19" t="n" hidden="false">
        <v/>
      </c>
      <c r="AK595" s="19" t="n" hidden="false">
        <f>AI595+AJ595</f>
        <v>1</v>
      </c>
      <c r="AL595" s="21" t="n" hidden="false">
        <f>AK595/N595-1</f>
        <v>0</v>
      </c>
      <c r="AM595" s="8" t="n">
        <v>0</v>
      </c>
      <c r="AN595" s="23" t="n" hidden="false">
        <v>0</v>
      </c>
      <c r="AO595" s="19" t="n" hidden="false">
        <v/>
      </c>
      <c r="AP595" s="19" t="n" hidden="false">
        <f>AN595+AO595</f>
        <v>0</v>
      </c>
      <c r="AQ595" s="19" t="n" hidden="false">
        <f>ROUND(AM595*AN595,2)</f>
        <v>0</v>
      </c>
      <c r="AR595" s="19" t="n" hidden="false">
        <v/>
      </c>
      <c r="AS595" s="19" t="n" hidden="false">
        <f>AQ595+AR595</f>
        <v>0</v>
      </c>
      <c r="AT595" s="21" t="n" hidden="false">
        <f>AS595/N595-1</f>
        <v>-1</v>
      </c>
    </row>
    <row r="596" customFormat="false" hidden="false" outlineLevel="0" collapsed="false">
      <c r="A596" s="18" t="inlineStr">
        <is>
          <t xml:space="preserve">1.1.1.2.1.1.2.6.7</t>
        </is>
      </c>
      <c r="B596" s="18" t="inlineStr">
        <is>
          <t xml:space="preserve"/>
        </is>
      </c>
      <c r="C596" s="22" t="inlineStr">
        <is>
          <t xml:space="preserve">Щит силовой (в соответствии со схемой)_ / МЭЛ</t>
        </is>
      </c>
      <c r="D596" s="7" t="inlineStr">
        <is>
          <t xml:space="preserve">ЩО4/1.3 ЩРн-24-395х310х120-IP31 mb11-24n EKF</t>
        </is>
      </c>
      <c r="E596" s="7" t="inlineStr">
        <is>
          <t xml:space="preserve"/>
        </is>
      </c>
      <c r="F596" s="7" t="inlineStr">
        <is>
          <t xml:space="preserve">ШТ</t>
        </is>
      </c>
      <c r="G596" s="7" t="inlineStr">
        <is>
          <t xml:space="preserve">1</t>
        </is>
      </c>
      <c r="H596" s="8" t="n">
        <v>1</v>
      </c>
      <c r="I596" s="23" t="n">
        <v>1</v>
      </c>
      <c r="J596" s="19" t="n">
        <v/>
      </c>
      <c r="K596" s="19" t="n">
        <f>ROUND(I596,2)+J596</f>
        <v>1</v>
      </c>
      <c r="L596" s="19" t="n">
        <f>ROUND(H596*ROUND(I596,2),2)</f>
        <v>1</v>
      </c>
      <c r="M596" s="19" t="n">
        <v/>
      </c>
      <c r="N596" s="19" t="n">
        <f>L596+M596</f>
        <v>1</v>
      </c>
      <c r="O596" s="8" t="n">
        <v>1</v>
      </c>
      <c r="P596" s="23" t="n" hidden="false">
        <v>1</v>
      </c>
      <c r="Q596" s="19" t="n" hidden="false">
        <v/>
      </c>
      <c r="R596" s="19" t="n" hidden="false">
        <f>P596+Q596</f>
        <v>1</v>
      </c>
      <c r="S596" s="19" t="n" hidden="false">
        <f>ROUND(O596*P596,2)</f>
        <v>1</v>
      </c>
      <c r="T596" s="19" t="n" hidden="false">
        <v/>
      </c>
      <c r="U596" s="19" t="n" hidden="false">
        <f>S596+T596</f>
        <v>1</v>
      </c>
      <c r="V596" s="21" t="n" hidden="false">
        <f>U596/N596-1</f>
        <v>0</v>
      </c>
      <c r="W596" s="8" t="n">
        <v>1</v>
      </c>
      <c r="X596" s="23" t="n" hidden="false">
        <v>1</v>
      </c>
      <c r="Y596" s="19" t="n" hidden="false">
        <v/>
      </c>
      <c r="Z596" s="19" t="n" hidden="false">
        <f>X596+Y596</f>
        <v>1</v>
      </c>
      <c r="AA596" s="19" t="n" hidden="false">
        <f>ROUND(W596*X596,2)</f>
        <v>1</v>
      </c>
      <c r="AB596" s="19" t="n" hidden="false">
        <v/>
      </c>
      <c r="AC596" s="19" t="n" hidden="false">
        <f>AA596+AB596</f>
        <v>1</v>
      </c>
      <c r="AD596" s="21" t="n" hidden="false">
        <f>AC596/N596-1</f>
        <v>0</v>
      </c>
      <c r="AE596" s="8" t="n">
        <v>1</v>
      </c>
      <c r="AF596" s="23" t="n" hidden="false">
        <v>1</v>
      </c>
      <c r="AG596" s="19" t="n" hidden="false">
        <v/>
      </c>
      <c r="AH596" s="19" t="n" hidden="false">
        <f>AF596+AG596</f>
        <v>1</v>
      </c>
      <c r="AI596" s="19" t="n" hidden="false">
        <f>ROUND(AE596*AF596,2)</f>
        <v>1</v>
      </c>
      <c r="AJ596" s="19" t="n" hidden="false">
        <v/>
      </c>
      <c r="AK596" s="19" t="n" hidden="false">
        <f>AI596+AJ596</f>
        <v>1</v>
      </c>
      <c r="AL596" s="21" t="n" hidden="false">
        <f>AK596/N596-1</f>
        <v>0</v>
      </c>
      <c r="AM596" s="8" t="n">
        <v>0</v>
      </c>
      <c r="AN596" s="23" t="n" hidden="false">
        <v>0</v>
      </c>
      <c r="AO596" s="19" t="n" hidden="false">
        <v/>
      </c>
      <c r="AP596" s="19" t="n" hidden="false">
        <f>AN596+AO596</f>
        <v>0</v>
      </c>
      <c r="AQ596" s="19" t="n" hidden="false">
        <f>ROUND(AM596*AN596,2)</f>
        <v>0</v>
      </c>
      <c r="AR596" s="19" t="n" hidden="false">
        <v/>
      </c>
      <c r="AS596" s="19" t="n" hidden="false">
        <f>AQ596+AR596</f>
        <v>0</v>
      </c>
      <c r="AT596" s="21" t="n" hidden="false">
        <f>AS596/N596-1</f>
        <v>-1</v>
      </c>
    </row>
    <row r="597" customFormat="false" hidden="false" outlineLevel="0" collapsed="false">
      <c r="A597" s="18" t="inlineStr">
        <is>
          <t xml:space="preserve">1.1.1.2.1.1.2.6.8</t>
        </is>
      </c>
      <c r="B597" s="18" t="inlineStr">
        <is>
          <t xml:space="preserve"/>
        </is>
      </c>
      <c r="C597" s="22" t="inlineStr">
        <is>
          <t xml:space="preserve">Щит силовой (в соответствии со схемой)_ / МЭЛ</t>
        </is>
      </c>
      <c r="D597" s="7" t="inlineStr">
        <is>
          <t xml:space="preserve">ЩО4/2.1 ЩРн-24-395х310х120-IP31 mb11-24n EKF</t>
        </is>
      </c>
      <c r="E597" s="7" t="inlineStr">
        <is>
          <t xml:space="preserve"/>
        </is>
      </c>
      <c r="F597" s="7" t="inlineStr">
        <is>
          <t xml:space="preserve">ШТ</t>
        </is>
      </c>
      <c r="G597" s="7" t="inlineStr">
        <is>
          <t xml:space="preserve">1</t>
        </is>
      </c>
      <c r="H597" s="8" t="n">
        <v>1</v>
      </c>
      <c r="I597" s="23" t="n">
        <v>1</v>
      </c>
      <c r="J597" s="19" t="n">
        <v/>
      </c>
      <c r="K597" s="19" t="n">
        <f>ROUND(I597,2)+J597</f>
        <v>1</v>
      </c>
      <c r="L597" s="19" t="n">
        <f>ROUND(H597*ROUND(I597,2),2)</f>
        <v>1</v>
      </c>
      <c r="M597" s="19" t="n">
        <v/>
      </c>
      <c r="N597" s="19" t="n">
        <f>L597+M597</f>
        <v>1</v>
      </c>
      <c r="O597" s="8" t="n">
        <v>1</v>
      </c>
      <c r="P597" s="23" t="n" hidden="false">
        <v>1</v>
      </c>
      <c r="Q597" s="19" t="n" hidden="false">
        <v/>
      </c>
      <c r="R597" s="19" t="n" hidden="false">
        <f>P597+Q597</f>
        <v>1</v>
      </c>
      <c r="S597" s="19" t="n" hidden="false">
        <f>ROUND(O597*P597,2)</f>
        <v>1</v>
      </c>
      <c r="T597" s="19" t="n" hidden="false">
        <v/>
      </c>
      <c r="U597" s="19" t="n" hidden="false">
        <f>S597+T597</f>
        <v>1</v>
      </c>
      <c r="V597" s="21" t="n" hidden="false">
        <f>U597/N597-1</f>
        <v>0</v>
      </c>
      <c r="W597" s="8" t="n">
        <v>1</v>
      </c>
      <c r="X597" s="23" t="n" hidden="false">
        <v>1</v>
      </c>
      <c r="Y597" s="19" t="n" hidden="false">
        <v/>
      </c>
      <c r="Z597" s="19" t="n" hidden="false">
        <f>X597+Y597</f>
        <v>1</v>
      </c>
      <c r="AA597" s="19" t="n" hidden="false">
        <f>ROUND(W597*X597,2)</f>
        <v>1</v>
      </c>
      <c r="AB597" s="19" t="n" hidden="false">
        <v/>
      </c>
      <c r="AC597" s="19" t="n" hidden="false">
        <f>AA597+AB597</f>
        <v>1</v>
      </c>
      <c r="AD597" s="21" t="n" hidden="false">
        <f>AC597/N597-1</f>
        <v>0</v>
      </c>
      <c r="AE597" s="8" t="n">
        <v>1</v>
      </c>
      <c r="AF597" s="23" t="n" hidden="false">
        <v>1</v>
      </c>
      <c r="AG597" s="19" t="n" hidden="false">
        <v/>
      </c>
      <c r="AH597" s="19" t="n" hidden="false">
        <f>AF597+AG597</f>
        <v>1</v>
      </c>
      <c r="AI597" s="19" t="n" hidden="false">
        <f>ROUND(AE597*AF597,2)</f>
        <v>1</v>
      </c>
      <c r="AJ597" s="19" t="n" hidden="false">
        <v/>
      </c>
      <c r="AK597" s="19" t="n" hidden="false">
        <f>AI597+AJ597</f>
        <v>1</v>
      </c>
      <c r="AL597" s="21" t="n" hidden="false">
        <f>AK597/N597-1</f>
        <v>0</v>
      </c>
      <c r="AM597" s="8" t="n">
        <v>0</v>
      </c>
      <c r="AN597" s="23" t="n" hidden="false">
        <v>0</v>
      </c>
      <c r="AO597" s="19" t="n" hidden="false">
        <v/>
      </c>
      <c r="AP597" s="19" t="n" hidden="false">
        <f>AN597+AO597</f>
        <v>0</v>
      </c>
      <c r="AQ597" s="19" t="n" hidden="false">
        <f>ROUND(AM597*AN597,2)</f>
        <v>0</v>
      </c>
      <c r="AR597" s="19" t="n" hidden="false">
        <v/>
      </c>
      <c r="AS597" s="19" t="n" hidden="false">
        <f>AQ597+AR597</f>
        <v>0</v>
      </c>
      <c r="AT597" s="21" t="n" hidden="false">
        <f>AS597/N597-1</f>
        <v>-1</v>
      </c>
    </row>
    <row r="598" customFormat="false" hidden="false" outlineLevel="0" collapsed="false">
      <c r="A598" s="18" t="inlineStr">
        <is>
          <t xml:space="preserve">1.1.1.2.1.1.2.6.9</t>
        </is>
      </c>
      <c r="B598" s="18" t="inlineStr">
        <is>
          <t xml:space="preserve"/>
        </is>
      </c>
      <c r="C598" s="22" t="inlineStr">
        <is>
          <t xml:space="preserve">Щит силовой (в соответствии со схемой)_ / МЭЛ</t>
        </is>
      </c>
      <c r="D598" s="7" t="inlineStr">
        <is>
          <t xml:space="preserve">ЩРВ1</t>
        </is>
      </c>
      <c r="E598" s="7" t="inlineStr">
        <is>
          <t xml:space="preserve"/>
        </is>
      </c>
      <c r="F598" s="7" t="inlineStr">
        <is>
          <t xml:space="preserve">ШТ</t>
        </is>
      </c>
      <c r="G598" s="7" t="inlineStr">
        <is>
          <t xml:space="preserve">1</t>
        </is>
      </c>
      <c r="H598" s="8" t="n">
        <v>1</v>
      </c>
      <c r="I598" s="23" t="n">
        <v>1</v>
      </c>
      <c r="J598" s="19" t="n">
        <v/>
      </c>
      <c r="K598" s="19" t="n">
        <f>ROUND(I598,2)+J598</f>
        <v>1</v>
      </c>
      <c r="L598" s="19" t="n">
        <f>ROUND(H598*ROUND(I598,2),2)</f>
        <v>1</v>
      </c>
      <c r="M598" s="19" t="n">
        <v/>
      </c>
      <c r="N598" s="19" t="n">
        <f>L598+M598</f>
        <v>1</v>
      </c>
      <c r="O598" s="8" t="n">
        <v>1</v>
      </c>
      <c r="P598" s="23" t="n" hidden="false">
        <v>1</v>
      </c>
      <c r="Q598" s="19" t="n" hidden="false">
        <v/>
      </c>
      <c r="R598" s="19" t="n" hidden="false">
        <f>P598+Q598</f>
        <v>1</v>
      </c>
      <c r="S598" s="19" t="n" hidden="false">
        <f>ROUND(O598*P598,2)</f>
        <v>1</v>
      </c>
      <c r="T598" s="19" t="n" hidden="false">
        <v/>
      </c>
      <c r="U598" s="19" t="n" hidden="false">
        <f>S598+T598</f>
        <v>1</v>
      </c>
      <c r="V598" s="21" t="n" hidden="false">
        <f>U598/N598-1</f>
        <v>0</v>
      </c>
      <c r="W598" s="8" t="n">
        <v>1</v>
      </c>
      <c r="X598" s="23" t="n" hidden="false">
        <v>1</v>
      </c>
      <c r="Y598" s="19" t="n" hidden="false">
        <v/>
      </c>
      <c r="Z598" s="19" t="n" hidden="false">
        <f>X598+Y598</f>
        <v>1</v>
      </c>
      <c r="AA598" s="19" t="n" hidden="false">
        <f>ROUND(W598*X598,2)</f>
        <v>1</v>
      </c>
      <c r="AB598" s="19" t="n" hidden="false">
        <v/>
      </c>
      <c r="AC598" s="19" t="n" hidden="false">
        <f>AA598+AB598</f>
        <v>1</v>
      </c>
      <c r="AD598" s="21" t="n" hidden="false">
        <f>AC598/N598-1</f>
        <v>0</v>
      </c>
      <c r="AE598" s="8" t="n">
        <v>1</v>
      </c>
      <c r="AF598" s="23" t="n" hidden="false">
        <v>1</v>
      </c>
      <c r="AG598" s="19" t="n" hidden="false">
        <v/>
      </c>
      <c r="AH598" s="19" t="n" hidden="false">
        <f>AF598+AG598</f>
        <v>1</v>
      </c>
      <c r="AI598" s="19" t="n" hidden="false">
        <f>ROUND(AE598*AF598,2)</f>
        <v>1</v>
      </c>
      <c r="AJ598" s="19" t="n" hidden="false">
        <v/>
      </c>
      <c r="AK598" s="19" t="n" hidden="false">
        <f>AI598+AJ598</f>
        <v>1</v>
      </c>
      <c r="AL598" s="21" t="n" hidden="false">
        <f>AK598/N598-1</f>
        <v>0</v>
      </c>
      <c r="AM598" s="8" t="n">
        <v>0</v>
      </c>
      <c r="AN598" s="23" t="n" hidden="false">
        <v>0</v>
      </c>
      <c r="AO598" s="19" t="n" hidden="false">
        <v/>
      </c>
      <c r="AP598" s="19" t="n" hidden="false">
        <f>AN598+AO598</f>
        <v>0</v>
      </c>
      <c r="AQ598" s="19" t="n" hidden="false">
        <f>ROUND(AM598*AN598,2)</f>
        <v>0</v>
      </c>
      <c r="AR598" s="19" t="n" hidden="false">
        <v/>
      </c>
      <c r="AS598" s="19" t="n" hidden="false">
        <f>AQ598+AR598</f>
        <v>0</v>
      </c>
      <c r="AT598" s="21" t="n" hidden="false">
        <f>AS598/N598-1</f>
        <v>-1</v>
      </c>
    </row>
    <row r="599" customFormat="false" hidden="false" outlineLevel="0" collapsed="false">
      <c r="A599" s="18" t="inlineStr">
        <is>
          <t xml:space="preserve">1.1.1.2.1.1.2.6.10</t>
        </is>
      </c>
      <c r="B599" s="18" t="inlineStr">
        <is>
          <t xml:space="preserve"/>
        </is>
      </c>
      <c r="C599" s="22" t="inlineStr">
        <is>
          <t xml:space="preserve">Щит силовой (в соответствии со схемой)_ / МЭЛ</t>
        </is>
      </c>
      <c r="D599" s="7" t="inlineStr">
        <is>
          <t xml:space="preserve">ЩО4/2.3 ЩРн-24-395х310х120-IP31 mb11-24n EKF</t>
        </is>
      </c>
      <c r="E599" s="7" t="inlineStr">
        <is>
          <t xml:space="preserve"/>
        </is>
      </c>
      <c r="F599" s="7" t="inlineStr">
        <is>
          <t xml:space="preserve">ШТ</t>
        </is>
      </c>
      <c r="G599" s="7" t="inlineStr">
        <is>
          <t xml:space="preserve">1</t>
        </is>
      </c>
      <c r="H599" s="8" t="n">
        <v>1</v>
      </c>
      <c r="I599" s="23" t="n">
        <v>1</v>
      </c>
      <c r="J599" s="19" t="n">
        <v/>
      </c>
      <c r="K599" s="19" t="n">
        <f>ROUND(I599,2)+J599</f>
        <v>1</v>
      </c>
      <c r="L599" s="19" t="n">
        <f>ROUND(H599*ROUND(I599,2),2)</f>
        <v>1</v>
      </c>
      <c r="M599" s="19" t="n">
        <v/>
      </c>
      <c r="N599" s="19" t="n">
        <f>L599+M599</f>
        <v>1</v>
      </c>
      <c r="O599" s="8" t="n">
        <v>1</v>
      </c>
      <c r="P599" s="23" t="n" hidden="false">
        <v>1</v>
      </c>
      <c r="Q599" s="19" t="n" hidden="false">
        <v/>
      </c>
      <c r="R599" s="19" t="n" hidden="false">
        <f>P599+Q599</f>
        <v>1</v>
      </c>
      <c r="S599" s="19" t="n" hidden="false">
        <f>ROUND(O599*P599,2)</f>
        <v>1</v>
      </c>
      <c r="T599" s="19" t="n" hidden="false">
        <v/>
      </c>
      <c r="U599" s="19" t="n" hidden="false">
        <f>S599+T599</f>
        <v>1</v>
      </c>
      <c r="V599" s="21" t="n" hidden="false">
        <f>U599/N599-1</f>
        <v>0</v>
      </c>
      <c r="W599" s="8" t="n">
        <v>1</v>
      </c>
      <c r="X599" s="23" t="n" hidden="false">
        <v>1</v>
      </c>
      <c r="Y599" s="19" t="n" hidden="false">
        <v/>
      </c>
      <c r="Z599" s="19" t="n" hidden="false">
        <f>X599+Y599</f>
        <v>1</v>
      </c>
      <c r="AA599" s="19" t="n" hidden="false">
        <f>ROUND(W599*X599,2)</f>
        <v>1</v>
      </c>
      <c r="AB599" s="19" t="n" hidden="false">
        <v/>
      </c>
      <c r="AC599" s="19" t="n" hidden="false">
        <f>AA599+AB599</f>
        <v>1</v>
      </c>
      <c r="AD599" s="21" t="n" hidden="false">
        <f>AC599/N599-1</f>
        <v>0</v>
      </c>
      <c r="AE599" s="8" t="n">
        <v>1</v>
      </c>
      <c r="AF599" s="23" t="n" hidden="false">
        <v>1</v>
      </c>
      <c r="AG599" s="19" t="n" hidden="false">
        <v/>
      </c>
      <c r="AH599" s="19" t="n" hidden="false">
        <f>AF599+AG599</f>
        <v>1</v>
      </c>
      <c r="AI599" s="19" t="n" hidden="false">
        <f>ROUND(AE599*AF599,2)</f>
        <v>1</v>
      </c>
      <c r="AJ599" s="19" t="n" hidden="false">
        <v/>
      </c>
      <c r="AK599" s="19" t="n" hidden="false">
        <f>AI599+AJ599</f>
        <v>1</v>
      </c>
      <c r="AL599" s="21" t="n" hidden="false">
        <f>AK599/N599-1</f>
        <v>0</v>
      </c>
      <c r="AM599" s="8" t="n">
        <v>0</v>
      </c>
      <c r="AN599" s="23" t="n" hidden="false">
        <v>0</v>
      </c>
      <c r="AO599" s="19" t="n" hidden="false">
        <v/>
      </c>
      <c r="AP599" s="19" t="n" hidden="false">
        <f>AN599+AO599</f>
        <v>0</v>
      </c>
      <c r="AQ599" s="19" t="n" hidden="false">
        <f>ROUND(AM599*AN599,2)</f>
        <v>0</v>
      </c>
      <c r="AR599" s="19" t="n" hidden="false">
        <v/>
      </c>
      <c r="AS599" s="19" t="n" hidden="false">
        <f>AQ599+AR599</f>
        <v>0</v>
      </c>
      <c r="AT599" s="21" t="n" hidden="false">
        <f>AS599/N599-1</f>
        <v>-1</v>
      </c>
    </row>
    <row r="600" customFormat="false" hidden="false" outlineLevel="0" collapsed="false">
      <c r="A600" s="18" t="inlineStr">
        <is>
          <t xml:space="preserve">1.1.1.2.1.1.2.6.11</t>
        </is>
      </c>
      <c r="B600" s="18" t="inlineStr">
        <is>
          <t xml:space="preserve"/>
        </is>
      </c>
      <c r="C600" s="22" t="inlineStr">
        <is>
          <t xml:space="preserve">Щит силовой (в соответствии со схемой)_ / МЭЛ</t>
        </is>
      </c>
      <c r="D600" s="7" t="inlineStr">
        <is>
          <t xml:space="preserve">ЩО4/3.1 ЩРн-24-395х310х120-IP31 mb11-24n EKF</t>
        </is>
      </c>
      <c r="E600" s="7" t="inlineStr">
        <is>
          <t xml:space="preserve"/>
        </is>
      </c>
      <c r="F600" s="7" t="inlineStr">
        <is>
          <t xml:space="preserve">ШТ</t>
        </is>
      </c>
      <c r="G600" s="7" t="inlineStr">
        <is>
          <t xml:space="preserve">1</t>
        </is>
      </c>
      <c r="H600" s="8" t="n">
        <v>1</v>
      </c>
      <c r="I600" s="23" t="n">
        <v>1</v>
      </c>
      <c r="J600" s="19" t="n">
        <v/>
      </c>
      <c r="K600" s="19" t="n">
        <f>ROUND(I600,2)+J600</f>
        <v>1</v>
      </c>
      <c r="L600" s="19" t="n">
        <f>ROUND(H600*ROUND(I600,2),2)</f>
        <v>1</v>
      </c>
      <c r="M600" s="19" t="n">
        <v/>
      </c>
      <c r="N600" s="19" t="n">
        <f>L600+M600</f>
        <v>1</v>
      </c>
      <c r="O600" s="8" t="n">
        <v>1</v>
      </c>
      <c r="P600" s="23" t="n" hidden="false">
        <v>1</v>
      </c>
      <c r="Q600" s="19" t="n" hidden="false">
        <v/>
      </c>
      <c r="R600" s="19" t="n" hidden="false">
        <f>P600+Q600</f>
        <v>1</v>
      </c>
      <c r="S600" s="19" t="n" hidden="false">
        <f>ROUND(O600*P600,2)</f>
        <v>1</v>
      </c>
      <c r="T600" s="19" t="n" hidden="false">
        <v/>
      </c>
      <c r="U600" s="19" t="n" hidden="false">
        <f>S600+T600</f>
        <v>1</v>
      </c>
      <c r="V600" s="21" t="n" hidden="false">
        <f>U600/N600-1</f>
        <v>0</v>
      </c>
      <c r="W600" s="8" t="n">
        <v>1</v>
      </c>
      <c r="X600" s="23" t="n" hidden="false">
        <v>1</v>
      </c>
      <c r="Y600" s="19" t="n" hidden="false">
        <v/>
      </c>
      <c r="Z600" s="19" t="n" hidden="false">
        <f>X600+Y600</f>
        <v>1</v>
      </c>
      <c r="AA600" s="19" t="n" hidden="false">
        <f>ROUND(W600*X600,2)</f>
        <v>1</v>
      </c>
      <c r="AB600" s="19" t="n" hidden="false">
        <v/>
      </c>
      <c r="AC600" s="19" t="n" hidden="false">
        <f>AA600+AB600</f>
        <v>1</v>
      </c>
      <c r="AD600" s="21" t="n" hidden="false">
        <f>AC600/N600-1</f>
        <v>0</v>
      </c>
      <c r="AE600" s="8" t="n">
        <v>1</v>
      </c>
      <c r="AF600" s="23" t="n" hidden="false">
        <v>1</v>
      </c>
      <c r="AG600" s="19" t="n" hidden="false">
        <v/>
      </c>
      <c r="AH600" s="19" t="n" hidden="false">
        <f>AF600+AG600</f>
        <v>1</v>
      </c>
      <c r="AI600" s="19" t="n" hidden="false">
        <f>ROUND(AE600*AF600,2)</f>
        <v>1</v>
      </c>
      <c r="AJ600" s="19" t="n" hidden="false">
        <v/>
      </c>
      <c r="AK600" s="19" t="n" hidden="false">
        <f>AI600+AJ600</f>
        <v>1</v>
      </c>
      <c r="AL600" s="21" t="n" hidden="false">
        <f>AK600/N600-1</f>
        <v>0</v>
      </c>
      <c r="AM600" s="8" t="n">
        <v>0</v>
      </c>
      <c r="AN600" s="23" t="n" hidden="false">
        <v>0</v>
      </c>
      <c r="AO600" s="19" t="n" hidden="false">
        <v/>
      </c>
      <c r="AP600" s="19" t="n" hidden="false">
        <f>AN600+AO600</f>
        <v>0</v>
      </c>
      <c r="AQ600" s="19" t="n" hidden="false">
        <f>ROUND(AM600*AN600,2)</f>
        <v>0</v>
      </c>
      <c r="AR600" s="19" t="n" hidden="false">
        <v/>
      </c>
      <c r="AS600" s="19" t="n" hidden="false">
        <f>AQ600+AR600</f>
        <v>0</v>
      </c>
      <c r="AT600" s="21" t="n" hidden="false">
        <f>AS600/N600-1</f>
        <v>-1</v>
      </c>
    </row>
    <row r="601" customFormat="false" hidden="false" outlineLevel="0" collapsed="false">
      <c r="A601" s="18" t="inlineStr">
        <is>
          <t xml:space="preserve">1.1.1.2.1.1.2.6.12</t>
        </is>
      </c>
      <c r="B601" s="18" t="inlineStr">
        <is>
          <t xml:space="preserve"/>
        </is>
      </c>
      <c r="C601" s="22" t="inlineStr">
        <is>
          <t xml:space="preserve">Щит силовой (в соответствии со схемой)_ / МЭЛ</t>
        </is>
      </c>
      <c r="D601" s="7" t="inlineStr">
        <is>
          <t xml:space="preserve">ЩО4/3.2 ЩРн-24-395х310х120-IP31 mb11-24n EKF</t>
        </is>
      </c>
      <c r="E601" s="7" t="inlineStr">
        <is>
          <t xml:space="preserve"/>
        </is>
      </c>
      <c r="F601" s="7" t="inlineStr">
        <is>
          <t xml:space="preserve">ШТ</t>
        </is>
      </c>
      <c r="G601" s="7" t="inlineStr">
        <is>
          <t xml:space="preserve">1</t>
        </is>
      </c>
      <c r="H601" s="8" t="n">
        <v>1</v>
      </c>
      <c r="I601" s="23" t="n">
        <v>1</v>
      </c>
      <c r="J601" s="19" t="n">
        <v/>
      </c>
      <c r="K601" s="19" t="n">
        <f>ROUND(I601,2)+J601</f>
        <v>1</v>
      </c>
      <c r="L601" s="19" t="n">
        <f>ROUND(H601*ROUND(I601,2),2)</f>
        <v>1</v>
      </c>
      <c r="M601" s="19" t="n">
        <v/>
      </c>
      <c r="N601" s="19" t="n">
        <f>L601+M601</f>
        <v>1</v>
      </c>
      <c r="O601" s="8" t="n">
        <v>1</v>
      </c>
      <c r="P601" s="23" t="n" hidden="false">
        <v>1</v>
      </c>
      <c r="Q601" s="19" t="n" hidden="false">
        <v/>
      </c>
      <c r="R601" s="19" t="n" hidden="false">
        <f>P601+Q601</f>
        <v>1</v>
      </c>
      <c r="S601" s="19" t="n" hidden="false">
        <f>ROUND(O601*P601,2)</f>
        <v>1</v>
      </c>
      <c r="T601" s="19" t="n" hidden="false">
        <v/>
      </c>
      <c r="U601" s="19" t="n" hidden="false">
        <f>S601+T601</f>
        <v>1</v>
      </c>
      <c r="V601" s="21" t="n" hidden="false">
        <f>U601/N601-1</f>
        <v>0</v>
      </c>
      <c r="W601" s="8" t="n">
        <v>1</v>
      </c>
      <c r="X601" s="23" t="n" hidden="false">
        <v>1</v>
      </c>
      <c r="Y601" s="19" t="n" hidden="false">
        <v/>
      </c>
      <c r="Z601" s="19" t="n" hidden="false">
        <f>X601+Y601</f>
        <v>1</v>
      </c>
      <c r="AA601" s="19" t="n" hidden="false">
        <f>ROUND(W601*X601,2)</f>
        <v>1</v>
      </c>
      <c r="AB601" s="19" t="n" hidden="false">
        <v/>
      </c>
      <c r="AC601" s="19" t="n" hidden="false">
        <f>AA601+AB601</f>
        <v>1</v>
      </c>
      <c r="AD601" s="21" t="n" hidden="false">
        <f>AC601/N601-1</f>
        <v>0</v>
      </c>
      <c r="AE601" s="8" t="n">
        <v>1</v>
      </c>
      <c r="AF601" s="23" t="n" hidden="false">
        <v>1</v>
      </c>
      <c r="AG601" s="19" t="n" hidden="false">
        <v/>
      </c>
      <c r="AH601" s="19" t="n" hidden="false">
        <f>AF601+AG601</f>
        <v>1</v>
      </c>
      <c r="AI601" s="19" t="n" hidden="false">
        <f>ROUND(AE601*AF601,2)</f>
        <v>1</v>
      </c>
      <c r="AJ601" s="19" t="n" hidden="false">
        <v/>
      </c>
      <c r="AK601" s="19" t="n" hidden="false">
        <f>AI601+AJ601</f>
        <v>1</v>
      </c>
      <c r="AL601" s="21" t="n" hidden="false">
        <f>AK601/N601-1</f>
        <v>0</v>
      </c>
      <c r="AM601" s="8" t="n">
        <v>0</v>
      </c>
      <c r="AN601" s="23" t="n" hidden="false">
        <v>0</v>
      </c>
      <c r="AO601" s="19" t="n" hidden="false">
        <v/>
      </c>
      <c r="AP601" s="19" t="n" hidden="false">
        <f>AN601+AO601</f>
        <v>0</v>
      </c>
      <c r="AQ601" s="19" t="n" hidden="false">
        <f>ROUND(AM601*AN601,2)</f>
        <v>0</v>
      </c>
      <c r="AR601" s="19" t="n" hidden="false">
        <v/>
      </c>
      <c r="AS601" s="19" t="n" hidden="false">
        <f>AQ601+AR601</f>
        <v>0</v>
      </c>
      <c r="AT601" s="21" t="n" hidden="false">
        <f>AS601/N601-1</f>
        <v>-1</v>
      </c>
    </row>
    <row r="602" customFormat="false" hidden="false" outlineLevel="0" collapsed="false">
      <c r="A602" s="18" t="inlineStr">
        <is>
          <t xml:space="preserve">1.1.1.2.1.1.2.6.13</t>
        </is>
      </c>
      <c r="B602" s="18" t="inlineStr">
        <is>
          <t xml:space="preserve"/>
        </is>
      </c>
      <c r="C602" s="22" t="inlineStr">
        <is>
          <t xml:space="preserve">Щит силовой (в соответствии со схемой)_ / МЭЛ</t>
        </is>
      </c>
      <c r="D602" s="7" t="inlineStr">
        <is>
          <t xml:space="preserve">ЩО4/2.0 ЩРн-24-395х310х120-IP54 mb11-24n EKF</t>
        </is>
      </c>
      <c r="E602" s="7" t="inlineStr">
        <is>
          <t xml:space="preserve"/>
        </is>
      </c>
      <c r="F602" s="7" t="inlineStr">
        <is>
          <t xml:space="preserve">ШТ</t>
        </is>
      </c>
      <c r="G602" s="7" t="inlineStr">
        <is>
          <t xml:space="preserve">1</t>
        </is>
      </c>
      <c r="H602" s="8" t="n">
        <v>1</v>
      </c>
      <c r="I602" s="23" t="n">
        <v>1</v>
      </c>
      <c r="J602" s="19" t="n">
        <v/>
      </c>
      <c r="K602" s="19" t="n">
        <f>ROUND(I602,2)+J602</f>
        <v>1</v>
      </c>
      <c r="L602" s="19" t="n">
        <f>ROUND(H602*ROUND(I602,2),2)</f>
        <v>1</v>
      </c>
      <c r="M602" s="19" t="n">
        <v/>
      </c>
      <c r="N602" s="19" t="n">
        <f>L602+M602</f>
        <v>1</v>
      </c>
      <c r="O602" s="8" t="n">
        <v>1</v>
      </c>
      <c r="P602" s="23" t="n" hidden="false">
        <v>1</v>
      </c>
      <c r="Q602" s="19" t="n" hidden="false">
        <v/>
      </c>
      <c r="R602" s="19" t="n" hidden="false">
        <f>P602+Q602</f>
        <v>1</v>
      </c>
      <c r="S602" s="19" t="n" hidden="false">
        <f>ROUND(O602*P602,2)</f>
        <v>1</v>
      </c>
      <c r="T602" s="19" t="n" hidden="false">
        <v/>
      </c>
      <c r="U602" s="19" t="n" hidden="false">
        <f>S602+T602</f>
        <v>1</v>
      </c>
      <c r="V602" s="21" t="n" hidden="false">
        <f>U602/N602-1</f>
        <v>0</v>
      </c>
      <c r="W602" s="8" t="n">
        <v>1</v>
      </c>
      <c r="X602" s="23" t="n" hidden="false">
        <v>1</v>
      </c>
      <c r="Y602" s="19" t="n" hidden="false">
        <v/>
      </c>
      <c r="Z602" s="19" t="n" hidden="false">
        <f>X602+Y602</f>
        <v>1</v>
      </c>
      <c r="AA602" s="19" t="n" hidden="false">
        <f>ROUND(W602*X602,2)</f>
        <v>1</v>
      </c>
      <c r="AB602" s="19" t="n" hidden="false">
        <v/>
      </c>
      <c r="AC602" s="19" t="n" hidden="false">
        <f>AA602+AB602</f>
        <v>1</v>
      </c>
      <c r="AD602" s="21" t="n" hidden="false">
        <f>AC602/N602-1</f>
        <v>0</v>
      </c>
      <c r="AE602" s="8" t="n">
        <v>1</v>
      </c>
      <c r="AF602" s="23" t="n" hidden="false">
        <v>1</v>
      </c>
      <c r="AG602" s="19" t="n" hidden="false">
        <v/>
      </c>
      <c r="AH602" s="19" t="n" hidden="false">
        <f>AF602+AG602</f>
        <v>1</v>
      </c>
      <c r="AI602" s="19" t="n" hidden="false">
        <f>ROUND(AE602*AF602,2)</f>
        <v>1</v>
      </c>
      <c r="AJ602" s="19" t="n" hidden="false">
        <v/>
      </c>
      <c r="AK602" s="19" t="n" hidden="false">
        <f>AI602+AJ602</f>
        <v>1</v>
      </c>
      <c r="AL602" s="21" t="n" hidden="false">
        <f>AK602/N602-1</f>
        <v>0</v>
      </c>
      <c r="AM602" s="8" t="n">
        <v>0</v>
      </c>
      <c r="AN602" s="23" t="n" hidden="false">
        <v>0</v>
      </c>
      <c r="AO602" s="19" t="n" hidden="false">
        <v/>
      </c>
      <c r="AP602" s="19" t="n" hidden="false">
        <f>AN602+AO602</f>
        <v>0</v>
      </c>
      <c r="AQ602" s="19" t="n" hidden="false">
        <f>ROUND(AM602*AN602,2)</f>
        <v>0</v>
      </c>
      <c r="AR602" s="19" t="n" hidden="false">
        <v/>
      </c>
      <c r="AS602" s="19" t="n" hidden="false">
        <f>AQ602+AR602</f>
        <v>0</v>
      </c>
      <c r="AT602" s="21" t="n" hidden="false">
        <f>AS602/N602-1</f>
        <v>-1</v>
      </c>
    </row>
    <row r="603" customFormat="false" hidden="false" outlineLevel="0" collapsed="false">
      <c r="A603" s="18" t="inlineStr">
        <is>
          <t xml:space="preserve">1.1.1.2.1.1.2.6.14</t>
        </is>
      </c>
      <c r="B603" s="18" t="inlineStr">
        <is>
          <t xml:space="preserve"/>
        </is>
      </c>
      <c r="C603" s="22" t="inlineStr">
        <is>
          <t xml:space="preserve">Щит силовой (в соответствии со схемой)_ / МЭЛ</t>
        </is>
      </c>
      <c r="D603" s="7" t="inlineStr">
        <is>
          <t xml:space="preserve">ЩО4/4.2 ЩРн-24-395х310х120-IP31 mb11-24n EKF</t>
        </is>
      </c>
      <c r="E603" s="7" t="inlineStr">
        <is>
          <t xml:space="preserve"/>
        </is>
      </c>
      <c r="F603" s="7" t="inlineStr">
        <is>
          <t xml:space="preserve">ШТ</t>
        </is>
      </c>
      <c r="G603" s="7" t="inlineStr">
        <is>
          <t xml:space="preserve">1</t>
        </is>
      </c>
      <c r="H603" s="8" t="n">
        <v>1</v>
      </c>
      <c r="I603" s="23" t="n">
        <v>1</v>
      </c>
      <c r="J603" s="19" t="n">
        <v/>
      </c>
      <c r="K603" s="19" t="n">
        <f>ROUND(I603,2)+J603</f>
        <v>1</v>
      </c>
      <c r="L603" s="19" t="n">
        <f>ROUND(H603*ROUND(I603,2),2)</f>
        <v>1</v>
      </c>
      <c r="M603" s="19" t="n">
        <v/>
      </c>
      <c r="N603" s="19" t="n">
        <f>L603+M603</f>
        <v>1</v>
      </c>
      <c r="O603" s="8" t="n">
        <v>1</v>
      </c>
      <c r="P603" s="23" t="n" hidden="false">
        <v>1</v>
      </c>
      <c r="Q603" s="19" t="n" hidden="false">
        <v/>
      </c>
      <c r="R603" s="19" t="n" hidden="false">
        <f>P603+Q603</f>
        <v>1</v>
      </c>
      <c r="S603" s="19" t="n" hidden="false">
        <f>ROUND(O603*P603,2)</f>
        <v>1</v>
      </c>
      <c r="T603" s="19" t="n" hidden="false">
        <v/>
      </c>
      <c r="U603" s="19" t="n" hidden="false">
        <f>S603+T603</f>
        <v>1</v>
      </c>
      <c r="V603" s="21" t="n" hidden="false">
        <f>U603/N603-1</f>
        <v>0</v>
      </c>
      <c r="W603" s="8" t="n">
        <v>1</v>
      </c>
      <c r="X603" s="23" t="n" hidden="false">
        <v>1</v>
      </c>
      <c r="Y603" s="19" t="n" hidden="false">
        <v/>
      </c>
      <c r="Z603" s="19" t="n" hidden="false">
        <f>X603+Y603</f>
        <v>1</v>
      </c>
      <c r="AA603" s="19" t="n" hidden="false">
        <f>ROUND(W603*X603,2)</f>
        <v>1</v>
      </c>
      <c r="AB603" s="19" t="n" hidden="false">
        <v/>
      </c>
      <c r="AC603" s="19" t="n" hidden="false">
        <f>AA603+AB603</f>
        <v>1</v>
      </c>
      <c r="AD603" s="21" t="n" hidden="false">
        <f>AC603/N603-1</f>
        <v>0</v>
      </c>
      <c r="AE603" s="8" t="n">
        <v>1</v>
      </c>
      <c r="AF603" s="23" t="n" hidden="false">
        <v>1</v>
      </c>
      <c r="AG603" s="19" t="n" hidden="false">
        <v/>
      </c>
      <c r="AH603" s="19" t="n" hidden="false">
        <f>AF603+AG603</f>
        <v>1</v>
      </c>
      <c r="AI603" s="19" t="n" hidden="false">
        <f>ROUND(AE603*AF603,2)</f>
        <v>1</v>
      </c>
      <c r="AJ603" s="19" t="n" hidden="false">
        <v/>
      </c>
      <c r="AK603" s="19" t="n" hidden="false">
        <f>AI603+AJ603</f>
        <v>1</v>
      </c>
      <c r="AL603" s="21" t="n" hidden="false">
        <f>AK603/N603-1</f>
        <v>0</v>
      </c>
      <c r="AM603" s="8" t="n">
        <v>0</v>
      </c>
      <c r="AN603" s="23" t="n" hidden="false">
        <v>0</v>
      </c>
      <c r="AO603" s="19" t="n" hidden="false">
        <v/>
      </c>
      <c r="AP603" s="19" t="n" hidden="false">
        <f>AN603+AO603</f>
        <v>0</v>
      </c>
      <c r="AQ603" s="19" t="n" hidden="false">
        <f>ROUND(AM603*AN603,2)</f>
        <v>0</v>
      </c>
      <c r="AR603" s="19" t="n" hidden="false">
        <v/>
      </c>
      <c r="AS603" s="19" t="n" hidden="false">
        <f>AQ603+AR603</f>
        <v>0</v>
      </c>
      <c r="AT603" s="21" t="n" hidden="false">
        <f>AS603/N603-1</f>
        <v>-1</v>
      </c>
    </row>
    <row r="604" customFormat="false" hidden="false" outlineLevel="0" collapsed="false">
      <c r="A604" s="18" t="inlineStr">
        <is>
          <t xml:space="preserve">1.1.1.2.1.1.2.6.15</t>
        </is>
      </c>
      <c r="B604" s="18" t="inlineStr">
        <is>
          <t xml:space="preserve"/>
        </is>
      </c>
      <c r="C604" s="22" t="inlineStr">
        <is>
          <t xml:space="preserve">Щит силовой (в соответствии со схемой)_ / МЭЛ</t>
        </is>
      </c>
      <c r="D604" s="7" t="inlineStr">
        <is>
          <t xml:space="preserve">ЩО4/2.2 ЩРн-24-395х310х120-IP31 mb11-24n EKF</t>
        </is>
      </c>
      <c r="E604" s="7" t="inlineStr">
        <is>
          <t xml:space="preserve"/>
        </is>
      </c>
      <c r="F604" s="7" t="inlineStr">
        <is>
          <t xml:space="preserve">ШТ</t>
        </is>
      </c>
      <c r="G604" s="7" t="inlineStr">
        <is>
          <t xml:space="preserve">1</t>
        </is>
      </c>
      <c r="H604" s="8" t="n">
        <v>1</v>
      </c>
      <c r="I604" s="23" t="n">
        <v>1</v>
      </c>
      <c r="J604" s="19" t="n">
        <v/>
      </c>
      <c r="K604" s="19" t="n">
        <f>ROUND(I604,2)+J604</f>
        <v>1</v>
      </c>
      <c r="L604" s="19" t="n">
        <f>ROUND(H604*ROUND(I604,2),2)</f>
        <v>1</v>
      </c>
      <c r="M604" s="19" t="n">
        <v/>
      </c>
      <c r="N604" s="19" t="n">
        <f>L604+M604</f>
        <v>1</v>
      </c>
      <c r="O604" s="8" t="n">
        <v>1</v>
      </c>
      <c r="P604" s="23" t="n" hidden="false">
        <v>1</v>
      </c>
      <c r="Q604" s="19" t="n" hidden="false">
        <v/>
      </c>
      <c r="R604" s="19" t="n" hidden="false">
        <f>P604+Q604</f>
        <v>1</v>
      </c>
      <c r="S604" s="19" t="n" hidden="false">
        <f>ROUND(O604*P604,2)</f>
        <v>1</v>
      </c>
      <c r="T604" s="19" t="n" hidden="false">
        <v/>
      </c>
      <c r="U604" s="19" t="n" hidden="false">
        <f>S604+T604</f>
        <v>1</v>
      </c>
      <c r="V604" s="21" t="n" hidden="false">
        <f>U604/N604-1</f>
        <v>0</v>
      </c>
      <c r="W604" s="8" t="n">
        <v>1</v>
      </c>
      <c r="X604" s="23" t="n" hidden="false">
        <v>1</v>
      </c>
      <c r="Y604" s="19" t="n" hidden="false">
        <v/>
      </c>
      <c r="Z604" s="19" t="n" hidden="false">
        <f>X604+Y604</f>
        <v>1</v>
      </c>
      <c r="AA604" s="19" t="n" hidden="false">
        <f>ROUND(W604*X604,2)</f>
        <v>1</v>
      </c>
      <c r="AB604" s="19" t="n" hidden="false">
        <v/>
      </c>
      <c r="AC604" s="19" t="n" hidden="false">
        <f>AA604+AB604</f>
        <v>1</v>
      </c>
      <c r="AD604" s="21" t="n" hidden="false">
        <f>AC604/N604-1</f>
        <v>0</v>
      </c>
      <c r="AE604" s="8" t="n">
        <v>1</v>
      </c>
      <c r="AF604" s="23" t="n" hidden="false">
        <v>1</v>
      </c>
      <c r="AG604" s="19" t="n" hidden="false">
        <v/>
      </c>
      <c r="AH604" s="19" t="n" hidden="false">
        <f>AF604+AG604</f>
        <v>1</v>
      </c>
      <c r="AI604" s="19" t="n" hidden="false">
        <f>ROUND(AE604*AF604,2)</f>
        <v>1</v>
      </c>
      <c r="AJ604" s="19" t="n" hidden="false">
        <v/>
      </c>
      <c r="AK604" s="19" t="n" hidden="false">
        <f>AI604+AJ604</f>
        <v>1</v>
      </c>
      <c r="AL604" s="21" t="n" hidden="false">
        <f>AK604/N604-1</f>
        <v>0</v>
      </c>
      <c r="AM604" s="8" t="n">
        <v>0</v>
      </c>
      <c r="AN604" s="23" t="n" hidden="false">
        <v>0</v>
      </c>
      <c r="AO604" s="19" t="n" hidden="false">
        <v/>
      </c>
      <c r="AP604" s="19" t="n" hidden="false">
        <f>AN604+AO604</f>
        <v>0</v>
      </c>
      <c r="AQ604" s="19" t="n" hidden="false">
        <f>ROUND(AM604*AN604,2)</f>
        <v>0</v>
      </c>
      <c r="AR604" s="19" t="n" hidden="false">
        <v/>
      </c>
      <c r="AS604" s="19" t="n" hidden="false">
        <f>AQ604+AR604</f>
        <v>0</v>
      </c>
      <c r="AT604" s="21" t="n" hidden="false">
        <f>AS604/N604-1</f>
        <v>-1</v>
      </c>
    </row>
    <row r="605" customFormat="false" hidden="false" outlineLevel="0" collapsed="false">
      <c r="A605" s="18" t="inlineStr">
        <is>
          <t xml:space="preserve">1.1.1.2.1.1.2.6.16</t>
        </is>
      </c>
      <c r="B605" s="18" t="inlineStr">
        <is>
          <t xml:space="preserve"/>
        </is>
      </c>
      <c r="C605" s="22" t="inlineStr">
        <is>
          <t xml:space="preserve">Щит силовой (в соответствии со схемой)_ / МЭЛ</t>
        </is>
      </c>
      <c r="D605" s="7" t="inlineStr">
        <is>
          <t xml:space="preserve">ЩО4/1.0  ЩРн-24-395х310х120-IP54 mb11-24n EKF</t>
        </is>
      </c>
      <c r="E605" s="7" t="inlineStr">
        <is>
          <t xml:space="preserve"/>
        </is>
      </c>
      <c r="F605" s="7" t="inlineStr">
        <is>
          <t xml:space="preserve">ШТ</t>
        </is>
      </c>
      <c r="G605" s="7" t="inlineStr">
        <is>
          <t xml:space="preserve">1</t>
        </is>
      </c>
      <c r="H605" s="8" t="n">
        <v>1</v>
      </c>
      <c r="I605" s="23" t="n">
        <v>1</v>
      </c>
      <c r="J605" s="19" t="n">
        <v/>
      </c>
      <c r="K605" s="19" t="n">
        <f>ROUND(I605,2)+J605</f>
        <v>1</v>
      </c>
      <c r="L605" s="19" t="n">
        <f>ROUND(H605*ROUND(I605,2),2)</f>
        <v>1</v>
      </c>
      <c r="M605" s="19" t="n">
        <v/>
      </c>
      <c r="N605" s="19" t="n">
        <f>L605+M605</f>
        <v>1</v>
      </c>
      <c r="O605" s="8" t="n">
        <v>1</v>
      </c>
      <c r="P605" s="23" t="n" hidden="false">
        <v>1</v>
      </c>
      <c r="Q605" s="19" t="n" hidden="false">
        <v/>
      </c>
      <c r="R605" s="19" t="n" hidden="false">
        <f>P605+Q605</f>
        <v>1</v>
      </c>
      <c r="S605" s="19" t="n" hidden="false">
        <f>ROUND(O605*P605,2)</f>
        <v>1</v>
      </c>
      <c r="T605" s="19" t="n" hidden="false">
        <v/>
      </c>
      <c r="U605" s="19" t="n" hidden="false">
        <f>S605+T605</f>
        <v>1</v>
      </c>
      <c r="V605" s="21" t="n" hidden="false">
        <f>U605/N605-1</f>
        <v>0</v>
      </c>
      <c r="W605" s="8" t="n">
        <v>1</v>
      </c>
      <c r="X605" s="23" t="n" hidden="false">
        <v>1</v>
      </c>
      <c r="Y605" s="19" t="n" hidden="false">
        <v/>
      </c>
      <c r="Z605" s="19" t="n" hidden="false">
        <f>X605+Y605</f>
        <v>1</v>
      </c>
      <c r="AA605" s="19" t="n" hidden="false">
        <f>ROUND(W605*X605,2)</f>
        <v>1</v>
      </c>
      <c r="AB605" s="19" t="n" hidden="false">
        <v/>
      </c>
      <c r="AC605" s="19" t="n" hidden="false">
        <f>AA605+AB605</f>
        <v>1</v>
      </c>
      <c r="AD605" s="21" t="n" hidden="false">
        <f>AC605/N605-1</f>
        <v>0</v>
      </c>
      <c r="AE605" s="8" t="n">
        <v>1</v>
      </c>
      <c r="AF605" s="23" t="n" hidden="false">
        <v>1</v>
      </c>
      <c r="AG605" s="19" t="n" hidden="false">
        <v/>
      </c>
      <c r="AH605" s="19" t="n" hidden="false">
        <f>AF605+AG605</f>
        <v>1</v>
      </c>
      <c r="AI605" s="19" t="n" hidden="false">
        <f>ROUND(AE605*AF605,2)</f>
        <v>1</v>
      </c>
      <c r="AJ605" s="19" t="n" hidden="false">
        <v/>
      </c>
      <c r="AK605" s="19" t="n" hidden="false">
        <f>AI605+AJ605</f>
        <v>1</v>
      </c>
      <c r="AL605" s="21" t="n" hidden="false">
        <f>AK605/N605-1</f>
        <v>0</v>
      </c>
      <c r="AM605" s="8" t="n">
        <v>0</v>
      </c>
      <c r="AN605" s="23" t="n" hidden="false">
        <v>0</v>
      </c>
      <c r="AO605" s="19" t="n" hidden="false">
        <v/>
      </c>
      <c r="AP605" s="19" t="n" hidden="false">
        <f>AN605+AO605</f>
        <v>0</v>
      </c>
      <c r="AQ605" s="19" t="n" hidden="false">
        <f>ROUND(AM605*AN605,2)</f>
        <v>0</v>
      </c>
      <c r="AR605" s="19" t="n" hidden="false">
        <v/>
      </c>
      <c r="AS605" s="19" t="n" hidden="false">
        <f>AQ605+AR605</f>
        <v>0</v>
      </c>
      <c r="AT605" s="21" t="n" hidden="false">
        <f>AS605/N605-1</f>
        <v>-1</v>
      </c>
    </row>
    <row r="606" customFormat="false" hidden="false" outlineLevel="0" collapsed="false">
      <c r="A606" s="18" t="inlineStr">
        <is>
          <t xml:space="preserve">1.1.1.2.1.1.2.6.17</t>
        </is>
      </c>
      <c r="B606" s="18" t="inlineStr">
        <is>
          <t xml:space="preserve"/>
        </is>
      </c>
      <c r="C606" s="22" t="inlineStr">
        <is>
          <t xml:space="preserve">Щит силовой (в соответствии со схемой)_ / МЭЛ</t>
        </is>
      </c>
      <c r="D606" s="7" t="inlineStr">
        <is>
          <t xml:space="preserve">ЩО4/1.1 ЩРн-24-395х310х120-IP31 mb11-24n EKF</t>
        </is>
      </c>
      <c r="E606" s="7" t="inlineStr">
        <is>
          <t xml:space="preserve"/>
        </is>
      </c>
      <c r="F606" s="7" t="inlineStr">
        <is>
          <t xml:space="preserve">ШТ</t>
        </is>
      </c>
      <c r="G606" s="7" t="inlineStr">
        <is>
          <t xml:space="preserve">1</t>
        </is>
      </c>
      <c r="H606" s="8" t="n">
        <v>1</v>
      </c>
      <c r="I606" s="23" t="n">
        <v>1</v>
      </c>
      <c r="J606" s="19" t="n">
        <v/>
      </c>
      <c r="K606" s="19" t="n">
        <f>ROUND(I606,2)+J606</f>
        <v>1</v>
      </c>
      <c r="L606" s="19" t="n">
        <f>ROUND(H606*ROUND(I606,2),2)</f>
        <v>1</v>
      </c>
      <c r="M606" s="19" t="n">
        <v/>
      </c>
      <c r="N606" s="19" t="n">
        <f>L606+M606</f>
        <v>1</v>
      </c>
      <c r="O606" s="8" t="n">
        <v>1</v>
      </c>
      <c r="P606" s="23" t="n" hidden="false">
        <v>1</v>
      </c>
      <c r="Q606" s="19" t="n" hidden="false">
        <v/>
      </c>
      <c r="R606" s="19" t="n" hidden="false">
        <f>P606+Q606</f>
        <v>1</v>
      </c>
      <c r="S606" s="19" t="n" hidden="false">
        <f>ROUND(O606*P606,2)</f>
        <v>1</v>
      </c>
      <c r="T606" s="19" t="n" hidden="false">
        <v/>
      </c>
      <c r="U606" s="19" t="n" hidden="false">
        <f>S606+T606</f>
        <v>1</v>
      </c>
      <c r="V606" s="21" t="n" hidden="false">
        <f>U606/N606-1</f>
        <v>0</v>
      </c>
      <c r="W606" s="8" t="n">
        <v>1</v>
      </c>
      <c r="X606" s="23" t="n" hidden="false">
        <v>1</v>
      </c>
      <c r="Y606" s="19" t="n" hidden="false">
        <v/>
      </c>
      <c r="Z606" s="19" t="n" hidden="false">
        <f>X606+Y606</f>
        <v>1</v>
      </c>
      <c r="AA606" s="19" t="n" hidden="false">
        <f>ROUND(W606*X606,2)</f>
        <v>1</v>
      </c>
      <c r="AB606" s="19" t="n" hidden="false">
        <v/>
      </c>
      <c r="AC606" s="19" t="n" hidden="false">
        <f>AA606+AB606</f>
        <v>1</v>
      </c>
      <c r="AD606" s="21" t="n" hidden="false">
        <f>AC606/N606-1</f>
        <v>0</v>
      </c>
      <c r="AE606" s="8" t="n">
        <v>1</v>
      </c>
      <c r="AF606" s="23" t="n" hidden="false">
        <v>1</v>
      </c>
      <c r="AG606" s="19" t="n" hidden="false">
        <v/>
      </c>
      <c r="AH606" s="19" t="n" hidden="false">
        <f>AF606+AG606</f>
        <v>1</v>
      </c>
      <c r="AI606" s="19" t="n" hidden="false">
        <f>ROUND(AE606*AF606,2)</f>
        <v>1</v>
      </c>
      <c r="AJ606" s="19" t="n" hidden="false">
        <v/>
      </c>
      <c r="AK606" s="19" t="n" hidden="false">
        <f>AI606+AJ606</f>
        <v>1</v>
      </c>
      <c r="AL606" s="21" t="n" hidden="false">
        <f>AK606/N606-1</f>
        <v>0</v>
      </c>
      <c r="AM606" s="8" t="n">
        <v>0</v>
      </c>
      <c r="AN606" s="23" t="n" hidden="false">
        <v>0</v>
      </c>
      <c r="AO606" s="19" t="n" hidden="false">
        <v/>
      </c>
      <c r="AP606" s="19" t="n" hidden="false">
        <f>AN606+AO606</f>
        <v>0</v>
      </c>
      <c r="AQ606" s="19" t="n" hidden="false">
        <f>ROUND(AM606*AN606,2)</f>
        <v>0</v>
      </c>
      <c r="AR606" s="19" t="n" hidden="false">
        <v/>
      </c>
      <c r="AS606" s="19" t="n" hidden="false">
        <f>AQ606+AR606</f>
        <v>0</v>
      </c>
      <c r="AT606" s="21" t="n" hidden="false">
        <f>AS606/N606-1</f>
        <v>-1</v>
      </c>
    </row>
    <row r="607" customFormat="false" hidden="false" outlineLevel="0" collapsed="false">
      <c r="A607" s="18" t="inlineStr">
        <is>
          <t xml:space="preserve">1.1.1.2.1.1.2.6.18</t>
        </is>
      </c>
      <c r="B607" s="18" t="inlineStr">
        <is>
          <t xml:space="preserve"/>
        </is>
      </c>
      <c r="C607" s="22" t="inlineStr">
        <is>
          <t xml:space="preserve">Щит силовой (в соответствии со схемой)_ / МЭЛ</t>
        </is>
      </c>
      <c r="D607" s="7" t="inlineStr">
        <is>
          <t xml:space="preserve">ЩО4/1.2 ЩРн-24-395х310х120-IP31 mb11-24n EKF</t>
        </is>
      </c>
      <c r="E607" s="7" t="inlineStr">
        <is>
          <t xml:space="preserve"/>
        </is>
      </c>
      <c r="F607" s="7" t="inlineStr">
        <is>
          <t xml:space="preserve">ШТ</t>
        </is>
      </c>
      <c r="G607" s="7" t="inlineStr">
        <is>
          <t xml:space="preserve">1</t>
        </is>
      </c>
      <c r="H607" s="8" t="n">
        <v>1</v>
      </c>
      <c r="I607" s="23" t="n">
        <v>1</v>
      </c>
      <c r="J607" s="19" t="n">
        <v/>
      </c>
      <c r="K607" s="19" t="n">
        <f>ROUND(I607,2)+J607</f>
        <v>1</v>
      </c>
      <c r="L607" s="19" t="n">
        <f>ROUND(H607*ROUND(I607,2),2)</f>
        <v>1</v>
      </c>
      <c r="M607" s="19" t="n">
        <v/>
      </c>
      <c r="N607" s="19" t="n">
        <f>L607+M607</f>
        <v>1</v>
      </c>
      <c r="O607" s="8" t="n">
        <v>1</v>
      </c>
      <c r="P607" s="23" t="n" hidden="false">
        <v>1</v>
      </c>
      <c r="Q607" s="19" t="n" hidden="false">
        <v/>
      </c>
      <c r="R607" s="19" t="n" hidden="false">
        <f>P607+Q607</f>
        <v>1</v>
      </c>
      <c r="S607" s="19" t="n" hidden="false">
        <f>ROUND(O607*P607,2)</f>
        <v>1</v>
      </c>
      <c r="T607" s="19" t="n" hidden="false">
        <v/>
      </c>
      <c r="U607" s="19" t="n" hidden="false">
        <f>S607+T607</f>
        <v>1</v>
      </c>
      <c r="V607" s="21" t="n" hidden="false">
        <f>U607/N607-1</f>
        <v>0</v>
      </c>
      <c r="W607" s="8" t="n">
        <v>1</v>
      </c>
      <c r="X607" s="23" t="n" hidden="false">
        <v>1</v>
      </c>
      <c r="Y607" s="19" t="n" hidden="false">
        <v/>
      </c>
      <c r="Z607" s="19" t="n" hidden="false">
        <f>X607+Y607</f>
        <v>1</v>
      </c>
      <c r="AA607" s="19" t="n" hidden="false">
        <f>ROUND(W607*X607,2)</f>
        <v>1</v>
      </c>
      <c r="AB607" s="19" t="n" hidden="false">
        <v/>
      </c>
      <c r="AC607" s="19" t="n" hidden="false">
        <f>AA607+AB607</f>
        <v>1</v>
      </c>
      <c r="AD607" s="21" t="n" hidden="false">
        <f>AC607/N607-1</f>
        <v>0</v>
      </c>
      <c r="AE607" s="8" t="n">
        <v>1</v>
      </c>
      <c r="AF607" s="23" t="n" hidden="false">
        <v>1</v>
      </c>
      <c r="AG607" s="19" t="n" hidden="false">
        <v/>
      </c>
      <c r="AH607" s="19" t="n" hidden="false">
        <f>AF607+AG607</f>
        <v>1</v>
      </c>
      <c r="AI607" s="19" t="n" hidden="false">
        <f>ROUND(AE607*AF607,2)</f>
        <v>1</v>
      </c>
      <c r="AJ607" s="19" t="n" hidden="false">
        <v/>
      </c>
      <c r="AK607" s="19" t="n" hidden="false">
        <f>AI607+AJ607</f>
        <v>1</v>
      </c>
      <c r="AL607" s="21" t="n" hidden="false">
        <f>AK607/N607-1</f>
        <v>0</v>
      </c>
      <c r="AM607" s="8" t="n">
        <v>0</v>
      </c>
      <c r="AN607" s="23" t="n" hidden="false">
        <v>0</v>
      </c>
      <c r="AO607" s="19" t="n" hidden="false">
        <v/>
      </c>
      <c r="AP607" s="19" t="n" hidden="false">
        <f>AN607+AO607</f>
        <v>0</v>
      </c>
      <c r="AQ607" s="19" t="n" hidden="false">
        <f>ROUND(AM607*AN607,2)</f>
        <v>0</v>
      </c>
      <c r="AR607" s="19" t="n" hidden="false">
        <v/>
      </c>
      <c r="AS607" s="19" t="n" hidden="false">
        <f>AQ607+AR607</f>
        <v>0</v>
      </c>
      <c r="AT607" s="21" t="n" hidden="false">
        <f>AS607/N607-1</f>
        <v>-1</v>
      </c>
    </row>
    <row r="608" customFormat="false" hidden="false" outlineLevel="0" collapsed="false">
      <c r="A608" s="14" t="inlineStr">
        <is>
          <t xml:space="preserve">1.1.1.2.1.1.3</t>
        </is>
      </c>
      <c r="B608" s="14" t="inlineStr">
        <is>
          <t xml:space="preserve"/>
        </is>
      </c>
      <c r="C608" s="14" t="inlineStr">
        <is>
          <t xml:space="preserve">Прокладка кабеля</t>
        </is>
      </c>
      <c r="D608" s="6" t="inlineStr">
        <is>
          <t xml:space="preserve"/>
        </is>
      </c>
      <c r="E608" s="6" t="inlineStr">
        <is>
          <t xml:space="preserve"/>
        </is>
      </c>
      <c r="F608" s="6" t="inlineStr">
        <is>
          <t xml:space="preserve"/>
        </is>
      </c>
      <c r="G608" s="6" t="inlineStr">
        <is>
          <t xml:space="preserve"/>
        </is>
      </c>
      <c r="H608" s="15" t="n">
        <v/>
      </c>
      <c r="I608" s="16" t="n">
        <v/>
      </c>
      <c r="J608" s="16" t="n">
        <v/>
      </c>
      <c r="K608" s="16" t="n">
        <v/>
      </c>
      <c r="L608" s="16" t="n">
        <f>L609+L612+L615+L622+L629+L636+L643+L646+L650+L653+L655+L658+L661+L663+L666+L668+L671+L673+L675+L680+L684+L688+L693+L696+L701+L704+L709+L714+L717+L720+L722</f>
        <v>13397390.16</v>
      </c>
      <c r="M608" s="16" t="n">
        <f>M609+M612+M615+M622+M629+M636+M643+M646+M650+M653+M655+M658+M661+M663+M666+M668+M671+M673+M675+M680+M684+M688+M693+M696+M701+M704+M709+M714+M717+M720+M722</f>
        <v>11644189</v>
      </c>
      <c r="N608" s="16" t="n">
        <f>N609+N612+N615+N622+N629+N636+N643+N646+N650+N653+N655+N658+N661+N663+N666+N668+N671+N673+N675+N680+N684+N688+N693+N696+N701+N704+N709+N714+N717+N720+N722</f>
        <v>25041579.16</v>
      </c>
      <c r="O608" s="15" t="n">
        <v/>
      </c>
      <c r="P608" s="16" t="n" hidden="false">
        <v/>
      </c>
      <c r="Q608" s="16" t="n" hidden="false">
        <v/>
      </c>
      <c r="R608" s="16" t="n" hidden="false">
        <v/>
      </c>
      <c r="S608" s="16" t="n" hidden="false">
        <f>S609+S612+S615+S622+S629+S636+S643+S646+S650+S653+S655+S658+S661+S663+S666+S668+S671+S673+S675+S680+S684+S688+S693+S696+S701+S704+S709+S714+S717+S720+S722</f>
        <v>16433252.36</v>
      </c>
      <c r="T608" s="16" t="n" hidden="false">
        <f>T609+T612+T615+T622+T629+T636+T643+T646+T650+T653+T655+T658+T661+T663+T666+T668+T671+T673+T675+T680+T684+T688+T693+T696+T701+T704+T709+T714+T717+T720+T722</f>
        <v>16492997.4</v>
      </c>
      <c r="U608" s="16" t="n" hidden="false">
        <f>U609+U612+U615+U622+U629+U636+U643+U646+U650+U653+U655+U658+U661+U663+U666+U668+U671+U673+U675+U680+U684+U688+U693+U696+U701+U704+U709+U714+U717+U720+U722</f>
        <v>32926249.76</v>
      </c>
      <c r="V608" s="17" t="n" hidden="false">
        <f>U608/N608-1</f>
        <v>0.31486315418136757</v>
      </c>
      <c r="W608" s="15" t="n">
        <v/>
      </c>
      <c r="X608" s="16" t="n" hidden="false">
        <v/>
      </c>
      <c r="Y608" s="16" t="n" hidden="false">
        <v/>
      </c>
      <c r="Z608" s="16" t="n" hidden="false">
        <v/>
      </c>
      <c r="AA608" s="16" t="n" hidden="false">
        <f>AA609+AA612+AA615+AA622+AA629+AA636+AA643+AA646+AA650+AA653+AA655+AA658+AA661+AA663+AA666+AA668+AA671+AA673+AA675+AA680+AA684+AA688+AA693+AA696+AA701+AA704+AA709+AA714+AA717+AA720+AA722</f>
        <v>14876131.01</v>
      </c>
      <c r="AB608" s="16" t="n" hidden="false">
        <f>AB609+AB612+AB615+AB622+AB629+AB636+AB643+AB646+AB650+AB653+AB655+AB658+AB661+AB663+AB666+AB668+AB671+AB673+AB675+AB680+AB684+AB688+AB693+AB696+AB701+AB704+AB709+AB714+AB717+AB720+AB722</f>
        <v>29568305</v>
      </c>
      <c r="AC608" s="16" t="n" hidden="false">
        <f>AC609+AC612+AC615+AC622+AC629+AC636+AC643+AC646+AC650+AC653+AC655+AC658+AC661+AC663+AC666+AC668+AC671+AC673+AC675+AC680+AC684+AC688+AC693+AC696+AC701+AC704+AC709+AC714+AC717+AC720+AC722</f>
        <v>44444436.01</v>
      </c>
      <c r="AD608" s="17" t="n" hidden="false">
        <f>AC608/N608-1</f>
        <v>0.7748256100794562</v>
      </c>
      <c r="AE608" s="15" t="n">
        <v/>
      </c>
      <c r="AF608" s="16" t="n" hidden="false">
        <v/>
      </c>
      <c r="AG608" s="16" t="n" hidden="false">
        <v/>
      </c>
      <c r="AH608" s="16" t="n" hidden="false">
        <v/>
      </c>
      <c r="AI608" s="16" t="n" hidden="false">
        <f>AI609+AI612+AI615+AI622+AI629+AI636+AI643+AI646+AI650+AI653+AI655+AI658+AI661+AI663+AI666+AI668+AI671+AI673+AI675+AI680+AI684+AI688+AI693+AI696+AI701+AI704+AI709+AI714+AI717+AI720+AI722</f>
        <v>21159863.96</v>
      </c>
      <c r="AJ608" s="16" t="n" hidden="false">
        <f>AJ609+AJ612+AJ615+AJ622+AJ629+AJ636+AJ643+AJ646+AJ650+AJ653+AJ655+AJ658+AJ661+AJ663+AJ666+AJ668+AJ671+AJ673+AJ675+AJ680+AJ684+AJ688+AJ693+AJ696+AJ701+AJ704+AJ709+AJ714+AJ717+AJ720+AJ722</f>
        <v>24049310</v>
      </c>
      <c r="AK608" s="16" t="n" hidden="false">
        <f>AK609+AK612+AK615+AK622+AK629+AK636+AK643+AK646+AK650+AK653+AK655+AK658+AK661+AK663+AK666+AK668+AK671+AK673+AK675+AK680+AK684+AK688+AK693+AK696+AK701+AK704+AK709+AK714+AK717+AK720+AK722</f>
        <v>45209173.96</v>
      </c>
      <c r="AL608" s="17" t="n" hidden="false">
        <f>AK608/N608-1</f>
        <v>0.8053643370947856</v>
      </c>
      <c r="AM608" s="15" t="n">
        <v/>
      </c>
      <c r="AN608" s="16" t="n" hidden="false">
        <v/>
      </c>
      <c r="AO608" s="16" t="n" hidden="false">
        <v/>
      </c>
      <c r="AP608" s="16" t="n" hidden="false">
        <v/>
      </c>
      <c r="AQ608" s="16" t="n" hidden="false">
        <f>AQ609+AQ612+AQ615+AQ622+AQ629+AQ636+AQ643+AQ646+AQ650+AQ653+AQ655+AQ658+AQ661+AQ663+AQ666+AQ668+AQ671+AQ673+AQ675+AQ680+AQ684+AQ688+AQ693+AQ696+AQ701+AQ704+AQ709+AQ714+AQ717+AQ720+AQ722</f>
        <v>0</v>
      </c>
      <c r="AR608" s="16" t="n" hidden="false">
        <f>AR609+AR612+AR615+AR622+AR629+AR636+AR643+AR646+AR650+AR653+AR655+AR658+AR661+AR663+AR666+AR668+AR671+AR673+AR675+AR680+AR684+AR688+AR693+AR696+AR701+AR704+AR709+AR714+AR717+AR720+AR722</f>
        <v>0</v>
      </c>
      <c r="AS608" s="16" t="n" hidden="false">
        <f>AS609+AS612+AS615+AS622+AS629+AS636+AS643+AS646+AS650+AS653+AS655+AS658+AS661+AS663+AS666+AS668+AS671+AS673+AS675+AS680+AS684+AS688+AS693+AS696+AS701+AS704+AS709+AS714+AS717+AS720+AS722</f>
        <v>0</v>
      </c>
      <c r="AT608" s="17" t="n" hidden="false">
        <f>AS608/N608-1</f>
        <v>-1</v>
      </c>
    </row>
    <row r="609" customFormat="false" hidden="false" outlineLevel="0" collapsed="false">
      <c r="A609" s="18" t="inlineStr">
        <is>
          <t xml:space="preserve">1.1.1.2.1.1.3.1</t>
        </is>
      </c>
      <c r="B609" s="18" t="inlineStr">
        <is>
          <t xml:space="preserve"/>
        </is>
      </c>
      <c r="C609" s="18" t="inlineStr">
        <is>
          <t xml:space="preserve">Затяжка кабеля, провода в трубу / 1,5-6 мм</t>
        </is>
      </c>
      <c r="D609" s="7" t="inlineStr">
        <is>
          <t xml:space="preserve">ЭО
Поставщики: ООО "Богословский кабельный завод", Акционерное общество "Электрокабель" Кольчугинский завод"</t>
        </is>
      </c>
      <c r="E609" s="7" t="inlineStr">
        <is>
          <t xml:space="preserve">Выгружается из БО по объектам BIM-КЦ</t>
        </is>
      </c>
      <c r="F609" s="7" t="inlineStr">
        <is>
          <t xml:space="preserve">ПОГ М</t>
        </is>
      </c>
      <c r="G609" s="7" t="inlineStr">
        <is>
          <t xml:space="preserve">1</t>
        </is>
      </c>
      <c r="H609" s="8" t="n">
        <v>3340</v>
      </c>
      <c r="I609" s="19" t="n">
        <f>ROUND((L610+L611)/H609,2)</f>
        <v>61.29</v>
      </c>
      <c r="J609" s="20" t="n">
        <v>88</v>
      </c>
      <c r="K609" s="19" t="n">
        <f>I609+ROUND(J609,2)</f>
        <v>149.29</v>
      </c>
      <c r="L609" s="19" t="n">
        <f>ROUND(H609*I609,2)</f>
        <v>204708.6</v>
      </c>
      <c r="M609" s="19" t="n">
        <f>ROUND(H609*ROUND(J609,2),2)</f>
        <v>293920</v>
      </c>
      <c r="N609" s="19" t="n">
        <f>L609+M609</f>
        <v>498628.6</v>
      </c>
      <c r="O609" s="8" t="n">
        <v>3340</v>
      </c>
      <c r="P609" s="19" t="n" hidden="false">
        <f>ROUND((S610+S611)/O609,2)</f>
        <v>61.29</v>
      </c>
      <c r="Q609" s="20" t="n" hidden="false">
        <v>120.8</v>
      </c>
      <c r="R609" s="19" t="n" hidden="false">
        <f>P609+Q609</f>
        <v>182.09</v>
      </c>
      <c r="S609" s="19" t="n" hidden="false">
        <f>ROUND(O609*P609,2)</f>
        <v>204708.6</v>
      </c>
      <c r="T609" s="19" t="n" hidden="false">
        <f>ROUND(O609*Q609,2)</f>
        <v>403472</v>
      </c>
      <c r="U609" s="19" t="n" hidden="false">
        <f>S609+T609</f>
        <v>608180.6</v>
      </c>
      <c r="V609" s="21" t="n" hidden="false">
        <f>U609/N609-1</f>
        <v>0.2197066112934558</v>
      </c>
      <c r="W609" s="8" t="n">
        <v>3340</v>
      </c>
      <c r="X609" s="19" t="n" hidden="false">
        <f>ROUND((AA610+AA611)/W609,2)</f>
        <v>61.29</v>
      </c>
      <c r="Y609" s="20" t="n" hidden="false">
        <v>235</v>
      </c>
      <c r="Z609" s="19" t="n" hidden="false">
        <f>X609+Y609</f>
        <v>296.29</v>
      </c>
      <c r="AA609" s="19" t="n" hidden="false">
        <f>ROUND(W609*X609,2)</f>
        <v>204708.6</v>
      </c>
      <c r="AB609" s="19" t="n" hidden="false">
        <f>ROUND(W609*Y609,2)</f>
        <v>784900</v>
      </c>
      <c r="AC609" s="19" t="n" hidden="false">
        <f>AA609+AB609</f>
        <v>989608.6</v>
      </c>
      <c r="AD609" s="21" t="n" hidden="false">
        <f>AC609/N609-1</f>
        <v>0.9846607274432313</v>
      </c>
      <c r="AE609" s="8" t="n">
        <v>3340</v>
      </c>
      <c r="AF609" s="19" t="n" hidden="false">
        <f>ROUND((AI610+AI611)/AE609,2)</f>
        <v>61.29</v>
      </c>
      <c r="AG609" s="20" t="n" hidden="false">
        <v>170</v>
      </c>
      <c r="AH609" s="19" t="n" hidden="false">
        <f>AF609+AG609</f>
        <v>231.29</v>
      </c>
      <c r="AI609" s="19" t="n" hidden="false">
        <f>ROUND(AE609*AF609,2)</f>
        <v>204708.6</v>
      </c>
      <c r="AJ609" s="19" t="n" hidden="false">
        <f>ROUND(AE609*AG609,2)</f>
        <v>567800</v>
      </c>
      <c r="AK609" s="19" t="n" hidden="false">
        <f>AI609+AJ609</f>
        <v>772508.6</v>
      </c>
      <c r="AL609" s="21" t="n" hidden="false">
        <f>AK609/N609-1</f>
        <v>0.5492665282336393</v>
      </c>
      <c r="AM609" s="8" t="n">
        <v>0</v>
      </c>
      <c r="AN609" s="19" t="n" hidden="false">
        <f>ROUND((AQ610+AQ611)/AM609,2)</f>
        <v>0</v>
      </c>
      <c r="AO609" s="19" t="n" hidden="false">
        <v>0</v>
      </c>
      <c r="AP609" s="19" t="n" hidden="false">
        <f>AN609+AO609</f>
        <v>0</v>
      </c>
      <c r="AQ609" s="19" t="n" hidden="false">
        <f>ROUND(AM609*AN609,2)</f>
        <v>0</v>
      </c>
      <c r="AR609" s="19" t="n" hidden="false">
        <f>ROUND(AM609*AO609,2)</f>
        <v>0</v>
      </c>
      <c r="AS609" s="19" t="n" hidden="false">
        <f>AQ609+AR609</f>
        <v>0</v>
      </c>
      <c r="AT609" s="21" t="n" hidden="false">
        <f>AS609/N609-1</f>
        <v>-1</v>
      </c>
    </row>
    <row r="610" customFormat="false" hidden="false" outlineLevel="0" collapsed="false">
      <c r="A610" s="18" t="inlineStr">
        <is>
          <t xml:space="preserve">1.1.1.2.1.1.3.1.1</t>
        </is>
      </c>
      <c r="B610" s="18" t="inlineStr">
        <is>
          <t xml:space="preserve"/>
        </is>
      </c>
      <c r="C610" s="22" t="inlineStr">
        <is>
          <t xml:space="preserve">Кабель силовой ВВГнг(A)-FRLS 3х1,5мм2, 660В</t>
        </is>
      </c>
      <c r="D610" s="7" t="inlineStr">
        <is>
          <t xml:space="preserve">FRLSTLx</t>
        </is>
      </c>
      <c r="E610" s="7" t="inlineStr">
        <is>
          <t xml:space="preserve"/>
        </is>
      </c>
      <c r="F610" s="7" t="inlineStr">
        <is>
          <t xml:space="preserve">М</t>
        </is>
      </c>
      <c r="G610" s="7" t="inlineStr">
        <is>
          <t xml:space="preserve">1</t>
        </is>
      </c>
      <c r="H610" s="8" t="n">
        <v>1660</v>
      </c>
      <c r="I610" s="23" t="n">
        <v>64</v>
      </c>
      <c r="J610" s="19" t="n">
        <v/>
      </c>
      <c r="K610" s="19" t="n">
        <f>ROUND(I610,2)+J610</f>
        <v>64</v>
      </c>
      <c r="L610" s="19" t="n">
        <f>ROUND(H610*ROUND(I610,2),2)</f>
        <v>106240</v>
      </c>
      <c r="M610" s="19" t="n">
        <v/>
      </c>
      <c r="N610" s="19" t="n">
        <f>L610+M610</f>
        <v>106240</v>
      </c>
      <c r="O610" s="8" t="n">
        <v>1660</v>
      </c>
      <c r="P610" s="23" t="n" hidden="false">
        <v>64</v>
      </c>
      <c r="Q610" s="19" t="n" hidden="false">
        <v/>
      </c>
      <c r="R610" s="19" t="n" hidden="false">
        <f>P610+Q610</f>
        <v>64</v>
      </c>
      <c r="S610" s="19" t="n" hidden="false">
        <f>ROUND(O610*P610,2)</f>
        <v>106240</v>
      </c>
      <c r="T610" s="19" t="n" hidden="false">
        <v/>
      </c>
      <c r="U610" s="19" t="n" hidden="false">
        <f>S610+T610</f>
        <v>106240</v>
      </c>
      <c r="V610" s="21" t="n" hidden="false">
        <f>U610/N610-1</f>
        <v>0</v>
      </c>
      <c r="W610" s="8" t="n">
        <v>1660</v>
      </c>
      <c r="X610" s="23" t="n" hidden="false">
        <v>64</v>
      </c>
      <c r="Y610" s="19" t="n" hidden="false">
        <v/>
      </c>
      <c r="Z610" s="19" t="n" hidden="false">
        <f>X610+Y610</f>
        <v>64</v>
      </c>
      <c r="AA610" s="19" t="n" hidden="false">
        <f>ROUND(W610*X610,2)</f>
        <v>106240</v>
      </c>
      <c r="AB610" s="19" t="n" hidden="false">
        <v/>
      </c>
      <c r="AC610" s="19" t="n" hidden="false">
        <f>AA610+AB610</f>
        <v>106240</v>
      </c>
      <c r="AD610" s="21" t="n" hidden="false">
        <f>AC610/N610-1</f>
        <v>0</v>
      </c>
      <c r="AE610" s="8" t="n">
        <v>1660</v>
      </c>
      <c r="AF610" s="23" t="n" hidden="false">
        <v>64</v>
      </c>
      <c r="AG610" s="19" t="n" hidden="false">
        <v/>
      </c>
      <c r="AH610" s="19" t="n" hidden="false">
        <f>AF610+AG610</f>
        <v>64</v>
      </c>
      <c r="AI610" s="19" t="n" hidden="false">
        <f>ROUND(AE610*AF610,2)</f>
        <v>106240</v>
      </c>
      <c r="AJ610" s="19" t="n" hidden="false">
        <v/>
      </c>
      <c r="AK610" s="19" t="n" hidden="false">
        <f>AI610+AJ610</f>
        <v>106240</v>
      </c>
      <c r="AL610" s="21" t="n" hidden="false">
        <f>AK610/N610-1</f>
        <v>0</v>
      </c>
      <c r="AM610" s="8" t="n">
        <v>0</v>
      </c>
      <c r="AN610" s="23" t="n" hidden="false">
        <v>0</v>
      </c>
      <c r="AO610" s="19" t="n" hidden="false">
        <v/>
      </c>
      <c r="AP610" s="19" t="n" hidden="false">
        <f>AN610+AO610</f>
        <v>0</v>
      </c>
      <c r="AQ610" s="19" t="n" hidden="false">
        <f>ROUND(AM610*AN610,2)</f>
        <v>0</v>
      </c>
      <c r="AR610" s="19" t="n" hidden="false">
        <v/>
      </c>
      <c r="AS610" s="19" t="n" hidden="false">
        <f>AQ610+AR610</f>
        <v>0</v>
      </c>
      <c r="AT610" s="21" t="n" hidden="false">
        <f>AS610/N610-1</f>
        <v>-1</v>
      </c>
    </row>
    <row r="611" customFormat="false" hidden="false" outlineLevel="0" collapsed="false">
      <c r="A611" s="18" t="inlineStr">
        <is>
          <t xml:space="preserve">1.1.1.2.1.1.3.1.2</t>
        </is>
      </c>
      <c r="B611" s="18" t="inlineStr">
        <is>
          <t xml:space="preserve"/>
        </is>
      </c>
      <c r="C611" s="22" t="inlineStr">
        <is>
          <t xml:space="preserve">Кабель силовой ВВГнг(A)-LSLTx 3х1,5мм2, 660В</t>
        </is>
      </c>
      <c r="D611" s="7" t="inlineStr">
        <is>
          <t xml:space="preserve"/>
        </is>
      </c>
      <c r="E611" s="7" t="inlineStr">
        <is>
          <t xml:space="preserve"/>
        </is>
      </c>
      <c r="F611" s="7" t="inlineStr">
        <is>
          <t xml:space="preserve">М</t>
        </is>
      </c>
      <c r="G611" s="7" t="inlineStr">
        <is>
          <t xml:space="preserve">1</t>
        </is>
      </c>
      <c r="H611" s="8" t="n">
        <v>1680</v>
      </c>
      <c r="I611" s="23" t="n">
        <v>58.61</v>
      </c>
      <c r="J611" s="19" t="n">
        <v/>
      </c>
      <c r="K611" s="19" t="n">
        <f>ROUND(I611,2)+J611</f>
        <v>58.61</v>
      </c>
      <c r="L611" s="19" t="n">
        <f>ROUND(H611*ROUND(I611,2),2)</f>
        <v>98464.8</v>
      </c>
      <c r="M611" s="19" t="n">
        <v/>
      </c>
      <c r="N611" s="19" t="n">
        <f>L611+M611</f>
        <v>98464.8</v>
      </c>
      <c r="O611" s="8" t="n">
        <v>1680</v>
      </c>
      <c r="P611" s="23" t="n" hidden="false">
        <v>58.61</v>
      </c>
      <c r="Q611" s="19" t="n" hidden="false">
        <v/>
      </c>
      <c r="R611" s="19" t="n" hidden="false">
        <f>P611+Q611</f>
        <v>58.61</v>
      </c>
      <c r="S611" s="19" t="n" hidden="false">
        <f>ROUND(O611*P611,2)</f>
        <v>98464.8</v>
      </c>
      <c r="T611" s="19" t="n" hidden="false">
        <v/>
      </c>
      <c r="U611" s="19" t="n" hidden="false">
        <f>S611+T611</f>
        <v>98464.8</v>
      </c>
      <c r="V611" s="21" t="n" hidden="false">
        <f>U611/N611-1</f>
        <v>0</v>
      </c>
      <c r="W611" s="8" t="n">
        <v>1680</v>
      </c>
      <c r="X611" s="23" t="n" hidden="false">
        <v>58.61</v>
      </c>
      <c r="Y611" s="19" t="n" hidden="false">
        <v/>
      </c>
      <c r="Z611" s="19" t="n" hidden="false">
        <f>X611+Y611</f>
        <v>58.61</v>
      </c>
      <c r="AA611" s="19" t="n" hidden="false">
        <f>ROUND(W611*X611,2)</f>
        <v>98464.8</v>
      </c>
      <c r="AB611" s="19" t="n" hidden="false">
        <v/>
      </c>
      <c r="AC611" s="19" t="n" hidden="false">
        <f>AA611+AB611</f>
        <v>98464.8</v>
      </c>
      <c r="AD611" s="21" t="n" hidden="false">
        <f>AC611/N611-1</f>
        <v>0</v>
      </c>
      <c r="AE611" s="8" t="n">
        <v>1680</v>
      </c>
      <c r="AF611" s="23" t="n" hidden="false">
        <v>58.61</v>
      </c>
      <c r="AG611" s="19" t="n" hidden="false">
        <v/>
      </c>
      <c r="AH611" s="19" t="n" hidden="false">
        <f>AF611+AG611</f>
        <v>58.61</v>
      </c>
      <c r="AI611" s="19" t="n" hidden="false">
        <f>ROUND(AE611*AF611,2)</f>
        <v>98464.8</v>
      </c>
      <c r="AJ611" s="19" t="n" hidden="false">
        <v/>
      </c>
      <c r="AK611" s="19" t="n" hidden="false">
        <f>AI611+AJ611</f>
        <v>98464.8</v>
      </c>
      <c r="AL611" s="21" t="n" hidden="false">
        <f>AK611/N611-1</f>
        <v>0</v>
      </c>
      <c r="AM611" s="8" t="n">
        <v>0</v>
      </c>
      <c r="AN611" s="23" t="n" hidden="false">
        <v>0</v>
      </c>
      <c r="AO611" s="19" t="n" hidden="false">
        <v/>
      </c>
      <c r="AP611" s="19" t="n" hidden="false">
        <f>AN611+AO611</f>
        <v>0</v>
      </c>
      <c r="AQ611" s="19" t="n" hidden="false">
        <f>ROUND(AM611*AN611,2)</f>
        <v>0</v>
      </c>
      <c r="AR611" s="19" t="n" hidden="false">
        <v/>
      </c>
      <c r="AS611" s="19" t="n" hidden="false">
        <f>AQ611+AR611</f>
        <v>0</v>
      </c>
      <c r="AT611" s="21" t="n" hidden="false">
        <f>AS611/N611-1</f>
        <v>-1</v>
      </c>
    </row>
    <row r="612" customFormat="false" hidden="false" outlineLevel="0" collapsed="false">
      <c r="A612" s="18" t="inlineStr">
        <is>
          <t xml:space="preserve">1.1.1.2.1.1.3.2</t>
        </is>
      </c>
      <c r="B612" s="18" t="inlineStr">
        <is>
          <t xml:space="preserve"/>
        </is>
      </c>
      <c r="C612" s="18" t="inlineStr">
        <is>
          <t xml:space="preserve">Затяжка кабеля, провода в трубу / 7-17 мм</t>
        </is>
      </c>
      <c r="D612" s="7" t="inlineStr">
        <is>
          <t xml:space="preserve">ЭО
Поставщики: ООО "Богословский кабельный завод", Акционерное общество "Электрокабель" Кольчугинский завод"</t>
        </is>
      </c>
      <c r="E612" s="7" t="inlineStr">
        <is>
          <t xml:space="preserve">Выгружается из БО по объектам BIM-КЦ</t>
        </is>
      </c>
      <c r="F612" s="7" t="inlineStr">
        <is>
          <t xml:space="preserve">ПОГ М</t>
        </is>
      </c>
      <c r="G612" s="7" t="inlineStr">
        <is>
          <t xml:space="preserve">1</t>
        </is>
      </c>
      <c r="H612" s="8" t="n">
        <v>2165</v>
      </c>
      <c r="I612" s="19" t="n">
        <f>ROUND((L613+L614)/H612,2)</f>
        <v>87.05</v>
      </c>
      <c r="J612" s="20" t="n">
        <v>108</v>
      </c>
      <c r="K612" s="19" t="n">
        <f>I612+ROUND(J612,2)</f>
        <v>195.05</v>
      </c>
      <c r="L612" s="19" t="n">
        <f>ROUND(H612*I612,2)</f>
        <v>188463.25</v>
      </c>
      <c r="M612" s="19" t="n">
        <f>ROUND(H612*ROUND(J612,2),2)</f>
        <v>233820</v>
      </c>
      <c r="N612" s="19" t="n">
        <f>L612+M612</f>
        <v>422283.25</v>
      </c>
      <c r="O612" s="8" t="n">
        <v>2165</v>
      </c>
      <c r="P612" s="19" t="n" hidden="false">
        <f>ROUND((S613+S614)/O612,2)</f>
        <v>87.05</v>
      </c>
      <c r="Q612" s="20" t="n" hidden="false">
        <v>152.8</v>
      </c>
      <c r="R612" s="19" t="n" hidden="false">
        <f>P612+Q612</f>
        <v>239.85</v>
      </c>
      <c r="S612" s="19" t="n" hidden="false">
        <f>ROUND(O612*P612,2)</f>
        <v>188463.25</v>
      </c>
      <c r="T612" s="19" t="n" hidden="false">
        <f>ROUND(O612*Q612,2)</f>
        <v>330812</v>
      </c>
      <c r="U612" s="19" t="n" hidden="false">
        <f>S612+T612</f>
        <v>519275.25</v>
      </c>
      <c r="V612" s="21" t="n" hidden="false">
        <f>U612/N612-1</f>
        <v>0.22968469623173537</v>
      </c>
      <c r="W612" s="8" t="n">
        <v>2165</v>
      </c>
      <c r="X612" s="19" t="n" hidden="false">
        <f>ROUND((AA613+AA614)/W612,2)</f>
        <v>87.05</v>
      </c>
      <c r="Y612" s="20" t="n" hidden="false">
        <v>290</v>
      </c>
      <c r="Z612" s="19" t="n" hidden="false">
        <f>X612+Y612</f>
        <v>377.05</v>
      </c>
      <c r="AA612" s="19" t="n" hidden="false">
        <f>ROUND(W612*X612,2)</f>
        <v>188463.25</v>
      </c>
      <c r="AB612" s="19" t="n" hidden="false">
        <f>ROUND(W612*Y612,2)</f>
        <v>627850</v>
      </c>
      <c r="AC612" s="19" t="n" hidden="false">
        <f>AA612+AB612</f>
        <v>816313.25</v>
      </c>
      <c r="AD612" s="21" t="n" hidden="false">
        <f>AC612/N612-1</f>
        <v>0.9330940784414252</v>
      </c>
      <c r="AE612" s="8" t="n">
        <v>2165</v>
      </c>
      <c r="AF612" s="19" t="n" hidden="false">
        <f>ROUND((AI613+AI614)/AE612,2)</f>
        <v>87.05</v>
      </c>
      <c r="AG612" s="20" t="n" hidden="false">
        <v>170</v>
      </c>
      <c r="AH612" s="19" t="n" hidden="false">
        <f>AF612+AG612</f>
        <v>257.05</v>
      </c>
      <c r="AI612" s="19" t="n" hidden="false">
        <f>ROUND(AE612*AF612,2)</f>
        <v>188463.25</v>
      </c>
      <c r="AJ612" s="19" t="n" hidden="false">
        <f>ROUND(AE612*AG612,2)</f>
        <v>368050</v>
      </c>
      <c r="AK612" s="19" t="n" hidden="false">
        <f>AI612+AJ612</f>
        <v>556513.25</v>
      </c>
      <c r="AL612" s="21" t="n" hidden="false">
        <f>AK612/N612-1</f>
        <v>0.3178672135349909</v>
      </c>
      <c r="AM612" s="8" t="n">
        <v>0</v>
      </c>
      <c r="AN612" s="19" t="n" hidden="false">
        <f>ROUND((AQ613+AQ614)/AM612,2)</f>
        <v>0</v>
      </c>
      <c r="AO612" s="19" t="n" hidden="false">
        <v>0</v>
      </c>
      <c r="AP612" s="19" t="n" hidden="false">
        <f>AN612+AO612</f>
        <v>0</v>
      </c>
      <c r="AQ612" s="19" t="n" hidden="false">
        <f>ROUND(AM612*AN612,2)</f>
        <v>0</v>
      </c>
      <c r="AR612" s="19" t="n" hidden="false">
        <f>ROUND(AM612*AO612,2)</f>
        <v>0</v>
      </c>
      <c r="AS612" s="19" t="n" hidden="false">
        <f>AQ612+AR612</f>
        <v>0</v>
      </c>
      <c r="AT612" s="21" t="n" hidden="false">
        <f>AS612/N612-1</f>
        <v>-1</v>
      </c>
    </row>
    <row r="613" customFormat="false" hidden="false" outlineLevel="0" collapsed="false">
      <c r="A613" s="18" t="inlineStr">
        <is>
          <t xml:space="preserve">1.1.1.2.1.1.3.2.1</t>
        </is>
      </c>
      <c r="B613" s="18" t="inlineStr">
        <is>
          <t xml:space="preserve"/>
        </is>
      </c>
      <c r="C613" s="22" t="inlineStr">
        <is>
          <t xml:space="preserve">Кабель силовой ВВГнг(A)-FRLS 3х2,5мм2, 660В</t>
        </is>
      </c>
      <c r="D613" s="7" t="inlineStr">
        <is>
          <t xml:space="preserve"/>
        </is>
      </c>
      <c r="E613" s="7" t="inlineStr">
        <is>
          <t xml:space="preserve"/>
        </is>
      </c>
      <c r="F613" s="7" t="inlineStr">
        <is>
          <t xml:space="preserve">М</t>
        </is>
      </c>
      <c r="G613" s="7" t="inlineStr">
        <is>
          <t xml:space="preserve">1</t>
        </is>
      </c>
      <c r="H613" s="8" t="n">
        <v>1085</v>
      </c>
      <c r="I613" s="23" t="n">
        <v>107.26</v>
      </c>
      <c r="J613" s="19" t="n">
        <v/>
      </c>
      <c r="K613" s="19" t="n">
        <f>ROUND(I613,2)+J613</f>
        <v>107.26</v>
      </c>
      <c r="L613" s="19" t="n">
        <f>ROUND(H613*ROUND(I613,2),2)</f>
        <v>116377.1</v>
      </c>
      <c r="M613" s="19" t="n">
        <v/>
      </c>
      <c r="N613" s="19" t="n">
        <f>L613+M613</f>
        <v>116377.1</v>
      </c>
      <c r="O613" s="8" t="n">
        <v>1085</v>
      </c>
      <c r="P613" s="23" t="n" hidden="false">
        <v>107.26</v>
      </c>
      <c r="Q613" s="19" t="n" hidden="false">
        <v/>
      </c>
      <c r="R613" s="19" t="n" hidden="false">
        <f>P613+Q613</f>
        <v>107.26</v>
      </c>
      <c r="S613" s="19" t="n" hidden="false">
        <f>ROUND(O613*P613,2)</f>
        <v>116377.1</v>
      </c>
      <c r="T613" s="19" t="n" hidden="false">
        <v/>
      </c>
      <c r="U613" s="19" t="n" hidden="false">
        <f>S613+T613</f>
        <v>116377.1</v>
      </c>
      <c r="V613" s="21" t="n" hidden="false">
        <f>U613/N613-1</f>
        <v>0</v>
      </c>
      <c r="W613" s="8" t="n">
        <v>1085</v>
      </c>
      <c r="X613" s="23" t="n" hidden="false">
        <v>107.26</v>
      </c>
      <c r="Y613" s="19" t="n" hidden="false">
        <v/>
      </c>
      <c r="Z613" s="19" t="n" hidden="false">
        <f>X613+Y613</f>
        <v>107.26</v>
      </c>
      <c r="AA613" s="19" t="n" hidden="false">
        <f>ROUND(W613*X613,2)</f>
        <v>116377.1</v>
      </c>
      <c r="AB613" s="19" t="n" hidden="false">
        <v/>
      </c>
      <c r="AC613" s="19" t="n" hidden="false">
        <f>AA613+AB613</f>
        <v>116377.1</v>
      </c>
      <c r="AD613" s="21" t="n" hidden="false">
        <f>AC613/N613-1</f>
        <v>0</v>
      </c>
      <c r="AE613" s="8" t="n">
        <v>1085</v>
      </c>
      <c r="AF613" s="23" t="n" hidden="false">
        <v>107.26</v>
      </c>
      <c r="AG613" s="19" t="n" hidden="false">
        <v/>
      </c>
      <c r="AH613" s="19" t="n" hidden="false">
        <f>AF613+AG613</f>
        <v>107.26</v>
      </c>
      <c r="AI613" s="19" t="n" hidden="false">
        <f>ROUND(AE613*AF613,2)</f>
        <v>116377.1</v>
      </c>
      <c r="AJ613" s="19" t="n" hidden="false">
        <v/>
      </c>
      <c r="AK613" s="19" t="n" hidden="false">
        <f>AI613+AJ613</f>
        <v>116377.1</v>
      </c>
      <c r="AL613" s="21" t="n" hidden="false">
        <f>AK613/N613-1</f>
        <v>0</v>
      </c>
      <c r="AM613" s="8" t="n">
        <v>0</v>
      </c>
      <c r="AN613" s="23" t="n" hidden="false">
        <v>0</v>
      </c>
      <c r="AO613" s="19" t="n" hidden="false">
        <v/>
      </c>
      <c r="AP613" s="19" t="n" hidden="false">
        <f>AN613+AO613</f>
        <v>0</v>
      </c>
      <c r="AQ613" s="19" t="n" hidden="false">
        <f>ROUND(AM613*AN613,2)</f>
        <v>0</v>
      </c>
      <c r="AR613" s="19" t="n" hidden="false">
        <v/>
      </c>
      <c r="AS613" s="19" t="n" hidden="false">
        <f>AQ613+AR613</f>
        <v>0</v>
      </c>
      <c r="AT613" s="21" t="n" hidden="false">
        <f>AS613/N613-1</f>
        <v>-1</v>
      </c>
    </row>
    <row r="614" customFormat="false" hidden="false" outlineLevel="0" collapsed="false">
      <c r="A614" s="18" t="inlineStr">
        <is>
          <t xml:space="preserve">1.1.1.2.1.1.3.2.2</t>
        </is>
      </c>
      <c r="B614" s="18" t="inlineStr">
        <is>
          <t xml:space="preserve"/>
        </is>
      </c>
      <c r="C614" s="22" t="inlineStr">
        <is>
          <t xml:space="preserve">Кабель силовой ВВГнг(A)-LSLTx 3х2,5мм2, 660В</t>
        </is>
      </c>
      <c r="D614" s="7" t="inlineStr">
        <is>
          <t xml:space="preserve"/>
        </is>
      </c>
      <c r="E614" s="7" t="inlineStr">
        <is>
          <t xml:space="preserve"/>
        </is>
      </c>
      <c r="F614" s="7" t="inlineStr">
        <is>
          <t xml:space="preserve">М</t>
        </is>
      </c>
      <c r="G614" s="7" t="inlineStr">
        <is>
          <t xml:space="preserve">1</t>
        </is>
      </c>
      <c r="H614" s="8" t="n">
        <v>1080</v>
      </c>
      <c r="I614" s="23" t="n">
        <v>66.74</v>
      </c>
      <c r="J614" s="19" t="n">
        <v/>
      </c>
      <c r="K614" s="19" t="n">
        <f>ROUND(I614,2)+J614</f>
        <v>66.74</v>
      </c>
      <c r="L614" s="19" t="n">
        <f>ROUND(H614*ROUND(I614,2),2)</f>
        <v>72079.2</v>
      </c>
      <c r="M614" s="19" t="n">
        <v/>
      </c>
      <c r="N614" s="19" t="n">
        <f>L614+M614</f>
        <v>72079.2</v>
      </c>
      <c r="O614" s="8" t="n">
        <v>1080</v>
      </c>
      <c r="P614" s="23" t="n" hidden="false">
        <v>66.74</v>
      </c>
      <c r="Q614" s="19" t="n" hidden="false">
        <v/>
      </c>
      <c r="R614" s="19" t="n" hidden="false">
        <f>P614+Q614</f>
        <v>66.74</v>
      </c>
      <c r="S614" s="19" t="n" hidden="false">
        <f>ROUND(O614*P614,2)</f>
        <v>72079.2</v>
      </c>
      <c r="T614" s="19" t="n" hidden="false">
        <v/>
      </c>
      <c r="U614" s="19" t="n" hidden="false">
        <f>S614+T614</f>
        <v>72079.2</v>
      </c>
      <c r="V614" s="21" t="n" hidden="false">
        <f>U614/N614-1</f>
        <v>0</v>
      </c>
      <c r="W614" s="8" t="n">
        <v>1080</v>
      </c>
      <c r="X614" s="23" t="n" hidden="false">
        <v>66.74</v>
      </c>
      <c r="Y614" s="19" t="n" hidden="false">
        <v/>
      </c>
      <c r="Z614" s="19" t="n" hidden="false">
        <f>X614+Y614</f>
        <v>66.74</v>
      </c>
      <c r="AA614" s="19" t="n" hidden="false">
        <f>ROUND(W614*X614,2)</f>
        <v>72079.2</v>
      </c>
      <c r="AB614" s="19" t="n" hidden="false">
        <v/>
      </c>
      <c r="AC614" s="19" t="n" hidden="false">
        <f>AA614+AB614</f>
        <v>72079.2</v>
      </c>
      <c r="AD614" s="21" t="n" hidden="false">
        <f>AC614/N614-1</f>
        <v>0</v>
      </c>
      <c r="AE614" s="8" t="n">
        <v>1080</v>
      </c>
      <c r="AF614" s="23" t="n" hidden="false">
        <v>66.74</v>
      </c>
      <c r="AG614" s="19" t="n" hidden="false">
        <v/>
      </c>
      <c r="AH614" s="19" t="n" hidden="false">
        <f>AF614+AG614</f>
        <v>66.74</v>
      </c>
      <c r="AI614" s="19" t="n" hidden="false">
        <f>ROUND(AE614*AF614,2)</f>
        <v>72079.2</v>
      </c>
      <c r="AJ614" s="19" t="n" hidden="false">
        <v/>
      </c>
      <c r="AK614" s="19" t="n" hidden="false">
        <f>AI614+AJ614</f>
        <v>72079.2</v>
      </c>
      <c r="AL614" s="21" t="n" hidden="false">
        <f>AK614/N614-1</f>
        <v>0</v>
      </c>
      <c r="AM614" s="8" t="n">
        <v>0</v>
      </c>
      <c r="AN614" s="23" t="n" hidden="false">
        <v>0</v>
      </c>
      <c r="AO614" s="19" t="n" hidden="false">
        <v/>
      </c>
      <c r="AP614" s="19" t="n" hidden="false">
        <f>AN614+AO614</f>
        <v>0</v>
      </c>
      <c r="AQ614" s="19" t="n" hidden="false">
        <f>ROUND(AM614*AN614,2)</f>
        <v>0</v>
      </c>
      <c r="AR614" s="19" t="n" hidden="false">
        <v/>
      </c>
      <c r="AS614" s="19" t="n" hidden="false">
        <f>AQ614+AR614</f>
        <v>0</v>
      </c>
      <c r="AT614" s="21" t="n" hidden="false">
        <f>AS614/N614-1</f>
        <v>-1</v>
      </c>
    </row>
    <row r="615" customFormat="false" hidden="false" outlineLevel="0" collapsed="false">
      <c r="A615" s="18" t="inlineStr">
        <is>
          <t xml:space="preserve">1.1.1.2.1.1.3.3</t>
        </is>
      </c>
      <c r="B615" s="18" t="inlineStr">
        <is>
          <t xml:space="preserve"/>
        </is>
      </c>
      <c r="C615" s="18" t="inlineStr">
        <is>
          <t xml:space="preserve">Затяжка кабеля, провода в трубу / 7-17 мм</t>
        </is>
      </c>
      <c r="D615" s="7" t="inlineStr">
        <is>
          <t xml:space="preserve">ЭМ 4.1
Поставщики: ООО "Богословский кабельный завод", Акционерное общество "Электрокабель" Кольчугинский завод"</t>
        </is>
      </c>
      <c r="E615" s="7" t="inlineStr">
        <is>
          <t xml:space="preserve">Выгружается из БО по объектам BIM-КЦ</t>
        </is>
      </c>
      <c r="F615" s="7" t="inlineStr">
        <is>
          <t xml:space="preserve">ПОГ М</t>
        </is>
      </c>
      <c r="G615" s="7" t="inlineStr">
        <is>
          <t xml:space="preserve">1</t>
        </is>
      </c>
      <c r="H615" s="8" t="n">
        <v>8480</v>
      </c>
      <c r="I615" s="19" t="n">
        <f>ROUND((L616+L617+L618+L619+L620+L621)/H615,2)</f>
        <v>121.03</v>
      </c>
      <c r="J615" s="20" t="n">
        <v>108</v>
      </c>
      <c r="K615" s="19" t="n">
        <f>I615+ROUND(J615,2)</f>
        <v>229.03</v>
      </c>
      <c r="L615" s="19" t="n">
        <f>ROUND(H615*I615,2)</f>
        <v>1026334.4</v>
      </c>
      <c r="M615" s="19" t="n">
        <f>ROUND(H615*ROUND(J615,2),2)</f>
        <v>915840</v>
      </c>
      <c r="N615" s="19" t="n">
        <f>L615+M615</f>
        <v>1942174.4</v>
      </c>
      <c r="O615" s="8" t="n">
        <v>8480</v>
      </c>
      <c r="P615" s="19" t="n" hidden="false">
        <f>ROUND((S616+S617+S618+S619+S620+S621)/O615,2)</f>
        <v>125.29</v>
      </c>
      <c r="Q615" s="20" t="n" hidden="false">
        <v>152.8</v>
      </c>
      <c r="R615" s="19" t="n" hidden="false">
        <f>P615+Q615</f>
        <v>278.09</v>
      </c>
      <c r="S615" s="19" t="n" hidden="false">
        <f>ROUND(O615*P615,2)</f>
        <v>1062459.2</v>
      </c>
      <c r="T615" s="19" t="n" hidden="false">
        <f>ROUND(O615*Q615,2)</f>
        <v>1295744</v>
      </c>
      <c r="U615" s="19" t="n" hidden="false">
        <f>S615+T615</f>
        <v>2358203.2</v>
      </c>
      <c r="V615" s="21" t="n" hidden="false">
        <f>U615/N615-1</f>
        <v>0.2142077457101692</v>
      </c>
      <c r="W615" s="8" t="n">
        <v>8480</v>
      </c>
      <c r="X615" s="19" t="n" hidden="false">
        <f>ROUND((AA616+AA617+AA618+AA619+AA620+AA621)/W615,2)</f>
        <v>125.29</v>
      </c>
      <c r="Y615" s="20" t="n" hidden="false">
        <v>290</v>
      </c>
      <c r="Z615" s="19" t="n" hidden="false">
        <f>X615+Y615</f>
        <v>415.29</v>
      </c>
      <c r="AA615" s="19" t="n" hidden="false">
        <f>ROUND(W615*X615,2)</f>
        <v>1062459.2</v>
      </c>
      <c r="AB615" s="19" t="n" hidden="false">
        <f>ROUND(W615*Y615,2)</f>
        <v>2459200</v>
      </c>
      <c r="AC615" s="19" t="n" hidden="false">
        <f>AA615+AB615</f>
        <v>3521659.2</v>
      </c>
      <c r="AD615" s="21" t="n" hidden="false">
        <f>AC615/N615-1</f>
        <v>0.813255905339912</v>
      </c>
      <c r="AE615" s="8" t="n">
        <v>8480</v>
      </c>
      <c r="AF615" s="19" t="n" hidden="false">
        <f>ROUND((AI616+AI617+AI618+AI619+AI620+AI621)/AE615,2)</f>
        <v>125.58</v>
      </c>
      <c r="AG615" s="20" t="n" hidden="false">
        <v>250</v>
      </c>
      <c r="AH615" s="19" t="n" hidden="false">
        <f>AF615+AG615</f>
        <v>375.58</v>
      </c>
      <c r="AI615" s="19" t="n" hidden="false">
        <f>ROUND(AE615*AF615,2)</f>
        <v>1064918.4</v>
      </c>
      <c r="AJ615" s="19" t="n" hidden="false">
        <f>ROUND(AE615*AG615,2)</f>
        <v>2120000</v>
      </c>
      <c r="AK615" s="19" t="n" hidden="false">
        <f>AI615+AJ615</f>
        <v>3184918.4</v>
      </c>
      <c r="AL615" s="21" t="n" hidden="false">
        <f>AK615/N615-1</f>
        <v>0.6398725057852683</v>
      </c>
      <c r="AM615" s="8" t="n">
        <v>0</v>
      </c>
      <c r="AN615" s="19" t="n" hidden="false">
        <f>ROUND((AQ616+AQ617+AQ618+AQ619+AQ620+AQ621)/AM615,2)</f>
        <v>0</v>
      </c>
      <c r="AO615" s="19" t="n" hidden="false">
        <v>0</v>
      </c>
      <c r="AP615" s="19" t="n" hidden="false">
        <f>AN615+AO615</f>
        <v>0</v>
      </c>
      <c r="AQ615" s="19" t="n" hidden="false">
        <f>ROUND(AM615*AN615,2)</f>
        <v>0</v>
      </c>
      <c r="AR615" s="19" t="n" hidden="false">
        <f>ROUND(AM615*AO615,2)</f>
        <v>0</v>
      </c>
      <c r="AS615" s="19" t="n" hidden="false">
        <f>AQ615+AR615</f>
        <v>0</v>
      </c>
      <c r="AT615" s="21" t="n" hidden="false">
        <f>AS615/N615-1</f>
        <v>-1</v>
      </c>
    </row>
    <row r="616" customFormat="false" hidden="false" outlineLevel="0" collapsed="false">
      <c r="A616" s="18" t="inlineStr">
        <is>
          <t xml:space="preserve">1.1.1.2.1.1.3.3.1</t>
        </is>
      </c>
      <c r="B616" s="18" t="inlineStr">
        <is>
          <t xml:space="preserve"/>
        </is>
      </c>
      <c r="C616" s="22" t="inlineStr">
        <is>
          <t xml:space="preserve">Кабель силовой ВВГнг(A)-FRLS 3х2,5мм2, 660В</t>
        </is>
      </c>
      <c r="D616" s="7" t="inlineStr">
        <is>
          <t xml:space="preserve">FRLSLTx</t>
        </is>
      </c>
      <c r="E616" s="7" t="inlineStr">
        <is>
          <t xml:space="preserve"/>
        </is>
      </c>
      <c r="F616" s="7" t="inlineStr">
        <is>
          <t xml:space="preserve">М</t>
        </is>
      </c>
      <c r="G616" s="7" t="inlineStr">
        <is>
          <t xml:space="preserve">1</t>
        </is>
      </c>
      <c r="H616" s="8" t="n">
        <v>110</v>
      </c>
      <c r="I616" s="23" t="n">
        <v>107.26</v>
      </c>
      <c r="J616" s="19" t="n">
        <v/>
      </c>
      <c r="K616" s="19" t="n">
        <f>ROUND(I616,2)+J616</f>
        <v>107.26</v>
      </c>
      <c r="L616" s="19" t="n">
        <f>ROUND(H616*ROUND(I616,2),2)</f>
        <v>11798.6</v>
      </c>
      <c r="M616" s="19" t="n">
        <v/>
      </c>
      <c r="N616" s="19" t="n">
        <f>L616+M616</f>
        <v>11798.6</v>
      </c>
      <c r="O616" s="8" t="n">
        <v>110</v>
      </c>
      <c r="P616" s="23" t="n" hidden="false">
        <v>107.26</v>
      </c>
      <c r="Q616" s="19" t="n" hidden="false">
        <v/>
      </c>
      <c r="R616" s="19" t="n" hidden="false">
        <f>P616+Q616</f>
        <v>107.26</v>
      </c>
      <c r="S616" s="19" t="n" hidden="false">
        <f>ROUND(O616*P616,2)</f>
        <v>11798.6</v>
      </c>
      <c r="T616" s="19" t="n" hidden="false">
        <v/>
      </c>
      <c r="U616" s="19" t="n" hidden="false">
        <f>S616+T616</f>
        <v>11798.6</v>
      </c>
      <c r="V616" s="21" t="n" hidden="false">
        <f>U616/N616-1</f>
        <v>0</v>
      </c>
      <c r="W616" s="8" t="n">
        <v>110</v>
      </c>
      <c r="X616" s="23" t="n" hidden="false">
        <v>107.26</v>
      </c>
      <c r="Y616" s="19" t="n" hidden="false">
        <v/>
      </c>
      <c r="Z616" s="19" t="n" hidden="false">
        <f>X616+Y616</f>
        <v>107.26</v>
      </c>
      <c r="AA616" s="19" t="n" hidden="false">
        <f>ROUND(W616*X616,2)</f>
        <v>11798.6</v>
      </c>
      <c r="AB616" s="19" t="n" hidden="false">
        <v/>
      </c>
      <c r="AC616" s="19" t="n" hidden="false">
        <f>AA616+AB616</f>
        <v>11798.6</v>
      </c>
      <c r="AD616" s="21" t="n" hidden="false">
        <f>AC616/N616-1</f>
        <v>0</v>
      </c>
      <c r="AE616" s="8" t="n">
        <v>110</v>
      </c>
      <c r="AF616" s="23" t="n" hidden="false">
        <v>107.26</v>
      </c>
      <c r="AG616" s="19" t="n" hidden="false">
        <v/>
      </c>
      <c r="AH616" s="19" t="n" hidden="false">
        <f>AF616+AG616</f>
        <v>107.26</v>
      </c>
      <c r="AI616" s="19" t="n" hidden="false">
        <f>ROUND(AE616*AF616,2)</f>
        <v>11798.6</v>
      </c>
      <c r="AJ616" s="19" t="n" hidden="false">
        <v/>
      </c>
      <c r="AK616" s="19" t="n" hidden="false">
        <f>AI616+AJ616</f>
        <v>11798.6</v>
      </c>
      <c r="AL616" s="21" t="n" hidden="false">
        <f>AK616/N616-1</f>
        <v>0</v>
      </c>
      <c r="AM616" s="8" t="n">
        <v>0</v>
      </c>
      <c r="AN616" s="23" t="n" hidden="false">
        <v>0</v>
      </c>
      <c r="AO616" s="19" t="n" hidden="false">
        <v/>
      </c>
      <c r="AP616" s="19" t="n" hidden="false">
        <f>AN616+AO616</f>
        <v>0</v>
      </c>
      <c r="AQ616" s="19" t="n" hidden="false">
        <f>ROUND(AM616*AN616,2)</f>
        <v>0</v>
      </c>
      <c r="AR616" s="19" t="n" hidden="false">
        <v/>
      </c>
      <c r="AS616" s="19" t="n" hidden="false">
        <f>AQ616+AR616</f>
        <v>0</v>
      </c>
      <c r="AT616" s="21" t="n" hidden="false">
        <f>AS616/N616-1</f>
        <v>-1</v>
      </c>
    </row>
    <row r="617" customFormat="false" hidden="false" outlineLevel="0" collapsed="false">
      <c r="A617" s="18" t="inlineStr">
        <is>
          <t xml:space="preserve">1.1.1.2.1.1.3.3.2</t>
        </is>
      </c>
      <c r="B617" s="18" t="inlineStr">
        <is>
          <t xml:space="preserve"/>
        </is>
      </c>
      <c r="C617" s="22" t="inlineStr">
        <is>
          <t xml:space="preserve">Кабель силовой ВВГнг(A)-LSLTx 5х2,5мм2, 660В</t>
        </is>
      </c>
      <c r="D617" s="7" t="inlineStr">
        <is>
          <t xml:space="preserve"/>
        </is>
      </c>
      <c r="E617" s="7" t="inlineStr">
        <is>
          <t xml:space="preserve"/>
        </is>
      </c>
      <c r="F617" s="7" t="inlineStr">
        <is>
          <t xml:space="preserve">М</t>
        </is>
      </c>
      <c r="G617" s="7" t="inlineStr">
        <is>
          <t xml:space="preserve">1</t>
        </is>
      </c>
      <c r="H617" s="8" t="n">
        <v>2060</v>
      </c>
      <c r="I617" s="23" t="n">
        <v>153.21</v>
      </c>
      <c r="J617" s="19" t="n">
        <v/>
      </c>
      <c r="K617" s="19" t="n">
        <f>ROUND(I617,2)+J617</f>
        <v>153.21</v>
      </c>
      <c r="L617" s="19" t="n">
        <f>ROUND(H617*ROUND(I617,2),2)</f>
        <v>315612.6</v>
      </c>
      <c r="M617" s="19" t="n">
        <v/>
      </c>
      <c r="N617" s="19" t="n">
        <f>L617+M617</f>
        <v>315612.6</v>
      </c>
      <c r="O617" s="8" t="n">
        <v>2060</v>
      </c>
      <c r="P617" s="23" t="n" hidden="false">
        <v>153.21</v>
      </c>
      <c r="Q617" s="19" t="n" hidden="false">
        <v/>
      </c>
      <c r="R617" s="19" t="n" hidden="false">
        <f>P617+Q617</f>
        <v>153.21</v>
      </c>
      <c r="S617" s="19" t="n" hidden="false">
        <f>ROUND(O617*P617,2)</f>
        <v>315612.6</v>
      </c>
      <c r="T617" s="19" t="n" hidden="false">
        <v/>
      </c>
      <c r="U617" s="19" t="n" hidden="false">
        <f>S617+T617</f>
        <v>315612.6</v>
      </c>
      <c r="V617" s="21" t="n" hidden="false">
        <f>U617/N617-1</f>
        <v>0</v>
      </c>
      <c r="W617" s="8" t="n">
        <v>2060</v>
      </c>
      <c r="X617" s="23" t="n" hidden="false">
        <v>153.21</v>
      </c>
      <c r="Y617" s="19" t="n" hidden="false">
        <v/>
      </c>
      <c r="Z617" s="19" t="n" hidden="false">
        <f>X617+Y617</f>
        <v>153.21</v>
      </c>
      <c r="AA617" s="19" t="n" hidden="false">
        <f>ROUND(W617*X617,2)</f>
        <v>315612.6</v>
      </c>
      <c r="AB617" s="19" t="n" hidden="false">
        <v/>
      </c>
      <c r="AC617" s="19" t="n" hidden="false">
        <f>AA617+AB617</f>
        <v>315612.6</v>
      </c>
      <c r="AD617" s="21" t="n" hidden="false">
        <f>AC617/N617-1</f>
        <v>0</v>
      </c>
      <c r="AE617" s="8" t="n">
        <v>2060</v>
      </c>
      <c r="AF617" s="23" t="n" hidden="false">
        <v>153.21</v>
      </c>
      <c r="AG617" s="19" t="n" hidden="false">
        <v/>
      </c>
      <c r="AH617" s="19" t="n" hidden="false">
        <f>AF617+AG617</f>
        <v>153.21</v>
      </c>
      <c r="AI617" s="19" t="n" hidden="false">
        <f>ROUND(AE617*AF617,2)</f>
        <v>315612.6</v>
      </c>
      <c r="AJ617" s="19" t="n" hidden="false">
        <v/>
      </c>
      <c r="AK617" s="19" t="n" hidden="false">
        <f>AI617+AJ617</f>
        <v>315612.6</v>
      </c>
      <c r="AL617" s="21" t="n" hidden="false">
        <f>AK617/N617-1</f>
        <v>0</v>
      </c>
      <c r="AM617" s="8" t="n">
        <v>0</v>
      </c>
      <c r="AN617" s="23" t="n" hidden="false">
        <v>0</v>
      </c>
      <c r="AO617" s="19" t="n" hidden="false">
        <v/>
      </c>
      <c r="AP617" s="19" t="n" hidden="false">
        <f>AN617+AO617</f>
        <v>0</v>
      </c>
      <c r="AQ617" s="19" t="n" hidden="false">
        <f>ROUND(AM617*AN617,2)</f>
        <v>0</v>
      </c>
      <c r="AR617" s="19" t="n" hidden="false">
        <v/>
      </c>
      <c r="AS617" s="19" t="n" hidden="false">
        <f>AQ617+AR617</f>
        <v>0</v>
      </c>
      <c r="AT617" s="21" t="n" hidden="false">
        <f>AS617/N617-1</f>
        <v>-1</v>
      </c>
    </row>
    <row r="618" customFormat="false" hidden="false" outlineLevel="0" collapsed="false">
      <c r="A618" s="18" t="inlineStr">
        <is>
          <t xml:space="preserve">1.1.1.2.1.1.3.3.3</t>
        </is>
      </c>
      <c r="B618" s="18" t="inlineStr">
        <is>
          <t xml:space="preserve"/>
        </is>
      </c>
      <c r="C618" s="22" t="inlineStr">
        <is>
          <t xml:space="preserve">Кабель силовой ВВГнг(A)-FRLSLTx 5х2,5мм2, 660В</t>
        </is>
      </c>
      <c r="D618" s="7" t="inlineStr">
        <is>
          <t xml:space="preserve"/>
        </is>
      </c>
      <c r="E618" s="7" t="inlineStr">
        <is>
          <t xml:space="preserve"/>
        </is>
      </c>
      <c r="F618" s="7" t="inlineStr">
        <is>
          <t xml:space="preserve">М</t>
        </is>
      </c>
      <c r="G618" s="7" t="inlineStr">
        <is>
          <t xml:space="preserve">1</t>
        </is>
      </c>
      <c r="H618" s="8" t="n">
        <v>1495</v>
      </c>
      <c r="I618" s="23" t="n">
        <v>158.06</v>
      </c>
      <c r="J618" s="19" t="n">
        <v/>
      </c>
      <c r="K618" s="19" t="n">
        <f>ROUND(I618,2)+J618</f>
        <v>158.06</v>
      </c>
      <c r="L618" s="19" t="n">
        <f>ROUND(H618*ROUND(I618,2),2)</f>
        <v>236299.7</v>
      </c>
      <c r="M618" s="19" t="n">
        <v/>
      </c>
      <c r="N618" s="19" t="n">
        <f>L618+M618</f>
        <v>236299.7</v>
      </c>
      <c r="O618" s="8" t="n">
        <v>1495</v>
      </c>
      <c r="P618" s="23" t="n" hidden="false">
        <v>158.06</v>
      </c>
      <c r="Q618" s="19" t="n" hidden="false">
        <v/>
      </c>
      <c r="R618" s="19" t="n" hidden="false">
        <f>P618+Q618</f>
        <v>158.06</v>
      </c>
      <c r="S618" s="19" t="n" hidden="false">
        <f>ROUND(O618*P618,2)</f>
        <v>236299.7</v>
      </c>
      <c r="T618" s="19" t="n" hidden="false">
        <v/>
      </c>
      <c r="U618" s="19" t="n" hidden="false">
        <f>S618+T618</f>
        <v>236299.7</v>
      </c>
      <c r="V618" s="21" t="n" hidden="false">
        <f>U618/N618-1</f>
        <v>0</v>
      </c>
      <c r="W618" s="8" t="n">
        <v>1495</v>
      </c>
      <c r="X618" s="23" t="n" hidden="false">
        <v>158.06</v>
      </c>
      <c r="Y618" s="19" t="n" hidden="false">
        <v/>
      </c>
      <c r="Z618" s="19" t="n" hidden="false">
        <f>X618+Y618</f>
        <v>158.06</v>
      </c>
      <c r="AA618" s="19" t="n" hidden="false">
        <f>ROUND(W618*X618,2)</f>
        <v>236299.7</v>
      </c>
      <c r="AB618" s="19" t="n" hidden="false">
        <v/>
      </c>
      <c r="AC618" s="19" t="n" hidden="false">
        <f>AA618+AB618</f>
        <v>236299.7</v>
      </c>
      <c r="AD618" s="21" t="n" hidden="false">
        <f>AC618/N618-1</f>
        <v>0</v>
      </c>
      <c r="AE618" s="8" t="n">
        <v>1495</v>
      </c>
      <c r="AF618" s="23" t="n" hidden="false">
        <v>158.06</v>
      </c>
      <c r="AG618" s="19" t="n" hidden="false">
        <v/>
      </c>
      <c r="AH618" s="19" t="n" hidden="false">
        <f>AF618+AG618</f>
        <v>158.06</v>
      </c>
      <c r="AI618" s="19" t="n" hidden="false">
        <f>ROUND(AE618*AF618,2)</f>
        <v>236299.7</v>
      </c>
      <c r="AJ618" s="19" t="n" hidden="false">
        <v/>
      </c>
      <c r="AK618" s="19" t="n" hidden="false">
        <f>AI618+AJ618</f>
        <v>236299.7</v>
      </c>
      <c r="AL618" s="21" t="n" hidden="false">
        <f>AK618/N618-1</f>
        <v>0</v>
      </c>
      <c r="AM618" s="8" t="n">
        <v>0</v>
      </c>
      <c r="AN618" s="23" t="n" hidden="false">
        <v>0</v>
      </c>
      <c r="AO618" s="19" t="n" hidden="false">
        <v/>
      </c>
      <c r="AP618" s="19" t="n" hidden="false">
        <f>AN618+AO618</f>
        <v>0</v>
      </c>
      <c r="AQ618" s="19" t="n" hidden="false">
        <f>ROUND(AM618*AN618,2)</f>
        <v>0</v>
      </c>
      <c r="AR618" s="19" t="n" hidden="false">
        <v/>
      </c>
      <c r="AS618" s="19" t="n" hidden="false">
        <f>AQ618+AR618</f>
        <v>0</v>
      </c>
      <c r="AT618" s="21" t="n" hidden="false">
        <f>AS618/N618-1</f>
        <v>-1</v>
      </c>
    </row>
    <row r="619" customFormat="false" hidden="false" outlineLevel="0" collapsed="false">
      <c r="A619" s="18" t="inlineStr">
        <is>
          <t xml:space="preserve">1.1.1.2.1.1.3.3.4</t>
        </is>
      </c>
      <c r="B619" s="18" t="inlineStr">
        <is>
          <t xml:space="preserve"/>
        </is>
      </c>
      <c r="C619" s="22" t="inlineStr">
        <is>
          <t xml:space="preserve">Кабель силовой ВВГнг(A)-LSLTx 3х2,5мм2, 660В</t>
        </is>
      </c>
      <c r="D619" s="7" t="inlineStr">
        <is>
          <t xml:space="preserve"/>
        </is>
      </c>
      <c r="E619" s="7" t="inlineStr">
        <is>
          <t xml:space="preserve"/>
        </is>
      </c>
      <c r="F619" s="7" t="inlineStr">
        <is>
          <t xml:space="preserve">М</t>
        </is>
      </c>
      <c r="G619" s="7" t="inlineStr">
        <is>
          <t xml:space="preserve">1</t>
        </is>
      </c>
      <c r="H619" s="8" t="n">
        <v>3365</v>
      </c>
      <c r="I619" s="23" t="n">
        <v>66.74</v>
      </c>
      <c r="J619" s="19" t="n">
        <v/>
      </c>
      <c r="K619" s="19" t="n">
        <f>ROUND(I619,2)+J619</f>
        <v>66.74</v>
      </c>
      <c r="L619" s="19" t="n">
        <f>ROUND(H619*ROUND(I619,2),2)</f>
        <v>224580.1</v>
      </c>
      <c r="M619" s="19" t="n">
        <v/>
      </c>
      <c r="N619" s="19" t="n">
        <f>L619+M619</f>
        <v>224580.1</v>
      </c>
      <c r="O619" s="8" t="n">
        <v>3365</v>
      </c>
      <c r="P619" s="23" t="n" hidden="false">
        <v>66.74</v>
      </c>
      <c r="Q619" s="19" t="n" hidden="false">
        <v/>
      </c>
      <c r="R619" s="19" t="n" hidden="false">
        <f>P619+Q619</f>
        <v>66.74</v>
      </c>
      <c r="S619" s="19" t="n" hidden="false">
        <f>ROUND(O619*P619,2)</f>
        <v>224580.1</v>
      </c>
      <c r="T619" s="19" t="n" hidden="false">
        <v/>
      </c>
      <c r="U619" s="19" t="n" hidden="false">
        <f>S619+T619</f>
        <v>224580.1</v>
      </c>
      <c r="V619" s="21" t="n" hidden="false">
        <f>U619/N619-1</f>
        <v>0</v>
      </c>
      <c r="W619" s="8" t="n">
        <v>3365</v>
      </c>
      <c r="X619" s="23" t="n" hidden="false">
        <v>66.74</v>
      </c>
      <c r="Y619" s="19" t="n" hidden="false">
        <v/>
      </c>
      <c r="Z619" s="19" t="n" hidden="false">
        <f>X619+Y619</f>
        <v>66.74</v>
      </c>
      <c r="AA619" s="19" t="n" hidden="false">
        <f>ROUND(W619*X619,2)</f>
        <v>224580.1</v>
      </c>
      <c r="AB619" s="19" t="n" hidden="false">
        <v/>
      </c>
      <c r="AC619" s="19" t="n" hidden="false">
        <f>AA619+AB619</f>
        <v>224580.1</v>
      </c>
      <c r="AD619" s="21" t="n" hidden="false">
        <f>AC619/N619-1</f>
        <v>0</v>
      </c>
      <c r="AE619" s="8" t="n">
        <v>3365</v>
      </c>
      <c r="AF619" s="23" t="n" hidden="false">
        <v>66.74</v>
      </c>
      <c r="AG619" s="19" t="n" hidden="false">
        <v/>
      </c>
      <c r="AH619" s="19" t="n" hidden="false">
        <f>AF619+AG619</f>
        <v>66.74</v>
      </c>
      <c r="AI619" s="19" t="n" hidden="false">
        <f>ROUND(AE619*AF619,2)</f>
        <v>224580.1</v>
      </c>
      <c r="AJ619" s="19" t="n" hidden="false">
        <v/>
      </c>
      <c r="AK619" s="19" t="n" hidden="false">
        <f>AI619+AJ619</f>
        <v>224580.1</v>
      </c>
      <c r="AL619" s="21" t="n" hidden="false">
        <f>AK619/N619-1</f>
        <v>0</v>
      </c>
      <c r="AM619" s="8" t="n">
        <v>0</v>
      </c>
      <c r="AN619" s="23" t="n" hidden="false">
        <v>0</v>
      </c>
      <c r="AO619" s="19" t="n" hidden="false">
        <v/>
      </c>
      <c r="AP619" s="19" t="n" hidden="false">
        <f>AN619+AO619</f>
        <v>0</v>
      </c>
      <c r="AQ619" s="19" t="n" hidden="false">
        <f>ROUND(AM619*AN619,2)</f>
        <v>0</v>
      </c>
      <c r="AR619" s="19" t="n" hidden="false">
        <v/>
      </c>
      <c r="AS619" s="19" t="n" hidden="false">
        <f>AQ619+AR619</f>
        <v>0</v>
      </c>
      <c r="AT619" s="21" t="n" hidden="false">
        <f>AS619/N619-1</f>
        <v>-1</v>
      </c>
    </row>
    <row r="620" customFormat="false" hidden="false" outlineLevel="0" collapsed="false">
      <c r="A620" s="18" t="inlineStr">
        <is>
          <t xml:space="preserve">1.1.1.2.1.1.3.3.5</t>
        </is>
      </c>
      <c r="B620" s="18" t="inlineStr">
        <is>
          <t xml:space="preserve"/>
        </is>
      </c>
      <c r="C620" s="22" t="inlineStr">
        <is>
          <t xml:space="preserve">Кабель силовой ВВГнг(A)-LSLTx 3х4мм2, 1000В</t>
        </is>
      </c>
      <c r="D620" s="7" t="inlineStr">
        <is>
          <t xml:space="preserve"/>
        </is>
      </c>
      <c r="E620" s="7" t="inlineStr">
        <is>
          <t xml:space="preserve"/>
        </is>
      </c>
      <c r="F620" s="7" t="inlineStr">
        <is>
          <t xml:space="preserve">М</t>
        </is>
      </c>
      <c r="G620" s="7" t="inlineStr">
        <is>
          <t xml:space="preserve">1</t>
        </is>
      </c>
      <c r="H620" s="8" t="n">
        <v>600</v>
      </c>
      <c r="I620" s="20" t="n">
        <v>122.81</v>
      </c>
      <c r="J620" s="19" t="n">
        <v/>
      </c>
      <c r="K620" s="19" t="n">
        <f>ROUND(I620,2)+J620</f>
        <v>122.81</v>
      </c>
      <c r="L620" s="19" t="n">
        <f>ROUND(H620*ROUND(I620,2),2)</f>
        <v>73686</v>
      </c>
      <c r="M620" s="19" t="n">
        <v/>
      </c>
      <c r="N620" s="19" t="n">
        <f>L620+M620</f>
        <v>73686</v>
      </c>
      <c r="O620" s="8" t="n">
        <v>600</v>
      </c>
      <c r="P620" s="20" t="n" hidden="false">
        <v>183</v>
      </c>
      <c r="Q620" s="19" t="n" hidden="false">
        <v/>
      </c>
      <c r="R620" s="19" t="n" hidden="false">
        <f>P620+Q620</f>
        <v>183</v>
      </c>
      <c r="S620" s="19" t="n" hidden="false">
        <f>ROUND(O620*P620,2)</f>
        <v>109800</v>
      </c>
      <c r="T620" s="19" t="n" hidden="false">
        <v/>
      </c>
      <c r="U620" s="19" t="n" hidden="false">
        <f>S620+T620</f>
        <v>109800</v>
      </c>
      <c r="V620" s="21" t="n" hidden="false">
        <f>U620/N620-1</f>
        <v>0.49010666883804244</v>
      </c>
      <c r="W620" s="8" t="n">
        <v>600</v>
      </c>
      <c r="X620" s="20" t="n" hidden="false">
        <v>183</v>
      </c>
      <c r="Y620" s="19" t="n" hidden="false">
        <v/>
      </c>
      <c r="Z620" s="19" t="n" hidden="false">
        <f>X620+Y620</f>
        <v>183</v>
      </c>
      <c r="AA620" s="19" t="n" hidden="false">
        <f>ROUND(W620*X620,2)</f>
        <v>109800</v>
      </c>
      <c r="AB620" s="19" t="n" hidden="false">
        <v/>
      </c>
      <c r="AC620" s="19" t="n" hidden="false">
        <f>AA620+AB620</f>
        <v>109800</v>
      </c>
      <c r="AD620" s="21" t="n" hidden="false">
        <f>AC620/N620-1</f>
        <v>0.49010666883804244</v>
      </c>
      <c r="AE620" s="8" t="n">
        <v>600</v>
      </c>
      <c r="AF620" s="20" t="n" hidden="false">
        <v>187</v>
      </c>
      <c r="AG620" s="19" t="n" hidden="false">
        <v/>
      </c>
      <c r="AH620" s="19" t="n" hidden="false">
        <f>AF620+AG620</f>
        <v>187</v>
      </c>
      <c r="AI620" s="19" t="n" hidden="false">
        <f>ROUND(AE620*AF620,2)</f>
        <v>112200</v>
      </c>
      <c r="AJ620" s="19" t="n" hidden="false">
        <v/>
      </c>
      <c r="AK620" s="19" t="n" hidden="false">
        <f>AI620+AJ620</f>
        <v>112200</v>
      </c>
      <c r="AL620" s="21" t="n" hidden="false">
        <f>AK620/N620-1</f>
        <v>0.522677306408273</v>
      </c>
      <c r="AM620" s="8" t="n">
        <v>0</v>
      </c>
      <c r="AN620" s="19" t="n" hidden="false">
        <v>0</v>
      </c>
      <c r="AO620" s="19" t="n" hidden="false">
        <v/>
      </c>
      <c r="AP620" s="19" t="n" hidden="false">
        <f>AN620+AO620</f>
        <v>0</v>
      </c>
      <c r="AQ620" s="19" t="n" hidden="false">
        <f>ROUND(AM620*AN620,2)</f>
        <v>0</v>
      </c>
      <c r="AR620" s="19" t="n" hidden="false">
        <v/>
      </c>
      <c r="AS620" s="19" t="n" hidden="false">
        <f>AQ620+AR620</f>
        <v>0</v>
      </c>
      <c r="AT620" s="21" t="n" hidden="false">
        <f>AS620/N620-1</f>
        <v>-1</v>
      </c>
    </row>
    <row r="621" customFormat="false" hidden="false" outlineLevel="0" collapsed="false">
      <c r="A621" s="18" t="inlineStr">
        <is>
          <t xml:space="preserve">1.1.1.2.1.1.3.3.6</t>
        </is>
      </c>
      <c r="B621" s="18" t="inlineStr">
        <is>
          <t xml:space="preserve"/>
        </is>
      </c>
      <c r="C621" s="22" t="inlineStr">
        <is>
          <t xml:space="preserve">Кабель силовой ВВГнг(A)-LSLTx 3х6мм2, 660В</t>
        </is>
      </c>
      <c r="D621" s="7" t="inlineStr">
        <is>
          <t xml:space="preserve"/>
        </is>
      </c>
      <c r="E621" s="7" t="inlineStr">
        <is>
          <t xml:space="preserve"/>
        </is>
      </c>
      <c r="F621" s="7" t="inlineStr">
        <is>
          <t xml:space="preserve">М</t>
        </is>
      </c>
      <c r="G621" s="7" t="inlineStr">
        <is>
          <t xml:space="preserve">1</t>
        </is>
      </c>
      <c r="H621" s="8" t="n">
        <v>850</v>
      </c>
      <c r="I621" s="23" t="n">
        <v>193.4</v>
      </c>
      <c r="J621" s="19" t="n">
        <v/>
      </c>
      <c r="K621" s="19" t="n">
        <f>ROUND(I621,2)+J621</f>
        <v>193.4</v>
      </c>
      <c r="L621" s="19" t="n">
        <f>ROUND(H621*ROUND(I621,2),2)</f>
        <v>164390</v>
      </c>
      <c r="M621" s="19" t="n">
        <v/>
      </c>
      <c r="N621" s="19" t="n">
        <f>L621+M621</f>
        <v>164390</v>
      </c>
      <c r="O621" s="8" t="n">
        <v>850</v>
      </c>
      <c r="P621" s="23" t="n" hidden="false">
        <v>193.4</v>
      </c>
      <c r="Q621" s="19" t="n" hidden="false">
        <v/>
      </c>
      <c r="R621" s="19" t="n" hidden="false">
        <f>P621+Q621</f>
        <v>193.4</v>
      </c>
      <c r="S621" s="19" t="n" hidden="false">
        <f>ROUND(O621*P621,2)</f>
        <v>164390</v>
      </c>
      <c r="T621" s="19" t="n" hidden="false">
        <v/>
      </c>
      <c r="U621" s="19" t="n" hidden="false">
        <f>S621+T621</f>
        <v>164390</v>
      </c>
      <c r="V621" s="21" t="n" hidden="false">
        <f>U621/N621-1</f>
        <v>0</v>
      </c>
      <c r="W621" s="8" t="n">
        <v>850</v>
      </c>
      <c r="X621" s="23" t="n" hidden="false">
        <v>193.4</v>
      </c>
      <c r="Y621" s="19" t="n" hidden="false">
        <v/>
      </c>
      <c r="Z621" s="19" t="n" hidden="false">
        <f>X621+Y621</f>
        <v>193.4</v>
      </c>
      <c r="AA621" s="19" t="n" hidden="false">
        <f>ROUND(W621*X621,2)</f>
        <v>164390</v>
      </c>
      <c r="AB621" s="19" t="n" hidden="false">
        <v/>
      </c>
      <c r="AC621" s="19" t="n" hidden="false">
        <f>AA621+AB621</f>
        <v>164390</v>
      </c>
      <c r="AD621" s="21" t="n" hidden="false">
        <f>AC621/N621-1</f>
        <v>0</v>
      </c>
      <c r="AE621" s="8" t="n">
        <v>850</v>
      </c>
      <c r="AF621" s="23" t="n" hidden="false">
        <v>193.4</v>
      </c>
      <c r="AG621" s="19" t="n" hidden="false">
        <v/>
      </c>
      <c r="AH621" s="19" t="n" hidden="false">
        <f>AF621+AG621</f>
        <v>193.4</v>
      </c>
      <c r="AI621" s="19" t="n" hidden="false">
        <f>ROUND(AE621*AF621,2)</f>
        <v>164390</v>
      </c>
      <c r="AJ621" s="19" t="n" hidden="false">
        <v/>
      </c>
      <c r="AK621" s="19" t="n" hidden="false">
        <f>AI621+AJ621</f>
        <v>164390</v>
      </c>
      <c r="AL621" s="21" t="n" hidden="false">
        <f>AK621/N621-1</f>
        <v>0</v>
      </c>
      <c r="AM621" s="8" t="n">
        <v>0</v>
      </c>
      <c r="AN621" s="23" t="n" hidden="false">
        <v>0</v>
      </c>
      <c r="AO621" s="19" t="n" hidden="false">
        <v/>
      </c>
      <c r="AP621" s="19" t="n" hidden="false">
        <f>AN621+AO621</f>
        <v>0</v>
      </c>
      <c r="AQ621" s="19" t="n" hidden="false">
        <f>ROUND(AM621*AN621,2)</f>
        <v>0</v>
      </c>
      <c r="AR621" s="19" t="n" hidden="false">
        <v/>
      </c>
      <c r="AS621" s="19" t="n" hidden="false">
        <f>AQ621+AR621</f>
        <v>0</v>
      </c>
      <c r="AT621" s="21" t="n" hidden="false">
        <f>AS621/N621-1</f>
        <v>-1</v>
      </c>
    </row>
    <row r="622" customFormat="false" hidden="false" outlineLevel="0" collapsed="false">
      <c r="A622" s="18" t="inlineStr">
        <is>
          <t xml:space="preserve">1.1.1.2.1.1.3.4</t>
        </is>
      </c>
      <c r="B622" s="18" t="inlineStr">
        <is>
          <t xml:space="preserve"/>
        </is>
      </c>
      <c r="C622" s="18" t="inlineStr">
        <is>
          <t xml:space="preserve">Затяжка кабеля, провода в трубу / 7-17 мм</t>
        </is>
      </c>
      <c r="D622" s="7" t="inlineStr">
        <is>
          <t xml:space="preserve">ЭМ 4.2
Поставщики: ООО "Богословский кабельный завод", Акционерное общество "Электрокабель" Кольчугинский завод"</t>
        </is>
      </c>
      <c r="E622" s="7" t="inlineStr">
        <is>
          <t xml:space="preserve">Выгружается из БО по объектам BIM-КЦ</t>
        </is>
      </c>
      <c r="F622" s="7" t="inlineStr">
        <is>
          <t xml:space="preserve">ПОГ М</t>
        </is>
      </c>
      <c r="G622" s="7" t="inlineStr">
        <is>
          <t xml:space="preserve">1</t>
        </is>
      </c>
      <c r="H622" s="8" t="n">
        <v>17410</v>
      </c>
      <c r="I622" s="19" t="n">
        <f>ROUND((L623+L624+L625+L626+L627+L628)/H622,2)</f>
        <v>108.62</v>
      </c>
      <c r="J622" s="20" t="n">
        <v>108</v>
      </c>
      <c r="K622" s="19" t="n">
        <f>I622+ROUND(J622,2)</f>
        <v>216.62</v>
      </c>
      <c r="L622" s="19" t="n">
        <f>ROUND(H622*I622,2)</f>
        <v>1891074.2</v>
      </c>
      <c r="M622" s="19" t="n">
        <f>ROUND(H622*ROUND(J622,2),2)</f>
        <v>1880280</v>
      </c>
      <c r="N622" s="19" t="n">
        <f>L622+M622</f>
        <v>3771354.2</v>
      </c>
      <c r="O622" s="8" t="n">
        <v>17410</v>
      </c>
      <c r="P622" s="19" t="n" hidden="false">
        <f>ROUND((S623+S624+S625+S626+S627+S628)/O622,2)</f>
        <v>117.19</v>
      </c>
      <c r="Q622" s="20" t="n" hidden="false">
        <v>152.8</v>
      </c>
      <c r="R622" s="19" t="n" hidden="false">
        <f>P622+Q622</f>
        <v>269.99</v>
      </c>
      <c r="S622" s="19" t="n" hidden="false">
        <f>ROUND(O622*P622,2)</f>
        <v>2040277.9</v>
      </c>
      <c r="T622" s="19" t="n" hidden="false">
        <f>ROUND(O622*Q622,2)</f>
        <v>2660248</v>
      </c>
      <c r="U622" s="19" t="n" hidden="false">
        <f>S622+T622</f>
        <v>4700525.9</v>
      </c>
      <c r="V622" s="21" t="n" hidden="false">
        <f>U622/N622-1</f>
        <v>0.24637614255378093</v>
      </c>
      <c r="W622" s="8" t="n">
        <v>17410</v>
      </c>
      <c r="X622" s="19" t="n" hidden="false">
        <f>ROUND((AA623+AA624+AA625+AA626+AA627+AA628)/W622,2)</f>
        <v>117.19</v>
      </c>
      <c r="Y622" s="20" t="n" hidden="false">
        <v>290</v>
      </c>
      <c r="Z622" s="19" t="n" hidden="false">
        <f>X622+Y622</f>
        <v>407.19</v>
      </c>
      <c r="AA622" s="19" t="n" hidden="false">
        <f>ROUND(W622*X622,2)</f>
        <v>2040277.9</v>
      </c>
      <c r="AB622" s="19" t="n" hidden="false">
        <f>ROUND(W622*Y622,2)</f>
        <v>5048900</v>
      </c>
      <c r="AC622" s="19" t="n" hidden="false">
        <f>AA622+AB622</f>
        <v>7089177.9</v>
      </c>
      <c r="AD622" s="21" t="n" hidden="false">
        <f>AC622/N622-1</f>
        <v>0.8797433293324717</v>
      </c>
      <c r="AE622" s="8" t="n">
        <v>17410</v>
      </c>
      <c r="AF622" s="19" t="n" hidden="false">
        <f>ROUND((AI623+AI624+AI625+AI626+AI627+AI628)/AE622,2)</f>
        <v>117.76</v>
      </c>
      <c r="AG622" s="20" t="n" hidden="false">
        <v>250</v>
      </c>
      <c r="AH622" s="19" t="n" hidden="false">
        <f>AF622+AG622</f>
        <v>367.76</v>
      </c>
      <c r="AI622" s="19" t="n" hidden="false">
        <f>ROUND(AE622*AF622,2)</f>
        <v>2050201.6</v>
      </c>
      <c r="AJ622" s="19" t="n" hidden="false">
        <f>ROUND(AE622*AG622,2)</f>
        <v>4352500</v>
      </c>
      <c r="AK622" s="19" t="n" hidden="false">
        <f>AI622+AJ622</f>
        <v>6402701.6</v>
      </c>
      <c r="AL622" s="21" t="n" hidden="false">
        <f>AK622/N622-1</f>
        <v>0.6977195088172836</v>
      </c>
      <c r="AM622" s="8" t="n">
        <v>0</v>
      </c>
      <c r="AN622" s="19" t="n" hidden="false">
        <f>ROUND((AQ623+AQ624+AQ625+AQ626+AQ627+AQ628)/AM622,2)</f>
        <v>0</v>
      </c>
      <c r="AO622" s="19" t="n" hidden="false">
        <v>0</v>
      </c>
      <c r="AP622" s="19" t="n" hidden="false">
        <f>AN622+AO622</f>
        <v>0</v>
      </c>
      <c r="AQ622" s="19" t="n" hidden="false">
        <f>ROUND(AM622*AN622,2)</f>
        <v>0</v>
      </c>
      <c r="AR622" s="19" t="n" hidden="false">
        <f>ROUND(AM622*AO622,2)</f>
        <v>0</v>
      </c>
      <c r="AS622" s="19" t="n" hidden="false">
        <f>AQ622+AR622</f>
        <v>0</v>
      </c>
      <c r="AT622" s="21" t="n" hidden="false">
        <f>AS622/N622-1</f>
        <v>-1</v>
      </c>
    </row>
    <row r="623" customFormat="false" hidden="false" outlineLevel="0" collapsed="false">
      <c r="A623" s="18" t="inlineStr">
        <is>
          <t xml:space="preserve">1.1.1.2.1.1.3.4.1</t>
        </is>
      </c>
      <c r="B623" s="18" t="inlineStr">
        <is>
          <t xml:space="preserve"/>
        </is>
      </c>
      <c r="C623" s="22" t="inlineStr">
        <is>
          <t xml:space="preserve">Кабель силовой ВВГнг(A)-FRLS 3х2,5мм2, 660В</t>
        </is>
      </c>
      <c r="D623" s="7" t="inlineStr">
        <is>
          <t xml:space="preserve"/>
        </is>
      </c>
      <c r="E623" s="7" t="inlineStr">
        <is>
          <t xml:space="preserve"/>
        </is>
      </c>
      <c r="F623" s="7" t="inlineStr">
        <is>
          <t xml:space="preserve">М</t>
        </is>
      </c>
      <c r="G623" s="7" t="inlineStr">
        <is>
          <t xml:space="preserve">1</t>
        </is>
      </c>
      <c r="H623" s="8" t="n">
        <v>135</v>
      </c>
      <c r="I623" s="23" t="n">
        <v>107.26</v>
      </c>
      <c r="J623" s="19" t="n">
        <v/>
      </c>
      <c r="K623" s="19" t="n">
        <f>ROUND(I623,2)+J623</f>
        <v>107.26</v>
      </c>
      <c r="L623" s="19" t="n">
        <f>ROUND(H623*ROUND(I623,2),2)</f>
        <v>14480.1</v>
      </c>
      <c r="M623" s="19" t="n">
        <v/>
      </c>
      <c r="N623" s="19" t="n">
        <f>L623+M623</f>
        <v>14480.1</v>
      </c>
      <c r="O623" s="8" t="n">
        <v>135</v>
      </c>
      <c r="P623" s="23" t="n" hidden="false">
        <v>107.26</v>
      </c>
      <c r="Q623" s="19" t="n" hidden="false">
        <v/>
      </c>
      <c r="R623" s="19" t="n" hidden="false">
        <f>P623+Q623</f>
        <v>107.26</v>
      </c>
      <c r="S623" s="19" t="n" hidden="false">
        <f>ROUND(O623*P623,2)</f>
        <v>14480.1</v>
      </c>
      <c r="T623" s="19" t="n" hidden="false">
        <v/>
      </c>
      <c r="U623" s="19" t="n" hidden="false">
        <f>S623+T623</f>
        <v>14480.1</v>
      </c>
      <c r="V623" s="21" t="n" hidden="false">
        <f>U623/N623-1</f>
        <v>0</v>
      </c>
      <c r="W623" s="8" t="n">
        <v>135</v>
      </c>
      <c r="X623" s="23" t="n" hidden="false">
        <v>107.26</v>
      </c>
      <c r="Y623" s="19" t="n" hidden="false">
        <v/>
      </c>
      <c r="Z623" s="19" t="n" hidden="false">
        <f>X623+Y623</f>
        <v>107.26</v>
      </c>
      <c r="AA623" s="19" t="n" hidden="false">
        <f>ROUND(W623*X623,2)</f>
        <v>14480.1</v>
      </c>
      <c r="AB623" s="19" t="n" hidden="false">
        <v/>
      </c>
      <c r="AC623" s="19" t="n" hidden="false">
        <f>AA623+AB623</f>
        <v>14480.1</v>
      </c>
      <c r="AD623" s="21" t="n" hidden="false">
        <f>AC623/N623-1</f>
        <v>0</v>
      </c>
      <c r="AE623" s="8" t="n">
        <v>135</v>
      </c>
      <c r="AF623" s="23" t="n" hidden="false">
        <v>107.26</v>
      </c>
      <c r="AG623" s="19" t="n" hidden="false">
        <v/>
      </c>
      <c r="AH623" s="19" t="n" hidden="false">
        <f>AF623+AG623</f>
        <v>107.26</v>
      </c>
      <c r="AI623" s="19" t="n" hidden="false">
        <f>ROUND(AE623*AF623,2)</f>
        <v>14480.1</v>
      </c>
      <c r="AJ623" s="19" t="n" hidden="false">
        <v/>
      </c>
      <c r="AK623" s="19" t="n" hidden="false">
        <f>AI623+AJ623</f>
        <v>14480.1</v>
      </c>
      <c r="AL623" s="21" t="n" hidden="false">
        <f>AK623/N623-1</f>
        <v>0</v>
      </c>
      <c r="AM623" s="8" t="n">
        <v>0</v>
      </c>
      <c r="AN623" s="23" t="n" hidden="false">
        <v>0</v>
      </c>
      <c r="AO623" s="19" t="n" hidden="false">
        <v/>
      </c>
      <c r="AP623" s="19" t="n" hidden="false">
        <f>AN623+AO623</f>
        <v>0</v>
      </c>
      <c r="AQ623" s="19" t="n" hidden="false">
        <f>ROUND(AM623*AN623,2)</f>
        <v>0</v>
      </c>
      <c r="AR623" s="19" t="n" hidden="false">
        <v/>
      </c>
      <c r="AS623" s="19" t="n" hidden="false">
        <f>AQ623+AR623</f>
        <v>0</v>
      </c>
      <c r="AT623" s="21" t="n" hidden="false">
        <f>AS623/N623-1</f>
        <v>-1</v>
      </c>
    </row>
    <row r="624" customFormat="false" hidden="false" outlineLevel="0" collapsed="false">
      <c r="A624" s="18" t="inlineStr">
        <is>
          <t xml:space="preserve">1.1.1.2.1.1.3.4.2</t>
        </is>
      </c>
      <c r="B624" s="18" t="inlineStr">
        <is>
          <t xml:space="preserve"/>
        </is>
      </c>
      <c r="C624" s="22" t="inlineStr">
        <is>
          <t xml:space="preserve">Кабель силовой ВВГнг(A)-LSLTx 5х2,5мм2, 660В</t>
        </is>
      </c>
      <c r="D624" s="7" t="inlineStr">
        <is>
          <t xml:space="preserve"/>
        </is>
      </c>
      <c r="E624" s="7" t="inlineStr">
        <is>
          <t xml:space="preserve"/>
        </is>
      </c>
      <c r="F624" s="7" t="inlineStr">
        <is>
          <t xml:space="preserve">М</t>
        </is>
      </c>
      <c r="G624" s="7" t="inlineStr">
        <is>
          <t xml:space="preserve">1</t>
        </is>
      </c>
      <c r="H624" s="8" t="n">
        <v>2515</v>
      </c>
      <c r="I624" s="23" t="n">
        <v>153.21</v>
      </c>
      <c r="J624" s="19" t="n">
        <v/>
      </c>
      <c r="K624" s="19" t="n">
        <f>ROUND(I624,2)+J624</f>
        <v>153.21</v>
      </c>
      <c r="L624" s="19" t="n">
        <f>ROUND(H624*ROUND(I624,2),2)</f>
        <v>385323.15</v>
      </c>
      <c r="M624" s="19" t="n">
        <v/>
      </c>
      <c r="N624" s="19" t="n">
        <f>L624+M624</f>
        <v>385323.15</v>
      </c>
      <c r="O624" s="8" t="n">
        <v>2515</v>
      </c>
      <c r="P624" s="23" t="n" hidden="false">
        <v>153.21</v>
      </c>
      <c r="Q624" s="19" t="n" hidden="false">
        <v/>
      </c>
      <c r="R624" s="19" t="n" hidden="false">
        <f>P624+Q624</f>
        <v>153.21</v>
      </c>
      <c r="S624" s="19" t="n" hidden="false">
        <f>ROUND(O624*P624,2)</f>
        <v>385323.15</v>
      </c>
      <c r="T624" s="19" t="n" hidden="false">
        <v/>
      </c>
      <c r="U624" s="19" t="n" hidden="false">
        <f>S624+T624</f>
        <v>385323.15</v>
      </c>
      <c r="V624" s="21" t="n" hidden="false">
        <f>U624/N624-1</f>
        <v>0</v>
      </c>
      <c r="W624" s="8" t="n">
        <v>2515</v>
      </c>
      <c r="X624" s="23" t="n" hidden="false">
        <v>153.21</v>
      </c>
      <c r="Y624" s="19" t="n" hidden="false">
        <v/>
      </c>
      <c r="Z624" s="19" t="n" hidden="false">
        <f>X624+Y624</f>
        <v>153.21</v>
      </c>
      <c r="AA624" s="19" t="n" hidden="false">
        <f>ROUND(W624*X624,2)</f>
        <v>385323.15</v>
      </c>
      <c r="AB624" s="19" t="n" hidden="false">
        <v/>
      </c>
      <c r="AC624" s="19" t="n" hidden="false">
        <f>AA624+AB624</f>
        <v>385323.15</v>
      </c>
      <c r="AD624" s="21" t="n" hidden="false">
        <f>AC624/N624-1</f>
        <v>0</v>
      </c>
      <c r="AE624" s="8" t="n">
        <v>2515</v>
      </c>
      <c r="AF624" s="23" t="n" hidden="false">
        <v>153.21</v>
      </c>
      <c r="AG624" s="19" t="n" hidden="false">
        <v/>
      </c>
      <c r="AH624" s="19" t="n" hidden="false">
        <f>AF624+AG624</f>
        <v>153.21</v>
      </c>
      <c r="AI624" s="19" t="n" hidden="false">
        <f>ROUND(AE624*AF624,2)</f>
        <v>385323.15</v>
      </c>
      <c r="AJ624" s="19" t="n" hidden="false">
        <v/>
      </c>
      <c r="AK624" s="19" t="n" hidden="false">
        <f>AI624+AJ624</f>
        <v>385323.15</v>
      </c>
      <c r="AL624" s="21" t="n" hidden="false">
        <f>AK624/N624-1</f>
        <v>0</v>
      </c>
      <c r="AM624" s="8" t="n">
        <v>0</v>
      </c>
      <c r="AN624" s="23" t="n" hidden="false">
        <v>0</v>
      </c>
      <c r="AO624" s="19" t="n" hidden="false">
        <v/>
      </c>
      <c r="AP624" s="19" t="n" hidden="false">
        <f>AN624+AO624</f>
        <v>0</v>
      </c>
      <c r="AQ624" s="19" t="n" hidden="false">
        <f>ROUND(AM624*AN624,2)</f>
        <v>0</v>
      </c>
      <c r="AR624" s="19" t="n" hidden="false">
        <v/>
      </c>
      <c r="AS624" s="19" t="n" hidden="false">
        <f>AQ624+AR624</f>
        <v>0</v>
      </c>
      <c r="AT624" s="21" t="n" hidden="false">
        <f>AS624/N624-1</f>
        <v>-1</v>
      </c>
    </row>
    <row r="625" customFormat="false" hidden="false" outlineLevel="0" collapsed="false">
      <c r="A625" s="18" t="inlineStr">
        <is>
          <t xml:space="preserve">1.1.1.2.1.1.3.4.3</t>
        </is>
      </c>
      <c r="B625" s="18" t="inlineStr">
        <is>
          <t xml:space="preserve"/>
        </is>
      </c>
      <c r="C625" s="22" t="inlineStr">
        <is>
          <t xml:space="preserve">Кабель силовой ВВГнг(A)-FRLSLTx 5х2,5мм2, 660В</t>
        </is>
      </c>
      <c r="D625" s="7" t="inlineStr">
        <is>
          <t xml:space="preserve"/>
        </is>
      </c>
      <c r="E625" s="7" t="inlineStr">
        <is>
          <t xml:space="preserve"/>
        </is>
      </c>
      <c r="F625" s="7" t="inlineStr">
        <is>
          <t xml:space="preserve">М</t>
        </is>
      </c>
      <c r="G625" s="7" t="inlineStr">
        <is>
          <t xml:space="preserve">1</t>
        </is>
      </c>
      <c r="H625" s="8" t="n">
        <v>2785</v>
      </c>
      <c r="I625" s="23" t="n">
        <v>158.06</v>
      </c>
      <c r="J625" s="19" t="n">
        <v/>
      </c>
      <c r="K625" s="19" t="n">
        <f>ROUND(I625,2)+J625</f>
        <v>158.06</v>
      </c>
      <c r="L625" s="19" t="n">
        <f>ROUND(H625*ROUND(I625,2),2)</f>
        <v>440197.1</v>
      </c>
      <c r="M625" s="19" t="n">
        <v/>
      </c>
      <c r="N625" s="19" t="n">
        <f>L625+M625</f>
        <v>440197.1</v>
      </c>
      <c r="O625" s="8" t="n">
        <v>2785</v>
      </c>
      <c r="P625" s="23" t="n" hidden="false">
        <v>158.06</v>
      </c>
      <c r="Q625" s="19" t="n" hidden="false">
        <v/>
      </c>
      <c r="R625" s="19" t="n" hidden="false">
        <f>P625+Q625</f>
        <v>158.06</v>
      </c>
      <c r="S625" s="19" t="n" hidden="false">
        <f>ROUND(O625*P625,2)</f>
        <v>440197.1</v>
      </c>
      <c r="T625" s="19" t="n" hidden="false">
        <v/>
      </c>
      <c r="U625" s="19" t="n" hidden="false">
        <f>S625+T625</f>
        <v>440197.1</v>
      </c>
      <c r="V625" s="21" t="n" hidden="false">
        <f>U625/N625-1</f>
        <v>0</v>
      </c>
      <c r="W625" s="8" t="n">
        <v>2785</v>
      </c>
      <c r="X625" s="23" t="n" hidden="false">
        <v>158.06</v>
      </c>
      <c r="Y625" s="19" t="n" hidden="false">
        <v/>
      </c>
      <c r="Z625" s="19" t="n" hidden="false">
        <f>X625+Y625</f>
        <v>158.06</v>
      </c>
      <c r="AA625" s="19" t="n" hidden="false">
        <f>ROUND(W625*X625,2)</f>
        <v>440197.1</v>
      </c>
      <c r="AB625" s="19" t="n" hidden="false">
        <v/>
      </c>
      <c r="AC625" s="19" t="n" hidden="false">
        <f>AA625+AB625</f>
        <v>440197.1</v>
      </c>
      <c r="AD625" s="21" t="n" hidden="false">
        <f>AC625/N625-1</f>
        <v>0</v>
      </c>
      <c r="AE625" s="8" t="n">
        <v>2785</v>
      </c>
      <c r="AF625" s="23" t="n" hidden="false">
        <v>158.06</v>
      </c>
      <c r="AG625" s="19" t="n" hidden="false">
        <v/>
      </c>
      <c r="AH625" s="19" t="n" hidden="false">
        <f>AF625+AG625</f>
        <v>158.06</v>
      </c>
      <c r="AI625" s="19" t="n" hidden="false">
        <f>ROUND(AE625*AF625,2)</f>
        <v>440197.1</v>
      </c>
      <c r="AJ625" s="19" t="n" hidden="false">
        <v/>
      </c>
      <c r="AK625" s="19" t="n" hidden="false">
        <f>AI625+AJ625</f>
        <v>440197.1</v>
      </c>
      <c r="AL625" s="21" t="n" hidden="false">
        <f>AK625/N625-1</f>
        <v>0</v>
      </c>
      <c r="AM625" s="8" t="n">
        <v>0</v>
      </c>
      <c r="AN625" s="23" t="n" hidden="false">
        <v>0</v>
      </c>
      <c r="AO625" s="19" t="n" hidden="false">
        <v/>
      </c>
      <c r="AP625" s="19" t="n" hidden="false">
        <f>AN625+AO625</f>
        <v>0</v>
      </c>
      <c r="AQ625" s="19" t="n" hidden="false">
        <f>ROUND(AM625*AN625,2)</f>
        <v>0</v>
      </c>
      <c r="AR625" s="19" t="n" hidden="false">
        <v/>
      </c>
      <c r="AS625" s="19" t="n" hidden="false">
        <f>AQ625+AR625</f>
        <v>0</v>
      </c>
      <c r="AT625" s="21" t="n" hidden="false">
        <f>AS625/N625-1</f>
        <v>-1</v>
      </c>
    </row>
    <row r="626" customFormat="false" hidden="false" outlineLevel="0" collapsed="false">
      <c r="A626" s="18" t="inlineStr">
        <is>
          <t xml:space="preserve">1.1.1.2.1.1.3.4.4</t>
        </is>
      </c>
      <c r="B626" s="18" t="inlineStr">
        <is>
          <t xml:space="preserve"/>
        </is>
      </c>
      <c r="C626" s="22" t="inlineStr">
        <is>
          <t xml:space="preserve">Кабель силовой ВВГнг(A)-LSLTx 3х2,5мм2, 660В</t>
        </is>
      </c>
      <c r="D626" s="7" t="inlineStr">
        <is>
          <t xml:space="preserve"/>
        </is>
      </c>
      <c r="E626" s="7" t="inlineStr">
        <is>
          <t xml:space="preserve"/>
        </is>
      </c>
      <c r="F626" s="7" t="inlineStr">
        <is>
          <t xml:space="preserve">М</t>
        </is>
      </c>
      <c r="G626" s="7" t="inlineStr">
        <is>
          <t xml:space="preserve">1</t>
        </is>
      </c>
      <c r="H626" s="8" t="n">
        <v>8605</v>
      </c>
      <c r="I626" s="23" t="n">
        <v>66.74</v>
      </c>
      <c r="J626" s="19" t="n">
        <v/>
      </c>
      <c r="K626" s="19" t="n">
        <f>ROUND(I626,2)+J626</f>
        <v>66.74</v>
      </c>
      <c r="L626" s="19" t="n">
        <f>ROUND(H626*ROUND(I626,2),2)</f>
        <v>574297.7</v>
      </c>
      <c r="M626" s="19" t="n">
        <v/>
      </c>
      <c r="N626" s="19" t="n">
        <f>L626+M626</f>
        <v>574297.7</v>
      </c>
      <c r="O626" s="8" t="n">
        <v>8605</v>
      </c>
      <c r="P626" s="23" t="n" hidden="false">
        <v>66.74</v>
      </c>
      <c r="Q626" s="19" t="n" hidden="false">
        <v/>
      </c>
      <c r="R626" s="19" t="n" hidden="false">
        <f>P626+Q626</f>
        <v>66.74</v>
      </c>
      <c r="S626" s="19" t="n" hidden="false">
        <f>ROUND(O626*P626,2)</f>
        <v>574297.7</v>
      </c>
      <c r="T626" s="19" t="n" hidden="false">
        <v/>
      </c>
      <c r="U626" s="19" t="n" hidden="false">
        <f>S626+T626</f>
        <v>574297.7</v>
      </c>
      <c r="V626" s="21" t="n" hidden="false">
        <f>U626/N626-1</f>
        <v>0</v>
      </c>
      <c r="W626" s="8" t="n">
        <v>8605</v>
      </c>
      <c r="X626" s="23" t="n" hidden="false">
        <v>66.74</v>
      </c>
      <c r="Y626" s="19" t="n" hidden="false">
        <v/>
      </c>
      <c r="Z626" s="19" t="n" hidden="false">
        <f>X626+Y626</f>
        <v>66.74</v>
      </c>
      <c r="AA626" s="19" t="n" hidden="false">
        <f>ROUND(W626*X626,2)</f>
        <v>574297.7</v>
      </c>
      <c r="AB626" s="19" t="n" hidden="false">
        <v/>
      </c>
      <c r="AC626" s="19" t="n" hidden="false">
        <f>AA626+AB626</f>
        <v>574297.7</v>
      </c>
      <c r="AD626" s="21" t="n" hidden="false">
        <f>AC626/N626-1</f>
        <v>0</v>
      </c>
      <c r="AE626" s="8" t="n">
        <v>8605</v>
      </c>
      <c r="AF626" s="23" t="n" hidden="false">
        <v>66.74</v>
      </c>
      <c r="AG626" s="19" t="n" hidden="false">
        <v/>
      </c>
      <c r="AH626" s="19" t="n" hidden="false">
        <f>AF626+AG626</f>
        <v>66.74</v>
      </c>
      <c r="AI626" s="19" t="n" hidden="false">
        <f>ROUND(AE626*AF626,2)</f>
        <v>574297.7</v>
      </c>
      <c r="AJ626" s="19" t="n" hidden="false">
        <v/>
      </c>
      <c r="AK626" s="19" t="n" hidden="false">
        <f>AI626+AJ626</f>
        <v>574297.7</v>
      </c>
      <c r="AL626" s="21" t="n" hidden="false">
        <f>AK626/N626-1</f>
        <v>0</v>
      </c>
      <c r="AM626" s="8" t="n">
        <v>0</v>
      </c>
      <c r="AN626" s="23" t="n" hidden="false">
        <v>0</v>
      </c>
      <c r="AO626" s="19" t="n" hidden="false">
        <v/>
      </c>
      <c r="AP626" s="19" t="n" hidden="false">
        <f>AN626+AO626</f>
        <v>0</v>
      </c>
      <c r="AQ626" s="19" t="n" hidden="false">
        <f>ROUND(AM626*AN626,2)</f>
        <v>0</v>
      </c>
      <c r="AR626" s="19" t="n" hidden="false">
        <v/>
      </c>
      <c r="AS626" s="19" t="n" hidden="false">
        <f>AQ626+AR626</f>
        <v>0</v>
      </c>
      <c r="AT626" s="21" t="n" hidden="false">
        <f>AS626/N626-1</f>
        <v>-1</v>
      </c>
    </row>
    <row r="627" customFormat="false" hidden="false" outlineLevel="0" collapsed="false">
      <c r="A627" s="18" t="inlineStr">
        <is>
          <t xml:space="preserve">1.1.1.2.1.1.3.4.5</t>
        </is>
      </c>
      <c r="B627" s="18" t="inlineStr">
        <is>
          <t xml:space="preserve"/>
        </is>
      </c>
      <c r="C627" s="22" t="inlineStr">
        <is>
          <t xml:space="preserve">Кабель силовой ВВГнг(A)-LSLTx 3х4мм2, 1000В</t>
        </is>
      </c>
      <c r="D627" s="7" t="inlineStr">
        <is>
          <t xml:space="preserve"/>
        </is>
      </c>
      <c r="E627" s="7" t="inlineStr">
        <is>
          <t xml:space="preserve"/>
        </is>
      </c>
      <c r="F627" s="7" t="inlineStr">
        <is>
          <t xml:space="preserve">М</t>
        </is>
      </c>
      <c r="G627" s="7" t="inlineStr">
        <is>
          <t xml:space="preserve">1</t>
        </is>
      </c>
      <c r="H627" s="8" t="n">
        <v>2480</v>
      </c>
      <c r="I627" s="20" t="n">
        <v>122.81</v>
      </c>
      <c r="J627" s="19" t="n">
        <v/>
      </c>
      <c r="K627" s="19" t="n">
        <f>ROUND(I627,2)+J627</f>
        <v>122.81</v>
      </c>
      <c r="L627" s="19" t="n">
        <f>ROUND(H627*ROUND(I627,2),2)</f>
        <v>304568.8</v>
      </c>
      <c r="M627" s="19" t="n">
        <v/>
      </c>
      <c r="N627" s="19" t="n">
        <f>L627+M627</f>
        <v>304568.8</v>
      </c>
      <c r="O627" s="8" t="n">
        <v>2480</v>
      </c>
      <c r="P627" s="20" t="n" hidden="false">
        <v>183</v>
      </c>
      <c r="Q627" s="19" t="n" hidden="false">
        <v/>
      </c>
      <c r="R627" s="19" t="n" hidden="false">
        <f>P627+Q627</f>
        <v>183</v>
      </c>
      <c r="S627" s="19" t="n" hidden="false">
        <f>ROUND(O627*P627,2)</f>
        <v>453840</v>
      </c>
      <c r="T627" s="19" t="n" hidden="false">
        <v/>
      </c>
      <c r="U627" s="19" t="n" hidden="false">
        <f>S627+T627</f>
        <v>453840</v>
      </c>
      <c r="V627" s="21" t="n" hidden="false">
        <f>U627/N627-1</f>
        <v>0.49010666883804266</v>
      </c>
      <c r="W627" s="8" t="n">
        <v>2480</v>
      </c>
      <c r="X627" s="20" t="n" hidden="false">
        <v>183</v>
      </c>
      <c r="Y627" s="19" t="n" hidden="false">
        <v/>
      </c>
      <c r="Z627" s="19" t="n" hidden="false">
        <f>X627+Y627</f>
        <v>183</v>
      </c>
      <c r="AA627" s="19" t="n" hidden="false">
        <f>ROUND(W627*X627,2)</f>
        <v>453840</v>
      </c>
      <c r="AB627" s="19" t="n" hidden="false">
        <v/>
      </c>
      <c r="AC627" s="19" t="n" hidden="false">
        <f>AA627+AB627</f>
        <v>453840</v>
      </c>
      <c r="AD627" s="21" t="n" hidden="false">
        <f>AC627/N627-1</f>
        <v>0.49010666883804266</v>
      </c>
      <c r="AE627" s="8" t="n">
        <v>2480</v>
      </c>
      <c r="AF627" s="20" t="n" hidden="false">
        <v>187</v>
      </c>
      <c r="AG627" s="19" t="n" hidden="false">
        <v/>
      </c>
      <c r="AH627" s="19" t="n" hidden="false">
        <f>AF627+AG627</f>
        <v>187</v>
      </c>
      <c r="AI627" s="19" t="n" hidden="false">
        <f>ROUND(AE627*AF627,2)</f>
        <v>463760</v>
      </c>
      <c r="AJ627" s="19" t="n" hidden="false">
        <v/>
      </c>
      <c r="AK627" s="19" t="n" hidden="false">
        <f>AI627+AJ627</f>
        <v>463760</v>
      </c>
      <c r="AL627" s="21" t="n" hidden="false">
        <f>AK627/N627-1</f>
        <v>0.522677306408273</v>
      </c>
      <c r="AM627" s="8" t="n">
        <v>0</v>
      </c>
      <c r="AN627" s="19" t="n" hidden="false">
        <v>0</v>
      </c>
      <c r="AO627" s="19" t="n" hidden="false">
        <v/>
      </c>
      <c r="AP627" s="19" t="n" hidden="false">
        <f>AN627+AO627</f>
        <v>0</v>
      </c>
      <c r="AQ627" s="19" t="n" hidden="false">
        <f>ROUND(AM627*AN627,2)</f>
        <v>0</v>
      </c>
      <c r="AR627" s="19" t="n" hidden="false">
        <v/>
      </c>
      <c r="AS627" s="19" t="n" hidden="false">
        <f>AQ627+AR627</f>
        <v>0</v>
      </c>
      <c r="AT627" s="21" t="n" hidden="false">
        <f>AS627/N627-1</f>
        <v>-1</v>
      </c>
    </row>
    <row r="628" customFormat="false" hidden="false" outlineLevel="0" collapsed="false">
      <c r="A628" s="18" t="inlineStr">
        <is>
          <t xml:space="preserve">1.1.1.2.1.1.3.4.6</t>
        </is>
      </c>
      <c r="B628" s="18" t="inlineStr">
        <is>
          <t xml:space="preserve"/>
        </is>
      </c>
      <c r="C628" s="22" t="inlineStr">
        <is>
          <t xml:space="preserve">Кабель силовой ВВГнг(A)-LSLTx 3х6мм2, 660В</t>
        </is>
      </c>
      <c r="D628" s="7" t="inlineStr">
        <is>
          <t xml:space="preserve"/>
        </is>
      </c>
      <c r="E628" s="7" t="inlineStr">
        <is>
          <t xml:space="preserve"/>
        </is>
      </c>
      <c r="F628" s="7" t="inlineStr">
        <is>
          <t xml:space="preserve">М</t>
        </is>
      </c>
      <c r="G628" s="7" t="inlineStr">
        <is>
          <t xml:space="preserve">1</t>
        </is>
      </c>
      <c r="H628" s="8" t="n">
        <v>890</v>
      </c>
      <c r="I628" s="23" t="n">
        <v>193.4</v>
      </c>
      <c r="J628" s="19" t="n">
        <v/>
      </c>
      <c r="K628" s="19" t="n">
        <f>ROUND(I628,2)+J628</f>
        <v>193.4</v>
      </c>
      <c r="L628" s="19" t="n">
        <f>ROUND(H628*ROUND(I628,2),2)</f>
        <v>172126</v>
      </c>
      <c r="M628" s="19" t="n">
        <v/>
      </c>
      <c r="N628" s="19" t="n">
        <f>L628+M628</f>
        <v>172126</v>
      </c>
      <c r="O628" s="8" t="n">
        <v>890</v>
      </c>
      <c r="P628" s="23" t="n" hidden="false">
        <v>193.4</v>
      </c>
      <c r="Q628" s="19" t="n" hidden="false">
        <v/>
      </c>
      <c r="R628" s="19" t="n" hidden="false">
        <f>P628+Q628</f>
        <v>193.4</v>
      </c>
      <c r="S628" s="19" t="n" hidden="false">
        <f>ROUND(O628*P628,2)</f>
        <v>172126</v>
      </c>
      <c r="T628" s="19" t="n" hidden="false">
        <v/>
      </c>
      <c r="U628" s="19" t="n" hidden="false">
        <f>S628+T628</f>
        <v>172126</v>
      </c>
      <c r="V628" s="21" t="n" hidden="false">
        <f>U628/N628-1</f>
        <v>0</v>
      </c>
      <c r="W628" s="8" t="n">
        <v>890</v>
      </c>
      <c r="X628" s="23" t="n" hidden="false">
        <v>193.4</v>
      </c>
      <c r="Y628" s="19" t="n" hidden="false">
        <v/>
      </c>
      <c r="Z628" s="19" t="n" hidden="false">
        <f>X628+Y628</f>
        <v>193.4</v>
      </c>
      <c r="AA628" s="19" t="n" hidden="false">
        <f>ROUND(W628*X628,2)</f>
        <v>172126</v>
      </c>
      <c r="AB628" s="19" t="n" hidden="false">
        <v/>
      </c>
      <c r="AC628" s="19" t="n" hidden="false">
        <f>AA628+AB628</f>
        <v>172126</v>
      </c>
      <c r="AD628" s="21" t="n" hidden="false">
        <f>AC628/N628-1</f>
        <v>0</v>
      </c>
      <c r="AE628" s="8" t="n">
        <v>890</v>
      </c>
      <c r="AF628" s="23" t="n" hidden="false">
        <v>193.4</v>
      </c>
      <c r="AG628" s="19" t="n" hidden="false">
        <v/>
      </c>
      <c r="AH628" s="19" t="n" hidden="false">
        <f>AF628+AG628</f>
        <v>193.4</v>
      </c>
      <c r="AI628" s="19" t="n" hidden="false">
        <f>ROUND(AE628*AF628,2)</f>
        <v>172126</v>
      </c>
      <c r="AJ628" s="19" t="n" hidden="false">
        <v/>
      </c>
      <c r="AK628" s="19" t="n" hidden="false">
        <f>AI628+AJ628</f>
        <v>172126</v>
      </c>
      <c r="AL628" s="21" t="n" hidden="false">
        <f>AK628/N628-1</f>
        <v>0</v>
      </c>
      <c r="AM628" s="8" t="n">
        <v>0</v>
      </c>
      <c r="AN628" s="23" t="n" hidden="false">
        <v>0</v>
      </c>
      <c r="AO628" s="19" t="n" hidden="false">
        <v/>
      </c>
      <c r="AP628" s="19" t="n" hidden="false">
        <f>AN628+AO628</f>
        <v>0</v>
      </c>
      <c r="AQ628" s="19" t="n" hidden="false">
        <f>ROUND(AM628*AN628,2)</f>
        <v>0</v>
      </c>
      <c r="AR628" s="19" t="n" hidden="false">
        <v/>
      </c>
      <c r="AS628" s="19" t="n" hidden="false">
        <f>AQ628+AR628</f>
        <v>0</v>
      </c>
      <c r="AT628" s="21" t="n" hidden="false">
        <f>AS628/N628-1</f>
        <v>-1</v>
      </c>
    </row>
    <row r="629" customFormat="false" hidden="false" outlineLevel="0" collapsed="false">
      <c r="A629" s="18" t="inlineStr">
        <is>
          <t xml:space="preserve">1.1.1.2.1.1.3.5</t>
        </is>
      </c>
      <c r="B629" s="18" t="inlineStr">
        <is>
          <t xml:space="preserve"/>
        </is>
      </c>
      <c r="C629" s="18" t="inlineStr">
        <is>
          <t xml:space="preserve">Затяжка кабеля, провода в трубу / 18-39 мм</t>
        </is>
      </c>
      <c r="D629" s="7" t="inlineStr">
        <is>
          <t xml:space="preserve">ЭМ 4.1
Поставщики: ООО "Богословский кабельный завод", Акционерное общество "Электрокабель" Кольчугинский завод"</t>
        </is>
      </c>
      <c r="E629" s="7" t="inlineStr">
        <is>
          <t xml:space="preserve">Выгружается из БО по объектам BIM-КЦ</t>
        </is>
      </c>
      <c r="F629" s="7" t="inlineStr">
        <is>
          <t xml:space="preserve">ПОГ М</t>
        </is>
      </c>
      <c r="G629" s="7" t="inlineStr">
        <is>
          <t xml:space="preserve">1</t>
        </is>
      </c>
      <c r="H629" s="8" t="n">
        <v>1650</v>
      </c>
      <c r="I629" s="19" t="n">
        <f>ROUND((L630+L631+L632+L633+L634+L635)/H629,2)</f>
        <v>229.4</v>
      </c>
      <c r="J629" s="20" t="n">
        <v>183</v>
      </c>
      <c r="K629" s="19" t="n">
        <f>I629+ROUND(J629,2)</f>
        <v>412.4</v>
      </c>
      <c r="L629" s="19" t="n">
        <f>ROUND(H629*I629,2)</f>
        <v>378510</v>
      </c>
      <c r="M629" s="19" t="n">
        <f>ROUND(H629*ROUND(J629,2),2)</f>
        <v>301950</v>
      </c>
      <c r="N629" s="19" t="n">
        <f>L629+M629</f>
        <v>680460</v>
      </c>
      <c r="O629" s="8" t="n">
        <v>1650</v>
      </c>
      <c r="P629" s="19" t="n" hidden="false">
        <f>ROUND((S630+S631+S632+S633+S634+S635)/O629,2)</f>
        <v>229.4</v>
      </c>
      <c r="Q629" s="20" t="n" hidden="false">
        <v>252.8</v>
      </c>
      <c r="R629" s="19" t="n" hidden="false">
        <f>P629+Q629</f>
        <v>482.2</v>
      </c>
      <c r="S629" s="19" t="n" hidden="false">
        <f>ROUND(O629*P629,2)</f>
        <v>378510</v>
      </c>
      <c r="T629" s="19" t="n" hidden="false">
        <f>ROUND(O629*Q629,2)</f>
        <v>417120</v>
      </c>
      <c r="U629" s="19" t="n" hidden="false">
        <f>S629+T629</f>
        <v>795630</v>
      </c>
      <c r="V629" s="21" t="n" hidden="false">
        <f>U629/N629-1</f>
        <v>0.16925315227934035</v>
      </c>
      <c r="W629" s="8" t="n">
        <v>1650</v>
      </c>
      <c r="X629" s="19" t="n" hidden="false">
        <f>ROUND((AA630+AA631+AA632+AA633+AA634+AA635)/W629,2)</f>
        <v>229.4</v>
      </c>
      <c r="Y629" s="20" t="n" hidden="false">
        <v>450</v>
      </c>
      <c r="Z629" s="19" t="n" hidden="false">
        <f>X629+Y629</f>
        <v>679.4</v>
      </c>
      <c r="AA629" s="19" t="n" hidden="false">
        <f>ROUND(W629*X629,2)</f>
        <v>378510</v>
      </c>
      <c r="AB629" s="19" t="n" hidden="false">
        <f>ROUND(W629*Y629,2)</f>
        <v>742500</v>
      </c>
      <c r="AC629" s="19" t="n" hidden="false">
        <f>AA629+AB629</f>
        <v>1121010</v>
      </c>
      <c r="AD629" s="21" t="n" hidden="false">
        <f>AC629/N629-1</f>
        <v>0.6474296799224055</v>
      </c>
      <c r="AE629" s="8" t="n">
        <v>1650</v>
      </c>
      <c r="AF629" s="19" t="n" hidden="false">
        <f>ROUND((AI630+AI631+AI632+AI633+AI634+AI635)/AE629,2)</f>
        <v>229.4</v>
      </c>
      <c r="AG629" s="20" t="n" hidden="false">
        <v>350</v>
      </c>
      <c r="AH629" s="19" t="n" hidden="false">
        <f>AF629+AG629</f>
        <v>579.4</v>
      </c>
      <c r="AI629" s="19" t="n" hidden="false">
        <f>ROUND(AE629*AF629,2)</f>
        <v>378510</v>
      </c>
      <c r="AJ629" s="19" t="n" hidden="false">
        <f>ROUND(AE629*AG629,2)</f>
        <v>577500</v>
      </c>
      <c r="AK629" s="19" t="n" hidden="false">
        <f>AI629+AJ629</f>
        <v>956010</v>
      </c>
      <c r="AL629" s="21" t="n" hidden="false">
        <f>AK629/N629-1</f>
        <v>0.40494665373423855</v>
      </c>
      <c r="AM629" s="8" t="n">
        <v>0</v>
      </c>
      <c r="AN629" s="19" t="n" hidden="false">
        <f>ROUND((AQ630+AQ631+AQ632+AQ633+AQ634+AQ635)/AM629,2)</f>
        <v>0</v>
      </c>
      <c r="AO629" s="19" t="n" hidden="false">
        <v>0</v>
      </c>
      <c r="AP629" s="19" t="n" hidden="false">
        <f>AN629+AO629</f>
        <v>0</v>
      </c>
      <c r="AQ629" s="19" t="n" hidden="false">
        <f>ROUND(AM629*AN629,2)</f>
        <v>0</v>
      </c>
      <c r="AR629" s="19" t="n" hidden="false">
        <f>ROUND(AM629*AO629,2)</f>
        <v>0</v>
      </c>
      <c r="AS629" s="19" t="n" hidden="false">
        <f>AQ629+AR629</f>
        <v>0</v>
      </c>
      <c r="AT629" s="21" t="n" hidden="false">
        <f>AS629/N629-1</f>
        <v>-1</v>
      </c>
    </row>
    <row r="630" customFormat="false" hidden="false" outlineLevel="0" collapsed="false">
      <c r="A630" s="18" t="inlineStr">
        <is>
          <t xml:space="preserve">1.1.1.2.1.1.3.5.1</t>
        </is>
      </c>
      <c r="B630" s="18" t="inlineStr">
        <is>
          <t xml:space="preserve"/>
        </is>
      </c>
      <c r="C630" s="22" t="inlineStr">
        <is>
          <t xml:space="preserve">Кабель силовой_ (Будет удален с 01.01.2024г.) / ВВГнг(А)-FRLSLTх / 5х6 мм</t>
        </is>
      </c>
      <c r="D630" s="7" t="inlineStr">
        <is>
          <t xml:space="preserve"/>
        </is>
      </c>
      <c r="E630" s="7" t="inlineStr">
        <is>
          <t xml:space="preserve"/>
        </is>
      </c>
      <c r="F630" s="7" t="inlineStr">
        <is>
          <t xml:space="preserve">ПОГ М</t>
        </is>
      </c>
      <c r="G630" s="7" t="inlineStr">
        <is>
          <t xml:space="preserve">1</t>
        </is>
      </c>
      <c r="H630" s="8" t="n">
        <v>320</v>
      </c>
      <c r="I630" s="23" t="n">
        <v>371.67</v>
      </c>
      <c r="J630" s="19" t="n">
        <v/>
      </c>
      <c r="K630" s="19" t="n">
        <f>ROUND(I630,2)+J630</f>
        <v>371.67</v>
      </c>
      <c r="L630" s="19" t="n">
        <f>ROUND(H630*ROUND(I630,2),2)</f>
        <v>118934.4</v>
      </c>
      <c r="M630" s="19" t="n">
        <v/>
      </c>
      <c r="N630" s="19" t="n">
        <f>L630+M630</f>
        <v>118934.4</v>
      </c>
      <c r="O630" s="8" t="n">
        <v>320</v>
      </c>
      <c r="P630" s="23" t="n" hidden="false">
        <v>371.67</v>
      </c>
      <c r="Q630" s="19" t="n" hidden="false">
        <v/>
      </c>
      <c r="R630" s="19" t="n" hidden="false">
        <f>P630+Q630</f>
        <v>371.67</v>
      </c>
      <c r="S630" s="19" t="n" hidden="false">
        <f>ROUND(O630*P630,2)</f>
        <v>118934.4</v>
      </c>
      <c r="T630" s="19" t="n" hidden="false">
        <v/>
      </c>
      <c r="U630" s="19" t="n" hidden="false">
        <f>S630+T630</f>
        <v>118934.4</v>
      </c>
      <c r="V630" s="21" t="n" hidden="false">
        <f>U630/N630-1</f>
        <v>0</v>
      </c>
      <c r="W630" s="8" t="n">
        <v>320</v>
      </c>
      <c r="X630" s="23" t="n" hidden="false">
        <v>371.67</v>
      </c>
      <c r="Y630" s="19" t="n" hidden="false">
        <v/>
      </c>
      <c r="Z630" s="19" t="n" hidden="false">
        <f>X630+Y630</f>
        <v>371.67</v>
      </c>
      <c r="AA630" s="19" t="n" hidden="false">
        <f>ROUND(W630*X630,2)</f>
        <v>118934.4</v>
      </c>
      <c r="AB630" s="19" t="n" hidden="false">
        <v/>
      </c>
      <c r="AC630" s="19" t="n" hidden="false">
        <f>AA630+AB630</f>
        <v>118934.4</v>
      </c>
      <c r="AD630" s="21" t="n" hidden="false">
        <f>AC630/N630-1</f>
        <v>0</v>
      </c>
      <c r="AE630" s="8" t="n">
        <v>320</v>
      </c>
      <c r="AF630" s="23" t="n" hidden="false">
        <v>371.67</v>
      </c>
      <c r="AG630" s="19" t="n" hidden="false">
        <v/>
      </c>
      <c r="AH630" s="19" t="n" hidden="false">
        <f>AF630+AG630</f>
        <v>371.67</v>
      </c>
      <c r="AI630" s="19" t="n" hidden="false">
        <f>ROUND(AE630*AF630,2)</f>
        <v>118934.4</v>
      </c>
      <c r="AJ630" s="19" t="n" hidden="false">
        <v/>
      </c>
      <c r="AK630" s="19" t="n" hidden="false">
        <f>AI630+AJ630</f>
        <v>118934.4</v>
      </c>
      <c r="AL630" s="21" t="n" hidden="false">
        <f>AK630/N630-1</f>
        <v>0</v>
      </c>
      <c r="AM630" s="8" t="n">
        <v>0</v>
      </c>
      <c r="AN630" s="23" t="n" hidden="false">
        <v>0</v>
      </c>
      <c r="AO630" s="19" t="n" hidden="false">
        <v/>
      </c>
      <c r="AP630" s="19" t="n" hidden="false">
        <f>AN630+AO630</f>
        <v>0</v>
      </c>
      <c r="AQ630" s="19" t="n" hidden="false">
        <f>ROUND(AM630*AN630,2)</f>
        <v>0</v>
      </c>
      <c r="AR630" s="19" t="n" hidden="false">
        <v/>
      </c>
      <c r="AS630" s="19" t="n" hidden="false">
        <f>AQ630+AR630</f>
        <v>0</v>
      </c>
      <c r="AT630" s="21" t="n" hidden="false">
        <f>AS630/N630-1</f>
        <v>-1</v>
      </c>
    </row>
    <row r="631" customFormat="false" hidden="false" outlineLevel="0" collapsed="false">
      <c r="A631" s="18" t="inlineStr">
        <is>
          <t xml:space="preserve">1.1.1.2.1.1.3.5.2</t>
        </is>
      </c>
      <c r="B631" s="18" t="inlineStr">
        <is>
          <t xml:space="preserve"/>
        </is>
      </c>
      <c r="C631" s="22" t="inlineStr">
        <is>
          <t xml:space="preserve">Кабель силовой_ (Будет удален с 01.01.2024г.) / ВВГнг(А)-LSLTx / 5х6 мм</t>
        </is>
      </c>
      <c r="D631" s="7" t="inlineStr">
        <is>
          <t xml:space="preserve"/>
        </is>
      </c>
      <c r="E631" s="7" t="inlineStr">
        <is>
          <t xml:space="preserve"/>
        </is>
      </c>
      <c r="F631" s="7" t="inlineStr">
        <is>
          <t xml:space="preserve">ПОГ М</t>
        </is>
      </c>
      <c r="G631" s="7" t="inlineStr">
        <is>
          <t xml:space="preserve">1</t>
        </is>
      </c>
      <c r="H631" s="8" t="n">
        <v>125</v>
      </c>
      <c r="I631" s="23" t="n">
        <v>341.2</v>
      </c>
      <c r="J631" s="19" t="n">
        <v/>
      </c>
      <c r="K631" s="19" t="n">
        <f>ROUND(I631,2)+J631</f>
        <v>341.2</v>
      </c>
      <c r="L631" s="19" t="n">
        <f>ROUND(H631*ROUND(I631,2),2)</f>
        <v>42650</v>
      </c>
      <c r="M631" s="19" t="n">
        <v/>
      </c>
      <c r="N631" s="19" t="n">
        <f>L631+M631</f>
        <v>42650</v>
      </c>
      <c r="O631" s="8" t="n">
        <v>125</v>
      </c>
      <c r="P631" s="23" t="n" hidden="false">
        <v>341.2</v>
      </c>
      <c r="Q631" s="19" t="n" hidden="false">
        <v/>
      </c>
      <c r="R631" s="19" t="n" hidden="false">
        <f>P631+Q631</f>
        <v>341.2</v>
      </c>
      <c r="S631" s="19" t="n" hidden="false">
        <f>ROUND(O631*P631,2)</f>
        <v>42650</v>
      </c>
      <c r="T631" s="19" t="n" hidden="false">
        <v/>
      </c>
      <c r="U631" s="19" t="n" hidden="false">
        <f>S631+T631</f>
        <v>42650</v>
      </c>
      <c r="V631" s="21" t="n" hidden="false">
        <f>U631/N631-1</f>
        <v>0</v>
      </c>
      <c r="W631" s="8" t="n">
        <v>125</v>
      </c>
      <c r="X631" s="23" t="n" hidden="false">
        <v>341.2</v>
      </c>
      <c r="Y631" s="19" t="n" hidden="false">
        <v/>
      </c>
      <c r="Z631" s="19" t="n" hidden="false">
        <f>X631+Y631</f>
        <v>341.2</v>
      </c>
      <c r="AA631" s="19" t="n" hidden="false">
        <f>ROUND(W631*X631,2)</f>
        <v>42650</v>
      </c>
      <c r="AB631" s="19" t="n" hidden="false">
        <v/>
      </c>
      <c r="AC631" s="19" t="n" hidden="false">
        <f>AA631+AB631</f>
        <v>42650</v>
      </c>
      <c r="AD631" s="21" t="n" hidden="false">
        <f>AC631/N631-1</f>
        <v>0</v>
      </c>
      <c r="AE631" s="8" t="n">
        <v>125</v>
      </c>
      <c r="AF631" s="23" t="n" hidden="false">
        <v>341.2</v>
      </c>
      <c r="AG631" s="19" t="n" hidden="false">
        <v/>
      </c>
      <c r="AH631" s="19" t="n" hidden="false">
        <f>AF631+AG631</f>
        <v>341.2</v>
      </c>
      <c r="AI631" s="19" t="n" hidden="false">
        <f>ROUND(AE631*AF631,2)</f>
        <v>42650</v>
      </c>
      <c r="AJ631" s="19" t="n" hidden="false">
        <v/>
      </c>
      <c r="AK631" s="19" t="n" hidden="false">
        <f>AI631+AJ631</f>
        <v>42650</v>
      </c>
      <c r="AL631" s="21" t="n" hidden="false">
        <f>AK631/N631-1</f>
        <v>0</v>
      </c>
      <c r="AM631" s="8" t="n">
        <v>0</v>
      </c>
      <c r="AN631" s="23" t="n" hidden="false">
        <v>0</v>
      </c>
      <c r="AO631" s="19" t="n" hidden="false">
        <v/>
      </c>
      <c r="AP631" s="19" t="n" hidden="false">
        <f>AN631+AO631</f>
        <v>0</v>
      </c>
      <c r="AQ631" s="19" t="n" hidden="false">
        <f>ROUND(AM631*AN631,2)</f>
        <v>0</v>
      </c>
      <c r="AR631" s="19" t="n" hidden="false">
        <v/>
      </c>
      <c r="AS631" s="19" t="n" hidden="false">
        <f>AQ631+AR631</f>
        <v>0</v>
      </c>
      <c r="AT631" s="21" t="n" hidden="false">
        <f>AS631/N631-1</f>
        <v>-1</v>
      </c>
    </row>
    <row r="632" customFormat="false" hidden="false" outlineLevel="0" collapsed="false">
      <c r="A632" s="18" t="inlineStr">
        <is>
          <t xml:space="preserve">1.1.1.2.1.1.3.5.3</t>
        </is>
      </c>
      <c r="B632" s="18" t="inlineStr">
        <is>
          <t xml:space="preserve"/>
        </is>
      </c>
      <c r="C632" s="22" t="inlineStr">
        <is>
          <t xml:space="preserve">Кабель силовой ВВГнг(A)-FRLS 3х6мм2, 660В</t>
        </is>
      </c>
      <c r="D632" s="7" t="inlineStr">
        <is>
          <t xml:space="preserve">FRLSLTx</t>
        </is>
      </c>
      <c r="E632" s="7" t="inlineStr">
        <is>
          <t xml:space="preserve"/>
        </is>
      </c>
      <c r="F632" s="7" t="inlineStr">
        <is>
          <t xml:space="preserve">М</t>
        </is>
      </c>
      <c r="G632" s="7" t="inlineStr">
        <is>
          <t xml:space="preserve">1</t>
        </is>
      </c>
      <c r="H632" s="8" t="n">
        <v>400</v>
      </c>
      <c r="I632" s="23" t="n">
        <v>183.71</v>
      </c>
      <c r="J632" s="19" t="n">
        <v/>
      </c>
      <c r="K632" s="19" t="n">
        <f>ROUND(I632,2)+J632</f>
        <v>183.71</v>
      </c>
      <c r="L632" s="19" t="n">
        <f>ROUND(H632*ROUND(I632,2),2)</f>
        <v>73484</v>
      </c>
      <c r="M632" s="19" t="n">
        <v/>
      </c>
      <c r="N632" s="19" t="n">
        <f>L632+M632</f>
        <v>73484</v>
      </c>
      <c r="O632" s="8" t="n">
        <v>400</v>
      </c>
      <c r="P632" s="23" t="n" hidden="false">
        <v>183.71</v>
      </c>
      <c r="Q632" s="19" t="n" hidden="false">
        <v/>
      </c>
      <c r="R632" s="19" t="n" hidden="false">
        <f>P632+Q632</f>
        <v>183.71</v>
      </c>
      <c r="S632" s="19" t="n" hidden="false">
        <f>ROUND(O632*P632,2)</f>
        <v>73484</v>
      </c>
      <c r="T632" s="19" t="n" hidden="false">
        <v/>
      </c>
      <c r="U632" s="19" t="n" hidden="false">
        <f>S632+T632</f>
        <v>73484</v>
      </c>
      <c r="V632" s="21" t="n" hidden="false">
        <f>U632/N632-1</f>
        <v>0</v>
      </c>
      <c r="W632" s="8" t="n">
        <v>400</v>
      </c>
      <c r="X632" s="23" t="n" hidden="false">
        <v>183.71</v>
      </c>
      <c r="Y632" s="19" t="n" hidden="false">
        <v/>
      </c>
      <c r="Z632" s="19" t="n" hidden="false">
        <f>X632+Y632</f>
        <v>183.71</v>
      </c>
      <c r="AA632" s="19" t="n" hidden="false">
        <f>ROUND(W632*X632,2)</f>
        <v>73484</v>
      </c>
      <c r="AB632" s="19" t="n" hidden="false">
        <v/>
      </c>
      <c r="AC632" s="19" t="n" hidden="false">
        <f>AA632+AB632</f>
        <v>73484</v>
      </c>
      <c r="AD632" s="21" t="n" hidden="false">
        <f>AC632/N632-1</f>
        <v>0</v>
      </c>
      <c r="AE632" s="8" t="n">
        <v>400</v>
      </c>
      <c r="AF632" s="23" t="n" hidden="false">
        <v>183.71</v>
      </c>
      <c r="AG632" s="19" t="n" hidden="false">
        <v/>
      </c>
      <c r="AH632" s="19" t="n" hidden="false">
        <f>AF632+AG632</f>
        <v>183.71</v>
      </c>
      <c r="AI632" s="19" t="n" hidden="false">
        <f>ROUND(AE632*AF632,2)</f>
        <v>73484</v>
      </c>
      <c r="AJ632" s="19" t="n" hidden="false">
        <v/>
      </c>
      <c r="AK632" s="19" t="n" hidden="false">
        <f>AI632+AJ632</f>
        <v>73484</v>
      </c>
      <c r="AL632" s="21" t="n" hidden="false">
        <f>AK632/N632-1</f>
        <v>0</v>
      </c>
      <c r="AM632" s="8" t="n">
        <v>0</v>
      </c>
      <c r="AN632" s="23" t="n" hidden="false">
        <v>0</v>
      </c>
      <c r="AO632" s="19" t="n" hidden="false">
        <v/>
      </c>
      <c r="AP632" s="19" t="n" hidden="false">
        <f>AN632+AO632</f>
        <v>0</v>
      </c>
      <c r="AQ632" s="19" t="n" hidden="false">
        <f>ROUND(AM632*AN632,2)</f>
        <v>0</v>
      </c>
      <c r="AR632" s="19" t="n" hidden="false">
        <v/>
      </c>
      <c r="AS632" s="19" t="n" hidden="false">
        <f>AQ632+AR632</f>
        <v>0</v>
      </c>
      <c r="AT632" s="21" t="n" hidden="false">
        <f>AS632/N632-1</f>
        <v>-1</v>
      </c>
    </row>
    <row r="633" customFormat="false" hidden="false" outlineLevel="0" collapsed="false">
      <c r="A633" s="18" t="inlineStr">
        <is>
          <t xml:space="preserve">1.1.1.2.1.1.3.5.4</t>
        </is>
      </c>
      <c r="B633" s="18" t="inlineStr">
        <is>
          <t xml:space="preserve"/>
        </is>
      </c>
      <c r="C633" s="22" t="inlineStr">
        <is>
          <t xml:space="preserve">Кабель силовой ВВГнг(A)-LS 3х10мм2, 660В</t>
        </is>
      </c>
      <c r="D633" s="7" t="inlineStr">
        <is>
          <t xml:space="preserve">LSLTx</t>
        </is>
      </c>
      <c r="E633" s="7" t="inlineStr">
        <is>
          <t xml:space="preserve"/>
        </is>
      </c>
      <c r="F633" s="7" t="inlineStr">
        <is>
          <t xml:space="preserve">М</t>
        </is>
      </c>
      <c r="G633" s="7" t="inlineStr">
        <is>
          <t xml:space="preserve">1</t>
        </is>
      </c>
      <c r="H633" s="8" t="n">
        <v>140</v>
      </c>
      <c r="I633" s="23" t="n">
        <v>316.75</v>
      </c>
      <c r="J633" s="19" t="n">
        <v/>
      </c>
      <c r="K633" s="19" t="n">
        <f>ROUND(I633,2)+J633</f>
        <v>316.75</v>
      </c>
      <c r="L633" s="19" t="n">
        <f>ROUND(H633*ROUND(I633,2),2)</f>
        <v>44345</v>
      </c>
      <c r="M633" s="19" t="n">
        <v/>
      </c>
      <c r="N633" s="19" t="n">
        <f>L633+M633</f>
        <v>44345</v>
      </c>
      <c r="O633" s="8" t="n">
        <v>140</v>
      </c>
      <c r="P633" s="23" t="n" hidden="false">
        <v>316.75</v>
      </c>
      <c r="Q633" s="19" t="n" hidden="false">
        <v/>
      </c>
      <c r="R633" s="19" t="n" hidden="false">
        <f>P633+Q633</f>
        <v>316.75</v>
      </c>
      <c r="S633" s="19" t="n" hidden="false">
        <f>ROUND(O633*P633,2)</f>
        <v>44345</v>
      </c>
      <c r="T633" s="19" t="n" hidden="false">
        <v/>
      </c>
      <c r="U633" s="19" t="n" hidden="false">
        <f>S633+T633</f>
        <v>44345</v>
      </c>
      <c r="V633" s="21" t="n" hidden="false">
        <f>U633/N633-1</f>
        <v>0</v>
      </c>
      <c r="W633" s="8" t="n">
        <v>140</v>
      </c>
      <c r="X633" s="23" t="n" hidden="false">
        <v>316.75</v>
      </c>
      <c r="Y633" s="19" t="n" hidden="false">
        <v/>
      </c>
      <c r="Z633" s="19" t="n" hidden="false">
        <f>X633+Y633</f>
        <v>316.75</v>
      </c>
      <c r="AA633" s="19" t="n" hidden="false">
        <f>ROUND(W633*X633,2)</f>
        <v>44345</v>
      </c>
      <c r="AB633" s="19" t="n" hidden="false">
        <v/>
      </c>
      <c r="AC633" s="19" t="n" hidden="false">
        <f>AA633+AB633</f>
        <v>44345</v>
      </c>
      <c r="AD633" s="21" t="n" hidden="false">
        <f>AC633/N633-1</f>
        <v>0</v>
      </c>
      <c r="AE633" s="8" t="n">
        <v>140</v>
      </c>
      <c r="AF633" s="23" t="n" hidden="false">
        <v>316.75</v>
      </c>
      <c r="AG633" s="19" t="n" hidden="false">
        <v/>
      </c>
      <c r="AH633" s="19" t="n" hidden="false">
        <f>AF633+AG633</f>
        <v>316.75</v>
      </c>
      <c r="AI633" s="19" t="n" hidden="false">
        <f>ROUND(AE633*AF633,2)</f>
        <v>44345</v>
      </c>
      <c r="AJ633" s="19" t="n" hidden="false">
        <v/>
      </c>
      <c r="AK633" s="19" t="n" hidden="false">
        <f>AI633+AJ633</f>
        <v>44345</v>
      </c>
      <c r="AL633" s="21" t="n" hidden="false">
        <f>AK633/N633-1</f>
        <v>0</v>
      </c>
      <c r="AM633" s="8" t="n">
        <v>0</v>
      </c>
      <c r="AN633" s="23" t="n" hidden="false">
        <v>0</v>
      </c>
      <c r="AO633" s="19" t="n" hidden="false">
        <v/>
      </c>
      <c r="AP633" s="19" t="n" hidden="false">
        <f>AN633+AO633</f>
        <v>0</v>
      </c>
      <c r="AQ633" s="19" t="n" hidden="false">
        <f>ROUND(AM633*AN633,2)</f>
        <v>0</v>
      </c>
      <c r="AR633" s="19" t="n" hidden="false">
        <v/>
      </c>
      <c r="AS633" s="19" t="n" hidden="false">
        <f>AQ633+AR633</f>
        <v>0</v>
      </c>
      <c r="AT633" s="21" t="n" hidden="false">
        <f>AS633/N633-1</f>
        <v>-1</v>
      </c>
    </row>
    <row r="634" customFormat="false" hidden="false" outlineLevel="0" collapsed="false">
      <c r="A634" s="18" t="inlineStr">
        <is>
          <t xml:space="preserve">1.1.1.2.1.1.3.5.5</t>
        </is>
      </c>
      <c r="B634" s="18" t="inlineStr">
        <is>
          <t xml:space="preserve"/>
        </is>
      </c>
      <c r="C634" s="22" t="inlineStr">
        <is>
          <t xml:space="preserve">Кабель силовой ВВГнг(A)-FRLSLTx 5х4мм2, 660В</t>
        </is>
      </c>
      <c r="D634" s="7" t="inlineStr">
        <is>
          <t xml:space="preserve"/>
        </is>
      </c>
      <c r="E634" s="7" t="inlineStr">
        <is>
          <t xml:space="preserve"/>
        </is>
      </c>
      <c r="F634" s="7" t="inlineStr">
        <is>
          <t xml:space="preserve">М</t>
        </is>
      </c>
      <c r="G634" s="7" t="inlineStr">
        <is>
          <t xml:space="preserve">1</t>
        </is>
      </c>
      <c r="H634" s="8" t="n">
        <v>560</v>
      </c>
      <c r="I634" s="23" t="n">
        <v>140.79</v>
      </c>
      <c r="J634" s="19" t="n">
        <v/>
      </c>
      <c r="K634" s="19" t="n">
        <f>ROUND(I634,2)+J634</f>
        <v>140.79</v>
      </c>
      <c r="L634" s="19" t="n">
        <f>ROUND(H634*ROUND(I634,2),2)</f>
        <v>78842.4</v>
      </c>
      <c r="M634" s="19" t="n">
        <v/>
      </c>
      <c r="N634" s="19" t="n">
        <f>L634+M634</f>
        <v>78842.4</v>
      </c>
      <c r="O634" s="8" t="n">
        <v>560</v>
      </c>
      <c r="P634" s="23" t="n" hidden="false">
        <v>140.79</v>
      </c>
      <c r="Q634" s="19" t="n" hidden="false">
        <v/>
      </c>
      <c r="R634" s="19" t="n" hidden="false">
        <f>P634+Q634</f>
        <v>140.79</v>
      </c>
      <c r="S634" s="19" t="n" hidden="false">
        <f>ROUND(O634*P634,2)</f>
        <v>78842.4</v>
      </c>
      <c r="T634" s="19" t="n" hidden="false">
        <v/>
      </c>
      <c r="U634" s="19" t="n" hidden="false">
        <f>S634+T634</f>
        <v>78842.4</v>
      </c>
      <c r="V634" s="21" t="n" hidden="false">
        <f>U634/N634-1</f>
        <v>0</v>
      </c>
      <c r="W634" s="8" t="n">
        <v>560</v>
      </c>
      <c r="X634" s="23" t="n" hidden="false">
        <v>140.79</v>
      </c>
      <c r="Y634" s="19" t="n" hidden="false">
        <v/>
      </c>
      <c r="Z634" s="19" t="n" hidden="false">
        <f>X634+Y634</f>
        <v>140.79</v>
      </c>
      <c r="AA634" s="19" t="n" hidden="false">
        <f>ROUND(W634*X634,2)</f>
        <v>78842.4</v>
      </c>
      <c r="AB634" s="19" t="n" hidden="false">
        <v/>
      </c>
      <c r="AC634" s="19" t="n" hidden="false">
        <f>AA634+AB634</f>
        <v>78842.4</v>
      </c>
      <c r="AD634" s="21" t="n" hidden="false">
        <f>AC634/N634-1</f>
        <v>0</v>
      </c>
      <c r="AE634" s="8" t="n">
        <v>560</v>
      </c>
      <c r="AF634" s="23" t="n" hidden="false">
        <v>140.79</v>
      </c>
      <c r="AG634" s="19" t="n" hidden="false">
        <v/>
      </c>
      <c r="AH634" s="19" t="n" hidden="false">
        <f>AF634+AG634</f>
        <v>140.79</v>
      </c>
      <c r="AI634" s="19" t="n" hidden="false">
        <f>ROUND(AE634*AF634,2)</f>
        <v>78842.4</v>
      </c>
      <c r="AJ634" s="19" t="n" hidden="false">
        <v/>
      </c>
      <c r="AK634" s="19" t="n" hidden="false">
        <f>AI634+AJ634</f>
        <v>78842.4</v>
      </c>
      <c r="AL634" s="21" t="n" hidden="false">
        <f>AK634/N634-1</f>
        <v>0</v>
      </c>
      <c r="AM634" s="8" t="n">
        <v>0</v>
      </c>
      <c r="AN634" s="23" t="n" hidden="false">
        <v>0</v>
      </c>
      <c r="AO634" s="19" t="n" hidden="false">
        <v/>
      </c>
      <c r="AP634" s="19" t="n" hidden="false">
        <f>AN634+AO634</f>
        <v>0</v>
      </c>
      <c r="AQ634" s="19" t="n" hidden="false">
        <f>ROUND(AM634*AN634,2)</f>
        <v>0</v>
      </c>
      <c r="AR634" s="19" t="n" hidden="false">
        <v/>
      </c>
      <c r="AS634" s="19" t="n" hidden="false">
        <f>AQ634+AR634</f>
        <v>0</v>
      </c>
      <c r="AT634" s="21" t="n" hidden="false">
        <f>AS634/N634-1</f>
        <v>-1</v>
      </c>
    </row>
    <row r="635" customFormat="false" hidden="false" outlineLevel="0" collapsed="false">
      <c r="A635" s="18" t="inlineStr">
        <is>
          <t xml:space="preserve">1.1.1.2.1.1.3.5.6</t>
        </is>
      </c>
      <c r="B635" s="18" t="inlineStr">
        <is>
          <t xml:space="preserve"/>
        </is>
      </c>
      <c r="C635" s="22" t="inlineStr">
        <is>
          <t xml:space="preserve">Кабель силовой ВВГнг(A)-LSLTx 5х4мм2, 660В</t>
        </is>
      </c>
      <c r="D635" s="7" t="inlineStr">
        <is>
          <t xml:space="preserve"/>
        </is>
      </c>
      <c r="E635" s="7" t="inlineStr">
        <is>
          <t xml:space="preserve"/>
        </is>
      </c>
      <c r="F635" s="7" t="inlineStr">
        <is>
          <t xml:space="preserve">М</t>
        </is>
      </c>
      <c r="G635" s="7" t="inlineStr">
        <is>
          <t xml:space="preserve">1</t>
        </is>
      </c>
      <c r="H635" s="8" t="n">
        <v>105</v>
      </c>
      <c r="I635" s="23" t="n">
        <v>192.91</v>
      </c>
      <c r="J635" s="19" t="n">
        <v/>
      </c>
      <c r="K635" s="19" t="n">
        <f>ROUND(I635,2)+J635</f>
        <v>192.91</v>
      </c>
      <c r="L635" s="19" t="n">
        <f>ROUND(H635*ROUND(I635,2),2)</f>
        <v>20255.55</v>
      </c>
      <c r="M635" s="19" t="n">
        <v/>
      </c>
      <c r="N635" s="19" t="n">
        <f>L635+M635</f>
        <v>20255.55</v>
      </c>
      <c r="O635" s="8" t="n">
        <v>105</v>
      </c>
      <c r="P635" s="23" t="n" hidden="false">
        <v>192.91</v>
      </c>
      <c r="Q635" s="19" t="n" hidden="false">
        <v/>
      </c>
      <c r="R635" s="19" t="n" hidden="false">
        <f>P635+Q635</f>
        <v>192.91</v>
      </c>
      <c r="S635" s="19" t="n" hidden="false">
        <f>ROUND(O635*P635,2)</f>
        <v>20255.55</v>
      </c>
      <c r="T635" s="19" t="n" hidden="false">
        <v/>
      </c>
      <c r="U635" s="19" t="n" hidden="false">
        <f>S635+T635</f>
        <v>20255.55</v>
      </c>
      <c r="V635" s="21" t="n" hidden="false">
        <f>U635/N635-1</f>
        <v>0</v>
      </c>
      <c r="W635" s="8" t="n">
        <v>105</v>
      </c>
      <c r="X635" s="23" t="n" hidden="false">
        <v>192.91</v>
      </c>
      <c r="Y635" s="19" t="n" hidden="false">
        <v/>
      </c>
      <c r="Z635" s="19" t="n" hidden="false">
        <f>X635+Y635</f>
        <v>192.91</v>
      </c>
      <c r="AA635" s="19" t="n" hidden="false">
        <f>ROUND(W635*X635,2)</f>
        <v>20255.55</v>
      </c>
      <c r="AB635" s="19" t="n" hidden="false">
        <v/>
      </c>
      <c r="AC635" s="19" t="n" hidden="false">
        <f>AA635+AB635</f>
        <v>20255.55</v>
      </c>
      <c r="AD635" s="21" t="n" hidden="false">
        <f>AC635/N635-1</f>
        <v>0</v>
      </c>
      <c r="AE635" s="8" t="n">
        <v>105</v>
      </c>
      <c r="AF635" s="23" t="n" hidden="false">
        <v>192.91</v>
      </c>
      <c r="AG635" s="19" t="n" hidden="false">
        <v/>
      </c>
      <c r="AH635" s="19" t="n" hidden="false">
        <f>AF635+AG635</f>
        <v>192.91</v>
      </c>
      <c r="AI635" s="19" t="n" hidden="false">
        <f>ROUND(AE635*AF635,2)</f>
        <v>20255.55</v>
      </c>
      <c r="AJ635" s="19" t="n" hidden="false">
        <v/>
      </c>
      <c r="AK635" s="19" t="n" hidden="false">
        <f>AI635+AJ635</f>
        <v>20255.55</v>
      </c>
      <c r="AL635" s="21" t="n" hidden="false">
        <f>AK635/N635-1</f>
        <v>0</v>
      </c>
      <c r="AM635" s="8" t="n">
        <v>0</v>
      </c>
      <c r="AN635" s="23" t="n" hidden="false">
        <v>0</v>
      </c>
      <c r="AO635" s="19" t="n" hidden="false">
        <v/>
      </c>
      <c r="AP635" s="19" t="n" hidden="false">
        <f>AN635+AO635</f>
        <v>0</v>
      </c>
      <c r="AQ635" s="19" t="n" hidden="false">
        <f>ROUND(AM635*AN635,2)</f>
        <v>0</v>
      </c>
      <c r="AR635" s="19" t="n" hidden="false">
        <v/>
      </c>
      <c r="AS635" s="19" t="n" hidden="false">
        <f>AQ635+AR635</f>
        <v>0</v>
      </c>
      <c r="AT635" s="21" t="n" hidden="false">
        <f>AS635/N635-1</f>
        <v>-1</v>
      </c>
    </row>
    <row r="636" customFormat="false" hidden="false" outlineLevel="0" collapsed="false">
      <c r="A636" s="18" t="inlineStr">
        <is>
          <t xml:space="preserve">1.1.1.2.1.1.3.6</t>
        </is>
      </c>
      <c r="B636" s="18" t="inlineStr">
        <is>
          <t xml:space="preserve"/>
        </is>
      </c>
      <c r="C636" s="18" t="inlineStr">
        <is>
          <t xml:space="preserve">Затяжка кабеля, провода в трубу / 18-39 мм</t>
        </is>
      </c>
      <c r="D636" s="7" t="inlineStr">
        <is>
          <t xml:space="preserve">ЭМ 4.2
Поставщики: ООО "Богословский кабельный завод", Акционерное общество "Электрокабель" Кольчугинский завод"</t>
        </is>
      </c>
      <c r="E636" s="7" t="inlineStr">
        <is>
          <t xml:space="preserve">Выгружается из БО по объектам BIM-КЦ</t>
        </is>
      </c>
      <c r="F636" s="7" t="inlineStr">
        <is>
          <t xml:space="preserve">ПОГ М</t>
        </is>
      </c>
      <c r="G636" s="7" t="inlineStr">
        <is>
          <t xml:space="preserve">1</t>
        </is>
      </c>
      <c r="H636" s="8" t="n">
        <v>5455</v>
      </c>
      <c r="I636" s="19" t="n">
        <f>ROUND((L637+L638+L639+L640+L641+L642)/H636,2)</f>
        <v>276.73</v>
      </c>
      <c r="J636" s="20" t="n">
        <v>183</v>
      </c>
      <c r="K636" s="19" t="n">
        <f>I636+ROUND(J636,2)</f>
        <v>459.73</v>
      </c>
      <c r="L636" s="19" t="n">
        <f>ROUND(H636*I636,2)</f>
        <v>1509562.15</v>
      </c>
      <c r="M636" s="19" t="n">
        <f>ROUND(H636*ROUND(J636,2),2)</f>
        <v>998265</v>
      </c>
      <c r="N636" s="19" t="n">
        <f>L636+M636</f>
        <v>2507827.15</v>
      </c>
      <c r="O636" s="8" t="n">
        <v>5455</v>
      </c>
      <c r="P636" s="19" t="n" hidden="false">
        <f>ROUND((S637+S638+S639+S640+S641+S642)/O636,2)</f>
        <v>279.28</v>
      </c>
      <c r="Q636" s="20" t="n" hidden="false">
        <v>252.8</v>
      </c>
      <c r="R636" s="19" t="n" hidden="false">
        <f>P636+Q636</f>
        <v>532.08</v>
      </c>
      <c r="S636" s="19" t="n" hidden="false">
        <f>ROUND(O636*P636,2)</f>
        <v>1523472.4</v>
      </c>
      <c r="T636" s="19" t="n" hidden="false">
        <f>ROUND(O636*Q636,2)</f>
        <v>1379024</v>
      </c>
      <c r="U636" s="19" t="n" hidden="false">
        <f>S636+T636</f>
        <v>2902496.4</v>
      </c>
      <c r="V636" s="21" t="n" hidden="false">
        <f>U636/N636-1</f>
        <v>0.15737498096708946</v>
      </c>
      <c r="W636" s="8" t="n">
        <v>5455</v>
      </c>
      <c r="X636" s="19" t="n" hidden="false">
        <f>ROUND((AA637+AA638+AA639+AA640+AA641+AA642)/W636,2)</f>
        <v>300.14</v>
      </c>
      <c r="Y636" s="20" t="n" hidden="false">
        <v>450</v>
      </c>
      <c r="Z636" s="19" t="n" hidden="false">
        <f>X636+Y636</f>
        <v>750.14</v>
      </c>
      <c r="AA636" s="19" t="n" hidden="false">
        <f>ROUND(W636*X636,2)</f>
        <v>1637263.7</v>
      </c>
      <c r="AB636" s="19" t="n" hidden="false">
        <f>ROUND(W636*Y636,2)</f>
        <v>2454750</v>
      </c>
      <c r="AC636" s="19" t="n" hidden="false">
        <f>AA636+AB636</f>
        <v>4092013.7</v>
      </c>
      <c r="AD636" s="21" t="n" hidden="false">
        <f>AC636/N636-1</f>
        <v>0.6316968655515196</v>
      </c>
      <c r="AE636" s="8" t="n">
        <v>5455</v>
      </c>
      <c r="AF636" s="19" t="n" hidden="false">
        <f>ROUND((AI637+AI638+AI639+AI640+AI641+AI642)/AE636,2)</f>
        <v>281.94</v>
      </c>
      <c r="AG636" s="20" t="n" hidden="false">
        <v>350</v>
      </c>
      <c r="AH636" s="19" t="n" hidden="false">
        <f>AF636+AG636</f>
        <v>631.94</v>
      </c>
      <c r="AI636" s="19" t="n" hidden="false">
        <f>ROUND(AE636*AF636,2)</f>
        <v>1537982.7</v>
      </c>
      <c r="AJ636" s="19" t="n" hidden="false">
        <f>ROUND(AE636*AG636,2)</f>
        <v>1909250</v>
      </c>
      <c r="AK636" s="19" t="n" hidden="false">
        <f>AI636+AJ636</f>
        <v>3447232.7</v>
      </c>
      <c r="AL636" s="21" t="n" hidden="false">
        <f>AK636/N636-1</f>
        <v>0.37458943292802305</v>
      </c>
      <c r="AM636" s="8" t="n">
        <v>0</v>
      </c>
      <c r="AN636" s="19" t="n" hidden="false">
        <f>ROUND((AQ637+AQ638+AQ639+AQ640+AQ641+AQ642)/AM636,2)</f>
        <v>0</v>
      </c>
      <c r="AO636" s="19" t="n" hidden="false">
        <v>0</v>
      </c>
      <c r="AP636" s="19" t="n" hidden="false">
        <f>AN636+AO636</f>
        <v>0</v>
      </c>
      <c r="AQ636" s="19" t="n" hidden="false">
        <f>ROUND(AM636*AN636,2)</f>
        <v>0</v>
      </c>
      <c r="AR636" s="19" t="n" hidden="false">
        <f>ROUND(AM636*AO636,2)</f>
        <v>0</v>
      </c>
      <c r="AS636" s="19" t="n" hidden="false">
        <f>AQ636+AR636</f>
        <v>0</v>
      </c>
      <c r="AT636" s="21" t="n" hidden="false">
        <f>AS636/N636-1</f>
        <v>-1</v>
      </c>
    </row>
    <row r="637" customFormat="false" hidden="false" outlineLevel="0" collapsed="false">
      <c r="A637" s="18" t="inlineStr">
        <is>
          <t xml:space="preserve">1.1.1.2.1.1.3.6.1</t>
        </is>
      </c>
      <c r="B637" s="18" t="inlineStr">
        <is>
          <t xml:space="preserve"/>
        </is>
      </c>
      <c r="C637" s="22" t="inlineStr">
        <is>
          <t xml:space="preserve">Кабель силовой ВВГнг(A)-FRLS 3х6мм2, 660В</t>
        </is>
      </c>
      <c r="D637" s="7" t="inlineStr">
        <is>
          <t xml:space="preserve"/>
        </is>
      </c>
      <c r="E637" s="7" t="inlineStr">
        <is>
          <t xml:space="preserve"/>
        </is>
      </c>
      <c r="F637" s="7" t="inlineStr">
        <is>
          <t xml:space="preserve">М</t>
        </is>
      </c>
      <c r="G637" s="7" t="inlineStr">
        <is>
          <t xml:space="preserve">1</t>
        </is>
      </c>
      <c r="H637" s="8" t="n">
        <v>260</v>
      </c>
      <c r="I637" s="23" t="n">
        <v>183.71</v>
      </c>
      <c r="J637" s="19" t="n">
        <v/>
      </c>
      <c r="K637" s="19" t="n">
        <f>ROUND(I637,2)+J637</f>
        <v>183.71</v>
      </c>
      <c r="L637" s="19" t="n">
        <f>ROUND(H637*ROUND(I637,2),2)</f>
        <v>47764.6</v>
      </c>
      <c r="M637" s="19" t="n">
        <v/>
      </c>
      <c r="N637" s="19" t="n">
        <f>L637+M637</f>
        <v>47764.6</v>
      </c>
      <c r="O637" s="8" t="n">
        <v>260</v>
      </c>
      <c r="P637" s="23" t="n" hidden="false">
        <v>183.71</v>
      </c>
      <c r="Q637" s="19" t="n" hidden="false">
        <v/>
      </c>
      <c r="R637" s="19" t="n" hidden="false">
        <f>P637+Q637</f>
        <v>183.71</v>
      </c>
      <c r="S637" s="19" t="n" hidden="false">
        <f>ROUND(O637*P637,2)</f>
        <v>47764.6</v>
      </c>
      <c r="T637" s="19" t="n" hidden="false">
        <v/>
      </c>
      <c r="U637" s="19" t="n" hidden="false">
        <f>S637+T637</f>
        <v>47764.6</v>
      </c>
      <c r="V637" s="21" t="n" hidden="false">
        <f>U637/N637-1</f>
        <v>0</v>
      </c>
      <c r="W637" s="8" t="n">
        <v>260</v>
      </c>
      <c r="X637" s="23" t="n" hidden="false">
        <v>183.71</v>
      </c>
      <c r="Y637" s="19" t="n" hidden="false">
        <v/>
      </c>
      <c r="Z637" s="19" t="n" hidden="false">
        <f>X637+Y637</f>
        <v>183.71</v>
      </c>
      <c r="AA637" s="19" t="n" hidden="false">
        <f>ROUND(W637*X637,2)</f>
        <v>47764.6</v>
      </c>
      <c r="AB637" s="19" t="n" hidden="false">
        <v/>
      </c>
      <c r="AC637" s="19" t="n" hidden="false">
        <f>AA637+AB637</f>
        <v>47764.6</v>
      </c>
      <c r="AD637" s="21" t="n" hidden="false">
        <f>AC637/N637-1</f>
        <v>0</v>
      </c>
      <c r="AE637" s="8" t="n">
        <v>260</v>
      </c>
      <c r="AF637" s="23" t="n" hidden="false">
        <v>183.71</v>
      </c>
      <c r="AG637" s="19" t="n" hidden="false">
        <v/>
      </c>
      <c r="AH637" s="19" t="n" hidden="false">
        <f>AF637+AG637</f>
        <v>183.71</v>
      </c>
      <c r="AI637" s="19" t="n" hidden="false">
        <f>ROUND(AE637*AF637,2)</f>
        <v>47764.6</v>
      </c>
      <c r="AJ637" s="19" t="n" hidden="false">
        <v/>
      </c>
      <c r="AK637" s="19" t="n" hidden="false">
        <f>AI637+AJ637</f>
        <v>47764.6</v>
      </c>
      <c r="AL637" s="21" t="n" hidden="false">
        <f>AK637/N637-1</f>
        <v>0</v>
      </c>
      <c r="AM637" s="8" t="n">
        <v>0</v>
      </c>
      <c r="AN637" s="23" t="n" hidden="false">
        <v>0</v>
      </c>
      <c r="AO637" s="19" t="n" hidden="false">
        <v/>
      </c>
      <c r="AP637" s="19" t="n" hidden="false">
        <f>AN637+AO637</f>
        <v>0</v>
      </c>
      <c r="AQ637" s="19" t="n" hidden="false">
        <f>ROUND(AM637*AN637,2)</f>
        <v>0</v>
      </c>
      <c r="AR637" s="19" t="n" hidden="false">
        <v/>
      </c>
      <c r="AS637" s="19" t="n" hidden="false">
        <f>AQ637+AR637</f>
        <v>0</v>
      </c>
      <c r="AT637" s="21" t="n" hidden="false">
        <f>AS637/N637-1</f>
        <v>-1</v>
      </c>
    </row>
    <row r="638" customFormat="false" hidden="false" outlineLevel="0" collapsed="false">
      <c r="A638" s="18" t="inlineStr">
        <is>
          <t xml:space="preserve">1.1.1.2.1.1.3.6.2</t>
        </is>
      </c>
      <c r="B638" s="18" t="inlineStr">
        <is>
          <t xml:space="preserve"/>
        </is>
      </c>
      <c r="C638" s="22" t="inlineStr">
        <is>
          <t xml:space="preserve">Кабель силовой ВВГнг(A)-LS 3х10мм2, 660В</t>
        </is>
      </c>
      <c r="D638" s="7" t="inlineStr">
        <is>
          <t xml:space="preserve"/>
        </is>
      </c>
      <c r="E638" s="7" t="inlineStr">
        <is>
          <t xml:space="preserve"/>
        </is>
      </c>
      <c r="F638" s="7" t="inlineStr">
        <is>
          <t xml:space="preserve">М</t>
        </is>
      </c>
      <c r="G638" s="7" t="inlineStr">
        <is>
          <t xml:space="preserve">1</t>
        </is>
      </c>
      <c r="H638" s="8" t="n">
        <v>940</v>
      </c>
      <c r="I638" s="23" t="n">
        <v>316.75</v>
      </c>
      <c r="J638" s="19" t="n">
        <v/>
      </c>
      <c r="K638" s="19" t="n">
        <f>ROUND(I638,2)+J638</f>
        <v>316.75</v>
      </c>
      <c r="L638" s="19" t="n">
        <f>ROUND(H638*ROUND(I638,2),2)</f>
        <v>297745</v>
      </c>
      <c r="M638" s="19" t="n">
        <v/>
      </c>
      <c r="N638" s="19" t="n">
        <f>L638+M638</f>
        <v>297745</v>
      </c>
      <c r="O638" s="8" t="n">
        <v>940</v>
      </c>
      <c r="P638" s="23" t="n" hidden="false">
        <v>316.75</v>
      </c>
      <c r="Q638" s="19" t="n" hidden="false">
        <v/>
      </c>
      <c r="R638" s="19" t="n" hidden="false">
        <f>P638+Q638</f>
        <v>316.75</v>
      </c>
      <c r="S638" s="19" t="n" hidden="false">
        <f>ROUND(O638*P638,2)</f>
        <v>297745</v>
      </c>
      <c r="T638" s="19" t="n" hidden="false">
        <v/>
      </c>
      <c r="U638" s="19" t="n" hidden="false">
        <f>S638+T638</f>
        <v>297745</v>
      </c>
      <c r="V638" s="21" t="n" hidden="false">
        <f>U638/N638-1</f>
        <v>0</v>
      </c>
      <c r="W638" s="8" t="n">
        <v>940</v>
      </c>
      <c r="X638" s="23" t="n" hidden="false">
        <v>316.75</v>
      </c>
      <c r="Y638" s="19" t="n" hidden="false">
        <v/>
      </c>
      <c r="Z638" s="19" t="n" hidden="false">
        <f>X638+Y638</f>
        <v>316.75</v>
      </c>
      <c r="AA638" s="19" t="n" hidden="false">
        <f>ROUND(W638*X638,2)</f>
        <v>297745</v>
      </c>
      <c r="AB638" s="19" t="n" hidden="false">
        <v/>
      </c>
      <c r="AC638" s="19" t="n" hidden="false">
        <f>AA638+AB638</f>
        <v>297745</v>
      </c>
      <c r="AD638" s="21" t="n" hidden="false">
        <f>AC638/N638-1</f>
        <v>0</v>
      </c>
      <c r="AE638" s="8" t="n">
        <v>940</v>
      </c>
      <c r="AF638" s="23" t="n" hidden="false">
        <v>316.75</v>
      </c>
      <c r="AG638" s="19" t="n" hidden="false">
        <v/>
      </c>
      <c r="AH638" s="19" t="n" hidden="false">
        <f>AF638+AG638</f>
        <v>316.75</v>
      </c>
      <c r="AI638" s="19" t="n" hidden="false">
        <f>ROUND(AE638*AF638,2)</f>
        <v>297745</v>
      </c>
      <c r="AJ638" s="19" t="n" hidden="false">
        <v/>
      </c>
      <c r="AK638" s="19" t="n" hidden="false">
        <f>AI638+AJ638</f>
        <v>297745</v>
      </c>
      <c r="AL638" s="21" t="n" hidden="false">
        <f>AK638/N638-1</f>
        <v>0</v>
      </c>
      <c r="AM638" s="8" t="n">
        <v>0</v>
      </c>
      <c r="AN638" s="23" t="n" hidden="false">
        <v>0</v>
      </c>
      <c r="AO638" s="19" t="n" hidden="false">
        <v/>
      </c>
      <c r="AP638" s="19" t="n" hidden="false">
        <f>AN638+AO638</f>
        <v>0</v>
      </c>
      <c r="AQ638" s="19" t="n" hidden="false">
        <f>ROUND(AM638*AN638,2)</f>
        <v>0</v>
      </c>
      <c r="AR638" s="19" t="n" hidden="false">
        <v/>
      </c>
      <c r="AS638" s="19" t="n" hidden="false">
        <f>AQ638+AR638</f>
        <v>0</v>
      </c>
      <c r="AT638" s="21" t="n" hidden="false">
        <f>AS638/N638-1</f>
        <v>-1</v>
      </c>
    </row>
    <row r="639" customFormat="false" hidden="false" outlineLevel="0" collapsed="false">
      <c r="A639" s="18" t="inlineStr">
        <is>
          <t xml:space="preserve">1.1.1.2.1.1.3.6.3</t>
        </is>
      </c>
      <c r="B639" s="18" t="inlineStr">
        <is>
          <t xml:space="preserve"/>
        </is>
      </c>
      <c r="C639" s="22" t="inlineStr">
        <is>
          <t xml:space="preserve">Кабель силовой ВВГнг(A)-FRLSLTx 5х4мм2, 660В</t>
        </is>
      </c>
      <c r="D639" s="7" t="inlineStr">
        <is>
          <t xml:space="preserve"/>
        </is>
      </c>
      <c r="E639" s="7" t="inlineStr">
        <is>
          <t xml:space="preserve"/>
        </is>
      </c>
      <c r="F639" s="7" t="inlineStr">
        <is>
          <t xml:space="preserve">М</t>
        </is>
      </c>
      <c r="G639" s="7" t="inlineStr">
        <is>
          <t xml:space="preserve">1</t>
        </is>
      </c>
      <c r="H639" s="8" t="n">
        <v>1225</v>
      </c>
      <c r="I639" s="23" t="n">
        <v>140.79</v>
      </c>
      <c r="J639" s="19" t="n">
        <v/>
      </c>
      <c r="K639" s="19" t="n">
        <f>ROUND(I639,2)+J639</f>
        <v>140.79</v>
      </c>
      <c r="L639" s="19" t="n">
        <f>ROUND(H639*ROUND(I639,2),2)</f>
        <v>172467.75</v>
      </c>
      <c r="M639" s="19" t="n">
        <v/>
      </c>
      <c r="N639" s="19" t="n">
        <f>L639+M639</f>
        <v>172467.75</v>
      </c>
      <c r="O639" s="8" t="n">
        <v>1225</v>
      </c>
      <c r="P639" s="23" t="n" hidden="false">
        <v>140.79</v>
      </c>
      <c r="Q639" s="19" t="n" hidden="false">
        <v/>
      </c>
      <c r="R639" s="19" t="n" hidden="false">
        <f>P639+Q639</f>
        <v>140.79</v>
      </c>
      <c r="S639" s="19" t="n" hidden="false">
        <f>ROUND(O639*P639,2)</f>
        <v>172467.75</v>
      </c>
      <c r="T639" s="19" t="n" hidden="false">
        <v/>
      </c>
      <c r="U639" s="19" t="n" hidden="false">
        <f>S639+T639</f>
        <v>172467.75</v>
      </c>
      <c r="V639" s="21" t="n" hidden="false">
        <f>U639/N639-1</f>
        <v>0</v>
      </c>
      <c r="W639" s="8" t="n">
        <v>1225</v>
      </c>
      <c r="X639" s="23" t="n" hidden="false">
        <v>140.79</v>
      </c>
      <c r="Y639" s="19" t="n" hidden="false">
        <v/>
      </c>
      <c r="Z639" s="19" t="n" hidden="false">
        <f>X639+Y639</f>
        <v>140.79</v>
      </c>
      <c r="AA639" s="19" t="n" hidden="false">
        <f>ROUND(W639*X639,2)</f>
        <v>172467.75</v>
      </c>
      <c r="AB639" s="19" t="n" hidden="false">
        <v/>
      </c>
      <c r="AC639" s="19" t="n" hidden="false">
        <f>AA639+AB639</f>
        <v>172467.75</v>
      </c>
      <c r="AD639" s="21" t="n" hidden="false">
        <f>AC639/N639-1</f>
        <v>0</v>
      </c>
      <c r="AE639" s="8" t="n">
        <v>1225</v>
      </c>
      <c r="AF639" s="23" t="n" hidden="false">
        <v>140.79</v>
      </c>
      <c r="AG639" s="19" t="n" hidden="false">
        <v/>
      </c>
      <c r="AH639" s="19" t="n" hidden="false">
        <f>AF639+AG639</f>
        <v>140.79</v>
      </c>
      <c r="AI639" s="19" t="n" hidden="false">
        <f>ROUND(AE639*AF639,2)</f>
        <v>172467.75</v>
      </c>
      <c r="AJ639" s="19" t="n" hidden="false">
        <v/>
      </c>
      <c r="AK639" s="19" t="n" hidden="false">
        <f>AI639+AJ639</f>
        <v>172467.75</v>
      </c>
      <c r="AL639" s="21" t="n" hidden="false">
        <f>AK639/N639-1</f>
        <v>0</v>
      </c>
      <c r="AM639" s="8" t="n">
        <v>0</v>
      </c>
      <c r="AN639" s="23" t="n" hidden="false">
        <v>0</v>
      </c>
      <c r="AO639" s="19" t="n" hidden="false">
        <v/>
      </c>
      <c r="AP639" s="19" t="n" hidden="false">
        <f>AN639+AO639</f>
        <v>0</v>
      </c>
      <c r="AQ639" s="19" t="n" hidden="false">
        <f>ROUND(AM639*AN639,2)</f>
        <v>0</v>
      </c>
      <c r="AR639" s="19" t="n" hidden="false">
        <v/>
      </c>
      <c r="AS639" s="19" t="n" hidden="false">
        <f>AQ639+AR639</f>
        <v>0</v>
      </c>
      <c r="AT639" s="21" t="n" hidden="false">
        <f>AS639/N639-1</f>
        <v>-1</v>
      </c>
    </row>
    <row r="640" customFormat="false" hidden="false" outlineLevel="0" collapsed="false">
      <c r="A640" s="18" t="inlineStr">
        <is>
          <t xml:space="preserve">1.1.1.2.1.1.3.6.4</t>
        </is>
      </c>
      <c r="B640" s="18" t="inlineStr">
        <is>
          <t xml:space="preserve"/>
        </is>
      </c>
      <c r="C640" s="22" t="inlineStr">
        <is>
          <t xml:space="preserve">Кабель силовой ВВГнг(A)-FRLSLTx 5х6мм2, 660В</t>
        </is>
      </c>
      <c r="D640" s="7" t="inlineStr">
        <is>
          <t xml:space="preserve"/>
        </is>
      </c>
      <c r="E640" s="7" t="inlineStr">
        <is>
          <t xml:space="preserve"/>
        </is>
      </c>
      <c r="F640" s="7" t="inlineStr">
        <is>
          <t xml:space="preserve">М</t>
        </is>
      </c>
      <c r="G640" s="7" t="inlineStr">
        <is>
          <t xml:space="preserve">1</t>
        </is>
      </c>
      <c r="H640" s="8" t="n">
        <v>1675</v>
      </c>
      <c r="I640" s="23" t="n">
        <v>341.61</v>
      </c>
      <c r="J640" s="19" t="n">
        <v/>
      </c>
      <c r="K640" s="19" t="n">
        <f>ROUND(I640,2)+J640</f>
        <v>341.61</v>
      </c>
      <c r="L640" s="19" t="n">
        <f>ROUND(H640*ROUND(I640,2),2)</f>
        <v>572196.75</v>
      </c>
      <c r="M640" s="19" t="n">
        <v/>
      </c>
      <c r="N640" s="19" t="n">
        <f>L640+M640</f>
        <v>572196.75</v>
      </c>
      <c r="O640" s="8" t="n">
        <v>1675</v>
      </c>
      <c r="P640" s="23" t="n" hidden="false">
        <v>341.61</v>
      </c>
      <c r="Q640" s="19" t="n" hidden="false">
        <v/>
      </c>
      <c r="R640" s="19" t="n" hidden="false">
        <f>P640+Q640</f>
        <v>341.61</v>
      </c>
      <c r="S640" s="19" t="n" hidden="false">
        <f>ROUND(O640*P640,2)</f>
        <v>572196.75</v>
      </c>
      <c r="T640" s="19" t="n" hidden="false">
        <v/>
      </c>
      <c r="U640" s="19" t="n" hidden="false">
        <f>S640+T640</f>
        <v>572196.75</v>
      </c>
      <c r="V640" s="21" t="n" hidden="false">
        <f>U640/N640-1</f>
        <v>0</v>
      </c>
      <c r="W640" s="8" t="n">
        <v>1675</v>
      </c>
      <c r="X640" s="23" t="n" hidden="false">
        <v>341.61</v>
      </c>
      <c r="Y640" s="19" t="n" hidden="false">
        <v/>
      </c>
      <c r="Z640" s="19" t="n" hidden="false">
        <f>X640+Y640</f>
        <v>341.61</v>
      </c>
      <c r="AA640" s="19" t="n" hidden="false">
        <f>ROUND(W640*X640,2)</f>
        <v>572196.75</v>
      </c>
      <c r="AB640" s="19" t="n" hidden="false">
        <v/>
      </c>
      <c r="AC640" s="19" t="n" hidden="false">
        <f>AA640+AB640</f>
        <v>572196.75</v>
      </c>
      <c r="AD640" s="21" t="n" hidden="false">
        <f>AC640/N640-1</f>
        <v>0</v>
      </c>
      <c r="AE640" s="8" t="n">
        <v>1675</v>
      </c>
      <c r="AF640" s="23" t="n" hidden="false">
        <v>341.61</v>
      </c>
      <c r="AG640" s="19" t="n" hidden="false">
        <v/>
      </c>
      <c r="AH640" s="19" t="n" hidden="false">
        <f>AF640+AG640</f>
        <v>341.61</v>
      </c>
      <c r="AI640" s="19" t="n" hidden="false">
        <f>ROUND(AE640*AF640,2)</f>
        <v>572196.75</v>
      </c>
      <c r="AJ640" s="19" t="n" hidden="false">
        <v/>
      </c>
      <c r="AK640" s="19" t="n" hidden="false">
        <f>AI640+AJ640</f>
        <v>572196.75</v>
      </c>
      <c r="AL640" s="21" t="n" hidden="false">
        <f>AK640/N640-1</f>
        <v>0</v>
      </c>
      <c r="AM640" s="8" t="n">
        <v>0</v>
      </c>
      <c r="AN640" s="23" t="n" hidden="false">
        <v>0</v>
      </c>
      <c r="AO640" s="19" t="n" hidden="false">
        <v/>
      </c>
      <c r="AP640" s="19" t="n" hidden="false">
        <f>AN640+AO640</f>
        <v>0</v>
      </c>
      <c r="AQ640" s="19" t="n" hidden="false">
        <f>ROUND(AM640*AN640,2)</f>
        <v>0</v>
      </c>
      <c r="AR640" s="19" t="n" hidden="false">
        <v/>
      </c>
      <c r="AS640" s="19" t="n" hidden="false">
        <f>AQ640+AR640</f>
        <v>0</v>
      </c>
      <c r="AT640" s="21" t="n" hidden="false">
        <f>AS640/N640-1</f>
        <v>-1</v>
      </c>
    </row>
    <row r="641" customFormat="false" hidden="false" outlineLevel="0" collapsed="false">
      <c r="A641" s="18" t="inlineStr">
        <is>
          <t xml:space="preserve">1.1.1.2.1.1.3.6.5</t>
        </is>
      </c>
      <c r="B641" s="18" t="inlineStr">
        <is>
          <t xml:space="preserve"/>
        </is>
      </c>
      <c r="C641" s="22" t="inlineStr">
        <is>
          <t xml:space="preserve">Кабель силовой ВВГнг(A)-LSLTx 5х4мм2, 660В</t>
        </is>
      </c>
      <c r="D641" s="7" t="inlineStr">
        <is>
          <t xml:space="preserve"/>
        </is>
      </c>
      <c r="E641" s="7" t="inlineStr">
        <is>
          <t xml:space="preserve"/>
        </is>
      </c>
      <c r="F641" s="7" t="inlineStr">
        <is>
          <t xml:space="preserve">М</t>
        </is>
      </c>
      <c r="G641" s="7" t="inlineStr">
        <is>
          <t xml:space="preserve">1</t>
        </is>
      </c>
      <c r="H641" s="8" t="n">
        <v>630</v>
      </c>
      <c r="I641" s="23" t="n">
        <v>192.91</v>
      </c>
      <c r="J641" s="19" t="n">
        <v/>
      </c>
      <c r="K641" s="19" t="n">
        <f>ROUND(I641,2)+J641</f>
        <v>192.91</v>
      </c>
      <c r="L641" s="19" t="n">
        <f>ROUND(H641*ROUND(I641,2),2)</f>
        <v>121533.3</v>
      </c>
      <c r="M641" s="19" t="n">
        <v/>
      </c>
      <c r="N641" s="19" t="n">
        <f>L641+M641</f>
        <v>121533.3</v>
      </c>
      <c r="O641" s="8" t="n">
        <v>630</v>
      </c>
      <c r="P641" s="23" t="n" hidden="false">
        <v>192.91</v>
      </c>
      <c r="Q641" s="19" t="n" hidden="false">
        <v/>
      </c>
      <c r="R641" s="19" t="n" hidden="false">
        <f>P641+Q641</f>
        <v>192.91</v>
      </c>
      <c r="S641" s="19" t="n" hidden="false">
        <f>ROUND(O641*P641,2)</f>
        <v>121533.3</v>
      </c>
      <c r="T641" s="19" t="n" hidden="false">
        <v/>
      </c>
      <c r="U641" s="19" t="n" hidden="false">
        <f>S641+T641</f>
        <v>121533.3</v>
      </c>
      <c r="V641" s="21" t="n" hidden="false">
        <f>U641/N641-1</f>
        <v>0</v>
      </c>
      <c r="W641" s="8" t="n">
        <v>630</v>
      </c>
      <c r="X641" s="23" t="n" hidden="false">
        <v>192.91</v>
      </c>
      <c r="Y641" s="19" t="n" hidden="false">
        <v/>
      </c>
      <c r="Z641" s="19" t="n" hidden="false">
        <f>X641+Y641</f>
        <v>192.91</v>
      </c>
      <c r="AA641" s="19" t="n" hidden="false">
        <f>ROUND(W641*X641,2)</f>
        <v>121533.3</v>
      </c>
      <c r="AB641" s="19" t="n" hidden="false">
        <v/>
      </c>
      <c r="AC641" s="19" t="n" hidden="false">
        <f>AA641+AB641</f>
        <v>121533.3</v>
      </c>
      <c r="AD641" s="21" t="n" hidden="false">
        <f>AC641/N641-1</f>
        <v>0</v>
      </c>
      <c r="AE641" s="8" t="n">
        <v>630</v>
      </c>
      <c r="AF641" s="23" t="n" hidden="false">
        <v>192.91</v>
      </c>
      <c r="AG641" s="19" t="n" hidden="false">
        <v/>
      </c>
      <c r="AH641" s="19" t="n" hidden="false">
        <f>AF641+AG641</f>
        <v>192.91</v>
      </c>
      <c r="AI641" s="19" t="n" hidden="false">
        <f>ROUND(AE641*AF641,2)</f>
        <v>121533.3</v>
      </c>
      <c r="AJ641" s="19" t="n" hidden="false">
        <v/>
      </c>
      <c r="AK641" s="19" t="n" hidden="false">
        <f>AI641+AJ641</f>
        <v>121533.3</v>
      </c>
      <c r="AL641" s="21" t="n" hidden="false">
        <f>AK641/N641-1</f>
        <v>0</v>
      </c>
      <c r="AM641" s="8" t="n">
        <v>0</v>
      </c>
      <c r="AN641" s="23" t="n" hidden="false">
        <v>0</v>
      </c>
      <c r="AO641" s="19" t="n" hidden="false">
        <v/>
      </c>
      <c r="AP641" s="19" t="n" hidden="false">
        <f>AN641+AO641</f>
        <v>0</v>
      </c>
      <c r="AQ641" s="19" t="n" hidden="false">
        <f>ROUND(AM641*AN641,2)</f>
        <v>0</v>
      </c>
      <c r="AR641" s="19" t="n" hidden="false">
        <v/>
      </c>
      <c r="AS641" s="19" t="n" hidden="false">
        <f>AQ641+AR641</f>
        <v>0</v>
      </c>
      <c r="AT641" s="21" t="n" hidden="false">
        <f>AS641/N641-1</f>
        <v>-1</v>
      </c>
    </row>
    <row r="642" customFormat="false" hidden="false" outlineLevel="0" collapsed="false">
      <c r="A642" s="18" t="inlineStr">
        <is>
          <t xml:space="preserve">1.1.1.2.1.1.3.6.6</t>
        </is>
      </c>
      <c r="B642" s="18" t="inlineStr">
        <is>
          <t xml:space="preserve"/>
        </is>
      </c>
      <c r="C642" s="22" t="inlineStr">
        <is>
          <t xml:space="preserve">Кабель силовой ВВГнг(A)-LSLTx 5х6мм2, 1000В</t>
        </is>
      </c>
      <c r="D642" s="7" t="inlineStr">
        <is>
          <t xml:space="preserve"/>
        </is>
      </c>
      <c r="E642" s="7" t="inlineStr">
        <is>
          <t xml:space="preserve"/>
        </is>
      </c>
      <c r="F642" s="7" t="inlineStr">
        <is>
          <t xml:space="preserve">М</t>
        </is>
      </c>
      <c r="G642" s="7" t="inlineStr">
        <is>
          <t xml:space="preserve">1</t>
        </is>
      </c>
      <c r="H642" s="8" t="n">
        <v>725</v>
      </c>
      <c r="I642" s="20" t="n">
        <v>410.87</v>
      </c>
      <c r="J642" s="19" t="n">
        <v/>
      </c>
      <c r="K642" s="19" t="n">
        <f>ROUND(I642,2)+J642</f>
        <v>410.87</v>
      </c>
      <c r="L642" s="19" t="n">
        <f>ROUND(H642*ROUND(I642,2),2)</f>
        <v>297880.75</v>
      </c>
      <c r="M642" s="19" t="n">
        <v/>
      </c>
      <c r="N642" s="19" t="n">
        <f>L642+M642</f>
        <v>297880.75</v>
      </c>
      <c r="O642" s="8" t="n">
        <v>725</v>
      </c>
      <c r="P642" s="20" t="n" hidden="false">
        <v>430</v>
      </c>
      <c r="Q642" s="19" t="n" hidden="false">
        <v/>
      </c>
      <c r="R642" s="19" t="n" hidden="false">
        <f>P642+Q642</f>
        <v>430</v>
      </c>
      <c r="S642" s="19" t="n" hidden="false">
        <f>ROUND(O642*P642,2)</f>
        <v>311750</v>
      </c>
      <c r="T642" s="19" t="n" hidden="false">
        <v/>
      </c>
      <c r="U642" s="19" t="n" hidden="false">
        <f>S642+T642</f>
        <v>311750</v>
      </c>
      <c r="V642" s="21" t="n" hidden="false">
        <f>U642/N642-1</f>
        <v>0.04655973909022326</v>
      </c>
      <c r="W642" s="8" t="n">
        <v>725</v>
      </c>
      <c r="X642" s="20" t="n" hidden="false">
        <v>587</v>
      </c>
      <c r="Y642" s="19" t="n" hidden="false">
        <v/>
      </c>
      <c r="Z642" s="19" t="n" hidden="false">
        <f>X642+Y642</f>
        <v>587</v>
      </c>
      <c r="AA642" s="19" t="n" hidden="false">
        <f>ROUND(W642*X642,2)</f>
        <v>425575</v>
      </c>
      <c r="AB642" s="19" t="n" hidden="false">
        <v/>
      </c>
      <c r="AC642" s="19" t="n" hidden="false">
        <f>AA642+AB642</f>
        <v>425575</v>
      </c>
      <c r="AD642" s="21" t="n" hidden="false">
        <f>AC642/N642-1</f>
        <v>0.4286757368510721</v>
      </c>
      <c r="AE642" s="8" t="n">
        <v>725</v>
      </c>
      <c r="AF642" s="20" t="n" hidden="false">
        <v>450</v>
      </c>
      <c r="AG642" s="19" t="n" hidden="false">
        <v/>
      </c>
      <c r="AH642" s="19" t="n" hidden="false">
        <f>AF642+AG642</f>
        <v>450</v>
      </c>
      <c r="AI642" s="19" t="n" hidden="false">
        <f>ROUND(AE642*AF642,2)</f>
        <v>326250</v>
      </c>
      <c r="AJ642" s="19" t="n" hidden="false">
        <v/>
      </c>
      <c r="AK642" s="19" t="n" hidden="false">
        <f>AI642+AJ642</f>
        <v>326250</v>
      </c>
      <c r="AL642" s="21" t="n" hidden="false">
        <f>AK642/N642-1</f>
        <v>0.0952369362572103</v>
      </c>
      <c r="AM642" s="8" t="n">
        <v>0</v>
      </c>
      <c r="AN642" s="19" t="n" hidden="false">
        <v>0</v>
      </c>
      <c r="AO642" s="19" t="n" hidden="false">
        <v/>
      </c>
      <c r="AP642" s="19" t="n" hidden="false">
        <f>AN642+AO642</f>
        <v>0</v>
      </c>
      <c r="AQ642" s="19" t="n" hidden="false">
        <f>ROUND(AM642*AN642,2)</f>
        <v>0</v>
      </c>
      <c r="AR642" s="19" t="n" hidden="false">
        <v/>
      </c>
      <c r="AS642" s="19" t="n" hidden="false">
        <f>AQ642+AR642</f>
        <v>0</v>
      </c>
      <c r="AT642" s="21" t="n" hidden="false">
        <f>AS642/N642-1</f>
        <v>-1</v>
      </c>
    </row>
    <row r="643" customFormat="false" hidden="false" outlineLevel="0" collapsed="false">
      <c r="A643" s="18" t="inlineStr">
        <is>
          <t xml:space="preserve">1.1.1.2.1.1.3.7</t>
        </is>
      </c>
      <c r="B643" s="18" t="inlineStr">
        <is>
          <t xml:space="preserve"/>
        </is>
      </c>
      <c r="C643" s="18" t="inlineStr">
        <is>
          <t xml:space="preserve">Затяжка кабеля, провода в трубу / 40-69 мм</t>
        </is>
      </c>
      <c r="D643" s="7" t="inlineStr">
        <is>
          <t xml:space="preserve">ЭМ 4.1
Поставщики: ООО "Богословский кабельный завод", Акционерное общество "Электрокабель" Кольчугинский завод"</t>
        </is>
      </c>
      <c r="E643" s="7" t="inlineStr">
        <is>
          <t xml:space="preserve">Выгружается из БО по объектам BIM-КЦ</t>
        </is>
      </c>
      <c r="F643" s="7" t="inlineStr">
        <is>
          <t xml:space="preserve">ПОГ М</t>
        </is>
      </c>
      <c r="G643" s="7" t="inlineStr">
        <is>
          <t xml:space="preserve">1</t>
        </is>
      </c>
      <c r="H643" s="8" t="n">
        <v>390</v>
      </c>
      <c r="I643" s="19" t="n">
        <f>ROUND((L644+L645)/H643,2)</f>
        <v>551.41</v>
      </c>
      <c r="J643" s="20" t="n">
        <v>190</v>
      </c>
      <c r="K643" s="19" t="n">
        <f>I643+ROUND(J643,2)</f>
        <v>741.41</v>
      </c>
      <c r="L643" s="19" t="n">
        <f>ROUND(H643*I643,2)</f>
        <v>215049.9</v>
      </c>
      <c r="M643" s="19" t="n">
        <f>ROUND(H643*ROUND(J643,2),2)</f>
        <v>74100</v>
      </c>
      <c r="N643" s="19" t="n">
        <f>L643+M643</f>
        <v>289149.9</v>
      </c>
      <c r="O643" s="8" t="n">
        <v>390</v>
      </c>
      <c r="P643" s="19" t="n" hidden="false">
        <f>ROUND((S644+S645)/O643,2)</f>
        <v>639.33</v>
      </c>
      <c r="Q643" s="20" t="n" hidden="false">
        <v>264</v>
      </c>
      <c r="R643" s="19" t="n" hidden="false">
        <f>P643+Q643</f>
        <v>903.33</v>
      </c>
      <c r="S643" s="19" t="n" hidden="false">
        <f>ROUND(O643*P643,2)</f>
        <v>249338.7</v>
      </c>
      <c r="T643" s="19" t="n" hidden="false">
        <f>ROUND(O643*Q643,2)</f>
        <v>102960</v>
      </c>
      <c r="U643" s="19" t="n" hidden="false">
        <f>S643+T643</f>
        <v>352298.7</v>
      </c>
      <c r="V643" s="21" t="n" hidden="false">
        <f>U643/N643-1</f>
        <v>0.21839468040625287</v>
      </c>
      <c r="W643" s="8" t="n">
        <v>390</v>
      </c>
      <c r="X643" s="19" t="n" hidden="false">
        <f>ROUND((AA644+AA645)/W643,2)</f>
        <v>654.72</v>
      </c>
      <c r="Y643" s="20" t="n" hidden="false">
        <v>550</v>
      </c>
      <c r="Z643" s="19" t="n" hidden="false">
        <f>X643+Y643</f>
        <v>1204.72</v>
      </c>
      <c r="AA643" s="19" t="n" hidden="false">
        <f>ROUND(W643*X643,2)</f>
        <v>255340.8</v>
      </c>
      <c r="AB643" s="19" t="n" hidden="false">
        <f>ROUND(W643*Y643,2)</f>
        <v>214500</v>
      </c>
      <c r="AC643" s="19" t="n" hidden="false">
        <f>AA643+AB643</f>
        <v>469840.8</v>
      </c>
      <c r="AD643" s="21" t="n" hidden="false">
        <f>AC643/N643-1</f>
        <v>0.624903899326958</v>
      </c>
      <c r="AE643" s="8" t="n">
        <v>390</v>
      </c>
      <c r="AF643" s="19" t="n" hidden="false">
        <f>ROUND((AI644+AI645)/AE643,2)</f>
        <v>669.46</v>
      </c>
      <c r="AG643" s="20" t="n" hidden="false">
        <v>450</v>
      </c>
      <c r="AH643" s="19" t="n" hidden="false">
        <f>AF643+AG643</f>
        <v>1119.46</v>
      </c>
      <c r="AI643" s="19" t="n" hidden="false">
        <f>ROUND(AE643*AF643,2)</f>
        <v>261089.4</v>
      </c>
      <c r="AJ643" s="19" t="n" hidden="false">
        <f>ROUND(AE643*AG643,2)</f>
        <v>175500</v>
      </c>
      <c r="AK643" s="19" t="n" hidden="false">
        <f>AI643+AJ643</f>
        <v>436589.4</v>
      </c>
      <c r="AL643" s="21" t="n" hidden="false">
        <f>AK643/N643-1</f>
        <v>0.5099067992069166</v>
      </c>
      <c r="AM643" s="8" t="n">
        <v>0</v>
      </c>
      <c r="AN643" s="19" t="n" hidden="false">
        <f>ROUND((AQ644+AQ645)/AM643,2)</f>
        <v>0</v>
      </c>
      <c r="AO643" s="19" t="n" hidden="false">
        <v>0</v>
      </c>
      <c r="AP643" s="19" t="n" hidden="false">
        <f>AN643+AO643</f>
        <v>0</v>
      </c>
      <c r="AQ643" s="19" t="n" hidden="false">
        <f>ROUND(AM643*AN643,2)</f>
        <v>0</v>
      </c>
      <c r="AR643" s="19" t="n" hidden="false">
        <f>ROUND(AM643*AO643,2)</f>
        <v>0</v>
      </c>
      <c r="AS643" s="19" t="n" hidden="false">
        <f>AQ643+AR643</f>
        <v>0</v>
      </c>
      <c r="AT643" s="21" t="n" hidden="false">
        <f>AS643/N643-1</f>
        <v>-1</v>
      </c>
    </row>
    <row r="644" customFormat="false" hidden="false" outlineLevel="0" collapsed="false">
      <c r="A644" s="18" t="inlineStr">
        <is>
          <t xml:space="preserve">1.1.1.2.1.1.3.7.1</t>
        </is>
      </c>
      <c r="B644" s="18" t="inlineStr">
        <is>
          <t xml:space="preserve"/>
        </is>
      </c>
      <c r="C644" s="22" t="inlineStr">
        <is>
          <t xml:space="preserve">Кабель силовой ВВГнг(A)-LSLTx 5х10мм2, 1000В</t>
        </is>
      </c>
      <c r="D644" s="7" t="inlineStr">
        <is>
          <t xml:space="preserve"/>
        </is>
      </c>
      <c r="E644" s="7" t="inlineStr">
        <is>
          <t xml:space="preserve"/>
        </is>
      </c>
      <c r="F644" s="7" t="inlineStr">
        <is>
          <t xml:space="preserve">М</t>
        </is>
      </c>
      <c r="G644" s="7" t="inlineStr">
        <is>
          <t xml:space="preserve">1</t>
        </is>
      </c>
      <c r="H644" s="8" t="n">
        <v>250</v>
      </c>
      <c r="I644" s="20" t="n">
        <v>571.84</v>
      </c>
      <c r="J644" s="19" t="n">
        <v/>
      </c>
      <c r="K644" s="19" t="n">
        <f>ROUND(I644,2)+J644</f>
        <v>571.84</v>
      </c>
      <c r="L644" s="19" t="n">
        <f>ROUND(H644*ROUND(I644,2),2)</f>
        <v>142960</v>
      </c>
      <c r="M644" s="19" t="n">
        <v/>
      </c>
      <c r="N644" s="19" t="n">
        <f>L644+M644</f>
        <v>142960</v>
      </c>
      <c r="O644" s="8" t="n">
        <v>250</v>
      </c>
      <c r="P644" s="20" t="n" hidden="false">
        <v>709</v>
      </c>
      <c r="Q644" s="19" t="n" hidden="false">
        <v/>
      </c>
      <c r="R644" s="19" t="n" hidden="false">
        <f>P644+Q644</f>
        <v>709</v>
      </c>
      <c r="S644" s="19" t="n" hidden="false">
        <f>ROUND(O644*P644,2)</f>
        <v>177250</v>
      </c>
      <c r="T644" s="19" t="n" hidden="false">
        <v/>
      </c>
      <c r="U644" s="19" t="n" hidden="false">
        <f>S644+T644</f>
        <v>177250</v>
      </c>
      <c r="V644" s="21" t="n" hidden="false">
        <f>U644/N644-1</f>
        <v>0.23985730274202566</v>
      </c>
      <c r="W644" s="8" t="n">
        <v>250</v>
      </c>
      <c r="X644" s="20" t="n" hidden="false">
        <v>733</v>
      </c>
      <c r="Y644" s="19" t="n" hidden="false">
        <v/>
      </c>
      <c r="Z644" s="19" t="n" hidden="false">
        <f>X644+Y644</f>
        <v>733</v>
      </c>
      <c r="AA644" s="19" t="n" hidden="false">
        <f>ROUND(W644*X644,2)</f>
        <v>183250</v>
      </c>
      <c r="AB644" s="19" t="n" hidden="false">
        <v/>
      </c>
      <c r="AC644" s="19" t="n" hidden="false">
        <f>AA644+AB644</f>
        <v>183250</v>
      </c>
      <c r="AD644" s="21" t="n" hidden="false">
        <f>AC644/N644-1</f>
        <v>0.2818270844991606</v>
      </c>
      <c r="AE644" s="8" t="n">
        <v>250</v>
      </c>
      <c r="AF644" s="20" t="n" hidden="false">
        <v>756</v>
      </c>
      <c r="AG644" s="19" t="n" hidden="false">
        <v/>
      </c>
      <c r="AH644" s="19" t="n" hidden="false">
        <f>AF644+AG644</f>
        <v>756</v>
      </c>
      <c r="AI644" s="19" t="n" hidden="false">
        <f>ROUND(AE644*AF644,2)</f>
        <v>189000</v>
      </c>
      <c r="AJ644" s="19" t="n" hidden="false">
        <v/>
      </c>
      <c r="AK644" s="19" t="n" hidden="false">
        <f>AI644+AJ644</f>
        <v>189000</v>
      </c>
      <c r="AL644" s="21" t="n" hidden="false">
        <f>AK644/N644-1</f>
        <v>0.32204812534974825</v>
      </c>
      <c r="AM644" s="8" t="n">
        <v>0</v>
      </c>
      <c r="AN644" s="19" t="n" hidden="false">
        <v>0</v>
      </c>
      <c r="AO644" s="19" t="n" hidden="false">
        <v/>
      </c>
      <c r="AP644" s="19" t="n" hidden="false">
        <f>AN644+AO644</f>
        <v>0</v>
      </c>
      <c r="AQ644" s="19" t="n" hidden="false">
        <f>ROUND(AM644*AN644,2)</f>
        <v>0</v>
      </c>
      <c r="AR644" s="19" t="n" hidden="false">
        <v/>
      </c>
      <c r="AS644" s="19" t="n" hidden="false">
        <f>AQ644+AR644</f>
        <v>0</v>
      </c>
      <c r="AT644" s="21" t="n" hidden="false">
        <f>AS644/N644-1</f>
        <v>-1</v>
      </c>
    </row>
    <row r="645" customFormat="false" hidden="false" outlineLevel="0" collapsed="false">
      <c r="A645" s="18" t="inlineStr">
        <is>
          <t xml:space="preserve">1.1.1.2.1.1.3.7.2</t>
        </is>
      </c>
      <c r="B645" s="18" t="inlineStr">
        <is>
          <t xml:space="preserve"/>
        </is>
      </c>
      <c r="C645" s="22" t="inlineStr">
        <is>
          <t xml:space="preserve">Кабель силовой ВВГнг(A)-LS 3х16мм2, 660В</t>
        </is>
      </c>
      <c r="D645" s="7" t="inlineStr">
        <is>
          <t xml:space="preserve">LSLTx</t>
        </is>
      </c>
      <c r="E645" s="7" t="inlineStr">
        <is>
          <t xml:space="preserve"/>
        </is>
      </c>
      <c r="F645" s="7" t="inlineStr">
        <is>
          <t xml:space="preserve">М</t>
        </is>
      </c>
      <c r="G645" s="7" t="inlineStr">
        <is>
          <t xml:space="preserve">1</t>
        </is>
      </c>
      <c r="H645" s="8" t="n">
        <v>140</v>
      </c>
      <c r="I645" s="23" t="n">
        <v>514.93</v>
      </c>
      <c r="J645" s="19" t="n">
        <v/>
      </c>
      <c r="K645" s="19" t="n">
        <f>ROUND(I645,2)+J645</f>
        <v>514.93</v>
      </c>
      <c r="L645" s="19" t="n">
        <f>ROUND(H645*ROUND(I645,2),2)</f>
        <v>72090.2</v>
      </c>
      <c r="M645" s="19" t="n">
        <v/>
      </c>
      <c r="N645" s="19" t="n">
        <f>L645+M645</f>
        <v>72090.2</v>
      </c>
      <c r="O645" s="8" t="n">
        <v>140</v>
      </c>
      <c r="P645" s="23" t="n" hidden="false">
        <v>514.93</v>
      </c>
      <c r="Q645" s="19" t="n" hidden="false">
        <v/>
      </c>
      <c r="R645" s="19" t="n" hidden="false">
        <f>P645+Q645</f>
        <v>514.93</v>
      </c>
      <c r="S645" s="19" t="n" hidden="false">
        <f>ROUND(O645*P645,2)</f>
        <v>72090.2</v>
      </c>
      <c r="T645" s="19" t="n" hidden="false">
        <v/>
      </c>
      <c r="U645" s="19" t="n" hidden="false">
        <f>S645+T645</f>
        <v>72090.2</v>
      </c>
      <c r="V645" s="21" t="n" hidden="false">
        <f>U645/N645-1</f>
        <v>0</v>
      </c>
      <c r="W645" s="8" t="n">
        <v>140</v>
      </c>
      <c r="X645" s="23" t="n" hidden="false">
        <v>514.93</v>
      </c>
      <c r="Y645" s="19" t="n" hidden="false">
        <v/>
      </c>
      <c r="Z645" s="19" t="n" hidden="false">
        <f>X645+Y645</f>
        <v>514.93</v>
      </c>
      <c r="AA645" s="19" t="n" hidden="false">
        <f>ROUND(W645*X645,2)</f>
        <v>72090.2</v>
      </c>
      <c r="AB645" s="19" t="n" hidden="false">
        <v/>
      </c>
      <c r="AC645" s="19" t="n" hidden="false">
        <f>AA645+AB645</f>
        <v>72090.2</v>
      </c>
      <c r="AD645" s="21" t="n" hidden="false">
        <f>AC645/N645-1</f>
        <v>0</v>
      </c>
      <c r="AE645" s="8" t="n">
        <v>140</v>
      </c>
      <c r="AF645" s="23" t="n" hidden="false">
        <v>514.93</v>
      </c>
      <c r="AG645" s="19" t="n" hidden="false">
        <v/>
      </c>
      <c r="AH645" s="19" t="n" hidden="false">
        <f>AF645+AG645</f>
        <v>514.93</v>
      </c>
      <c r="AI645" s="19" t="n" hidden="false">
        <f>ROUND(AE645*AF645,2)</f>
        <v>72090.2</v>
      </c>
      <c r="AJ645" s="19" t="n" hidden="false">
        <v/>
      </c>
      <c r="AK645" s="19" t="n" hidden="false">
        <f>AI645+AJ645</f>
        <v>72090.2</v>
      </c>
      <c r="AL645" s="21" t="n" hidden="false">
        <f>AK645/N645-1</f>
        <v>0</v>
      </c>
      <c r="AM645" s="8" t="n">
        <v>0</v>
      </c>
      <c r="AN645" s="23" t="n" hidden="false">
        <v>0</v>
      </c>
      <c r="AO645" s="19" t="n" hidden="false">
        <v/>
      </c>
      <c r="AP645" s="19" t="n" hidden="false">
        <f>AN645+AO645</f>
        <v>0</v>
      </c>
      <c r="AQ645" s="19" t="n" hidden="false">
        <f>ROUND(AM645*AN645,2)</f>
        <v>0</v>
      </c>
      <c r="AR645" s="19" t="n" hidden="false">
        <v/>
      </c>
      <c r="AS645" s="19" t="n" hidden="false">
        <f>AQ645+AR645</f>
        <v>0</v>
      </c>
      <c r="AT645" s="21" t="n" hidden="false">
        <f>AS645/N645-1</f>
        <v>-1</v>
      </c>
    </row>
    <row r="646" customFormat="false" hidden="false" outlineLevel="0" collapsed="false">
      <c r="A646" s="18" t="inlineStr">
        <is>
          <t xml:space="preserve">1.1.1.2.1.1.3.8</t>
        </is>
      </c>
      <c r="B646" s="18" t="inlineStr">
        <is>
          <t xml:space="preserve"/>
        </is>
      </c>
      <c r="C646" s="18" t="inlineStr">
        <is>
          <t xml:space="preserve">Затяжка кабеля, провода в трубу / 40-69 мм</t>
        </is>
      </c>
      <c r="D646" s="7" t="inlineStr">
        <is>
          <t xml:space="preserve">ЭМ 4.2
Поставщики: ООО "Богословский кабельный завод", Акционерное общество "Электрокабель" Кольчугинский завод"</t>
        </is>
      </c>
      <c r="E646" s="7" t="inlineStr">
        <is>
          <t xml:space="preserve">Выгружается из БО по объектам BIM-КЦ</t>
        </is>
      </c>
      <c r="F646" s="7" t="inlineStr">
        <is>
          <t xml:space="preserve">ПОГ М</t>
        </is>
      </c>
      <c r="G646" s="7" t="inlineStr">
        <is>
          <t xml:space="preserve">1</t>
        </is>
      </c>
      <c r="H646" s="8" t="n">
        <v>850</v>
      </c>
      <c r="I646" s="19" t="n">
        <f>ROUND((L647+L648+L649)/H646,2)</f>
        <v>558.9</v>
      </c>
      <c r="J646" s="20" t="n">
        <v>190</v>
      </c>
      <c r="K646" s="19" t="n">
        <f>I646+ROUND(J646,2)</f>
        <v>748.9</v>
      </c>
      <c r="L646" s="19" t="n">
        <f>ROUND(H646*I646,2)</f>
        <v>475065</v>
      </c>
      <c r="M646" s="19" t="n">
        <f>ROUND(H646*ROUND(J646,2),2)</f>
        <v>161500</v>
      </c>
      <c r="N646" s="19" t="n">
        <f>L646+M646</f>
        <v>636565</v>
      </c>
      <c r="O646" s="8" t="n">
        <v>850</v>
      </c>
      <c r="P646" s="19" t="n" hidden="false">
        <f>ROUND((S647+S648+S649)/O646,2)</f>
        <v>644.43</v>
      </c>
      <c r="Q646" s="20" t="n" hidden="false">
        <v>264</v>
      </c>
      <c r="R646" s="19" t="n" hidden="false">
        <f>P646+Q646</f>
        <v>908.43</v>
      </c>
      <c r="S646" s="19" t="n" hidden="false">
        <f>ROUND(O646*P646,2)</f>
        <v>547765.5</v>
      </c>
      <c r="T646" s="19" t="n" hidden="false">
        <f>ROUND(O646*Q646,2)</f>
        <v>224400</v>
      </c>
      <c r="U646" s="19" t="n" hidden="false">
        <f>S646+T646</f>
        <v>772165.5</v>
      </c>
      <c r="V646" s="21" t="n" hidden="false">
        <f>U646/N646-1</f>
        <v>0.21301909467218594</v>
      </c>
      <c r="W646" s="8" t="n">
        <v>850</v>
      </c>
      <c r="X646" s="19" t="n" hidden="false">
        <f>ROUND((AA647+AA648+AA649)/W646,2)</f>
        <v>659.39</v>
      </c>
      <c r="Y646" s="20" t="n" hidden="false">
        <v>550</v>
      </c>
      <c r="Z646" s="19" t="n" hidden="false">
        <f>X646+Y646</f>
        <v>1209.39</v>
      </c>
      <c r="AA646" s="19" t="n" hidden="false">
        <f>ROUND(W646*X646,2)</f>
        <v>560481.5</v>
      </c>
      <c r="AB646" s="19" t="n" hidden="false">
        <f>ROUND(W646*Y646,2)</f>
        <v>467500</v>
      </c>
      <c r="AC646" s="19" t="n" hidden="false">
        <f>AA646+AB646</f>
        <v>1027981.5</v>
      </c>
      <c r="AD646" s="21" t="n" hidden="false">
        <f>AC646/N646-1</f>
        <v>0.6148885031379356</v>
      </c>
      <c r="AE646" s="8" t="n">
        <v>850</v>
      </c>
      <c r="AF646" s="19" t="n" hidden="false">
        <f>ROUND((AI647+AI648+AI649)/AE646,2)</f>
        <v>673.73</v>
      </c>
      <c r="AG646" s="20" t="n" hidden="false">
        <v>450</v>
      </c>
      <c r="AH646" s="19" t="n" hidden="false">
        <f>AF646+AG646</f>
        <v>1123.73</v>
      </c>
      <c r="AI646" s="19" t="n" hidden="false">
        <f>ROUND(AE646*AF646,2)</f>
        <v>572670.5</v>
      </c>
      <c r="AJ646" s="19" t="n" hidden="false">
        <f>ROUND(AE646*AG646,2)</f>
        <v>382500</v>
      </c>
      <c r="AK646" s="19" t="n" hidden="false">
        <f>AI646+AJ646</f>
        <v>955170.5</v>
      </c>
      <c r="AL646" s="21" t="n" hidden="false">
        <f>AK646/N646-1</f>
        <v>0.5005074108692749</v>
      </c>
      <c r="AM646" s="8" t="n">
        <v>0</v>
      </c>
      <c r="AN646" s="19" t="n" hidden="false">
        <f>ROUND((AQ647+AQ648+AQ649)/AM646,2)</f>
        <v>0</v>
      </c>
      <c r="AO646" s="19" t="n" hidden="false">
        <v>0</v>
      </c>
      <c r="AP646" s="19" t="n" hidden="false">
        <f>AN646+AO646</f>
        <v>0</v>
      </c>
      <c r="AQ646" s="19" t="n" hidden="false">
        <f>ROUND(AM646*AN646,2)</f>
        <v>0</v>
      </c>
      <c r="AR646" s="19" t="n" hidden="false">
        <f>ROUND(AM646*AO646,2)</f>
        <v>0</v>
      </c>
      <c r="AS646" s="19" t="n" hidden="false">
        <f>AQ646+AR646</f>
        <v>0</v>
      </c>
      <c r="AT646" s="21" t="n" hidden="false">
        <f>AS646/N646-1</f>
        <v>-1</v>
      </c>
    </row>
    <row r="647" customFormat="false" hidden="false" outlineLevel="0" collapsed="false">
      <c r="A647" s="18" t="inlineStr">
        <is>
          <t xml:space="preserve">1.1.1.2.1.1.3.8.1</t>
        </is>
      </c>
      <c r="B647" s="18" t="inlineStr">
        <is>
          <t xml:space="preserve"/>
        </is>
      </c>
      <c r="C647" s="22" t="inlineStr">
        <is>
          <t xml:space="preserve">Кабель силовой ВВГнг(A)-FRLS 5х10мм2, 660В</t>
        </is>
      </c>
      <c r="D647" s="7" t="inlineStr">
        <is>
          <t xml:space="preserve"/>
        </is>
      </c>
      <c r="E647" s="7" t="inlineStr">
        <is>
          <t xml:space="preserve"/>
        </is>
      </c>
      <c r="F647" s="7" t="inlineStr">
        <is>
          <t xml:space="preserve">М</t>
        </is>
      </c>
      <c r="G647" s="7" t="inlineStr">
        <is>
          <t xml:space="preserve">1</t>
        </is>
      </c>
      <c r="H647" s="8" t="n">
        <v>180</v>
      </c>
      <c r="I647" s="23" t="n">
        <v>555.01</v>
      </c>
      <c r="J647" s="19" t="n">
        <v/>
      </c>
      <c r="K647" s="19" t="n">
        <f>ROUND(I647,2)+J647</f>
        <v>555.01</v>
      </c>
      <c r="L647" s="19" t="n">
        <f>ROUND(H647*ROUND(I647,2),2)</f>
        <v>99901.8</v>
      </c>
      <c r="M647" s="19" t="n">
        <v/>
      </c>
      <c r="N647" s="19" t="n">
        <f>L647+M647</f>
        <v>99901.8</v>
      </c>
      <c r="O647" s="8" t="n">
        <v>180</v>
      </c>
      <c r="P647" s="23" t="n" hidden="false">
        <v>555.01</v>
      </c>
      <c r="Q647" s="19" t="n" hidden="false">
        <v/>
      </c>
      <c r="R647" s="19" t="n" hidden="false">
        <f>P647+Q647</f>
        <v>555.01</v>
      </c>
      <c r="S647" s="19" t="n" hidden="false">
        <f>ROUND(O647*P647,2)</f>
        <v>99901.8</v>
      </c>
      <c r="T647" s="19" t="n" hidden="false">
        <v/>
      </c>
      <c r="U647" s="19" t="n" hidden="false">
        <f>S647+T647</f>
        <v>99901.8</v>
      </c>
      <c r="V647" s="21" t="n" hidden="false">
        <f>U647/N647-1</f>
        <v>0</v>
      </c>
      <c r="W647" s="8" t="n">
        <v>180</v>
      </c>
      <c r="X647" s="23" t="n" hidden="false">
        <v>555.01</v>
      </c>
      <c r="Y647" s="19" t="n" hidden="false">
        <v/>
      </c>
      <c r="Z647" s="19" t="n" hidden="false">
        <f>X647+Y647</f>
        <v>555.01</v>
      </c>
      <c r="AA647" s="19" t="n" hidden="false">
        <f>ROUND(W647*X647,2)</f>
        <v>99901.8</v>
      </c>
      <c r="AB647" s="19" t="n" hidden="false">
        <v/>
      </c>
      <c r="AC647" s="19" t="n" hidden="false">
        <f>AA647+AB647</f>
        <v>99901.8</v>
      </c>
      <c r="AD647" s="21" t="n" hidden="false">
        <f>AC647/N647-1</f>
        <v>0</v>
      </c>
      <c r="AE647" s="8" t="n">
        <v>180</v>
      </c>
      <c r="AF647" s="23" t="n" hidden="false">
        <v>555.01</v>
      </c>
      <c r="AG647" s="19" t="n" hidden="false">
        <v/>
      </c>
      <c r="AH647" s="19" t="n" hidden="false">
        <f>AF647+AG647</f>
        <v>555.01</v>
      </c>
      <c r="AI647" s="19" t="n" hidden="false">
        <f>ROUND(AE647*AF647,2)</f>
        <v>99901.8</v>
      </c>
      <c r="AJ647" s="19" t="n" hidden="false">
        <v/>
      </c>
      <c r="AK647" s="19" t="n" hidden="false">
        <f>AI647+AJ647</f>
        <v>99901.8</v>
      </c>
      <c r="AL647" s="21" t="n" hidden="false">
        <f>AK647/N647-1</f>
        <v>0</v>
      </c>
      <c r="AM647" s="8" t="n">
        <v>0</v>
      </c>
      <c r="AN647" s="23" t="n" hidden="false">
        <v>0</v>
      </c>
      <c r="AO647" s="19" t="n" hidden="false">
        <v/>
      </c>
      <c r="AP647" s="19" t="n" hidden="false">
        <f>AN647+AO647</f>
        <v>0</v>
      </c>
      <c r="AQ647" s="19" t="n" hidden="false">
        <f>ROUND(AM647*AN647,2)</f>
        <v>0</v>
      </c>
      <c r="AR647" s="19" t="n" hidden="false">
        <v/>
      </c>
      <c r="AS647" s="19" t="n" hidden="false">
        <f>AQ647+AR647</f>
        <v>0</v>
      </c>
      <c r="AT647" s="21" t="n" hidden="false">
        <f>AS647/N647-1</f>
        <v>-1</v>
      </c>
    </row>
    <row r="648" customFormat="false" hidden="false" outlineLevel="0" collapsed="false">
      <c r="A648" s="18" t="inlineStr">
        <is>
          <t xml:space="preserve">1.1.1.2.1.1.3.8.2</t>
        </is>
      </c>
      <c r="B648" s="18" t="inlineStr">
        <is>
          <t xml:space="preserve"/>
        </is>
      </c>
      <c r="C648" s="22" t="inlineStr">
        <is>
          <t xml:space="preserve">Кабель силовой ВВГнг(A)-LSLTx 5х10мм2, 1000В</t>
        </is>
      </c>
      <c r="D648" s="7" t="inlineStr">
        <is>
          <t xml:space="preserve"/>
        </is>
      </c>
      <c r="E648" s="7" t="inlineStr">
        <is>
          <t xml:space="preserve"/>
        </is>
      </c>
      <c r="F648" s="7" t="inlineStr">
        <is>
          <t xml:space="preserve">М</t>
        </is>
      </c>
      <c r="G648" s="7" t="inlineStr">
        <is>
          <t xml:space="preserve">1</t>
        </is>
      </c>
      <c r="H648" s="8" t="n">
        <v>530</v>
      </c>
      <c r="I648" s="20" t="n">
        <v>571.84</v>
      </c>
      <c r="J648" s="19" t="n">
        <v/>
      </c>
      <c r="K648" s="19" t="n">
        <f>ROUND(I648,2)+J648</f>
        <v>571.84</v>
      </c>
      <c r="L648" s="19" t="n">
        <f>ROUND(H648*ROUND(I648,2),2)</f>
        <v>303075.2</v>
      </c>
      <c r="M648" s="19" t="n">
        <v/>
      </c>
      <c r="N648" s="19" t="n">
        <f>L648+M648</f>
        <v>303075.2</v>
      </c>
      <c r="O648" s="8" t="n">
        <v>530</v>
      </c>
      <c r="P648" s="20" t="n" hidden="false">
        <v>709</v>
      </c>
      <c r="Q648" s="19" t="n" hidden="false">
        <v/>
      </c>
      <c r="R648" s="19" t="n" hidden="false">
        <f>P648+Q648</f>
        <v>709</v>
      </c>
      <c r="S648" s="19" t="n" hidden="false">
        <f>ROUND(O648*P648,2)</f>
        <v>375770</v>
      </c>
      <c r="T648" s="19" t="n" hidden="false">
        <v/>
      </c>
      <c r="U648" s="19" t="n" hidden="false">
        <f>S648+T648</f>
        <v>375770</v>
      </c>
      <c r="V648" s="21" t="n" hidden="false">
        <f>U648/N648-1</f>
        <v>0.23985730274202566</v>
      </c>
      <c r="W648" s="8" t="n">
        <v>530</v>
      </c>
      <c r="X648" s="20" t="n" hidden="false">
        <v>733</v>
      </c>
      <c r="Y648" s="19" t="n" hidden="false">
        <v/>
      </c>
      <c r="Z648" s="19" t="n" hidden="false">
        <f>X648+Y648</f>
        <v>733</v>
      </c>
      <c r="AA648" s="19" t="n" hidden="false">
        <f>ROUND(W648*X648,2)</f>
        <v>388490</v>
      </c>
      <c r="AB648" s="19" t="n" hidden="false">
        <v/>
      </c>
      <c r="AC648" s="19" t="n" hidden="false">
        <f>AA648+AB648</f>
        <v>388490</v>
      </c>
      <c r="AD648" s="21" t="n" hidden="false">
        <f>AC648/N648-1</f>
        <v>0.2818270844991606</v>
      </c>
      <c r="AE648" s="8" t="n">
        <v>530</v>
      </c>
      <c r="AF648" s="20" t="n" hidden="false">
        <v>756</v>
      </c>
      <c r="AG648" s="19" t="n" hidden="false">
        <v/>
      </c>
      <c r="AH648" s="19" t="n" hidden="false">
        <f>AF648+AG648</f>
        <v>756</v>
      </c>
      <c r="AI648" s="19" t="n" hidden="false">
        <f>ROUND(AE648*AF648,2)</f>
        <v>400680</v>
      </c>
      <c r="AJ648" s="19" t="n" hidden="false">
        <v/>
      </c>
      <c r="AK648" s="19" t="n" hidden="false">
        <f>AI648+AJ648</f>
        <v>400680</v>
      </c>
      <c r="AL648" s="21" t="n" hidden="false">
        <f>AK648/N648-1</f>
        <v>0.322048125349748</v>
      </c>
      <c r="AM648" s="8" t="n">
        <v>0</v>
      </c>
      <c r="AN648" s="19" t="n" hidden="false">
        <v>0</v>
      </c>
      <c r="AO648" s="19" t="n" hidden="false">
        <v/>
      </c>
      <c r="AP648" s="19" t="n" hidden="false">
        <f>AN648+AO648</f>
        <v>0</v>
      </c>
      <c r="AQ648" s="19" t="n" hidden="false">
        <f>ROUND(AM648*AN648,2)</f>
        <v>0</v>
      </c>
      <c r="AR648" s="19" t="n" hidden="false">
        <v/>
      </c>
      <c r="AS648" s="19" t="n" hidden="false">
        <f>AQ648+AR648</f>
        <v>0</v>
      </c>
      <c r="AT648" s="21" t="n" hidden="false">
        <f>AS648/N648-1</f>
        <v>-1</v>
      </c>
    </row>
    <row r="649" customFormat="false" hidden="false" outlineLevel="0" collapsed="false">
      <c r="A649" s="18" t="inlineStr">
        <is>
          <t xml:space="preserve">1.1.1.2.1.1.3.8.3</t>
        </is>
      </c>
      <c r="B649" s="18" t="inlineStr">
        <is>
          <t xml:space="preserve"/>
        </is>
      </c>
      <c r="C649" s="22" t="inlineStr">
        <is>
          <t xml:space="preserve">Кабель силовой ВВГнг(A)-LS 3х16мм2, 660В</t>
        </is>
      </c>
      <c r="D649" s="7" t="inlineStr">
        <is>
          <t xml:space="preserve"/>
        </is>
      </c>
      <c r="E649" s="7" t="inlineStr">
        <is>
          <t xml:space="preserve"/>
        </is>
      </c>
      <c r="F649" s="7" t="inlineStr">
        <is>
          <t xml:space="preserve">М</t>
        </is>
      </c>
      <c r="G649" s="7" t="inlineStr">
        <is>
          <t xml:space="preserve">1</t>
        </is>
      </c>
      <c r="H649" s="8" t="n">
        <v>140</v>
      </c>
      <c r="I649" s="23" t="n">
        <v>514.93</v>
      </c>
      <c r="J649" s="19" t="n">
        <v/>
      </c>
      <c r="K649" s="19" t="n">
        <f>ROUND(I649,2)+J649</f>
        <v>514.93</v>
      </c>
      <c r="L649" s="19" t="n">
        <f>ROUND(H649*ROUND(I649,2),2)</f>
        <v>72090.2</v>
      </c>
      <c r="M649" s="19" t="n">
        <v/>
      </c>
      <c r="N649" s="19" t="n">
        <f>L649+M649</f>
        <v>72090.2</v>
      </c>
      <c r="O649" s="8" t="n">
        <v>140</v>
      </c>
      <c r="P649" s="23" t="n" hidden="false">
        <v>514.93</v>
      </c>
      <c r="Q649" s="19" t="n" hidden="false">
        <v/>
      </c>
      <c r="R649" s="19" t="n" hidden="false">
        <f>P649+Q649</f>
        <v>514.93</v>
      </c>
      <c r="S649" s="19" t="n" hidden="false">
        <f>ROUND(O649*P649,2)</f>
        <v>72090.2</v>
      </c>
      <c r="T649" s="19" t="n" hidden="false">
        <v/>
      </c>
      <c r="U649" s="19" t="n" hidden="false">
        <f>S649+T649</f>
        <v>72090.2</v>
      </c>
      <c r="V649" s="21" t="n" hidden="false">
        <f>U649/N649-1</f>
        <v>0</v>
      </c>
      <c r="W649" s="8" t="n">
        <v>140</v>
      </c>
      <c r="X649" s="23" t="n" hidden="false">
        <v>514.93</v>
      </c>
      <c r="Y649" s="19" t="n" hidden="false">
        <v/>
      </c>
      <c r="Z649" s="19" t="n" hidden="false">
        <f>X649+Y649</f>
        <v>514.93</v>
      </c>
      <c r="AA649" s="19" t="n" hidden="false">
        <f>ROUND(W649*X649,2)</f>
        <v>72090.2</v>
      </c>
      <c r="AB649" s="19" t="n" hidden="false">
        <v/>
      </c>
      <c r="AC649" s="19" t="n" hidden="false">
        <f>AA649+AB649</f>
        <v>72090.2</v>
      </c>
      <c r="AD649" s="21" t="n" hidden="false">
        <f>AC649/N649-1</f>
        <v>0</v>
      </c>
      <c r="AE649" s="8" t="n">
        <v>140</v>
      </c>
      <c r="AF649" s="23" t="n" hidden="false">
        <v>514.93</v>
      </c>
      <c r="AG649" s="19" t="n" hidden="false">
        <v/>
      </c>
      <c r="AH649" s="19" t="n" hidden="false">
        <f>AF649+AG649</f>
        <v>514.93</v>
      </c>
      <c r="AI649" s="19" t="n" hidden="false">
        <f>ROUND(AE649*AF649,2)</f>
        <v>72090.2</v>
      </c>
      <c r="AJ649" s="19" t="n" hidden="false">
        <v/>
      </c>
      <c r="AK649" s="19" t="n" hidden="false">
        <f>AI649+AJ649</f>
        <v>72090.2</v>
      </c>
      <c r="AL649" s="21" t="n" hidden="false">
        <f>AK649/N649-1</f>
        <v>0</v>
      </c>
      <c r="AM649" s="8" t="n">
        <v>0</v>
      </c>
      <c r="AN649" s="23" t="n" hidden="false">
        <v>0</v>
      </c>
      <c r="AO649" s="19" t="n" hidden="false">
        <v/>
      </c>
      <c r="AP649" s="19" t="n" hidden="false">
        <f>AN649+AO649</f>
        <v>0</v>
      </c>
      <c r="AQ649" s="19" t="n" hidden="false">
        <f>ROUND(AM649*AN649,2)</f>
        <v>0</v>
      </c>
      <c r="AR649" s="19" t="n" hidden="false">
        <v/>
      </c>
      <c r="AS649" s="19" t="n" hidden="false">
        <f>AQ649+AR649</f>
        <v>0</v>
      </c>
      <c r="AT649" s="21" t="n" hidden="false">
        <f>AS649/N649-1</f>
        <v>-1</v>
      </c>
    </row>
    <row r="650" customFormat="false" hidden="false" outlineLevel="0" collapsed="false">
      <c r="A650" s="18" t="inlineStr">
        <is>
          <t xml:space="preserve">1.1.1.2.1.1.3.9</t>
        </is>
      </c>
      <c r="B650" s="18" t="inlineStr">
        <is>
          <t xml:space="preserve"/>
        </is>
      </c>
      <c r="C650" s="18" t="inlineStr">
        <is>
          <t xml:space="preserve">Затяжка кабеля, провода в трубу / 70-124 мм</t>
        </is>
      </c>
      <c r="D650" s="7" t="inlineStr">
        <is>
          <t xml:space="preserve">ЭМ 4.2
Поставщики: ООО "Богословский кабельный завод", Акционерное общество "Электрокабель" Кольчугинский завод"</t>
        </is>
      </c>
      <c r="E650" s="7" t="inlineStr">
        <is>
          <t xml:space="preserve">Выгружается из БО по объектам BIM-КЦ</t>
        </is>
      </c>
      <c r="F650" s="7" t="inlineStr">
        <is>
          <t xml:space="preserve">ПОГ М</t>
        </is>
      </c>
      <c r="G650" s="7" t="inlineStr">
        <is>
          <t xml:space="preserve">1</t>
        </is>
      </c>
      <c r="H650" s="8" t="n">
        <v>1735</v>
      </c>
      <c r="I650" s="19" t="n">
        <f>ROUND((L651+L652)/H650,2)</f>
        <v>905.3</v>
      </c>
      <c r="J650" s="20" t="n">
        <v>271</v>
      </c>
      <c r="K650" s="19" t="n">
        <f>I650+ROUND(J650,2)</f>
        <v>1176.3</v>
      </c>
      <c r="L650" s="19" t="n">
        <f>ROUND(H650*I650,2)</f>
        <v>1570695.5</v>
      </c>
      <c r="M650" s="19" t="n">
        <f>ROUND(H650*ROUND(J650,2),2)</f>
        <v>470185</v>
      </c>
      <c r="N650" s="19" t="n">
        <f>L650+M650</f>
        <v>2040880.5</v>
      </c>
      <c r="O650" s="8" t="n">
        <v>1735</v>
      </c>
      <c r="P650" s="19" t="n" hidden="false">
        <f>ROUND((S651+S652)/O650,2)</f>
        <v>905.3</v>
      </c>
      <c r="Q650" s="20" t="n" hidden="false">
        <v>383.6</v>
      </c>
      <c r="R650" s="19" t="n" hidden="false">
        <f>P650+Q650</f>
        <v>1288.9</v>
      </c>
      <c r="S650" s="19" t="n" hidden="false">
        <f>ROUND(O650*P650,2)</f>
        <v>1570695.5</v>
      </c>
      <c r="T650" s="19" t="n" hidden="false">
        <f>ROUND(O650*Q650,2)</f>
        <v>665546</v>
      </c>
      <c r="U650" s="19" t="n" hidden="false">
        <f>S650+T650</f>
        <v>2236241.5</v>
      </c>
      <c r="V650" s="21" t="n" hidden="false">
        <f>U650/N650-1</f>
        <v>0.09572387996259457</v>
      </c>
      <c r="W650" s="8" t="n">
        <v>1735</v>
      </c>
      <c r="X650" s="19" t="n" hidden="false">
        <f>ROUND((AA651+AA652)/W650,2)</f>
        <v>905.3</v>
      </c>
      <c r="Y650" s="20" t="n" hidden="false">
        <v>600</v>
      </c>
      <c r="Z650" s="19" t="n" hidden="false">
        <f>X650+Y650</f>
        <v>1505.3</v>
      </c>
      <c r="AA650" s="19" t="n" hidden="false">
        <f>ROUND(W650*X650,2)</f>
        <v>1570695.5</v>
      </c>
      <c r="AB650" s="19" t="n" hidden="false">
        <f>ROUND(W650*Y650,2)</f>
        <v>1041000</v>
      </c>
      <c r="AC650" s="19" t="n" hidden="false">
        <f>AA650+AB650</f>
        <v>2611695.5</v>
      </c>
      <c r="AD650" s="21" t="n" hidden="false">
        <f>AC650/N650-1</f>
        <v>0.279690555130494</v>
      </c>
      <c r="AE650" s="8" t="n">
        <v>1735</v>
      </c>
      <c r="AF650" s="19" t="n" hidden="false">
        <f>ROUND((AI651+AI652)/AE650,2)</f>
        <v>905.3</v>
      </c>
      <c r="AG650" s="20" t="n" hidden="false">
        <v>800</v>
      </c>
      <c r="AH650" s="19" t="n" hidden="false">
        <f>AF650+AG650</f>
        <v>1705.3</v>
      </c>
      <c r="AI650" s="19" t="n" hidden="false">
        <f>ROUND(AE650*AF650,2)</f>
        <v>1570695.5</v>
      </c>
      <c r="AJ650" s="19" t="n" hidden="false">
        <f>ROUND(AE650*AG650,2)</f>
        <v>1388000</v>
      </c>
      <c r="AK650" s="19" t="n" hidden="false">
        <f>AI650+AJ650</f>
        <v>2958695.5</v>
      </c>
      <c r="AL650" s="21" t="n" hidden="false">
        <f>AK650/N650-1</f>
        <v>0.44971520870526227</v>
      </c>
      <c r="AM650" s="8" t="n">
        <v>0</v>
      </c>
      <c r="AN650" s="19" t="n" hidden="false">
        <f>ROUND((AQ651+AQ652)/AM650,2)</f>
        <v>0</v>
      </c>
      <c r="AO650" s="19" t="n" hidden="false">
        <v>0</v>
      </c>
      <c r="AP650" s="19" t="n" hidden="false">
        <f>AN650+AO650</f>
        <v>0</v>
      </c>
      <c r="AQ650" s="19" t="n" hidden="false">
        <f>ROUND(AM650*AN650,2)</f>
        <v>0</v>
      </c>
      <c r="AR650" s="19" t="n" hidden="false">
        <f>ROUND(AM650*AO650,2)</f>
        <v>0</v>
      </c>
      <c r="AS650" s="19" t="n" hidden="false">
        <f>AQ650+AR650</f>
        <v>0</v>
      </c>
      <c r="AT650" s="21" t="n" hidden="false">
        <f>AS650/N650-1</f>
        <v>-1</v>
      </c>
    </row>
    <row r="651" customFormat="false" hidden="false" outlineLevel="0" collapsed="false">
      <c r="A651" s="18" t="inlineStr">
        <is>
          <t xml:space="preserve">1.1.1.2.1.1.3.9.1</t>
        </is>
      </c>
      <c r="B651" s="18" t="inlineStr">
        <is>
          <t xml:space="preserve"/>
        </is>
      </c>
      <c r="C651" s="22" t="inlineStr">
        <is>
          <t xml:space="preserve">Кабель силовой ВВГнг(A)-LSLTx 5х16мм2, 660В</t>
        </is>
      </c>
      <c r="D651" s="7" t="inlineStr">
        <is>
          <t xml:space="preserve"/>
        </is>
      </c>
      <c r="E651" s="7" t="inlineStr">
        <is>
          <t xml:space="preserve"/>
        </is>
      </c>
      <c r="F651" s="7" t="inlineStr">
        <is>
          <t xml:space="preserve">М</t>
        </is>
      </c>
      <c r="G651" s="7" t="inlineStr">
        <is>
          <t xml:space="preserve">1</t>
        </is>
      </c>
      <c r="H651" s="8" t="n">
        <v>1185</v>
      </c>
      <c r="I651" s="23" t="n">
        <v>907.23</v>
      </c>
      <c r="J651" s="19" t="n">
        <v/>
      </c>
      <c r="K651" s="19" t="n">
        <f>ROUND(I651,2)+J651</f>
        <v>907.23</v>
      </c>
      <c r="L651" s="19" t="n">
        <f>ROUND(H651*ROUND(I651,2),2)</f>
        <v>1075067.55</v>
      </c>
      <c r="M651" s="19" t="n">
        <v/>
      </c>
      <c r="N651" s="19" t="n">
        <f>L651+M651</f>
        <v>1075067.55</v>
      </c>
      <c r="O651" s="8" t="n">
        <v>1185</v>
      </c>
      <c r="P651" s="23" t="n" hidden="false">
        <v>907.23</v>
      </c>
      <c r="Q651" s="19" t="n" hidden="false">
        <v/>
      </c>
      <c r="R651" s="19" t="n" hidden="false">
        <f>P651+Q651</f>
        <v>907.23</v>
      </c>
      <c r="S651" s="19" t="n" hidden="false">
        <f>ROUND(O651*P651,2)</f>
        <v>1075067.55</v>
      </c>
      <c r="T651" s="19" t="n" hidden="false">
        <v/>
      </c>
      <c r="U651" s="19" t="n" hidden="false">
        <f>S651+T651</f>
        <v>1075067.55</v>
      </c>
      <c r="V651" s="21" t="n" hidden="false">
        <f>U651/N651-1</f>
        <v>0</v>
      </c>
      <c r="W651" s="8" t="n">
        <v>1185</v>
      </c>
      <c r="X651" s="23" t="n" hidden="false">
        <v>907.23</v>
      </c>
      <c r="Y651" s="19" t="n" hidden="false">
        <v/>
      </c>
      <c r="Z651" s="19" t="n" hidden="false">
        <f>X651+Y651</f>
        <v>907.23</v>
      </c>
      <c r="AA651" s="19" t="n" hidden="false">
        <f>ROUND(W651*X651,2)</f>
        <v>1075067.55</v>
      </c>
      <c r="AB651" s="19" t="n" hidden="false">
        <v/>
      </c>
      <c r="AC651" s="19" t="n" hidden="false">
        <f>AA651+AB651</f>
        <v>1075067.55</v>
      </c>
      <c r="AD651" s="21" t="n" hidden="false">
        <f>AC651/N651-1</f>
        <v>0</v>
      </c>
      <c r="AE651" s="8" t="n">
        <v>1185</v>
      </c>
      <c r="AF651" s="23" t="n" hidden="false">
        <v>907.23</v>
      </c>
      <c r="AG651" s="19" t="n" hidden="false">
        <v/>
      </c>
      <c r="AH651" s="19" t="n" hidden="false">
        <f>AF651+AG651</f>
        <v>907.23</v>
      </c>
      <c r="AI651" s="19" t="n" hidden="false">
        <f>ROUND(AE651*AF651,2)</f>
        <v>1075067.55</v>
      </c>
      <c r="AJ651" s="19" t="n" hidden="false">
        <v/>
      </c>
      <c r="AK651" s="19" t="n" hidden="false">
        <f>AI651+AJ651</f>
        <v>1075067.55</v>
      </c>
      <c r="AL651" s="21" t="n" hidden="false">
        <f>AK651/N651-1</f>
        <v>0</v>
      </c>
      <c r="AM651" s="8" t="n">
        <v>0</v>
      </c>
      <c r="AN651" s="23" t="n" hidden="false">
        <v>0</v>
      </c>
      <c r="AO651" s="19" t="n" hidden="false">
        <v/>
      </c>
      <c r="AP651" s="19" t="n" hidden="false">
        <f>AN651+AO651</f>
        <v>0</v>
      </c>
      <c r="AQ651" s="19" t="n" hidden="false">
        <f>ROUND(AM651*AN651,2)</f>
        <v>0</v>
      </c>
      <c r="AR651" s="19" t="n" hidden="false">
        <v/>
      </c>
      <c r="AS651" s="19" t="n" hidden="false">
        <f>AQ651+AR651</f>
        <v>0</v>
      </c>
      <c r="AT651" s="21" t="n" hidden="false">
        <f>AS651/N651-1</f>
        <v>-1</v>
      </c>
    </row>
    <row r="652" customFormat="false" hidden="false" outlineLevel="0" collapsed="false">
      <c r="A652" s="18" t="inlineStr">
        <is>
          <t xml:space="preserve">1.1.1.2.1.1.3.9.2</t>
        </is>
      </c>
      <c r="B652" s="18" t="inlineStr">
        <is>
          <t xml:space="preserve"/>
        </is>
      </c>
      <c r="C652" s="22" t="inlineStr">
        <is>
          <t xml:space="preserve">Кабель силовой ВВГнг(A)-FRLSLTx 5х16мм2, 660В</t>
        </is>
      </c>
      <c r="D652" s="7" t="inlineStr">
        <is>
          <t xml:space="preserve"/>
        </is>
      </c>
      <c r="E652" s="7" t="inlineStr">
        <is>
          <t xml:space="preserve"/>
        </is>
      </c>
      <c r="F652" s="7" t="inlineStr">
        <is>
          <t xml:space="preserve">М</t>
        </is>
      </c>
      <c r="G652" s="7" t="inlineStr">
        <is>
          <t xml:space="preserve">1</t>
        </is>
      </c>
      <c r="H652" s="8" t="n">
        <v>550</v>
      </c>
      <c r="I652" s="23" t="n">
        <v>901.15</v>
      </c>
      <c r="J652" s="19" t="n">
        <v/>
      </c>
      <c r="K652" s="19" t="n">
        <f>ROUND(I652,2)+J652</f>
        <v>901.15</v>
      </c>
      <c r="L652" s="19" t="n">
        <f>ROUND(H652*ROUND(I652,2),2)</f>
        <v>495632.5</v>
      </c>
      <c r="M652" s="19" t="n">
        <v/>
      </c>
      <c r="N652" s="19" t="n">
        <f>L652+M652</f>
        <v>495632.5</v>
      </c>
      <c r="O652" s="8" t="n">
        <v>550</v>
      </c>
      <c r="P652" s="23" t="n" hidden="false">
        <v>901.15</v>
      </c>
      <c r="Q652" s="19" t="n" hidden="false">
        <v/>
      </c>
      <c r="R652" s="19" t="n" hidden="false">
        <f>P652+Q652</f>
        <v>901.15</v>
      </c>
      <c r="S652" s="19" t="n" hidden="false">
        <f>ROUND(O652*P652,2)</f>
        <v>495632.5</v>
      </c>
      <c r="T652" s="19" t="n" hidden="false">
        <v/>
      </c>
      <c r="U652" s="19" t="n" hidden="false">
        <f>S652+T652</f>
        <v>495632.5</v>
      </c>
      <c r="V652" s="21" t="n" hidden="false">
        <f>U652/N652-1</f>
        <v>0</v>
      </c>
      <c r="W652" s="8" t="n">
        <v>550</v>
      </c>
      <c r="X652" s="23" t="n" hidden="false">
        <v>901.15</v>
      </c>
      <c r="Y652" s="19" t="n" hidden="false">
        <v/>
      </c>
      <c r="Z652" s="19" t="n" hidden="false">
        <f>X652+Y652</f>
        <v>901.15</v>
      </c>
      <c r="AA652" s="19" t="n" hidden="false">
        <f>ROUND(W652*X652,2)</f>
        <v>495632.5</v>
      </c>
      <c r="AB652" s="19" t="n" hidden="false">
        <v/>
      </c>
      <c r="AC652" s="19" t="n" hidden="false">
        <f>AA652+AB652</f>
        <v>495632.5</v>
      </c>
      <c r="AD652" s="21" t="n" hidden="false">
        <f>AC652/N652-1</f>
        <v>0</v>
      </c>
      <c r="AE652" s="8" t="n">
        <v>550</v>
      </c>
      <c r="AF652" s="23" t="n" hidden="false">
        <v>901.15</v>
      </c>
      <c r="AG652" s="19" t="n" hidden="false">
        <v/>
      </c>
      <c r="AH652" s="19" t="n" hidden="false">
        <f>AF652+AG652</f>
        <v>901.15</v>
      </c>
      <c r="AI652" s="19" t="n" hidden="false">
        <f>ROUND(AE652*AF652,2)</f>
        <v>495632.5</v>
      </c>
      <c r="AJ652" s="19" t="n" hidden="false">
        <v/>
      </c>
      <c r="AK652" s="19" t="n" hidden="false">
        <f>AI652+AJ652</f>
        <v>495632.5</v>
      </c>
      <c r="AL652" s="21" t="n" hidden="false">
        <f>AK652/N652-1</f>
        <v>0</v>
      </c>
      <c r="AM652" s="8" t="n">
        <v>0</v>
      </c>
      <c r="AN652" s="23" t="n" hidden="false">
        <v>0</v>
      </c>
      <c r="AO652" s="19" t="n" hidden="false">
        <v/>
      </c>
      <c r="AP652" s="19" t="n" hidden="false">
        <f>AN652+AO652</f>
        <v>0</v>
      </c>
      <c r="AQ652" s="19" t="n" hidden="false">
        <f>ROUND(AM652*AN652,2)</f>
        <v>0</v>
      </c>
      <c r="AR652" s="19" t="n" hidden="false">
        <v/>
      </c>
      <c r="AS652" s="19" t="n" hidden="false">
        <f>AQ652+AR652</f>
        <v>0</v>
      </c>
      <c r="AT652" s="21" t="n" hidden="false">
        <f>AS652/N652-1</f>
        <v>-1</v>
      </c>
    </row>
    <row r="653" customFormat="false" hidden="false" outlineLevel="0" collapsed="false">
      <c r="A653" s="18" t="inlineStr">
        <is>
          <t xml:space="preserve">1.1.1.2.1.1.3.10</t>
        </is>
      </c>
      <c r="B653" s="18" t="inlineStr">
        <is>
          <t xml:space="preserve"/>
        </is>
      </c>
      <c r="C653" s="18" t="inlineStr">
        <is>
          <t xml:space="preserve">Затяжка кабеля, провода в трубу / 125-249 мм</t>
        </is>
      </c>
      <c r="D653" s="7" t="inlineStr">
        <is>
          <t xml:space="preserve">ЭМ 4.1
Поставщики: ООО "Богословский кабельный завод", Акционерное общество "Электрокабель" Кольчугинский завод"</t>
        </is>
      </c>
      <c r="E653" s="7" t="inlineStr">
        <is>
          <t xml:space="preserve">Выгружается из БО по объектам BIM-КЦ</t>
        </is>
      </c>
      <c r="F653" s="7" t="inlineStr">
        <is>
          <t xml:space="preserve">ПОГ М</t>
        </is>
      </c>
      <c r="G653" s="7" t="inlineStr">
        <is>
          <t xml:space="preserve">1</t>
        </is>
      </c>
      <c r="H653" s="8" t="n">
        <v>50</v>
      </c>
      <c r="I653" s="19" t="n">
        <f>ROUND((L654)/H653,2)</f>
        <v>1378.14</v>
      </c>
      <c r="J653" s="20" t="n">
        <v>285</v>
      </c>
      <c r="K653" s="19" t="n">
        <f>I653+ROUND(J653,2)</f>
        <v>1663.14</v>
      </c>
      <c r="L653" s="19" t="n">
        <f>ROUND(H653*I653,2)</f>
        <v>68907</v>
      </c>
      <c r="M653" s="19" t="n">
        <f>ROUND(H653*ROUND(J653,2),2)</f>
        <v>14250</v>
      </c>
      <c r="N653" s="19" t="n">
        <f>L653+M653</f>
        <v>83157</v>
      </c>
      <c r="O653" s="8" t="n">
        <v>50</v>
      </c>
      <c r="P653" s="19" t="n" hidden="false">
        <f>ROUND((S654)/O653,2)</f>
        <v>1378.14</v>
      </c>
      <c r="Q653" s="20" t="n" hidden="false">
        <v>406</v>
      </c>
      <c r="R653" s="19" t="n" hidden="false">
        <f>P653+Q653</f>
        <v>1784.14</v>
      </c>
      <c r="S653" s="19" t="n" hidden="false">
        <f>ROUND(O653*P653,2)</f>
        <v>68907</v>
      </c>
      <c r="T653" s="19" t="n" hidden="false">
        <f>ROUND(O653*Q653,2)</f>
        <v>20300</v>
      </c>
      <c r="U653" s="19" t="n" hidden="false">
        <f>S653+T653</f>
        <v>89207</v>
      </c>
      <c r="V653" s="21" t="n" hidden="false">
        <f>U653/N653-1</f>
        <v>0.07275394735259799</v>
      </c>
      <c r="W653" s="8" t="n">
        <v>50</v>
      </c>
      <c r="X653" s="19" t="n" hidden="false">
        <f>ROUND((AA654)/W653,2)</f>
        <v>1378.14</v>
      </c>
      <c r="Y653" s="20" t="n" hidden="false">
        <v>650</v>
      </c>
      <c r="Z653" s="19" t="n" hidden="false">
        <f>X653+Y653</f>
        <v>2028.14</v>
      </c>
      <c r="AA653" s="19" t="n" hidden="false">
        <f>ROUND(W653*X653,2)</f>
        <v>68907</v>
      </c>
      <c r="AB653" s="19" t="n" hidden="false">
        <f>ROUND(W653*Y653,2)</f>
        <v>32500</v>
      </c>
      <c r="AC653" s="19" t="n" hidden="false">
        <f>AA653+AB653</f>
        <v>101407</v>
      </c>
      <c r="AD653" s="21" t="n" hidden="false">
        <f>AC653/N653-1</f>
        <v>0.21946438664213486</v>
      </c>
      <c r="AE653" s="8" t="n">
        <v>50</v>
      </c>
      <c r="AF653" s="19" t="n" hidden="false">
        <f>ROUND((AI654)/AE653,2)</f>
        <v>1378.14</v>
      </c>
      <c r="AG653" s="20" t="n" hidden="false">
        <v>1200</v>
      </c>
      <c r="AH653" s="19" t="n" hidden="false">
        <f>AF653+AG653</f>
        <v>2578.14</v>
      </c>
      <c r="AI653" s="19" t="n" hidden="false">
        <f>ROUND(AE653*AF653,2)</f>
        <v>68907</v>
      </c>
      <c r="AJ653" s="19" t="n" hidden="false">
        <f>ROUND(AE653*AG653,2)</f>
        <v>60000</v>
      </c>
      <c r="AK653" s="19" t="n" hidden="false">
        <f>AI653+AJ653</f>
        <v>128907</v>
      </c>
      <c r="AL653" s="21" t="n" hidden="false">
        <f>AK653/N653-1</f>
        <v>0.5501641473357626</v>
      </c>
      <c r="AM653" s="8" t="n">
        <v>0</v>
      </c>
      <c r="AN653" s="19" t="n" hidden="false">
        <f>ROUND((AQ654)/AM653,2)</f>
        <v>0</v>
      </c>
      <c r="AO653" s="19" t="n" hidden="false">
        <v>0</v>
      </c>
      <c r="AP653" s="19" t="n" hidden="false">
        <f>AN653+AO653</f>
        <v>0</v>
      </c>
      <c r="AQ653" s="19" t="n" hidden="false">
        <f>ROUND(AM653*AN653,2)</f>
        <v>0</v>
      </c>
      <c r="AR653" s="19" t="n" hidden="false">
        <f>ROUND(AM653*AO653,2)</f>
        <v>0</v>
      </c>
      <c r="AS653" s="19" t="n" hidden="false">
        <f>AQ653+AR653</f>
        <v>0</v>
      </c>
      <c r="AT653" s="21" t="n" hidden="false">
        <f>AS653/N653-1</f>
        <v>-1</v>
      </c>
    </row>
    <row r="654" customFormat="false" hidden="false" outlineLevel="0" collapsed="false">
      <c r="A654" s="18" t="inlineStr">
        <is>
          <t xml:space="preserve">1.1.1.2.1.1.3.10.1</t>
        </is>
      </c>
      <c r="B654" s="18" t="inlineStr">
        <is>
          <t xml:space="preserve"/>
        </is>
      </c>
      <c r="C654" s="22" t="inlineStr">
        <is>
          <t xml:space="preserve">Кабель силовой ВВГнг(A)-LSLTx 5х25мм2, 660В</t>
        </is>
      </c>
      <c r="D654" s="7" t="inlineStr">
        <is>
          <t xml:space="preserve"/>
        </is>
      </c>
      <c r="E654" s="7" t="inlineStr">
        <is>
          <t xml:space="preserve"/>
        </is>
      </c>
      <c r="F654" s="7" t="inlineStr">
        <is>
          <t xml:space="preserve">М</t>
        </is>
      </c>
      <c r="G654" s="7" t="inlineStr">
        <is>
          <t xml:space="preserve">1</t>
        </is>
      </c>
      <c r="H654" s="8" t="n">
        <v>50</v>
      </c>
      <c r="I654" s="23" t="n">
        <v>1378.14</v>
      </c>
      <c r="J654" s="19" t="n">
        <v/>
      </c>
      <c r="K654" s="19" t="n">
        <f>ROUND(I654,2)+J654</f>
        <v>1378.14</v>
      </c>
      <c r="L654" s="19" t="n">
        <f>ROUND(H654*ROUND(I654,2),2)</f>
        <v>68907</v>
      </c>
      <c r="M654" s="19" t="n">
        <v/>
      </c>
      <c r="N654" s="19" t="n">
        <f>L654+M654</f>
        <v>68907</v>
      </c>
      <c r="O654" s="8" t="n">
        <v>50</v>
      </c>
      <c r="P654" s="23" t="n" hidden="false">
        <v>1378.14</v>
      </c>
      <c r="Q654" s="19" t="n" hidden="false">
        <v/>
      </c>
      <c r="R654" s="19" t="n" hidden="false">
        <f>P654+Q654</f>
        <v>1378.14</v>
      </c>
      <c r="S654" s="19" t="n" hidden="false">
        <f>ROUND(O654*P654,2)</f>
        <v>68907</v>
      </c>
      <c r="T654" s="19" t="n" hidden="false">
        <v/>
      </c>
      <c r="U654" s="19" t="n" hidden="false">
        <f>S654+T654</f>
        <v>68907</v>
      </c>
      <c r="V654" s="21" t="n" hidden="false">
        <f>U654/N654-1</f>
        <v>0</v>
      </c>
      <c r="W654" s="8" t="n">
        <v>50</v>
      </c>
      <c r="X654" s="23" t="n" hidden="false">
        <v>1378.14</v>
      </c>
      <c r="Y654" s="19" t="n" hidden="false">
        <v/>
      </c>
      <c r="Z654" s="19" t="n" hidden="false">
        <f>X654+Y654</f>
        <v>1378.14</v>
      </c>
      <c r="AA654" s="19" t="n" hidden="false">
        <f>ROUND(W654*X654,2)</f>
        <v>68907</v>
      </c>
      <c r="AB654" s="19" t="n" hidden="false">
        <v/>
      </c>
      <c r="AC654" s="19" t="n" hidden="false">
        <f>AA654+AB654</f>
        <v>68907</v>
      </c>
      <c r="AD654" s="21" t="n" hidden="false">
        <f>AC654/N654-1</f>
        <v>0</v>
      </c>
      <c r="AE654" s="8" t="n">
        <v>50</v>
      </c>
      <c r="AF654" s="23" t="n" hidden="false">
        <v>1378.14</v>
      </c>
      <c r="AG654" s="19" t="n" hidden="false">
        <v/>
      </c>
      <c r="AH654" s="19" t="n" hidden="false">
        <f>AF654+AG654</f>
        <v>1378.14</v>
      </c>
      <c r="AI654" s="19" t="n" hidden="false">
        <f>ROUND(AE654*AF654,2)</f>
        <v>68907</v>
      </c>
      <c r="AJ654" s="19" t="n" hidden="false">
        <v/>
      </c>
      <c r="AK654" s="19" t="n" hidden="false">
        <f>AI654+AJ654</f>
        <v>68907</v>
      </c>
      <c r="AL654" s="21" t="n" hidden="false">
        <f>AK654/N654-1</f>
        <v>0</v>
      </c>
      <c r="AM654" s="8" t="n">
        <v>0</v>
      </c>
      <c r="AN654" s="23" t="n" hidden="false">
        <v>0</v>
      </c>
      <c r="AO654" s="19" t="n" hidden="false">
        <v/>
      </c>
      <c r="AP654" s="19" t="n" hidden="false">
        <f>AN654+AO654</f>
        <v>0</v>
      </c>
      <c r="AQ654" s="19" t="n" hidden="false">
        <f>ROUND(AM654*AN654,2)</f>
        <v>0</v>
      </c>
      <c r="AR654" s="19" t="n" hidden="false">
        <v/>
      </c>
      <c r="AS654" s="19" t="n" hidden="false">
        <f>AQ654+AR654</f>
        <v>0</v>
      </c>
      <c r="AT654" s="21" t="n" hidden="false">
        <f>AS654/N654-1</f>
        <v>-1</v>
      </c>
    </row>
    <row r="655" customFormat="false" hidden="false" outlineLevel="0" collapsed="false">
      <c r="A655" s="18" t="inlineStr">
        <is>
          <t xml:space="preserve">1.1.1.2.1.1.3.11</t>
        </is>
      </c>
      <c r="B655" s="18" t="inlineStr">
        <is>
          <t xml:space="preserve"/>
        </is>
      </c>
      <c r="C655" s="18" t="inlineStr">
        <is>
          <t xml:space="preserve">Затяжка кабеля, провода в трубу / 125-249 мм</t>
        </is>
      </c>
      <c r="D655" s="7" t="inlineStr">
        <is>
          <t xml:space="preserve">ЭМ 4.2
Поставщики: ООО "Богословский кабельный завод", Акционерное общество "Электрокабель" Кольчугинский завод"</t>
        </is>
      </c>
      <c r="E655" s="7" t="inlineStr">
        <is>
          <t xml:space="preserve">Выгружается из БО по объектам BIM-КЦ</t>
        </is>
      </c>
      <c r="F655" s="7" t="inlineStr">
        <is>
          <t xml:space="preserve">ПОГ М</t>
        </is>
      </c>
      <c r="G655" s="7" t="inlineStr">
        <is>
          <t xml:space="preserve">1</t>
        </is>
      </c>
      <c r="H655" s="8" t="n">
        <v>440</v>
      </c>
      <c r="I655" s="19" t="n">
        <f>ROUND((L656+L657)/H655,2)</f>
        <v>1173.2</v>
      </c>
      <c r="J655" s="20" t="n">
        <v>285</v>
      </c>
      <c r="K655" s="19" t="n">
        <f>I655+ROUND(J655,2)</f>
        <v>1458.2</v>
      </c>
      <c r="L655" s="19" t="n">
        <f>ROUND(H655*I655,2)</f>
        <v>516208</v>
      </c>
      <c r="M655" s="19" t="n">
        <f>ROUND(H655*ROUND(J655,2),2)</f>
        <v>125400</v>
      </c>
      <c r="N655" s="19" t="n">
        <f>L655+M655</f>
        <v>641608</v>
      </c>
      <c r="O655" s="8" t="n">
        <v>440</v>
      </c>
      <c r="P655" s="19" t="n" hidden="false">
        <f>ROUND((S656+S657)/O655,2)</f>
        <v>1373.5</v>
      </c>
      <c r="Q655" s="20" t="n" hidden="false">
        <v>406</v>
      </c>
      <c r="R655" s="19" t="n" hidden="false">
        <f>P655+Q655</f>
        <v>1779.5</v>
      </c>
      <c r="S655" s="19" t="n" hidden="false">
        <f>ROUND(O655*P655,2)</f>
        <v>604340</v>
      </c>
      <c r="T655" s="19" t="n" hidden="false">
        <f>ROUND(O655*Q655,2)</f>
        <v>178640</v>
      </c>
      <c r="U655" s="19" t="n" hidden="false">
        <f>S655+T655</f>
        <v>782980</v>
      </c>
      <c r="V655" s="21" t="n" hidden="false">
        <f>U655/N655-1</f>
        <v>0.2203401453847209</v>
      </c>
      <c r="W655" s="8" t="n">
        <v>440</v>
      </c>
      <c r="X655" s="19" t="n" hidden="false">
        <f>ROUND((AA656+AA657)/W655,2)</f>
        <v>1419.32</v>
      </c>
      <c r="Y655" s="20" t="n" hidden="false">
        <v>650</v>
      </c>
      <c r="Z655" s="19" t="n" hidden="false">
        <f>X655+Y655</f>
        <v>2069.32</v>
      </c>
      <c r="AA655" s="19" t="n" hidden="false">
        <f>ROUND(W655*X655,2)</f>
        <v>624500.8</v>
      </c>
      <c r="AB655" s="19" t="n" hidden="false">
        <f>ROUND(W655*Y655,2)</f>
        <v>286000</v>
      </c>
      <c r="AC655" s="19" t="n" hidden="false">
        <f>AA655+AB655</f>
        <v>910500.8</v>
      </c>
      <c r="AD655" s="21" t="n" hidden="false">
        <f>AC655/N655-1</f>
        <v>0.4190920312714306</v>
      </c>
      <c r="AE655" s="8" t="n">
        <v>440</v>
      </c>
      <c r="AF655" s="19" t="n" hidden="false">
        <f>ROUND((AI656+AI657)/AE655,2)</f>
        <v>1417.14</v>
      </c>
      <c r="AG655" s="20" t="n" hidden="false">
        <v>1200</v>
      </c>
      <c r="AH655" s="19" t="n" hidden="false">
        <f>AF655+AG655</f>
        <v>2617.14</v>
      </c>
      <c r="AI655" s="19" t="n" hidden="false">
        <f>ROUND(AE655*AF655,2)</f>
        <v>623541.6</v>
      </c>
      <c r="AJ655" s="19" t="n" hidden="false">
        <f>ROUND(AE655*AG655,2)</f>
        <v>528000</v>
      </c>
      <c r="AK655" s="19" t="n" hidden="false">
        <f>AI655+AJ655</f>
        <v>1151541.6</v>
      </c>
      <c r="AL655" s="21" t="n" hidden="false">
        <f>AK655/N655-1</f>
        <v>0.7947743793718285</v>
      </c>
      <c r="AM655" s="8" t="n">
        <v>0</v>
      </c>
      <c r="AN655" s="19" t="n" hidden="false">
        <f>ROUND((AQ656+AQ657)/AM655,2)</f>
        <v>0</v>
      </c>
      <c r="AO655" s="19" t="n" hidden="false">
        <v>0</v>
      </c>
      <c r="AP655" s="19" t="n" hidden="false">
        <f>AN655+AO655</f>
        <v>0</v>
      </c>
      <c r="AQ655" s="19" t="n" hidden="false">
        <f>ROUND(AM655*AN655,2)</f>
        <v>0</v>
      </c>
      <c r="AR655" s="19" t="n" hidden="false">
        <f>ROUND(AM655*AO655,2)</f>
        <v>0</v>
      </c>
      <c r="AS655" s="19" t="n" hidden="false">
        <f>AQ655+AR655</f>
        <v>0</v>
      </c>
      <c r="AT655" s="21" t="n" hidden="false">
        <f>AS655/N655-1</f>
        <v>-1</v>
      </c>
    </row>
    <row r="656" customFormat="false" hidden="false" outlineLevel="0" collapsed="false">
      <c r="A656" s="18" t="inlineStr">
        <is>
          <t xml:space="preserve">1.1.1.2.1.1.3.11.1</t>
        </is>
      </c>
      <c r="B656" s="18" t="inlineStr">
        <is>
          <t xml:space="preserve"/>
        </is>
      </c>
      <c r="C656" s="22" t="inlineStr">
        <is>
          <t xml:space="preserve">Кабель силовой ВВГнг(A)-LSLTx 5х35мм2, 1000В</t>
        </is>
      </c>
      <c r="D656" s="7" t="inlineStr">
        <is>
          <t xml:space="preserve"/>
        </is>
      </c>
      <c r="E656" s="7" t="inlineStr">
        <is>
          <t xml:space="preserve"/>
        </is>
      </c>
      <c r="F656" s="7" t="inlineStr">
        <is>
          <t xml:space="preserve">М</t>
        </is>
      </c>
      <c r="G656" s="7" t="inlineStr">
        <is>
          <t xml:space="preserve">1</t>
        </is>
      </c>
      <c r="H656" s="8" t="n">
        <v>160</v>
      </c>
      <c r="I656" s="20" t="n">
        <v>1864.16</v>
      </c>
      <c r="J656" s="19" t="n">
        <v/>
      </c>
      <c r="K656" s="19" t="n">
        <f>ROUND(I656,2)+J656</f>
        <v>1864.16</v>
      </c>
      <c r="L656" s="19" t="n">
        <f>ROUND(H656*ROUND(I656,2),2)</f>
        <v>298265.6</v>
      </c>
      <c r="M656" s="19" t="n">
        <v/>
      </c>
      <c r="N656" s="19" t="n">
        <f>L656+M656</f>
        <v>298265.6</v>
      </c>
      <c r="O656" s="8" t="n">
        <v>160</v>
      </c>
      <c r="P656" s="20" t="n" hidden="false">
        <v>2415</v>
      </c>
      <c r="Q656" s="19" t="n" hidden="false">
        <v/>
      </c>
      <c r="R656" s="19" t="n" hidden="false">
        <f>P656+Q656</f>
        <v>2415</v>
      </c>
      <c r="S656" s="19" t="n" hidden="false">
        <f>ROUND(O656*P656,2)</f>
        <v>386400</v>
      </c>
      <c r="T656" s="19" t="n" hidden="false">
        <v/>
      </c>
      <c r="U656" s="19" t="n" hidden="false">
        <f>S656+T656</f>
        <v>386400</v>
      </c>
      <c r="V656" s="21" t="n" hidden="false">
        <f>U656/N656-1</f>
        <v>0.29548965754012535</v>
      </c>
      <c r="W656" s="8" t="n">
        <v>160</v>
      </c>
      <c r="X656" s="20" t="n" hidden="false">
        <v>2541</v>
      </c>
      <c r="Y656" s="19" t="n" hidden="false">
        <v/>
      </c>
      <c r="Z656" s="19" t="n" hidden="false">
        <f>X656+Y656</f>
        <v>2541</v>
      </c>
      <c r="AA656" s="19" t="n" hidden="false">
        <f>ROUND(W656*X656,2)</f>
        <v>406560</v>
      </c>
      <c r="AB656" s="19" t="n" hidden="false">
        <v/>
      </c>
      <c r="AC656" s="19" t="n" hidden="false">
        <f>AA656+AB656</f>
        <v>406560</v>
      </c>
      <c r="AD656" s="21" t="n" hidden="false">
        <f>AC656/N656-1</f>
        <v>0.3630804222813493</v>
      </c>
      <c r="AE656" s="8" t="n">
        <v>160</v>
      </c>
      <c r="AF656" s="20" t="n" hidden="false">
        <v>2535</v>
      </c>
      <c r="AG656" s="19" t="n" hidden="false">
        <v/>
      </c>
      <c r="AH656" s="19" t="n" hidden="false">
        <f>AF656+AG656</f>
        <v>2535</v>
      </c>
      <c r="AI656" s="19" t="n" hidden="false">
        <f>ROUND(AE656*AF656,2)</f>
        <v>405600</v>
      </c>
      <c r="AJ656" s="19" t="n" hidden="false">
        <v/>
      </c>
      <c r="AK656" s="19" t="n" hidden="false">
        <f>AI656+AJ656</f>
        <v>405600</v>
      </c>
      <c r="AL656" s="21" t="n" hidden="false">
        <f>AK656/N656-1</f>
        <v>0.3598618144365291</v>
      </c>
      <c r="AM656" s="8" t="n">
        <v>0</v>
      </c>
      <c r="AN656" s="19" t="n" hidden="false">
        <v>0</v>
      </c>
      <c r="AO656" s="19" t="n" hidden="false">
        <v/>
      </c>
      <c r="AP656" s="19" t="n" hidden="false">
        <f>AN656+AO656</f>
        <v>0</v>
      </c>
      <c r="AQ656" s="19" t="n" hidden="false">
        <f>ROUND(AM656*AN656,2)</f>
        <v>0</v>
      </c>
      <c r="AR656" s="19" t="n" hidden="false">
        <v/>
      </c>
      <c r="AS656" s="19" t="n" hidden="false">
        <f>AQ656+AR656</f>
        <v>0</v>
      </c>
      <c r="AT656" s="21" t="n" hidden="false">
        <f>AS656/N656-1</f>
        <v>-1</v>
      </c>
    </row>
    <row r="657" customFormat="false" hidden="false" outlineLevel="0" collapsed="false">
      <c r="A657" s="18" t="inlineStr">
        <is>
          <t xml:space="preserve">1.1.1.2.1.1.3.11.2</t>
        </is>
      </c>
      <c r="B657" s="18" t="inlineStr">
        <is>
          <t xml:space="preserve"/>
        </is>
      </c>
      <c r="C657" s="22" t="inlineStr">
        <is>
          <t xml:space="preserve">Кабель силовой ВВГнг(A)-FRLSLTx 5х25мм2, 660В</t>
        </is>
      </c>
      <c r="D657" s="7" t="inlineStr">
        <is>
          <t xml:space="preserve"/>
        </is>
      </c>
      <c r="E657" s="7" t="inlineStr">
        <is>
          <t xml:space="preserve"/>
        </is>
      </c>
      <c r="F657" s="7" t="inlineStr">
        <is>
          <t xml:space="preserve">М</t>
        </is>
      </c>
      <c r="G657" s="7" t="inlineStr">
        <is>
          <t xml:space="preserve">1</t>
        </is>
      </c>
      <c r="H657" s="8" t="n">
        <v>280</v>
      </c>
      <c r="I657" s="23" t="n">
        <v>778.36</v>
      </c>
      <c r="J657" s="19" t="n">
        <v/>
      </c>
      <c r="K657" s="19" t="n">
        <f>ROUND(I657,2)+J657</f>
        <v>778.36</v>
      </c>
      <c r="L657" s="19" t="n">
        <f>ROUND(H657*ROUND(I657,2),2)</f>
        <v>217940.8</v>
      </c>
      <c r="M657" s="19" t="n">
        <v/>
      </c>
      <c r="N657" s="19" t="n">
        <f>L657+M657</f>
        <v>217940.8</v>
      </c>
      <c r="O657" s="8" t="n">
        <v>280</v>
      </c>
      <c r="P657" s="23" t="n" hidden="false">
        <v>778.36</v>
      </c>
      <c r="Q657" s="19" t="n" hidden="false">
        <v/>
      </c>
      <c r="R657" s="19" t="n" hidden="false">
        <f>P657+Q657</f>
        <v>778.36</v>
      </c>
      <c r="S657" s="19" t="n" hidden="false">
        <f>ROUND(O657*P657,2)</f>
        <v>217940.8</v>
      </c>
      <c r="T657" s="19" t="n" hidden="false">
        <v/>
      </c>
      <c r="U657" s="19" t="n" hidden="false">
        <f>S657+T657</f>
        <v>217940.8</v>
      </c>
      <c r="V657" s="21" t="n" hidden="false">
        <f>U657/N657-1</f>
        <v>0</v>
      </c>
      <c r="W657" s="8" t="n">
        <v>280</v>
      </c>
      <c r="X657" s="23" t="n" hidden="false">
        <v>778.36</v>
      </c>
      <c r="Y657" s="19" t="n" hidden="false">
        <v/>
      </c>
      <c r="Z657" s="19" t="n" hidden="false">
        <f>X657+Y657</f>
        <v>778.36</v>
      </c>
      <c r="AA657" s="19" t="n" hidden="false">
        <f>ROUND(W657*X657,2)</f>
        <v>217940.8</v>
      </c>
      <c r="AB657" s="19" t="n" hidden="false">
        <v/>
      </c>
      <c r="AC657" s="19" t="n" hidden="false">
        <f>AA657+AB657</f>
        <v>217940.8</v>
      </c>
      <c r="AD657" s="21" t="n" hidden="false">
        <f>AC657/N657-1</f>
        <v>0</v>
      </c>
      <c r="AE657" s="8" t="n">
        <v>280</v>
      </c>
      <c r="AF657" s="23" t="n" hidden="false">
        <v>778.36</v>
      </c>
      <c r="AG657" s="19" t="n" hidden="false">
        <v/>
      </c>
      <c r="AH657" s="19" t="n" hidden="false">
        <f>AF657+AG657</f>
        <v>778.36</v>
      </c>
      <c r="AI657" s="19" t="n" hidden="false">
        <f>ROUND(AE657*AF657,2)</f>
        <v>217940.8</v>
      </c>
      <c r="AJ657" s="19" t="n" hidden="false">
        <v/>
      </c>
      <c r="AK657" s="19" t="n" hidden="false">
        <f>AI657+AJ657</f>
        <v>217940.8</v>
      </c>
      <c r="AL657" s="21" t="n" hidden="false">
        <f>AK657/N657-1</f>
        <v>0</v>
      </c>
      <c r="AM657" s="8" t="n">
        <v>0</v>
      </c>
      <c r="AN657" s="23" t="n" hidden="false">
        <v>0</v>
      </c>
      <c r="AO657" s="19" t="n" hidden="false">
        <v/>
      </c>
      <c r="AP657" s="19" t="n" hidden="false">
        <f>AN657+AO657</f>
        <v>0</v>
      </c>
      <c r="AQ657" s="19" t="n" hidden="false">
        <f>ROUND(AM657*AN657,2)</f>
        <v>0</v>
      </c>
      <c r="AR657" s="19" t="n" hidden="false">
        <v/>
      </c>
      <c r="AS657" s="19" t="n" hidden="false">
        <f>AQ657+AR657</f>
        <v>0</v>
      </c>
      <c r="AT657" s="21" t="n" hidden="false">
        <f>AS657/N657-1</f>
        <v>-1</v>
      </c>
    </row>
    <row r="658" customFormat="false" hidden="false" outlineLevel="0" collapsed="false">
      <c r="A658" s="18" t="inlineStr">
        <is>
          <t xml:space="preserve">1.1.1.2.1.1.3.12</t>
        </is>
      </c>
      <c r="B658" s="18" t="inlineStr">
        <is>
          <t xml:space="preserve"/>
        </is>
      </c>
      <c r="C658" s="18" t="inlineStr">
        <is>
          <t xml:space="preserve">Прокладка кабеля, провода в лотке, металлоконструкциях / 1,5-6 мм</t>
        </is>
      </c>
      <c r="D658" s="7" t="inlineStr">
        <is>
          <t xml:space="preserve">ЭО
Поставщики: ООО "Богословский кабельный завод", Акционерное общество "Электрокабель" Кольчугинский завод"</t>
        </is>
      </c>
      <c r="E658" s="7" t="inlineStr">
        <is>
          <t xml:space="preserve">Выгружается из БО по объектам BIM-КЦ</t>
        </is>
      </c>
      <c r="F658" s="7" t="inlineStr">
        <is>
          <t xml:space="preserve">М</t>
        </is>
      </c>
      <c r="G658" s="7" t="inlineStr">
        <is>
          <t xml:space="preserve">1</t>
        </is>
      </c>
      <c r="H658" s="8" t="n">
        <v>2428</v>
      </c>
      <c r="I658" s="19" t="n">
        <f>ROUND((L659+L660)/H658,2)</f>
        <v>64.97</v>
      </c>
      <c r="J658" s="20" t="n">
        <v>108</v>
      </c>
      <c r="K658" s="19" t="n">
        <f>I658+ROUND(J658,2)</f>
        <v>172.97</v>
      </c>
      <c r="L658" s="19" t="n">
        <f>ROUND(H658*I658,2)</f>
        <v>157747.16</v>
      </c>
      <c r="M658" s="19" t="n">
        <f>ROUND(H658*ROUND(J658,2),2)</f>
        <v>262224</v>
      </c>
      <c r="N658" s="19" t="n">
        <f>L658+M658</f>
        <v>419971.16</v>
      </c>
      <c r="O658" s="8" t="n">
        <v>2428</v>
      </c>
      <c r="P658" s="19" t="n" hidden="false">
        <f>ROUND((S659+S660)/O658,2)</f>
        <v>64.97</v>
      </c>
      <c r="Q658" s="20" t="n" hidden="false">
        <v>152.8</v>
      </c>
      <c r="R658" s="19" t="n" hidden="false">
        <f>P658+Q658</f>
        <v>217.77</v>
      </c>
      <c r="S658" s="19" t="n" hidden="false">
        <f>ROUND(O658*P658,2)</f>
        <v>157747.16</v>
      </c>
      <c r="T658" s="19" t="n" hidden="false">
        <f>ROUND(O658*Q658,2)</f>
        <v>370998.4</v>
      </c>
      <c r="U658" s="19" t="n" hidden="false">
        <f>S658+T658</f>
        <v>528745.56</v>
      </c>
      <c r="V658" s="21" t="n" hidden="false">
        <f>U658/N658-1</f>
        <v>0.25900445163901265</v>
      </c>
      <c r="W658" s="8" t="n">
        <v>2428</v>
      </c>
      <c r="X658" s="19" t="n" hidden="false">
        <f>ROUND((AA659+AA660)/W658,2)</f>
        <v>64.97</v>
      </c>
      <c r="Y658" s="20" t="n" hidden="false">
        <v>235</v>
      </c>
      <c r="Z658" s="19" t="n" hidden="false">
        <f>X658+Y658</f>
        <v>299.97</v>
      </c>
      <c r="AA658" s="19" t="n" hidden="false">
        <f>ROUND(W658*X658,2)</f>
        <v>157747.16</v>
      </c>
      <c r="AB658" s="19" t="n" hidden="false">
        <f>ROUND(W658*Y658,2)</f>
        <v>570580</v>
      </c>
      <c r="AC658" s="19" t="n" hidden="false">
        <f>AA658+AB658</f>
        <v>728327.16</v>
      </c>
      <c r="AD658" s="21" t="n" hidden="false">
        <f>AC658/N658-1</f>
        <v>0.7342313696016651</v>
      </c>
      <c r="AE658" s="8" t="n">
        <v>2428</v>
      </c>
      <c r="AF658" s="19" t="n" hidden="false">
        <f>ROUND((AI659+AI660)/AE658,2)</f>
        <v>64.97</v>
      </c>
      <c r="AG658" s="20" t="n" hidden="false">
        <v>170</v>
      </c>
      <c r="AH658" s="19" t="n" hidden="false">
        <f>AF658+AG658</f>
        <v>234.97</v>
      </c>
      <c r="AI658" s="19" t="n" hidden="false">
        <f>ROUND(AE658*AF658,2)</f>
        <v>157747.16</v>
      </c>
      <c r="AJ658" s="19" t="n" hidden="false">
        <f>ROUND(AE658*AG658,2)</f>
        <v>412760</v>
      </c>
      <c r="AK658" s="19" t="n" hidden="false">
        <f>AI658+AJ658</f>
        <v>570507.16</v>
      </c>
      <c r="AL658" s="21" t="n" hidden="false">
        <f>AK658/N658-1</f>
        <v>0.35844366075041934</v>
      </c>
      <c r="AM658" s="8" t="n">
        <v>0</v>
      </c>
      <c r="AN658" s="19" t="n" hidden="false">
        <f>ROUND((AQ659+AQ660)/AM658,2)</f>
        <v>0</v>
      </c>
      <c r="AO658" s="19" t="n" hidden="false">
        <v>0</v>
      </c>
      <c r="AP658" s="19" t="n" hidden="false">
        <f>AN658+AO658</f>
        <v>0</v>
      </c>
      <c r="AQ658" s="19" t="n" hidden="false">
        <f>ROUND(AM658*AN658,2)</f>
        <v>0</v>
      </c>
      <c r="AR658" s="19" t="n" hidden="false">
        <f>ROUND(AM658*AO658,2)</f>
        <v>0</v>
      </c>
      <c r="AS658" s="19" t="n" hidden="false">
        <f>AQ658+AR658</f>
        <v>0</v>
      </c>
      <c r="AT658" s="21" t="n" hidden="false">
        <f>AS658/N658-1</f>
        <v>-1</v>
      </c>
    </row>
    <row r="659" customFormat="false" hidden="false" outlineLevel="0" collapsed="false">
      <c r="A659" s="18" t="inlineStr">
        <is>
          <t xml:space="preserve">1.1.1.2.1.1.3.12.1</t>
        </is>
      </c>
      <c r="B659" s="18" t="inlineStr">
        <is>
          <t xml:space="preserve"/>
        </is>
      </c>
      <c r="C659" s="22" t="inlineStr">
        <is>
          <t xml:space="preserve">Кабель силовой ВВГнг(A)-FRLSLTx 3х1,5мм2, 660В</t>
        </is>
      </c>
      <c r="D659" s="7" t="inlineStr">
        <is>
          <t xml:space="preserve"/>
        </is>
      </c>
      <c r="E659" s="7" t="inlineStr">
        <is>
          <t xml:space="preserve"/>
        </is>
      </c>
      <c r="F659" s="7" t="inlineStr">
        <is>
          <t xml:space="preserve">М</t>
        </is>
      </c>
      <c r="G659" s="7" t="inlineStr">
        <is>
          <t xml:space="preserve">1</t>
        </is>
      </c>
      <c r="H659" s="8" t="n">
        <v>1134</v>
      </c>
      <c r="I659" s="23" t="n">
        <v>72.23</v>
      </c>
      <c r="J659" s="19" t="n">
        <v/>
      </c>
      <c r="K659" s="19" t="n">
        <f>ROUND(I659,2)+J659</f>
        <v>72.23</v>
      </c>
      <c r="L659" s="19" t="n">
        <f>ROUND(H659*ROUND(I659,2),2)</f>
        <v>81908.82</v>
      </c>
      <c r="M659" s="19" t="n">
        <v/>
      </c>
      <c r="N659" s="19" t="n">
        <f>L659+M659</f>
        <v>81908.82</v>
      </c>
      <c r="O659" s="8" t="n">
        <v>1134</v>
      </c>
      <c r="P659" s="23" t="n" hidden="false">
        <v>72.23</v>
      </c>
      <c r="Q659" s="19" t="n" hidden="false">
        <v/>
      </c>
      <c r="R659" s="19" t="n" hidden="false">
        <f>P659+Q659</f>
        <v>72.23</v>
      </c>
      <c r="S659" s="19" t="n" hidden="false">
        <f>ROUND(O659*P659,2)</f>
        <v>81908.82</v>
      </c>
      <c r="T659" s="19" t="n" hidden="false">
        <v/>
      </c>
      <c r="U659" s="19" t="n" hidden="false">
        <f>S659+T659</f>
        <v>81908.82</v>
      </c>
      <c r="V659" s="21" t="n" hidden="false">
        <f>U659/N659-1</f>
        <v>0</v>
      </c>
      <c r="W659" s="8" t="n">
        <v>1134</v>
      </c>
      <c r="X659" s="23" t="n" hidden="false">
        <v>72.23</v>
      </c>
      <c r="Y659" s="19" t="n" hidden="false">
        <v/>
      </c>
      <c r="Z659" s="19" t="n" hidden="false">
        <f>X659+Y659</f>
        <v>72.23</v>
      </c>
      <c r="AA659" s="19" t="n" hidden="false">
        <f>ROUND(W659*X659,2)</f>
        <v>81908.82</v>
      </c>
      <c r="AB659" s="19" t="n" hidden="false">
        <v/>
      </c>
      <c r="AC659" s="19" t="n" hidden="false">
        <f>AA659+AB659</f>
        <v>81908.82</v>
      </c>
      <c r="AD659" s="21" t="n" hidden="false">
        <f>AC659/N659-1</f>
        <v>0</v>
      </c>
      <c r="AE659" s="8" t="n">
        <v>1134</v>
      </c>
      <c r="AF659" s="23" t="n" hidden="false">
        <v>72.23</v>
      </c>
      <c r="AG659" s="19" t="n" hidden="false">
        <v/>
      </c>
      <c r="AH659" s="19" t="n" hidden="false">
        <f>AF659+AG659</f>
        <v>72.23</v>
      </c>
      <c r="AI659" s="19" t="n" hidden="false">
        <f>ROUND(AE659*AF659,2)</f>
        <v>81908.82</v>
      </c>
      <c r="AJ659" s="19" t="n" hidden="false">
        <v/>
      </c>
      <c r="AK659" s="19" t="n" hidden="false">
        <f>AI659+AJ659</f>
        <v>81908.82</v>
      </c>
      <c r="AL659" s="21" t="n" hidden="false">
        <f>AK659/N659-1</f>
        <v>0</v>
      </c>
      <c r="AM659" s="8" t="n">
        <v>0</v>
      </c>
      <c r="AN659" s="23" t="n" hidden="false">
        <v>0</v>
      </c>
      <c r="AO659" s="19" t="n" hidden="false">
        <v/>
      </c>
      <c r="AP659" s="19" t="n" hidden="false">
        <f>AN659+AO659</f>
        <v>0</v>
      </c>
      <c r="AQ659" s="19" t="n" hidden="false">
        <f>ROUND(AM659*AN659,2)</f>
        <v>0</v>
      </c>
      <c r="AR659" s="19" t="n" hidden="false">
        <v/>
      </c>
      <c r="AS659" s="19" t="n" hidden="false">
        <f>AQ659+AR659</f>
        <v>0</v>
      </c>
      <c r="AT659" s="21" t="n" hidden="false">
        <f>AS659/N659-1</f>
        <v>-1</v>
      </c>
    </row>
    <row r="660" customFormat="false" hidden="false" outlineLevel="0" collapsed="false">
      <c r="A660" s="18" t="inlineStr">
        <is>
          <t xml:space="preserve">1.1.1.2.1.1.3.12.2</t>
        </is>
      </c>
      <c r="B660" s="18" t="inlineStr">
        <is>
          <t xml:space="preserve"/>
        </is>
      </c>
      <c r="C660" s="22" t="inlineStr">
        <is>
          <t xml:space="preserve">Кабель силовой ВВГнг(A)-LSLTx 3х1,5мм2, 660В</t>
        </is>
      </c>
      <c r="D660" s="7" t="inlineStr">
        <is>
          <t xml:space="preserve"/>
        </is>
      </c>
      <c r="E660" s="7" t="inlineStr">
        <is>
          <t xml:space="preserve"/>
        </is>
      </c>
      <c r="F660" s="7" t="inlineStr">
        <is>
          <t xml:space="preserve">М</t>
        </is>
      </c>
      <c r="G660" s="7" t="inlineStr">
        <is>
          <t xml:space="preserve">1</t>
        </is>
      </c>
      <c r="H660" s="8" t="n">
        <v>1294</v>
      </c>
      <c r="I660" s="23" t="n">
        <v>58.61</v>
      </c>
      <c r="J660" s="19" t="n">
        <v/>
      </c>
      <c r="K660" s="19" t="n">
        <f>ROUND(I660,2)+J660</f>
        <v>58.61</v>
      </c>
      <c r="L660" s="19" t="n">
        <f>ROUND(H660*ROUND(I660,2),2)</f>
        <v>75841.34</v>
      </c>
      <c r="M660" s="19" t="n">
        <v/>
      </c>
      <c r="N660" s="19" t="n">
        <f>L660+M660</f>
        <v>75841.34</v>
      </c>
      <c r="O660" s="8" t="n">
        <v>1294</v>
      </c>
      <c r="P660" s="23" t="n" hidden="false">
        <v>58.61</v>
      </c>
      <c r="Q660" s="19" t="n" hidden="false">
        <v/>
      </c>
      <c r="R660" s="19" t="n" hidden="false">
        <f>P660+Q660</f>
        <v>58.61</v>
      </c>
      <c r="S660" s="19" t="n" hidden="false">
        <f>ROUND(O660*P660,2)</f>
        <v>75841.34</v>
      </c>
      <c r="T660" s="19" t="n" hidden="false">
        <v/>
      </c>
      <c r="U660" s="19" t="n" hidden="false">
        <f>S660+T660</f>
        <v>75841.34</v>
      </c>
      <c r="V660" s="21" t="n" hidden="false">
        <f>U660/N660-1</f>
        <v>0</v>
      </c>
      <c r="W660" s="8" t="n">
        <v>1294</v>
      </c>
      <c r="X660" s="23" t="n" hidden="false">
        <v>58.61</v>
      </c>
      <c r="Y660" s="19" t="n" hidden="false">
        <v/>
      </c>
      <c r="Z660" s="19" t="n" hidden="false">
        <f>X660+Y660</f>
        <v>58.61</v>
      </c>
      <c r="AA660" s="19" t="n" hidden="false">
        <f>ROUND(W660*X660,2)</f>
        <v>75841.34</v>
      </c>
      <c r="AB660" s="19" t="n" hidden="false">
        <v/>
      </c>
      <c r="AC660" s="19" t="n" hidden="false">
        <f>AA660+AB660</f>
        <v>75841.34</v>
      </c>
      <c r="AD660" s="21" t="n" hidden="false">
        <f>AC660/N660-1</f>
        <v>0</v>
      </c>
      <c r="AE660" s="8" t="n">
        <v>1294</v>
      </c>
      <c r="AF660" s="23" t="n" hidden="false">
        <v>58.61</v>
      </c>
      <c r="AG660" s="19" t="n" hidden="false">
        <v/>
      </c>
      <c r="AH660" s="19" t="n" hidden="false">
        <f>AF660+AG660</f>
        <v>58.61</v>
      </c>
      <c r="AI660" s="19" t="n" hidden="false">
        <f>ROUND(AE660*AF660,2)</f>
        <v>75841.34</v>
      </c>
      <c r="AJ660" s="19" t="n" hidden="false">
        <v/>
      </c>
      <c r="AK660" s="19" t="n" hidden="false">
        <f>AI660+AJ660</f>
        <v>75841.34</v>
      </c>
      <c r="AL660" s="21" t="n" hidden="false">
        <f>AK660/N660-1</f>
        <v>0</v>
      </c>
      <c r="AM660" s="8" t="n">
        <v>0</v>
      </c>
      <c r="AN660" s="23" t="n" hidden="false">
        <v>0</v>
      </c>
      <c r="AO660" s="19" t="n" hidden="false">
        <v/>
      </c>
      <c r="AP660" s="19" t="n" hidden="false">
        <f>AN660+AO660</f>
        <v>0</v>
      </c>
      <c r="AQ660" s="19" t="n" hidden="false">
        <f>ROUND(AM660*AN660,2)</f>
        <v>0</v>
      </c>
      <c r="AR660" s="19" t="n" hidden="false">
        <v/>
      </c>
      <c r="AS660" s="19" t="n" hidden="false">
        <f>AQ660+AR660</f>
        <v>0</v>
      </c>
      <c r="AT660" s="21" t="n" hidden="false">
        <f>AS660/N660-1</f>
        <v>-1</v>
      </c>
    </row>
    <row r="661" customFormat="false" hidden="false" outlineLevel="0" collapsed="false">
      <c r="A661" s="18" t="inlineStr">
        <is>
          <t xml:space="preserve">1.1.1.2.1.1.3.13</t>
        </is>
      </c>
      <c r="B661" s="18" t="inlineStr">
        <is>
          <t xml:space="preserve"/>
        </is>
      </c>
      <c r="C661" s="18" t="inlineStr">
        <is>
          <t xml:space="preserve">Прокладка кабеля, провода в лотке, металлоконструкциях / 7-17 мм</t>
        </is>
      </c>
      <c r="D661" s="7" t="inlineStr">
        <is>
          <t xml:space="preserve">ЭО
Поставщики: ООО "Богословский кабельный завод", Акционерное общество "Электрокабель" Кольчугинский завод"</t>
        </is>
      </c>
      <c r="E661" s="7" t="inlineStr">
        <is>
          <t xml:space="preserve">Выгружается из БО по объектам BIM-КЦ</t>
        </is>
      </c>
      <c r="F661" s="7" t="inlineStr">
        <is>
          <t xml:space="preserve">М</t>
        </is>
      </c>
      <c r="G661" s="7" t="inlineStr">
        <is>
          <t xml:space="preserve">1</t>
        </is>
      </c>
      <c r="H661" s="8" t="n">
        <v>1345</v>
      </c>
      <c r="I661" s="19" t="n">
        <f>ROUND((L662)/H661,2)</f>
        <v>66.74</v>
      </c>
      <c r="J661" s="20" t="n">
        <v>124</v>
      </c>
      <c r="K661" s="19" t="n">
        <f>I661+ROUND(J661,2)</f>
        <v>190.74</v>
      </c>
      <c r="L661" s="19" t="n">
        <f>ROUND(H661*I661,2)</f>
        <v>89765.3</v>
      </c>
      <c r="M661" s="19" t="n">
        <f>ROUND(H661*ROUND(J661,2),2)</f>
        <v>166780</v>
      </c>
      <c r="N661" s="19" t="n">
        <f>L661+M661</f>
        <v>256545.3</v>
      </c>
      <c r="O661" s="8" t="n">
        <v>1345</v>
      </c>
      <c r="P661" s="19" t="n" hidden="false">
        <f>ROUND((S662)/O661,2)</f>
        <v>66.74</v>
      </c>
      <c r="Q661" s="20" t="n" hidden="false">
        <v>178.4</v>
      </c>
      <c r="R661" s="19" t="n" hidden="false">
        <f>P661+Q661</f>
        <v>245.14</v>
      </c>
      <c r="S661" s="19" t="n" hidden="false">
        <f>ROUND(O661*P661,2)</f>
        <v>89765.3</v>
      </c>
      <c r="T661" s="19" t="n" hidden="false">
        <f>ROUND(O661*Q661,2)</f>
        <v>239948</v>
      </c>
      <c r="U661" s="19" t="n" hidden="false">
        <f>S661+T661</f>
        <v>329713.3</v>
      </c>
      <c r="V661" s="21" t="n" hidden="false">
        <f>U661/N661-1</f>
        <v>0.285204991087344</v>
      </c>
      <c r="W661" s="8" t="n">
        <v>1345</v>
      </c>
      <c r="X661" s="19" t="n" hidden="false">
        <f>ROUND((AA662)/W661,2)</f>
        <v>66.74</v>
      </c>
      <c r="Y661" s="20" t="n" hidden="false">
        <v>290</v>
      </c>
      <c r="Z661" s="19" t="n" hidden="false">
        <f>X661+Y661</f>
        <v>356.74</v>
      </c>
      <c r="AA661" s="19" t="n" hidden="false">
        <f>ROUND(W661*X661,2)</f>
        <v>89765.3</v>
      </c>
      <c r="AB661" s="19" t="n" hidden="false">
        <f>ROUND(W661*Y661,2)</f>
        <v>390050</v>
      </c>
      <c r="AC661" s="19" t="n" hidden="false">
        <f>AA661+AB661</f>
        <v>479815.3</v>
      </c>
      <c r="AD661" s="21" t="n" hidden="false">
        <f>AC661/N661-1</f>
        <v>0.8702946419209396</v>
      </c>
      <c r="AE661" s="8" t="n">
        <v>1345</v>
      </c>
      <c r="AF661" s="19" t="n" hidden="false">
        <f>ROUND((AI662)/AE661,2)</f>
        <v>66.74</v>
      </c>
      <c r="AG661" s="20" t="n" hidden="false">
        <v>170</v>
      </c>
      <c r="AH661" s="19" t="n" hidden="false">
        <f>AF661+AG661</f>
        <v>236.74</v>
      </c>
      <c r="AI661" s="19" t="n" hidden="false">
        <f>ROUND(AE661*AF661,2)</f>
        <v>89765.3</v>
      </c>
      <c r="AJ661" s="19" t="n" hidden="false">
        <f>ROUND(AE661*AG661,2)</f>
        <v>228650</v>
      </c>
      <c r="AK661" s="19" t="n" hidden="false">
        <f>AI661+AJ661</f>
        <v>318415.3</v>
      </c>
      <c r="AL661" s="21" t="n" hidden="false">
        <f>AK661/N661-1</f>
        <v>0.24116598511062182</v>
      </c>
      <c r="AM661" s="8" t="n">
        <v>0</v>
      </c>
      <c r="AN661" s="19" t="n" hidden="false">
        <f>ROUND((AQ662)/AM661,2)</f>
        <v>0</v>
      </c>
      <c r="AO661" s="19" t="n" hidden="false">
        <v>0</v>
      </c>
      <c r="AP661" s="19" t="n" hidden="false">
        <f>AN661+AO661</f>
        <v>0</v>
      </c>
      <c r="AQ661" s="19" t="n" hidden="false">
        <f>ROUND(AM661*AN661,2)</f>
        <v>0</v>
      </c>
      <c r="AR661" s="19" t="n" hidden="false">
        <f>ROUND(AM661*AO661,2)</f>
        <v>0</v>
      </c>
      <c r="AS661" s="19" t="n" hidden="false">
        <f>AQ661+AR661</f>
        <v>0</v>
      </c>
      <c r="AT661" s="21" t="n" hidden="false">
        <f>AS661/N661-1</f>
        <v>-1</v>
      </c>
    </row>
    <row r="662" customFormat="false" hidden="false" outlineLevel="0" collapsed="false">
      <c r="A662" s="18" t="inlineStr">
        <is>
          <t xml:space="preserve">1.1.1.2.1.1.3.13.1</t>
        </is>
      </c>
      <c r="B662" s="18" t="inlineStr">
        <is>
          <t xml:space="preserve"/>
        </is>
      </c>
      <c r="C662" s="22" t="inlineStr">
        <is>
          <t xml:space="preserve">Кабель силовой ВВГнг(A)-LSLTx 3х2,5мм2, 660В</t>
        </is>
      </c>
      <c r="D662" s="7" t="inlineStr">
        <is>
          <t xml:space="preserve"/>
        </is>
      </c>
      <c r="E662" s="7" t="inlineStr">
        <is>
          <t xml:space="preserve"/>
        </is>
      </c>
      <c r="F662" s="7" t="inlineStr">
        <is>
          <t xml:space="preserve">М</t>
        </is>
      </c>
      <c r="G662" s="7" t="inlineStr">
        <is>
          <t xml:space="preserve">1</t>
        </is>
      </c>
      <c r="H662" s="8" t="n">
        <v>1345</v>
      </c>
      <c r="I662" s="23" t="n">
        <v>66.74</v>
      </c>
      <c r="J662" s="19" t="n">
        <v/>
      </c>
      <c r="K662" s="19" t="n">
        <f>ROUND(I662,2)+J662</f>
        <v>66.74</v>
      </c>
      <c r="L662" s="19" t="n">
        <f>ROUND(H662*ROUND(I662,2),2)</f>
        <v>89765.3</v>
      </c>
      <c r="M662" s="19" t="n">
        <v/>
      </c>
      <c r="N662" s="19" t="n">
        <f>L662+M662</f>
        <v>89765.3</v>
      </c>
      <c r="O662" s="8" t="n">
        <v>1345</v>
      </c>
      <c r="P662" s="23" t="n" hidden="false">
        <v>66.74</v>
      </c>
      <c r="Q662" s="19" t="n" hidden="false">
        <v/>
      </c>
      <c r="R662" s="19" t="n" hidden="false">
        <f>P662+Q662</f>
        <v>66.74</v>
      </c>
      <c r="S662" s="19" t="n" hidden="false">
        <f>ROUND(O662*P662,2)</f>
        <v>89765.3</v>
      </c>
      <c r="T662" s="19" t="n" hidden="false">
        <v/>
      </c>
      <c r="U662" s="19" t="n" hidden="false">
        <f>S662+T662</f>
        <v>89765.3</v>
      </c>
      <c r="V662" s="21" t="n" hidden="false">
        <f>U662/N662-1</f>
        <v>0</v>
      </c>
      <c r="W662" s="8" t="n">
        <v>1345</v>
      </c>
      <c r="X662" s="23" t="n" hidden="false">
        <v>66.74</v>
      </c>
      <c r="Y662" s="19" t="n" hidden="false">
        <v/>
      </c>
      <c r="Z662" s="19" t="n" hidden="false">
        <f>X662+Y662</f>
        <v>66.74</v>
      </c>
      <c r="AA662" s="19" t="n" hidden="false">
        <f>ROUND(W662*X662,2)</f>
        <v>89765.3</v>
      </c>
      <c r="AB662" s="19" t="n" hidden="false">
        <v/>
      </c>
      <c r="AC662" s="19" t="n" hidden="false">
        <f>AA662+AB662</f>
        <v>89765.3</v>
      </c>
      <c r="AD662" s="21" t="n" hidden="false">
        <f>AC662/N662-1</f>
        <v>0</v>
      </c>
      <c r="AE662" s="8" t="n">
        <v>1345</v>
      </c>
      <c r="AF662" s="23" t="n" hidden="false">
        <v>66.74</v>
      </c>
      <c r="AG662" s="19" t="n" hidden="false">
        <v/>
      </c>
      <c r="AH662" s="19" t="n" hidden="false">
        <f>AF662+AG662</f>
        <v>66.74</v>
      </c>
      <c r="AI662" s="19" t="n" hidden="false">
        <f>ROUND(AE662*AF662,2)</f>
        <v>89765.3</v>
      </c>
      <c r="AJ662" s="19" t="n" hidden="false">
        <v/>
      </c>
      <c r="AK662" s="19" t="n" hidden="false">
        <f>AI662+AJ662</f>
        <v>89765.3</v>
      </c>
      <c r="AL662" s="21" t="n" hidden="false">
        <f>AK662/N662-1</f>
        <v>0</v>
      </c>
      <c r="AM662" s="8" t="n">
        <v>0</v>
      </c>
      <c r="AN662" s="23" t="n" hidden="false">
        <v>0</v>
      </c>
      <c r="AO662" s="19" t="n" hidden="false">
        <v/>
      </c>
      <c r="AP662" s="19" t="n" hidden="false">
        <f>AN662+AO662</f>
        <v>0</v>
      </c>
      <c r="AQ662" s="19" t="n" hidden="false">
        <f>ROUND(AM662*AN662,2)</f>
        <v>0</v>
      </c>
      <c r="AR662" s="19" t="n" hidden="false">
        <v/>
      </c>
      <c r="AS662" s="19" t="n" hidden="false">
        <f>AQ662+AR662</f>
        <v>0</v>
      </c>
      <c r="AT662" s="21" t="n" hidden="false">
        <f>AS662/N662-1</f>
        <v>-1</v>
      </c>
    </row>
    <row r="663" customFormat="false" hidden="false" outlineLevel="0" collapsed="false">
      <c r="A663" s="18" t="inlineStr">
        <is>
          <t xml:space="preserve">1.1.1.2.1.1.3.14</t>
        </is>
      </c>
      <c r="B663" s="18" t="inlineStr">
        <is>
          <t xml:space="preserve"/>
        </is>
      </c>
      <c r="C663" s="18" t="inlineStr">
        <is>
          <t xml:space="preserve">Монтаж трубы ПВХ, ПНД для кабеля / до 32мм</t>
        </is>
      </c>
      <c r="D663" s="7" t="inlineStr">
        <is>
          <t xml:space="preserve">ЭО</t>
        </is>
      </c>
      <c r="E663" s="7" t="inlineStr">
        <is>
          <t xml:space="preserve">Выгружается из БО по объектам BIM-КЦ</t>
        </is>
      </c>
      <c r="F663" s="7" t="inlineStr">
        <is>
          <t xml:space="preserve">ПОГ М</t>
        </is>
      </c>
      <c r="G663" s="7" t="inlineStr">
        <is>
          <t xml:space="preserve">1</t>
        </is>
      </c>
      <c r="H663" s="8" t="n">
        <v>3340</v>
      </c>
      <c r="I663" s="19" t="n">
        <f>ROUND((L664+L665)/H663,2)</f>
        <v>21.27</v>
      </c>
      <c r="J663" s="20" t="n">
        <v>83</v>
      </c>
      <c r="K663" s="19" t="n">
        <f>I663+ROUND(J663,2)</f>
        <v>104.27</v>
      </c>
      <c r="L663" s="19" t="n">
        <f>ROUND(H663*I663,2)</f>
        <v>71041.8</v>
      </c>
      <c r="M663" s="19" t="n">
        <f>ROUND(H663*ROUND(J663,2),2)</f>
        <v>277220</v>
      </c>
      <c r="N663" s="19" t="n">
        <f>L663+M663</f>
        <v>348261.8</v>
      </c>
      <c r="O663" s="8" t="n">
        <v>3340</v>
      </c>
      <c r="P663" s="19" t="n" hidden="false">
        <f>ROUND((S664+S665)/O663,2)</f>
        <v>22.77</v>
      </c>
      <c r="Q663" s="20" t="n" hidden="false">
        <v>112.8</v>
      </c>
      <c r="R663" s="19" t="n" hidden="false">
        <f>P663+Q663</f>
        <v>135.57</v>
      </c>
      <c r="S663" s="19" t="n" hidden="false">
        <f>ROUND(O663*P663,2)</f>
        <v>76051.8</v>
      </c>
      <c r="T663" s="19" t="n" hidden="false">
        <f>ROUND(O663*Q663,2)</f>
        <v>376752</v>
      </c>
      <c r="U663" s="19" t="n" hidden="false">
        <f>S663+T663</f>
        <v>452803.8</v>
      </c>
      <c r="V663" s="21" t="n" hidden="false">
        <f>U663/N663-1</f>
        <v>0.3001822192385155</v>
      </c>
      <c r="W663" s="8" t="n">
        <v>3340</v>
      </c>
      <c r="X663" s="19" t="n" hidden="false">
        <f>ROUND((AA664+AA665)/W663,2)</f>
        <v>39.97</v>
      </c>
      <c r="Y663" s="20" t="n" hidden="false">
        <v>215</v>
      </c>
      <c r="Z663" s="19" t="n" hidden="false">
        <f>X663+Y663</f>
        <v>254.97</v>
      </c>
      <c r="AA663" s="19" t="n" hidden="false">
        <f>ROUND(W663*X663,2)</f>
        <v>133499.8</v>
      </c>
      <c r="AB663" s="19" t="n" hidden="false">
        <f>ROUND(W663*Y663,2)</f>
        <v>718100</v>
      </c>
      <c r="AC663" s="19" t="n" hidden="false">
        <f>AA663+AB663</f>
        <v>851599.8</v>
      </c>
      <c r="AD663" s="21" t="n" hidden="false">
        <f>AC663/N663-1</f>
        <v>1.445286276014194</v>
      </c>
      <c r="AE663" s="8" t="n">
        <v>3340</v>
      </c>
      <c r="AF663" s="19" t="n" hidden="false">
        <f>ROUND((AI664+AI665)/AE663,2)</f>
        <v>84.97</v>
      </c>
      <c r="AG663" s="20" t="n" hidden="false">
        <v>160</v>
      </c>
      <c r="AH663" s="19" t="n" hidden="false">
        <f>AF663+AG663</f>
        <v>244.97</v>
      </c>
      <c r="AI663" s="19" t="n" hidden="false">
        <f>ROUND(AE663*AF663,2)</f>
        <v>283799.8</v>
      </c>
      <c r="AJ663" s="19" t="n" hidden="false">
        <f>ROUND(AE663*AG663,2)</f>
        <v>534400</v>
      </c>
      <c r="AK663" s="19" t="n" hidden="false">
        <f>AI663+AJ663</f>
        <v>818199.8</v>
      </c>
      <c r="AL663" s="21" t="n" hidden="false">
        <f>AK663/N663-1</f>
        <v>1.3493814136376718</v>
      </c>
      <c r="AM663" s="8" t="n">
        <v>0</v>
      </c>
      <c r="AN663" s="19" t="n" hidden="false">
        <f>ROUND((AQ664+AQ665)/AM663,2)</f>
        <v>0</v>
      </c>
      <c r="AO663" s="19" t="n" hidden="false">
        <v>0</v>
      </c>
      <c r="AP663" s="19" t="n" hidden="false">
        <f>AN663+AO663</f>
        <v>0</v>
      </c>
      <c r="AQ663" s="19" t="n" hidden="false">
        <f>ROUND(AM663*AN663,2)</f>
        <v>0</v>
      </c>
      <c r="AR663" s="19" t="n" hidden="false">
        <f>ROUND(AM663*AO663,2)</f>
        <v>0</v>
      </c>
      <c r="AS663" s="19" t="n" hidden="false">
        <f>AQ663+AR663</f>
        <v>0</v>
      </c>
      <c r="AT663" s="21" t="n" hidden="false">
        <f>AS663/N663-1</f>
        <v>-1</v>
      </c>
    </row>
    <row r="664" customFormat="false" hidden="false" outlineLevel="0" collapsed="false">
      <c r="A664" s="18" t="inlineStr">
        <is>
          <t xml:space="preserve">1.1.1.2.1.1.3.14.1</t>
        </is>
      </c>
      <c r="B664" s="18" t="inlineStr">
        <is>
          <t xml:space="preserve"/>
        </is>
      </c>
      <c r="C664" s="22" t="inlineStr">
        <is>
          <t xml:space="preserve">Труба ПВХ гофрированная_ / Легкая с протяжкой / 20 мм</t>
        </is>
      </c>
      <c r="D664" s="7" t="inlineStr">
        <is>
          <t xml:space="preserve"/>
        </is>
      </c>
      <c r="E664" s="7" t="inlineStr">
        <is>
          <t xml:space="preserve"/>
        </is>
      </c>
      <c r="F664" s="7" t="inlineStr">
        <is>
          <t xml:space="preserve">ПОГ М</t>
        </is>
      </c>
      <c r="G664" s="7" t="inlineStr">
        <is>
          <t xml:space="preserve">1</t>
        </is>
      </c>
      <c r="H664" s="8" t="n">
        <v>1680</v>
      </c>
      <c r="I664" s="20" t="n">
        <v>16.85</v>
      </c>
      <c r="J664" s="19" t="n">
        <v/>
      </c>
      <c r="K664" s="19" t="n">
        <f>ROUND(I664,2)+J664</f>
        <v>16.85</v>
      </c>
      <c r="L664" s="19" t="n">
        <f>ROUND(H664*ROUND(I664,2),2)</f>
        <v>28308</v>
      </c>
      <c r="M664" s="19" t="n">
        <v/>
      </c>
      <c r="N664" s="19" t="n">
        <f>L664+M664</f>
        <v>28308</v>
      </c>
      <c r="O664" s="8" t="n">
        <v>1680</v>
      </c>
      <c r="P664" s="20" t="n" hidden="false">
        <v>17.41</v>
      </c>
      <c r="Q664" s="19" t="n" hidden="false">
        <v/>
      </c>
      <c r="R664" s="19" t="n" hidden="false">
        <f>P664+Q664</f>
        <v>17.41</v>
      </c>
      <c r="S664" s="19" t="n" hidden="false">
        <f>ROUND(O664*P664,2)</f>
        <v>29248.8</v>
      </c>
      <c r="T664" s="19" t="n" hidden="false">
        <v/>
      </c>
      <c r="U664" s="19" t="n" hidden="false">
        <f>S664+T664</f>
        <v>29248.8</v>
      </c>
      <c r="V664" s="21" t="n" hidden="false">
        <f>U664/N664-1</f>
        <v>0.03323442136498511</v>
      </c>
      <c r="W664" s="8" t="n">
        <v>1680</v>
      </c>
      <c r="X664" s="20" t="n" hidden="false">
        <v>35</v>
      </c>
      <c r="Y664" s="19" t="n" hidden="false">
        <v/>
      </c>
      <c r="Z664" s="19" t="n" hidden="false">
        <f>X664+Y664</f>
        <v>35</v>
      </c>
      <c r="AA664" s="19" t="n" hidden="false">
        <f>ROUND(W664*X664,2)</f>
        <v>58800</v>
      </c>
      <c r="AB664" s="19" t="n" hidden="false">
        <v/>
      </c>
      <c r="AC664" s="19" t="n" hidden="false">
        <f>AA664+AB664</f>
        <v>58800</v>
      </c>
      <c r="AD664" s="21" t="n" hidden="false">
        <f>AC664/N664-1</f>
        <v>1.077151335311573</v>
      </c>
      <c r="AE664" s="8" t="n">
        <v>1680</v>
      </c>
      <c r="AF664" s="20" t="n" hidden="false">
        <v>80</v>
      </c>
      <c r="AG664" s="19" t="n" hidden="false">
        <v/>
      </c>
      <c r="AH664" s="19" t="n" hidden="false">
        <f>AF664+AG664</f>
        <v>80</v>
      </c>
      <c r="AI664" s="19" t="n" hidden="false">
        <f>ROUND(AE664*AF664,2)</f>
        <v>134400</v>
      </c>
      <c r="AJ664" s="19" t="n" hidden="false">
        <v/>
      </c>
      <c r="AK664" s="19" t="n" hidden="false">
        <f>AI664+AJ664</f>
        <v>134400</v>
      </c>
      <c r="AL664" s="21" t="n" hidden="false">
        <f>AK664/N664-1</f>
        <v>3.747774480712166</v>
      </c>
      <c r="AM664" s="8" t="n">
        <v>0</v>
      </c>
      <c r="AN664" s="19" t="n" hidden="false">
        <v>0</v>
      </c>
      <c r="AO664" s="19" t="n" hidden="false">
        <v/>
      </c>
      <c r="AP664" s="19" t="n" hidden="false">
        <f>AN664+AO664</f>
        <v>0</v>
      </c>
      <c r="AQ664" s="19" t="n" hidden="false">
        <f>ROUND(AM664*AN664,2)</f>
        <v>0</v>
      </c>
      <c r="AR664" s="19" t="n" hidden="false">
        <v/>
      </c>
      <c r="AS664" s="19" t="n" hidden="false">
        <f>AQ664+AR664</f>
        <v>0</v>
      </c>
      <c r="AT664" s="21" t="n" hidden="false">
        <f>AS664/N664-1</f>
        <v>-1</v>
      </c>
    </row>
    <row r="665" customFormat="false" hidden="false" outlineLevel="0" collapsed="false">
      <c r="A665" s="18" t="inlineStr">
        <is>
          <t xml:space="preserve">1.1.1.2.1.1.3.14.2</t>
        </is>
      </c>
      <c r="B665" s="18" t="inlineStr">
        <is>
          <t xml:space="preserve"/>
        </is>
      </c>
      <c r="C665" s="22" t="inlineStr">
        <is>
          <t xml:space="preserve">Труба ПВХ гофрированная_ / Легкая с протяжкой / 25 мм</t>
        </is>
      </c>
      <c r="D665" s="7" t="inlineStr">
        <is>
          <t xml:space="preserve"/>
        </is>
      </c>
      <c r="E665" s="7" t="inlineStr">
        <is>
          <t xml:space="preserve"/>
        </is>
      </c>
      <c r="F665" s="7" t="inlineStr">
        <is>
          <t xml:space="preserve">ПОГ М</t>
        </is>
      </c>
      <c r="G665" s="7" t="inlineStr">
        <is>
          <t xml:space="preserve">1</t>
        </is>
      </c>
      <c r="H665" s="8" t="n">
        <v>1660</v>
      </c>
      <c r="I665" s="20" t="n">
        <v>25.75</v>
      </c>
      <c r="J665" s="19" t="n">
        <v/>
      </c>
      <c r="K665" s="19" t="n">
        <f>ROUND(I665,2)+J665</f>
        <v>25.75</v>
      </c>
      <c r="L665" s="19" t="n">
        <f>ROUND(H665*ROUND(I665,2),2)</f>
        <v>42745</v>
      </c>
      <c r="M665" s="19" t="n">
        <v/>
      </c>
      <c r="N665" s="19" t="n">
        <f>L665+M665</f>
        <v>42745</v>
      </c>
      <c r="O665" s="8" t="n">
        <v>1660</v>
      </c>
      <c r="P665" s="20" t="n" hidden="false">
        <v>28.2</v>
      </c>
      <c r="Q665" s="19" t="n" hidden="false">
        <v/>
      </c>
      <c r="R665" s="19" t="n" hidden="false">
        <f>P665+Q665</f>
        <v>28.2</v>
      </c>
      <c r="S665" s="19" t="n" hidden="false">
        <f>ROUND(O665*P665,2)</f>
        <v>46812</v>
      </c>
      <c r="T665" s="19" t="n" hidden="false">
        <v/>
      </c>
      <c r="U665" s="19" t="n" hidden="false">
        <f>S665+T665</f>
        <v>46812</v>
      </c>
      <c r="V665" s="21" t="n" hidden="false">
        <f>U665/N665-1</f>
        <v>0.09514563106796126</v>
      </c>
      <c r="W665" s="8" t="n">
        <v>1660</v>
      </c>
      <c r="X665" s="20" t="n" hidden="false">
        <v>45</v>
      </c>
      <c r="Y665" s="19" t="n" hidden="false">
        <v/>
      </c>
      <c r="Z665" s="19" t="n" hidden="false">
        <f>X665+Y665</f>
        <v>45</v>
      </c>
      <c r="AA665" s="19" t="n" hidden="false">
        <f>ROUND(W665*X665,2)</f>
        <v>74700</v>
      </c>
      <c r="AB665" s="19" t="n" hidden="false">
        <v/>
      </c>
      <c r="AC665" s="19" t="n" hidden="false">
        <f>AA665+AB665</f>
        <v>74700</v>
      </c>
      <c r="AD665" s="21" t="n" hidden="false">
        <f>AC665/N665-1</f>
        <v>0.7475728155339805</v>
      </c>
      <c r="AE665" s="8" t="n">
        <v>1660</v>
      </c>
      <c r="AF665" s="20" t="n" hidden="false">
        <v>90</v>
      </c>
      <c r="AG665" s="19" t="n" hidden="false">
        <v/>
      </c>
      <c r="AH665" s="19" t="n" hidden="false">
        <f>AF665+AG665</f>
        <v>90</v>
      </c>
      <c r="AI665" s="19" t="n" hidden="false">
        <f>ROUND(AE665*AF665,2)</f>
        <v>149400</v>
      </c>
      <c r="AJ665" s="19" t="n" hidden="false">
        <v/>
      </c>
      <c r="AK665" s="19" t="n" hidden="false">
        <f>AI665+AJ665</f>
        <v>149400</v>
      </c>
      <c r="AL665" s="21" t="n" hidden="false">
        <f>AK665/N665-1</f>
        <v>2.495145631067961</v>
      </c>
      <c r="AM665" s="8" t="n">
        <v>0</v>
      </c>
      <c r="AN665" s="19" t="n" hidden="false">
        <v>0</v>
      </c>
      <c r="AO665" s="19" t="n" hidden="false">
        <v/>
      </c>
      <c r="AP665" s="19" t="n" hidden="false">
        <f>AN665+AO665</f>
        <v>0</v>
      </c>
      <c r="AQ665" s="19" t="n" hidden="false">
        <f>ROUND(AM665*AN665,2)</f>
        <v>0</v>
      </c>
      <c r="AR665" s="19" t="n" hidden="false">
        <v/>
      </c>
      <c r="AS665" s="19" t="n" hidden="false">
        <f>AQ665+AR665</f>
        <v>0</v>
      </c>
      <c r="AT665" s="21" t="n" hidden="false">
        <f>AS665/N665-1</f>
        <v>-1</v>
      </c>
    </row>
    <row r="666" customFormat="false" hidden="false" outlineLevel="0" collapsed="false">
      <c r="A666" s="18" t="inlineStr">
        <is>
          <t xml:space="preserve">1.1.1.2.1.1.3.15</t>
        </is>
      </c>
      <c r="B666" s="18" t="inlineStr">
        <is>
          <t xml:space="preserve"/>
        </is>
      </c>
      <c r="C666" s="18" t="inlineStr">
        <is>
          <t xml:space="preserve">Монтаж трубы ПВХ, ПНД для кабеля / до 32мм</t>
        </is>
      </c>
      <c r="D666" s="7" t="inlineStr">
        <is>
          <t xml:space="preserve">ЭО</t>
        </is>
      </c>
      <c r="E666" s="7" t="inlineStr">
        <is>
          <t xml:space="preserve">Выгружается из БО по объектам BIM-КЦ</t>
        </is>
      </c>
      <c r="F666" s="7" t="inlineStr">
        <is>
          <t xml:space="preserve">ПОГ М</t>
        </is>
      </c>
      <c r="G666" s="7" t="inlineStr">
        <is>
          <t xml:space="preserve">1</t>
        </is>
      </c>
      <c r="H666" s="8" t="n">
        <v>2165</v>
      </c>
      <c r="I666" s="19" t="n">
        <f>ROUND((L667)/H666,2)</f>
        <v>34.96</v>
      </c>
      <c r="J666" s="20" t="n">
        <v>83</v>
      </c>
      <c r="K666" s="19" t="n">
        <f>I666+ROUND(J666,2)</f>
        <v>117.96</v>
      </c>
      <c r="L666" s="19" t="n">
        <f>ROUND(H666*I666,2)</f>
        <v>75688.4</v>
      </c>
      <c r="M666" s="19" t="n">
        <f>ROUND(H666*ROUND(J666,2),2)</f>
        <v>179695</v>
      </c>
      <c r="N666" s="19" t="n">
        <f>L666+M666</f>
        <v>255383.4</v>
      </c>
      <c r="O666" s="8" t="n">
        <v>2165</v>
      </c>
      <c r="P666" s="19" t="n" hidden="false">
        <f>ROUND((S667)/O666,2)</f>
        <v>191.44</v>
      </c>
      <c r="Q666" s="20" t="n" hidden="false">
        <v>112.8</v>
      </c>
      <c r="R666" s="19" t="n" hidden="false">
        <f>P666+Q666</f>
        <v>304.24</v>
      </c>
      <c r="S666" s="19" t="n" hidden="false">
        <f>ROUND(O666*P666,2)</f>
        <v>414467.6</v>
      </c>
      <c r="T666" s="19" t="n" hidden="false">
        <f>ROUND(O666*Q666,2)</f>
        <v>244212</v>
      </c>
      <c r="U666" s="19" t="n" hidden="false">
        <f>S666+T666</f>
        <v>658679.6</v>
      </c>
      <c r="V666" s="21" t="n" hidden="false">
        <f>U666/N666-1</f>
        <v>1.5791793828416414</v>
      </c>
      <c r="W666" s="8" t="n">
        <v>2165</v>
      </c>
      <c r="X666" s="19" t="n" hidden="false">
        <f>ROUND((AA667)/W666,2)</f>
        <v>65</v>
      </c>
      <c r="Y666" s="20" t="n" hidden="false">
        <v>215</v>
      </c>
      <c r="Z666" s="19" t="n" hidden="false">
        <f>X666+Y666</f>
        <v>280</v>
      </c>
      <c r="AA666" s="19" t="n" hidden="false">
        <f>ROUND(W666*X666,2)</f>
        <v>140725</v>
      </c>
      <c r="AB666" s="19" t="n" hidden="false">
        <f>ROUND(W666*Y666,2)</f>
        <v>465475</v>
      </c>
      <c r="AC666" s="19" t="n" hidden="false">
        <f>AA666+AB666</f>
        <v>606200</v>
      </c>
      <c r="AD666" s="21" t="n" hidden="false">
        <f>AC666/N666-1</f>
        <v>1.373685995252628</v>
      </c>
      <c r="AE666" s="8" t="n">
        <v>2165</v>
      </c>
      <c r="AF666" s="19" t="n" hidden="false">
        <f>ROUND((AI667)/AE666,2)</f>
        <v>120</v>
      </c>
      <c r="AG666" s="20" t="n" hidden="false">
        <v>160</v>
      </c>
      <c r="AH666" s="19" t="n" hidden="false">
        <f>AF666+AG666</f>
        <v>280</v>
      </c>
      <c r="AI666" s="19" t="n" hidden="false">
        <f>ROUND(AE666*AF666,2)</f>
        <v>259800</v>
      </c>
      <c r="AJ666" s="19" t="n" hidden="false">
        <f>ROUND(AE666*AG666,2)</f>
        <v>346400</v>
      </c>
      <c r="AK666" s="19" t="n" hidden="false">
        <f>AI666+AJ666</f>
        <v>606200</v>
      </c>
      <c r="AL666" s="21" t="n" hidden="false">
        <f>AK666/N666-1</f>
        <v>1.373685995252628</v>
      </c>
      <c r="AM666" s="8" t="n">
        <v>0</v>
      </c>
      <c r="AN666" s="19" t="n" hidden="false">
        <f>ROUND((AQ667)/AM666,2)</f>
        <v>0</v>
      </c>
      <c r="AO666" s="19" t="n" hidden="false">
        <v>0</v>
      </c>
      <c r="AP666" s="19" t="n" hidden="false">
        <f>AN666+AO666</f>
        <v>0</v>
      </c>
      <c r="AQ666" s="19" t="n" hidden="false">
        <f>ROUND(AM666*AN666,2)</f>
        <v>0</v>
      </c>
      <c r="AR666" s="19" t="n" hidden="false">
        <f>ROUND(AM666*AO666,2)</f>
        <v>0</v>
      </c>
      <c r="AS666" s="19" t="n" hidden="false">
        <f>AQ666+AR666</f>
        <v>0</v>
      </c>
      <c r="AT666" s="21" t="n" hidden="false">
        <f>AS666/N666-1</f>
        <v>-1</v>
      </c>
    </row>
    <row r="667" customFormat="false" hidden="false" outlineLevel="0" collapsed="false">
      <c r="A667" s="18" t="inlineStr">
        <is>
          <t xml:space="preserve">1.1.1.2.1.1.3.15.1</t>
        </is>
      </c>
      <c r="B667" s="18" t="inlineStr">
        <is>
          <t xml:space="preserve"/>
        </is>
      </c>
      <c r="C667" s="22" t="inlineStr">
        <is>
          <t xml:space="preserve">Труба ПНД гофрированная с учетом прочих материалов_ / Легкая с протяжкой / 32 мм</t>
        </is>
      </c>
      <c r="D667" s="7" t="inlineStr">
        <is>
          <t xml:space="preserve">Труба гибкая гофрированная легкая, серия HFR, из композиции
полиолифенов (без галогена), самозатухающая, с зондом</t>
        </is>
      </c>
      <c r="E667" s="7" t="inlineStr">
        <is>
          <t xml:space="preserve"/>
        </is>
      </c>
      <c r="F667" s="7" t="inlineStr">
        <is>
          <t xml:space="preserve">ПОГ М</t>
        </is>
      </c>
      <c r="G667" s="7" t="inlineStr">
        <is>
          <t xml:space="preserve">1</t>
        </is>
      </c>
      <c r="H667" s="8" t="n">
        <v>2165</v>
      </c>
      <c r="I667" s="20" t="n">
        <v>34.96</v>
      </c>
      <c r="J667" s="19" t="n">
        <v/>
      </c>
      <c r="K667" s="19" t="n">
        <f>ROUND(I667,2)+J667</f>
        <v>34.96</v>
      </c>
      <c r="L667" s="19" t="n">
        <f>ROUND(H667*ROUND(I667,2),2)</f>
        <v>75688.4</v>
      </c>
      <c r="M667" s="19" t="n">
        <v/>
      </c>
      <c r="N667" s="19" t="n">
        <f>L667+M667</f>
        <v>75688.4</v>
      </c>
      <c r="O667" s="8" t="n">
        <v>2165</v>
      </c>
      <c r="P667" s="20" t="n" hidden="false">
        <v>191.44</v>
      </c>
      <c r="Q667" s="19" t="n" hidden="false">
        <v/>
      </c>
      <c r="R667" s="19" t="n" hidden="false">
        <f>P667+Q667</f>
        <v>191.44</v>
      </c>
      <c r="S667" s="19" t="n" hidden="false">
        <f>ROUND(O667*P667,2)</f>
        <v>414467.6</v>
      </c>
      <c r="T667" s="19" t="n" hidden="false">
        <v/>
      </c>
      <c r="U667" s="19" t="n" hidden="false">
        <f>S667+T667</f>
        <v>414467.6</v>
      </c>
      <c r="V667" s="21" t="n" hidden="false">
        <f>U667/N667-1</f>
        <v>4.475972540045767</v>
      </c>
      <c r="W667" s="8" t="n">
        <v>2165</v>
      </c>
      <c r="X667" s="20" t="n" hidden="false">
        <v>65</v>
      </c>
      <c r="Y667" s="19" t="n" hidden="false">
        <v/>
      </c>
      <c r="Z667" s="19" t="n" hidden="false">
        <f>X667+Y667</f>
        <v>65</v>
      </c>
      <c r="AA667" s="19" t="n" hidden="false">
        <f>ROUND(W667*X667,2)</f>
        <v>140725</v>
      </c>
      <c r="AB667" s="19" t="n" hidden="false">
        <v/>
      </c>
      <c r="AC667" s="19" t="n" hidden="false">
        <f>AA667+AB667</f>
        <v>140725</v>
      </c>
      <c r="AD667" s="21" t="n" hidden="false">
        <f>AC667/N667-1</f>
        <v>0.8592677345537758</v>
      </c>
      <c r="AE667" s="8" t="n">
        <v>2165</v>
      </c>
      <c r="AF667" s="20" t="n" hidden="false">
        <v>120</v>
      </c>
      <c r="AG667" s="19" t="n" hidden="false">
        <v/>
      </c>
      <c r="AH667" s="19" t="n" hidden="false">
        <f>AF667+AG667</f>
        <v>120</v>
      </c>
      <c r="AI667" s="19" t="n" hidden="false">
        <f>ROUND(AE667*AF667,2)</f>
        <v>259800</v>
      </c>
      <c r="AJ667" s="19" t="n" hidden="false">
        <v/>
      </c>
      <c r="AK667" s="19" t="n" hidden="false">
        <f>AI667+AJ667</f>
        <v>259800</v>
      </c>
      <c r="AL667" s="21" t="n" hidden="false">
        <f>AK667/N667-1</f>
        <v>2.4324942791762014</v>
      </c>
      <c r="AM667" s="8" t="n">
        <v>0</v>
      </c>
      <c r="AN667" s="19" t="n" hidden="false">
        <v>0</v>
      </c>
      <c r="AO667" s="19" t="n" hidden="false">
        <v/>
      </c>
      <c r="AP667" s="19" t="n" hidden="false">
        <f>AN667+AO667</f>
        <v>0</v>
      </c>
      <c r="AQ667" s="19" t="n" hidden="false">
        <f>ROUND(AM667*AN667,2)</f>
        <v>0</v>
      </c>
      <c r="AR667" s="19" t="n" hidden="false">
        <v/>
      </c>
      <c r="AS667" s="19" t="n" hidden="false">
        <f>AQ667+AR667</f>
        <v>0</v>
      </c>
      <c r="AT667" s="21" t="n" hidden="false">
        <f>AS667/N667-1</f>
        <v>-1</v>
      </c>
    </row>
    <row r="668" customFormat="false" hidden="false" outlineLevel="0" collapsed="false">
      <c r="A668" s="18" t="inlineStr">
        <is>
          <t xml:space="preserve">1.1.1.2.1.1.3.16</t>
        </is>
      </c>
      <c r="B668" s="18" t="inlineStr">
        <is>
          <t xml:space="preserve"/>
        </is>
      </c>
      <c r="C668" s="18" t="inlineStr">
        <is>
          <t xml:space="preserve">Монтаж трубы ПВХ, ПНД для кабеля / до 32мм</t>
        </is>
      </c>
      <c r="D668" s="7" t="inlineStr">
        <is>
          <t xml:space="preserve">ЭМ 4.1</t>
        </is>
      </c>
      <c r="E668" s="7" t="inlineStr">
        <is>
          <t xml:space="preserve">Выгружается из БО по объектам BIM-КЦ</t>
        </is>
      </c>
      <c r="F668" s="7" t="inlineStr">
        <is>
          <t xml:space="preserve">ПОГ М</t>
        </is>
      </c>
      <c r="G668" s="7" t="inlineStr">
        <is>
          <t xml:space="preserve">1</t>
        </is>
      </c>
      <c r="H668" s="8" t="n">
        <v>6135</v>
      </c>
      <c r="I668" s="19" t="n">
        <f>ROUND((L669+L670)/H668,2)</f>
        <v>42.92</v>
      </c>
      <c r="J668" s="20" t="n">
        <v>83</v>
      </c>
      <c r="K668" s="19" t="n">
        <f>I668+ROUND(J668,2)</f>
        <v>125.92</v>
      </c>
      <c r="L668" s="19" t="n">
        <f>ROUND(H668*I668,2)</f>
        <v>263314.2</v>
      </c>
      <c r="M668" s="19" t="n">
        <f>ROUND(H668*ROUND(J668,2),2)</f>
        <v>509205</v>
      </c>
      <c r="N668" s="19" t="n">
        <f>L668+M668</f>
        <v>772519.2</v>
      </c>
      <c r="O668" s="8" t="n">
        <v>6135</v>
      </c>
      <c r="P668" s="19" t="n" hidden="false">
        <f>ROUND((S669+S670)/O668,2)</f>
        <v>52.31</v>
      </c>
      <c r="Q668" s="20" t="n" hidden="false">
        <v>112.8</v>
      </c>
      <c r="R668" s="19" t="n" hidden="false">
        <f>P668+Q668</f>
        <v>165.11</v>
      </c>
      <c r="S668" s="19" t="n" hidden="false">
        <f>ROUND(O668*P668,2)</f>
        <v>320921.85</v>
      </c>
      <c r="T668" s="19" t="n" hidden="false">
        <f>ROUND(O668*Q668,2)</f>
        <v>692028</v>
      </c>
      <c r="U668" s="19" t="n" hidden="false">
        <f>S668+T668</f>
        <v>1012949.85</v>
      </c>
      <c r="V668" s="21" t="n" hidden="false">
        <f>U668/N668-1</f>
        <v>0.3112293519695044</v>
      </c>
      <c r="W668" s="8" t="n">
        <v>6135</v>
      </c>
      <c r="X668" s="19" t="n" hidden="false">
        <f>ROUND((AA669+AA670)/W668,2)</f>
        <v>69.18</v>
      </c>
      <c r="Y668" s="20" t="n" hidden="false">
        <v>215</v>
      </c>
      <c r="Z668" s="19" t="n" hidden="false">
        <f>X668+Y668</f>
        <v>284.18</v>
      </c>
      <c r="AA668" s="19" t="n" hidden="false">
        <f>ROUND(W668*X668,2)</f>
        <v>424419.3</v>
      </c>
      <c r="AB668" s="19" t="n" hidden="false">
        <f>ROUND(W668*Y668,2)</f>
        <v>1319025</v>
      </c>
      <c r="AC668" s="19" t="n" hidden="false">
        <f>AA668+AB668</f>
        <v>1743444.3</v>
      </c>
      <c r="AD668" s="21" t="n" hidden="false">
        <f>AC668/N668-1</f>
        <v>1.2568297331639138</v>
      </c>
      <c r="AE668" s="8" t="n">
        <v>6135</v>
      </c>
      <c r="AF668" s="19" t="n" hidden="false">
        <f>ROUND((AI669+AI670)/AE668,2)</f>
        <v>124.12</v>
      </c>
      <c r="AG668" s="20" t="n" hidden="false">
        <v>160</v>
      </c>
      <c r="AH668" s="19" t="n" hidden="false">
        <f>AF668+AG668</f>
        <v>284.12</v>
      </c>
      <c r="AI668" s="19" t="n" hidden="false">
        <f>ROUND(AE668*AF668,2)</f>
        <v>761476.2</v>
      </c>
      <c r="AJ668" s="19" t="n" hidden="false">
        <f>ROUND(AE668*AG668,2)</f>
        <v>981600</v>
      </c>
      <c r="AK668" s="19" t="n" hidden="false">
        <f>AI668+AJ668</f>
        <v>1743076.2</v>
      </c>
      <c r="AL668" s="21" t="n" hidden="false">
        <f>AK668/N668-1</f>
        <v>1.2563532401524777</v>
      </c>
      <c r="AM668" s="8" t="n">
        <v>0</v>
      </c>
      <c r="AN668" s="19" t="n" hidden="false">
        <f>ROUND((AQ669+AQ670)/AM668,2)</f>
        <v>0</v>
      </c>
      <c r="AO668" s="19" t="n" hidden="false">
        <v>0</v>
      </c>
      <c r="AP668" s="19" t="n" hidden="false">
        <f>AN668+AO668</f>
        <v>0</v>
      </c>
      <c r="AQ668" s="19" t="n" hidden="false">
        <f>ROUND(AM668*AN668,2)</f>
        <v>0</v>
      </c>
      <c r="AR668" s="19" t="n" hidden="false">
        <f>ROUND(AM668*AO668,2)</f>
        <v>0</v>
      </c>
      <c r="AS668" s="19" t="n" hidden="false">
        <f>AQ668+AR668</f>
        <v>0</v>
      </c>
      <c r="AT668" s="21" t="n" hidden="false">
        <f>AS668/N668-1</f>
        <v>-1</v>
      </c>
    </row>
    <row r="669" customFormat="false" hidden="false" outlineLevel="0" collapsed="false">
      <c r="A669" s="18" t="inlineStr">
        <is>
          <t xml:space="preserve">1.1.1.2.1.1.3.16.1</t>
        </is>
      </c>
      <c r="B669" s="18" t="inlineStr">
        <is>
          <t xml:space="preserve"/>
        </is>
      </c>
      <c r="C669" s="22" t="inlineStr">
        <is>
          <t xml:space="preserve">Труба ППЛ_ / 32 мм / тяжелая с протяжкой</t>
        </is>
      </c>
      <c r="D669" s="7" t="inlineStr">
        <is>
          <t xml:space="preserve">ECOPLAST</t>
        </is>
      </c>
      <c r="E669" s="7" t="inlineStr">
        <is>
          <t xml:space="preserve"/>
        </is>
      </c>
      <c r="F669" s="7" t="inlineStr">
        <is>
          <t xml:space="preserve">ПОГ М</t>
        </is>
      </c>
      <c r="G669" s="7" t="inlineStr">
        <is>
          <t xml:space="preserve">1</t>
        </is>
      </c>
      <c r="H669" s="8" t="n">
        <v>110</v>
      </c>
      <c r="I669" s="20" t="n">
        <v>297.54</v>
      </c>
      <c r="J669" s="19" t="n">
        <v/>
      </c>
      <c r="K669" s="19" t="n">
        <f>ROUND(I669,2)+J669</f>
        <v>297.54</v>
      </c>
      <c r="L669" s="19" t="n">
        <f>ROUND(H669*ROUND(I669,2),2)</f>
        <v>32729.4</v>
      </c>
      <c r="M669" s="19" t="n">
        <v/>
      </c>
      <c r="N669" s="19" t="n">
        <f>L669+M669</f>
        <v>32729.4</v>
      </c>
      <c r="O669" s="8" t="n">
        <v>110</v>
      </c>
      <c r="P669" s="20" t="n" hidden="false">
        <v>406</v>
      </c>
      <c r="Q669" s="19" t="n" hidden="false">
        <v/>
      </c>
      <c r="R669" s="19" t="n" hidden="false">
        <f>P669+Q669</f>
        <v>406</v>
      </c>
      <c r="S669" s="19" t="n" hidden="false">
        <f>ROUND(O669*P669,2)</f>
        <v>44660</v>
      </c>
      <c r="T669" s="19" t="n" hidden="false">
        <v/>
      </c>
      <c r="U669" s="19" t="n" hidden="false">
        <f>S669+T669</f>
        <v>44660</v>
      </c>
      <c r="V669" s="21" t="n" hidden="false">
        <f>U669/N669-1</f>
        <v>0.364522417153996</v>
      </c>
      <c r="W669" s="8" t="n">
        <v>110</v>
      </c>
      <c r="X669" s="20" t="n" hidden="false">
        <v>298</v>
      </c>
      <c r="Y669" s="19" t="n" hidden="false">
        <v/>
      </c>
      <c r="Z669" s="19" t="n" hidden="false">
        <f>X669+Y669</f>
        <v>298</v>
      </c>
      <c r="AA669" s="19" t="n" hidden="false">
        <f>ROUND(W669*X669,2)</f>
        <v>32780</v>
      </c>
      <c r="AB669" s="19" t="n" hidden="false">
        <v/>
      </c>
      <c r="AC669" s="19" t="n" hidden="false">
        <f>AA669+AB669</f>
        <v>32780</v>
      </c>
      <c r="AD669" s="21" t="n" hidden="false">
        <f>AC669/N669-1</f>
        <v>0.0015460106204208124</v>
      </c>
      <c r="AE669" s="8" t="n">
        <v>110</v>
      </c>
      <c r="AF669" s="20" t="n" hidden="false">
        <v>350</v>
      </c>
      <c r="AG669" s="19" t="n" hidden="false">
        <v/>
      </c>
      <c r="AH669" s="19" t="n" hidden="false">
        <f>AF669+AG669</f>
        <v>350</v>
      </c>
      <c r="AI669" s="19" t="n" hidden="false">
        <f>ROUND(AE669*AF669,2)</f>
        <v>38500</v>
      </c>
      <c r="AJ669" s="19" t="n" hidden="false">
        <v/>
      </c>
      <c r="AK669" s="19" t="n" hidden="false">
        <f>AI669+AJ669</f>
        <v>38500</v>
      </c>
      <c r="AL669" s="21" t="n" hidden="false">
        <f>AK669/N669-1</f>
        <v>0.17631242858103113</v>
      </c>
      <c r="AM669" s="8" t="n">
        <v>0</v>
      </c>
      <c r="AN669" s="19" t="n" hidden="false">
        <v>0</v>
      </c>
      <c r="AO669" s="19" t="n" hidden="false">
        <v/>
      </c>
      <c r="AP669" s="19" t="n" hidden="false">
        <f>AN669+AO669</f>
        <v>0</v>
      </c>
      <c r="AQ669" s="19" t="n" hidden="false">
        <f>ROUND(AM669*AN669,2)</f>
        <v>0</v>
      </c>
      <c r="AR669" s="19" t="n" hidden="false">
        <v/>
      </c>
      <c r="AS669" s="19" t="n" hidden="false">
        <f>AQ669+AR669</f>
        <v>0</v>
      </c>
      <c r="AT669" s="21" t="n" hidden="false">
        <f>AS669/N669-1</f>
        <v>-1</v>
      </c>
    </row>
    <row r="670" customFormat="false" hidden="false" outlineLevel="0" collapsed="false">
      <c r="A670" s="18" t="inlineStr">
        <is>
          <t xml:space="preserve">1.1.1.2.1.1.3.16.2</t>
        </is>
      </c>
      <c r="B670" s="18" t="inlineStr">
        <is>
          <t xml:space="preserve"/>
        </is>
      </c>
      <c r="C670" s="22" t="inlineStr">
        <is>
          <t xml:space="preserve">Труба ПВХ гофрированная_ / Легкая с протяжкой / 32 мм</t>
        </is>
      </c>
      <c r="D670" s="7" t="inlineStr">
        <is>
          <t xml:space="preserve"/>
        </is>
      </c>
      <c r="E670" s="7" t="inlineStr">
        <is>
          <t xml:space="preserve"/>
        </is>
      </c>
      <c r="F670" s="7" t="inlineStr">
        <is>
          <t xml:space="preserve">ПОГ М</t>
        </is>
      </c>
      <c r="G670" s="7" t="inlineStr">
        <is>
          <t xml:space="preserve">1</t>
        </is>
      </c>
      <c r="H670" s="8" t="n">
        <v>6025</v>
      </c>
      <c r="I670" s="20" t="n">
        <v>38.27</v>
      </c>
      <c r="J670" s="19" t="n">
        <v/>
      </c>
      <c r="K670" s="19" t="n">
        <f>ROUND(I670,2)+J670</f>
        <v>38.27</v>
      </c>
      <c r="L670" s="19" t="n">
        <f>ROUND(H670*ROUND(I670,2),2)</f>
        <v>230576.75</v>
      </c>
      <c r="M670" s="19" t="n">
        <v/>
      </c>
      <c r="N670" s="19" t="n">
        <f>L670+M670</f>
        <v>230576.75</v>
      </c>
      <c r="O670" s="8" t="n">
        <v>6025</v>
      </c>
      <c r="P670" s="20" t="n" hidden="false">
        <v>45.85</v>
      </c>
      <c r="Q670" s="19" t="n" hidden="false">
        <v/>
      </c>
      <c r="R670" s="19" t="n" hidden="false">
        <f>P670+Q670</f>
        <v>45.85</v>
      </c>
      <c r="S670" s="19" t="n" hidden="false">
        <f>ROUND(O670*P670,2)</f>
        <v>276246.25</v>
      </c>
      <c r="T670" s="19" t="n" hidden="false">
        <v/>
      </c>
      <c r="U670" s="19" t="n" hidden="false">
        <f>S670+T670</f>
        <v>276246.25</v>
      </c>
      <c r="V670" s="21" t="n" hidden="false">
        <f>U670/N670-1</f>
        <v>0.19806637052521547</v>
      </c>
      <c r="W670" s="8" t="n">
        <v>6025</v>
      </c>
      <c r="X670" s="20" t="n" hidden="false">
        <v>65</v>
      </c>
      <c r="Y670" s="19" t="n" hidden="false">
        <v/>
      </c>
      <c r="Z670" s="19" t="n" hidden="false">
        <f>X670+Y670</f>
        <v>65</v>
      </c>
      <c r="AA670" s="19" t="n" hidden="false">
        <f>ROUND(W670*X670,2)</f>
        <v>391625</v>
      </c>
      <c r="AB670" s="19" t="n" hidden="false">
        <v/>
      </c>
      <c r="AC670" s="19" t="n" hidden="false">
        <f>AA670+AB670</f>
        <v>391625</v>
      </c>
      <c r="AD670" s="21" t="n" hidden="false">
        <f>AC670/N670-1</f>
        <v>0.6984583224457799</v>
      </c>
      <c r="AE670" s="8" t="n">
        <v>6025</v>
      </c>
      <c r="AF670" s="20" t="n" hidden="false">
        <v>120</v>
      </c>
      <c r="AG670" s="19" t="n" hidden="false">
        <v/>
      </c>
      <c r="AH670" s="19" t="n" hidden="false">
        <f>AF670+AG670</f>
        <v>120</v>
      </c>
      <c r="AI670" s="19" t="n" hidden="false">
        <f>ROUND(AE670*AF670,2)</f>
        <v>723000</v>
      </c>
      <c r="AJ670" s="19" t="n" hidden="false">
        <v/>
      </c>
      <c r="AK670" s="19" t="n" hidden="false">
        <f>AI670+AJ670</f>
        <v>723000</v>
      </c>
      <c r="AL670" s="21" t="n" hidden="false">
        <f>AK670/N670-1</f>
        <v>2.135615364515286</v>
      </c>
      <c r="AM670" s="8" t="n">
        <v>0</v>
      </c>
      <c r="AN670" s="19" t="n" hidden="false">
        <v>0</v>
      </c>
      <c r="AO670" s="19" t="n" hidden="false">
        <v/>
      </c>
      <c r="AP670" s="19" t="n" hidden="false">
        <f>AN670+AO670</f>
        <v>0</v>
      </c>
      <c r="AQ670" s="19" t="n" hidden="false">
        <f>ROUND(AM670*AN670,2)</f>
        <v>0</v>
      </c>
      <c r="AR670" s="19" t="n" hidden="false">
        <v/>
      </c>
      <c r="AS670" s="19" t="n" hidden="false">
        <f>AQ670+AR670</f>
        <v>0</v>
      </c>
      <c r="AT670" s="21" t="n" hidden="false">
        <f>AS670/N670-1</f>
        <v>-1</v>
      </c>
    </row>
    <row r="671" customFormat="false" hidden="false" outlineLevel="0" collapsed="false">
      <c r="A671" s="18" t="inlineStr">
        <is>
          <t xml:space="preserve">1.1.1.2.1.1.3.17</t>
        </is>
      </c>
      <c r="B671" s="18" t="inlineStr">
        <is>
          <t xml:space="preserve"/>
        </is>
      </c>
      <c r="C671" s="18" t="inlineStr">
        <is>
          <t xml:space="preserve">Монтаж трубы ПВХ, ПНД для кабеля / до 32мм</t>
        </is>
      </c>
      <c r="D671" s="7" t="inlineStr">
        <is>
          <t xml:space="preserve">ЭМ 4.2</t>
        </is>
      </c>
      <c r="E671" s="7" t="inlineStr">
        <is>
          <t xml:space="preserve">Выгружается из БО по объектам BIM-КЦ</t>
        </is>
      </c>
      <c r="F671" s="7" t="inlineStr">
        <is>
          <t xml:space="preserve">ПОГ М</t>
        </is>
      </c>
      <c r="G671" s="7" t="inlineStr">
        <is>
          <t xml:space="preserve">1</t>
        </is>
      </c>
      <c r="H671" s="8" t="n">
        <v>13600</v>
      </c>
      <c r="I671" s="19" t="n">
        <f>ROUND((L672)/H671,2)</f>
        <v>38.27</v>
      </c>
      <c r="J671" s="20" t="n">
        <v>83</v>
      </c>
      <c r="K671" s="19" t="n">
        <f>I671+ROUND(J671,2)</f>
        <v>121.27</v>
      </c>
      <c r="L671" s="19" t="n">
        <f>ROUND(H671*I671,2)</f>
        <v>520472</v>
      </c>
      <c r="M671" s="19" t="n">
        <f>ROUND(H671*ROUND(J671,2),2)</f>
        <v>1128800</v>
      </c>
      <c r="N671" s="19" t="n">
        <f>L671+M671</f>
        <v>1649272</v>
      </c>
      <c r="O671" s="8" t="n">
        <v>13600</v>
      </c>
      <c r="P671" s="19" t="n" hidden="false">
        <f>ROUND((S672)/O671,2)</f>
        <v>45.85</v>
      </c>
      <c r="Q671" s="20" t="n" hidden="false">
        <v>112.8</v>
      </c>
      <c r="R671" s="19" t="n" hidden="false">
        <f>P671+Q671</f>
        <v>158.65</v>
      </c>
      <c r="S671" s="19" t="n" hidden="false">
        <f>ROUND(O671*P671,2)</f>
        <v>623560</v>
      </c>
      <c r="T671" s="19" t="n" hidden="false">
        <f>ROUND(O671*Q671,2)</f>
        <v>1534080</v>
      </c>
      <c r="U671" s="19" t="n" hidden="false">
        <f>S671+T671</f>
        <v>2157640</v>
      </c>
      <c r="V671" s="21" t="n" hidden="false">
        <f>U671/N671-1</f>
        <v>0.3082378164426487</v>
      </c>
      <c r="W671" s="8" t="n">
        <v>13600</v>
      </c>
      <c r="X671" s="19" t="n" hidden="false">
        <f>ROUND((AA672)/W671,2)</f>
        <v>65</v>
      </c>
      <c r="Y671" s="20" t="n" hidden="false">
        <v>215</v>
      </c>
      <c r="Z671" s="19" t="n" hidden="false">
        <f>X671+Y671</f>
        <v>280</v>
      </c>
      <c r="AA671" s="19" t="n" hidden="false">
        <f>ROUND(W671*X671,2)</f>
        <v>884000</v>
      </c>
      <c r="AB671" s="19" t="n" hidden="false">
        <f>ROUND(W671*Y671,2)</f>
        <v>2924000</v>
      </c>
      <c r="AC671" s="19" t="n" hidden="false">
        <f>AA671+AB671</f>
        <v>3808000</v>
      </c>
      <c r="AD671" s="21" t="n" hidden="false">
        <f>AC671/N671-1</f>
        <v>1.3088975014430608</v>
      </c>
      <c r="AE671" s="8" t="n">
        <v>13600</v>
      </c>
      <c r="AF671" s="19" t="n" hidden="false">
        <f>ROUND((AI672)/AE671,2)</f>
        <v>120</v>
      </c>
      <c r="AG671" s="20" t="n" hidden="false">
        <v>160</v>
      </c>
      <c r="AH671" s="19" t="n" hidden="false">
        <f>AF671+AG671</f>
        <v>280</v>
      </c>
      <c r="AI671" s="19" t="n" hidden="false">
        <f>ROUND(AE671*AF671,2)</f>
        <v>1632000</v>
      </c>
      <c r="AJ671" s="19" t="n" hidden="false">
        <f>ROUND(AE671*AG671,2)</f>
        <v>2176000</v>
      </c>
      <c r="AK671" s="19" t="n" hidden="false">
        <f>AI671+AJ671</f>
        <v>3808000</v>
      </c>
      <c r="AL671" s="21" t="n" hidden="false">
        <f>AK671/N671-1</f>
        <v>1.3088975014430608</v>
      </c>
      <c r="AM671" s="8" t="n">
        <v>0</v>
      </c>
      <c r="AN671" s="19" t="n" hidden="false">
        <f>ROUND((AQ672)/AM671,2)</f>
        <v>0</v>
      </c>
      <c r="AO671" s="19" t="n" hidden="false">
        <v>0</v>
      </c>
      <c r="AP671" s="19" t="n" hidden="false">
        <f>AN671+AO671</f>
        <v>0</v>
      </c>
      <c r="AQ671" s="19" t="n" hidden="false">
        <f>ROUND(AM671*AN671,2)</f>
        <v>0</v>
      </c>
      <c r="AR671" s="19" t="n" hidden="false">
        <f>ROUND(AM671*AO671,2)</f>
        <v>0</v>
      </c>
      <c r="AS671" s="19" t="n" hidden="false">
        <f>AQ671+AR671</f>
        <v>0</v>
      </c>
      <c r="AT671" s="21" t="n" hidden="false">
        <f>AS671/N671-1</f>
        <v>-1</v>
      </c>
    </row>
    <row r="672" customFormat="false" hidden="false" outlineLevel="0" collapsed="false">
      <c r="A672" s="18" t="inlineStr">
        <is>
          <t xml:space="preserve">1.1.1.2.1.1.3.17.1</t>
        </is>
      </c>
      <c r="B672" s="18" t="inlineStr">
        <is>
          <t xml:space="preserve"/>
        </is>
      </c>
      <c r="C672" s="22" t="inlineStr">
        <is>
          <t xml:space="preserve">Труба ПВХ гофрированная_ / Легкая с протяжкой / 32 мм</t>
        </is>
      </c>
      <c r="D672" s="7" t="inlineStr">
        <is>
          <t xml:space="preserve"/>
        </is>
      </c>
      <c r="E672" s="7" t="inlineStr">
        <is>
          <t xml:space="preserve"/>
        </is>
      </c>
      <c r="F672" s="7" t="inlineStr">
        <is>
          <t xml:space="preserve">ПОГ М</t>
        </is>
      </c>
      <c r="G672" s="7" t="inlineStr">
        <is>
          <t xml:space="preserve">1</t>
        </is>
      </c>
      <c r="H672" s="8" t="n">
        <v>13600</v>
      </c>
      <c r="I672" s="20" t="n">
        <v>38.27</v>
      </c>
      <c r="J672" s="19" t="n">
        <v/>
      </c>
      <c r="K672" s="19" t="n">
        <f>ROUND(I672,2)+J672</f>
        <v>38.27</v>
      </c>
      <c r="L672" s="19" t="n">
        <f>ROUND(H672*ROUND(I672,2),2)</f>
        <v>520472</v>
      </c>
      <c r="M672" s="19" t="n">
        <v/>
      </c>
      <c r="N672" s="19" t="n">
        <f>L672+M672</f>
        <v>520472</v>
      </c>
      <c r="O672" s="8" t="n">
        <v>13600</v>
      </c>
      <c r="P672" s="20" t="n" hidden="false">
        <v>45.85</v>
      </c>
      <c r="Q672" s="19" t="n" hidden="false">
        <v/>
      </c>
      <c r="R672" s="19" t="n" hidden="false">
        <f>P672+Q672</f>
        <v>45.85</v>
      </c>
      <c r="S672" s="19" t="n" hidden="false">
        <f>ROUND(O672*P672,2)</f>
        <v>623560</v>
      </c>
      <c r="T672" s="19" t="n" hidden="false">
        <v/>
      </c>
      <c r="U672" s="19" t="n" hidden="false">
        <f>S672+T672</f>
        <v>623560</v>
      </c>
      <c r="V672" s="21" t="n" hidden="false">
        <f>U672/N672-1</f>
        <v>0.19806637052521547</v>
      </c>
      <c r="W672" s="8" t="n">
        <v>13600</v>
      </c>
      <c r="X672" s="20" t="n" hidden="false">
        <v>65</v>
      </c>
      <c r="Y672" s="19" t="n" hidden="false">
        <v/>
      </c>
      <c r="Z672" s="19" t="n" hidden="false">
        <f>X672+Y672</f>
        <v>65</v>
      </c>
      <c r="AA672" s="19" t="n" hidden="false">
        <f>ROUND(W672*X672,2)</f>
        <v>884000</v>
      </c>
      <c r="AB672" s="19" t="n" hidden="false">
        <v/>
      </c>
      <c r="AC672" s="19" t="n" hidden="false">
        <f>AA672+AB672</f>
        <v>884000</v>
      </c>
      <c r="AD672" s="21" t="n" hidden="false">
        <f>AC672/N672-1</f>
        <v>0.6984583224457799</v>
      </c>
      <c r="AE672" s="8" t="n">
        <v>13600</v>
      </c>
      <c r="AF672" s="20" t="n" hidden="false">
        <v>120</v>
      </c>
      <c r="AG672" s="19" t="n" hidden="false">
        <v/>
      </c>
      <c r="AH672" s="19" t="n" hidden="false">
        <f>AF672+AG672</f>
        <v>120</v>
      </c>
      <c r="AI672" s="19" t="n" hidden="false">
        <f>ROUND(AE672*AF672,2)</f>
        <v>1632000</v>
      </c>
      <c r="AJ672" s="19" t="n" hidden="false">
        <v/>
      </c>
      <c r="AK672" s="19" t="n" hidden="false">
        <f>AI672+AJ672</f>
        <v>1632000</v>
      </c>
      <c r="AL672" s="21" t="n" hidden="false">
        <f>AK672/N672-1</f>
        <v>2.135615364515286</v>
      </c>
      <c r="AM672" s="8" t="n">
        <v>0</v>
      </c>
      <c r="AN672" s="19" t="n" hidden="false">
        <v>0</v>
      </c>
      <c r="AO672" s="19" t="n" hidden="false">
        <v/>
      </c>
      <c r="AP672" s="19" t="n" hidden="false">
        <f>AN672+AO672</f>
        <v>0</v>
      </c>
      <c r="AQ672" s="19" t="n" hidden="false">
        <f>ROUND(AM672*AN672,2)</f>
        <v>0</v>
      </c>
      <c r="AR672" s="19" t="n" hidden="false">
        <v/>
      </c>
      <c r="AS672" s="19" t="n" hidden="false">
        <f>AQ672+AR672</f>
        <v>0</v>
      </c>
      <c r="AT672" s="21" t="n" hidden="false">
        <f>AS672/N672-1</f>
        <v>-1</v>
      </c>
    </row>
    <row r="673" customFormat="false" hidden="false" outlineLevel="0" collapsed="false">
      <c r="A673" s="18" t="inlineStr">
        <is>
          <t xml:space="preserve">1.1.1.2.1.1.3.18</t>
        </is>
      </c>
      <c r="B673" s="18" t="inlineStr">
        <is>
          <t xml:space="preserve"/>
        </is>
      </c>
      <c r="C673" s="18" t="inlineStr">
        <is>
          <t xml:space="preserve">Монтаж трубы ПВХ, ПНД для кабеля / до 32мм</t>
        </is>
      </c>
      <c r="D673" s="7" t="inlineStr">
        <is>
          <t xml:space="preserve">ЭМ 4.2 ECOPLAST</t>
        </is>
      </c>
      <c r="E673" s="7" t="inlineStr">
        <is>
          <t xml:space="preserve">Выгружается из БО по объектам BIM-КЦ</t>
        </is>
      </c>
      <c r="F673" s="7" t="inlineStr">
        <is>
          <t xml:space="preserve">ПОГ М</t>
        </is>
      </c>
      <c r="G673" s="7" t="inlineStr">
        <is>
          <t xml:space="preserve">1</t>
        </is>
      </c>
      <c r="H673" s="8" t="n">
        <v>135</v>
      </c>
      <c r="I673" s="19" t="n">
        <f>ROUND((L674)/H673,2)</f>
        <v>33.92</v>
      </c>
      <c r="J673" s="20" t="n">
        <v>83</v>
      </c>
      <c r="K673" s="19" t="n">
        <f>I673+ROUND(J673,2)</f>
        <v>116.92</v>
      </c>
      <c r="L673" s="19" t="n">
        <f>ROUND(H673*I673,2)</f>
        <v>4579.2</v>
      </c>
      <c r="M673" s="19" t="n">
        <f>ROUND(H673*ROUND(J673,2),2)</f>
        <v>11205</v>
      </c>
      <c r="N673" s="19" t="n">
        <f>L673+M673</f>
        <v>15784.2</v>
      </c>
      <c r="O673" s="8" t="n">
        <v>135</v>
      </c>
      <c r="P673" s="19" t="n" hidden="false">
        <f>ROUND((S674)/O673,2)</f>
        <v>70</v>
      </c>
      <c r="Q673" s="20" t="n" hidden="false">
        <v>112.8</v>
      </c>
      <c r="R673" s="19" t="n" hidden="false">
        <f>P673+Q673</f>
        <v>182.8</v>
      </c>
      <c r="S673" s="19" t="n" hidden="false">
        <f>ROUND(O673*P673,2)</f>
        <v>9450</v>
      </c>
      <c r="T673" s="19" t="n" hidden="false">
        <f>ROUND(O673*Q673,2)</f>
        <v>15228</v>
      </c>
      <c r="U673" s="19" t="n" hidden="false">
        <f>S673+T673</f>
        <v>24678</v>
      </c>
      <c r="V673" s="21" t="n" hidden="false">
        <f>U673/N673-1</f>
        <v>0.5634621963735886</v>
      </c>
      <c r="W673" s="8" t="n">
        <v>135</v>
      </c>
      <c r="X673" s="19" t="n" hidden="false">
        <f>ROUND((AA674)/W673,2)</f>
        <v>65</v>
      </c>
      <c r="Y673" s="20" t="n" hidden="false">
        <v>215</v>
      </c>
      <c r="Z673" s="19" t="n" hidden="false">
        <f>X673+Y673</f>
        <v>280</v>
      </c>
      <c r="AA673" s="19" t="n" hidden="false">
        <f>ROUND(W673*X673,2)</f>
        <v>8775</v>
      </c>
      <c r="AB673" s="19" t="n" hidden="false">
        <f>ROUND(W673*Y673,2)</f>
        <v>29025</v>
      </c>
      <c r="AC673" s="19" t="n" hidden="false">
        <f>AA673+AB673</f>
        <v>37800</v>
      </c>
      <c r="AD673" s="21" t="n" hidden="false">
        <f>AC673/N673-1</f>
        <v>1.3947998631542933</v>
      </c>
      <c r="AE673" s="8" t="n">
        <v>135</v>
      </c>
      <c r="AF673" s="19" t="n" hidden="false">
        <f>ROUND((AI674)/AE673,2)</f>
        <v>120</v>
      </c>
      <c r="AG673" s="20" t="n" hidden="false">
        <v>160</v>
      </c>
      <c r="AH673" s="19" t="n" hidden="false">
        <f>AF673+AG673</f>
        <v>280</v>
      </c>
      <c r="AI673" s="19" t="n" hidden="false">
        <f>ROUND(AE673*AF673,2)</f>
        <v>16200</v>
      </c>
      <c r="AJ673" s="19" t="n" hidden="false">
        <f>ROUND(AE673*AG673,2)</f>
        <v>21600</v>
      </c>
      <c r="AK673" s="19" t="n" hidden="false">
        <f>AI673+AJ673</f>
        <v>37800</v>
      </c>
      <c r="AL673" s="21" t="n" hidden="false">
        <f>AK673/N673-1</f>
        <v>1.3947998631542933</v>
      </c>
      <c r="AM673" s="8" t="n">
        <v>0</v>
      </c>
      <c r="AN673" s="19" t="n" hidden="false">
        <f>ROUND((AQ674)/AM673,2)</f>
        <v>0</v>
      </c>
      <c r="AO673" s="19" t="n" hidden="false">
        <v>0</v>
      </c>
      <c r="AP673" s="19" t="n" hidden="false">
        <f>AN673+AO673</f>
        <v>0</v>
      </c>
      <c r="AQ673" s="19" t="n" hidden="false">
        <f>ROUND(AM673*AN673,2)</f>
        <v>0</v>
      </c>
      <c r="AR673" s="19" t="n" hidden="false">
        <f>ROUND(AM673*AO673,2)</f>
        <v>0</v>
      </c>
      <c r="AS673" s="19" t="n" hidden="false">
        <f>AQ673+AR673</f>
        <v>0</v>
      </c>
      <c r="AT673" s="21" t="n" hidden="false">
        <f>AS673/N673-1</f>
        <v>-1</v>
      </c>
    </row>
    <row r="674" customFormat="false" hidden="false" outlineLevel="0" collapsed="false">
      <c r="A674" s="18" t="inlineStr">
        <is>
          <t xml:space="preserve">1.1.1.2.1.1.3.18.1</t>
        </is>
      </c>
      <c r="B674" s="18" t="inlineStr">
        <is>
          <t xml:space="preserve"/>
        </is>
      </c>
      <c r="C674" s="22" t="inlineStr">
        <is>
          <t xml:space="preserve">Труба ПНД гофрированная с учетом прочих материалов_ / HF стойкая к ультрафиолету / 32 мм</t>
        </is>
      </c>
      <c r="D674" s="7" t="inlineStr">
        <is>
          <t xml:space="preserve"/>
        </is>
      </c>
      <c r="E674" s="7" t="inlineStr">
        <is>
          <t xml:space="preserve"/>
        </is>
      </c>
      <c r="F674" s="7" t="inlineStr">
        <is>
          <t xml:space="preserve">ПОГ М</t>
        </is>
      </c>
      <c r="G674" s="7" t="inlineStr">
        <is>
          <t xml:space="preserve">1</t>
        </is>
      </c>
      <c r="H674" s="8" t="n">
        <v>135</v>
      </c>
      <c r="I674" s="20" t="n">
        <v>33.92</v>
      </c>
      <c r="J674" s="19" t="n">
        <v/>
      </c>
      <c r="K674" s="19" t="n">
        <f>ROUND(I674,2)+J674</f>
        <v>33.92</v>
      </c>
      <c r="L674" s="19" t="n">
        <f>ROUND(H674*ROUND(I674,2),2)</f>
        <v>4579.2</v>
      </c>
      <c r="M674" s="19" t="n">
        <v/>
      </c>
      <c r="N674" s="19" t="n">
        <f>L674+M674</f>
        <v>4579.2</v>
      </c>
      <c r="O674" s="8" t="n">
        <v>135</v>
      </c>
      <c r="P674" s="20" t="n" hidden="false">
        <v>70</v>
      </c>
      <c r="Q674" s="19" t="n" hidden="false">
        <v/>
      </c>
      <c r="R674" s="19" t="n" hidden="false">
        <f>P674+Q674</f>
        <v>70</v>
      </c>
      <c r="S674" s="19" t="n" hidden="false">
        <f>ROUND(O674*P674,2)</f>
        <v>9450</v>
      </c>
      <c r="T674" s="19" t="n" hidden="false">
        <v/>
      </c>
      <c r="U674" s="19" t="n" hidden="false">
        <f>S674+T674</f>
        <v>9450</v>
      </c>
      <c r="V674" s="21" t="n" hidden="false">
        <f>U674/N674-1</f>
        <v>1.0636792452830188</v>
      </c>
      <c r="W674" s="8" t="n">
        <v>135</v>
      </c>
      <c r="X674" s="20" t="n" hidden="false">
        <v>65</v>
      </c>
      <c r="Y674" s="19" t="n" hidden="false">
        <v/>
      </c>
      <c r="Z674" s="19" t="n" hidden="false">
        <f>X674+Y674</f>
        <v>65</v>
      </c>
      <c r="AA674" s="19" t="n" hidden="false">
        <f>ROUND(W674*X674,2)</f>
        <v>8775</v>
      </c>
      <c r="AB674" s="19" t="n" hidden="false">
        <v/>
      </c>
      <c r="AC674" s="19" t="n" hidden="false">
        <f>AA674+AB674</f>
        <v>8775</v>
      </c>
      <c r="AD674" s="21" t="n" hidden="false">
        <f>AC674/N674-1</f>
        <v>0.9162735849056605</v>
      </c>
      <c r="AE674" s="8" t="n">
        <v>135</v>
      </c>
      <c r="AF674" s="20" t="n" hidden="false">
        <v>120</v>
      </c>
      <c r="AG674" s="19" t="n" hidden="false">
        <v/>
      </c>
      <c r="AH674" s="19" t="n" hidden="false">
        <f>AF674+AG674</f>
        <v>120</v>
      </c>
      <c r="AI674" s="19" t="n" hidden="false">
        <f>ROUND(AE674*AF674,2)</f>
        <v>16200</v>
      </c>
      <c r="AJ674" s="19" t="n" hidden="false">
        <v/>
      </c>
      <c r="AK674" s="19" t="n" hidden="false">
        <f>AI674+AJ674</f>
        <v>16200</v>
      </c>
      <c r="AL674" s="21" t="n" hidden="false">
        <f>AK674/N674-1</f>
        <v>2.5377358490566038</v>
      </c>
      <c r="AM674" s="8" t="n">
        <v>0</v>
      </c>
      <c r="AN674" s="19" t="n" hidden="false">
        <v>0</v>
      </c>
      <c r="AO674" s="19" t="n" hidden="false">
        <v/>
      </c>
      <c r="AP674" s="19" t="n" hidden="false">
        <f>AN674+AO674</f>
        <v>0</v>
      </c>
      <c r="AQ674" s="19" t="n" hidden="false">
        <f>ROUND(AM674*AN674,2)</f>
        <v>0</v>
      </c>
      <c r="AR674" s="19" t="n" hidden="false">
        <v/>
      </c>
      <c r="AS674" s="19" t="n" hidden="false">
        <f>AQ674+AR674</f>
        <v>0</v>
      </c>
      <c r="AT674" s="21" t="n" hidden="false">
        <f>AS674/N674-1</f>
        <v>-1</v>
      </c>
    </row>
    <row r="675" customFormat="false" hidden="false" outlineLevel="0" collapsed="false">
      <c r="A675" s="18" t="inlineStr">
        <is>
          <t xml:space="preserve">1.1.1.2.1.1.3.19</t>
        </is>
      </c>
      <c r="B675" s="18" t="inlineStr">
        <is>
          <t xml:space="preserve"/>
        </is>
      </c>
      <c r="C675" s="18" t="inlineStr">
        <is>
          <t xml:space="preserve">Монтаж трубы ПВХ, ПНД для кабеля / от 40мм до 100мм</t>
        </is>
      </c>
      <c r="D675" s="7" t="inlineStr">
        <is>
          <t xml:space="preserve">ЭМ 4.1</t>
        </is>
      </c>
      <c r="E675" s="7" t="inlineStr">
        <is>
          <t xml:space="preserve">Выгружается из БО по объектам BIM-КЦ</t>
        </is>
      </c>
      <c r="F675" s="7" t="inlineStr">
        <is>
          <t xml:space="preserve">ПОГ М</t>
        </is>
      </c>
      <c r="G675" s="7" t="inlineStr">
        <is>
          <t xml:space="preserve">1</t>
        </is>
      </c>
      <c r="H675" s="8" t="n">
        <v>4435</v>
      </c>
      <c r="I675" s="19" t="n">
        <f>ROUND((L676+L677+L678+L679)/H675,2)</f>
        <v>80.63</v>
      </c>
      <c r="J675" s="20" t="n">
        <v>95</v>
      </c>
      <c r="K675" s="19" t="n">
        <f>I675+ROUND(J675,2)</f>
        <v>175.63</v>
      </c>
      <c r="L675" s="19" t="n">
        <f>ROUND(H675*I675,2)</f>
        <v>357594.05</v>
      </c>
      <c r="M675" s="19" t="n">
        <f>ROUND(H675*ROUND(J675,2),2)</f>
        <v>421325</v>
      </c>
      <c r="N675" s="19" t="n">
        <f>L675+M675</f>
        <v>778919.05</v>
      </c>
      <c r="O675" s="8" t="n">
        <v>4435</v>
      </c>
      <c r="P675" s="19" t="n" hidden="false">
        <f>ROUND((S676+S677+S678+S679)/O675,2)</f>
        <v>109.74</v>
      </c>
      <c r="Q675" s="20" t="n" hidden="false">
        <v>132</v>
      </c>
      <c r="R675" s="19" t="n" hidden="false">
        <f>P675+Q675</f>
        <v>241.74</v>
      </c>
      <c r="S675" s="19" t="n" hidden="false">
        <f>ROUND(O675*P675,2)</f>
        <v>486696.9</v>
      </c>
      <c r="T675" s="19" t="n" hidden="false">
        <f>ROUND(O675*Q675,2)</f>
        <v>585420</v>
      </c>
      <c r="U675" s="19" t="n" hidden="false">
        <f>S675+T675</f>
        <v>1072116.9</v>
      </c>
      <c r="V675" s="21" t="n" hidden="false">
        <f>U675/N675-1</f>
        <v>0.37641632978420514</v>
      </c>
      <c r="W675" s="8" t="n">
        <v>4435</v>
      </c>
      <c r="X675" s="19" t="n" hidden="false">
        <f>ROUND((AA676+AA677+AA678+AA679)/W675,2)</f>
        <v>76.01</v>
      </c>
      <c r="Y675" s="20" t="n" hidden="false">
        <v>215</v>
      </c>
      <c r="Z675" s="19" t="n" hidden="false">
        <f>X675+Y675</f>
        <v>291.01</v>
      </c>
      <c r="AA675" s="19" t="n" hidden="false">
        <f>ROUND(W675*X675,2)</f>
        <v>337104.35</v>
      </c>
      <c r="AB675" s="19" t="n" hidden="false">
        <f>ROUND(W675*Y675,2)</f>
        <v>953525</v>
      </c>
      <c r="AC675" s="19" t="n" hidden="false">
        <f>AA675+AB675</f>
        <v>1290629.35</v>
      </c>
      <c r="AD675" s="21" t="n" hidden="false">
        <f>AC675/N675-1</f>
        <v>0.6569492683482321</v>
      </c>
      <c r="AE675" s="8" t="n">
        <v>4435</v>
      </c>
      <c r="AF675" s="19" t="n" hidden="false">
        <f>ROUND((AI676+AI677+AI678+AI679)/AE675,2)</f>
        <v>260.26</v>
      </c>
      <c r="AG675" s="20" t="n" hidden="false">
        <v>160</v>
      </c>
      <c r="AH675" s="19" t="n" hidden="false">
        <f>AF675+AG675</f>
        <v>420.26</v>
      </c>
      <c r="AI675" s="19" t="n" hidden="false">
        <f>ROUND(AE675*AF675,2)</f>
        <v>1154253.1</v>
      </c>
      <c r="AJ675" s="19" t="n" hidden="false">
        <f>ROUND(AE675*AG675,2)</f>
        <v>709600</v>
      </c>
      <c r="AK675" s="19" t="n" hidden="false">
        <f>AI675+AJ675</f>
        <v>1863853.1</v>
      </c>
      <c r="AL675" s="21" t="n" hidden="false">
        <f>AK675/N675-1</f>
        <v>1.392871377327336</v>
      </c>
      <c r="AM675" s="8" t="n">
        <v>0</v>
      </c>
      <c r="AN675" s="19" t="n" hidden="false">
        <f>ROUND((AQ676+AQ677+AQ678+AQ679)/AM675,2)</f>
        <v>0</v>
      </c>
      <c r="AO675" s="19" t="n" hidden="false">
        <v>0</v>
      </c>
      <c r="AP675" s="19" t="n" hidden="false">
        <f>AN675+AO675</f>
        <v>0</v>
      </c>
      <c r="AQ675" s="19" t="n" hidden="false">
        <f>ROUND(AM675*AN675,2)</f>
        <v>0</v>
      </c>
      <c r="AR675" s="19" t="n" hidden="false">
        <f>ROUND(AM675*AO675,2)</f>
        <v>0</v>
      </c>
      <c r="AS675" s="19" t="n" hidden="false">
        <f>AQ675+AR675</f>
        <v>0</v>
      </c>
      <c r="AT675" s="21" t="n" hidden="false">
        <f>AS675/N675-1</f>
        <v>-1</v>
      </c>
    </row>
    <row r="676" customFormat="false" hidden="false" outlineLevel="0" collapsed="false">
      <c r="A676" s="18" t="inlineStr">
        <is>
          <t xml:space="preserve">1.1.1.2.1.1.3.19.1</t>
        </is>
      </c>
      <c r="B676" s="18" t="inlineStr">
        <is>
          <t xml:space="preserve"/>
        </is>
      </c>
      <c r="C676" s="22" t="inlineStr">
        <is>
          <t xml:space="preserve">Труба ПВХ гофрированная_ / Тяжелая с протяжкой / 40 мм</t>
        </is>
      </c>
      <c r="D676" s="7" t="inlineStr">
        <is>
          <t xml:space="preserve">ECOPLAST</t>
        </is>
      </c>
      <c r="E676" s="7" t="inlineStr">
        <is>
          <t xml:space="preserve"/>
        </is>
      </c>
      <c r="F676" s="7" t="inlineStr">
        <is>
          <t xml:space="preserve">ПОГ М</t>
        </is>
      </c>
      <c r="G676" s="7" t="inlineStr">
        <is>
          <t xml:space="preserve">1</t>
        </is>
      </c>
      <c r="H676" s="8" t="n">
        <v>2775</v>
      </c>
      <c r="I676" s="20" t="n">
        <v>90.76</v>
      </c>
      <c r="J676" s="19" t="n">
        <v/>
      </c>
      <c r="K676" s="19" t="n">
        <f>ROUND(I676,2)+J676</f>
        <v>90.76</v>
      </c>
      <c r="L676" s="19" t="n">
        <f>ROUND(H676*ROUND(I676,2),2)</f>
        <v>251859</v>
      </c>
      <c r="M676" s="19" t="n">
        <v/>
      </c>
      <c r="N676" s="19" t="n">
        <f>L676+M676</f>
        <v>251859</v>
      </c>
      <c r="O676" s="8" t="n">
        <v>2775</v>
      </c>
      <c r="P676" s="20" t="n" hidden="false">
        <v>114</v>
      </c>
      <c r="Q676" s="19" t="n" hidden="false">
        <v/>
      </c>
      <c r="R676" s="19" t="n" hidden="false">
        <f>P676+Q676</f>
        <v>114</v>
      </c>
      <c r="S676" s="19" t="n" hidden="false">
        <f>ROUND(O676*P676,2)</f>
        <v>316350</v>
      </c>
      <c r="T676" s="19" t="n" hidden="false">
        <v/>
      </c>
      <c r="U676" s="19" t="n" hidden="false">
        <f>S676+T676</f>
        <v>316350</v>
      </c>
      <c r="V676" s="21" t="n" hidden="false">
        <f>U676/N676-1</f>
        <v>0.25605993829881</v>
      </c>
      <c r="W676" s="8" t="n">
        <v>2775</v>
      </c>
      <c r="X676" s="20" t="n" hidden="false">
        <v>71</v>
      </c>
      <c r="Y676" s="19" t="n" hidden="false">
        <v/>
      </c>
      <c r="Z676" s="19" t="n" hidden="false">
        <f>X676+Y676</f>
        <v>71</v>
      </c>
      <c r="AA676" s="19" t="n" hidden="false">
        <f>ROUND(W676*X676,2)</f>
        <v>197025</v>
      </c>
      <c r="AB676" s="19" t="n" hidden="false">
        <v/>
      </c>
      <c r="AC676" s="19" t="n" hidden="false">
        <f>AA676+AB676</f>
        <v>197025</v>
      </c>
      <c r="AD676" s="21" t="n" hidden="false">
        <f>AC676/N676-1</f>
        <v>-0.2177170559717937</v>
      </c>
      <c r="AE676" s="8" t="n">
        <v>2775</v>
      </c>
      <c r="AF676" s="20" t="n" hidden="false">
        <v>250</v>
      </c>
      <c r="AG676" s="19" t="n" hidden="false">
        <v/>
      </c>
      <c r="AH676" s="19" t="n" hidden="false">
        <f>AF676+AG676</f>
        <v>250</v>
      </c>
      <c r="AI676" s="19" t="n" hidden="false">
        <f>ROUND(AE676*AF676,2)</f>
        <v>693750</v>
      </c>
      <c r="AJ676" s="19" t="n" hidden="false">
        <v/>
      </c>
      <c r="AK676" s="19" t="n" hidden="false">
        <f>AI676+AJ676</f>
        <v>693750</v>
      </c>
      <c r="AL676" s="21" t="n" hidden="false">
        <f>AK676/N676-1</f>
        <v>1.7545174085500221</v>
      </c>
      <c r="AM676" s="8" t="n">
        <v>0</v>
      </c>
      <c r="AN676" s="19" t="n" hidden="false">
        <v>0</v>
      </c>
      <c r="AO676" s="19" t="n" hidden="false">
        <v/>
      </c>
      <c r="AP676" s="19" t="n" hidden="false">
        <f>AN676+AO676</f>
        <v>0</v>
      </c>
      <c r="AQ676" s="19" t="n" hidden="false">
        <f>ROUND(AM676*AN676,2)</f>
        <v>0</v>
      </c>
      <c r="AR676" s="19" t="n" hidden="false">
        <v/>
      </c>
      <c r="AS676" s="19" t="n" hidden="false">
        <f>AQ676+AR676</f>
        <v>0</v>
      </c>
      <c r="AT676" s="21" t="n" hidden="false">
        <f>AS676/N676-1</f>
        <v>-1</v>
      </c>
    </row>
    <row r="677" customFormat="false" hidden="false" outlineLevel="0" collapsed="false">
      <c r="A677" s="18" t="inlineStr">
        <is>
          <t xml:space="preserve">1.1.1.2.1.1.3.19.2</t>
        </is>
      </c>
      <c r="B677" s="18" t="inlineStr">
        <is>
          <t xml:space="preserve"/>
        </is>
      </c>
      <c r="C677" s="22" t="inlineStr">
        <is>
          <t xml:space="preserve">Труба ПВХ гофрированная_ / Легкая с протяжкой / 50 мм</t>
        </is>
      </c>
      <c r="D677" s="7" t="inlineStr">
        <is>
          <t xml:space="preserve"/>
        </is>
      </c>
      <c r="E677" s="7" t="inlineStr">
        <is>
          <t xml:space="preserve"/>
        </is>
      </c>
      <c r="F677" s="7" t="inlineStr">
        <is>
          <t xml:space="preserve">ПОГ М</t>
        </is>
      </c>
      <c r="G677" s="7" t="inlineStr">
        <is>
          <t xml:space="preserve">1</t>
        </is>
      </c>
      <c r="H677" s="8" t="n">
        <v>390</v>
      </c>
      <c r="I677" s="20" t="n">
        <v>86.16</v>
      </c>
      <c r="J677" s="19" t="n">
        <v/>
      </c>
      <c r="K677" s="19" t="n">
        <f>ROUND(I677,2)+J677</f>
        <v>86.16</v>
      </c>
      <c r="L677" s="19" t="n">
        <f>ROUND(H677*ROUND(I677,2),2)</f>
        <v>33602.4</v>
      </c>
      <c r="M677" s="19" t="n">
        <v/>
      </c>
      <c r="N677" s="19" t="n">
        <f>L677+M677</f>
        <v>33602.4</v>
      </c>
      <c r="O677" s="8" t="n">
        <v>390</v>
      </c>
      <c r="P677" s="20" t="n" hidden="false">
        <v>144.44</v>
      </c>
      <c r="Q677" s="19" t="n" hidden="false">
        <v/>
      </c>
      <c r="R677" s="19" t="n" hidden="false">
        <f>P677+Q677</f>
        <v>144.44</v>
      </c>
      <c r="S677" s="19" t="n" hidden="false">
        <f>ROUND(O677*P677,2)</f>
        <v>56331.6</v>
      </c>
      <c r="T677" s="19" t="n" hidden="false">
        <v/>
      </c>
      <c r="U677" s="19" t="n" hidden="false">
        <f>S677+T677</f>
        <v>56331.6</v>
      </c>
      <c r="V677" s="21" t="n" hidden="false">
        <f>U677/N677-1</f>
        <v>0.6764159702878365</v>
      </c>
      <c r="W677" s="8" t="n">
        <v>390</v>
      </c>
      <c r="X677" s="20" t="n" hidden="false">
        <v>107</v>
      </c>
      <c r="Y677" s="19" t="n" hidden="false">
        <v/>
      </c>
      <c r="Z677" s="19" t="n" hidden="false">
        <f>X677+Y677</f>
        <v>107</v>
      </c>
      <c r="AA677" s="19" t="n" hidden="false">
        <f>ROUND(W677*X677,2)</f>
        <v>41730</v>
      </c>
      <c r="AB677" s="19" t="n" hidden="false">
        <v/>
      </c>
      <c r="AC677" s="19" t="n" hidden="false">
        <f>AA677+AB677</f>
        <v>41730</v>
      </c>
      <c r="AD677" s="21" t="n" hidden="false">
        <f>AC677/N677-1</f>
        <v>0.24187558031569178</v>
      </c>
      <c r="AE677" s="8" t="n">
        <v>390</v>
      </c>
      <c r="AF677" s="20" t="n" hidden="false">
        <v>350</v>
      </c>
      <c r="AG677" s="19" t="n" hidden="false">
        <v/>
      </c>
      <c r="AH677" s="19" t="n" hidden="false">
        <f>AF677+AG677</f>
        <v>350</v>
      </c>
      <c r="AI677" s="19" t="n" hidden="false">
        <f>ROUND(AE677*AF677,2)</f>
        <v>136500</v>
      </c>
      <c r="AJ677" s="19" t="n" hidden="false">
        <v/>
      </c>
      <c r="AK677" s="19" t="n" hidden="false">
        <f>AI677+AJ677</f>
        <v>136500</v>
      </c>
      <c r="AL677" s="21" t="n" hidden="false">
        <f>AK677/N677-1</f>
        <v>3.0622098421541315</v>
      </c>
      <c r="AM677" s="8" t="n">
        <v>0</v>
      </c>
      <c r="AN677" s="19" t="n" hidden="false">
        <v>0</v>
      </c>
      <c r="AO677" s="19" t="n" hidden="false">
        <v/>
      </c>
      <c r="AP677" s="19" t="n" hidden="false">
        <f>AN677+AO677</f>
        <v>0</v>
      </c>
      <c r="AQ677" s="19" t="n" hidden="false">
        <f>ROUND(AM677*AN677,2)</f>
        <v>0</v>
      </c>
      <c r="AR677" s="19" t="n" hidden="false">
        <v/>
      </c>
      <c r="AS677" s="19" t="n" hidden="false">
        <f>AQ677+AR677</f>
        <v>0</v>
      </c>
      <c r="AT677" s="21" t="n" hidden="false">
        <f>AS677/N677-1</f>
        <v>-1</v>
      </c>
    </row>
    <row r="678" customFormat="false" hidden="false" outlineLevel="0" collapsed="false">
      <c r="A678" s="18" t="inlineStr">
        <is>
          <t xml:space="preserve">1.1.1.2.1.1.3.19.3</t>
        </is>
      </c>
      <c r="B678" s="18" t="inlineStr">
        <is>
          <t xml:space="preserve"/>
        </is>
      </c>
      <c r="C678" s="22" t="inlineStr">
        <is>
          <t xml:space="preserve">Труба ПВХ гофрированная_ / Жесткая с протяжкой ССД-Пайп 800 N, SN22 / 63 мм</t>
        </is>
      </c>
      <c r="D678" s="7" t="inlineStr">
        <is>
          <t xml:space="preserve"/>
        </is>
      </c>
      <c r="E678" s="7" t="inlineStr">
        <is>
          <t xml:space="preserve"/>
        </is>
      </c>
      <c r="F678" s="7" t="inlineStr">
        <is>
          <t xml:space="preserve">ПОГ М</t>
        </is>
      </c>
      <c r="G678" s="7" t="inlineStr">
        <is>
          <t xml:space="preserve">1</t>
        </is>
      </c>
      <c r="H678" s="8" t="n">
        <v>50</v>
      </c>
      <c r="I678" s="20" t="n">
        <v>177.6</v>
      </c>
      <c r="J678" s="19" t="n">
        <v/>
      </c>
      <c r="K678" s="19" t="n">
        <f>ROUND(I678,2)+J678</f>
        <v>177.6</v>
      </c>
      <c r="L678" s="19" t="n">
        <f>ROUND(H678*ROUND(I678,2),2)</f>
        <v>8880</v>
      </c>
      <c r="M678" s="19" t="n">
        <v/>
      </c>
      <c r="N678" s="19" t="n">
        <f>L678+M678</f>
        <v>8880</v>
      </c>
      <c r="O678" s="8" t="n">
        <v>50</v>
      </c>
      <c r="P678" s="20" t="n" hidden="false">
        <v>160</v>
      </c>
      <c r="Q678" s="19" t="n" hidden="false">
        <v/>
      </c>
      <c r="R678" s="19" t="n" hidden="false">
        <f>P678+Q678</f>
        <v>160</v>
      </c>
      <c r="S678" s="19" t="n" hidden="false">
        <f>ROUND(O678*P678,2)</f>
        <v>8000</v>
      </c>
      <c r="T678" s="19" t="n" hidden="false">
        <v/>
      </c>
      <c r="U678" s="19" t="n" hidden="false">
        <f>S678+T678</f>
        <v>8000</v>
      </c>
      <c r="V678" s="21" t="n" hidden="false">
        <f>U678/N678-1</f>
        <v>-0.09909909909909909</v>
      </c>
      <c r="W678" s="8" t="n">
        <v>50</v>
      </c>
      <c r="X678" s="20" t="n" hidden="false">
        <v>235</v>
      </c>
      <c r="Y678" s="19" t="n" hidden="false">
        <v/>
      </c>
      <c r="Z678" s="19" t="n" hidden="false">
        <f>X678+Y678</f>
        <v>235</v>
      </c>
      <c r="AA678" s="19" t="n" hidden="false">
        <f>ROUND(W678*X678,2)</f>
        <v>11750</v>
      </c>
      <c r="AB678" s="19" t="n" hidden="false">
        <v/>
      </c>
      <c r="AC678" s="19" t="n" hidden="false">
        <f>AA678+AB678</f>
        <v>11750</v>
      </c>
      <c r="AD678" s="21" t="n" hidden="false">
        <f>AC678/N678-1</f>
        <v>0.32319819819819817</v>
      </c>
      <c r="AE678" s="8" t="n">
        <v>50</v>
      </c>
      <c r="AF678" s="20" t="n" hidden="false">
        <v>380</v>
      </c>
      <c r="AG678" s="19" t="n" hidden="false">
        <v/>
      </c>
      <c r="AH678" s="19" t="n" hidden="false">
        <f>AF678+AG678</f>
        <v>380</v>
      </c>
      <c r="AI678" s="19" t="n" hidden="false">
        <f>ROUND(AE678*AF678,2)</f>
        <v>19000</v>
      </c>
      <c r="AJ678" s="19" t="n" hidden="false">
        <v/>
      </c>
      <c r="AK678" s="19" t="n" hidden="false">
        <f>AI678+AJ678</f>
        <v>19000</v>
      </c>
      <c r="AL678" s="21" t="n" hidden="false">
        <f>AK678/N678-1</f>
        <v>1.1396396396396398</v>
      </c>
      <c r="AM678" s="8" t="n">
        <v>0</v>
      </c>
      <c r="AN678" s="19" t="n" hidden="false">
        <v>0</v>
      </c>
      <c r="AO678" s="19" t="n" hidden="false">
        <v/>
      </c>
      <c r="AP678" s="19" t="n" hidden="false">
        <f>AN678+AO678</f>
        <v>0</v>
      </c>
      <c r="AQ678" s="19" t="n" hidden="false">
        <f>ROUND(AM678*AN678,2)</f>
        <v>0</v>
      </c>
      <c r="AR678" s="19" t="n" hidden="false">
        <v/>
      </c>
      <c r="AS678" s="19" t="n" hidden="false">
        <f>AQ678+AR678</f>
        <v>0</v>
      </c>
      <c r="AT678" s="21" t="n" hidden="false">
        <f>AS678/N678-1</f>
        <v>-1</v>
      </c>
    </row>
    <row r="679" customFormat="false" hidden="false" outlineLevel="0" collapsed="false">
      <c r="A679" s="18" t="inlineStr">
        <is>
          <t xml:space="preserve">1.1.1.2.1.1.3.19.4</t>
        </is>
      </c>
      <c r="B679" s="18" t="inlineStr">
        <is>
          <t xml:space="preserve"/>
        </is>
      </c>
      <c r="C679" s="22" t="inlineStr">
        <is>
          <t xml:space="preserve">Труба ПВХ гофрированная_ / Легкая с протяжкой / 40 мм</t>
        </is>
      </c>
      <c r="D679" s="7" t="inlineStr">
        <is>
          <t xml:space="preserve"/>
        </is>
      </c>
      <c r="E679" s="7" t="inlineStr">
        <is>
          <t xml:space="preserve"/>
        </is>
      </c>
      <c r="F679" s="7" t="inlineStr">
        <is>
          <t xml:space="preserve">ПОГ М</t>
        </is>
      </c>
      <c r="G679" s="7" t="inlineStr">
        <is>
          <t xml:space="preserve">1</t>
        </is>
      </c>
      <c r="H679" s="8" t="n">
        <v>1220</v>
      </c>
      <c r="I679" s="20" t="n">
        <v>51.83</v>
      </c>
      <c r="J679" s="19" t="n">
        <v/>
      </c>
      <c r="K679" s="19" t="n">
        <f>ROUND(I679,2)+J679</f>
        <v>51.83</v>
      </c>
      <c r="L679" s="19" t="n">
        <f>ROUND(H679*ROUND(I679,2),2)</f>
        <v>63232.6</v>
      </c>
      <c r="M679" s="19" t="n">
        <v/>
      </c>
      <c r="N679" s="19" t="n">
        <f>L679+M679</f>
        <v>63232.6</v>
      </c>
      <c r="O679" s="8" t="n">
        <v>1220</v>
      </c>
      <c r="P679" s="20" t="n" hidden="false">
        <v>86.88</v>
      </c>
      <c r="Q679" s="19" t="n" hidden="false">
        <v/>
      </c>
      <c r="R679" s="19" t="n" hidden="false">
        <f>P679+Q679</f>
        <v>86.88</v>
      </c>
      <c r="S679" s="19" t="n" hidden="false">
        <f>ROUND(O679*P679,2)</f>
        <v>105993.6</v>
      </c>
      <c r="T679" s="19" t="n" hidden="false">
        <v/>
      </c>
      <c r="U679" s="19" t="n" hidden="false">
        <f>S679+T679</f>
        <v>105993.6</v>
      </c>
      <c r="V679" s="21" t="n" hidden="false">
        <f>U679/N679-1</f>
        <v>0.6762492764808028</v>
      </c>
      <c r="W679" s="8" t="n">
        <v>1220</v>
      </c>
      <c r="X679" s="20" t="n" hidden="false">
        <v>71</v>
      </c>
      <c r="Y679" s="19" t="n" hidden="false">
        <v/>
      </c>
      <c r="Z679" s="19" t="n" hidden="false">
        <f>X679+Y679</f>
        <v>71</v>
      </c>
      <c r="AA679" s="19" t="n" hidden="false">
        <f>ROUND(W679*X679,2)</f>
        <v>86620</v>
      </c>
      <c r="AB679" s="19" t="n" hidden="false">
        <v/>
      </c>
      <c r="AC679" s="19" t="n" hidden="false">
        <f>AA679+AB679</f>
        <v>86620</v>
      </c>
      <c r="AD679" s="21" t="n" hidden="false">
        <f>AC679/N679-1</f>
        <v>0.36986301369863006</v>
      </c>
      <c r="AE679" s="8" t="n">
        <v>1220</v>
      </c>
      <c r="AF679" s="20" t="n" hidden="false">
        <v>250</v>
      </c>
      <c r="AG679" s="19" t="n" hidden="false">
        <v/>
      </c>
      <c r="AH679" s="19" t="n" hidden="false">
        <f>AF679+AG679</f>
        <v>250</v>
      </c>
      <c r="AI679" s="19" t="n" hidden="false">
        <f>ROUND(AE679*AF679,2)</f>
        <v>305000</v>
      </c>
      <c r="AJ679" s="19" t="n" hidden="false">
        <v/>
      </c>
      <c r="AK679" s="19" t="n" hidden="false">
        <f>AI679+AJ679</f>
        <v>305000</v>
      </c>
      <c r="AL679" s="21" t="n" hidden="false">
        <f>AK679/N679-1</f>
        <v>3.8234613158402473</v>
      </c>
      <c r="AM679" s="8" t="n">
        <v>0</v>
      </c>
      <c r="AN679" s="19" t="n" hidden="false">
        <v>0</v>
      </c>
      <c r="AO679" s="19" t="n" hidden="false">
        <v/>
      </c>
      <c r="AP679" s="19" t="n" hidden="false">
        <f>AN679+AO679</f>
        <v>0</v>
      </c>
      <c r="AQ679" s="19" t="n" hidden="false">
        <f>ROUND(AM679*AN679,2)</f>
        <v>0</v>
      </c>
      <c r="AR679" s="19" t="n" hidden="false">
        <v/>
      </c>
      <c r="AS679" s="19" t="n" hidden="false">
        <f>AQ679+AR679</f>
        <v>0</v>
      </c>
      <c r="AT679" s="21" t="n" hidden="false">
        <f>AS679/N679-1</f>
        <v>-1</v>
      </c>
    </row>
    <row r="680" customFormat="false" hidden="false" outlineLevel="0" collapsed="false">
      <c r="A680" s="18" t="inlineStr">
        <is>
          <t xml:space="preserve">1.1.1.2.1.1.3.20</t>
        </is>
      </c>
      <c r="B680" s="18" t="inlineStr">
        <is>
          <t xml:space="preserve"/>
        </is>
      </c>
      <c r="C680" s="18" t="inlineStr">
        <is>
          <t xml:space="preserve">Монтаж трубы ПВХ, ПНД для кабеля / от 40мм до 100мм</t>
        </is>
      </c>
      <c r="D680" s="7" t="inlineStr">
        <is>
          <t xml:space="preserve">ЭМ 4.2</t>
        </is>
      </c>
      <c r="E680" s="7" t="inlineStr">
        <is>
          <t xml:space="preserve">Выгружается из БО по объектам BIM-КЦ</t>
        </is>
      </c>
      <c r="F680" s="7" t="inlineStr">
        <is>
          <t xml:space="preserve">ПОГ М</t>
        </is>
      </c>
      <c r="G680" s="7" t="inlineStr">
        <is>
          <t xml:space="preserve">1</t>
        </is>
      </c>
      <c r="H680" s="8" t="n">
        <v>5040</v>
      </c>
      <c r="I680" s="19" t="n">
        <f>ROUND((L681+L682+L683)/H680,2)</f>
        <v>85.96</v>
      </c>
      <c r="J680" s="20" t="n">
        <v>95</v>
      </c>
      <c r="K680" s="19" t="n">
        <f>I680+ROUND(J680,2)</f>
        <v>180.96</v>
      </c>
      <c r="L680" s="19" t="n">
        <f>ROUND(H680*I680,2)</f>
        <v>433238.4</v>
      </c>
      <c r="M680" s="19" t="n">
        <f>ROUND(H680*ROUND(J680,2),2)</f>
        <v>478800</v>
      </c>
      <c r="N680" s="19" t="n">
        <f>L680+M680</f>
        <v>912038.4</v>
      </c>
      <c r="O680" s="8" t="n">
        <v>5040</v>
      </c>
      <c r="P680" s="19" t="n" hidden="false">
        <f>ROUND((S681+S682+S683)/O680,2)</f>
        <v>111.72</v>
      </c>
      <c r="Q680" s="20" t="n" hidden="false">
        <v>132</v>
      </c>
      <c r="R680" s="19" t="n" hidden="false">
        <f>P680+Q680</f>
        <v>243.72</v>
      </c>
      <c r="S680" s="19" t="n" hidden="false">
        <f>ROUND(O680*P680,2)</f>
        <v>563068.8</v>
      </c>
      <c r="T680" s="19" t="n" hidden="false">
        <f>ROUND(O680*Q680,2)</f>
        <v>665280</v>
      </c>
      <c r="U680" s="19" t="n" hidden="false">
        <f>S680+T680</f>
        <v>1228348.8</v>
      </c>
      <c r="V680" s="21" t="n" hidden="false">
        <f>U680/N680-1</f>
        <v>0.346816976127321</v>
      </c>
      <c r="W680" s="8" t="n">
        <v>5040</v>
      </c>
      <c r="X680" s="19" t="n" hidden="false">
        <f>ROUND((AA681+AA682+AA683)/W680,2)</f>
        <v>114.35</v>
      </c>
      <c r="Y680" s="20" t="n" hidden="false">
        <v>215</v>
      </c>
      <c r="Z680" s="19" t="n" hidden="false">
        <f>X680+Y680</f>
        <v>329.35</v>
      </c>
      <c r="AA680" s="19" t="n" hidden="false">
        <f>ROUND(W680*X680,2)</f>
        <v>576324</v>
      </c>
      <c r="AB680" s="19" t="n" hidden="false">
        <f>ROUND(W680*Y680,2)</f>
        <v>1083600</v>
      </c>
      <c r="AC680" s="19" t="n" hidden="false">
        <f>AA680+AB680</f>
        <v>1659924</v>
      </c>
      <c r="AD680" s="21" t="n" hidden="false">
        <f>AC680/N680-1</f>
        <v>0.8200154730327143</v>
      </c>
      <c r="AE680" s="8" t="n">
        <v>5040</v>
      </c>
      <c r="AF680" s="19" t="n" hidden="false">
        <f>ROUND((AI681+AI682+AI683)/AE680,2)</f>
        <v>293.86</v>
      </c>
      <c r="AG680" s="20" t="n" hidden="false">
        <v>160</v>
      </c>
      <c r="AH680" s="19" t="n" hidden="false">
        <f>AF680+AG680</f>
        <v>453.86</v>
      </c>
      <c r="AI680" s="19" t="n" hidden="false">
        <f>ROUND(AE680*AF680,2)</f>
        <v>1481054.4</v>
      </c>
      <c r="AJ680" s="19" t="n" hidden="false">
        <f>ROUND(AE680*AG680,2)</f>
        <v>806400</v>
      </c>
      <c r="AK680" s="19" t="n" hidden="false">
        <f>AI680+AJ680</f>
        <v>2287454.4</v>
      </c>
      <c r="AL680" s="21" t="n" hidden="false">
        <f>AK680/N680-1</f>
        <v>1.5080680813439433</v>
      </c>
      <c r="AM680" s="8" t="n">
        <v>0</v>
      </c>
      <c r="AN680" s="19" t="n" hidden="false">
        <f>ROUND((AQ681+AQ682+AQ683)/AM680,2)</f>
        <v>0</v>
      </c>
      <c r="AO680" s="19" t="n" hidden="false">
        <v>0</v>
      </c>
      <c r="AP680" s="19" t="n" hidden="false">
        <f>AN680+AO680</f>
        <v>0</v>
      </c>
      <c r="AQ680" s="19" t="n" hidden="false">
        <f>ROUND(AM680*AN680,2)</f>
        <v>0</v>
      </c>
      <c r="AR680" s="19" t="n" hidden="false">
        <f>ROUND(AM680*AO680,2)</f>
        <v>0</v>
      </c>
      <c r="AS680" s="19" t="n" hidden="false">
        <f>AQ680+AR680</f>
        <v>0</v>
      </c>
      <c r="AT680" s="21" t="n" hidden="false">
        <f>AS680/N680-1</f>
        <v>-1</v>
      </c>
    </row>
    <row r="681" customFormat="false" hidden="false" outlineLevel="0" collapsed="false">
      <c r="A681" s="18" t="inlineStr">
        <is>
          <t xml:space="preserve">1.1.1.2.1.1.3.20.1</t>
        </is>
      </c>
      <c r="B681" s="18" t="inlineStr">
        <is>
          <t xml:space="preserve"/>
        </is>
      </c>
      <c r="C681" s="22" t="inlineStr">
        <is>
          <t xml:space="preserve">Труба ПВХ гофрированная_ / Легкая с протяжкой / 50 мм</t>
        </is>
      </c>
      <c r="D681" s="7" t="inlineStr">
        <is>
          <t xml:space="preserve"/>
        </is>
      </c>
      <c r="E681" s="7" t="inlineStr">
        <is>
          <t xml:space="preserve"/>
        </is>
      </c>
      <c r="F681" s="7" t="inlineStr">
        <is>
          <t xml:space="preserve">ПОГ М</t>
        </is>
      </c>
      <c r="G681" s="7" t="inlineStr">
        <is>
          <t xml:space="preserve">1</t>
        </is>
      </c>
      <c r="H681" s="8" t="n">
        <v>670</v>
      </c>
      <c r="I681" s="20" t="n">
        <v>86.16</v>
      </c>
      <c r="J681" s="19" t="n">
        <v/>
      </c>
      <c r="K681" s="19" t="n">
        <f>ROUND(I681,2)+J681</f>
        <v>86.16</v>
      </c>
      <c r="L681" s="19" t="n">
        <f>ROUND(H681*ROUND(I681,2),2)</f>
        <v>57727.2</v>
      </c>
      <c r="M681" s="19" t="n">
        <v/>
      </c>
      <c r="N681" s="19" t="n">
        <f>L681+M681</f>
        <v>57727.2</v>
      </c>
      <c r="O681" s="8" t="n">
        <v>670</v>
      </c>
      <c r="P681" s="20" t="n" hidden="false">
        <v>144.44</v>
      </c>
      <c r="Q681" s="19" t="n" hidden="false">
        <v/>
      </c>
      <c r="R681" s="19" t="n" hidden="false">
        <f>P681+Q681</f>
        <v>144.44</v>
      </c>
      <c r="S681" s="19" t="n" hidden="false">
        <f>ROUND(O681*P681,2)</f>
        <v>96774.8</v>
      </c>
      <c r="T681" s="19" t="n" hidden="false">
        <v/>
      </c>
      <c r="U681" s="19" t="n" hidden="false">
        <f>S681+T681</f>
        <v>96774.8</v>
      </c>
      <c r="V681" s="21" t="n" hidden="false">
        <f>U681/N681-1</f>
        <v>0.6764159702878367</v>
      </c>
      <c r="W681" s="8" t="n">
        <v>670</v>
      </c>
      <c r="X681" s="20" t="n" hidden="false">
        <v>107</v>
      </c>
      <c r="Y681" s="19" t="n" hidden="false">
        <v/>
      </c>
      <c r="Z681" s="19" t="n" hidden="false">
        <f>X681+Y681</f>
        <v>107</v>
      </c>
      <c r="AA681" s="19" t="n" hidden="false">
        <f>ROUND(W681*X681,2)</f>
        <v>71690</v>
      </c>
      <c r="AB681" s="19" t="n" hidden="false">
        <v/>
      </c>
      <c r="AC681" s="19" t="n" hidden="false">
        <f>AA681+AB681</f>
        <v>71690</v>
      </c>
      <c r="AD681" s="21" t="n" hidden="false">
        <f>AC681/N681-1</f>
        <v>0.24187558031569178</v>
      </c>
      <c r="AE681" s="8" t="n">
        <v>670</v>
      </c>
      <c r="AF681" s="20" t="n" hidden="false">
        <v>350</v>
      </c>
      <c r="AG681" s="19" t="n" hidden="false">
        <v/>
      </c>
      <c r="AH681" s="19" t="n" hidden="false">
        <f>AF681+AG681</f>
        <v>350</v>
      </c>
      <c r="AI681" s="19" t="n" hidden="false">
        <f>ROUND(AE681*AF681,2)</f>
        <v>234500</v>
      </c>
      <c r="AJ681" s="19" t="n" hidden="false">
        <v/>
      </c>
      <c r="AK681" s="19" t="n" hidden="false">
        <f>AI681+AJ681</f>
        <v>234500</v>
      </c>
      <c r="AL681" s="21" t="n" hidden="false">
        <f>AK681/N681-1</f>
        <v>3.0622098421541324</v>
      </c>
      <c r="AM681" s="8" t="n">
        <v>0</v>
      </c>
      <c r="AN681" s="19" t="n" hidden="false">
        <v>0</v>
      </c>
      <c r="AO681" s="19" t="n" hidden="false">
        <v/>
      </c>
      <c r="AP681" s="19" t="n" hidden="false">
        <f>AN681+AO681</f>
        <v>0</v>
      </c>
      <c r="AQ681" s="19" t="n" hidden="false">
        <f>ROUND(AM681*AN681,2)</f>
        <v>0</v>
      </c>
      <c r="AR681" s="19" t="n" hidden="false">
        <v/>
      </c>
      <c r="AS681" s="19" t="n" hidden="false">
        <f>AQ681+AR681</f>
        <v>0</v>
      </c>
      <c r="AT681" s="21" t="n" hidden="false">
        <f>AS681/N681-1</f>
        <v>-1</v>
      </c>
    </row>
    <row r="682" customFormat="false" hidden="false" outlineLevel="0" collapsed="false">
      <c r="A682" s="18" t="inlineStr">
        <is>
          <t xml:space="preserve">1.1.1.2.1.1.3.20.2</t>
        </is>
      </c>
      <c r="B682" s="18" t="inlineStr">
        <is>
          <t xml:space="preserve"/>
        </is>
      </c>
      <c r="C682" s="22" t="inlineStr">
        <is>
          <t xml:space="preserve">Труба ПВХ гофрированная_ / Жесткая с протяжкой ССД-Пайп 800 N, SN22 / 63 мм</t>
        </is>
      </c>
      <c r="D682" s="7" t="inlineStr">
        <is>
          <t xml:space="preserve"/>
        </is>
      </c>
      <c r="E682" s="7" t="inlineStr">
        <is>
          <t xml:space="preserve"/>
        </is>
      </c>
      <c r="F682" s="7" t="inlineStr">
        <is>
          <t xml:space="preserve">ПОГ М</t>
        </is>
      </c>
      <c r="G682" s="7" t="inlineStr">
        <is>
          <t xml:space="preserve">1</t>
        </is>
      </c>
      <c r="H682" s="8" t="n">
        <v>1185</v>
      </c>
      <c r="I682" s="20" t="n">
        <v>177.6</v>
      </c>
      <c r="J682" s="19" t="n">
        <v/>
      </c>
      <c r="K682" s="19" t="n">
        <f>ROUND(I682,2)+J682</f>
        <v>177.6</v>
      </c>
      <c r="L682" s="19" t="n">
        <f>ROUND(H682*ROUND(I682,2),2)</f>
        <v>210456</v>
      </c>
      <c r="M682" s="19" t="n">
        <v/>
      </c>
      <c r="N682" s="19" t="n">
        <f>L682+M682</f>
        <v>210456</v>
      </c>
      <c r="O682" s="8" t="n">
        <v>1185</v>
      </c>
      <c r="P682" s="20" t="n" hidden="false">
        <v>160</v>
      </c>
      <c r="Q682" s="19" t="n" hidden="false">
        <v/>
      </c>
      <c r="R682" s="19" t="n" hidden="false">
        <f>P682+Q682</f>
        <v>160</v>
      </c>
      <c r="S682" s="19" t="n" hidden="false">
        <f>ROUND(O682*P682,2)</f>
        <v>189600</v>
      </c>
      <c r="T682" s="19" t="n" hidden="false">
        <v/>
      </c>
      <c r="U682" s="19" t="n" hidden="false">
        <f>S682+T682</f>
        <v>189600</v>
      </c>
      <c r="V682" s="21" t="n" hidden="false">
        <f>U682/N682-1</f>
        <v>-0.09909909909909909</v>
      </c>
      <c r="W682" s="8" t="n">
        <v>1185</v>
      </c>
      <c r="X682" s="20" t="n" hidden="false">
        <v>235</v>
      </c>
      <c r="Y682" s="19" t="n" hidden="false">
        <v/>
      </c>
      <c r="Z682" s="19" t="n" hidden="false">
        <f>X682+Y682</f>
        <v>235</v>
      </c>
      <c r="AA682" s="19" t="n" hidden="false">
        <f>ROUND(W682*X682,2)</f>
        <v>278475</v>
      </c>
      <c r="AB682" s="19" t="n" hidden="false">
        <v/>
      </c>
      <c r="AC682" s="19" t="n" hidden="false">
        <f>AA682+AB682</f>
        <v>278475</v>
      </c>
      <c r="AD682" s="21" t="n" hidden="false">
        <f>AC682/N682-1</f>
        <v>0.32319819819819817</v>
      </c>
      <c r="AE682" s="8" t="n">
        <v>1185</v>
      </c>
      <c r="AF682" s="20" t="n" hidden="false">
        <v>380</v>
      </c>
      <c r="AG682" s="19" t="n" hidden="false">
        <v/>
      </c>
      <c r="AH682" s="19" t="n" hidden="false">
        <f>AF682+AG682</f>
        <v>380</v>
      </c>
      <c r="AI682" s="19" t="n" hidden="false">
        <f>ROUND(AE682*AF682,2)</f>
        <v>450300</v>
      </c>
      <c r="AJ682" s="19" t="n" hidden="false">
        <v/>
      </c>
      <c r="AK682" s="19" t="n" hidden="false">
        <f>AI682+AJ682</f>
        <v>450300</v>
      </c>
      <c r="AL682" s="21" t="n" hidden="false">
        <f>AK682/N682-1</f>
        <v>1.1396396396396398</v>
      </c>
      <c r="AM682" s="8" t="n">
        <v>0</v>
      </c>
      <c r="AN682" s="19" t="n" hidden="false">
        <v>0</v>
      </c>
      <c r="AO682" s="19" t="n" hidden="false">
        <v/>
      </c>
      <c r="AP682" s="19" t="n" hidden="false">
        <f>AN682+AO682</f>
        <v>0</v>
      </c>
      <c r="AQ682" s="19" t="n" hidden="false">
        <f>ROUND(AM682*AN682,2)</f>
        <v>0</v>
      </c>
      <c r="AR682" s="19" t="n" hidden="false">
        <v/>
      </c>
      <c r="AS682" s="19" t="n" hidden="false">
        <f>AQ682+AR682</f>
        <v>0</v>
      </c>
      <c r="AT682" s="21" t="n" hidden="false">
        <f>AS682/N682-1</f>
        <v>-1</v>
      </c>
    </row>
    <row r="683" customFormat="false" hidden="false" outlineLevel="0" collapsed="false">
      <c r="A683" s="18" t="inlineStr">
        <is>
          <t xml:space="preserve">1.1.1.2.1.1.3.20.3</t>
        </is>
      </c>
      <c r="B683" s="18" t="inlineStr">
        <is>
          <t xml:space="preserve"/>
        </is>
      </c>
      <c r="C683" s="22" t="inlineStr">
        <is>
          <t xml:space="preserve">Труба ПВХ гофрированная_ / Легкая с протяжкой / 40 мм</t>
        </is>
      </c>
      <c r="D683" s="7" t="inlineStr">
        <is>
          <t xml:space="preserve"/>
        </is>
      </c>
      <c r="E683" s="7" t="inlineStr">
        <is>
          <t xml:space="preserve"/>
        </is>
      </c>
      <c r="F683" s="7" t="inlineStr">
        <is>
          <t xml:space="preserve">ПОГ М</t>
        </is>
      </c>
      <c r="G683" s="7" t="inlineStr">
        <is>
          <t xml:space="preserve">1</t>
        </is>
      </c>
      <c r="H683" s="8" t="n">
        <v>3185</v>
      </c>
      <c r="I683" s="20" t="n">
        <v>51.83</v>
      </c>
      <c r="J683" s="19" t="n">
        <v/>
      </c>
      <c r="K683" s="19" t="n">
        <f>ROUND(I683,2)+J683</f>
        <v>51.83</v>
      </c>
      <c r="L683" s="19" t="n">
        <f>ROUND(H683*ROUND(I683,2),2)</f>
        <v>165078.55</v>
      </c>
      <c r="M683" s="19" t="n">
        <v/>
      </c>
      <c r="N683" s="19" t="n">
        <f>L683+M683</f>
        <v>165078.55</v>
      </c>
      <c r="O683" s="8" t="n">
        <v>3185</v>
      </c>
      <c r="P683" s="20" t="n" hidden="false">
        <v>86.88</v>
      </c>
      <c r="Q683" s="19" t="n" hidden="false">
        <v/>
      </c>
      <c r="R683" s="19" t="n" hidden="false">
        <f>P683+Q683</f>
        <v>86.88</v>
      </c>
      <c r="S683" s="19" t="n" hidden="false">
        <f>ROUND(O683*P683,2)</f>
        <v>276712.8</v>
      </c>
      <c r="T683" s="19" t="n" hidden="false">
        <v/>
      </c>
      <c r="U683" s="19" t="n" hidden="false">
        <f>S683+T683</f>
        <v>276712.8</v>
      </c>
      <c r="V683" s="21" t="n" hidden="false">
        <f>U683/N683-1</f>
        <v>0.6762492764808026</v>
      </c>
      <c r="W683" s="8" t="n">
        <v>3185</v>
      </c>
      <c r="X683" s="20" t="n" hidden="false">
        <v>71</v>
      </c>
      <c r="Y683" s="19" t="n" hidden="false">
        <v/>
      </c>
      <c r="Z683" s="19" t="n" hidden="false">
        <f>X683+Y683</f>
        <v>71</v>
      </c>
      <c r="AA683" s="19" t="n" hidden="false">
        <f>ROUND(W683*X683,2)</f>
        <v>226135</v>
      </c>
      <c r="AB683" s="19" t="n" hidden="false">
        <v/>
      </c>
      <c r="AC683" s="19" t="n" hidden="false">
        <f>AA683+AB683</f>
        <v>226135</v>
      </c>
      <c r="AD683" s="21" t="n" hidden="false">
        <f>AC683/N683-1</f>
        <v>0.3698630136986303</v>
      </c>
      <c r="AE683" s="8" t="n">
        <v>3185</v>
      </c>
      <c r="AF683" s="20" t="n" hidden="false">
        <v>250</v>
      </c>
      <c r="AG683" s="19" t="n" hidden="false">
        <v/>
      </c>
      <c r="AH683" s="19" t="n" hidden="false">
        <f>AF683+AG683</f>
        <v>250</v>
      </c>
      <c r="AI683" s="19" t="n" hidden="false">
        <f>ROUND(AE683*AF683,2)</f>
        <v>796250</v>
      </c>
      <c r="AJ683" s="19" t="n" hidden="false">
        <v/>
      </c>
      <c r="AK683" s="19" t="n" hidden="false">
        <f>AI683+AJ683</f>
        <v>796250</v>
      </c>
      <c r="AL683" s="21" t="n" hidden="false">
        <f>AK683/N683-1</f>
        <v>3.8234613158402473</v>
      </c>
      <c r="AM683" s="8" t="n">
        <v>0</v>
      </c>
      <c r="AN683" s="19" t="n" hidden="false">
        <v>0</v>
      </c>
      <c r="AO683" s="19" t="n" hidden="false">
        <v/>
      </c>
      <c r="AP683" s="19" t="n" hidden="false">
        <f>AN683+AO683</f>
        <v>0</v>
      </c>
      <c r="AQ683" s="19" t="n" hidden="false">
        <f>ROUND(AM683*AN683,2)</f>
        <v>0</v>
      </c>
      <c r="AR683" s="19" t="n" hidden="false">
        <v/>
      </c>
      <c r="AS683" s="19" t="n" hidden="false">
        <f>AQ683+AR683</f>
        <v>0</v>
      </c>
      <c r="AT683" s="21" t="n" hidden="false">
        <f>AS683/N683-1</f>
        <v>-1</v>
      </c>
    </row>
    <row r="684" customFormat="false" hidden="false" outlineLevel="0" collapsed="false">
      <c r="A684" s="18" t="inlineStr">
        <is>
          <t xml:space="preserve">1.1.1.2.1.1.3.21</t>
        </is>
      </c>
      <c r="B684" s="18" t="inlineStr">
        <is>
          <t xml:space="preserve"/>
        </is>
      </c>
      <c r="C684" s="18" t="inlineStr">
        <is>
          <t xml:space="preserve">Монтаж трубы ПВХ, ПНД для кабеля / от 40мм до 100мм</t>
        </is>
      </c>
      <c r="D684" s="7" t="inlineStr">
        <is>
          <t xml:space="preserve">ЭМ 4.2 ECOPLAST</t>
        </is>
      </c>
      <c r="E684" s="7" t="inlineStr">
        <is>
          <t xml:space="preserve">Выгружается из БО по объектам BIM-КЦ</t>
        </is>
      </c>
      <c r="F684" s="7" t="inlineStr">
        <is>
          <t xml:space="preserve">ПОГ М</t>
        </is>
      </c>
      <c r="G684" s="7" t="inlineStr">
        <is>
          <t xml:space="preserve">1</t>
        </is>
      </c>
      <c r="H684" s="8" t="n">
        <v>6955</v>
      </c>
      <c r="I684" s="19" t="n">
        <f>ROUND((L685+L686+L687)/H684,2)</f>
        <v>101</v>
      </c>
      <c r="J684" s="20" t="n">
        <v>95</v>
      </c>
      <c r="K684" s="19" t="n">
        <f>I684+ROUND(J684,2)</f>
        <v>196</v>
      </c>
      <c r="L684" s="19" t="n">
        <f>ROUND(H684*I684,2)</f>
        <v>702455</v>
      </c>
      <c r="M684" s="19" t="n">
        <f>ROUND(H684*ROUND(J684,2),2)</f>
        <v>660725</v>
      </c>
      <c r="N684" s="19" t="n">
        <f>L684+M684</f>
        <v>1363180</v>
      </c>
      <c r="O684" s="8" t="n">
        <v>6955</v>
      </c>
      <c r="P684" s="19" t="n" hidden="false">
        <f>ROUND((S685+S686+S687)/O684,2)</f>
        <v>120.28</v>
      </c>
      <c r="Q684" s="20" t="n" hidden="false">
        <v>132</v>
      </c>
      <c r="R684" s="19" t="n" hidden="false">
        <f>P684+Q684</f>
        <v>252.28</v>
      </c>
      <c r="S684" s="19" t="n" hidden="false">
        <f>ROUND(O684*P684,2)</f>
        <v>836547.4</v>
      </c>
      <c r="T684" s="19" t="n" hidden="false">
        <f>ROUND(O684*Q684,2)</f>
        <v>918060</v>
      </c>
      <c r="U684" s="19" t="n" hidden="false">
        <f>S684+T684</f>
        <v>1754607.4</v>
      </c>
      <c r="V684" s="21" t="n" hidden="false">
        <f>U684/N684-1</f>
        <v>0.28714285714285714</v>
      </c>
      <c r="W684" s="8" t="n">
        <v>6955</v>
      </c>
      <c r="X684" s="19" t="n" hidden="false">
        <f>ROUND((AA685+AA686+AA687)/W684,2)</f>
        <v>91.5</v>
      </c>
      <c r="Y684" s="20" t="n" hidden="false">
        <v>215</v>
      </c>
      <c r="Z684" s="19" t="n" hidden="false">
        <f>X684+Y684</f>
        <v>306.5</v>
      </c>
      <c r="AA684" s="19" t="n" hidden="false">
        <f>ROUND(W684*X684,2)</f>
        <v>636382.5</v>
      </c>
      <c r="AB684" s="19" t="n" hidden="false">
        <f>ROUND(W684*Y684,2)</f>
        <v>1495325</v>
      </c>
      <c r="AC684" s="19" t="n" hidden="false">
        <f>AA684+AB684</f>
        <v>2131707.5</v>
      </c>
      <c r="AD684" s="21" t="n" hidden="false">
        <f>AC684/N684-1</f>
        <v>0.5637755102040816</v>
      </c>
      <c r="AE684" s="8" t="n">
        <v>6955</v>
      </c>
      <c r="AF684" s="19" t="n" hidden="false">
        <f>ROUND((AI685+AI686+AI687)/AE684,2)</f>
        <v>268.1</v>
      </c>
      <c r="AG684" s="20" t="n" hidden="false">
        <v>160</v>
      </c>
      <c r="AH684" s="19" t="n" hidden="false">
        <f>AF684+AG684</f>
        <v>428.1</v>
      </c>
      <c r="AI684" s="19" t="n" hidden="false">
        <f>ROUND(AE684*AF684,2)</f>
        <v>1864635.5</v>
      </c>
      <c r="AJ684" s="19" t="n" hidden="false">
        <f>ROUND(AE684*AG684,2)</f>
        <v>1112800</v>
      </c>
      <c r="AK684" s="19" t="n" hidden="false">
        <f>AI684+AJ684</f>
        <v>2977435.5</v>
      </c>
      <c r="AL684" s="21" t="n" hidden="false">
        <f>AK684/N684-1</f>
        <v>1.1841836734693878</v>
      </c>
      <c r="AM684" s="8" t="n">
        <v>0</v>
      </c>
      <c r="AN684" s="19" t="n" hidden="false">
        <f>ROUND((AQ685+AQ686+AQ687)/AM684,2)</f>
        <v>0</v>
      </c>
      <c r="AO684" s="19" t="n" hidden="false">
        <v>0</v>
      </c>
      <c r="AP684" s="19" t="n" hidden="false">
        <f>AN684+AO684</f>
        <v>0</v>
      </c>
      <c r="AQ684" s="19" t="n" hidden="false">
        <f>ROUND(AM684*AN684,2)</f>
        <v>0</v>
      </c>
      <c r="AR684" s="19" t="n" hidden="false">
        <f>ROUND(AM684*AO684,2)</f>
        <v>0</v>
      </c>
      <c r="AS684" s="19" t="n" hidden="false">
        <f>AQ684+AR684</f>
        <v>0</v>
      </c>
      <c r="AT684" s="21" t="n" hidden="false">
        <f>AS684/N684-1</f>
        <v>-1</v>
      </c>
    </row>
    <row r="685" customFormat="false" hidden="false" outlineLevel="0" collapsed="false">
      <c r="A685" s="18" t="inlineStr">
        <is>
          <t xml:space="preserve">1.1.1.2.1.1.3.21.1</t>
        </is>
      </c>
      <c r="B685" s="18" t="inlineStr">
        <is>
          <t xml:space="preserve"/>
        </is>
      </c>
      <c r="C685" s="22" t="inlineStr">
        <is>
          <t xml:space="preserve">Труба ПВХ гофрированная_ / Тяжелая с протяжкой / 40 мм</t>
        </is>
      </c>
      <c r="D685" s="7" t="inlineStr">
        <is>
          <t xml:space="preserve"/>
        </is>
      </c>
      <c r="E685" s="7" t="inlineStr">
        <is>
          <t xml:space="preserve"/>
        </is>
      </c>
      <c r="F685" s="7" t="inlineStr">
        <is>
          <t xml:space="preserve">ПОГ М</t>
        </is>
      </c>
      <c r="G685" s="7" t="inlineStr">
        <is>
          <t xml:space="preserve">1</t>
        </is>
      </c>
      <c r="H685" s="8" t="n">
        <v>5945</v>
      </c>
      <c r="I685" s="20" t="n">
        <v>90.76</v>
      </c>
      <c r="J685" s="19" t="n">
        <v/>
      </c>
      <c r="K685" s="19" t="n">
        <f>ROUND(I685,2)+J685</f>
        <v>90.76</v>
      </c>
      <c r="L685" s="19" t="n">
        <f>ROUND(H685*ROUND(I685,2),2)</f>
        <v>539568.2</v>
      </c>
      <c r="M685" s="19" t="n">
        <v/>
      </c>
      <c r="N685" s="19" t="n">
        <f>L685+M685</f>
        <v>539568.2</v>
      </c>
      <c r="O685" s="8" t="n">
        <v>5945</v>
      </c>
      <c r="P685" s="20" t="n" hidden="false">
        <v>114</v>
      </c>
      <c r="Q685" s="19" t="n" hidden="false">
        <v/>
      </c>
      <c r="R685" s="19" t="n" hidden="false">
        <f>P685+Q685</f>
        <v>114</v>
      </c>
      <c r="S685" s="19" t="n" hidden="false">
        <f>ROUND(O685*P685,2)</f>
        <v>677730</v>
      </c>
      <c r="T685" s="19" t="n" hidden="false">
        <v/>
      </c>
      <c r="U685" s="19" t="n" hidden="false">
        <f>S685+T685</f>
        <v>677730</v>
      </c>
      <c r="V685" s="21" t="n" hidden="false">
        <f>U685/N685-1</f>
        <v>0.25605993829881024</v>
      </c>
      <c r="W685" s="8" t="n">
        <v>5945</v>
      </c>
      <c r="X685" s="20" t="n" hidden="false">
        <v>71</v>
      </c>
      <c r="Y685" s="19" t="n" hidden="false">
        <v/>
      </c>
      <c r="Z685" s="19" t="n" hidden="false">
        <f>X685+Y685</f>
        <v>71</v>
      </c>
      <c r="AA685" s="19" t="n" hidden="false">
        <f>ROUND(W685*X685,2)</f>
        <v>422095</v>
      </c>
      <c r="AB685" s="19" t="n" hidden="false">
        <v/>
      </c>
      <c r="AC685" s="19" t="n" hidden="false">
        <f>AA685+AB685</f>
        <v>422095</v>
      </c>
      <c r="AD685" s="21" t="n" hidden="false">
        <f>AC685/N685-1</f>
        <v>-0.2177170559717937</v>
      </c>
      <c r="AE685" s="8" t="n">
        <v>5945</v>
      </c>
      <c r="AF685" s="20" t="n" hidden="false">
        <v>250</v>
      </c>
      <c r="AG685" s="19" t="n" hidden="false">
        <v/>
      </c>
      <c r="AH685" s="19" t="n" hidden="false">
        <f>AF685+AG685</f>
        <v>250</v>
      </c>
      <c r="AI685" s="19" t="n" hidden="false">
        <f>ROUND(AE685*AF685,2)</f>
        <v>1486250</v>
      </c>
      <c r="AJ685" s="19" t="n" hidden="false">
        <v/>
      </c>
      <c r="AK685" s="19" t="n" hidden="false">
        <f>AI685+AJ685</f>
        <v>1486250</v>
      </c>
      <c r="AL685" s="21" t="n" hidden="false">
        <f>AK685/N685-1</f>
        <v>1.7545174085500221</v>
      </c>
      <c r="AM685" s="8" t="n">
        <v>0</v>
      </c>
      <c r="AN685" s="19" t="n" hidden="false">
        <v>0</v>
      </c>
      <c r="AO685" s="19" t="n" hidden="false">
        <v/>
      </c>
      <c r="AP685" s="19" t="n" hidden="false">
        <f>AN685+AO685</f>
        <v>0</v>
      </c>
      <c r="AQ685" s="19" t="n" hidden="false">
        <f>ROUND(AM685*AN685,2)</f>
        <v>0</v>
      </c>
      <c r="AR685" s="19" t="n" hidden="false">
        <v/>
      </c>
      <c r="AS685" s="19" t="n" hidden="false">
        <f>AQ685+AR685</f>
        <v>0</v>
      </c>
      <c r="AT685" s="21" t="n" hidden="false">
        <f>AS685/N685-1</f>
        <v>-1</v>
      </c>
    </row>
    <row r="686" customFormat="false" hidden="false" outlineLevel="0" collapsed="false">
      <c r="A686" s="18" t="inlineStr">
        <is>
          <t xml:space="preserve">1.1.1.2.1.1.3.21.2</t>
        </is>
      </c>
      <c r="B686" s="18" t="inlineStr">
        <is>
          <t xml:space="preserve"/>
        </is>
      </c>
      <c r="C686" s="22" t="inlineStr">
        <is>
          <t xml:space="preserve">Труба ПВХ гофрированная_ / Жесткая легкая / 50 мм</t>
        </is>
      </c>
      <c r="D686" s="7" t="inlineStr">
        <is>
          <t xml:space="preserve"/>
        </is>
      </c>
      <c r="E686" s="7" t="inlineStr">
        <is>
          <t xml:space="preserve"/>
        </is>
      </c>
      <c r="F686" s="7" t="inlineStr">
        <is>
          <t xml:space="preserve">ПОГ М</t>
        </is>
      </c>
      <c r="G686" s="7" t="inlineStr">
        <is>
          <t xml:space="preserve">1</t>
        </is>
      </c>
      <c r="H686" s="8" t="n">
        <v>180</v>
      </c>
      <c r="I686" s="20" t="n">
        <v>86.16</v>
      </c>
      <c r="J686" s="19" t="n">
        <v/>
      </c>
      <c r="K686" s="19" t="n">
        <f>ROUND(I686,2)+J686</f>
        <v>86.16</v>
      </c>
      <c r="L686" s="19" t="n">
        <f>ROUND(H686*ROUND(I686,2),2)</f>
        <v>15508.8</v>
      </c>
      <c r="M686" s="19" t="n">
        <v/>
      </c>
      <c r="N686" s="19" t="n">
        <f>L686+M686</f>
        <v>15508.8</v>
      </c>
      <c r="O686" s="8" t="n">
        <v>180</v>
      </c>
      <c r="P686" s="20" t="n" hidden="false">
        <v>144.44</v>
      </c>
      <c r="Q686" s="19" t="n" hidden="false">
        <v/>
      </c>
      <c r="R686" s="19" t="n" hidden="false">
        <f>P686+Q686</f>
        <v>144.44</v>
      </c>
      <c r="S686" s="19" t="n" hidden="false">
        <f>ROUND(O686*P686,2)</f>
        <v>25999.2</v>
      </c>
      <c r="T686" s="19" t="n" hidden="false">
        <v/>
      </c>
      <c r="U686" s="19" t="n" hidden="false">
        <f>S686+T686</f>
        <v>25999.2</v>
      </c>
      <c r="V686" s="21" t="n" hidden="false">
        <f>U686/N686-1</f>
        <v>0.6764159702878367</v>
      </c>
      <c r="W686" s="8" t="n">
        <v>180</v>
      </c>
      <c r="X686" s="20" t="n" hidden="false">
        <v>107</v>
      </c>
      <c r="Y686" s="19" t="n" hidden="false">
        <v/>
      </c>
      <c r="Z686" s="19" t="n" hidden="false">
        <f>X686+Y686</f>
        <v>107</v>
      </c>
      <c r="AA686" s="19" t="n" hidden="false">
        <f>ROUND(W686*X686,2)</f>
        <v>19260</v>
      </c>
      <c r="AB686" s="19" t="n" hidden="false">
        <v/>
      </c>
      <c r="AC686" s="19" t="n" hidden="false">
        <f>AA686+AB686</f>
        <v>19260</v>
      </c>
      <c r="AD686" s="21" t="n" hidden="false">
        <f>AC686/N686-1</f>
        <v>0.24187558031569178</v>
      </c>
      <c r="AE686" s="8" t="n">
        <v>180</v>
      </c>
      <c r="AF686" s="20" t="n" hidden="false">
        <v>350</v>
      </c>
      <c r="AG686" s="19" t="n" hidden="false">
        <v/>
      </c>
      <c r="AH686" s="19" t="n" hidden="false">
        <f>AF686+AG686</f>
        <v>350</v>
      </c>
      <c r="AI686" s="19" t="n" hidden="false">
        <f>ROUND(AE686*AF686,2)</f>
        <v>63000</v>
      </c>
      <c r="AJ686" s="19" t="n" hidden="false">
        <v/>
      </c>
      <c r="AK686" s="19" t="n" hidden="false">
        <f>AI686+AJ686</f>
        <v>63000</v>
      </c>
      <c r="AL686" s="21" t="n" hidden="false">
        <f>AK686/N686-1</f>
        <v>3.0622098421541324</v>
      </c>
      <c r="AM686" s="8" t="n">
        <v>0</v>
      </c>
      <c r="AN686" s="19" t="n" hidden="false">
        <v>0</v>
      </c>
      <c r="AO686" s="19" t="n" hidden="false">
        <v/>
      </c>
      <c r="AP686" s="19" t="n" hidden="false">
        <f>AN686+AO686</f>
        <v>0</v>
      </c>
      <c r="AQ686" s="19" t="n" hidden="false">
        <f>ROUND(AM686*AN686,2)</f>
        <v>0</v>
      </c>
      <c r="AR686" s="19" t="n" hidden="false">
        <v/>
      </c>
      <c r="AS686" s="19" t="n" hidden="false">
        <f>AQ686+AR686</f>
        <v>0</v>
      </c>
      <c r="AT686" s="21" t="n" hidden="false">
        <f>AS686/N686-1</f>
        <v>-1</v>
      </c>
    </row>
    <row r="687" customFormat="false" hidden="false" outlineLevel="0" collapsed="false">
      <c r="A687" s="18" t="inlineStr">
        <is>
          <t xml:space="preserve">1.1.1.2.1.1.3.21.3</t>
        </is>
      </c>
      <c r="B687" s="18" t="inlineStr">
        <is>
          <t xml:space="preserve"/>
        </is>
      </c>
      <c r="C687" s="22" t="inlineStr">
        <is>
          <t xml:space="preserve">Труба ПВХ гофрированная_ / Жесткая с протяжкой ССД-Пайп 800 N, SN22 / 63 мм</t>
        </is>
      </c>
      <c r="D687" s="7" t="inlineStr">
        <is>
          <t xml:space="preserve"/>
        </is>
      </c>
      <c r="E687" s="7" t="inlineStr">
        <is>
          <t xml:space="preserve"/>
        </is>
      </c>
      <c r="F687" s="7" t="inlineStr">
        <is>
          <t xml:space="preserve">ПОГ М</t>
        </is>
      </c>
      <c r="G687" s="7" t="inlineStr">
        <is>
          <t xml:space="preserve">1</t>
        </is>
      </c>
      <c r="H687" s="8" t="n">
        <v>830</v>
      </c>
      <c r="I687" s="20" t="n">
        <v>177.6</v>
      </c>
      <c r="J687" s="19" t="n">
        <v/>
      </c>
      <c r="K687" s="19" t="n">
        <f>ROUND(I687,2)+J687</f>
        <v>177.6</v>
      </c>
      <c r="L687" s="19" t="n">
        <f>ROUND(H687*ROUND(I687,2),2)</f>
        <v>147408</v>
      </c>
      <c r="M687" s="19" t="n">
        <v/>
      </c>
      <c r="N687" s="19" t="n">
        <f>L687+M687</f>
        <v>147408</v>
      </c>
      <c r="O687" s="8" t="n">
        <v>830</v>
      </c>
      <c r="P687" s="20" t="n" hidden="false">
        <v>160</v>
      </c>
      <c r="Q687" s="19" t="n" hidden="false">
        <v/>
      </c>
      <c r="R687" s="19" t="n" hidden="false">
        <f>P687+Q687</f>
        <v>160</v>
      </c>
      <c r="S687" s="19" t="n" hidden="false">
        <f>ROUND(O687*P687,2)</f>
        <v>132800</v>
      </c>
      <c r="T687" s="19" t="n" hidden="false">
        <v/>
      </c>
      <c r="U687" s="19" t="n" hidden="false">
        <f>S687+T687</f>
        <v>132800</v>
      </c>
      <c r="V687" s="21" t="n" hidden="false">
        <f>U687/N687-1</f>
        <v>-0.09909909909909909</v>
      </c>
      <c r="W687" s="8" t="n">
        <v>830</v>
      </c>
      <c r="X687" s="20" t="n" hidden="false">
        <v>235</v>
      </c>
      <c r="Y687" s="19" t="n" hidden="false">
        <v/>
      </c>
      <c r="Z687" s="19" t="n" hidden="false">
        <f>X687+Y687</f>
        <v>235</v>
      </c>
      <c r="AA687" s="19" t="n" hidden="false">
        <f>ROUND(W687*X687,2)</f>
        <v>195050</v>
      </c>
      <c r="AB687" s="19" t="n" hidden="false">
        <v/>
      </c>
      <c r="AC687" s="19" t="n" hidden="false">
        <f>AA687+AB687</f>
        <v>195050</v>
      </c>
      <c r="AD687" s="21" t="n" hidden="false">
        <f>AC687/N687-1</f>
        <v>0.32319819819819817</v>
      </c>
      <c r="AE687" s="8" t="n">
        <v>830</v>
      </c>
      <c r="AF687" s="20" t="n" hidden="false">
        <v>380</v>
      </c>
      <c r="AG687" s="19" t="n" hidden="false">
        <v/>
      </c>
      <c r="AH687" s="19" t="n" hidden="false">
        <f>AF687+AG687</f>
        <v>380</v>
      </c>
      <c r="AI687" s="19" t="n" hidden="false">
        <f>ROUND(AE687*AF687,2)</f>
        <v>315400</v>
      </c>
      <c r="AJ687" s="19" t="n" hidden="false">
        <v/>
      </c>
      <c r="AK687" s="19" t="n" hidden="false">
        <f>AI687+AJ687</f>
        <v>315400</v>
      </c>
      <c r="AL687" s="21" t="n" hidden="false">
        <f>AK687/N687-1</f>
        <v>1.1396396396396398</v>
      </c>
      <c r="AM687" s="8" t="n">
        <v>0</v>
      </c>
      <c r="AN687" s="19" t="n" hidden="false">
        <v>0</v>
      </c>
      <c r="AO687" s="19" t="n" hidden="false">
        <v/>
      </c>
      <c r="AP687" s="19" t="n" hidden="false">
        <f>AN687+AO687</f>
        <v>0</v>
      </c>
      <c r="AQ687" s="19" t="n" hidden="false">
        <f>ROUND(AM687*AN687,2)</f>
        <v>0</v>
      </c>
      <c r="AR687" s="19" t="n" hidden="false">
        <v/>
      </c>
      <c r="AS687" s="19" t="n" hidden="false">
        <f>AQ687+AR687</f>
        <v>0</v>
      </c>
      <c r="AT687" s="21" t="n" hidden="false">
        <f>AS687/N687-1</f>
        <v>-1</v>
      </c>
    </row>
    <row r="688" customFormat="false" hidden="false" outlineLevel="0" collapsed="false">
      <c r="A688" s="18" t="inlineStr">
        <is>
          <t xml:space="preserve">1.1.1.2.1.1.3.22</t>
        </is>
      </c>
      <c r="B688" s="18" t="inlineStr">
        <is>
          <t xml:space="preserve"/>
        </is>
      </c>
      <c r="C688" s="18" t="inlineStr">
        <is>
          <t xml:space="preserve">Монтаж трубы ПВХ, ПНД для кабеля / расходные материалы</t>
        </is>
      </c>
      <c r="D688" s="7" t="inlineStr">
        <is>
          <t xml:space="preserve">ЭО</t>
        </is>
      </c>
      <c r="E688" s="7" t="inlineStr">
        <is>
          <t xml:space="preserve"/>
        </is>
      </c>
      <c r="F688" s="7" t="inlineStr">
        <is>
          <t xml:space="preserve">ПОГ М</t>
        </is>
      </c>
      <c r="G688" s="7" t="inlineStr">
        <is>
          <t xml:space="preserve">1</t>
        </is>
      </c>
      <c r="H688" s="8" t="n">
        <v>3340</v>
      </c>
      <c r="I688" s="19" t="n">
        <f>ROUND((L689+L690+L691+L692)/H688,2)</f>
        <v>17.12</v>
      </c>
      <c r="J688" s="20" t="n">
        <v>0</v>
      </c>
      <c r="K688" s="19" t="n">
        <f>I688+ROUND(J688,2)</f>
        <v>17.12</v>
      </c>
      <c r="L688" s="19" t="n">
        <f>ROUND(H688*I688,2)</f>
        <v>57180.8</v>
      </c>
      <c r="M688" s="19" t="n">
        <f>ROUND(H688*ROUND(J688,2),2)</f>
        <v>0</v>
      </c>
      <c r="N688" s="19" t="n">
        <f>L688+M688</f>
        <v>57180.8</v>
      </c>
      <c r="O688" s="8" t="n">
        <v>3340</v>
      </c>
      <c r="P688" s="19" t="n" hidden="false">
        <f>ROUND((S689+S690+S691+S692)/O688,2)</f>
        <v>40.63</v>
      </c>
      <c r="Q688" s="20" t="n" hidden="false">
        <v>1</v>
      </c>
      <c r="R688" s="19" t="n" hidden="false">
        <f>P688+Q688</f>
        <v>41.63</v>
      </c>
      <c r="S688" s="19" t="n" hidden="false">
        <f>ROUND(O688*P688,2)</f>
        <v>135704.2</v>
      </c>
      <c r="T688" s="19" t="n" hidden="false">
        <f>ROUND(O688*Q688,2)</f>
        <v>3340</v>
      </c>
      <c r="U688" s="19" t="n" hidden="false">
        <f>S688+T688</f>
        <v>139044.2</v>
      </c>
      <c r="V688" s="21" t="n" hidden="false">
        <f>U688/N688-1</f>
        <v>1.431658878504673</v>
      </c>
      <c r="W688" s="8" t="n">
        <v>3340</v>
      </c>
      <c r="X688" s="19" t="n" hidden="false">
        <f>ROUND((AA689+AA690+AA691+AA692)/W688,2)</f>
        <v>23.31</v>
      </c>
      <c r="Y688" s="19" t="n" hidden="false">
        <v>0</v>
      </c>
      <c r="Z688" s="19" t="n" hidden="false">
        <f>X688+Y688</f>
        <v>23.31</v>
      </c>
      <c r="AA688" s="19" t="n" hidden="false">
        <f>ROUND(W688*X688,2)</f>
        <v>77855.4</v>
      </c>
      <c r="AB688" s="19" t="n" hidden="false">
        <f>ROUND(W688*Y688,2)</f>
        <v>0</v>
      </c>
      <c r="AC688" s="19" t="n" hidden="false">
        <f>AA688+AB688</f>
        <v>77855.4</v>
      </c>
      <c r="AD688" s="21" t="n" hidden="false">
        <f>AC688/N688-1</f>
        <v>0.3615654205607475</v>
      </c>
      <c r="AE688" s="8" t="n">
        <v>3340</v>
      </c>
      <c r="AF688" s="19" t="n" hidden="false">
        <f>ROUND((AI689+AI690+AI691+AI692)/AE688,2)</f>
        <v>93.8</v>
      </c>
      <c r="AG688" s="19" t="n" hidden="false">
        <v>0</v>
      </c>
      <c r="AH688" s="19" t="n" hidden="false">
        <f>AF688+AG688</f>
        <v>93.8</v>
      </c>
      <c r="AI688" s="19" t="n" hidden="false">
        <f>ROUND(AE688*AF688,2)</f>
        <v>313292</v>
      </c>
      <c r="AJ688" s="19" t="n" hidden="false">
        <f>ROUND(AE688*AG688,2)</f>
        <v>0</v>
      </c>
      <c r="AK688" s="19" t="n" hidden="false">
        <f>AI688+AJ688</f>
        <v>313292</v>
      </c>
      <c r="AL688" s="21" t="n" hidden="false">
        <f>AK688/N688-1</f>
        <v>4.478971962616822</v>
      </c>
      <c r="AM688" s="8" t="n">
        <v>0</v>
      </c>
      <c r="AN688" s="19" t="n" hidden="false">
        <f>ROUND((AQ689+AQ690+AQ691+AQ692)/AM688,2)</f>
        <v>0</v>
      </c>
      <c r="AO688" s="19" t="n" hidden="false">
        <v>0</v>
      </c>
      <c r="AP688" s="19" t="n" hidden="false">
        <f>AN688+AO688</f>
        <v>0</v>
      </c>
      <c r="AQ688" s="19" t="n" hidden="false">
        <f>ROUND(AM688*AN688,2)</f>
        <v>0</v>
      </c>
      <c r="AR688" s="19" t="n" hidden="false">
        <f>ROUND(AM688*AO688,2)</f>
        <v>0</v>
      </c>
      <c r="AS688" s="19" t="n" hidden="false">
        <f>AQ688+AR688</f>
        <v>0</v>
      </c>
      <c r="AT688" s="21" t="n" hidden="false">
        <f>AS688/N688-1</f>
        <v>-1</v>
      </c>
    </row>
    <row r="689" customFormat="false" hidden="false" outlineLevel="0" collapsed="false">
      <c r="A689" s="18" t="inlineStr">
        <is>
          <t xml:space="preserve">1.1.1.2.1.1.3.22.1</t>
        </is>
      </c>
      <c r="B689" s="18" t="inlineStr">
        <is>
          <t xml:space="preserve"/>
        </is>
      </c>
      <c r="C689" s="22" t="inlineStr">
        <is>
          <t xml:space="preserve">Муфта соединительная труба-коробка_ / 25 мм</t>
        </is>
      </c>
      <c r="D689" s="7" t="inlineStr">
        <is>
          <t xml:space="preserve">42725</t>
        </is>
      </c>
      <c r="E689" s="7" t="inlineStr">
        <is>
          <t xml:space="preserve"/>
        </is>
      </c>
      <c r="F689" s="7" t="inlineStr">
        <is>
          <t xml:space="preserve">ШТ</t>
        </is>
      </c>
      <c r="G689" s="7" t="inlineStr">
        <is>
          <t xml:space="preserve">1</t>
        </is>
      </c>
      <c r="H689" s="8" t="n">
        <v>42</v>
      </c>
      <c r="I689" s="20" t="n">
        <v>109.36</v>
      </c>
      <c r="J689" s="19" t="n">
        <v/>
      </c>
      <c r="K689" s="19" t="n">
        <f>ROUND(I689,2)+J689</f>
        <v>109.36</v>
      </c>
      <c r="L689" s="19" t="n">
        <f>ROUND(H689*ROUND(I689,2),2)</f>
        <v>4593.12</v>
      </c>
      <c r="M689" s="19" t="n">
        <v/>
      </c>
      <c r="N689" s="19" t="n">
        <f>L689+M689</f>
        <v>4593.12</v>
      </c>
      <c r="O689" s="8" t="n">
        <v>42</v>
      </c>
      <c r="P689" s="20" t="n" hidden="false">
        <v>240</v>
      </c>
      <c r="Q689" s="19" t="n" hidden="false">
        <v/>
      </c>
      <c r="R689" s="19" t="n" hidden="false">
        <f>P689+Q689</f>
        <v>240</v>
      </c>
      <c r="S689" s="19" t="n" hidden="false">
        <f>ROUND(O689*P689,2)</f>
        <v>10080</v>
      </c>
      <c r="T689" s="19" t="n" hidden="false">
        <v/>
      </c>
      <c r="U689" s="19" t="n" hidden="false">
        <f>S689+T689</f>
        <v>10080</v>
      </c>
      <c r="V689" s="21" t="n" hidden="false">
        <f>U689/N689-1</f>
        <v>1.194586686174104</v>
      </c>
      <c r="W689" s="8" t="n">
        <v>42</v>
      </c>
      <c r="X689" s="20" t="n" hidden="false">
        <v>218.42</v>
      </c>
      <c r="Y689" s="19" t="n" hidden="false">
        <v/>
      </c>
      <c r="Z689" s="19" t="n" hidden="false">
        <f>X689+Y689</f>
        <v>218.42</v>
      </c>
      <c r="AA689" s="19" t="n" hidden="false">
        <f>ROUND(W689*X689,2)</f>
        <v>9173.64</v>
      </c>
      <c r="AB689" s="19" t="n" hidden="false">
        <v/>
      </c>
      <c r="AC689" s="19" t="n" hidden="false">
        <f>AA689+AB689</f>
        <v>9173.64</v>
      </c>
      <c r="AD689" s="21" t="n" hidden="false">
        <f>AC689/N689-1</f>
        <v>0.9972567666422822</v>
      </c>
      <c r="AE689" s="8" t="n">
        <v>42</v>
      </c>
      <c r="AF689" s="20" t="n" hidden="false">
        <v>50</v>
      </c>
      <c r="AG689" s="19" t="n" hidden="false">
        <v/>
      </c>
      <c r="AH689" s="19" t="n" hidden="false">
        <f>AF689+AG689</f>
        <v>50</v>
      </c>
      <c r="AI689" s="19" t="n" hidden="false">
        <f>ROUND(AE689*AF689,2)</f>
        <v>2100</v>
      </c>
      <c r="AJ689" s="19" t="n" hidden="false">
        <v/>
      </c>
      <c r="AK689" s="19" t="n" hidden="false">
        <f>AI689+AJ689</f>
        <v>2100</v>
      </c>
      <c r="AL689" s="21" t="n" hidden="false">
        <f>AK689/N689-1</f>
        <v>-0.542794440380395</v>
      </c>
      <c r="AM689" s="8" t="n">
        <v>0</v>
      </c>
      <c r="AN689" s="19" t="n" hidden="false">
        <v>0</v>
      </c>
      <c r="AO689" s="19" t="n" hidden="false">
        <v/>
      </c>
      <c r="AP689" s="19" t="n" hidden="false">
        <f>AN689+AO689</f>
        <v>0</v>
      </c>
      <c r="AQ689" s="19" t="n" hidden="false">
        <f>ROUND(AM689*AN689,2)</f>
        <v>0</v>
      </c>
      <c r="AR689" s="19" t="n" hidden="false">
        <v/>
      </c>
      <c r="AS689" s="19" t="n" hidden="false">
        <f>AQ689+AR689</f>
        <v>0</v>
      </c>
      <c r="AT689" s="21" t="n" hidden="false">
        <f>AS689/N689-1</f>
        <v>-1</v>
      </c>
    </row>
    <row r="690" customFormat="false" hidden="false" outlineLevel="0" collapsed="false">
      <c r="A690" s="18" t="inlineStr">
        <is>
          <t xml:space="preserve">1.1.1.2.1.1.3.22.2</t>
        </is>
      </c>
      <c r="B690" s="18" t="inlineStr">
        <is>
          <t xml:space="preserve"/>
        </is>
      </c>
      <c r="C690" s="22" t="inlineStr">
        <is>
          <t xml:space="preserve">Муфта соединительная труба-коробка_ / 20 мм</t>
        </is>
      </c>
      <c r="D690" s="7" t="inlineStr">
        <is>
          <t xml:space="preserve">42720</t>
        </is>
      </c>
      <c r="E690" s="7" t="inlineStr">
        <is>
          <t xml:space="preserve"/>
        </is>
      </c>
      <c r="F690" s="7" t="inlineStr">
        <is>
          <t xml:space="preserve">ШТ</t>
        </is>
      </c>
      <c r="G690" s="7" t="inlineStr">
        <is>
          <t xml:space="preserve">1</t>
        </is>
      </c>
      <c r="H690" s="8" t="n">
        <v>10</v>
      </c>
      <c r="I690" s="20" t="n">
        <v>86.58</v>
      </c>
      <c r="J690" s="19" t="n">
        <v/>
      </c>
      <c r="K690" s="19" t="n">
        <f>ROUND(I690,2)+J690</f>
        <v>86.58</v>
      </c>
      <c r="L690" s="19" t="n">
        <f>ROUND(H690*ROUND(I690,2),2)</f>
        <v>865.8</v>
      </c>
      <c r="M690" s="19" t="n">
        <v/>
      </c>
      <c r="N690" s="19" t="n">
        <f>L690+M690</f>
        <v>865.8</v>
      </c>
      <c r="O690" s="8" t="n">
        <v>10</v>
      </c>
      <c r="P690" s="20" t="n" hidden="false">
        <v>206</v>
      </c>
      <c r="Q690" s="19" t="n" hidden="false">
        <v/>
      </c>
      <c r="R690" s="19" t="n" hidden="false">
        <f>P690+Q690</f>
        <v>206</v>
      </c>
      <c r="S690" s="19" t="n" hidden="false">
        <f>ROUND(O690*P690,2)</f>
        <v>2060</v>
      </c>
      <c r="T690" s="19" t="n" hidden="false">
        <v/>
      </c>
      <c r="U690" s="19" t="n" hidden="false">
        <f>S690+T690</f>
        <v>2060</v>
      </c>
      <c r="V690" s="21" t="n" hidden="false">
        <f>U690/N690-1</f>
        <v>1.3793023793023793</v>
      </c>
      <c r="W690" s="8" t="n">
        <v>10</v>
      </c>
      <c r="X690" s="20" t="n" hidden="false">
        <v>188.82</v>
      </c>
      <c r="Y690" s="19" t="n" hidden="false">
        <v/>
      </c>
      <c r="Z690" s="19" t="n" hidden="false">
        <f>X690+Y690</f>
        <v>188.82</v>
      </c>
      <c r="AA690" s="19" t="n" hidden="false">
        <f>ROUND(W690*X690,2)</f>
        <v>1888.2</v>
      </c>
      <c r="AB690" s="19" t="n" hidden="false">
        <v/>
      </c>
      <c r="AC690" s="19" t="n" hidden="false">
        <f>AA690+AB690</f>
        <v>1888.2</v>
      </c>
      <c r="AD690" s="21" t="n" hidden="false">
        <f>AC690/N690-1</f>
        <v>1.180873180873181</v>
      </c>
      <c r="AE690" s="8" t="n">
        <v>10</v>
      </c>
      <c r="AF690" s="20" t="n" hidden="false">
        <v>50</v>
      </c>
      <c r="AG690" s="19" t="n" hidden="false">
        <v/>
      </c>
      <c r="AH690" s="19" t="n" hidden="false">
        <f>AF690+AG690</f>
        <v>50</v>
      </c>
      <c r="AI690" s="19" t="n" hidden="false">
        <f>ROUND(AE690*AF690,2)</f>
        <v>500</v>
      </c>
      <c r="AJ690" s="19" t="n" hidden="false">
        <v/>
      </c>
      <c r="AK690" s="19" t="n" hidden="false">
        <f>AI690+AJ690</f>
        <v>500</v>
      </c>
      <c r="AL690" s="21" t="n" hidden="false">
        <f>AK690/N690-1</f>
        <v>-0.4224994224994225</v>
      </c>
      <c r="AM690" s="8" t="n">
        <v>0</v>
      </c>
      <c r="AN690" s="19" t="n" hidden="false">
        <v>0</v>
      </c>
      <c r="AO690" s="19" t="n" hidden="false">
        <v/>
      </c>
      <c r="AP690" s="19" t="n" hidden="false">
        <f>AN690+AO690</f>
        <v>0</v>
      </c>
      <c r="AQ690" s="19" t="n" hidden="false">
        <f>ROUND(AM690*AN690,2)</f>
        <v>0</v>
      </c>
      <c r="AR690" s="19" t="n" hidden="false">
        <v/>
      </c>
      <c r="AS690" s="19" t="n" hidden="false">
        <f>AQ690+AR690</f>
        <v>0</v>
      </c>
      <c r="AT690" s="21" t="n" hidden="false">
        <f>AS690/N690-1</f>
        <v>-1</v>
      </c>
    </row>
    <row r="691" customFormat="false" hidden="false" outlineLevel="0" collapsed="false">
      <c r="A691" s="18" t="inlineStr">
        <is>
          <t xml:space="preserve">1.1.1.2.1.1.3.22.3</t>
        </is>
      </c>
      <c r="B691" s="18" t="inlineStr">
        <is>
          <t xml:space="preserve"/>
        </is>
      </c>
      <c r="C691" s="22" t="inlineStr">
        <is>
          <t xml:space="preserve">Клипса с дюбелем саморезом для крепления гофротрубы_ / 20 мм</t>
        </is>
      </c>
      <c r="D691" s="7" t="inlineStr">
        <is>
          <t xml:space="preserve"/>
        </is>
      </c>
      <c r="E691" s="7" t="inlineStr">
        <is>
          <t xml:space="preserve"/>
        </is>
      </c>
      <c r="F691" s="7" t="inlineStr">
        <is>
          <t xml:space="preserve">ШТ</t>
        </is>
      </c>
      <c r="G691" s="7" t="inlineStr">
        <is>
          <t xml:space="preserve">2</t>
        </is>
      </c>
      <c r="H691" s="8" t="n">
        <v>3360</v>
      </c>
      <c r="I691" s="20" t="n">
        <v>8.48</v>
      </c>
      <c r="J691" s="19" t="n">
        <v/>
      </c>
      <c r="K691" s="19" t="n">
        <f>ROUND(I691,2)+J691</f>
        <v>8.48</v>
      </c>
      <c r="L691" s="19" t="n">
        <f>ROUND(H691*ROUND(I691,2),2)</f>
        <v>28492.8</v>
      </c>
      <c r="M691" s="19" t="n">
        <v/>
      </c>
      <c r="N691" s="19" t="n">
        <f>L691+M691</f>
        <v>28492.8</v>
      </c>
      <c r="O691" s="8" t="n">
        <v>3360</v>
      </c>
      <c r="P691" s="20" t="n" hidden="false">
        <v>18</v>
      </c>
      <c r="Q691" s="19" t="n" hidden="false">
        <v/>
      </c>
      <c r="R691" s="19" t="n" hidden="false">
        <f>P691+Q691</f>
        <v>18</v>
      </c>
      <c r="S691" s="19" t="n" hidden="false">
        <f>ROUND(O691*P691,2)</f>
        <v>60480</v>
      </c>
      <c r="T691" s="19" t="n" hidden="false">
        <v/>
      </c>
      <c r="U691" s="19" t="n" hidden="false">
        <f>S691+T691</f>
        <v>60480</v>
      </c>
      <c r="V691" s="21" t="n" hidden="false">
        <f>U691/N691-1</f>
        <v>1.1226415094339623</v>
      </c>
      <c r="W691" s="8" t="n">
        <v>3360</v>
      </c>
      <c r="X691" s="20" t="n" hidden="false">
        <v>10</v>
      </c>
      <c r="Y691" s="19" t="n" hidden="false">
        <v/>
      </c>
      <c r="Z691" s="19" t="n" hidden="false">
        <f>X691+Y691</f>
        <v>10</v>
      </c>
      <c r="AA691" s="19" t="n" hidden="false">
        <f>ROUND(W691*X691,2)</f>
        <v>33600</v>
      </c>
      <c r="AB691" s="19" t="n" hidden="false">
        <v/>
      </c>
      <c r="AC691" s="19" t="n" hidden="false">
        <f>AA691+AB691</f>
        <v>33600</v>
      </c>
      <c r="AD691" s="21" t="n" hidden="false">
        <f>AC691/N691-1</f>
        <v>0.179245283018868</v>
      </c>
      <c r="AE691" s="8" t="n">
        <v>3360</v>
      </c>
      <c r="AF691" s="20" t="n" hidden="false">
        <v>48</v>
      </c>
      <c r="AG691" s="19" t="n" hidden="false">
        <v/>
      </c>
      <c r="AH691" s="19" t="n" hidden="false">
        <f>AF691+AG691</f>
        <v>48</v>
      </c>
      <c r="AI691" s="19" t="n" hidden="false">
        <f>ROUND(AE691*AF691,2)</f>
        <v>161280</v>
      </c>
      <c r="AJ691" s="19" t="n" hidden="false">
        <v/>
      </c>
      <c r="AK691" s="19" t="n" hidden="false">
        <f>AI691+AJ691</f>
        <v>161280</v>
      </c>
      <c r="AL691" s="21" t="n" hidden="false">
        <f>AK691/N691-1</f>
        <v>4.660377358490567</v>
      </c>
      <c r="AM691" s="8" t="n">
        <v>0</v>
      </c>
      <c r="AN691" s="19" t="n" hidden="false">
        <v>0</v>
      </c>
      <c r="AO691" s="19" t="n" hidden="false">
        <v/>
      </c>
      <c r="AP691" s="19" t="n" hidden="false">
        <f>AN691+AO691</f>
        <v>0</v>
      </c>
      <c r="AQ691" s="19" t="n" hidden="false">
        <f>ROUND(AM691*AN691,2)</f>
        <v>0</v>
      </c>
      <c r="AR691" s="19" t="n" hidden="false">
        <v/>
      </c>
      <c r="AS691" s="19" t="n" hidden="false">
        <f>AQ691+AR691</f>
        <v>0</v>
      </c>
      <c r="AT691" s="21" t="n" hidden="false">
        <f>AS691/N691-1</f>
        <v>-1</v>
      </c>
    </row>
    <row r="692" customFormat="false" hidden="false" outlineLevel="0" collapsed="false">
      <c r="A692" s="18" t="inlineStr">
        <is>
          <t xml:space="preserve">1.1.1.2.1.1.3.22.4</t>
        </is>
      </c>
      <c r="B692" s="18" t="inlineStr">
        <is>
          <t xml:space="preserve"/>
        </is>
      </c>
      <c r="C692" s="22" t="inlineStr">
        <is>
          <t xml:space="preserve">Клипса с дюбелем саморезом для крепления гофротрубы_ / 25 мм</t>
        </is>
      </c>
      <c r="D692" s="7" t="inlineStr">
        <is>
          <t xml:space="preserve"/>
        </is>
      </c>
      <c r="E692" s="7" t="inlineStr">
        <is>
          <t xml:space="preserve"/>
        </is>
      </c>
      <c r="F692" s="7" t="inlineStr">
        <is>
          <t xml:space="preserve">ШТ</t>
        </is>
      </c>
      <c r="G692" s="7" t="inlineStr">
        <is>
          <t xml:space="preserve">2</t>
        </is>
      </c>
      <c r="H692" s="8" t="n">
        <v>3320</v>
      </c>
      <c r="I692" s="20" t="n">
        <v>7</v>
      </c>
      <c r="J692" s="19" t="n">
        <v/>
      </c>
      <c r="K692" s="19" t="n">
        <f>ROUND(I692,2)+J692</f>
        <v>7</v>
      </c>
      <c r="L692" s="19" t="n">
        <f>ROUND(H692*ROUND(I692,2),2)</f>
        <v>23240</v>
      </c>
      <c r="M692" s="19" t="n">
        <v/>
      </c>
      <c r="N692" s="19" t="n">
        <f>L692+M692</f>
        <v>23240</v>
      </c>
      <c r="O692" s="8" t="n">
        <v>3320</v>
      </c>
      <c r="P692" s="20" t="n" hidden="false">
        <v>19</v>
      </c>
      <c r="Q692" s="19" t="n" hidden="false">
        <v/>
      </c>
      <c r="R692" s="19" t="n" hidden="false">
        <f>P692+Q692</f>
        <v>19</v>
      </c>
      <c r="S692" s="19" t="n" hidden="false">
        <f>ROUND(O692*P692,2)</f>
        <v>63080</v>
      </c>
      <c r="T692" s="19" t="n" hidden="false">
        <v/>
      </c>
      <c r="U692" s="19" t="n" hidden="false">
        <f>S692+T692</f>
        <v>63080</v>
      </c>
      <c r="V692" s="21" t="n" hidden="false">
        <f>U692/N692-1</f>
        <v>1.7142857142857144</v>
      </c>
      <c r="W692" s="8" t="n">
        <v>3320</v>
      </c>
      <c r="X692" s="20" t="n" hidden="false">
        <v>10</v>
      </c>
      <c r="Y692" s="19" t="n" hidden="false">
        <v/>
      </c>
      <c r="Z692" s="19" t="n" hidden="false">
        <f>X692+Y692</f>
        <v>10</v>
      </c>
      <c r="AA692" s="19" t="n" hidden="false">
        <f>ROUND(W692*X692,2)</f>
        <v>33200</v>
      </c>
      <c r="AB692" s="19" t="n" hidden="false">
        <v/>
      </c>
      <c r="AC692" s="19" t="n" hidden="false">
        <f>AA692+AB692</f>
        <v>33200</v>
      </c>
      <c r="AD692" s="21" t="n" hidden="false">
        <f>AC692/N692-1</f>
        <v>0.4285714285714286</v>
      </c>
      <c r="AE692" s="8" t="n">
        <v>3320</v>
      </c>
      <c r="AF692" s="20" t="n" hidden="false">
        <v>45</v>
      </c>
      <c r="AG692" s="19" t="n" hidden="false">
        <v/>
      </c>
      <c r="AH692" s="19" t="n" hidden="false">
        <f>AF692+AG692</f>
        <v>45</v>
      </c>
      <c r="AI692" s="19" t="n" hidden="false">
        <f>ROUND(AE692*AF692,2)</f>
        <v>149400</v>
      </c>
      <c r="AJ692" s="19" t="n" hidden="false">
        <v/>
      </c>
      <c r="AK692" s="19" t="n" hidden="false">
        <f>AI692+AJ692</f>
        <v>149400</v>
      </c>
      <c r="AL692" s="21" t="n" hidden="false">
        <f>AK692/N692-1</f>
        <v>5.428571428571429</v>
      </c>
      <c r="AM692" s="8" t="n">
        <v>0</v>
      </c>
      <c r="AN692" s="19" t="n" hidden="false">
        <v>0</v>
      </c>
      <c r="AO692" s="19" t="n" hidden="false">
        <v/>
      </c>
      <c r="AP692" s="19" t="n" hidden="false">
        <f>AN692+AO692</f>
        <v>0</v>
      </c>
      <c r="AQ692" s="19" t="n" hidden="false">
        <f>ROUND(AM692*AN692,2)</f>
        <v>0</v>
      </c>
      <c r="AR692" s="19" t="n" hidden="false">
        <v/>
      </c>
      <c r="AS692" s="19" t="n" hidden="false">
        <f>AQ692+AR692</f>
        <v>0</v>
      </c>
      <c r="AT692" s="21" t="n" hidden="false">
        <f>AS692/N692-1</f>
        <v>-1</v>
      </c>
    </row>
    <row r="693" customFormat="false" hidden="false" outlineLevel="0" collapsed="false">
      <c r="A693" s="18" t="inlineStr">
        <is>
          <t xml:space="preserve">1.1.1.2.1.1.3.23</t>
        </is>
      </c>
      <c r="B693" s="18" t="inlineStr">
        <is>
          <t xml:space="preserve"/>
        </is>
      </c>
      <c r="C693" s="18" t="inlineStr">
        <is>
          <t xml:space="preserve">Монтаж трубы ПВХ, ПНД для кабеля / расходные материалы</t>
        </is>
      </c>
      <c r="D693" s="7" t="inlineStr">
        <is>
          <t xml:space="preserve">ЭО</t>
        </is>
      </c>
      <c r="E693" s="7" t="inlineStr">
        <is>
          <t xml:space="preserve"/>
        </is>
      </c>
      <c r="F693" s="7" t="inlineStr">
        <is>
          <t xml:space="preserve">ПОГ М</t>
        </is>
      </c>
      <c r="G693" s="7" t="inlineStr">
        <is>
          <t xml:space="preserve">1</t>
        </is>
      </c>
      <c r="H693" s="8" t="n">
        <v>2165</v>
      </c>
      <c r="I693" s="19" t="n">
        <f>ROUND((L694+L695)/H693,2)</f>
        <v>11.2</v>
      </c>
      <c r="J693" s="20" t="n">
        <v>0</v>
      </c>
      <c r="K693" s="19" t="n">
        <f>I693+ROUND(J693,2)</f>
        <v>11.2</v>
      </c>
      <c r="L693" s="19" t="n">
        <f>ROUND(H693*I693,2)</f>
        <v>24248</v>
      </c>
      <c r="M693" s="19" t="n">
        <f>ROUND(H693*ROUND(J693,2),2)</f>
        <v>0</v>
      </c>
      <c r="N693" s="19" t="n">
        <f>L693+M693</f>
        <v>24248</v>
      </c>
      <c r="O693" s="8" t="n">
        <v>2165</v>
      </c>
      <c r="P693" s="19" t="n" hidden="false">
        <f>ROUND((S694+S695)/O693,2)</f>
        <v>13.55</v>
      </c>
      <c r="Q693" s="20" t="n" hidden="false">
        <v>1</v>
      </c>
      <c r="R693" s="19" t="n" hidden="false">
        <f>P693+Q693</f>
        <v>14.55</v>
      </c>
      <c r="S693" s="19" t="n" hidden="false">
        <f>ROUND(O693*P693,2)</f>
        <v>29335.75</v>
      </c>
      <c r="T693" s="19" t="n" hidden="false">
        <f>ROUND(O693*Q693,2)</f>
        <v>2165</v>
      </c>
      <c r="U693" s="19" t="n" hidden="false">
        <f>S693+T693</f>
        <v>31500.75</v>
      </c>
      <c r="V693" s="21" t="n" hidden="false">
        <f>U693/N693-1</f>
        <v>0.2991071428571428</v>
      </c>
      <c r="W693" s="8" t="n">
        <v>2165</v>
      </c>
      <c r="X693" s="19" t="n" hidden="false">
        <f>ROUND((AA694+AA695)/W693,2)</f>
        <v>23.23</v>
      </c>
      <c r="Y693" s="19" t="n" hidden="false">
        <v>0</v>
      </c>
      <c r="Z693" s="19" t="n" hidden="false">
        <f>X693+Y693</f>
        <v>23.23</v>
      </c>
      <c r="AA693" s="19" t="n" hidden="false">
        <f>ROUND(W693*X693,2)</f>
        <v>50292.95</v>
      </c>
      <c r="AB693" s="19" t="n" hidden="false">
        <f>ROUND(W693*Y693,2)</f>
        <v>0</v>
      </c>
      <c r="AC693" s="19" t="n" hidden="false">
        <f>AA693+AB693</f>
        <v>50292.95</v>
      </c>
      <c r="AD693" s="21" t="n" hidden="false">
        <f>AC693/N693-1</f>
        <v>1.0741071428571427</v>
      </c>
      <c r="AE693" s="8" t="n">
        <v>2165</v>
      </c>
      <c r="AF693" s="19" t="n" hidden="false">
        <f>ROUND((AI694+AI695)/AE693,2)</f>
        <v>96.74</v>
      </c>
      <c r="AG693" s="19" t="n" hidden="false">
        <v>0</v>
      </c>
      <c r="AH693" s="19" t="n" hidden="false">
        <f>AF693+AG693</f>
        <v>96.74</v>
      </c>
      <c r="AI693" s="19" t="n" hidden="false">
        <f>ROUND(AE693*AF693,2)</f>
        <v>209442.1</v>
      </c>
      <c r="AJ693" s="19" t="n" hidden="false">
        <f>ROUND(AE693*AG693,2)</f>
        <v>0</v>
      </c>
      <c r="AK693" s="19" t="n" hidden="false">
        <f>AI693+AJ693</f>
        <v>209442.1</v>
      </c>
      <c r="AL693" s="21" t="n" hidden="false">
        <f>AK693/N693-1</f>
        <v>7.637500000000001</v>
      </c>
      <c r="AM693" s="8" t="n">
        <v>0</v>
      </c>
      <c r="AN693" s="19" t="n" hidden="false">
        <f>ROUND((AQ694+AQ695)/AM693,2)</f>
        <v>0</v>
      </c>
      <c r="AO693" s="19" t="n" hidden="false">
        <v>0</v>
      </c>
      <c r="AP693" s="19" t="n" hidden="false">
        <f>AN693+AO693</f>
        <v>0</v>
      </c>
      <c r="AQ693" s="19" t="n" hidden="false">
        <f>ROUND(AM693*AN693,2)</f>
        <v>0</v>
      </c>
      <c r="AR693" s="19" t="n" hidden="false">
        <f>ROUND(AM693*AO693,2)</f>
        <v>0</v>
      </c>
      <c r="AS693" s="19" t="n" hidden="false">
        <f>AQ693+AR693</f>
        <v>0</v>
      </c>
      <c r="AT693" s="21" t="n" hidden="false">
        <f>AS693/N693-1</f>
        <v>-1</v>
      </c>
    </row>
    <row r="694" customFormat="false" hidden="false" outlineLevel="0" collapsed="false">
      <c r="A694" s="18" t="inlineStr">
        <is>
          <t xml:space="preserve">1.1.1.2.1.1.3.23.1</t>
        </is>
      </c>
      <c r="B694" s="18" t="inlineStr">
        <is>
          <t xml:space="preserve"/>
        </is>
      </c>
      <c r="C694" s="22" t="inlineStr">
        <is>
          <t xml:space="preserve">Муфта соединительная труба-коробка_ / 25 мм</t>
        </is>
      </c>
      <c r="D694" s="7" t="inlineStr">
        <is>
          <t xml:space="preserve">BS25 42725HF</t>
        </is>
      </c>
      <c r="E694" s="7" t="inlineStr">
        <is>
          <t xml:space="preserve"/>
        </is>
      </c>
      <c r="F694" s="7" t="inlineStr">
        <is>
          <t xml:space="preserve">ШТ</t>
        </is>
      </c>
      <c r="G694" s="7" t="inlineStr">
        <is>
          <t xml:space="preserve">1</t>
        </is>
      </c>
      <c r="H694" s="8" t="n">
        <v>32</v>
      </c>
      <c r="I694" s="20" t="n">
        <v>109.36</v>
      </c>
      <c r="J694" s="19" t="n">
        <v/>
      </c>
      <c r="K694" s="19" t="n">
        <f>ROUND(I694,2)+J694</f>
        <v>109.36</v>
      </c>
      <c r="L694" s="19" t="n">
        <f>ROUND(H694*ROUND(I694,2),2)</f>
        <v>3499.52</v>
      </c>
      <c r="M694" s="19" t="n">
        <v/>
      </c>
      <c r="N694" s="19" t="n">
        <f>L694+M694</f>
        <v>3499.52</v>
      </c>
      <c r="O694" s="8" t="n">
        <v>32</v>
      </c>
      <c r="P694" s="20" t="n" hidden="false">
        <v>240</v>
      </c>
      <c r="Q694" s="19" t="n" hidden="false">
        <v/>
      </c>
      <c r="R694" s="19" t="n" hidden="false">
        <f>P694+Q694</f>
        <v>240</v>
      </c>
      <c r="S694" s="19" t="n" hidden="false">
        <f>ROUND(O694*P694,2)</f>
        <v>7680</v>
      </c>
      <c r="T694" s="19" t="n" hidden="false">
        <v/>
      </c>
      <c r="U694" s="19" t="n" hidden="false">
        <f>S694+T694</f>
        <v>7680</v>
      </c>
      <c r="V694" s="21" t="n" hidden="false">
        <f>U694/N694-1</f>
        <v>1.194586686174104</v>
      </c>
      <c r="W694" s="8" t="n">
        <v>32</v>
      </c>
      <c r="X694" s="20" t="n" hidden="false">
        <v>218.42</v>
      </c>
      <c r="Y694" s="19" t="n" hidden="false">
        <v/>
      </c>
      <c r="Z694" s="19" t="n" hidden="false">
        <f>X694+Y694</f>
        <v>218.42</v>
      </c>
      <c r="AA694" s="19" t="n" hidden="false">
        <f>ROUND(W694*X694,2)</f>
        <v>6989.44</v>
      </c>
      <c r="AB694" s="19" t="n" hidden="false">
        <v/>
      </c>
      <c r="AC694" s="19" t="n" hidden="false">
        <f>AA694+AB694</f>
        <v>6989.44</v>
      </c>
      <c r="AD694" s="21" t="n" hidden="false">
        <f>AC694/N694-1</f>
        <v>0.9972567666422822</v>
      </c>
      <c r="AE694" s="8" t="n">
        <v>32</v>
      </c>
      <c r="AF694" s="20" t="n" hidden="false">
        <v>50</v>
      </c>
      <c r="AG694" s="19" t="n" hidden="false">
        <v/>
      </c>
      <c r="AH694" s="19" t="n" hidden="false">
        <f>AF694+AG694</f>
        <v>50</v>
      </c>
      <c r="AI694" s="19" t="n" hidden="false">
        <f>ROUND(AE694*AF694,2)</f>
        <v>1600</v>
      </c>
      <c r="AJ694" s="19" t="n" hidden="false">
        <v/>
      </c>
      <c r="AK694" s="19" t="n" hidden="false">
        <f>AI694+AJ694</f>
        <v>1600</v>
      </c>
      <c r="AL694" s="21" t="n" hidden="false">
        <f>AK694/N694-1</f>
        <v>-0.542794440380395</v>
      </c>
      <c r="AM694" s="8" t="n">
        <v>0</v>
      </c>
      <c r="AN694" s="19" t="n" hidden="false">
        <v>0</v>
      </c>
      <c r="AO694" s="19" t="n" hidden="false">
        <v/>
      </c>
      <c r="AP694" s="19" t="n" hidden="false">
        <f>AN694+AO694</f>
        <v>0</v>
      </c>
      <c r="AQ694" s="19" t="n" hidden="false">
        <f>ROUND(AM694*AN694,2)</f>
        <v>0</v>
      </c>
      <c r="AR694" s="19" t="n" hidden="false">
        <v/>
      </c>
      <c r="AS694" s="19" t="n" hidden="false">
        <f>AQ694+AR694</f>
        <v>0</v>
      </c>
      <c r="AT694" s="21" t="n" hidden="false">
        <f>AS694/N694-1</f>
        <v>-1</v>
      </c>
    </row>
    <row r="695" customFormat="false" hidden="false" outlineLevel="0" collapsed="false">
      <c r="A695" s="18" t="inlineStr">
        <is>
          <t xml:space="preserve">1.1.1.2.1.1.3.23.2</t>
        </is>
      </c>
      <c r="B695" s="18" t="inlineStr">
        <is>
          <t xml:space="preserve"/>
        </is>
      </c>
      <c r="C695" s="22" t="inlineStr">
        <is>
          <t xml:space="preserve">Скоба металлическая однолапковая_ / 31-32мм</t>
        </is>
      </c>
      <c r="D695" s="7" t="inlineStr">
        <is>
          <t xml:space="preserve">двухлапковая</t>
        </is>
      </c>
      <c r="E695" s="7" t="inlineStr">
        <is>
          <t xml:space="preserve"/>
        </is>
      </c>
      <c r="F695" s="7" t="inlineStr">
        <is>
          <t xml:space="preserve">ШТ</t>
        </is>
      </c>
      <c r="G695" s="7" t="inlineStr">
        <is>
          <t xml:space="preserve">1</t>
        </is>
      </c>
      <c r="H695" s="8" t="n">
        <v>4330</v>
      </c>
      <c r="I695" s="20" t="n">
        <v>4.79</v>
      </c>
      <c r="J695" s="19" t="n">
        <v/>
      </c>
      <c r="K695" s="19" t="n">
        <f>ROUND(I695,2)+J695</f>
        <v>4.79</v>
      </c>
      <c r="L695" s="19" t="n">
        <f>ROUND(H695*ROUND(I695,2),2)</f>
        <v>20740.7</v>
      </c>
      <c r="M695" s="19" t="n">
        <v/>
      </c>
      <c r="N695" s="19" t="n">
        <f>L695+M695</f>
        <v>20740.7</v>
      </c>
      <c r="O695" s="8" t="n">
        <v>4330</v>
      </c>
      <c r="P695" s="20" t="n" hidden="false">
        <v>5</v>
      </c>
      <c r="Q695" s="19" t="n" hidden="false">
        <v/>
      </c>
      <c r="R695" s="19" t="n" hidden="false">
        <f>P695+Q695</f>
        <v>5</v>
      </c>
      <c r="S695" s="19" t="n" hidden="false">
        <f>ROUND(O695*P695,2)</f>
        <v>21650</v>
      </c>
      <c r="T695" s="19" t="n" hidden="false">
        <v/>
      </c>
      <c r="U695" s="19" t="n" hidden="false">
        <f>S695+T695</f>
        <v>21650</v>
      </c>
      <c r="V695" s="21" t="n" hidden="false">
        <f>U695/N695-1</f>
        <v>0.0438413361169101</v>
      </c>
      <c r="W695" s="8" t="n">
        <v>4330</v>
      </c>
      <c r="X695" s="20" t="n" hidden="false">
        <v>10</v>
      </c>
      <c r="Y695" s="19" t="n" hidden="false">
        <v/>
      </c>
      <c r="Z695" s="19" t="n" hidden="false">
        <f>X695+Y695</f>
        <v>10</v>
      </c>
      <c r="AA695" s="19" t="n" hidden="false">
        <f>ROUND(W695*X695,2)</f>
        <v>43300</v>
      </c>
      <c r="AB695" s="19" t="n" hidden="false">
        <v/>
      </c>
      <c r="AC695" s="19" t="n" hidden="false">
        <f>AA695+AB695</f>
        <v>43300</v>
      </c>
      <c r="AD695" s="21" t="n" hidden="false">
        <f>AC695/N695-1</f>
        <v>1.0876826722338202</v>
      </c>
      <c r="AE695" s="8" t="n">
        <v>4330</v>
      </c>
      <c r="AF695" s="20" t="n" hidden="false">
        <v>48</v>
      </c>
      <c r="AG695" s="19" t="n" hidden="false">
        <v/>
      </c>
      <c r="AH695" s="19" t="n" hidden="false">
        <f>AF695+AG695</f>
        <v>48</v>
      </c>
      <c r="AI695" s="19" t="n" hidden="false">
        <f>ROUND(AE695*AF695,2)</f>
        <v>207840</v>
      </c>
      <c r="AJ695" s="19" t="n" hidden="false">
        <v/>
      </c>
      <c r="AK695" s="19" t="n" hidden="false">
        <f>AI695+AJ695</f>
        <v>207840</v>
      </c>
      <c r="AL695" s="21" t="n" hidden="false">
        <f>AK695/N695-1</f>
        <v>9.020876826722338</v>
      </c>
      <c r="AM695" s="8" t="n">
        <v>0</v>
      </c>
      <c r="AN695" s="19" t="n" hidden="false">
        <v>0</v>
      </c>
      <c r="AO695" s="19" t="n" hidden="false">
        <v/>
      </c>
      <c r="AP695" s="19" t="n" hidden="false">
        <f>AN695+AO695</f>
        <v>0</v>
      </c>
      <c r="AQ695" s="19" t="n" hidden="false">
        <f>ROUND(AM695*AN695,2)</f>
        <v>0</v>
      </c>
      <c r="AR695" s="19" t="n" hidden="false">
        <v/>
      </c>
      <c r="AS695" s="19" t="n" hidden="false">
        <f>AQ695+AR695</f>
        <v>0</v>
      </c>
      <c r="AT695" s="21" t="n" hidden="false">
        <f>AS695/N695-1</f>
        <v>-1</v>
      </c>
    </row>
    <row r="696" customFormat="false" hidden="false" outlineLevel="0" collapsed="false">
      <c r="A696" s="18" t="inlineStr">
        <is>
          <t xml:space="preserve">1.1.1.2.1.1.3.24</t>
        </is>
      </c>
      <c r="B696" s="18" t="inlineStr">
        <is>
          <t xml:space="preserve"/>
        </is>
      </c>
      <c r="C696" s="18" t="inlineStr">
        <is>
          <t xml:space="preserve">Монтаж трубы ПВХ, ПНД для кабеля / расходные материалы</t>
        </is>
      </c>
      <c r="D696" s="7" t="inlineStr">
        <is>
          <t xml:space="preserve">ЭМ 4.1</t>
        </is>
      </c>
      <c r="E696" s="7" t="inlineStr">
        <is>
          <t xml:space="preserve"/>
        </is>
      </c>
      <c r="F696" s="7" t="inlineStr">
        <is>
          <t xml:space="preserve">ПОГ М</t>
        </is>
      </c>
      <c r="G696" s="7" t="inlineStr">
        <is>
          <t xml:space="preserve">1</t>
        </is>
      </c>
      <c r="H696" s="8" t="n">
        <v>7685</v>
      </c>
      <c r="I696" s="19" t="n">
        <f>ROUND((L697+L698+L699+L700)/H696,2)</f>
        <v>18.39</v>
      </c>
      <c r="J696" s="20" t="n">
        <v>0</v>
      </c>
      <c r="K696" s="19" t="n">
        <f>I696+ROUND(J696,2)</f>
        <v>18.39</v>
      </c>
      <c r="L696" s="19" t="n">
        <f>ROUND(H696*I696,2)</f>
        <v>141327.15</v>
      </c>
      <c r="M696" s="19" t="n">
        <f>ROUND(H696*ROUND(J696,2),2)</f>
        <v>0</v>
      </c>
      <c r="N696" s="19" t="n">
        <f>L696+M696</f>
        <v>141327.15</v>
      </c>
      <c r="O696" s="8" t="n">
        <v>7685</v>
      </c>
      <c r="P696" s="19" t="n" hidden="false">
        <f>ROUND((S697+S698+S699+S700)/O696,2)</f>
        <v>51.2</v>
      </c>
      <c r="Q696" s="20" t="n" hidden="false">
        <v>1</v>
      </c>
      <c r="R696" s="19" t="n" hidden="false">
        <f>P696+Q696</f>
        <v>52.2</v>
      </c>
      <c r="S696" s="19" t="n" hidden="false">
        <f>ROUND(O696*P696,2)</f>
        <v>393472</v>
      </c>
      <c r="T696" s="19" t="n" hidden="false">
        <f>ROUND(O696*Q696,2)</f>
        <v>7685</v>
      </c>
      <c r="U696" s="19" t="n" hidden="false">
        <f>S696+T696</f>
        <v>401157</v>
      </c>
      <c r="V696" s="21" t="n" hidden="false">
        <f>U696/N696-1</f>
        <v>1.838499184339315</v>
      </c>
      <c r="W696" s="8" t="n">
        <v>7685</v>
      </c>
      <c r="X696" s="19" t="n" hidden="false">
        <f>ROUND((AA697+AA698+AA699+AA700)/W696,2)</f>
        <v>20</v>
      </c>
      <c r="Y696" s="19" t="n" hidden="false">
        <v>0</v>
      </c>
      <c r="Z696" s="19" t="n" hidden="false">
        <f>X696+Y696</f>
        <v>20</v>
      </c>
      <c r="AA696" s="19" t="n" hidden="false">
        <f>ROUND(W696*X696,2)</f>
        <v>153700</v>
      </c>
      <c r="AB696" s="19" t="n" hidden="false">
        <f>ROUND(W696*Y696,2)</f>
        <v>0</v>
      </c>
      <c r="AC696" s="19" t="n" hidden="false">
        <f>AA696+AB696</f>
        <v>153700</v>
      </c>
      <c r="AD696" s="21" t="n" hidden="false">
        <f>AC696/N696-1</f>
        <v>0.08754758020663411</v>
      </c>
      <c r="AE696" s="8" t="n">
        <v>7685</v>
      </c>
      <c r="AF696" s="19" t="n" hidden="false">
        <f>ROUND((AI697+AI698+AI699+AI700)/AE696,2)</f>
        <v>54.68</v>
      </c>
      <c r="AG696" s="19" t="n" hidden="false">
        <v>0</v>
      </c>
      <c r="AH696" s="19" t="n" hidden="false">
        <f>AF696+AG696</f>
        <v>54.68</v>
      </c>
      <c r="AI696" s="19" t="n" hidden="false">
        <f>ROUND(AE696*AF696,2)</f>
        <v>420215.8</v>
      </c>
      <c r="AJ696" s="19" t="n" hidden="false">
        <f>ROUND(AE696*AG696,2)</f>
        <v>0</v>
      </c>
      <c r="AK696" s="19" t="n" hidden="false">
        <f>AI696+AJ696</f>
        <v>420215.8</v>
      </c>
      <c r="AL696" s="21" t="n" hidden="false">
        <f>AK696/N696-1</f>
        <v>1.9733550842849374</v>
      </c>
      <c r="AM696" s="8" t="n">
        <v>0</v>
      </c>
      <c r="AN696" s="19" t="n" hidden="false">
        <f>ROUND((AQ697+AQ698+AQ699+AQ700)/AM696,2)</f>
        <v>0</v>
      </c>
      <c r="AO696" s="19" t="n" hidden="false">
        <v>0</v>
      </c>
      <c r="AP696" s="19" t="n" hidden="false">
        <f>AN696+AO696</f>
        <v>0</v>
      </c>
      <c r="AQ696" s="19" t="n" hidden="false">
        <f>ROUND(AM696*AN696,2)</f>
        <v>0</v>
      </c>
      <c r="AR696" s="19" t="n" hidden="false">
        <f>ROUND(AM696*AO696,2)</f>
        <v>0</v>
      </c>
      <c r="AS696" s="19" t="n" hidden="false">
        <f>AQ696+AR696</f>
        <v>0</v>
      </c>
      <c r="AT696" s="21" t="n" hidden="false">
        <f>AS696/N696-1</f>
        <v>-1</v>
      </c>
    </row>
    <row r="697" customFormat="false" hidden="false" outlineLevel="0" collapsed="false">
      <c r="A697" s="18" t="inlineStr">
        <is>
          <t xml:space="preserve">1.1.1.2.1.1.3.24.1</t>
        </is>
      </c>
      <c r="B697" s="18" t="inlineStr">
        <is>
          <t xml:space="preserve"/>
        </is>
      </c>
      <c r="C697" s="22" t="inlineStr">
        <is>
          <t xml:space="preserve">Скоба металлическая двухлапковая_ / 48-50мм</t>
        </is>
      </c>
      <c r="D697" s="7" t="inlineStr">
        <is>
          <t xml:space="preserve">Держатель с защёлкой и дюбелем для труб
гофрированных, 63</t>
        </is>
      </c>
      <c r="E697" s="7" t="inlineStr">
        <is>
          <t xml:space="preserve"/>
        </is>
      </c>
      <c r="F697" s="7" t="inlineStr">
        <is>
          <t xml:space="preserve">ШТ</t>
        </is>
      </c>
      <c r="G697" s="7" t="inlineStr">
        <is>
          <t xml:space="preserve">1</t>
        </is>
      </c>
      <c r="H697" s="8" t="n">
        <v>100</v>
      </c>
      <c r="I697" s="20" t="n">
        <v>4.79</v>
      </c>
      <c r="J697" s="19" t="n">
        <v/>
      </c>
      <c r="K697" s="19" t="n">
        <f>ROUND(I697,2)+J697</f>
        <v>4.79</v>
      </c>
      <c r="L697" s="19" t="n">
        <f>ROUND(H697*ROUND(I697,2),2)</f>
        <v>479</v>
      </c>
      <c r="M697" s="19" t="n">
        <v/>
      </c>
      <c r="N697" s="19" t="n">
        <f>L697+M697</f>
        <v>479</v>
      </c>
      <c r="O697" s="8" t="n">
        <v>100</v>
      </c>
      <c r="P697" s="20" t="n" hidden="false">
        <v>77</v>
      </c>
      <c r="Q697" s="19" t="n" hidden="false">
        <v/>
      </c>
      <c r="R697" s="19" t="n" hidden="false">
        <f>P697+Q697</f>
        <v>77</v>
      </c>
      <c r="S697" s="19" t="n" hidden="false">
        <f>ROUND(O697*P697,2)</f>
        <v>7700</v>
      </c>
      <c r="T697" s="19" t="n" hidden="false">
        <v/>
      </c>
      <c r="U697" s="19" t="n" hidden="false">
        <f>S697+T697</f>
        <v>7700</v>
      </c>
      <c r="V697" s="21" t="n" hidden="false">
        <f>U697/N697-1</f>
        <v>15.075156576200417</v>
      </c>
      <c r="W697" s="8" t="n">
        <v>100</v>
      </c>
      <c r="X697" s="20" t="n" hidden="false">
        <v>10</v>
      </c>
      <c r="Y697" s="19" t="n" hidden="false">
        <v/>
      </c>
      <c r="Z697" s="19" t="n" hidden="false">
        <f>X697+Y697</f>
        <v>10</v>
      </c>
      <c r="AA697" s="19" t="n" hidden="false">
        <f>ROUND(W697*X697,2)</f>
        <v>1000</v>
      </c>
      <c r="AB697" s="19" t="n" hidden="false">
        <v/>
      </c>
      <c r="AC697" s="19" t="n" hidden="false">
        <f>AA697+AB697</f>
        <v>1000</v>
      </c>
      <c r="AD697" s="21" t="n" hidden="false">
        <f>AC697/N697-1</f>
        <v>1.0876826722338206</v>
      </c>
      <c r="AE697" s="8" t="n">
        <v>100</v>
      </c>
      <c r="AF697" s="20" t="n" hidden="false">
        <v>25</v>
      </c>
      <c r="AG697" s="19" t="n" hidden="false">
        <v/>
      </c>
      <c r="AH697" s="19" t="n" hidden="false">
        <f>AF697+AG697</f>
        <v>25</v>
      </c>
      <c r="AI697" s="19" t="n" hidden="false">
        <f>ROUND(AE697*AF697,2)</f>
        <v>2500</v>
      </c>
      <c r="AJ697" s="19" t="n" hidden="false">
        <v/>
      </c>
      <c r="AK697" s="19" t="n" hidden="false">
        <f>AI697+AJ697</f>
        <v>2500</v>
      </c>
      <c r="AL697" s="21" t="n" hidden="false">
        <f>AK697/N697-1</f>
        <v>4.219206680584551</v>
      </c>
      <c r="AM697" s="8" t="n">
        <v>0</v>
      </c>
      <c r="AN697" s="19" t="n" hidden="false">
        <v>0</v>
      </c>
      <c r="AO697" s="19" t="n" hidden="false">
        <v/>
      </c>
      <c r="AP697" s="19" t="n" hidden="false">
        <f>AN697+AO697</f>
        <v>0</v>
      </c>
      <c r="AQ697" s="19" t="n" hidden="false">
        <f>ROUND(AM697*AN697,2)</f>
        <v>0</v>
      </c>
      <c r="AR697" s="19" t="n" hidden="false">
        <v/>
      </c>
      <c r="AS697" s="19" t="n" hidden="false">
        <f>AQ697+AR697</f>
        <v>0</v>
      </c>
      <c r="AT697" s="21" t="n" hidden="false">
        <f>AS697/N697-1</f>
        <v>-1</v>
      </c>
    </row>
    <row r="698" customFormat="false" hidden="false" outlineLevel="0" collapsed="false">
      <c r="A698" s="18" t="inlineStr">
        <is>
          <t xml:space="preserve">1.1.1.2.1.1.3.24.2</t>
        </is>
      </c>
      <c r="B698" s="18" t="inlineStr">
        <is>
          <t xml:space="preserve"/>
        </is>
      </c>
      <c r="C698" s="22" t="inlineStr">
        <is>
          <t xml:space="preserve">Клипса с дюбелем саморезом для крепления гофротрубы_ / 32 мм</t>
        </is>
      </c>
      <c r="D698" s="7" t="inlineStr">
        <is>
          <t xml:space="preserve"/>
        </is>
      </c>
      <c r="E698" s="7" t="inlineStr">
        <is>
          <t xml:space="preserve"/>
        </is>
      </c>
      <c r="F698" s="7" t="inlineStr">
        <is>
          <t xml:space="preserve">ШТ</t>
        </is>
      </c>
      <c r="G698" s="7" t="inlineStr">
        <is>
          <t xml:space="preserve">2</t>
        </is>
      </c>
      <c r="H698" s="8" t="n">
        <v>12050</v>
      </c>
      <c r="I698" s="20" t="n">
        <v>8.88</v>
      </c>
      <c r="J698" s="19" t="n">
        <v/>
      </c>
      <c r="K698" s="19" t="n">
        <f>ROUND(I698,2)+J698</f>
        <v>8.88</v>
      </c>
      <c r="L698" s="19" t="n">
        <f>ROUND(H698*ROUND(I698,2),2)</f>
        <v>107004</v>
      </c>
      <c r="M698" s="19" t="n">
        <v/>
      </c>
      <c r="N698" s="19" t="n">
        <f>L698+M698</f>
        <v>107004</v>
      </c>
      <c r="O698" s="8" t="n">
        <v>12050</v>
      </c>
      <c r="P698" s="20" t="n" hidden="false">
        <v>21</v>
      </c>
      <c r="Q698" s="19" t="n" hidden="false">
        <v/>
      </c>
      <c r="R698" s="19" t="n" hidden="false">
        <f>P698+Q698</f>
        <v>21</v>
      </c>
      <c r="S698" s="19" t="n" hidden="false">
        <f>ROUND(O698*P698,2)</f>
        <v>253050</v>
      </c>
      <c r="T698" s="19" t="n" hidden="false">
        <v/>
      </c>
      <c r="U698" s="19" t="n" hidden="false">
        <f>S698+T698</f>
        <v>253050</v>
      </c>
      <c r="V698" s="21" t="n" hidden="false">
        <f>U698/N698-1</f>
        <v>1.364864864864865</v>
      </c>
      <c r="W698" s="8" t="n">
        <v>12050</v>
      </c>
      <c r="X698" s="20" t="n" hidden="false">
        <v>10</v>
      </c>
      <c r="Y698" s="19" t="n" hidden="false">
        <v/>
      </c>
      <c r="Z698" s="19" t="n" hidden="false">
        <f>X698+Y698</f>
        <v>10</v>
      </c>
      <c r="AA698" s="19" t="n" hidden="false">
        <f>ROUND(W698*X698,2)</f>
        <v>120500</v>
      </c>
      <c r="AB698" s="19" t="n" hidden="false">
        <v/>
      </c>
      <c r="AC698" s="19" t="n" hidden="false">
        <f>AA698+AB698</f>
        <v>120500</v>
      </c>
      <c r="AD698" s="21" t="n" hidden="false">
        <f>AC698/N698-1</f>
        <v>0.12612612612612617</v>
      </c>
      <c r="AE698" s="8" t="n">
        <v>12050</v>
      </c>
      <c r="AF698" s="20" t="n" hidden="false">
        <v>26</v>
      </c>
      <c r="AG698" s="19" t="n" hidden="false">
        <v/>
      </c>
      <c r="AH698" s="19" t="n" hidden="false">
        <f>AF698+AG698</f>
        <v>26</v>
      </c>
      <c r="AI698" s="19" t="n" hidden="false">
        <f>ROUND(AE698*AF698,2)</f>
        <v>313300</v>
      </c>
      <c r="AJ698" s="19" t="n" hidden="false">
        <v/>
      </c>
      <c r="AK698" s="19" t="n" hidden="false">
        <f>AI698+AJ698</f>
        <v>313300</v>
      </c>
      <c r="AL698" s="21" t="n" hidden="false">
        <f>AK698/N698-1</f>
        <v>1.9279279279279278</v>
      </c>
      <c r="AM698" s="8" t="n">
        <v>0</v>
      </c>
      <c r="AN698" s="19" t="n" hidden="false">
        <v>0</v>
      </c>
      <c r="AO698" s="19" t="n" hidden="false">
        <v/>
      </c>
      <c r="AP698" s="19" t="n" hidden="false">
        <f>AN698+AO698</f>
        <v>0</v>
      </c>
      <c r="AQ698" s="19" t="n" hidden="false">
        <f>ROUND(AM698*AN698,2)</f>
        <v>0</v>
      </c>
      <c r="AR698" s="19" t="n" hidden="false">
        <v/>
      </c>
      <c r="AS698" s="19" t="n" hidden="false">
        <f>AQ698+AR698</f>
        <v>0</v>
      </c>
      <c r="AT698" s="21" t="n" hidden="false">
        <f>AS698/N698-1</f>
        <v>-1</v>
      </c>
    </row>
    <row r="699" customFormat="false" hidden="false" outlineLevel="0" collapsed="false">
      <c r="A699" s="18" t="inlineStr">
        <is>
          <t xml:space="preserve">1.1.1.2.1.1.3.24.3</t>
        </is>
      </c>
      <c r="B699" s="18" t="inlineStr">
        <is>
          <t xml:space="preserve"/>
        </is>
      </c>
      <c r="C699" s="22" t="inlineStr">
        <is>
          <t xml:space="preserve">Клипса с дюбелем саморезом для крепления гофротрубы_ / 50 мм</t>
        </is>
      </c>
      <c r="D699" s="7" t="inlineStr">
        <is>
          <t xml:space="preserve"/>
        </is>
      </c>
      <c r="E699" s="7" t="inlineStr">
        <is>
          <t xml:space="preserve"/>
        </is>
      </c>
      <c r="F699" s="7" t="inlineStr">
        <is>
          <t xml:space="preserve">ШТ</t>
        </is>
      </c>
      <c r="G699" s="7" t="inlineStr">
        <is>
          <t xml:space="preserve">2</t>
        </is>
      </c>
      <c r="H699" s="8" t="n">
        <v>780</v>
      </c>
      <c r="I699" s="20" t="n">
        <v>10.5</v>
      </c>
      <c r="J699" s="19" t="n">
        <v/>
      </c>
      <c r="K699" s="19" t="n">
        <f>ROUND(I699,2)+J699</f>
        <v>10.5</v>
      </c>
      <c r="L699" s="19" t="n">
        <f>ROUND(H699*ROUND(I699,2),2)</f>
        <v>8190</v>
      </c>
      <c r="M699" s="19" t="n">
        <v/>
      </c>
      <c r="N699" s="19" t="n">
        <f>L699+M699</f>
        <v>8190</v>
      </c>
      <c r="O699" s="8" t="n">
        <v>780</v>
      </c>
      <c r="P699" s="20" t="n" hidden="false">
        <v>45</v>
      </c>
      <c r="Q699" s="19" t="n" hidden="false">
        <v/>
      </c>
      <c r="R699" s="19" t="n" hidden="false">
        <f>P699+Q699</f>
        <v>45</v>
      </c>
      <c r="S699" s="19" t="n" hidden="false">
        <f>ROUND(O699*P699,2)</f>
        <v>35100</v>
      </c>
      <c r="T699" s="19" t="n" hidden="false">
        <v/>
      </c>
      <c r="U699" s="19" t="n" hidden="false">
        <f>S699+T699</f>
        <v>35100</v>
      </c>
      <c r="V699" s="21" t="n" hidden="false">
        <f>U699/N699-1</f>
        <v>3.2857142857142856</v>
      </c>
      <c r="W699" s="8" t="n">
        <v>780</v>
      </c>
      <c r="X699" s="20" t="n" hidden="false">
        <v>10</v>
      </c>
      <c r="Y699" s="19" t="n" hidden="false">
        <v/>
      </c>
      <c r="Z699" s="19" t="n" hidden="false">
        <f>X699+Y699</f>
        <v>10</v>
      </c>
      <c r="AA699" s="19" t="n" hidden="false">
        <f>ROUND(W699*X699,2)</f>
        <v>7800</v>
      </c>
      <c r="AB699" s="19" t="n" hidden="false">
        <v/>
      </c>
      <c r="AC699" s="19" t="n" hidden="false">
        <f>AA699+AB699</f>
        <v>7800</v>
      </c>
      <c r="AD699" s="21" t="n" hidden="false">
        <f>AC699/N699-1</f>
        <v>-0.04761904761904767</v>
      </c>
      <c r="AE699" s="8" t="n">
        <v>780</v>
      </c>
      <c r="AF699" s="20" t="n" hidden="false">
        <v>40</v>
      </c>
      <c r="AG699" s="19" t="n" hidden="false">
        <v/>
      </c>
      <c r="AH699" s="19" t="n" hidden="false">
        <f>AF699+AG699</f>
        <v>40</v>
      </c>
      <c r="AI699" s="19" t="n" hidden="false">
        <f>ROUND(AE699*AF699,2)</f>
        <v>31200</v>
      </c>
      <c r="AJ699" s="19" t="n" hidden="false">
        <v/>
      </c>
      <c r="AK699" s="19" t="n" hidden="false">
        <f>AI699+AJ699</f>
        <v>31200</v>
      </c>
      <c r="AL699" s="21" t="n" hidden="false">
        <f>AK699/N699-1</f>
        <v>2.8095238095238093</v>
      </c>
      <c r="AM699" s="8" t="n">
        <v>0</v>
      </c>
      <c r="AN699" s="19" t="n" hidden="false">
        <v>0</v>
      </c>
      <c r="AO699" s="19" t="n" hidden="false">
        <v/>
      </c>
      <c r="AP699" s="19" t="n" hidden="false">
        <f>AN699+AO699</f>
        <v>0</v>
      </c>
      <c r="AQ699" s="19" t="n" hidden="false">
        <f>ROUND(AM699*AN699,2)</f>
        <v>0</v>
      </c>
      <c r="AR699" s="19" t="n" hidden="false">
        <v/>
      </c>
      <c r="AS699" s="19" t="n" hidden="false">
        <f>AQ699+AR699</f>
        <v>0</v>
      </c>
      <c r="AT699" s="21" t="n" hidden="false">
        <f>AS699/N699-1</f>
        <v>-1</v>
      </c>
    </row>
    <row r="700" customFormat="false" hidden="false" outlineLevel="0" collapsed="false">
      <c r="A700" s="18" t="inlineStr">
        <is>
          <t xml:space="preserve">1.1.1.2.1.1.3.24.4</t>
        </is>
      </c>
      <c r="B700" s="18" t="inlineStr">
        <is>
          <t xml:space="preserve"/>
        </is>
      </c>
      <c r="C700" s="22" t="inlineStr">
        <is>
          <t xml:space="preserve">Клипса с дюбелем саморезом для крепления гофротрубы_ / 40 мм</t>
        </is>
      </c>
      <c r="D700" s="7" t="inlineStr">
        <is>
          <t xml:space="preserve"/>
        </is>
      </c>
      <c r="E700" s="7" t="inlineStr">
        <is>
          <t xml:space="preserve"/>
        </is>
      </c>
      <c r="F700" s="7" t="inlineStr">
        <is>
          <t xml:space="preserve">ШТ</t>
        </is>
      </c>
      <c r="G700" s="7" t="inlineStr">
        <is>
          <t xml:space="preserve">2</t>
        </is>
      </c>
      <c r="H700" s="8" t="n">
        <v>2440</v>
      </c>
      <c r="I700" s="20" t="n">
        <v>10.5</v>
      </c>
      <c r="J700" s="19" t="n">
        <v/>
      </c>
      <c r="K700" s="19" t="n">
        <f>ROUND(I700,2)+J700</f>
        <v>10.5</v>
      </c>
      <c r="L700" s="19" t="n">
        <f>ROUND(H700*ROUND(I700,2),2)</f>
        <v>25620</v>
      </c>
      <c r="M700" s="19" t="n">
        <v/>
      </c>
      <c r="N700" s="19" t="n">
        <f>L700+M700</f>
        <v>25620</v>
      </c>
      <c r="O700" s="8" t="n">
        <v>2440</v>
      </c>
      <c r="P700" s="20" t="n" hidden="false">
        <v>40</v>
      </c>
      <c r="Q700" s="19" t="n" hidden="false">
        <v/>
      </c>
      <c r="R700" s="19" t="n" hidden="false">
        <f>P700+Q700</f>
        <v>40</v>
      </c>
      <c r="S700" s="19" t="n" hidden="false">
        <f>ROUND(O700*P700,2)</f>
        <v>97600</v>
      </c>
      <c r="T700" s="19" t="n" hidden="false">
        <v/>
      </c>
      <c r="U700" s="19" t="n" hidden="false">
        <f>S700+T700</f>
        <v>97600</v>
      </c>
      <c r="V700" s="21" t="n" hidden="false">
        <f>U700/N700-1</f>
        <v>2.8095238095238093</v>
      </c>
      <c r="W700" s="8" t="n">
        <v>2440</v>
      </c>
      <c r="X700" s="20" t="n" hidden="false">
        <v>10</v>
      </c>
      <c r="Y700" s="19" t="n" hidden="false">
        <v/>
      </c>
      <c r="Z700" s="19" t="n" hidden="false">
        <f>X700+Y700</f>
        <v>10</v>
      </c>
      <c r="AA700" s="19" t="n" hidden="false">
        <f>ROUND(W700*X700,2)</f>
        <v>24400</v>
      </c>
      <c r="AB700" s="19" t="n" hidden="false">
        <v/>
      </c>
      <c r="AC700" s="19" t="n" hidden="false">
        <f>AA700+AB700</f>
        <v>24400</v>
      </c>
      <c r="AD700" s="21" t="n" hidden="false">
        <f>AC700/N700-1</f>
        <v>-0.04761904761904767</v>
      </c>
      <c r="AE700" s="8" t="n">
        <v>2440</v>
      </c>
      <c r="AF700" s="20" t="n" hidden="false">
        <v>30</v>
      </c>
      <c r="AG700" s="19" t="n" hidden="false">
        <v/>
      </c>
      <c r="AH700" s="19" t="n" hidden="false">
        <f>AF700+AG700</f>
        <v>30</v>
      </c>
      <c r="AI700" s="19" t="n" hidden="false">
        <f>ROUND(AE700*AF700,2)</f>
        <v>73200</v>
      </c>
      <c r="AJ700" s="19" t="n" hidden="false">
        <v/>
      </c>
      <c r="AK700" s="19" t="n" hidden="false">
        <f>AI700+AJ700</f>
        <v>73200</v>
      </c>
      <c r="AL700" s="21" t="n" hidden="false">
        <f>AK700/N700-1</f>
        <v>1.8571428571428572</v>
      </c>
      <c r="AM700" s="8" t="n">
        <v>0</v>
      </c>
      <c r="AN700" s="19" t="n" hidden="false">
        <v>0</v>
      </c>
      <c r="AO700" s="19" t="n" hidden="false">
        <v/>
      </c>
      <c r="AP700" s="19" t="n" hidden="false">
        <f>AN700+AO700</f>
        <v>0</v>
      </c>
      <c r="AQ700" s="19" t="n" hidden="false">
        <f>ROUND(AM700*AN700,2)</f>
        <v>0</v>
      </c>
      <c r="AR700" s="19" t="n" hidden="false">
        <v/>
      </c>
      <c r="AS700" s="19" t="n" hidden="false">
        <f>AQ700+AR700</f>
        <v>0</v>
      </c>
      <c r="AT700" s="21" t="n" hidden="false">
        <f>AS700/N700-1</f>
        <v>-1</v>
      </c>
    </row>
    <row r="701" customFormat="false" hidden="false" outlineLevel="0" collapsed="false">
      <c r="A701" s="18" t="inlineStr">
        <is>
          <t xml:space="preserve">1.1.1.2.1.1.3.25</t>
        </is>
      </c>
      <c r="B701" s="18" t="inlineStr">
        <is>
          <t xml:space="preserve"/>
        </is>
      </c>
      <c r="C701" s="18" t="inlineStr">
        <is>
          <t xml:space="preserve">Монтаж трубы ПВХ, ПНД для кабеля / расходные материалы</t>
        </is>
      </c>
      <c r="D701" s="7" t="inlineStr">
        <is>
          <t xml:space="preserve">ЭМ 4.1</t>
        </is>
      </c>
      <c r="E701" s="7" t="inlineStr">
        <is>
          <t xml:space="preserve"/>
        </is>
      </c>
      <c r="F701" s="7" t="inlineStr">
        <is>
          <t xml:space="preserve">ПОГ М</t>
        </is>
      </c>
      <c r="G701" s="7" t="inlineStr">
        <is>
          <t xml:space="preserve">1</t>
        </is>
      </c>
      <c r="H701" s="8" t="n">
        <v>2885</v>
      </c>
      <c r="I701" s="19" t="n">
        <f>ROUND((L702+L703)/H701,2)</f>
        <v>9.58</v>
      </c>
      <c r="J701" s="20" t="n">
        <v>0</v>
      </c>
      <c r="K701" s="19" t="n">
        <f>I701+ROUND(J701,2)</f>
        <v>9.58</v>
      </c>
      <c r="L701" s="19" t="n">
        <f>ROUND(H701*I701,2)</f>
        <v>27638.3</v>
      </c>
      <c r="M701" s="19" t="n">
        <f>ROUND(H701*ROUND(J701,2),2)</f>
        <v>0</v>
      </c>
      <c r="N701" s="19" t="n">
        <f>L701+M701</f>
        <v>27638.3</v>
      </c>
      <c r="O701" s="8" t="n">
        <v>2885</v>
      </c>
      <c r="P701" s="19" t="n" hidden="false">
        <f>ROUND((S702+S703)/O701,2)</f>
        <v>148.51</v>
      </c>
      <c r="Q701" s="20" t="n" hidden="false">
        <v>1</v>
      </c>
      <c r="R701" s="19" t="n" hidden="false">
        <f>P701+Q701</f>
        <v>149.51</v>
      </c>
      <c r="S701" s="19" t="n" hidden="false">
        <f>ROUND(O701*P701,2)</f>
        <v>428451.35</v>
      </c>
      <c r="T701" s="19" t="n" hidden="false">
        <f>ROUND(O701*Q701,2)</f>
        <v>2885</v>
      </c>
      <c r="U701" s="19" t="n" hidden="false">
        <f>S701+T701</f>
        <v>431336.35</v>
      </c>
      <c r="V701" s="21" t="n" hidden="false">
        <f>U701/N701-1</f>
        <v>14.606471816283925</v>
      </c>
      <c r="W701" s="8" t="n">
        <v>2885</v>
      </c>
      <c r="X701" s="19" t="n" hidden="false">
        <f>ROUND((AA702+AA703)/W701,2)</f>
        <v>20</v>
      </c>
      <c r="Y701" s="19" t="n" hidden="false">
        <v>0</v>
      </c>
      <c r="Z701" s="19" t="n" hidden="false">
        <f>X701+Y701</f>
        <v>20</v>
      </c>
      <c r="AA701" s="19" t="n" hidden="false">
        <f>ROUND(W701*X701,2)</f>
        <v>57700</v>
      </c>
      <c r="AB701" s="19" t="n" hidden="false">
        <f>ROUND(W701*Y701,2)</f>
        <v>0</v>
      </c>
      <c r="AC701" s="19" t="n" hidden="false">
        <f>AA701+AB701</f>
        <v>57700</v>
      </c>
      <c r="AD701" s="21" t="n" hidden="false">
        <f>AC701/N701-1</f>
        <v>1.0876826722338206</v>
      </c>
      <c r="AE701" s="8" t="n">
        <v>2885</v>
      </c>
      <c r="AF701" s="19" t="n" hidden="false">
        <f>ROUND((AI702+AI703)/AE701,2)</f>
        <v>78.93</v>
      </c>
      <c r="AG701" s="19" t="n" hidden="false">
        <v>0</v>
      </c>
      <c r="AH701" s="19" t="n" hidden="false">
        <f>AF701+AG701</f>
        <v>78.93</v>
      </c>
      <c r="AI701" s="19" t="n" hidden="false">
        <f>ROUND(AE701*AF701,2)</f>
        <v>227713.05</v>
      </c>
      <c r="AJ701" s="19" t="n" hidden="false">
        <f>ROUND(AE701*AG701,2)</f>
        <v>0</v>
      </c>
      <c r="AK701" s="19" t="n" hidden="false">
        <f>AI701+AJ701</f>
        <v>227713.05</v>
      </c>
      <c r="AL701" s="21" t="n" hidden="false">
        <f>AK701/N701-1</f>
        <v>7.239039665970772</v>
      </c>
      <c r="AM701" s="8" t="n">
        <v>0</v>
      </c>
      <c r="AN701" s="19" t="n" hidden="false">
        <f>ROUND((AQ702+AQ703)/AM701,2)</f>
        <v>0</v>
      </c>
      <c r="AO701" s="19" t="n" hidden="false">
        <v>0</v>
      </c>
      <c r="AP701" s="19" t="n" hidden="false">
        <f>AN701+AO701</f>
        <v>0</v>
      </c>
      <c r="AQ701" s="19" t="n" hidden="false">
        <f>ROUND(AM701*AN701,2)</f>
        <v>0</v>
      </c>
      <c r="AR701" s="19" t="n" hidden="false">
        <f>ROUND(AM701*AO701,2)</f>
        <v>0</v>
      </c>
      <c r="AS701" s="19" t="n" hidden="false">
        <f>AQ701+AR701</f>
        <v>0</v>
      </c>
      <c r="AT701" s="21" t="n" hidden="false">
        <f>AS701/N701-1</f>
        <v>-1</v>
      </c>
    </row>
    <row r="702" customFormat="false" hidden="false" outlineLevel="0" collapsed="false">
      <c r="A702" s="18" t="inlineStr">
        <is>
          <t xml:space="preserve">1.1.1.2.1.1.3.25.1</t>
        </is>
      </c>
      <c r="B702" s="18" t="inlineStr">
        <is>
          <t xml:space="preserve"/>
        </is>
      </c>
      <c r="C702" s="22" t="inlineStr">
        <is>
          <t xml:space="preserve">Скоба металлическая однолапковая_ / 31-32мм</t>
        </is>
      </c>
      <c r="D702" s="7" t="inlineStr">
        <is>
          <t xml:space="preserve">двухлапковая</t>
        </is>
      </c>
      <c r="E702" s="7" t="inlineStr">
        <is>
          <t xml:space="preserve"/>
        </is>
      </c>
      <c r="F702" s="7" t="inlineStr">
        <is>
          <t xml:space="preserve">ШТ</t>
        </is>
      </c>
      <c r="G702" s="7" t="inlineStr">
        <is>
          <t xml:space="preserve">1</t>
        </is>
      </c>
      <c r="H702" s="8" t="n">
        <v>220</v>
      </c>
      <c r="I702" s="20" t="n">
        <v>4.79</v>
      </c>
      <c r="J702" s="19" t="n">
        <v/>
      </c>
      <c r="K702" s="19" t="n">
        <f>ROUND(I702,2)+J702</f>
        <v>4.79</v>
      </c>
      <c r="L702" s="19" t="n">
        <f>ROUND(H702*ROUND(I702,2),2)</f>
        <v>1053.8</v>
      </c>
      <c r="M702" s="19" t="n">
        <v/>
      </c>
      <c r="N702" s="19" t="n">
        <f>L702+M702</f>
        <v>1053.8</v>
      </c>
      <c r="O702" s="8" t="n">
        <v>220</v>
      </c>
      <c r="P702" s="20" t="n" hidden="false">
        <v>5</v>
      </c>
      <c r="Q702" s="19" t="n" hidden="false">
        <v/>
      </c>
      <c r="R702" s="19" t="n" hidden="false">
        <f>P702+Q702</f>
        <v>5</v>
      </c>
      <c r="S702" s="19" t="n" hidden="false">
        <f>ROUND(O702*P702,2)</f>
        <v>1100</v>
      </c>
      <c r="T702" s="19" t="n" hidden="false">
        <v/>
      </c>
      <c r="U702" s="19" t="n" hidden="false">
        <f>S702+T702</f>
        <v>1100</v>
      </c>
      <c r="V702" s="21" t="n" hidden="false">
        <f>U702/N702-1</f>
        <v>0.04384133611691032</v>
      </c>
      <c r="W702" s="8" t="n">
        <v>220</v>
      </c>
      <c r="X702" s="20" t="n" hidden="false">
        <v>10</v>
      </c>
      <c r="Y702" s="19" t="n" hidden="false">
        <v/>
      </c>
      <c r="Z702" s="19" t="n" hidden="false">
        <f>X702+Y702</f>
        <v>10</v>
      </c>
      <c r="AA702" s="19" t="n" hidden="false">
        <f>ROUND(W702*X702,2)</f>
        <v>2200</v>
      </c>
      <c r="AB702" s="19" t="n" hidden="false">
        <v/>
      </c>
      <c r="AC702" s="19" t="n" hidden="false">
        <f>AA702+AB702</f>
        <v>2200</v>
      </c>
      <c r="AD702" s="21" t="n" hidden="false">
        <f>AC702/N702-1</f>
        <v>1.0876826722338206</v>
      </c>
      <c r="AE702" s="8" t="n">
        <v>220</v>
      </c>
      <c r="AF702" s="20" t="n" hidden="false">
        <v>26</v>
      </c>
      <c r="AG702" s="19" t="n" hidden="false">
        <v/>
      </c>
      <c r="AH702" s="19" t="n" hidden="false">
        <f>AF702+AG702</f>
        <v>26</v>
      </c>
      <c r="AI702" s="19" t="n" hidden="false">
        <f>ROUND(AE702*AF702,2)</f>
        <v>5720</v>
      </c>
      <c r="AJ702" s="19" t="n" hidden="false">
        <v/>
      </c>
      <c r="AK702" s="19" t="n" hidden="false">
        <f>AI702+AJ702</f>
        <v>5720</v>
      </c>
      <c r="AL702" s="21" t="n" hidden="false">
        <f>AK702/N702-1</f>
        <v>4.427974947807933</v>
      </c>
      <c r="AM702" s="8" t="n">
        <v>0</v>
      </c>
      <c r="AN702" s="19" t="n" hidden="false">
        <v>0</v>
      </c>
      <c r="AO702" s="19" t="n" hidden="false">
        <v/>
      </c>
      <c r="AP702" s="19" t="n" hidden="false">
        <f>AN702+AO702</f>
        <v>0</v>
      </c>
      <c r="AQ702" s="19" t="n" hidden="false">
        <f>ROUND(AM702*AN702,2)</f>
        <v>0</v>
      </c>
      <c r="AR702" s="19" t="n" hidden="false">
        <v/>
      </c>
      <c r="AS702" s="19" t="n" hidden="false">
        <f>AQ702+AR702</f>
        <v>0</v>
      </c>
      <c r="AT702" s="21" t="n" hidden="false">
        <f>AS702/N702-1</f>
        <v>-1</v>
      </c>
    </row>
    <row r="703" customFormat="false" hidden="false" outlineLevel="0" collapsed="false">
      <c r="A703" s="18" t="inlineStr">
        <is>
          <t xml:space="preserve">1.1.1.2.1.1.3.25.2</t>
        </is>
      </c>
      <c r="B703" s="18" t="inlineStr">
        <is>
          <t xml:space="preserve"/>
        </is>
      </c>
      <c r="C703" s="22" t="inlineStr">
        <is>
          <t xml:space="preserve">Скоба металлическая двухлапковая_ / 48-50мм</t>
        </is>
      </c>
      <c r="D703" s="7" t="inlineStr">
        <is>
          <t xml:space="preserve">Ф40</t>
        </is>
      </c>
      <c r="E703" s="7" t="inlineStr">
        <is>
          <t xml:space="preserve"/>
        </is>
      </c>
      <c r="F703" s="7" t="inlineStr">
        <is>
          <t xml:space="preserve">ШТ</t>
        </is>
      </c>
      <c r="G703" s="7" t="inlineStr">
        <is>
          <t xml:space="preserve">1</t>
        </is>
      </c>
      <c r="H703" s="8" t="n">
        <v>5550</v>
      </c>
      <c r="I703" s="20" t="n">
        <v>4.79</v>
      </c>
      <c r="J703" s="19" t="n">
        <v/>
      </c>
      <c r="K703" s="19" t="n">
        <f>ROUND(I703,2)+J703</f>
        <v>4.79</v>
      </c>
      <c r="L703" s="19" t="n">
        <f>ROUND(H703*ROUND(I703,2),2)</f>
        <v>26584.5</v>
      </c>
      <c r="M703" s="19" t="n">
        <v/>
      </c>
      <c r="N703" s="19" t="n">
        <f>L703+M703</f>
        <v>26584.5</v>
      </c>
      <c r="O703" s="8" t="n">
        <v>5550</v>
      </c>
      <c r="P703" s="20" t="n" hidden="false">
        <v>77</v>
      </c>
      <c r="Q703" s="19" t="n" hidden="false">
        <v/>
      </c>
      <c r="R703" s="19" t="n" hidden="false">
        <f>P703+Q703</f>
        <v>77</v>
      </c>
      <c r="S703" s="19" t="n" hidden="false">
        <f>ROUND(O703*P703,2)</f>
        <v>427350</v>
      </c>
      <c r="T703" s="19" t="n" hidden="false">
        <v/>
      </c>
      <c r="U703" s="19" t="n" hidden="false">
        <f>S703+T703</f>
        <v>427350</v>
      </c>
      <c r="V703" s="21" t="n" hidden="false">
        <f>U703/N703-1</f>
        <v>15.075156576200417</v>
      </c>
      <c r="W703" s="8" t="n">
        <v>5550</v>
      </c>
      <c r="X703" s="20" t="n" hidden="false">
        <v>10</v>
      </c>
      <c r="Y703" s="19" t="n" hidden="false">
        <v/>
      </c>
      <c r="Z703" s="19" t="n" hidden="false">
        <f>X703+Y703</f>
        <v>10</v>
      </c>
      <c r="AA703" s="19" t="n" hidden="false">
        <f>ROUND(W703*X703,2)</f>
        <v>55500</v>
      </c>
      <c r="AB703" s="19" t="n" hidden="false">
        <v/>
      </c>
      <c r="AC703" s="19" t="n" hidden="false">
        <f>AA703+AB703</f>
        <v>55500</v>
      </c>
      <c r="AD703" s="21" t="n" hidden="false">
        <f>AC703/N703-1</f>
        <v>1.0876826722338206</v>
      </c>
      <c r="AE703" s="8" t="n">
        <v>5550</v>
      </c>
      <c r="AF703" s="20" t="n" hidden="false">
        <v>40</v>
      </c>
      <c r="AG703" s="19" t="n" hidden="false">
        <v/>
      </c>
      <c r="AH703" s="19" t="n" hidden="false">
        <f>AF703+AG703</f>
        <v>40</v>
      </c>
      <c r="AI703" s="19" t="n" hidden="false">
        <f>ROUND(AE703*AF703,2)</f>
        <v>222000</v>
      </c>
      <c r="AJ703" s="19" t="n" hidden="false">
        <v/>
      </c>
      <c r="AK703" s="19" t="n" hidden="false">
        <f>AI703+AJ703</f>
        <v>222000</v>
      </c>
      <c r="AL703" s="21" t="n" hidden="false">
        <f>AK703/N703-1</f>
        <v>7.350730688935283</v>
      </c>
      <c r="AM703" s="8" t="n">
        <v>0</v>
      </c>
      <c r="AN703" s="19" t="n" hidden="false">
        <v>0</v>
      </c>
      <c r="AO703" s="19" t="n" hidden="false">
        <v/>
      </c>
      <c r="AP703" s="19" t="n" hidden="false">
        <f>AN703+AO703</f>
        <v>0</v>
      </c>
      <c r="AQ703" s="19" t="n" hidden="false">
        <f>ROUND(AM703*AN703,2)</f>
        <v>0</v>
      </c>
      <c r="AR703" s="19" t="n" hidden="false">
        <v/>
      </c>
      <c r="AS703" s="19" t="n" hidden="false">
        <f>AQ703+AR703</f>
        <v>0</v>
      </c>
      <c r="AT703" s="21" t="n" hidden="false">
        <f>AS703/N703-1</f>
        <v>-1</v>
      </c>
    </row>
    <row r="704" customFormat="false" hidden="false" outlineLevel="0" collapsed="false">
      <c r="A704" s="18" t="inlineStr">
        <is>
          <t xml:space="preserve">1.1.1.2.1.1.3.26</t>
        </is>
      </c>
      <c r="B704" s="18" t="inlineStr">
        <is>
          <t xml:space="preserve"/>
        </is>
      </c>
      <c r="C704" s="18" t="inlineStr">
        <is>
          <t xml:space="preserve">Монтаж трубы ПВХ, ПНД для кабеля / расходные материалы</t>
        </is>
      </c>
      <c r="D704" s="7" t="inlineStr">
        <is>
          <t xml:space="preserve">ЭМ 4.2</t>
        </is>
      </c>
      <c r="E704" s="7" t="inlineStr">
        <is>
          <t xml:space="preserve"/>
        </is>
      </c>
      <c r="F704" s="7" t="inlineStr">
        <is>
          <t xml:space="preserve">ПОГ М</t>
        </is>
      </c>
      <c r="G704" s="7" t="inlineStr">
        <is>
          <t xml:space="preserve">1</t>
        </is>
      </c>
      <c r="H704" s="8" t="n">
        <v>18640</v>
      </c>
      <c r="I704" s="19" t="n">
        <f>ROUND((L705+L706+L707+L708)/H704,2)</f>
        <v>17.91</v>
      </c>
      <c r="J704" s="20" t="n">
        <v>0</v>
      </c>
      <c r="K704" s="19" t="n">
        <f>I704+ROUND(J704,2)</f>
        <v>17.91</v>
      </c>
      <c r="L704" s="19" t="n">
        <f>ROUND(H704*I704,2)</f>
        <v>333842.4</v>
      </c>
      <c r="M704" s="19" t="n">
        <f>ROUND(H704*ROUND(J704,2),2)</f>
        <v>0</v>
      </c>
      <c r="N704" s="19" t="n">
        <f>L704+M704</f>
        <v>333842.4</v>
      </c>
      <c r="O704" s="8" t="n">
        <v>18640</v>
      </c>
      <c r="P704" s="19" t="n" hidden="false">
        <f>ROUND((S705+S706+S707+S708)/O704,2)</f>
        <v>57.34</v>
      </c>
      <c r="Q704" s="20" t="n" hidden="false">
        <v>1</v>
      </c>
      <c r="R704" s="19" t="n" hidden="false">
        <f>P704+Q704</f>
        <v>58.34</v>
      </c>
      <c r="S704" s="19" t="n" hidden="false">
        <f>ROUND(O704*P704,2)</f>
        <v>1068817.6</v>
      </c>
      <c r="T704" s="19" t="n" hidden="false">
        <f>ROUND(O704*Q704,2)</f>
        <v>18640</v>
      </c>
      <c r="U704" s="19" t="n" hidden="false">
        <f>S704+T704</f>
        <v>1087457.6</v>
      </c>
      <c r="V704" s="21" t="n" hidden="false">
        <f>U704/N704-1</f>
        <v>2.257398101619207</v>
      </c>
      <c r="W704" s="8" t="n">
        <v>18640</v>
      </c>
      <c r="X704" s="19" t="n" hidden="false">
        <f>ROUND((AA705+AA706+AA707+AA708)/W704,2)</f>
        <v>20</v>
      </c>
      <c r="Y704" s="19" t="n" hidden="false">
        <v>0</v>
      </c>
      <c r="Z704" s="19" t="n" hidden="false">
        <f>X704+Y704</f>
        <v>20</v>
      </c>
      <c r="AA704" s="19" t="n" hidden="false">
        <f>ROUND(W704*X704,2)</f>
        <v>372800</v>
      </c>
      <c r="AB704" s="19" t="n" hidden="false">
        <f>ROUND(W704*Y704,2)</f>
        <v>0</v>
      </c>
      <c r="AC704" s="19" t="n" hidden="false">
        <f>AA704+AB704</f>
        <v>372800</v>
      </c>
      <c r="AD704" s="21" t="n" hidden="false">
        <f>AC704/N704-1</f>
        <v>0.11669458403126742</v>
      </c>
      <c r="AE704" s="8" t="n">
        <v>18640</v>
      </c>
      <c r="AF704" s="19" t="n" hidden="false">
        <f>ROUND((AI705+AI706+AI707+AI708)/AE704,2)</f>
        <v>56.15</v>
      </c>
      <c r="AG704" s="19" t="n" hidden="false">
        <v>0</v>
      </c>
      <c r="AH704" s="19" t="n" hidden="false">
        <f>AF704+AG704</f>
        <v>56.15</v>
      </c>
      <c r="AI704" s="19" t="n" hidden="false">
        <f>ROUND(AE704*AF704,2)</f>
        <v>1046636</v>
      </c>
      <c r="AJ704" s="19" t="n" hidden="false">
        <f>ROUND(AE704*AG704,2)</f>
        <v>0</v>
      </c>
      <c r="AK704" s="19" t="n" hidden="false">
        <f>AI704+AJ704</f>
        <v>1046636</v>
      </c>
      <c r="AL704" s="21" t="n" hidden="false">
        <f>AK704/N704-1</f>
        <v>2.135120044667783</v>
      </c>
      <c r="AM704" s="8" t="n">
        <v>0</v>
      </c>
      <c r="AN704" s="19" t="n" hidden="false">
        <f>ROUND((AQ705+AQ706+AQ707+AQ708)/AM704,2)</f>
        <v>0</v>
      </c>
      <c r="AO704" s="19" t="n" hidden="false">
        <v>0</v>
      </c>
      <c r="AP704" s="19" t="n" hidden="false">
        <f>AN704+AO704</f>
        <v>0</v>
      </c>
      <c r="AQ704" s="19" t="n" hidden="false">
        <f>ROUND(AM704*AN704,2)</f>
        <v>0</v>
      </c>
      <c r="AR704" s="19" t="n" hidden="false">
        <f>ROUND(AM704*AO704,2)</f>
        <v>0</v>
      </c>
      <c r="AS704" s="19" t="n" hidden="false">
        <f>AQ704+AR704</f>
        <v>0</v>
      </c>
      <c r="AT704" s="21" t="n" hidden="false">
        <f>AS704/N704-1</f>
        <v>-1</v>
      </c>
    </row>
    <row r="705" customFormat="false" hidden="false" outlineLevel="0" collapsed="false">
      <c r="A705" s="18" t="inlineStr">
        <is>
          <t xml:space="preserve">1.1.1.2.1.1.3.26.1</t>
        </is>
      </c>
      <c r="B705" s="18" t="inlineStr">
        <is>
          <t xml:space="preserve"/>
        </is>
      </c>
      <c r="C705" s="22" t="inlineStr">
        <is>
          <t xml:space="preserve">Скоба металлическая двухлапковая_ / 48-50мм</t>
        </is>
      </c>
      <c r="D705" s="7" t="inlineStr">
        <is>
          <t xml:space="preserve">Ф63 клипса прим.</t>
        </is>
      </c>
      <c r="E705" s="7" t="inlineStr">
        <is>
          <t xml:space="preserve"/>
        </is>
      </c>
      <c r="F705" s="7" t="inlineStr">
        <is>
          <t xml:space="preserve">ШТ</t>
        </is>
      </c>
      <c r="G705" s="7" t="inlineStr">
        <is>
          <t xml:space="preserve">1</t>
        </is>
      </c>
      <c r="H705" s="8" t="n">
        <v>2370</v>
      </c>
      <c r="I705" s="20" t="n">
        <v>4.79</v>
      </c>
      <c r="J705" s="19" t="n">
        <v/>
      </c>
      <c r="K705" s="19" t="n">
        <f>ROUND(I705,2)+J705</f>
        <v>4.79</v>
      </c>
      <c r="L705" s="19" t="n">
        <f>ROUND(H705*ROUND(I705,2),2)</f>
        <v>11352.3</v>
      </c>
      <c r="M705" s="19" t="n">
        <v/>
      </c>
      <c r="N705" s="19" t="n">
        <f>L705+M705</f>
        <v>11352.3</v>
      </c>
      <c r="O705" s="8" t="n">
        <v>2370</v>
      </c>
      <c r="P705" s="20" t="n" hidden="false">
        <v>77</v>
      </c>
      <c r="Q705" s="19" t="n" hidden="false">
        <v/>
      </c>
      <c r="R705" s="19" t="n" hidden="false">
        <f>P705+Q705</f>
        <v>77</v>
      </c>
      <c r="S705" s="19" t="n" hidden="false">
        <f>ROUND(O705*P705,2)</f>
        <v>182490</v>
      </c>
      <c r="T705" s="19" t="n" hidden="false">
        <v/>
      </c>
      <c r="U705" s="19" t="n" hidden="false">
        <f>S705+T705</f>
        <v>182490</v>
      </c>
      <c r="V705" s="21" t="n" hidden="false">
        <f>U705/N705-1</f>
        <v>15.075156576200417</v>
      </c>
      <c r="W705" s="8" t="n">
        <v>2370</v>
      </c>
      <c r="X705" s="20" t="n" hidden="false">
        <v>10</v>
      </c>
      <c r="Y705" s="19" t="n" hidden="false">
        <v/>
      </c>
      <c r="Z705" s="19" t="n" hidden="false">
        <f>X705+Y705</f>
        <v>10</v>
      </c>
      <c r="AA705" s="19" t="n" hidden="false">
        <f>ROUND(W705*X705,2)</f>
        <v>23700</v>
      </c>
      <c r="AB705" s="19" t="n" hidden="false">
        <v/>
      </c>
      <c r="AC705" s="19" t="n" hidden="false">
        <f>AA705+AB705</f>
        <v>23700</v>
      </c>
      <c r="AD705" s="21" t="n" hidden="false">
        <f>AC705/N705-1</f>
        <v>1.0876826722338206</v>
      </c>
      <c r="AE705" s="8" t="n">
        <v>2370</v>
      </c>
      <c r="AF705" s="20" t="n" hidden="false">
        <v>40</v>
      </c>
      <c r="AG705" s="19" t="n" hidden="false">
        <v/>
      </c>
      <c r="AH705" s="19" t="n" hidden="false">
        <f>AF705+AG705</f>
        <v>40</v>
      </c>
      <c r="AI705" s="19" t="n" hidden="false">
        <f>ROUND(AE705*AF705,2)</f>
        <v>94800</v>
      </c>
      <c r="AJ705" s="19" t="n" hidden="false">
        <v/>
      </c>
      <c r="AK705" s="19" t="n" hidden="false">
        <f>AI705+AJ705</f>
        <v>94800</v>
      </c>
      <c r="AL705" s="21" t="n" hidden="false">
        <f>AK705/N705-1</f>
        <v>7.350730688935283</v>
      </c>
      <c r="AM705" s="8" t="n">
        <v>0</v>
      </c>
      <c r="AN705" s="19" t="n" hidden="false">
        <v>0</v>
      </c>
      <c r="AO705" s="19" t="n" hidden="false">
        <v/>
      </c>
      <c r="AP705" s="19" t="n" hidden="false">
        <f>AN705+AO705</f>
        <v>0</v>
      </c>
      <c r="AQ705" s="19" t="n" hidden="false">
        <f>ROUND(AM705*AN705,2)</f>
        <v>0</v>
      </c>
      <c r="AR705" s="19" t="n" hidden="false">
        <v/>
      </c>
      <c r="AS705" s="19" t="n" hidden="false">
        <f>AQ705+AR705</f>
        <v>0</v>
      </c>
      <c r="AT705" s="21" t="n" hidden="false">
        <f>AS705/N705-1</f>
        <v>-1</v>
      </c>
    </row>
    <row r="706" customFormat="false" hidden="false" outlineLevel="0" collapsed="false">
      <c r="A706" s="18" t="inlineStr">
        <is>
          <t xml:space="preserve">1.1.1.2.1.1.3.26.2</t>
        </is>
      </c>
      <c r="B706" s="18" t="inlineStr">
        <is>
          <t xml:space="preserve"/>
        </is>
      </c>
      <c r="C706" s="22" t="inlineStr">
        <is>
          <t xml:space="preserve">Клипса с дюбелем саморезом для крепления гофротрубы_ / 32 мм</t>
        </is>
      </c>
      <c r="D706" s="7" t="inlineStr">
        <is>
          <t xml:space="preserve"/>
        </is>
      </c>
      <c r="E706" s="7" t="inlineStr">
        <is>
          <t xml:space="preserve"/>
        </is>
      </c>
      <c r="F706" s="7" t="inlineStr">
        <is>
          <t xml:space="preserve">ШТ</t>
        </is>
      </c>
      <c r="G706" s="7" t="inlineStr">
        <is>
          <t xml:space="preserve">2</t>
        </is>
      </c>
      <c r="H706" s="8" t="n">
        <v>27200</v>
      </c>
      <c r="I706" s="20" t="n">
        <v>8.88</v>
      </c>
      <c r="J706" s="19" t="n">
        <v/>
      </c>
      <c r="K706" s="19" t="n">
        <f>ROUND(I706,2)+J706</f>
        <v>8.88</v>
      </c>
      <c r="L706" s="19" t="n">
        <f>ROUND(H706*ROUND(I706,2),2)</f>
        <v>241536</v>
      </c>
      <c r="M706" s="19" t="n">
        <v/>
      </c>
      <c r="N706" s="19" t="n">
        <f>L706+M706</f>
        <v>241536</v>
      </c>
      <c r="O706" s="8" t="n">
        <v>27200</v>
      </c>
      <c r="P706" s="20" t="n" hidden="false">
        <v>21</v>
      </c>
      <c r="Q706" s="19" t="n" hidden="false">
        <v/>
      </c>
      <c r="R706" s="19" t="n" hidden="false">
        <f>P706+Q706</f>
        <v>21</v>
      </c>
      <c r="S706" s="19" t="n" hidden="false">
        <f>ROUND(O706*P706,2)</f>
        <v>571200</v>
      </c>
      <c r="T706" s="19" t="n" hidden="false">
        <v/>
      </c>
      <c r="U706" s="19" t="n" hidden="false">
        <f>S706+T706</f>
        <v>571200</v>
      </c>
      <c r="V706" s="21" t="n" hidden="false">
        <f>U706/N706-1</f>
        <v>1.364864864864865</v>
      </c>
      <c r="W706" s="8" t="n">
        <v>27200</v>
      </c>
      <c r="X706" s="20" t="n" hidden="false">
        <v>10</v>
      </c>
      <c r="Y706" s="19" t="n" hidden="false">
        <v/>
      </c>
      <c r="Z706" s="19" t="n" hidden="false">
        <f>X706+Y706</f>
        <v>10</v>
      </c>
      <c r="AA706" s="19" t="n" hidden="false">
        <f>ROUND(W706*X706,2)</f>
        <v>272000</v>
      </c>
      <c r="AB706" s="19" t="n" hidden="false">
        <v/>
      </c>
      <c r="AC706" s="19" t="n" hidden="false">
        <f>AA706+AB706</f>
        <v>272000</v>
      </c>
      <c r="AD706" s="21" t="n" hidden="false">
        <f>AC706/N706-1</f>
        <v>0.12612612612612617</v>
      </c>
      <c r="AE706" s="8" t="n">
        <v>27200</v>
      </c>
      <c r="AF706" s="20" t="n" hidden="false">
        <v>26</v>
      </c>
      <c r="AG706" s="19" t="n" hidden="false">
        <v/>
      </c>
      <c r="AH706" s="19" t="n" hidden="false">
        <f>AF706+AG706</f>
        <v>26</v>
      </c>
      <c r="AI706" s="19" t="n" hidden="false">
        <f>ROUND(AE706*AF706,2)</f>
        <v>707200</v>
      </c>
      <c r="AJ706" s="19" t="n" hidden="false">
        <v/>
      </c>
      <c r="AK706" s="19" t="n" hidden="false">
        <f>AI706+AJ706</f>
        <v>707200</v>
      </c>
      <c r="AL706" s="21" t="n" hidden="false">
        <f>AK706/N706-1</f>
        <v>1.9279279279279278</v>
      </c>
      <c r="AM706" s="8" t="n">
        <v>0</v>
      </c>
      <c r="AN706" s="19" t="n" hidden="false">
        <v>0</v>
      </c>
      <c r="AO706" s="19" t="n" hidden="false">
        <v/>
      </c>
      <c r="AP706" s="19" t="n" hidden="false">
        <f>AN706+AO706</f>
        <v>0</v>
      </c>
      <c r="AQ706" s="19" t="n" hidden="false">
        <f>ROUND(AM706*AN706,2)</f>
        <v>0</v>
      </c>
      <c r="AR706" s="19" t="n" hidden="false">
        <v/>
      </c>
      <c r="AS706" s="19" t="n" hidden="false">
        <f>AQ706+AR706</f>
        <v>0</v>
      </c>
      <c r="AT706" s="21" t="n" hidden="false">
        <f>AS706/N706-1</f>
        <v>-1</v>
      </c>
    </row>
    <row r="707" customFormat="false" hidden="false" outlineLevel="0" collapsed="false">
      <c r="A707" s="18" t="inlineStr">
        <is>
          <t xml:space="preserve">1.1.1.2.1.1.3.26.3</t>
        </is>
      </c>
      <c r="B707" s="18" t="inlineStr">
        <is>
          <t xml:space="preserve"/>
        </is>
      </c>
      <c r="C707" s="22" t="inlineStr">
        <is>
          <t xml:space="preserve">Клипса с дюбелем саморезом для крепления гофротрубы_ / 50 мм</t>
        </is>
      </c>
      <c r="D707" s="7" t="inlineStr">
        <is>
          <t xml:space="preserve"/>
        </is>
      </c>
      <c r="E707" s="7" t="inlineStr">
        <is>
          <t xml:space="preserve"/>
        </is>
      </c>
      <c r="F707" s="7" t="inlineStr">
        <is>
          <t xml:space="preserve">ШТ</t>
        </is>
      </c>
      <c r="G707" s="7" t="inlineStr">
        <is>
          <t xml:space="preserve">2</t>
        </is>
      </c>
      <c r="H707" s="8" t="n">
        <v>1340</v>
      </c>
      <c r="I707" s="20" t="n">
        <v>10.5</v>
      </c>
      <c r="J707" s="19" t="n">
        <v/>
      </c>
      <c r="K707" s="19" t="n">
        <f>ROUND(I707,2)+J707</f>
        <v>10.5</v>
      </c>
      <c r="L707" s="19" t="n">
        <f>ROUND(H707*ROUND(I707,2),2)</f>
        <v>14070</v>
      </c>
      <c r="M707" s="19" t="n">
        <v/>
      </c>
      <c r="N707" s="19" t="n">
        <f>L707+M707</f>
        <v>14070</v>
      </c>
      <c r="O707" s="8" t="n">
        <v>1340</v>
      </c>
      <c r="P707" s="20" t="n" hidden="false">
        <v>45</v>
      </c>
      <c r="Q707" s="19" t="n" hidden="false">
        <v/>
      </c>
      <c r="R707" s="19" t="n" hidden="false">
        <f>P707+Q707</f>
        <v>45</v>
      </c>
      <c r="S707" s="19" t="n" hidden="false">
        <f>ROUND(O707*P707,2)</f>
        <v>60300</v>
      </c>
      <c r="T707" s="19" t="n" hidden="false">
        <v/>
      </c>
      <c r="U707" s="19" t="n" hidden="false">
        <f>S707+T707</f>
        <v>60300</v>
      </c>
      <c r="V707" s="21" t="n" hidden="false">
        <f>U707/N707-1</f>
        <v>3.2857142857142856</v>
      </c>
      <c r="W707" s="8" t="n">
        <v>1340</v>
      </c>
      <c r="X707" s="20" t="n" hidden="false">
        <v>10</v>
      </c>
      <c r="Y707" s="19" t="n" hidden="false">
        <v/>
      </c>
      <c r="Z707" s="19" t="n" hidden="false">
        <f>X707+Y707</f>
        <v>10</v>
      </c>
      <c r="AA707" s="19" t="n" hidden="false">
        <f>ROUND(W707*X707,2)</f>
        <v>13400</v>
      </c>
      <c r="AB707" s="19" t="n" hidden="false">
        <v/>
      </c>
      <c r="AC707" s="19" t="n" hidden="false">
        <f>AA707+AB707</f>
        <v>13400</v>
      </c>
      <c r="AD707" s="21" t="n" hidden="false">
        <f>AC707/N707-1</f>
        <v>-0.04761904761904767</v>
      </c>
      <c r="AE707" s="8" t="n">
        <v>1340</v>
      </c>
      <c r="AF707" s="20" t="n" hidden="false">
        <v>40</v>
      </c>
      <c r="AG707" s="19" t="n" hidden="false">
        <v/>
      </c>
      <c r="AH707" s="19" t="n" hidden="false">
        <f>AF707+AG707</f>
        <v>40</v>
      </c>
      <c r="AI707" s="19" t="n" hidden="false">
        <f>ROUND(AE707*AF707,2)</f>
        <v>53600</v>
      </c>
      <c r="AJ707" s="19" t="n" hidden="false">
        <v/>
      </c>
      <c r="AK707" s="19" t="n" hidden="false">
        <f>AI707+AJ707</f>
        <v>53600</v>
      </c>
      <c r="AL707" s="21" t="n" hidden="false">
        <f>AK707/N707-1</f>
        <v>2.8095238095238093</v>
      </c>
      <c r="AM707" s="8" t="n">
        <v>0</v>
      </c>
      <c r="AN707" s="19" t="n" hidden="false">
        <v>0</v>
      </c>
      <c r="AO707" s="19" t="n" hidden="false">
        <v/>
      </c>
      <c r="AP707" s="19" t="n" hidden="false">
        <f>AN707+AO707</f>
        <v>0</v>
      </c>
      <c r="AQ707" s="19" t="n" hidden="false">
        <f>ROUND(AM707*AN707,2)</f>
        <v>0</v>
      </c>
      <c r="AR707" s="19" t="n" hidden="false">
        <v/>
      </c>
      <c r="AS707" s="19" t="n" hidden="false">
        <f>AQ707+AR707</f>
        <v>0</v>
      </c>
      <c r="AT707" s="21" t="n" hidden="false">
        <f>AS707/N707-1</f>
        <v>-1</v>
      </c>
    </row>
    <row r="708" customFormat="false" hidden="false" outlineLevel="0" collapsed="false">
      <c r="A708" s="18" t="inlineStr">
        <is>
          <t xml:space="preserve">1.1.1.2.1.1.3.26.4</t>
        </is>
      </c>
      <c r="B708" s="18" t="inlineStr">
        <is>
          <t xml:space="preserve"/>
        </is>
      </c>
      <c r="C708" s="22" t="inlineStr">
        <is>
          <t xml:space="preserve">Клипса с дюбелем саморезом для крепления гофротрубы_ / 40 мм</t>
        </is>
      </c>
      <c r="D708" s="7" t="inlineStr">
        <is>
          <t xml:space="preserve"/>
        </is>
      </c>
      <c r="E708" s="7" t="inlineStr">
        <is>
          <t xml:space="preserve"/>
        </is>
      </c>
      <c r="F708" s="7" t="inlineStr">
        <is>
          <t xml:space="preserve">ШТ</t>
        </is>
      </c>
      <c r="G708" s="7" t="inlineStr">
        <is>
          <t xml:space="preserve">2</t>
        </is>
      </c>
      <c r="H708" s="8" t="n">
        <v>6370</v>
      </c>
      <c r="I708" s="20" t="n">
        <v>10.5</v>
      </c>
      <c r="J708" s="19" t="n">
        <v/>
      </c>
      <c r="K708" s="19" t="n">
        <f>ROUND(I708,2)+J708</f>
        <v>10.5</v>
      </c>
      <c r="L708" s="19" t="n">
        <f>ROUND(H708*ROUND(I708,2),2)</f>
        <v>66885</v>
      </c>
      <c r="M708" s="19" t="n">
        <v/>
      </c>
      <c r="N708" s="19" t="n">
        <f>L708+M708</f>
        <v>66885</v>
      </c>
      <c r="O708" s="8" t="n">
        <v>6370</v>
      </c>
      <c r="P708" s="20" t="n" hidden="false">
        <v>40</v>
      </c>
      <c r="Q708" s="19" t="n" hidden="false">
        <v/>
      </c>
      <c r="R708" s="19" t="n" hidden="false">
        <f>P708+Q708</f>
        <v>40</v>
      </c>
      <c r="S708" s="19" t="n" hidden="false">
        <f>ROUND(O708*P708,2)</f>
        <v>254800</v>
      </c>
      <c r="T708" s="19" t="n" hidden="false">
        <v/>
      </c>
      <c r="U708" s="19" t="n" hidden="false">
        <f>S708+T708</f>
        <v>254800</v>
      </c>
      <c r="V708" s="21" t="n" hidden="false">
        <f>U708/N708-1</f>
        <v>2.8095238095238093</v>
      </c>
      <c r="W708" s="8" t="n">
        <v>6370</v>
      </c>
      <c r="X708" s="20" t="n" hidden="false">
        <v>10</v>
      </c>
      <c r="Y708" s="19" t="n" hidden="false">
        <v/>
      </c>
      <c r="Z708" s="19" t="n" hidden="false">
        <f>X708+Y708</f>
        <v>10</v>
      </c>
      <c r="AA708" s="19" t="n" hidden="false">
        <f>ROUND(W708*X708,2)</f>
        <v>63700</v>
      </c>
      <c r="AB708" s="19" t="n" hidden="false">
        <v/>
      </c>
      <c r="AC708" s="19" t="n" hidden="false">
        <f>AA708+AB708</f>
        <v>63700</v>
      </c>
      <c r="AD708" s="21" t="n" hidden="false">
        <f>AC708/N708-1</f>
        <v>-0.04761904761904767</v>
      </c>
      <c r="AE708" s="8" t="n">
        <v>6370</v>
      </c>
      <c r="AF708" s="20" t="n" hidden="false">
        <v>30</v>
      </c>
      <c r="AG708" s="19" t="n" hidden="false">
        <v/>
      </c>
      <c r="AH708" s="19" t="n" hidden="false">
        <f>AF708+AG708</f>
        <v>30</v>
      </c>
      <c r="AI708" s="19" t="n" hidden="false">
        <f>ROUND(AE708*AF708,2)</f>
        <v>191100</v>
      </c>
      <c r="AJ708" s="19" t="n" hidden="false">
        <v/>
      </c>
      <c r="AK708" s="19" t="n" hidden="false">
        <f>AI708+AJ708</f>
        <v>191100</v>
      </c>
      <c r="AL708" s="21" t="n" hidden="false">
        <f>AK708/N708-1</f>
        <v>1.8571428571428572</v>
      </c>
      <c r="AM708" s="8" t="n">
        <v>0</v>
      </c>
      <c r="AN708" s="19" t="n" hidden="false">
        <v>0</v>
      </c>
      <c r="AO708" s="19" t="n" hidden="false">
        <v/>
      </c>
      <c r="AP708" s="19" t="n" hidden="false">
        <f>AN708+AO708</f>
        <v>0</v>
      </c>
      <c r="AQ708" s="19" t="n" hidden="false">
        <f>ROUND(AM708*AN708,2)</f>
        <v>0</v>
      </c>
      <c r="AR708" s="19" t="n" hidden="false">
        <v/>
      </c>
      <c r="AS708" s="19" t="n" hidden="false">
        <f>AQ708+AR708</f>
        <v>0</v>
      </c>
      <c r="AT708" s="21" t="n" hidden="false">
        <f>AS708/N708-1</f>
        <v>-1</v>
      </c>
    </row>
    <row r="709" customFormat="false" hidden="false" outlineLevel="0" collapsed="false">
      <c r="A709" s="18" t="inlineStr">
        <is>
          <t xml:space="preserve">1.1.1.2.1.1.3.27</t>
        </is>
      </c>
      <c r="B709" s="18" t="inlineStr">
        <is>
          <t xml:space="preserve"/>
        </is>
      </c>
      <c r="C709" s="18" t="inlineStr">
        <is>
          <t xml:space="preserve">Монтаж трубы ПВХ, ПНД для кабеля / расходные материалы</t>
        </is>
      </c>
      <c r="D709" s="7" t="inlineStr">
        <is>
          <t xml:space="preserve">ЭМ 4.2  ECOPLAST</t>
        </is>
      </c>
      <c r="E709" s="7" t="inlineStr">
        <is>
          <t xml:space="preserve"/>
        </is>
      </c>
      <c r="F709" s="7" t="inlineStr">
        <is>
          <t xml:space="preserve">ПОГ М</t>
        </is>
      </c>
      <c r="G709" s="7" t="inlineStr">
        <is>
          <t xml:space="preserve">1</t>
        </is>
      </c>
      <c r="H709" s="8" t="n">
        <v>7090</v>
      </c>
      <c r="I709" s="19" t="n">
        <f>ROUND((L710+L711+L712+L713)/H709,2)</f>
        <v>7.2</v>
      </c>
      <c r="J709" s="20" t="n">
        <v>0</v>
      </c>
      <c r="K709" s="19" t="n">
        <f>I709+ROUND(J709,2)</f>
        <v>7.2</v>
      </c>
      <c r="L709" s="19" t="n">
        <f>ROUND(H709*I709,2)</f>
        <v>51048</v>
      </c>
      <c r="M709" s="19" t="n">
        <f>ROUND(H709*ROUND(J709,2),2)</f>
        <v>0</v>
      </c>
      <c r="N709" s="19" t="n">
        <f>L709+M709</f>
        <v>51048</v>
      </c>
      <c r="O709" s="8" t="n">
        <v>7090</v>
      </c>
      <c r="P709" s="19" t="n" hidden="false">
        <f>ROUND((S710+S711+S712+S713)/O709,2)</f>
        <v>44.94</v>
      </c>
      <c r="Q709" s="20" t="n" hidden="false">
        <v>1</v>
      </c>
      <c r="R709" s="19" t="n" hidden="false">
        <f>P709+Q709</f>
        <v>45.94</v>
      </c>
      <c r="S709" s="19" t="n" hidden="false">
        <f>ROUND(O709*P709,2)</f>
        <v>318624.6</v>
      </c>
      <c r="T709" s="19" t="n" hidden="false">
        <f>ROUND(O709*Q709,2)</f>
        <v>7090</v>
      </c>
      <c r="U709" s="19" t="n" hidden="false">
        <f>S709+T709</f>
        <v>325714.6</v>
      </c>
      <c r="V709" s="21" t="n" hidden="false">
        <f>U709/N709-1</f>
        <v>5.3805555555555555</v>
      </c>
      <c r="W709" s="8" t="n">
        <v>7090</v>
      </c>
      <c r="X709" s="19" t="n" hidden="false">
        <f>ROUND((AA710+AA711+AA712+AA713)/W709,2)</f>
        <v>20</v>
      </c>
      <c r="Y709" s="19" t="n" hidden="false">
        <v>0</v>
      </c>
      <c r="Z709" s="19" t="n" hidden="false">
        <f>X709+Y709</f>
        <v>20</v>
      </c>
      <c r="AA709" s="19" t="n" hidden="false">
        <f>ROUND(W709*X709,2)</f>
        <v>141800</v>
      </c>
      <c r="AB709" s="19" t="n" hidden="false">
        <f>ROUND(W709*Y709,2)</f>
        <v>0</v>
      </c>
      <c r="AC709" s="19" t="n" hidden="false">
        <f>AA709+AB709</f>
        <v>141800</v>
      </c>
      <c r="AD709" s="21" t="n" hidden="false">
        <f>AC709/N709-1</f>
        <v>1.7777777777777777</v>
      </c>
      <c r="AE709" s="8" t="n">
        <v>7090</v>
      </c>
      <c r="AF709" s="19" t="n" hidden="false">
        <f>ROUND((AI710+AI711+AI712+AI713)/AE709,2)</f>
        <v>95.7</v>
      </c>
      <c r="AG709" s="19" t="n" hidden="false">
        <v>0</v>
      </c>
      <c r="AH709" s="19" t="n" hidden="false">
        <f>AF709+AG709</f>
        <v>95.7</v>
      </c>
      <c r="AI709" s="19" t="n" hidden="false">
        <f>ROUND(AE709*AF709,2)</f>
        <v>678513</v>
      </c>
      <c r="AJ709" s="19" t="n" hidden="false">
        <f>ROUND(AE709*AG709,2)</f>
        <v>0</v>
      </c>
      <c r="AK709" s="19" t="n" hidden="false">
        <f>AI709+AJ709</f>
        <v>678513</v>
      </c>
      <c r="AL709" s="21" t="n" hidden="false">
        <f>AK709/N709-1</f>
        <v>12.291666666666666</v>
      </c>
      <c r="AM709" s="8" t="n">
        <v>0</v>
      </c>
      <c r="AN709" s="19" t="n" hidden="false">
        <f>ROUND((AQ710+AQ711+AQ712+AQ713)/AM709,2)</f>
        <v>0</v>
      </c>
      <c r="AO709" s="19" t="n" hidden="false">
        <v>0</v>
      </c>
      <c r="AP709" s="19" t="n" hidden="false">
        <f>AN709+AO709</f>
        <v>0</v>
      </c>
      <c r="AQ709" s="19" t="n" hidden="false">
        <f>ROUND(AM709*AN709,2)</f>
        <v>0</v>
      </c>
      <c r="AR709" s="19" t="n" hidden="false">
        <f>ROUND(AM709*AO709,2)</f>
        <v>0</v>
      </c>
      <c r="AS709" s="19" t="n" hidden="false">
        <f>AQ709+AR709</f>
        <v>0</v>
      </c>
      <c r="AT709" s="21" t="n" hidden="false">
        <f>AS709/N709-1</f>
        <v>-1</v>
      </c>
    </row>
    <row r="710" customFormat="false" hidden="false" outlineLevel="0" collapsed="false">
      <c r="A710" s="18" t="inlineStr">
        <is>
          <t xml:space="preserve">1.1.1.2.1.1.3.27.1</t>
        </is>
      </c>
      <c r="B710" s="18" t="inlineStr">
        <is>
          <t xml:space="preserve"/>
        </is>
      </c>
      <c r="C710" s="22" t="inlineStr">
        <is>
          <t xml:space="preserve">Скоба металлическая однолапковая_ / 25-26мм</t>
        </is>
      </c>
      <c r="D710" s="7" t="inlineStr">
        <is>
          <t xml:space="preserve">двухлапковая Ф40</t>
        </is>
      </c>
      <c r="E710" s="7" t="inlineStr">
        <is>
          <t xml:space="preserve"/>
        </is>
      </c>
      <c r="F710" s="7" t="inlineStr">
        <is>
          <t xml:space="preserve">ШТ</t>
        </is>
      </c>
      <c r="G710" s="7" t="inlineStr">
        <is>
          <t xml:space="preserve">1</t>
        </is>
      </c>
      <c r="H710" s="8" t="n">
        <v>11890</v>
      </c>
      <c r="I710" s="20" t="n">
        <v>4.04</v>
      </c>
      <c r="J710" s="19" t="n">
        <v/>
      </c>
      <c r="K710" s="19" t="n">
        <f>ROUND(I710,2)+J710</f>
        <v>4.04</v>
      </c>
      <c r="L710" s="19" t="n">
        <f>ROUND(H710*ROUND(I710,2),2)</f>
        <v>48035.6</v>
      </c>
      <c r="M710" s="19" t="n">
        <v/>
      </c>
      <c r="N710" s="19" t="n">
        <f>L710+M710</f>
        <v>48035.6</v>
      </c>
      <c r="O710" s="8" t="n">
        <v>11890</v>
      </c>
      <c r="P710" s="20" t="n" hidden="false">
        <v>21</v>
      </c>
      <c r="Q710" s="19" t="n" hidden="false">
        <v/>
      </c>
      <c r="R710" s="19" t="n" hidden="false">
        <f>P710+Q710</f>
        <v>21</v>
      </c>
      <c r="S710" s="19" t="n" hidden="false">
        <f>ROUND(O710*P710,2)</f>
        <v>249690</v>
      </c>
      <c r="T710" s="19" t="n" hidden="false">
        <v/>
      </c>
      <c r="U710" s="19" t="n" hidden="false">
        <f>S710+T710</f>
        <v>249690</v>
      </c>
      <c r="V710" s="21" t="n" hidden="false">
        <f>U710/N710-1</f>
        <v>4.198019801980198</v>
      </c>
      <c r="W710" s="8" t="n">
        <v>11890</v>
      </c>
      <c r="X710" s="20" t="n" hidden="false">
        <v>10</v>
      </c>
      <c r="Y710" s="19" t="n" hidden="false">
        <v/>
      </c>
      <c r="Z710" s="19" t="n" hidden="false">
        <f>X710+Y710</f>
        <v>10</v>
      </c>
      <c r="AA710" s="19" t="n" hidden="false">
        <f>ROUND(W710*X710,2)</f>
        <v>118900</v>
      </c>
      <c r="AB710" s="19" t="n" hidden="false">
        <v/>
      </c>
      <c r="AC710" s="19" t="n" hidden="false">
        <f>AA710+AB710</f>
        <v>118900</v>
      </c>
      <c r="AD710" s="21" t="n" hidden="false">
        <f>AC710/N710-1</f>
        <v>1.4752475247524752</v>
      </c>
      <c r="AE710" s="8" t="n">
        <v>11890</v>
      </c>
      <c r="AF710" s="20" t="n" hidden="false">
        <v>48</v>
      </c>
      <c r="AG710" s="19" t="n" hidden="false">
        <v/>
      </c>
      <c r="AH710" s="19" t="n" hidden="false">
        <f>AF710+AG710</f>
        <v>48</v>
      </c>
      <c r="AI710" s="19" t="n" hidden="false">
        <f>ROUND(AE710*AF710,2)</f>
        <v>570720</v>
      </c>
      <c r="AJ710" s="19" t="n" hidden="false">
        <v/>
      </c>
      <c r="AK710" s="19" t="n" hidden="false">
        <f>AI710+AJ710</f>
        <v>570720</v>
      </c>
      <c r="AL710" s="21" t="n" hidden="false">
        <f>AK710/N710-1</f>
        <v>10.881188118811881</v>
      </c>
      <c r="AM710" s="8" t="n">
        <v>0</v>
      </c>
      <c r="AN710" s="19" t="n" hidden="false">
        <v>0</v>
      </c>
      <c r="AO710" s="19" t="n" hidden="false">
        <v/>
      </c>
      <c r="AP710" s="19" t="n" hidden="false">
        <f>AN710+AO710</f>
        <v>0</v>
      </c>
      <c r="AQ710" s="19" t="n" hidden="false">
        <f>ROUND(AM710*AN710,2)</f>
        <v>0</v>
      </c>
      <c r="AR710" s="19" t="n" hidden="false">
        <v/>
      </c>
      <c r="AS710" s="19" t="n" hidden="false">
        <f>AQ710+AR710</f>
        <v>0</v>
      </c>
      <c r="AT710" s="21" t="n" hidden="false">
        <f>AS710/N710-1</f>
        <v>-1</v>
      </c>
    </row>
    <row r="711" customFormat="false" hidden="false" outlineLevel="0" collapsed="false">
      <c r="A711" s="18" t="inlineStr">
        <is>
          <t xml:space="preserve">1.1.1.2.1.1.3.27.2</t>
        </is>
      </c>
      <c r="B711" s="18" t="inlineStr">
        <is>
          <t xml:space="preserve"/>
        </is>
      </c>
      <c r="C711" s="22" t="inlineStr">
        <is>
          <t xml:space="preserve">Скоба металлическая однолапковая_ / 31-32мм</t>
        </is>
      </c>
      <c r="D711" s="7" t="inlineStr">
        <is>
          <t xml:space="preserve">Двухлапковая</t>
        </is>
      </c>
      <c r="E711" s="7" t="inlineStr">
        <is>
          <t xml:space="preserve"/>
        </is>
      </c>
      <c r="F711" s="7" t="inlineStr">
        <is>
          <t xml:space="preserve">ШТ</t>
        </is>
      </c>
      <c r="G711" s="7" t="inlineStr">
        <is>
          <t xml:space="preserve">1</t>
        </is>
      </c>
      <c r="H711" s="8" t="n">
        <v>270</v>
      </c>
      <c r="I711" s="20" t="n">
        <v>4.79</v>
      </c>
      <c r="J711" s="19" t="n">
        <v/>
      </c>
      <c r="K711" s="19" t="n">
        <f>ROUND(I711,2)+J711</f>
        <v>4.79</v>
      </c>
      <c r="L711" s="19" t="n">
        <f>ROUND(H711*ROUND(I711,2),2)</f>
        <v>1293.3</v>
      </c>
      <c r="M711" s="19" t="n">
        <v/>
      </c>
      <c r="N711" s="19" t="n">
        <f>L711+M711</f>
        <v>1293.3</v>
      </c>
      <c r="O711" s="8" t="n">
        <v>270</v>
      </c>
      <c r="P711" s="20" t="n" hidden="false">
        <v>5</v>
      </c>
      <c r="Q711" s="19" t="n" hidden="false">
        <v/>
      </c>
      <c r="R711" s="19" t="n" hidden="false">
        <f>P711+Q711</f>
        <v>5</v>
      </c>
      <c r="S711" s="19" t="n" hidden="false">
        <f>ROUND(O711*P711,2)</f>
        <v>1350</v>
      </c>
      <c r="T711" s="19" t="n" hidden="false">
        <v/>
      </c>
      <c r="U711" s="19" t="n" hidden="false">
        <f>S711+T711</f>
        <v>1350</v>
      </c>
      <c r="V711" s="21" t="n" hidden="false">
        <f>U711/N711-1</f>
        <v>0.04384133611691032</v>
      </c>
      <c r="W711" s="8" t="n">
        <v>270</v>
      </c>
      <c r="X711" s="20" t="n" hidden="false">
        <v>10</v>
      </c>
      <c r="Y711" s="19" t="n" hidden="false">
        <v/>
      </c>
      <c r="Z711" s="19" t="n" hidden="false">
        <f>X711+Y711</f>
        <v>10</v>
      </c>
      <c r="AA711" s="19" t="n" hidden="false">
        <f>ROUND(W711*X711,2)</f>
        <v>2700</v>
      </c>
      <c r="AB711" s="19" t="n" hidden="false">
        <v/>
      </c>
      <c r="AC711" s="19" t="n" hidden="false">
        <f>AA711+AB711</f>
        <v>2700</v>
      </c>
      <c r="AD711" s="21" t="n" hidden="false">
        <f>AC711/N711-1</f>
        <v>1.0876826722338206</v>
      </c>
      <c r="AE711" s="8" t="n">
        <v>270</v>
      </c>
      <c r="AF711" s="20" t="n" hidden="false">
        <v>60</v>
      </c>
      <c r="AG711" s="19" t="n" hidden="false">
        <v/>
      </c>
      <c r="AH711" s="19" t="n" hidden="false">
        <f>AF711+AG711</f>
        <v>60</v>
      </c>
      <c r="AI711" s="19" t="n" hidden="false">
        <f>ROUND(AE711*AF711,2)</f>
        <v>16200</v>
      </c>
      <c r="AJ711" s="19" t="n" hidden="false">
        <v/>
      </c>
      <c r="AK711" s="19" t="n" hidden="false">
        <f>AI711+AJ711</f>
        <v>16200</v>
      </c>
      <c r="AL711" s="21" t="n" hidden="false">
        <f>AK711/N711-1</f>
        <v>11.526096033402924</v>
      </c>
      <c r="AM711" s="8" t="n">
        <v>0</v>
      </c>
      <c r="AN711" s="19" t="n" hidden="false">
        <v>0</v>
      </c>
      <c r="AO711" s="19" t="n" hidden="false">
        <v/>
      </c>
      <c r="AP711" s="19" t="n" hidden="false">
        <f>AN711+AO711</f>
        <v>0</v>
      </c>
      <c r="AQ711" s="19" t="n" hidden="false">
        <f>ROUND(AM711*AN711,2)</f>
        <v>0</v>
      </c>
      <c r="AR711" s="19" t="n" hidden="false">
        <v/>
      </c>
      <c r="AS711" s="19" t="n" hidden="false">
        <f>AQ711+AR711</f>
        <v>0</v>
      </c>
      <c r="AT711" s="21" t="n" hidden="false">
        <f>AS711/N711-1</f>
        <v>-1</v>
      </c>
    </row>
    <row r="712" customFormat="false" hidden="false" outlineLevel="0" collapsed="false">
      <c r="A712" s="18" t="inlineStr">
        <is>
          <t xml:space="preserve">1.1.1.2.1.1.3.27.3</t>
        </is>
      </c>
      <c r="B712" s="18" t="inlineStr">
        <is>
          <t xml:space="preserve"/>
        </is>
      </c>
      <c r="C712" s="22" t="inlineStr">
        <is>
          <t xml:space="preserve">Скоба металлическая однолапковая_ / 21-22мм</t>
        </is>
      </c>
      <c r="D712" s="7" t="inlineStr">
        <is>
          <t xml:space="preserve">Ф63 двухлапковая</t>
        </is>
      </c>
      <c r="E712" s="7" t="inlineStr">
        <is>
          <t xml:space="preserve"/>
        </is>
      </c>
      <c r="F712" s="7" t="inlineStr">
        <is>
          <t xml:space="preserve">ШТ</t>
        </is>
      </c>
      <c r="G712" s="7" t="inlineStr">
        <is>
          <t xml:space="preserve">1</t>
        </is>
      </c>
      <c r="H712" s="8" t="n">
        <v>1660</v>
      </c>
      <c r="I712" s="20" t="n">
        <v>0</v>
      </c>
      <c r="J712" s="19" t="n">
        <v/>
      </c>
      <c r="K712" s="19" t="n">
        <f>ROUND(I712,2)+J712</f>
        <v>0</v>
      </c>
      <c r="L712" s="19" t="n">
        <f>ROUND(H712*ROUND(I712,2),2)</f>
        <v>0</v>
      </c>
      <c r="M712" s="19" t="n">
        <v/>
      </c>
      <c r="N712" s="19" t="n">
        <f>L712+M712</f>
        <v>0</v>
      </c>
      <c r="O712" s="8" t="n">
        <v>1660</v>
      </c>
      <c r="P712" s="20" t="n" hidden="false">
        <v>24</v>
      </c>
      <c r="Q712" s="19" t="n" hidden="false">
        <v/>
      </c>
      <c r="R712" s="19" t="n" hidden="false">
        <f>P712+Q712</f>
        <v>24</v>
      </c>
      <c r="S712" s="19" t="n" hidden="false">
        <f>ROUND(O712*P712,2)</f>
        <v>39840</v>
      </c>
      <c r="T712" s="19" t="n" hidden="false">
        <v/>
      </c>
      <c r="U712" s="19" t="n" hidden="false">
        <f>S712+T712</f>
        <v>39840</v>
      </c>
      <c r="V712" s="21" t="n" hidden="false">
        <f>U712/N712-1</f>
        <v>Infinity</v>
      </c>
      <c r="W712" s="8" t="n">
        <v>1660</v>
      </c>
      <c r="X712" s="20" t="n" hidden="false">
        <v>10</v>
      </c>
      <c r="Y712" s="19" t="n" hidden="false">
        <v/>
      </c>
      <c r="Z712" s="19" t="n" hidden="false">
        <f>X712+Y712</f>
        <v>10</v>
      </c>
      <c r="AA712" s="19" t="n" hidden="false">
        <f>ROUND(W712*X712,2)</f>
        <v>16600</v>
      </c>
      <c r="AB712" s="19" t="n" hidden="false">
        <v/>
      </c>
      <c r="AC712" s="19" t="n" hidden="false">
        <f>AA712+AB712</f>
        <v>16600</v>
      </c>
      <c r="AD712" s="21" t="n" hidden="false">
        <f>AC712/N712-1</f>
        <v>Infinity</v>
      </c>
      <c r="AE712" s="8" t="n">
        <v>1660</v>
      </c>
      <c r="AF712" s="20" t="n" hidden="false">
        <v>40</v>
      </c>
      <c r="AG712" s="19" t="n" hidden="false">
        <v/>
      </c>
      <c r="AH712" s="19" t="n" hidden="false">
        <f>AF712+AG712</f>
        <v>40</v>
      </c>
      <c r="AI712" s="19" t="n" hidden="false">
        <f>ROUND(AE712*AF712,2)</f>
        <v>66400</v>
      </c>
      <c r="AJ712" s="19" t="n" hidden="false">
        <v/>
      </c>
      <c r="AK712" s="19" t="n" hidden="false">
        <f>AI712+AJ712</f>
        <v>66400</v>
      </c>
      <c r="AL712" s="21" t="n" hidden="false">
        <f>AK712/N712-1</f>
        <v>Infinity</v>
      </c>
      <c r="AM712" s="8" t="n">
        <v>0</v>
      </c>
      <c r="AN712" s="19" t="n" hidden="false">
        <v>0</v>
      </c>
      <c r="AO712" s="19" t="n" hidden="false">
        <v/>
      </c>
      <c r="AP712" s="19" t="n" hidden="false">
        <f>AN712+AO712</f>
        <v>0</v>
      </c>
      <c r="AQ712" s="19" t="n" hidden="false">
        <f>ROUND(AM712*AN712,2)</f>
        <v>0</v>
      </c>
      <c r="AR712" s="19" t="n" hidden="false">
        <v/>
      </c>
      <c r="AS712" s="19" t="n" hidden="false">
        <f>AQ712+AR712</f>
        <v>0</v>
      </c>
      <c r="AT712" s="21" t="n" hidden="false">
        <f>AS712/N712-1</f>
        <v>NaN</v>
      </c>
    </row>
    <row r="713" customFormat="false" hidden="false" outlineLevel="0" collapsed="false">
      <c r="A713" s="18" t="inlineStr">
        <is>
          <t xml:space="preserve">1.1.1.2.1.1.3.27.4</t>
        </is>
      </c>
      <c r="B713" s="18" t="inlineStr">
        <is>
          <t xml:space="preserve"/>
        </is>
      </c>
      <c r="C713" s="22" t="inlineStr">
        <is>
          <t xml:space="preserve">Скоба металлическая двухлапковая_ / 48-50мм</t>
        </is>
      </c>
      <c r="D713" s="7" t="inlineStr">
        <is>
          <t xml:space="preserve"/>
        </is>
      </c>
      <c r="E713" s="7" t="inlineStr">
        <is>
          <t xml:space="preserve"/>
        </is>
      </c>
      <c r="F713" s="7" t="inlineStr">
        <is>
          <t xml:space="preserve">ШТ</t>
        </is>
      </c>
      <c r="G713" s="7" t="inlineStr">
        <is>
          <t xml:space="preserve">1</t>
        </is>
      </c>
      <c r="H713" s="8" t="n">
        <v>360</v>
      </c>
      <c r="I713" s="20" t="n">
        <v>4.79</v>
      </c>
      <c r="J713" s="19" t="n">
        <v/>
      </c>
      <c r="K713" s="19" t="n">
        <f>ROUND(I713,2)+J713</f>
        <v>4.79</v>
      </c>
      <c r="L713" s="19" t="n">
        <f>ROUND(H713*ROUND(I713,2),2)</f>
        <v>1724.4</v>
      </c>
      <c r="M713" s="19" t="n">
        <v/>
      </c>
      <c r="N713" s="19" t="n">
        <f>L713+M713</f>
        <v>1724.4</v>
      </c>
      <c r="O713" s="8" t="n">
        <v>360</v>
      </c>
      <c r="P713" s="20" t="n" hidden="false">
        <v>77</v>
      </c>
      <c r="Q713" s="19" t="n" hidden="false">
        <v/>
      </c>
      <c r="R713" s="19" t="n" hidden="false">
        <f>P713+Q713</f>
        <v>77</v>
      </c>
      <c r="S713" s="19" t="n" hidden="false">
        <f>ROUND(O713*P713,2)</f>
        <v>27720</v>
      </c>
      <c r="T713" s="19" t="n" hidden="false">
        <v/>
      </c>
      <c r="U713" s="19" t="n" hidden="false">
        <f>S713+T713</f>
        <v>27720</v>
      </c>
      <c r="V713" s="21" t="n" hidden="false">
        <f>U713/N713-1</f>
        <v>15.075156576200417</v>
      </c>
      <c r="W713" s="8" t="n">
        <v>360</v>
      </c>
      <c r="X713" s="20" t="n" hidden="false">
        <v>10</v>
      </c>
      <c r="Y713" s="19" t="n" hidden="false">
        <v/>
      </c>
      <c r="Z713" s="19" t="n" hidden="false">
        <f>X713+Y713</f>
        <v>10</v>
      </c>
      <c r="AA713" s="19" t="n" hidden="false">
        <f>ROUND(W713*X713,2)</f>
        <v>3600</v>
      </c>
      <c r="AB713" s="19" t="n" hidden="false">
        <v/>
      </c>
      <c r="AC713" s="19" t="n" hidden="false">
        <f>AA713+AB713</f>
        <v>3600</v>
      </c>
      <c r="AD713" s="21" t="n" hidden="false">
        <f>AC713/N713-1</f>
        <v>1.0876826722338202</v>
      </c>
      <c r="AE713" s="8" t="n">
        <v>360</v>
      </c>
      <c r="AF713" s="20" t="n" hidden="false">
        <v>70</v>
      </c>
      <c r="AG713" s="19" t="n" hidden="false">
        <v/>
      </c>
      <c r="AH713" s="19" t="n" hidden="false">
        <f>AF713+AG713</f>
        <v>70</v>
      </c>
      <c r="AI713" s="19" t="n" hidden="false">
        <f>ROUND(AE713*AF713,2)</f>
        <v>25200</v>
      </c>
      <c r="AJ713" s="19" t="n" hidden="false">
        <v/>
      </c>
      <c r="AK713" s="19" t="n" hidden="false">
        <f>AI713+AJ713</f>
        <v>25200</v>
      </c>
      <c r="AL713" s="21" t="n" hidden="false">
        <f>AK713/N713-1</f>
        <v>13.613778705636742</v>
      </c>
      <c r="AM713" s="8" t="n">
        <v>0</v>
      </c>
      <c r="AN713" s="19" t="n" hidden="false">
        <v>0</v>
      </c>
      <c r="AO713" s="19" t="n" hidden="false">
        <v/>
      </c>
      <c r="AP713" s="19" t="n" hidden="false">
        <f>AN713+AO713</f>
        <v>0</v>
      </c>
      <c r="AQ713" s="19" t="n" hidden="false">
        <f>ROUND(AM713*AN713,2)</f>
        <v>0</v>
      </c>
      <c r="AR713" s="19" t="n" hidden="false">
        <v/>
      </c>
      <c r="AS713" s="19" t="n" hidden="false">
        <f>AQ713+AR713</f>
        <v>0</v>
      </c>
      <c r="AT713" s="21" t="n" hidden="false">
        <f>AS713/N713-1</f>
        <v>-1</v>
      </c>
    </row>
    <row r="714" customFormat="false" hidden="false" outlineLevel="0" collapsed="false">
      <c r="A714" s="18" t="inlineStr">
        <is>
          <t xml:space="preserve">1.1.1.2.1.1.3.28</t>
        </is>
      </c>
      <c r="B714" s="18" t="inlineStr">
        <is>
          <t xml:space="preserve"/>
        </is>
      </c>
      <c r="C714" s="18" t="inlineStr">
        <is>
          <t xml:space="preserve">Монтаж лотка электротехнического / перфорированного, неперфорированного</t>
        </is>
      </c>
      <c r="D714" s="7" t="inlineStr">
        <is>
          <t xml:space="preserve">4.1
С учетом дополнительных комплектующих.СМР предусматривает дополнительные комплектующие</t>
        </is>
      </c>
      <c r="E714" s="7" t="inlineStr">
        <is>
          <t xml:space="preserve"/>
        </is>
      </c>
      <c r="F714" s="7" t="inlineStr">
        <is>
          <t xml:space="preserve">ПОГ М</t>
        </is>
      </c>
      <c r="G714" s="7" t="inlineStr">
        <is>
          <t xml:space="preserve">1</t>
        </is>
      </c>
      <c r="H714" s="8" t="n">
        <v>700</v>
      </c>
      <c r="I714" s="19" t="n">
        <f>ROUND((L715+L716)/H714,2)</f>
        <v>1087.1</v>
      </c>
      <c r="J714" s="20" t="n">
        <v>1066</v>
      </c>
      <c r="K714" s="19" t="n">
        <f>I714+ROUND(J714,2)</f>
        <v>2153.1</v>
      </c>
      <c r="L714" s="19" t="n">
        <f>ROUND(H714*I714,2)</f>
        <v>760970</v>
      </c>
      <c r="M714" s="19" t="n">
        <f>ROUND(H714*ROUND(J714,2),2)</f>
        <v>746200</v>
      </c>
      <c r="N714" s="19" t="n">
        <f>L714+M714</f>
        <v>1507170</v>
      </c>
      <c r="O714" s="8" t="n">
        <v>700</v>
      </c>
      <c r="P714" s="19" t="n" hidden="false">
        <f>ROUND((S715+S716)/O714,2)</f>
        <v>1087.1</v>
      </c>
      <c r="Q714" s="20" t="n" hidden="false">
        <v>1605.6</v>
      </c>
      <c r="R714" s="19" t="n" hidden="false">
        <f>P714+Q714</f>
        <v>2692.7</v>
      </c>
      <c r="S714" s="19" t="n" hidden="false">
        <f>ROUND(O714*P714,2)</f>
        <v>760970</v>
      </c>
      <c r="T714" s="19" t="n" hidden="false">
        <f>ROUND(O714*Q714,2)</f>
        <v>1123920</v>
      </c>
      <c r="U714" s="19" t="n" hidden="false">
        <f>S714+T714</f>
        <v>1884890</v>
      </c>
      <c r="V714" s="21" t="n" hidden="false">
        <f>U714/N714-1</f>
        <v>0.250615391760717</v>
      </c>
      <c r="W714" s="8" t="n">
        <v>700</v>
      </c>
      <c r="X714" s="19" t="n" hidden="false">
        <f>ROUND((AA715+AA716)/W714,2)</f>
        <v>1087.1</v>
      </c>
      <c r="Y714" s="20" t="n" hidden="false">
        <v>2800</v>
      </c>
      <c r="Z714" s="19" t="n" hidden="false">
        <f>X714+Y714</f>
        <v>3887.1</v>
      </c>
      <c r="AA714" s="19" t="n" hidden="false">
        <f>ROUND(W714*X714,2)</f>
        <v>760970</v>
      </c>
      <c r="AB714" s="19" t="n" hidden="false">
        <f>ROUND(W714*Y714,2)</f>
        <v>1960000</v>
      </c>
      <c r="AC714" s="19" t="n" hidden="false">
        <f>AA714+AB714</f>
        <v>2720970</v>
      </c>
      <c r="AD714" s="21" t="n" hidden="false">
        <f>AC714/N714-1</f>
        <v>0.8053504249686498</v>
      </c>
      <c r="AE714" s="8" t="n">
        <v>700</v>
      </c>
      <c r="AF714" s="19" t="n" hidden="false">
        <f>ROUND((AI715+AI716)/AE714,2)</f>
        <v>1087.1</v>
      </c>
      <c r="AG714" s="20" t="n" hidden="false">
        <v>2200</v>
      </c>
      <c r="AH714" s="19" t="n" hidden="false">
        <f>AF714+AG714</f>
        <v>3287.1</v>
      </c>
      <c r="AI714" s="19" t="n" hidden="false">
        <f>ROUND(AE714*AF714,2)</f>
        <v>760970</v>
      </c>
      <c r="AJ714" s="19" t="n" hidden="false">
        <f>ROUND(AE714*AG714,2)</f>
        <v>1540000</v>
      </c>
      <c r="AK714" s="19" t="n" hidden="false">
        <f>AI714+AJ714</f>
        <v>2300970</v>
      </c>
      <c r="AL714" s="21" t="n" hidden="false">
        <f>AK714/N714-1</f>
        <v>0.5266824578514699</v>
      </c>
      <c r="AM714" s="8" t="n">
        <v>0</v>
      </c>
      <c r="AN714" s="19" t="n" hidden="false">
        <f>ROUND((AQ715+AQ716)/AM714,2)</f>
        <v>0</v>
      </c>
      <c r="AO714" s="19" t="n" hidden="false">
        <v>0</v>
      </c>
      <c r="AP714" s="19" t="n" hidden="false">
        <f>AN714+AO714</f>
        <v>0</v>
      </c>
      <c r="AQ714" s="19" t="n" hidden="false">
        <f>ROUND(AM714*AN714,2)</f>
        <v>0</v>
      </c>
      <c r="AR714" s="19" t="n" hidden="false">
        <f>ROUND(AM714*AO714,2)</f>
        <v>0</v>
      </c>
      <c r="AS714" s="19" t="n" hidden="false">
        <f>AQ714+AR714</f>
        <v>0</v>
      </c>
      <c r="AT714" s="21" t="n" hidden="false">
        <f>AS714/N714-1</f>
        <v>-1</v>
      </c>
    </row>
    <row r="715" customFormat="false" hidden="false" outlineLevel="0" collapsed="false">
      <c r="A715" s="18" t="inlineStr">
        <is>
          <t xml:space="preserve">1.1.1.2.1.1.3.28.1</t>
        </is>
      </c>
      <c r="B715" s="18" t="inlineStr">
        <is>
          <t xml:space="preserve"/>
        </is>
      </c>
      <c r="C715" s="22" t="inlineStr">
        <is>
          <t xml:space="preserve">Лоток электротехнический перфорированный осн.400мм H=80мм</t>
        </is>
      </c>
      <c r="D715" s="7" t="inlineStr">
        <is>
          <t xml:space="preserve">Без учета дополнительных комплектующих
ДКС,Ostec</t>
        </is>
      </c>
      <c r="E715" s="7" t="inlineStr">
        <is>
          <t xml:space="preserve"/>
        </is>
      </c>
      <c r="F715" s="7" t="inlineStr">
        <is>
          <t xml:space="preserve">М</t>
        </is>
      </c>
      <c r="G715" s="7" t="inlineStr">
        <is>
          <t xml:space="preserve">1</t>
        </is>
      </c>
      <c r="H715" s="8" t="n">
        <v>700</v>
      </c>
      <c r="I715" s="23" t="n">
        <v>831.78</v>
      </c>
      <c r="J715" s="19" t="n">
        <v/>
      </c>
      <c r="K715" s="19" t="n">
        <f>ROUND(I715,2)+J715</f>
        <v>831.78</v>
      </c>
      <c r="L715" s="19" t="n">
        <f>ROUND(H715*ROUND(I715,2),2)</f>
        <v>582246</v>
      </c>
      <c r="M715" s="19" t="n">
        <v/>
      </c>
      <c r="N715" s="19" t="n">
        <f>L715+M715</f>
        <v>582246</v>
      </c>
      <c r="O715" s="8" t="n">
        <v>700</v>
      </c>
      <c r="P715" s="23" t="n" hidden="false">
        <v>831.78</v>
      </c>
      <c r="Q715" s="19" t="n" hidden="false">
        <v/>
      </c>
      <c r="R715" s="19" t="n" hidden="false">
        <f>P715+Q715</f>
        <v>831.78</v>
      </c>
      <c r="S715" s="19" t="n" hidden="false">
        <f>ROUND(O715*P715,2)</f>
        <v>582246</v>
      </c>
      <c r="T715" s="19" t="n" hidden="false">
        <v/>
      </c>
      <c r="U715" s="19" t="n" hidden="false">
        <f>S715+T715</f>
        <v>582246</v>
      </c>
      <c r="V715" s="21" t="n" hidden="false">
        <f>U715/N715-1</f>
        <v>0</v>
      </c>
      <c r="W715" s="8" t="n">
        <v>700</v>
      </c>
      <c r="X715" s="23" t="n" hidden="false">
        <v>831.78</v>
      </c>
      <c r="Y715" s="19" t="n" hidden="false">
        <v/>
      </c>
      <c r="Z715" s="19" t="n" hidden="false">
        <f>X715+Y715</f>
        <v>831.78</v>
      </c>
      <c r="AA715" s="19" t="n" hidden="false">
        <f>ROUND(W715*X715,2)</f>
        <v>582246</v>
      </c>
      <c r="AB715" s="19" t="n" hidden="false">
        <v/>
      </c>
      <c r="AC715" s="19" t="n" hidden="false">
        <f>AA715+AB715</f>
        <v>582246</v>
      </c>
      <c r="AD715" s="21" t="n" hidden="false">
        <f>AC715/N715-1</f>
        <v>0</v>
      </c>
      <c r="AE715" s="8" t="n">
        <v>700</v>
      </c>
      <c r="AF715" s="23" t="n" hidden="false">
        <v>831.78</v>
      </c>
      <c r="AG715" s="19" t="n" hidden="false">
        <v/>
      </c>
      <c r="AH715" s="19" t="n" hidden="false">
        <f>AF715+AG715</f>
        <v>831.78</v>
      </c>
      <c r="AI715" s="19" t="n" hidden="false">
        <f>ROUND(AE715*AF715,2)</f>
        <v>582246</v>
      </c>
      <c r="AJ715" s="19" t="n" hidden="false">
        <v/>
      </c>
      <c r="AK715" s="19" t="n" hidden="false">
        <f>AI715+AJ715</f>
        <v>582246</v>
      </c>
      <c r="AL715" s="21" t="n" hidden="false">
        <f>AK715/N715-1</f>
        <v>0</v>
      </c>
      <c r="AM715" s="8" t="n">
        <v>0</v>
      </c>
      <c r="AN715" s="23" t="n" hidden="false">
        <v>0</v>
      </c>
      <c r="AO715" s="19" t="n" hidden="false">
        <v/>
      </c>
      <c r="AP715" s="19" t="n" hidden="false">
        <f>AN715+AO715</f>
        <v>0</v>
      </c>
      <c r="AQ715" s="19" t="n" hidden="false">
        <f>ROUND(AM715*AN715,2)</f>
        <v>0</v>
      </c>
      <c r="AR715" s="19" t="n" hidden="false">
        <v/>
      </c>
      <c r="AS715" s="19" t="n" hidden="false">
        <f>AQ715+AR715</f>
        <v>0</v>
      </c>
      <c r="AT715" s="21" t="n" hidden="false">
        <f>AS715/N715-1</f>
        <v>-1</v>
      </c>
    </row>
    <row r="716" customFormat="false" hidden="false" outlineLevel="0" collapsed="false">
      <c r="A716" s="18" t="inlineStr">
        <is>
          <t xml:space="preserve">1.1.1.2.1.1.3.28.2</t>
        </is>
      </c>
      <c r="B716" s="18" t="inlineStr">
        <is>
          <t xml:space="preserve"/>
        </is>
      </c>
      <c r="C716" s="22" t="inlineStr">
        <is>
          <t xml:space="preserve">Крышка на лоток осн.400мм</t>
        </is>
      </c>
      <c r="D716" s="7" t="inlineStr">
        <is>
          <t xml:space="preserve">Без учета дополнительных комплектующих
ДКС,Ostec</t>
        </is>
      </c>
      <c r="E716" s="7" t="inlineStr">
        <is>
          <t xml:space="preserve"/>
        </is>
      </c>
      <c r="F716" s="7" t="inlineStr">
        <is>
          <t xml:space="preserve">М</t>
        </is>
      </c>
      <c r="G716" s="7" t="inlineStr">
        <is>
          <t xml:space="preserve">1</t>
        </is>
      </c>
      <c r="H716" s="8" t="n">
        <v>700</v>
      </c>
      <c r="I716" s="23" t="n">
        <v>255.32</v>
      </c>
      <c r="J716" s="19" t="n">
        <v/>
      </c>
      <c r="K716" s="19" t="n">
        <f>ROUND(I716,2)+J716</f>
        <v>255.32</v>
      </c>
      <c r="L716" s="19" t="n">
        <f>ROUND(H716*ROUND(I716,2),2)</f>
        <v>178724</v>
      </c>
      <c r="M716" s="19" t="n">
        <v/>
      </c>
      <c r="N716" s="19" t="n">
        <f>L716+M716</f>
        <v>178724</v>
      </c>
      <c r="O716" s="8" t="n">
        <v>700</v>
      </c>
      <c r="P716" s="23" t="n" hidden="false">
        <v>255.32</v>
      </c>
      <c r="Q716" s="19" t="n" hidden="false">
        <v/>
      </c>
      <c r="R716" s="19" t="n" hidden="false">
        <f>P716+Q716</f>
        <v>255.32</v>
      </c>
      <c r="S716" s="19" t="n" hidden="false">
        <f>ROUND(O716*P716,2)</f>
        <v>178724</v>
      </c>
      <c r="T716" s="19" t="n" hidden="false">
        <v/>
      </c>
      <c r="U716" s="19" t="n" hidden="false">
        <f>S716+T716</f>
        <v>178724</v>
      </c>
      <c r="V716" s="21" t="n" hidden="false">
        <f>U716/N716-1</f>
        <v>0</v>
      </c>
      <c r="W716" s="8" t="n">
        <v>700</v>
      </c>
      <c r="X716" s="23" t="n" hidden="false">
        <v>255.32</v>
      </c>
      <c r="Y716" s="19" t="n" hidden="false">
        <v/>
      </c>
      <c r="Z716" s="19" t="n" hidden="false">
        <f>X716+Y716</f>
        <v>255.32</v>
      </c>
      <c r="AA716" s="19" t="n" hidden="false">
        <f>ROUND(W716*X716,2)</f>
        <v>178724</v>
      </c>
      <c r="AB716" s="19" t="n" hidden="false">
        <v/>
      </c>
      <c r="AC716" s="19" t="n" hidden="false">
        <f>AA716+AB716</f>
        <v>178724</v>
      </c>
      <c r="AD716" s="21" t="n" hidden="false">
        <f>AC716/N716-1</f>
        <v>0</v>
      </c>
      <c r="AE716" s="8" t="n">
        <v>700</v>
      </c>
      <c r="AF716" s="23" t="n" hidden="false">
        <v>255.32</v>
      </c>
      <c r="AG716" s="19" t="n" hidden="false">
        <v/>
      </c>
      <c r="AH716" s="19" t="n" hidden="false">
        <f>AF716+AG716</f>
        <v>255.32</v>
      </c>
      <c r="AI716" s="19" t="n" hidden="false">
        <f>ROUND(AE716*AF716,2)</f>
        <v>178724</v>
      </c>
      <c r="AJ716" s="19" t="n" hidden="false">
        <v/>
      </c>
      <c r="AK716" s="19" t="n" hidden="false">
        <f>AI716+AJ716</f>
        <v>178724</v>
      </c>
      <c r="AL716" s="21" t="n" hidden="false">
        <f>AK716/N716-1</f>
        <v>0</v>
      </c>
      <c r="AM716" s="8" t="n">
        <v>0</v>
      </c>
      <c r="AN716" s="23" t="n" hidden="false">
        <v>0</v>
      </c>
      <c r="AO716" s="19" t="n" hidden="false">
        <v/>
      </c>
      <c r="AP716" s="19" t="n" hidden="false">
        <f>AN716+AO716</f>
        <v>0</v>
      </c>
      <c r="AQ716" s="19" t="n" hidden="false">
        <f>ROUND(AM716*AN716,2)</f>
        <v>0</v>
      </c>
      <c r="AR716" s="19" t="n" hidden="false">
        <v/>
      </c>
      <c r="AS716" s="19" t="n" hidden="false">
        <f>AQ716+AR716</f>
        <v>0</v>
      </c>
      <c r="AT716" s="21" t="n" hidden="false">
        <f>AS716/N716-1</f>
        <v>-1</v>
      </c>
    </row>
    <row r="717" customFormat="false" hidden="false" outlineLevel="0" collapsed="false">
      <c r="A717" s="18" t="inlineStr">
        <is>
          <t xml:space="preserve">1.1.1.2.1.1.3.29</t>
        </is>
      </c>
      <c r="B717" s="18" t="inlineStr">
        <is>
          <t xml:space="preserve"/>
        </is>
      </c>
      <c r="C717" s="18" t="inlineStr">
        <is>
          <t xml:space="preserve">Монтаж лотка электротехнического / перфорированного, неперфорированного</t>
        </is>
      </c>
      <c r="D717" s="7" t="inlineStr">
        <is>
          <t xml:space="preserve">4.2
С учетом дополнительных комплектующих.СМР предусматривает дополнительные комплектующие</t>
        </is>
      </c>
      <c r="E717" s="7" t="inlineStr">
        <is>
          <t xml:space="preserve"/>
        </is>
      </c>
      <c r="F717" s="7" t="inlineStr">
        <is>
          <t xml:space="preserve">ПОГ М</t>
        </is>
      </c>
      <c r="G717" s="7" t="inlineStr">
        <is>
          <t xml:space="preserve">1</t>
        </is>
      </c>
      <c r="H717" s="8" t="n">
        <v>950</v>
      </c>
      <c r="I717" s="19" t="n">
        <f>ROUND((L718+L719)/H717,2)</f>
        <v>1087.1</v>
      </c>
      <c r="J717" s="20" t="n">
        <v>1066</v>
      </c>
      <c r="K717" s="19" t="n">
        <f>I717+ROUND(J717,2)</f>
        <v>2153.1</v>
      </c>
      <c r="L717" s="19" t="n">
        <f>ROUND(H717*I717,2)</f>
        <v>1032745</v>
      </c>
      <c r="M717" s="19" t="n">
        <f>ROUND(H717*ROUND(J717,2),2)</f>
        <v>1012700</v>
      </c>
      <c r="N717" s="19" t="n">
        <f>L717+M717</f>
        <v>2045445</v>
      </c>
      <c r="O717" s="8" t="n">
        <v>950</v>
      </c>
      <c r="P717" s="19" t="n" hidden="false">
        <f>ROUND((S718+S719)/O717,2)</f>
        <v>1087.1</v>
      </c>
      <c r="Q717" s="20" t="n" hidden="false">
        <v>1605.6</v>
      </c>
      <c r="R717" s="19" t="n" hidden="false">
        <f>P717+Q717</f>
        <v>2692.7</v>
      </c>
      <c r="S717" s="19" t="n" hidden="false">
        <f>ROUND(O717*P717,2)</f>
        <v>1032745</v>
      </c>
      <c r="T717" s="19" t="n" hidden="false">
        <f>ROUND(O717*Q717,2)</f>
        <v>1525320</v>
      </c>
      <c r="U717" s="19" t="n" hidden="false">
        <f>S717+T717</f>
        <v>2558065</v>
      </c>
      <c r="V717" s="21" t="n" hidden="false">
        <f>U717/N717-1</f>
        <v>0.250615391760717</v>
      </c>
      <c r="W717" s="8" t="n">
        <v>950</v>
      </c>
      <c r="X717" s="19" t="n" hidden="false">
        <f>ROUND((AA718+AA719)/W717,2)</f>
        <v>1087.1</v>
      </c>
      <c r="Y717" s="20" t="n" hidden="false">
        <v>2800</v>
      </c>
      <c r="Z717" s="19" t="n" hidden="false">
        <f>X717+Y717</f>
        <v>3887.1</v>
      </c>
      <c r="AA717" s="19" t="n" hidden="false">
        <f>ROUND(W717*X717,2)</f>
        <v>1032745</v>
      </c>
      <c r="AB717" s="19" t="n" hidden="false">
        <f>ROUND(W717*Y717,2)</f>
        <v>2660000</v>
      </c>
      <c r="AC717" s="19" t="n" hidden="false">
        <f>AA717+AB717</f>
        <v>3692745</v>
      </c>
      <c r="AD717" s="21" t="n" hidden="false">
        <f>AC717/N717-1</f>
        <v>0.8053504249686498</v>
      </c>
      <c r="AE717" s="8" t="n">
        <v>950</v>
      </c>
      <c r="AF717" s="19" t="n" hidden="false">
        <f>ROUND((AI718+AI719)/AE717,2)</f>
        <v>1087.1</v>
      </c>
      <c r="AG717" s="20" t="n" hidden="false">
        <v>2200</v>
      </c>
      <c r="AH717" s="19" t="n" hidden="false">
        <f>AF717+AG717</f>
        <v>3287.1</v>
      </c>
      <c r="AI717" s="19" t="n" hidden="false">
        <f>ROUND(AE717*AF717,2)</f>
        <v>1032745</v>
      </c>
      <c r="AJ717" s="19" t="n" hidden="false">
        <f>ROUND(AE717*AG717,2)</f>
        <v>2090000</v>
      </c>
      <c r="AK717" s="19" t="n" hidden="false">
        <f>AI717+AJ717</f>
        <v>3122745</v>
      </c>
      <c r="AL717" s="21" t="n" hidden="false">
        <f>AK717/N717-1</f>
        <v>0.5266824578514699</v>
      </c>
      <c r="AM717" s="8" t="n">
        <v>0</v>
      </c>
      <c r="AN717" s="19" t="n" hidden="false">
        <f>ROUND((AQ718+AQ719)/AM717,2)</f>
        <v>0</v>
      </c>
      <c r="AO717" s="19" t="n" hidden="false">
        <v>0</v>
      </c>
      <c r="AP717" s="19" t="n" hidden="false">
        <f>AN717+AO717</f>
        <v>0</v>
      </c>
      <c r="AQ717" s="19" t="n" hidden="false">
        <f>ROUND(AM717*AN717,2)</f>
        <v>0</v>
      </c>
      <c r="AR717" s="19" t="n" hidden="false">
        <f>ROUND(AM717*AO717,2)</f>
        <v>0</v>
      </c>
      <c r="AS717" s="19" t="n" hidden="false">
        <f>AQ717+AR717</f>
        <v>0</v>
      </c>
      <c r="AT717" s="21" t="n" hidden="false">
        <f>AS717/N717-1</f>
        <v>-1</v>
      </c>
    </row>
    <row r="718" customFormat="false" hidden="false" outlineLevel="0" collapsed="false">
      <c r="A718" s="18" t="inlineStr">
        <is>
          <t xml:space="preserve">1.1.1.2.1.1.3.29.1</t>
        </is>
      </c>
      <c r="B718" s="18" t="inlineStr">
        <is>
          <t xml:space="preserve"/>
        </is>
      </c>
      <c r="C718" s="22" t="inlineStr">
        <is>
          <t xml:space="preserve">Крышка на лоток осн.400мм</t>
        </is>
      </c>
      <c r="D718" s="7" t="inlineStr">
        <is>
          <t xml:space="preserve">Без учета дополнительных комплектующих
ДКС,Ostec</t>
        </is>
      </c>
      <c r="E718" s="7" t="inlineStr">
        <is>
          <t xml:space="preserve"/>
        </is>
      </c>
      <c r="F718" s="7" t="inlineStr">
        <is>
          <t xml:space="preserve">М</t>
        </is>
      </c>
      <c r="G718" s="7" t="inlineStr">
        <is>
          <t xml:space="preserve">1</t>
        </is>
      </c>
      <c r="H718" s="8" t="n">
        <v>950</v>
      </c>
      <c r="I718" s="23" t="n">
        <v>255.32</v>
      </c>
      <c r="J718" s="19" t="n">
        <v/>
      </c>
      <c r="K718" s="19" t="n">
        <f>ROUND(I718,2)+J718</f>
        <v>255.32</v>
      </c>
      <c r="L718" s="19" t="n">
        <f>ROUND(H718*ROUND(I718,2),2)</f>
        <v>242554</v>
      </c>
      <c r="M718" s="19" t="n">
        <v/>
      </c>
      <c r="N718" s="19" t="n">
        <f>L718+M718</f>
        <v>242554</v>
      </c>
      <c r="O718" s="8" t="n">
        <v>950</v>
      </c>
      <c r="P718" s="23" t="n" hidden="false">
        <v>255.32</v>
      </c>
      <c r="Q718" s="19" t="n" hidden="false">
        <v/>
      </c>
      <c r="R718" s="19" t="n" hidden="false">
        <f>P718+Q718</f>
        <v>255.32</v>
      </c>
      <c r="S718" s="19" t="n" hidden="false">
        <f>ROUND(O718*P718,2)</f>
        <v>242554</v>
      </c>
      <c r="T718" s="19" t="n" hidden="false">
        <v/>
      </c>
      <c r="U718" s="19" t="n" hidden="false">
        <f>S718+T718</f>
        <v>242554</v>
      </c>
      <c r="V718" s="21" t="n" hidden="false">
        <f>U718/N718-1</f>
        <v>0</v>
      </c>
      <c r="W718" s="8" t="n">
        <v>950</v>
      </c>
      <c r="X718" s="23" t="n" hidden="false">
        <v>255.32</v>
      </c>
      <c r="Y718" s="19" t="n" hidden="false">
        <v/>
      </c>
      <c r="Z718" s="19" t="n" hidden="false">
        <f>X718+Y718</f>
        <v>255.32</v>
      </c>
      <c r="AA718" s="19" t="n" hidden="false">
        <f>ROUND(W718*X718,2)</f>
        <v>242554</v>
      </c>
      <c r="AB718" s="19" t="n" hidden="false">
        <v/>
      </c>
      <c r="AC718" s="19" t="n" hidden="false">
        <f>AA718+AB718</f>
        <v>242554</v>
      </c>
      <c r="AD718" s="21" t="n" hidden="false">
        <f>AC718/N718-1</f>
        <v>0</v>
      </c>
      <c r="AE718" s="8" t="n">
        <v>950</v>
      </c>
      <c r="AF718" s="23" t="n" hidden="false">
        <v>255.32</v>
      </c>
      <c r="AG718" s="19" t="n" hidden="false">
        <v/>
      </c>
      <c r="AH718" s="19" t="n" hidden="false">
        <f>AF718+AG718</f>
        <v>255.32</v>
      </c>
      <c r="AI718" s="19" t="n" hidden="false">
        <f>ROUND(AE718*AF718,2)</f>
        <v>242554</v>
      </c>
      <c r="AJ718" s="19" t="n" hidden="false">
        <v/>
      </c>
      <c r="AK718" s="19" t="n" hidden="false">
        <f>AI718+AJ718</f>
        <v>242554</v>
      </c>
      <c r="AL718" s="21" t="n" hidden="false">
        <f>AK718/N718-1</f>
        <v>0</v>
      </c>
      <c r="AM718" s="8" t="n">
        <v>0</v>
      </c>
      <c r="AN718" s="23" t="n" hidden="false">
        <v>0</v>
      </c>
      <c r="AO718" s="19" t="n" hidden="false">
        <v/>
      </c>
      <c r="AP718" s="19" t="n" hidden="false">
        <f>AN718+AO718</f>
        <v>0</v>
      </c>
      <c r="AQ718" s="19" t="n" hidden="false">
        <f>ROUND(AM718*AN718,2)</f>
        <v>0</v>
      </c>
      <c r="AR718" s="19" t="n" hidden="false">
        <v/>
      </c>
      <c r="AS718" s="19" t="n" hidden="false">
        <f>AQ718+AR718</f>
        <v>0</v>
      </c>
      <c r="AT718" s="21" t="n" hidden="false">
        <f>AS718/N718-1</f>
        <v>-1</v>
      </c>
    </row>
    <row r="719" customFormat="false" hidden="false" outlineLevel="0" collapsed="false">
      <c r="A719" s="18" t="inlineStr">
        <is>
          <t xml:space="preserve">1.1.1.2.1.1.3.29.2</t>
        </is>
      </c>
      <c r="B719" s="18" t="inlineStr">
        <is>
          <t xml:space="preserve"/>
        </is>
      </c>
      <c r="C719" s="22" t="inlineStr">
        <is>
          <t xml:space="preserve">Лоток электротехнический перфорированный осн.400мм H=80мм</t>
        </is>
      </c>
      <c r="D719" s="7" t="inlineStr">
        <is>
          <t xml:space="preserve">Без учета дополнительных комплектующих
ДКС,Ostec</t>
        </is>
      </c>
      <c r="E719" s="7" t="inlineStr">
        <is>
          <t xml:space="preserve"/>
        </is>
      </c>
      <c r="F719" s="7" t="inlineStr">
        <is>
          <t xml:space="preserve">М</t>
        </is>
      </c>
      <c r="G719" s="7" t="inlineStr">
        <is>
          <t xml:space="preserve">1</t>
        </is>
      </c>
      <c r="H719" s="8" t="n">
        <v>950</v>
      </c>
      <c r="I719" s="23" t="n">
        <v>831.78</v>
      </c>
      <c r="J719" s="19" t="n">
        <v/>
      </c>
      <c r="K719" s="19" t="n">
        <f>ROUND(I719,2)+J719</f>
        <v>831.78</v>
      </c>
      <c r="L719" s="19" t="n">
        <f>ROUND(H719*ROUND(I719,2),2)</f>
        <v>790191</v>
      </c>
      <c r="M719" s="19" t="n">
        <v/>
      </c>
      <c r="N719" s="19" t="n">
        <f>L719+M719</f>
        <v>790191</v>
      </c>
      <c r="O719" s="8" t="n">
        <v>950</v>
      </c>
      <c r="P719" s="23" t="n" hidden="false">
        <v>831.78</v>
      </c>
      <c r="Q719" s="19" t="n" hidden="false">
        <v/>
      </c>
      <c r="R719" s="19" t="n" hidden="false">
        <f>P719+Q719</f>
        <v>831.78</v>
      </c>
      <c r="S719" s="19" t="n" hidden="false">
        <f>ROUND(O719*P719,2)</f>
        <v>790191</v>
      </c>
      <c r="T719" s="19" t="n" hidden="false">
        <v/>
      </c>
      <c r="U719" s="19" t="n" hidden="false">
        <f>S719+T719</f>
        <v>790191</v>
      </c>
      <c r="V719" s="21" t="n" hidden="false">
        <f>U719/N719-1</f>
        <v>0</v>
      </c>
      <c r="W719" s="8" t="n">
        <v>950</v>
      </c>
      <c r="X719" s="23" t="n" hidden="false">
        <v>831.78</v>
      </c>
      <c r="Y719" s="19" t="n" hidden="false">
        <v/>
      </c>
      <c r="Z719" s="19" t="n" hidden="false">
        <f>X719+Y719</f>
        <v>831.78</v>
      </c>
      <c r="AA719" s="19" t="n" hidden="false">
        <f>ROUND(W719*X719,2)</f>
        <v>790191</v>
      </c>
      <c r="AB719" s="19" t="n" hidden="false">
        <v/>
      </c>
      <c r="AC719" s="19" t="n" hidden="false">
        <f>AA719+AB719</f>
        <v>790191</v>
      </c>
      <c r="AD719" s="21" t="n" hidden="false">
        <f>AC719/N719-1</f>
        <v>0</v>
      </c>
      <c r="AE719" s="8" t="n">
        <v>950</v>
      </c>
      <c r="AF719" s="23" t="n" hidden="false">
        <v>831.78</v>
      </c>
      <c r="AG719" s="19" t="n" hidden="false">
        <v/>
      </c>
      <c r="AH719" s="19" t="n" hidden="false">
        <f>AF719+AG719</f>
        <v>831.78</v>
      </c>
      <c r="AI719" s="19" t="n" hidden="false">
        <f>ROUND(AE719*AF719,2)</f>
        <v>790191</v>
      </c>
      <c r="AJ719" s="19" t="n" hidden="false">
        <v/>
      </c>
      <c r="AK719" s="19" t="n" hidden="false">
        <f>AI719+AJ719</f>
        <v>790191</v>
      </c>
      <c r="AL719" s="21" t="n" hidden="false">
        <f>AK719/N719-1</f>
        <v>0</v>
      </c>
      <c r="AM719" s="8" t="n">
        <v>0</v>
      </c>
      <c r="AN719" s="23" t="n" hidden="false">
        <v>0</v>
      </c>
      <c r="AO719" s="19" t="n" hidden="false">
        <v/>
      </c>
      <c r="AP719" s="19" t="n" hidden="false">
        <f>AN719+AO719</f>
        <v>0</v>
      </c>
      <c r="AQ719" s="19" t="n" hidden="false">
        <f>ROUND(AM719*AN719,2)</f>
        <v>0</v>
      </c>
      <c r="AR719" s="19" t="n" hidden="false">
        <v/>
      </c>
      <c r="AS719" s="19" t="n" hidden="false">
        <f>AQ719+AR719</f>
        <v>0</v>
      </c>
      <c r="AT719" s="21" t="n" hidden="false">
        <f>AS719/N719-1</f>
        <v>-1</v>
      </c>
    </row>
    <row r="720" customFormat="false" hidden="false" outlineLevel="0" collapsed="false">
      <c r="A720" s="18" t="inlineStr">
        <is>
          <t xml:space="preserve">1.1.1.2.1.1.3.30</t>
        </is>
      </c>
      <c r="B720" s="18" t="inlineStr">
        <is>
          <t xml:space="preserve"/>
        </is>
      </c>
      <c r="C720" s="18" t="inlineStr">
        <is>
          <t xml:space="preserve">Монтаж лотка электротехнического / лестничного</t>
        </is>
      </c>
      <c r="D720" s="7" t="inlineStr">
        <is>
          <t xml:space="preserve">4.1
С учетом дополнительных комплектующих.СМР предусматривает дополнительные комплектующие</t>
        </is>
      </c>
      <c r="E720" s="7" t="inlineStr">
        <is>
          <t xml:space="preserve"/>
        </is>
      </c>
      <c r="F720" s="7" t="inlineStr">
        <is>
          <t xml:space="preserve">ПОГ М</t>
        </is>
      </c>
      <c r="G720" s="7" t="inlineStr">
        <is>
          <t xml:space="preserve">1</t>
        </is>
      </c>
      <c r="H720" s="8" t="n">
        <v>150</v>
      </c>
      <c r="I720" s="19" t="n">
        <f>ROUND((L721)/H720,2)</f>
        <v>831.78</v>
      </c>
      <c r="J720" s="20" t="n">
        <v>1066</v>
      </c>
      <c r="K720" s="19" t="n">
        <f>I720+ROUND(J720,2)</f>
        <v>1897.78</v>
      </c>
      <c r="L720" s="19" t="n">
        <f>ROUND(H720*I720,2)</f>
        <v>124767</v>
      </c>
      <c r="M720" s="19" t="n">
        <f>ROUND(H720*ROUND(J720,2),2)</f>
        <v>159900</v>
      </c>
      <c r="N720" s="19" t="n">
        <f>L720+M720</f>
        <v>284667</v>
      </c>
      <c r="O720" s="8" t="n">
        <v>150</v>
      </c>
      <c r="P720" s="19" t="n" hidden="false">
        <f>ROUND((S721)/O720,2)</f>
        <v>831.78</v>
      </c>
      <c r="Q720" s="20" t="n" hidden="false">
        <v>1605.6</v>
      </c>
      <c r="R720" s="19" t="n" hidden="false">
        <f>P720+Q720</f>
        <v>2437.38</v>
      </c>
      <c r="S720" s="19" t="n" hidden="false">
        <f>ROUND(O720*P720,2)</f>
        <v>124767</v>
      </c>
      <c r="T720" s="19" t="n" hidden="false">
        <f>ROUND(O720*Q720,2)</f>
        <v>240840</v>
      </c>
      <c r="U720" s="19" t="n" hidden="false">
        <f>S720+T720</f>
        <v>365607</v>
      </c>
      <c r="V720" s="21" t="n" hidden="false">
        <f>U720/N720-1</f>
        <v>0.284332219751499</v>
      </c>
      <c r="W720" s="8" t="n">
        <v>150</v>
      </c>
      <c r="X720" s="19" t="n" hidden="false">
        <f>ROUND((AA721)/W720,2)</f>
        <v>831.78</v>
      </c>
      <c r="Y720" s="20" t="n" hidden="false">
        <v>2800</v>
      </c>
      <c r="Z720" s="19" t="n" hidden="false">
        <f>X720+Y720</f>
        <v>3631.78</v>
      </c>
      <c r="AA720" s="19" t="n" hidden="false">
        <f>ROUND(W720*X720,2)</f>
        <v>124767</v>
      </c>
      <c r="AB720" s="19" t="n" hidden="false">
        <f>ROUND(W720*Y720,2)</f>
        <v>420000</v>
      </c>
      <c r="AC720" s="19" t="n" hidden="false">
        <f>AA720+AB720</f>
        <v>544767</v>
      </c>
      <c r="AD720" s="21" t="n" hidden="false">
        <f>AC720/N720-1</f>
        <v>0.913699164286693</v>
      </c>
      <c r="AE720" s="8" t="n">
        <v>150</v>
      </c>
      <c r="AF720" s="19" t="n" hidden="false">
        <f>ROUND((AI721)/AE720,2)</f>
        <v>831.78</v>
      </c>
      <c r="AG720" s="20" t="n" hidden="false">
        <v>2200</v>
      </c>
      <c r="AH720" s="19" t="n" hidden="false">
        <f>AF720+AG720</f>
        <v>3031.78</v>
      </c>
      <c r="AI720" s="19" t="n" hidden="false">
        <f>ROUND(AE720*AF720,2)</f>
        <v>124767</v>
      </c>
      <c r="AJ720" s="19" t="n" hidden="false">
        <f>ROUND(AE720*AG720,2)</f>
        <v>330000</v>
      </c>
      <c r="AK720" s="19" t="n" hidden="false">
        <f>AI720+AJ720</f>
        <v>454767</v>
      </c>
      <c r="AL720" s="21" t="n" hidden="false">
        <f>AK720/N720-1</f>
        <v>0.5975402839106745</v>
      </c>
      <c r="AM720" s="8" t="n">
        <v>0</v>
      </c>
      <c r="AN720" s="19" t="n" hidden="false">
        <f>ROUND((AQ721)/AM720,2)</f>
        <v>0</v>
      </c>
      <c r="AO720" s="19" t="n" hidden="false">
        <v>0</v>
      </c>
      <c r="AP720" s="19" t="n" hidden="false">
        <f>AN720+AO720</f>
        <v>0</v>
      </c>
      <c r="AQ720" s="19" t="n" hidden="false">
        <f>ROUND(AM720*AN720,2)</f>
        <v>0</v>
      </c>
      <c r="AR720" s="19" t="n" hidden="false">
        <f>ROUND(AM720*AO720,2)</f>
        <v>0</v>
      </c>
      <c r="AS720" s="19" t="n" hidden="false">
        <f>AQ720+AR720</f>
        <v>0</v>
      </c>
      <c r="AT720" s="21" t="n" hidden="false">
        <f>AS720/N720-1</f>
        <v>-1</v>
      </c>
    </row>
    <row r="721" customFormat="false" hidden="false" outlineLevel="0" collapsed="false">
      <c r="A721" s="18" t="inlineStr">
        <is>
          <t xml:space="preserve">1.1.1.2.1.1.3.30.1</t>
        </is>
      </c>
      <c r="B721" s="18" t="inlineStr">
        <is>
          <t xml:space="preserve"/>
        </is>
      </c>
      <c r="C721" s="22" t="inlineStr">
        <is>
          <t xml:space="preserve">Лоток электротехнический лестничный осн.400мм H=80мм</t>
        </is>
      </c>
      <c r="D721" s="7" t="inlineStr">
        <is>
          <t xml:space="preserve">Без учета дополнительных комплектующих
ДКС,Ostec</t>
        </is>
      </c>
      <c r="E721" s="7" t="inlineStr">
        <is>
          <t xml:space="preserve"/>
        </is>
      </c>
      <c r="F721" s="7" t="inlineStr">
        <is>
          <t xml:space="preserve">М</t>
        </is>
      </c>
      <c r="G721" s="7" t="inlineStr">
        <is>
          <t xml:space="preserve">1</t>
        </is>
      </c>
      <c r="H721" s="8" t="n">
        <v>150</v>
      </c>
      <c r="I721" s="23" t="n">
        <v>831.78</v>
      </c>
      <c r="J721" s="19" t="n">
        <v/>
      </c>
      <c r="K721" s="19" t="n">
        <f>ROUND(I721,2)+J721</f>
        <v>831.78</v>
      </c>
      <c r="L721" s="19" t="n">
        <f>ROUND(H721*ROUND(I721,2),2)</f>
        <v>124767</v>
      </c>
      <c r="M721" s="19" t="n">
        <v/>
      </c>
      <c r="N721" s="19" t="n">
        <f>L721+M721</f>
        <v>124767</v>
      </c>
      <c r="O721" s="8" t="n">
        <v>150</v>
      </c>
      <c r="P721" s="23" t="n" hidden="false">
        <v>831.78</v>
      </c>
      <c r="Q721" s="19" t="n" hidden="false">
        <v/>
      </c>
      <c r="R721" s="19" t="n" hidden="false">
        <f>P721+Q721</f>
        <v>831.78</v>
      </c>
      <c r="S721" s="19" t="n" hidden="false">
        <f>ROUND(O721*P721,2)</f>
        <v>124767</v>
      </c>
      <c r="T721" s="19" t="n" hidden="false">
        <v/>
      </c>
      <c r="U721" s="19" t="n" hidden="false">
        <f>S721+T721</f>
        <v>124767</v>
      </c>
      <c r="V721" s="21" t="n" hidden="false">
        <f>U721/N721-1</f>
        <v>0</v>
      </c>
      <c r="W721" s="8" t="n">
        <v>150</v>
      </c>
      <c r="X721" s="23" t="n" hidden="false">
        <v>831.78</v>
      </c>
      <c r="Y721" s="19" t="n" hidden="false">
        <v/>
      </c>
      <c r="Z721" s="19" t="n" hidden="false">
        <f>X721+Y721</f>
        <v>831.78</v>
      </c>
      <c r="AA721" s="19" t="n" hidden="false">
        <f>ROUND(W721*X721,2)</f>
        <v>124767</v>
      </c>
      <c r="AB721" s="19" t="n" hidden="false">
        <v/>
      </c>
      <c r="AC721" s="19" t="n" hidden="false">
        <f>AA721+AB721</f>
        <v>124767</v>
      </c>
      <c r="AD721" s="21" t="n" hidden="false">
        <f>AC721/N721-1</f>
        <v>0</v>
      </c>
      <c r="AE721" s="8" t="n">
        <v>150</v>
      </c>
      <c r="AF721" s="23" t="n" hidden="false">
        <v>831.78</v>
      </c>
      <c r="AG721" s="19" t="n" hidden="false">
        <v/>
      </c>
      <c r="AH721" s="19" t="n" hidden="false">
        <f>AF721+AG721</f>
        <v>831.78</v>
      </c>
      <c r="AI721" s="19" t="n" hidden="false">
        <f>ROUND(AE721*AF721,2)</f>
        <v>124767</v>
      </c>
      <c r="AJ721" s="19" t="n" hidden="false">
        <v/>
      </c>
      <c r="AK721" s="19" t="n" hidden="false">
        <f>AI721+AJ721</f>
        <v>124767</v>
      </c>
      <c r="AL721" s="21" t="n" hidden="false">
        <f>AK721/N721-1</f>
        <v>0</v>
      </c>
      <c r="AM721" s="8" t="n">
        <v>0</v>
      </c>
      <c r="AN721" s="23" t="n" hidden="false">
        <v>0</v>
      </c>
      <c r="AO721" s="19" t="n" hidden="false">
        <v/>
      </c>
      <c r="AP721" s="19" t="n" hidden="false">
        <f>AN721+AO721</f>
        <v>0</v>
      </c>
      <c r="AQ721" s="19" t="n" hidden="false">
        <f>ROUND(AM721*AN721,2)</f>
        <v>0</v>
      </c>
      <c r="AR721" s="19" t="n" hidden="false">
        <v/>
      </c>
      <c r="AS721" s="19" t="n" hidden="false">
        <f>AQ721+AR721</f>
        <v>0</v>
      </c>
      <c r="AT721" s="21" t="n" hidden="false">
        <f>AS721/N721-1</f>
        <v>-1</v>
      </c>
    </row>
    <row r="722" customFormat="false" hidden="false" outlineLevel="0" collapsed="false">
      <c r="A722" s="18" t="inlineStr">
        <is>
          <t xml:space="preserve">1.1.1.2.1.1.3.31</t>
        </is>
      </c>
      <c r="B722" s="18" t="inlineStr">
        <is>
          <t xml:space="preserve"/>
        </is>
      </c>
      <c r="C722" s="18" t="inlineStr">
        <is>
          <t xml:space="preserve">Монтаж лотка электротехнического / лестничного</t>
        </is>
      </c>
      <c r="D722" s="7" t="inlineStr">
        <is>
          <t xml:space="preserve">4.2
С учетом дополнительных комплектующих.СМР предусматривает дополнительные комплектующие</t>
        </is>
      </c>
      <c r="E722" s="7" t="inlineStr">
        <is>
          <t xml:space="preserve"/>
        </is>
      </c>
      <c r="F722" s="7" t="inlineStr">
        <is>
          <t xml:space="preserve">ПОГ М</t>
        </is>
      </c>
      <c r="G722" s="7" t="inlineStr">
        <is>
          <t xml:space="preserve">1</t>
        </is>
      </c>
      <c r="H722" s="8" t="n">
        <v>150</v>
      </c>
      <c r="I722" s="19" t="n">
        <f>ROUND((L723)/H722,2)</f>
        <v>821</v>
      </c>
      <c r="J722" s="20" t="n">
        <v>1066</v>
      </c>
      <c r="K722" s="19" t="n">
        <f>I722+ROUND(J722,2)</f>
        <v>1887</v>
      </c>
      <c r="L722" s="19" t="n">
        <f>ROUND(H722*I722,2)</f>
        <v>123150</v>
      </c>
      <c r="M722" s="19" t="n">
        <f>ROUND(H722*ROUND(J722,2),2)</f>
        <v>159900</v>
      </c>
      <c r="N722" s="19" t="n">
        <f>L722+M722</f>
        <v>283050</v>
      </c>
      <c r="O722" s="8" t="n">
        <v>150</v>
      </c>
      <c r="P722" s="19" t="n" hidden="false">
        <f>ROUND((S723)/O722,2)</f>
        <v>821</v>
      </c>
      <c r="Q722" s="20" t="n" hidden="false">
        <v>1605.6</v>
      </c>
      <c r="R722" s="19" t="n" hidden="false">
        <f>P722+Q722</f>
        <v>2426.6</v>
      </c>
      <c r="S722" s="19" t="n" hidden="false">
        <f>ROUND(O722*P722,2)</f>
        <v>123150</v>
      </c>
      <c r="T722" s="19" t="n" hidden="false">
        <f>ROUND(O722*Q722,2)</f>
        <v>240840</v>
      </c>
      <c r="U722" s="19" t="n" hidden="false">
        <f>S722+T722</f>
        <v>363990</v>
      </c>
      <c r="V722" s="21" t="n" hidden="false">
        <f>U722/N722-1</f>
        <v>0.28595654478007426</v>
      </c>
      <c r="W722" s="8" t="n">
        <v>150</v>
      </c>
      <c r="X722" s="19" t="n" hidden="false">
        <f>ROUND((AA723)/W722,2)</f>
        <v>821</v>
      </c>
      <c r="Y722" s="20" t="n" hidden="false">
        <v>2800</v>
      </c>
      <c r="Z722" s="19" t="n" hidden="false">
        <f>X722+Y722</f>
        <v>3621</v>
      </c>
      <c r="AA722" s="19" t="n" hidden="false">
        <f>ROUND(W722*X722,2)</f>
        <v>123150</v>
      </c>
      <c r="AB722" s="19" t="n" hidden="false">
        <f>ROUND(W722*Y722,2)</f>
        <v>420000</v>
      </c>
      <c r="AC722" s="19" t="n" hidden="false">
        <f>AA722+AB722</f>
        <v>543150</v>
      </c>
      <c r="AD722" s="21" t="n" hidden="false">
        <f>AC722/N722-1</f>
        <v>0.9189189189189189</v>
      </c>
      <c r="AE722" s="8" t="n">
        <v>150</v>
      </c>
      <c r="AF722" s="19" t="n" hidden="false">
        <f>ROUND((AI723)/AE722,2)</f>
        <v>821</v>
      </c>
      <c r="AG722" s="20" t="n" hidden="false">
        <v>2200</v>
      </c>
      <c r="AH722" s="19" t="n" hidden="false">
        <f>AF722+AG722</f>
        <v>3021</v>
      </c>
      <c r="AI722" s="19" t="n" hidden="false">
        <f>ROUND(AE722*AF722,2)</f>
        <v>123150</v>
      </c>
      <c r="AJ722" s="19" t="n" hidden="false">
        <f>ROUND(AE722*AG722,2)</f>
        <v>330000</v>
      </c>
      <c r="AK722" s="19" t="n" hidden="false">
        <f>AI722+AJ722</f>
        <v>453150</v>
      </c>
      <c r="AL722" s="21" t="n" hidden="false">
        <f>AK722/N722-1</f>
        <v>0.6009538950715421</v>
      </c>
      <c r="AM722" s="8" t="n">
        <v>0</v>
      </c>
      <c r="AN722" s="19" t="n" hidden="false">
        <f>ROUND((AQ723)/AM722,2)</f>
        <v>0</v>
      </c>
      <c r="AO722" s="19" t="n" hidden="false">
        <v>0</v>
      </c>
      <c r="AP722" s="19" t="n" hidden="false">
        <f>AN722+AO722</f>
        <v>0</v>
      </c>
      <c r="AQ722" s="19" t="n" hidden="false">
        <f>ROUND(AM722*AN722,2)</f>
        <v>0</v>
      </c>
      <c r="AR722" s="19" t="n" hidden="false">
        <f>ROUND(AM722*AO722,2)</f>
        <v>0</v>
      </c>
      <c r="AS722" s="19" t="n" hidden="false">
        <f>AQ722+AR722</f>
        <v>0</v>
      </c>
      <c r="AT722" s="21" t="n" hidden="false">
        <f>AS722/N722-1</f>
        <v>-1</v>
      </c>
    </row>
    <row r="723" customFormat="false" hidden="false" outlineLevel="0" collapsed="false">
      <c r="A723" s="18" t="inlineStr">
        <is>
          <t xml:space="preserve">1.1.1.2.1.1.3.31.1</t>
        </is>
      </c>
      <c r="B723" s="18" t="inlineStr">
        <is>
          <t xml:space="preserve"/>
        </is>
      </c>
      <c r="C723" s="22" t="inlineStr">
        <is>
          <t xml:space="preserve">Лоток электротехнический лестничный осн.400мм H=80мм</t>
        </is>
      </c>
      <c r="D723" s="7" t="inlineStr">
        <is>
          <t xml:space="preserve">Без учета дополнительных комплектующих
ДКС,Ostec</t>
        </is>
      </c>
      <c r="E723" s="7" t="inlineStr">
        <is>
          <t xml:space="preserve"/>
        </is>
      </c>
      <c r="F723" s="7" t="inlineStr">
        <is>
          <t xml:space="preserve">М</t>
        </is>
      </c>
      <c r="G723" s="7" t="inlineStr">
        <is>
          <t xml:space="preserve">1</t>
        </is>
      </c>
      <c r="H723" s="8" t="n">
        <v>150</v>
      </c>
      <c r="I723" s="23" t="n">
        <v>821</v>
      </c>
      <c r="J723" s="19" t="n">
        <v/>
      </c>
      <c r="K723" s="19" t="n">
        <f>ROUND(I723,2)+J723</f>
        <v>821</v>
      </c>
      <c r="L723" s="19" t="n">
        <f>ROUND(H723*ROUND(I723,2),2)</f>
        <v>123150</v>
      </c>
      <c r="M723" s="19" t="n">
        <v/>
      </c>
      <c r="N723" s="19" t="n">
        <f>L723+M723</f>
        <v>123150</v>
      </c>
      <c r="O723" s="8" t="n">
        <v>150</v>
      </c>
      <c r="P723" s="23" t="n" hidden="false">
        <v>821</v>
      </c>
      <c r="Q723" s="19" t="n" hidden="false">
        <v/>
      </c>
      <c r="R723" s="19" t="n" hidden="false">
        <f>P723+Q723</f>
        <v>821</v>
      </c>
      <c r="S723" s="19" t="n" hidden="false">
        <f>ROUND(O723*P723,2)</f>
        <v>123150</v>
      </c>
      <c r="T723" s="19" t="n" hidden="false">
        <v/>
      </c>
      <c r="U723" s="19" t="n" hidden="false">
        <f>S723+T723</f>
        <v>123150</v>
      </c>
      <c r="V723" s="21" t="n" hidden="false">
        <f>U723/N723-1</f>
        <v>0</v>
      </c>
      <c r="W723" s="8" t="n">
        <v>150</v>
      </c>
      <c r="X723" s="23" t="n" hidden="false">
        <v>821</v>
      </c>
      <c r="Y723" s="19" t="n" hidden="false">
        <v/>
      </c>
      <c r="Z723" s="19" t="n" hidden="false">
        <f>X723+Y723</f>
        <v>821</v>
      </c>
      <c r="AA723" s="19" t="n" hidden="false">
        <f>ROUND(W723*X723,2)</f>
        <v>123150</v>
      </c>
      <c r="AB723" s="19" t="n" hidden="false">
        <v/>
      </c>
      <c r="AC723" s="19" t="n" hidden="false">
        <f>AA723+AB723</f>
        <v>123150</v>
      </c>
      <c r="AD723" s="21" t="n" hidden="false">
        <f>AC723/N723-1</f>
        <v>0</v>
      </c>
      <c r="AE723" s="8" t="n">
        <v>150</v>
      </c>
      <c r="AF723" s="23" t="n" hidden="false">
        <v>821</v>
      </c>
      <c r="AG723" s="19" t="n" hidden="false">
        <v/>
      </c>
      <c r="AH723" s="19" t="n" hidden="false">
        <f>AF723+AG723</f>
        <v>821</v>
      </c>
      <c r="AI723" s="19" t="n" hidden="false">
        <f>ROUND(AE723*AF723,2)</f>
        <v>123150</v>
      </c>
      <c r="AJ723" s="19" t="n" hidden="false">
        <v/>
      </c>
      <c r="AK723" s="19" t="n" hidden="false">
        <f>AI723+AJ723</f>
        <v>123150</v>
      </c>
      <c r="AL723" s="21" t="n" hidden="false">
        <f>AK723/N723-1</f>
        <v>0</v>
      </c>
      <c r="AM723" s="8" t="n">
        <v>0</v>
      </c>
      <c r="AN723" s="23" t="n" hidden="false">
        <v>0</v>
      </c>
      <c r="AO723" s="19" t="n" hidden="false">
        <v/>
      </c>
      <c r="AP723" s="19" t="n" hidden="false">
        <f>AN723+AO723</f>
        <v>0</v>
      </c>
      <c r="AQ723" s="19" t="n" hidden="false">
        <f>ROUND(AM723*AN723,2)</f>
        <v>0</v>
      </c>
      <c r="AR723" s="19" t="n" hidden="false">
        <v/>
      </c>
      <c r="AS723" s="19" t="n" hidden="false">
        <f>AQ723+AR723</f>
        <v>0</v>
      </c>
      <c r="AT723" s="21" t="n" hidden="false">
        <f>AS723/N723-1</f>
        <v>-1</v>
      </c>
    </row>
    <row r="724" customFormat="false" hidden="false" outlineLevel="0" collapsed="false">
      <c r="A724" s="14" t="inlineStr">
        <is>
          <t xml:space="preserve">1.1.1.2.1.1.4</t>
        </is>
      </c>
      <c r="B724" s="14" t="inlineStr">
        <is>
          <t xml:space="preserve"/>
        </is>
      </c>
      <c r="C724" s="14" t="inlineStr">
        <is>
          <t xml:space="preserve">Монтаж электроустановочных изделий</t>
        </is>
      </c>
      <c r="D724" s="6" t="inlineStr">
        <is>
          <t xml:space="preserve"/>
        </is>
      </c>
      <c r="E724" s="6" t="inlineStr">
        <is>
          <t xml:space="preserve"/>
        </is>
      </c>
      <c r="F724" s="6" t="inlineStr">
        <is>
          <t xml:space="preserve"/>
        </is>
      </c>
      <c r="G724" s="6" t="inlineStr">
        <is>
          <t xml:space="preserve"/>
        </is>
      </c>
      <c r="H724" s="15" t="n">
        <v/>
      </c>
      <c r="I724" s="16" t="n">
        <v/>
      </c>
      <c r="J724" s="16" t="n">
        <v/>
      </c>
      <c r="K724" s="16" t="n">
        <v/>
      </c>
      <c r="L724" s="16" t="n">
        <f>L725+L734+L738+L742+L744+L746</f>
        <v>24939.8</v>
      </c>
      <c r="M724" s="16" t="n">
        <f>M725+M734+M738+M742+M744+M746</f>
        <v>363031</v>
      </c>
      <c r="N724" s="16" t="n">
        <f>N725+N734+N738+N742+N744+N746</f>
        <v>387970.8</v>
      </c>
      <c r="O724" s="15" t="n">
        <v/>
      </c>
      <c r="P724" s="16" t="n" hidden="false">
        <v/>
      </c>
      <c r="Q724" s="16" t="n" hidden="false">
        <v/>
      </c>
      <c r="R724" s="16" t="n" hidden="false">
        <v/>
      </c>
      <c r="S724" s="16" t="n" hidden="false">
        <f>S725+S734+S738+S742+S744+S746</f>
        <v>113868.92</v>
      </c>
      <c r="T724" s="16" t="n" hidden="false">
        <f>T725+T734+T738+T742+T744+T746</f>
        <v>604886.4</v>
      </c>
      <c r="U724" s="16" t="n" hidden="false">
        <f>U725+U734+U738+U742+U744+U746</f>
        <v>718755.32</v>
      </c>
      <c r="V724" s="17" t="n" hidden="false">
        <f>U724/N724-1</f>
        <v>0.8526015875421551</v>
      </c>
      <c r="W724" s="15" t="n">
        <v/>
      </c>
      <c r="X724" s="16" t="n" hidden="false">
        <v/>
      </c>
      <c r="Y724" s="16" t="n" hidden="false">
        <v/>
      </c>
      <c r="Z724" s="16" t="n" hidden="false">
        <v/>
      </c>
      <c r="AA724" s="16" t="n" hidden="false">
        <f>AA725+AA734+AA738+AA742+AA744+AA746</f>
        <v>151726.88</v>
      </c>
      <c r="AB724" s="16" t="n" hidden="false">
        <f>AB725+AB734+AB738+AB742+AB744+AB746</f>
        <v>727960</v>
      </c>
      <c r="AC724" s="16" t="n" hidden="false">
        <f>AC725+AC734+AC738+AC742+AC744+AC746</f>
        <v>879686.88</v>
      </c>
      <c r="AD724" s="17" t="n" hidden="false">
        <f>AC724/N724-1</f>
        <v>1.267404866551813</v>
      </c>
      <c r="AE724" s="15" t="n">
        <v/>
      </c>
      <c r="AF724" s="16" t="n" hidden="false">
        <v/>
      </c>
      <c r="AG724" s="16" t="n" hidden="false">
        <v/>
      </c>
      <c r="AH724" s="16" t="n" hidden="false">
        <v/>
      </c>
      <c r="AI724" s="16" t="n" hidden="false">
        <f>AI725+AI734+AI738+AI742+AI744+AI746</f>
        <v>149714.96</v>
      </c>
      <c r="AJ724" s="16" t="n" hidden="false">
        <f>AJ725+AJ734+AJ738+AJ742+AJ744+AJ746</f>
        <v>1091000</v>
      </c>
      <c r="AK724" s="16" t="n" hidden="false">
        <f>AK725+AK734+AK738+AK742+AK744+AK746</f>
        <v>1240714.96</v>
      </c>
      <c r="AL724" s="17" t="n" hidden="false">
        <f>AK724/N724-1</f>
        <v>2.197959640261587</v>
      </c>
      <c r="AM724" s="15" t="n">
        <v/>
      </c>
      <c r="AN724" s="16" t="n" hidden="false">
        <v/>
      </c>
      <c r="AO724" s="16" t="n" hidden="false">
        <v/>
      </c>
      <c r="AP724" s="16" t="n" hidden="false">
        <v/>
      </c>
      <c r="AQ724" s="16" t="n" hidden="false">
        <f>AQ725+AQ734+AQ738+AQ742+AQ744+AQ746</f>
        <v>0</v>
      </c>
      <c r="AR724" s="16" t="n" hidden="false">
        <f>AR725+AR734+AR738+AR742+AR744+AR746</f>
        <v>0</v>
      </c>
      <c r="AS724" s="16" t="n" hidden="false">
        <f>AS725+AS734+AS738+AS742+AS744+AS746</f>
        <v>0</v>
      </c>
      <c r="AT724" s="17" t="n" hidden="false">
        <f>AS724/N724-1</f>
        <v>-1</v>
      </c>
    </row>
    <row r="725" customFormat="false" hidden="false" outlineLevel="0" collapsed="false">
      <c r="A725" s="18" t="inlineStr">
        <is>
          <t xml:space="preserve">1.1.1.2.1.1.4.1</t>
        </is>
      </c>
      <c r="B725" s="18" t="inlineStr">
        <is>
          <t xml:space="preserve"/>
        </is>
      </c>
      <c r="C725" s="18" t="inlineStr">
        <is>
          <t xml:space="preserve">Монтаж электрических оконечных устройств / выключатель, переключатель</t>
        </is>
      </c>
      <c r="D725" s="7" t="inlineStr">
        <is>
          <t xml:space="preserve"/>
        </is>
      </c>
      <c r="E725" s="7" t="inlineStr">
        <is>
          <t xml:space="preserve">Выгружается из БО по объектам BIM-КЦ</t>
        </is>
      </c>
      <c r="F725" s="7" t="inlineStr">
        <is>
          <t xml:space="preserve">ШТ</t>
        </is>
      </c>
      <c r="G725" s="7" t="inlineStr">
        <is>
          <t xml:space="preserve">1</t>
        </is>
      </c>
      <c r="H725" s="8" t="n">
        <v>188</v>
      </c>
      <c r="I725" s="19" t="n">
        <f>ROUND((L726+L727+L728+L729+L730+L731+L732+L733)/H725,2)</f>
        <v>89.41</v>
      </c>
      <c r="J725" s="20" t="n">
        <v>478</v>
      </c>
      <c r="K725" s="19" t="n">
        <f>I725+ROUND(J725,2)</f>
        <v>567.41</v>
      </c>
      <c r="L725" s="19" t="n">
        <f>ROUND(H725*I725,2)</f>
        <v>16809.08</v>
      </c>
      <c r="M725" s="19" t="n">
        <f>ROUND(H725*ROUND(J725,2),2)</f>
        <v>89864</v>
      </c>
      <c r="N725" s="19" t="n">
        <f>L725+M725</f>
        <v>106673.08</v>
      </c>
      <c r="O725" s="8" t="n">
        <v>188</v>
      </c>
      <c r="P725" s="19" t="n" hidden="false">
        <f>ROUND((S726+S727+S728+S729+S730+S731+S732+S733)/O725,2)</f>
        <v>185.2</v>
      </c>
      <c r="Q725" s="20" t="n" hidden="false">
        <v>764.8</v>
      </c>
      <c r="R725" s="19" t="n" hidden="false">
        <f>P725+Q725</f>
        <v>950</v>
      </c>
      <c r="S725" s="19" t="n" hidden="false">
        <f>ROUND(O725*P725,2)</f>
        <v>34817.6</v>
      </c>
      <c r="T725" s="19" t="n" hidden="false">
        <f>ROUND(O725*Q725,2)</f>
        <v>143782.4</v>
      </c>
      <c r="U725" s="19" t="n" hidden="false">
        <f>S725+T725</f>
        <v>178600</v>
      </c>
      <c r="V725" s="21" t="n" hidden="false">
        <f>U725/N725-1</f>
        <v>0.6742743342556528</v>
      </c>
      <c r="W725" s="8" t="n">
        <v>188</v>
      </c>
      <c r="X725" s="19" t="n" hidden="false">
        <f>ROUND((AA726+AA727+AA728+AA729+AA730+AA731+AA732+AA733)/W725,2)</f>
        <v>174.61</v>
      </c>
      <c r="Y725" s="20" t="n" hidden="false">
        <v>950</v>
      </c>
      <c r="Z725" s="19" t="n" hidden="false">
        <f>X725+Y725</f>
        <v>1124.61</v>
      </c>
      <c r="AA725" s="19" t="n" hidden="false">
        <f>ROUND(W725*X725,2)</f>
        <v>32826.68</v>
      </c>
      <c r="AB725" s="19" t="n" hidden="false">
        <f>ROUND(W725*Y725,2)</f>
        <v>178600</v>
      </c>
      <c r="AC725" s="19" t="n" hidden="false">
        <f>AA725+AB725</f>
        <v>211426.68</v>
      </c>
      <c r="AD725" s="21" t="n" hidden="false">
        <f>AC725/N725-1</f>
        <v>0.9820059568918418</v>
      </c>
      <c r="AE725" s="8" t="n">
        <v>188</v>
      </c>
      <c r="AF725" s="19" t="n" hidden="false">
        <f>ROUND((AI726+AI727+AI728+AI729+AI730+AI731+AI732+AI733)/AE725,2)</f>
        <v>247.28</v>
      </c>
      <c r="AG725" s="20" t="n" hidden="false">
        <v>1000</v>
      </c>
      <c r="AH725" s="19" t="n" hidden="false">
        <f>AF725+AG725</f>
        <v>1247.28</v>
      </c>
      <c r="AI725" s="19" t="n" hidden="false">
        <f>ROUND(AE725*AF725,2)</f>
        <v>46488.64</v>
      </c>
      <c r="AJ725" s="19" t="n" hidden="false">
        <f>ROUND(AE725*AG725,2)</f>
        <v>188000</v>
      </c>
      <c r="AK725" s="19" t="n" hidden="false">
        <f>AI725+AJ725</f>
        <v>234488.64</v>
      </c>
      <c r="AL725" s="21" t="n" hidden="false">
        <f>AK725/N725-1</f>
        <v>1.198198833295148</v>
      </c>
      <c r="AM725" s="8" t="n">
        <v>0</v>
      </c>
      <c r="AN725" s="19" t="n" hidden="false">
        <f>ROUND((AQ726+AQ727+AQ728+AQ729+AQ730+AQ731+AQ732+AQ733)/AM725,2)</f>
        <v>0</v>
      </c>
      <c r="AO725" s="19" t="n" hidden="false">
        <v>0</v>
      </c>
      <c r="AP725" s="19" t="n" hidden="false">
        <f>AN725+AO725</f>
        <v>0</v>
      </c>
      <c r="AQ725" s="19" t="n" hidden="false">
        <f>ROUND(AM725*AN725,2)</f>
        <v>0</v>
      </c>
      <c r="AR725" s="19" t="n" hidden="false">
        <f>ROUND(AM725*AO725,2)</f>
        <v>0</v>
      </c>
      <c r="AS725" s="19" t="n" hidden="false">
        <f>AQ725+AR725</f>
        <v>0</v>
      </c>
      <c r="AT725" s="21" t="n" hidden="false">
        <f>AS725/N725-1</f>
        <v>-1</v>
      </c>
    </row>
    <row r="726" customFormat="false" hidden="false" outlineLevel="0" collapsed="false">
      <c r="A726" s="18" t="inlineStr">
        <is>
          <t xml:space="preserve">1.1.1.2.1.1.4.1.1</t>
        </is>
      </c>
      <c r="B726" s="18" t="inlineStr">
        <is>
          <t xml:space="preserve"/>
        </is>
      </c>
      <c r="C726" s="22" t="inlineStr">
        <is>
          <t xml:space="preserve">Переключатель Одноклавишный 10А 250В IP20 Белый</t>
        </is>
      </c>
      <c r="D726" s="7" t="inlineStr">
        <is>
          <t xml:space="preserve">Переключатель проходной одноклавишный открытой установки, 10А, 250В, IP20 белый</t>
        </is>
      </c>
      <c r="E726" s="7" t="inlineStr">
        <is>
          <t xml:space="preserve"/>
        </is>
      </c>
      <c r="F726" s="7" t="inlineStr">
        <is>
          <t xml:space="preserve">ШТ</t>
        </is>
      </c>
      <c r="G726" s="7" t="inlineStr">
        <is>
          <t xml:space="preserve">1</t>
        </is>
      </c>
      <c r="H726" s="8" t="n">
        <v>8</v>
      </c>
      <c r="I726" s="20" t="n">
        <v>0</v>
      </c>
      <c r="J726" s="19" t="n">
        <v/>
      </c>
      <c r="K726" s="19" t="n">
        <f>ROUND(I726,2)+J726</f>
        <v>0</v>
      </c>
      <c r="L726" s="19" t="n">
        <f>ROUND(H726*ROUND(I726,2),2)</f>
        <v>0</v>
      </c>
      <c r="M726" s="19" t="n">
        <v/>
      </c>
      <c r="N726" s="19" t="n">
        <f>L726+M726</f>
        <v>0</v>
      </c>
      <c r="O726" s="8" t="n">
        <v>8</v>
      </c>
      <c r="P726" s="20" t="n" hidden="false">
        <v>300</v>
      </c>
      <c r="Q726" s="19" t="n" hidden="false">
        <v/>
      </c>
      <c r="R726" s="19" t="n" hidden="false">
        <f>P726+Q726</f>
        <v>300</v>
      </c>
      <c r="S726" s="19" t="n" hidden="false">
        <f>ROUND(O726*P726,2)</f>
        <v>2400</v>
      </c>
      <c r="T726" s="19" t="n" hidden="false">
        <v/>
      </c>
      <c r="U726" s="19" t="n" hidden="false">
        <f>S726+T726</f>
        <v>2400</v>
      </c>
      <c r="V726" s="21" t="n" hidden="false">
        <f>U726/N726-1</f>
        <v>Infinity</v>
      </c>
      <c r="W726" s="8" t="n">
        <v>8</v>
      </c>
      <c r="X726" s="20" t="n" hidden="false">
        <v>170</v>
      </c>
      <c r="Y726" s="19" t="n" hidden="false">
        <v/>
      </c>
      <c r="Z726" s="19" t="n" hidden="false">
        <f>X726+Y726</f>
        <v>170</v>
      </c>
      <c r="AA726" s="19" t="n" hidden="false">
        <f>ROUND(W726*X726,2)</f>
        <v>1360</v>
      </c>
      <c r="AB726" s="19" t="n" hidden="false">
        <v/>
      </c>
      <c r="AC726" s="19" t="n" hidden="false">
        <f>AA726+AB726</f>
        <v>1360</v>
      </c>
      <c r="AD726" s="21" t="n" hidden="false">
        <f>AC726/N726-1</f>
        <v>Infinity</v>
      </c>
      <c r="AE726" s="8" t="n">
        <v>8</v>
      </c>
      <c r="AF726" s="20" t="n" hidden="false">
        <v>400</v>
      </c>
      <c r="AG726" s="19" t="n" hidden="false">
        <v/>
      </c>
      <c r="AH726" s="19" t="n" hidden="false">
        <f>AF726+AG726</f>
        <v>400</v>
      </c>
      <c r="AI726" s="19" t="n" hidden="false">
        <f>ROUND(AE726*AF726,2)</f>
        <v>3200</v>
      </c>
      <c r="AJ726" s="19" t="n" hidden="false">
        <v/>
      </c>
      <c r="AK726" s="19" t="n" hidden="false">
        <f>AI726+AJ726</f>
        <v>3200</v>
      </c>
      <c r="AL726" s="21" t="n" hidden="false">
        <f>AK726/N726-1</f>
        <v>Infinity</v>
      </c>
      <c r="AM726" s="8" t="n">
        <v>0</v>
      </c>
      <c r="AN726" s="19" t="n" hidden="false">
        <v>0</v>
      </c>
      <c r="AO726" s="19" t="n" hidden="false">
        <v/>
      </c>
      <c r="AP726" s="19" t="n" hidden="false">
        <f>AN726+AO726</f>
        <v>0</v>
      </c>
      <c r="AQ726" s="19" t="n" hidden="false">
        <f>ROUND(AM726*AN726,2)</f>
        <v>0</v>
      </c>
      <c r="AR726" s="19" t="n" hidden="false">
        <v/>
      </c>
      <c r="AS726" s="19" t="n" hidden="false">
        <f>AQ726+AR726</f>
        <v>0</v>
      </c>
      <c r="AT726" s="21" t="n" hidden="false">
        <f>AS726/N726-1</f>
        <v>NaN</v>
      </c>
    </row>
    <row r="727" customFormat="false" hidden="false" outlineLevel="0" collapsed="false">
      <c r="A727" s="18" t="inlineStr">
        <is>
          <t xml:space="preserve">1.1.1.2.1.1.4.1.2</t>
        </is>
      </c>
      <c r="B727" s="18" t="inlineStr">
        <is>
          <t xml:space="preserve"/>
        </is>
      </c>
      <c r="C727" s="22" t="inlineStr">
        <is>
          <t xml:space="preserve">Рамка Schneider Electric Glossa_ / белый / 1 пост / GSL000101</t>
        </is>
      </c>
      <c r="D727" s="7" t="inlineStr">
        <is>
          <t xml:space="preserve"/>
        </is>
      </c>
      <c r="E727" s="7" t="inlineStr">
        <is>
          <t xml:space="preserve"/>
        </is>
      </c>
      <c r="F727" s="7" t="inlineStr">
        <is>
          <t xml:space="preserve">ШТ</t>
        </is>
      </c>
      <c r="G727" s="7" t="inlineStr">
        <is>
          <t xml:space="preserve">1</t>
        </is>
      </c>
      <c r="H727" s="8" t="n">
        <v>170</v>
      </c>
      <c r="I727" s="23" t="n">
        <v>10.66</v>
      </c>
      <c r="J727" s="19" t="n">
        <v/>
      </c>
      <c r="K727" s="19" t="n">
        <f>ROUND(I727,2)+J727</f>
        <v>10.66</v>
      </c>
      <c r="L727" s="19" t="n">
        <f>ROUND(H727*ROUND(I727,2),2)</f>
        <v>1812.2</v>
      </c>
      <c r="M727" s="19" t="n">
        <v/>
      </c>
      <c r="N727" s="19" t="n">
        <f>L727+M727</f>
        <v>1812.2</v>
      </c>
      <c r="O727" s="8" t="n">
        <v>170</v>
      </c>
      <c r="P727" s="23" t="n" hidden="false">
        <v>10.66</v>
      </c>
      <c r="Q727" s="19" t="n" hidden="false">
        <v/>
      </c>
      <c r="R727" s="19" t="n" hidden="false">
        <f>P727+Q727</f>
        <v>10.66</v>
      </c>
      <c r="S727" s="19" t="n" hidden="false">
        <f>ROUND(O727*P727,2)</f>
        <v>1812.2</v>
      </c>
      <c r="T727" s="19" t="n" hidden="false">
        <v/>
      </c>
      <c r="U727" s="19" t="n" hidden="false">
        <f>S727+T727</f>
        <v>1812.2</v>
      </c>
      <c r="V727" s="21" t="n" hidden="false">
        <f>U727/N727-1</f>
        <v>0</v>
      </c>
      <c r="W727" s="8" t="n">
        <v>170</v>
      </c>
      <c r="X727" s="23" t="n" hidden="false">
        <v>10.66</v>
      </c>
      <c r="Y727" s="19" t="n" hidden="false">
        <v/>
      </c>
      <c r="Z727" s="19" t="n" hidden="false">
        <f>X727+Y727</f>
        <v>10.66</v>
      </c>
      <c r="AA727" s="19" t="n" hidden="false">
        <f>ROUND(W727*X727,2)</f>
        <v>1812.2</v>
      </c>
      <c r="AB727" s="19" t="n" hidden="false">
        <v/>
      </c>
      <c r="AC727" s="19" t="n" hidden="false">
        <f>AA727+AB727</f>
        <v>1812.2</v>
      </c>
      <c r="AD727" s="21" t="n" hidden="false">
        <f>AC727/N727-1</f>
        <v>0</v>
      </c>
      <c r="AE727" s="8" t="n">
        <v>170</v>
      </c>
      <c r="AF727" s="23" t="n" hidden="false">
        <v>10.66</v>
      </c>
      <c r="AG727" s="19" t="n" hidden="false">
        <v/>
      </c>
      <c r="AH727" s="19" t="n" hidden="false">
        <f>AF727+AG727</f>
        <v>10.66</v>
      </c>
      <c r="AI727" s="19" t="n" hidden="false">
        <f>ROUND(AE727*AF727,2)</f>
        <v>1812.2</v>
      </c>
      <c r="AJ727" s="19" t="n" hidden="false">
        <v/>
      </c>
      <c r="AK727" s="19" t="n" hidden="false">
        <f>AI727+AJ727</f>
        <v>1812.2</v>
      </c>
      <c r="AL727" s="21" t="n" hidden="false">
        <f>AK727/N727-1</f>
        <v>0</v>
      </c>
      <c r="AM727" s="8" t="n">
        <v>0</v>
      </c>
      <c r="AN727" s="23" t="n" hidden="false">
        <v>0</v>
      </c>
      <c r="AO727" s="19" t="n" hidden="false">
        <v/>
      </c>
      <c r="AP727" s="19" t="n" hidden="false">
        <f>AN727+AO727</f>
        <v>0</v>
      </c>
      <c r="AQ727" s="19" t="n" hidden="false">
        <f>ROUND(AM727*AN727,2)</f>
        <v>0</v>
      </c>
      <c r="AR727" s="19" t="n" hidden="false">
        <v/>
      </c>
      <c r="AS727" s="19" t="n" hidden="false">
        <f>AQ727+AR727</f>
        <v>0</v>
      </c>
      <c r="AT727" s="21" t="n" hidden="false">
        <f>AS727/N727-1</f>
        <v>-1</v>
      </c>
    </row>
    <row r="728" customFormat="false" hidden="false" outlineLevel="0" collapsed="false">
      <c r="A728" s="18" t="inlineStr">
        <is>
          <t xml:space="preserve">1.1.1.2.1.1.4.1.3</t>
        </is>
      </c>
      <c r="B728" s="18" t="inlineStr">
        <is>
          <t xml:space="preserve"/>
        </is>
      </c>
      <c r="C728" s="22" t="inlineStr">
        <is>
          <t xml:space="preserve">Переключатель_ / проходной/одноклавишный/открытой установки / 10А, 220В, IP20</t>
        </is>
      </c>
      <c r="D728" s="7" t="inlineStr">
        <is>
          <t xml:space="preserve">Переключатель проходной одноклавишный скрытой установки, 10А, 250В, IP20 белый</t>
        </is>
      </c>
      <c r="E728" s="7" t="inlineStr">
        <is>
          <t xml:space="preserve"/>
        </is>
      </c>
      <c r="F728" s="7" t="inlineStr">
        <is>
          <t xml:space="preserve">ШТ</t>
        </is>
      </c>
      <c r="G728" s="7" t="inlineStr">
        <is>
          <t xml:space="preserve">1</t>
        </is>
      </c>
      <c r="H728" s="8" t="n">
        <v>50</v>
      </c>
      <c r="I728" s="20" t="n">
        <v>86.78</v>
      </c>
      <c r="J728" s="19" t="n">
        <v/>
      </c>
      <c r="K728" s="19" t="n">
        <f>ROUND(I728,2)+J728</f>
        <v>86.78</v>
      </c>
      <c r="L728" s="19" t="n">
        <f>ROUND(H728*ROUND(I728,2),2)</f>
        <v>4339</v>
      </c>
      <c r="M728" s="19" t="n">
        <v/>
      </c>
      <c r="N728" s="19" t="n">
        <f>L728+M728</f>
        <v>4339</v>
      </c>
      <c r="O728" s="8" t="n">
        <v>50</v>
      </c>
      <c r="P728" s="20" t="n" hidden="false">
        <v>300</v>
      </c>
      <c r="Q728" s="19" t="n" hidden="false">
        <v/>
      </c>
      <c r="R728" s="19" t="n" hidden="false">
        <f>P728+Q728</f>
        <v>300</v>
      </c>
      <c r="S728" s="19" t="n" hidden="false">
        <f>ROUND(O728*P728,2)</f>
        <v>15000</v>
      </c>
      <c r="T728" s="19" t="n" hidden="false">
        <v/>
      </c>
      <c r="U728" s="19" t="n" hidden="false">
        <f>S728+T728</f>
        <v>15000</v>
      </c>
      <c r="V728" s="21" t="n" hidden="false">
        <f>U728/N728-1</f>
        <v>2.45701774602443</v>
      </c>
      <c r="W728" s="8" t="n">
        <v>50</v>
      </c>
      <c r="X728" s="20" t="n" hidden="false">
        <v>277</v>
      </c>
      <c r="Y728" s="19" t="n" hidden="false">
        <v/>
      </c>
      <c r="Z728" s="19" t="n" hidden="false">
        <f>X728+Y728</f>
        <v>277</v>
      </c>
      <c r="AA728" s="19" t="n" hidden="false">
        <f>ROUND(W728*X728,2)</f>
        <v>13850</v>
      </c>
      <c r="AB728" s="19" t="n" hidden="false">
        <v/>
      </c>
      <c r="AC728" s="19" t="n" hidden="false">
        <f>AA728+AB728</f>
        <v>13850</v>
      </c>
      <c r="AD728" s="21" t="n" hidden="false">
        <f>AC728/N728-1</f>
        <v>2.191979718829223</v>
      </c>
      <c r="AE728" s="8" t="n">
        <v>50</v>
      </c>
      <c r="AF728" s="20" t="n" hidden="false">
        <v>400</v>
      </c>
      <c r="AG728" s="19" t="n" hidden="false">
        <v/>
      </c>
      <c r="AH728" s="19" t="n" hidden="false">
        <f>AF728+AG728</f>
        <v>400</v>
      </c>
      <c r="AI728" s="19" t="n" hidden="false">
        <f>ROUND(AE728*AF728,2)</f>
        <v>20000</v>
      </c>
      <c r="AJ728" s="19" t="n" hidden="false">
        <v/>
      </c>
      <c r="AK728" s="19" t="n" hidden="false">
        <f>AI728+AJ728</f>
        <v>20000</v>
      </c>
      <c r="AL728" s="21" t="n" hidden="false">
        <f>AK728/N728-1</f>
        <v>3.6093569946992394</v>
      </c>
      <c r="AM728" s="8" t="n">
        <v>0</v>
      </c>
      <c r="AN728" s="19" t="n" hidden="false">
        <v>0</v>
      </c>
      <c r="AO728" s="19" t="n" hidden="false">
        <v/>
      </c>
      <c r="AP728" s="19" t="n" hidden="false">
        <f>AN728+AO728</f>
        <v>0</v>
      </c>
      <c r="AQ728" s="19" t="n" hidden="false">
        <f>ROUND(AM728*AN728,2)</f>
        <v>0</v>
      </c>
      <c r="AR728" s="19" t="n" hidden="false">
        <v/>
      </c>
      <c r="AS728" s="19" t="n" hidden="false">
        <f>AQ728+AR728</f>
        <v>0</v>
      </c>
      <c r="AT728" s="21" t="n" hidden="false">
        <f>AS728/N728-1</f>
        <v>-1</v>
      </c>
    </row>
    <row r="729" customFormat="false" hidden="false" outlineLevel="0" collapsed="false">
      <c r="A729" s="18" t="inlineStr">
        <is>
          <t xml:space="preserve">1.1.1.2.1.1.4.1.4</t>
        </is>
      </c>
      <c r="B729" s="18" t="inlineStr">
        <is>
          <t xml:space="preserve"/>
        </is>
      </c>
      <c r="C729" s="22" t="inlineStr">
        <is>
          <t xml:space="preserve">Выключатель_ / марку и артикул указать в примечании</t>
        </is>
      </c>
      <c r="D729" s="7" t="inlineStr">
        <is>
          <t xml:space="preserve">Выключатель одноклавишный, одинарный, 250В, 16А, IP44,открытый монтаж</t>
        </is>
      </c>
      <c r="E729" s="7" t="inlineStr">
        <is>
          <t xml:space="preserve"/>
        </is>
      </c>
      <c r="F729" s="7" t="inlineStr">
        <is>
          <t xml:space="preserve">ШТ</t>
        </is>
      </c>
      <c r="G729" s="7" t="inlineStr">
        <is>
          <t xml:space="preserve">1</t>
        </is>
      </c>
      <c r="H729" s="8" t="n">
        <v>10</v>
      </c>
      <c r="I729" s="20" t="n">
        <v>0</v>
      </c>
      <c r="J729" s="19" t="n">
        <v/>
      </c>
      <c r="K729" s="19" t="n">
        <f>ROUND(I729,2)+J729</f>
        <v>0</v>
      </c>
      <c r="L729" s="19" t="n">
        <f>ROUND(H729*ROUND(I729,2),2)</f>
        <v>0</v>
      </c>
      <c r="M729" s="19" t="n">
        <v/>
      </c>
      <c r="N729" s="19" t="n">
        <f>L729+M729</f>
        <v>0</v>
      </c>
      <c r="O729" s="8" t="n">
        <v>10</v>
      </c>
      <c r="P729" s="20" t="n" hidden="false">
        <v>200</v>
      </c>
      <c r="Q729" s="19" t="n" hidden="false">
        <v/>
      </c>
      <c r="R729" s="19" t="n" hidden="false">
        <f>P729+Q729</f>
        <v>200</v>
      </c>
      <c r="S729" s="19" t="n" hidden="false">
        <f>ROUND(O729*P729,2)</f>
        <v>2000</v>
      </c>
      <c r="T729" s="19" t="n" hidden="false">
        <v/>
      </c>
      <c r="U729" s="19" t="n" hidden="false">
        <f>S729+T729</f>
        <v>2000</v>
      </c>
      <c r="V729" s="21" t="n" hidden="false">
        <f>U729/N729-1</f>
        <v>Infinity</v>
      </c>
      <c r="W729" s="8" t="n">
        <v>10</v>
      </c>
      <c r="X729" s="20" t="n" hidden="false">
        <v>190</v>
      </c>
      <c r="Y729" s="19" t="n" hidden="false">
        <v/>
      </c>
      <c r="Z729" s="19" t="n" hidden="false">
        <f>X729+Y729</f>
        <v>190</v>
      </c>
      <c r="AA729" s="19" t="n" hidden="false">
        <f>ROUND(W729*X729,2)</f>
        <v>1900</v>
      </c>
      <c r="AB729" s="19" t="n" hidden="false">
        <v/>
      </c>
      <c r="AC729" s="19" t="n" hidden="false">
        <f>AA729+AB729</f>
        <v>1900</v>
      </c>
      <c r="AD729" s="21" t="n" hidden="false">
        <f>AC729/N729-1</f>
        <v>Infinity</v>
      </c>
      <c r="AE729" s="8" t="n">
        <v>10</v>
      </c>
      <c r="AF729" s="20" t="n" hidden="false">
        <v>350</v>
      </c>
      <c r="AG729" s="19" t="n" hidden="false">
        <v/>
      </c>
      <c r="AH729" s="19" t="n" hidden="false">
        <f>AF729+AG729</f>
        <v>350</v>
      </c>
      <c r="AI729" s="19" t="n" hidden="false">
        <f>ROUND(AE729*AF729,2)</f>
        <v>3500</v>
      </c>
      <c r="AJ729" s="19" t="n" hidden="false">
        <v/>
      </c>
      <c r="AK729" s="19" t="n" hidden="false">
        <f>AI729+AJ729</f>
        <v>3500</v>
      </c>
      <c r="AL729" s="21" t="n" hidden="false">
        <f>AK729/N729-1</f>
        <v>Infinity</v>
      </c>
      <c r="AM729" s="8" t="n">
        <v>0</v>
      </c>
      <c r="AN729" s="19" t="n" hidden="false">
        <v>0</v>
      </c>
      <c r="AO729" s="19" t="n" hidden="false">
        <v/>
      </c>
      <c r="AP729" s="19" t="n" hidden="false">
        <f>AN729+AO729</f>
        <v>0</v>
      </c>
      <c r="AQ729" s="19" t="n" hidden="false">
        <f>ROUND(AM729*AN729,2)</f>
        <v>0</v>
      </c>
      <c r="AR729" s="19" t="n" hidden="false">
        <v/>
      </c>
      <c r="AS729" s="19" t="n" hidden="false">
        <f>AQ729+AR729</f>
        <v>0</v>
      </c>
      <c r="AT729" s="21" t="n" hidden="false">
        <f>AS729/N729-1</f>
        <v>NaN</v>
      </c>
    </row>
    <row r="730" customFormat="false" hidden="false" outlineLevel="0" collapsed="false">
      <c r="A730" s="18" t="inlineStr">
        <is>
          <t xml:space="preserve">1.1.1.2.1.1.4.1.5</t>
        </is>
      </c>
      <c r="B730" s="18" t="inlineStr">
        <is>
          <t xml:space="preserve"/>
        </is>
      </c>
      <c r="C730" s="22" t="inlineStr">
        <is>
          <t xml:space="preserve">Выключатель Одноклавишный Открытый 16А 220...250В IP44 Белый</t>
        </is>
      </c>
      <c r="D730" s="7" t="inlineStr">
        <is>
          <t xml:space="preserve">Выключатель одноклавишный, одинарный, 250В, 16А, IP44, скрытый монтаж</t>
        </is>
      </c>
      <c r="E730" s="7" t="inlineStr">
        <is>
          <t xml:space="preserve"/>
        </is>
      </c>
      <c r="F730" s="7" t="inlineStr">
        <is>
          <t xml:space="preserve">ШТ</t>
        </is>
      </c>
      <c r="G730" s="7" t="inlineStr">
        <is>
          <t xml:space="preserve">1</t>
        </is>
      </c>
      <c r="H730" s="8" t="n">
        <v>12</v>
      </c>
      <c r="I730" s="23" t="n">
        <v>133.56</v>
      </c>
      <c r="J730" s="19" t="n">
        <v/>
      </c>
      <c r="K730" s="19" t="n">
        <f>ROUND(I730,2)+J730</f>
        <v>133.56</v>
      </c>
      <c r="L730" s="19" t="n">
        <f>ROUND(H730*ROUND(I730,2),2)</f>
        <v>1602.72</v>
      </c>
      <c r="M730" s="19" t="n">
        <v/>
      </c>
      <c r="N730" s="19" t="n">
        <f>L730+M730</f>
        <v>1602.72</v>
      </c>
      <c r="O730" s="8" t="n">
        <v>12</v>
      </c>
      <c r="P730" s="23" t="n" hidden="false">
        <v>133.56</v>
      </c>
      <c r="Q730" s="19" t="n" hidden="false">
        <v/>
      </c>
      <c r="R730" s="19" t="n" hidden="false">
        <f>P730+Q730</f>
        <v>133.56</v>
      </c>
      <c r="S730" s="19" t="n" hidden="false">
        <f>ROUND(O730*P730,2)</f>
        <v>1602.72</v>
      </c>
      <c r="T730" s="19" t="n" hidden="false">
        <v/>
      </c>
      <c r="U730" s="19" t="n" hidden="false">
        <f>S730+T730</f>
        <v>1602.72</v>
      </c>
      <c r="V730" s="21" t="n" hidden="false">
        <f>U730/N730-1</f>
        <v>0</v>
      </c>
      <c r="W730" s="8" t="n">
        <v>12</v>
      </c>
      <c r="X730" s="23" t="n" hidden="false">
        <v>133.56</v>
      </c>
      <c r="Y730" s="19" t="n" hidden="false">
        <v/>
      </c>
      <c r="Z730" s="19" t="n" hidden="false">
        <f>X730+Y730</f>
        <v>133.56</v>
      </c>
      <c r="AA730" s="19" t="n" hidden="false">
        <f>ROUND(W730*X730,2)</f>
        <v>1602.72</v>
      </c>
      <c r="AB730" s="19" t="n" hidden="false">
        <v/>
      </c>
      <c r="AC730" s="19" t="n" hidden="false">
        <f>AA730+AB730</f>
        <v>1602.72</v>
      </c>
      <c r="AD730" s="21" t="n" hidden="false">
        <f>AC730/N730-1</f>
        <v>0</v>
      </c>
      <c r="AE730" s="8" t="n">
        <v>12</v>
      </c>
      <c r="AF730" s="23" t="n" hidden="false">
        <v>133.56</v>
      </c>
      <c r="AG730" s="19" t="n" hidden="false">
        <v/>
      </c>
      <c r="AH730" s="19" t="n" hidden="false">
        <f>AF730+AG730</f>
        <v>133.56</v>
      </c>
      <c r="AI730" s="19" t="n" hidden="false">
        <f>ROUND(AE730*AF730,2)</f>
        <v>1602.72</v>
      </c>
      <c r="AJ730" s="19" t="n" hidden="false">
        <v/>
      </c>
      <c r="AK730" s="19" t="n" hidden="false">
        <f>AI730+AJ730</f>
        <v>1602.72</v>
      </c>
      <c r="AL730" s="21" t="n" hidden="false">
        <f>AK730/N730-1</f>
        <v>0</v>
      </c>
      <c r="AM730" s="8" t="n">
        <v>0</v>
      </c>
      <c r="AN730" s="23" t="n" hidden="false">
        <v>0</v>
      </c>
      <c r="AO730" s="19" t="n" hidden="false">
        <v/>
      </c>
      <c r="AP730" s="19" t="n" hidden="false">
        <f>AN730+AO730</f>
        <v>0</v>
      </c>
      <c r="AQ730" s="19" t="n" hidden="false">
        <f>ROUND(AM730*AN730,2)</f>
        <v>0</v>
      </c>
      <c r="AR730" s="19" t="n" hidden="false">
        <v/>
      </c>
      <c r="AS730" s="19" t="n" hidden="false">
        <f>AQ730+AR730</f>
        <v>0</v>
      </c>
      <c r="AT730" s="21" t="n" hidden="false">
        <f>AS730/N730-1</f>
        <v>-1</v>
      </c>
    </row>
    <row r="731" customFormat="false" hidden="false" outlineLevel="0" collapsed="false">
      <c r="A731" s="18" t="inlineStr">
        <is>
          <t xml:space="preserve">1.1.1.2.1.1.4.1.6</t>
        </is>
      </c>
      <c r="B731" s="18" t="inlineStr">
        <is>
          <t xml:space="preserve"/>
        </is>
      </c>
      <c r="C731" s="22" t="inlineStr">
        <is>
          <t xml:space="preserve">Выключатель Трехклавишный Скрытый 10А 220...250В IP20 Белый</t>
        </is>
      </c>
      <c r="D731" s="7" t="inlineStr">
        <is>
          <t xml:space="preserve"/>
        </is>
      </c>
      <c r="E731" s="7" t="inlineStr">
        <is>
          <t xml:space="preserve"/>
        </is>
      </c>
      <c r="F731" s="7" t="inlineStr">
        <is>
          <t xml:space="preserve">ШТ</t>
        </is>
      </c>
      <c r="G731" s="7" t="inlineStr">
        <is>
          <t xml:space="preserve">1</t>
        </is>
      </c>
      <c r="H731" s="8" t="n">
        <v>3</v>
      </c>
      <c r="I731" s="23" t="n">
        <v>153.46</v>
      </c>
      <c r="J731" s="19" t="n">
        <v/>
      </c>
      <c r="K731" s="19" t="n">
        <f>ROUND(I731,2)+J731</f>
        <v>153.46</v>
      </c>
      <c r="L731" s="19" t="n">
        <f>ROUND(H731*ROUND(I731,2),2)</f>
        <v>460.38</v>
      </c>
      <c r="M731" s="19" t="n">
        <v/>
      </c>
      <c r="N731" s="19" t="n">
        <f>L731+M731</f>
        <v>460.38</v>
      </c>
      <c r="O731" s="8" t="n">
        <v>3</v>
      </c>
      <c r="P731" s="23" t="n" hidden="false">
        <v>153.46</v>
      </c>
      <c r="Q731" s="19" t="n" hidden="false">
        <v/>
      </c>
      <c r="R731" s="19" t="n" hidden="false">
        <f>P731+Q731</f>
        <v>153.46</v>
      </c>
      <c r="S731" s="19" t="n" hidden="false">
        <f>ROUND(O731*P731,2)</f>
        <v>460.38</v>
      </c>
      <c r="T731" s="19" t="n" hidden="false">
        <v/>
      </c>
      <c r="U731" s="19" t="n" hidden="false">
        <f>S731+T731</f>
        <v>460.38</v>
      </c>
      <c r="V731" s="21" t="n" hidden="false">
        <f>U731/N731-1</f>
        <v>0</v>
      </c>
      <c r="W731" s="8" t="n">
        <v>3</v>
      </c>
      <c r="X731" s="23" t="n" hidden="false">
        <v>153.46</v>
      </c>
      <c r="Y731" s="19" t="n" hidden="false">
        <v/>
      </c>
      <c r="Z731" s="19" t="n" hidden="false">
        <f>X731+Y731</f>
        <v>153.46</v>
      </c>
      <c r="AA731" s="19" t="n" hidden="false">
        <f>ROUND(W731*X731,2)</f>
        <v>460.38</v>
      </c>
      <c r="AB731" s="19" t="n" hidden="false">
        <v/>
      </c>
      <c r="AC731" s="19" t="n" hidden="false">
        <f>AA731+AB731</f>
        <v>460.38</v>
      </c>
      <c r="AD731" s="21" t="n" hidden="false">
        <f>AC731/N731-1</f>
        <v>0</v>
      </c>
      <c r="AE731" s="8" t="n">
        <v>3</v>
      </c>
      <c r="AF731" s="23" t="n" hidden="false">
        <v>153.46</v>
      </c>
      <c r="AG731" s="19" t="n" hidden="false">
        <v/>
      </c>
      <c r="AH731" s="19" t="n" hidden="false">
        <f>AF731+AG731</f>
        <v>153.46</v>
      </c>
      <c r="AI731" s="19" t="n" hidden="false">
        <f>ROUND(AE731*AF731,2)</f>
        <v>460.38</v>
      </c>
      <c r="AJ731" s="19" t="n" hidden="false">
        <v/>
      </c>
      <c r="AK731" s="19" t="n" hidden="false">
        <f>AI731+AJ731</f>
        <v>460.38</v>
      </c>
      <c r="AL731" s="21" t="n" hidden="false">
        <f>AK731/N731-1</f>
        <v>0</v>
      </c>
      <c r="AM731" s="8" t="n">
        <v>0</v>
      </c>
      <c r="AN731" s="23" t="n" hidden="false">
        <v>0</v>
      </c>
      <c r="AO731" s="19" t="n" hidden="false">
        <v/>
      </c>
      <c r="AP731" s="19" t="n" hidden="false">
        <f>AN731+AO731</f>
        <v>0</v>
      </c>
      <c r="AQ731" s="19" t="n" hidden="false">
        <f>ROUND(AM731*AN731,2)</f>
        <v>0</v>
      </c>
      <c r="AR731" s="19" t="n" hidden="false">
        <v/>
      </c>
      <c r="AS731" s="19" t="n" hidden="false">
        <f>AQ731+AR731</f>
        <v>0</v>
      </c>
      <c r="AT731" s="21" t="n" hidden="false">
        <f>AS731/N731-1</f>
        <v>-1</v>
      </c>
    </row>
    <row r="732" customFormat="false" hidden="false" outlineLevel="0" collapsed="false">
      <c r="A732" s="18" t="inlineStr">
        <is>
          <t xml:space="preserve">1.1.1.2.1.1.4.1.7</t>
        </is>
      </c>
      <c r="B732" s="18" t="inlineStr">
        <is>
          <t xml:space="preserve"/>
        </is>
      </c>
      <c r="C732" s="22" t="inlineStr">
        <is>
          <t xml:space="preserve">Выключатель Одноклавишный Скрытый 10А 220...250В IP20 Белый</t>
        </is>
      </c>
      <c r="D732" s="7" t="inlineStr">
        <is>
          <t xml:space="preserve"/>
        </is>
      </c>
      <c r="E732" s="7" t="inlineStr">
        <is>
          <t xml:space="preserve"/>
        </is>
      </c>
      <c r="F732" s="7" t="inlineStr">
        <is>
          <t xml:space="preserve">ШТ</t>
        </is>
      </c>
      <c r="G732" s="7" t="inlineStr">
        <is>
          <t xml:space="preserve">1</t>
        </is>
      </c>
      <c r="H732" s="8" t="n">
        <v>82</v>
      </c>
      <c r="I732" s="23" t="n">
        <v>81.86</v>
      </c>
      <c r="J732" s="19" t="n">
        <v/>
      </c>
      <c r="K732" s="19" t="n">
        <f>ROUND(I732,2)+J732</f>
        <v>81.86</v>
      </c>
      <c r="L732" s="19" t="n">
        <f>ROUND(H732*ROUND(I732,2),2)</f>
        <v>6712.52</v>
      </c>
      <c r="M732" s="19" t="n">
        <v/>
      </c>
      <c r="N732" s="19" t="n">
        <f>L732+M732</f>
        <v>6712.52</v>
      </c>
      <c r="O732" s="8" t="n">
        <v>82</v>
      </c>
      <c r="P732" s="23" t="n" hidden="false">
        <v>81.86</v>
      </c>
      <c r="Q732" s="19" t="n" hidden="false">
        <v/>
      </c>
      <c r="R732" s="19" t="n" hidden="false">
        <f>P732+Q732</f>
        <v>81.86</v>
      </c>
      <c r="S732" s="19" t="n" hidden="false">
        <f>ROUND(O732*P732,2)</f>
        <v>6712.52</v>
      </c>
      <c r="T732" s="19" t="n" hidden="false">
        <v/>
      </c>
      <c r="U732" s="19" t="n" hidden="false">
        <f>S732+T732</f>
        <v>6712.52</v>
      </c>
      <c r="V732" s="21" t="n" hidden="false">
        <f>U732/N732-1</f>
        <v>0</v>
      </c>
      <c r="W732" s="8" t="n">
        <v>82</v>
      </c>
      <c r="X732" s="23" t="n" hidden="false">
        <v>81.86</v>
      </c>
      <c r="Y732" s="19" t="n" hidden="false">
        <v/>
      </c>
      <c r="Z732" s="19" t="n" hidden="false">
        <f>X732+Y732</f>
        <v>81.86</v>
      </c>
      <c r="AA732" s="19" t="n" hidden="false">
        <f>ROUND(W732*X732,2)</f>
        <v>6712.52</v>
      </c>
      <c r="AB732" s="19" t="n" hidden="false">
        <v/>
      </c>
      <c r="AC732" s="19" t="n" hidden="false">
        <f>AA732+AB732</f>
        <v>6712.52</v>
      </c>
      <c r="AD732" s="21" t="n" hidden="false">
        <f>AC732/N732-1</f>
        <v>0</v>
      </c>
      <c r="AE732" s="8" t="n">
        <v>82</v>
      </c>
      <c r="AF732" s="23" t="n" hidden="false">
        <v>81.86</v>
      </c>
      <c r="AG732" s="19" t="n" hidden="false">
        <v/>
      </c>
      <c r="AH732" s="19" t="n" hidden="false">
        <f>AF732+AG732</f>
        <v>81.86</v>
      </c>
      <c r="AI732" s="19" t="n" hidden="false">
        <f>ROUND(AE732*AF732,2)</f>
        <v>6712.52</v>
      </c>
      <c r="AJ732" s="19" t="n" hidden="false">
        <v/>
      </c>
      <c r="AK732" s="19" t="n" hidden="false">
        <f>AI732+AJ732</f>
        <v>6712.52</v>
      </c>
      <c r="AL732" s="21" t="n" hidden="false">
        <f>AK732/N732-1</f>
        <v>0</v>
      </c>
      <c r="AM732" s="8" t="n">
        <v>0</v>
      </c>
      <c r="AN732" s="23" t="n" hidden="false">
        <v>0</v>
      </c>
      <c r="AO732" s="19" t="n" hidden="false">
        <v/>
      </c>
      <c r="AP732" s="19" t="n" hidden="false">
        <f>AN732+AO732</f>
        <v>0</v>
      </c>
      <c r="AQ732" s="19" t="n" hidden="false">
        <f>ROUND(AM732*AN732,2)</f>
        <v>0</v>
      </c>
      <c r="AR732" s="19" t="n" hidden="false">
        <v/>
      </c>
      <c r="AS732" s="19" t="n" hidden="false">
        <f>AQ732+AR732</f>
        <v>0</v>
      </c>
      <c r="AT732" s="21" t="n" hidden="false">
        <f>AS732/N732-1</f>
        <v>-1</v>
      </c>
    </row>
    <row r="733" customFormat="false" hidden="false" outlineLevel="0" collapsed="false">
      <c r="A733" s="18" t="inlineStr">
        <is>
          <t xml:space="preserve">1.1.1.2.1.1.4.1.8</t>
        </is>
      </c>
      <c r="B733" s="18" t="inlineStr">
        <is>
          <t xml:space="preserve"/>
        </is>
      </c>
      <c r="C733" s="22" t="inlineStr">
        <is>
          <t xml:space="preserve">Выключатель Двухклавишный Скрытый 10А 220...250В IP20 Белый</t>
        </is>
      </c>
      <c r="D733" s="7" t="inlineStr">
        <is>
          <t xml:space="preserve"/>
        </is>
      </c>
      <c r="E733" s="7" t="inlineStr">
        <is>
          <t xml:space="preserve"/>
        </is>
      </c>
      <c r="F733" s="7" t="inlineStr">
        <is>
          <t xml:space="preserve">ШТ</t>
        </is>
      </c>
      <c r="G733" s="7" t="inlineStr">
        <is>
          <t xml:space="preserve">1</t>
        </is>
      </c>
      <c r="H733" s="8" t="n">
        <v>23</v>
      </c>
      <c r="I733" s="20" t="n">
        <v>81.87</v>
      </c>
      <c r="J733" s="19" t="n">
        <v/>
      </c>
      <c r="K733" s="19" t="n">
        <f>ROUND(I733,2)+J733</f>
        <v>81.87</v>
      </c>
      <c r="L733" s="19" t="n">
        <f>ROUND(H733*ROUND(I733,2),2)</f>
        <v>1883.01</v>
      </c>
      <c r="M733" s="19" t="n">
        <v/>
      </c>
      <c r="N733" s="19" t="n">
        <f>L733+M733</f>
        <v>1883.01</v>
      </c>
      <c r="O733" s="8" t="n">
        <v>23</v>
      </c>
      <c r="P733" s="20" t="n" hidden="false">
        <v>210</v>
      </c>
      <c r="Q733" s="19" t="n" hidden="false">
        <v/>
      </c>
      <c r="R733" s="19" t="n" hidden="false">
        <f>P733+Q733</f>
        <v>210</v>
      </c>
      <c r="S733" s="19" t="n" hidden="false">
        <f>ROUND(O733*P733,2)</f>
        <v>4830</v>
      </c>
      <c r="T733" s="19" t="n" hidden="false">
        <v/>
      </c>
      <c r="U733" s="19" t="n" hidden="false">
        <f>S733+T733</f>
        <v>4830</v>
      </c>
      <c r="V733" s="21" t="n" hidden="false">
        <f>U733/N733-1</f>
        <v>1.5650421399780141</v>
      </c>
      <c r="W733" s="8" t="n">
        <v>23</v>
      </c>
      <c r="X733" s="20" t="n" hidden="false">
        <v>223</v>
      </c>
      <c r="Y733" s="19" t="n" hidden="false">
        <v/>
      </c>
      <c r="Z733" s="19" t="n" hidden="false">
        <f>X733+Y733</f>
        <v>223</v>
      </c>
      <c r="AA733" s="19" t="n" hidden="false">
        <f>ROUND(W733*X733,2)</f>
        <v>5129</v>
      </c>
      <c r="AB733" s="19" t="n" hidden="false">
        <v/>
      </c>
      <c r="AC733" s="19" t="n" hidden="false">
        <f>AA733+AB733</f>
        <v>5129</v>
      </c>
      <c r="AD733" s="21" t="n" hidden="false">
        <f>AC733/N733-1</f>
        <v>1.7238304629290337</v>
      </c>
      <c r="AE733" s="8" t="n">
        <v>23</v>
      </c>
      <c r="AF733" s="20" t="n" hidden="false">
        <v>400</v>
      </c>
      <c r="AG733" s="19" t="n" hidden="false">
        <v/>
      </c>
      <c r="AH733" s="19" t="n" hidden="false">
        <f>AF733+AG733</f>
        <v>400</v>
      </c>
      <c r="AI733" s="19" t="n" hidden="false">
        <f>ROUND(AE733*AF733,2)</f>
        <v>9200</v>
      </c>
      <c r="AJ733" s="19" t="n" hidden="false">
        <v/>
      </c>
      <c r="AK733" s="19" t="n" hidden="false">
        <f>AI733+AJ733</f>
        <v>9200</v>
      </c>
      <c r="AL733" s="21" t="n" hidden="false">
        <f>AK733/N733-1</f>
        <v>3.885794552339074</v>
      </c>
      <c r="AM733" s="8" t="n">
        <v>0</v>
      </c>
      <c r="AN733" s="19" t="n" hidden="false">
        <v>0</v>
      </c>
      <c r="AO733" s="19" t="n" hidden="false">
        <v/>
      </c>
      <c r="AP733" s="19" t="n" hidden="false">
        <f>AN733+AO733</f>
        <v>0</v>
      </c>
      <c r="AQ733" s="19" t="n" hidden="false">
        <f>ROUND(AM733*AN733,2)</f>
        <v>0</v>
      </c>
      <c r="AR733" s="19" t="n" hidden="false">
        <v/>
      </c>
      <c r="AS733" s="19" t="n" hidden="false">
        <f>AQ733+AR733</f>
        <v>0</v>
      </c>
      <c r="AT733" s="21" t="n" hidden="false">
        <f>AS733/N733-1</f>
        <v>-1</v>
      </c>
    </row>
    <row r="734" customFormat="false" hidden="false" outlineLevel="0" collapsed="false">
      <c r="A734" s="18" t="inlineStr">
        <is>
          <t xml:space="preserve">1.1.1.2.1.1.4.2</t>
        </is>
      </c>
      <c r="B734" s="18" t="inlineStr">
        <is>
          <t xml:space="preserve"/>
        </is>
      </c>
      <c r="C734" s="18" t="inlineStr">
        <is>
          <t xml:space="preserve">Монтаж электрических оконечных устройств / розетка</t>
        </is>
      </c>
      <c r="D734" s="7" t="inlineStr">
        <is>
          <t xml:space="preserve">4.1</t>
        </is>
      </c>
      <c r="E734" s="7" t="inlineStr">
        <is>
          <t xml:space="preserve">Выгружается из БО по объектам BIM-КЦ</t>
        </is>
      </c>
      <c r="F734" s="7" t="inlineStr">
        <is>
          <t xml:space="preserve">ШТ</t>
        </is>
      </c>
      <c r="G734" s="7" t="inlineStr">
        <is>
          <t xml:space="preserve">1</t>
        </is>
      </c>
      <c r="H734" s="8" t="n">
        <v>75</v>
      </c>
      <c r="I734" s="19" t="n">
        <f>ROUND((L735+L736+L737)/H734,2)</f>
        <v>10.25</v>
      </c>
      <c r="J734" s="20" t="n">
        <v>478</v>
      </c>
      <c r="K734" s="19" t="n">
        <f>I734+ROUND(J734,2)</f>
        <v>488.25</v>
      </c>
      <c r="L734" s="19" t="n">
        <f>ROUND(H734*I734,2)</f>
        <v>768.75</v>
      </c>
      <c r="M734" s="19" t="n">
        <f>ROUND(H734*ROUND(J734,2),2)</f>
        <v>35850</v>
      </c>
      <c r="N734" s="19" t="n">
        <f>L734+M734</f>
        <v>36618.75</v>
      </c>
      <c r="O734" s="8" t="n">
        <v>75</v>
      </c>
      <c r="P734" s="19" t="n" hidden="false">
        <f>ROUND((S735+S736+S737)/O734,2)</f>
        <v>170.25</v>
      </c>
      <c r="Q734" s="20" t="n" hidden="false">
        <v>764.8</v>
      </c>
      <c r="R734" s="19" t="n" hidden="false">
        <f>P734+Q734</f>
        <v>935.05</v>
      </c>
      <c r="S734" s="19" t="n" hidden="false">
        <f>ROUND(O734*P734,2)</f>
        <v>12768.75</v>
      </c>
      <c r="T734" s="19" t="n" hidden="false">
        <f>ROUND(O734*Q734,2)</f>
        <v>57360</v>
      </c>
      <c r="U734" s="19" t="n" hidden="false">
        <f>S734+T734</f>
        <v>70128.75</v>
      </c>
      <c r="V734" s="21" t="n" hidden="false">
        <f>U734/N734-1</f>
        <v>0.9151049667178699</v>
      </c>
      <c r="W734" s="8" t="n">
        <v>75</v>
      </c>
      <c r="X734" s="19" t="n" hidden="false">
        <f>ROUND((AA735+AA736+AA737)/W734,2)</f>
        <v>371.25</v>
      </c>
      <c r="Y734" s="20" t="n" hidden="false">
        <v>950</v>
      </c>
      <c r="Z734" s="19" t="n" hidden="false">
        <f>X734+Y734</f>
        <v>1321.25</v>
      </c>
      <c r="AA734" s="19" t="n" hidden="false">
        <f>ROUND(W734*X734,2)</f>
        <v>27843.75</v>
      </c>
      <c r="AB734" s="19" t="n" hidden="false">
        <f>ROUND(W734*Y734,2)</f>
        <v>71250</v>
      </c>
      <c r="AC734" s="19" t="n" hidden="false">
        <f>AA734+AB734</f>
        <v>99093.75</v>
      </c>
      <c r="AD734" s="21" t="n" hidden="false">
        <f>AC734/N734-1</f>
        <v>1.7060931899641578</v>
      </c>
      <c r="AE734" s="8" t="n">
        <v>75</v>
      </c>
      <c r="AF734" s="19" t="n" hidden="false">
        <f>ROUND((AI735+AI736+AI737)/AE734,2)</f>
        <v>260.25</v>
      </c>
      <c r="AG734" s="20" t="n" hidden="false">
        <v>1000</v>
      </c>
      <c r="AH734" s="19" t="n" hidden="false">
        <f>AF734+AG734</f>
        <v>1260.25</v>
      </c>
      <c r="AI734" s="19" t="n" hidden="false">
        <f>ROUND(AE734*AF734,2)</f>
        <v>19518.75</v>
      </c>
      <c r="AJ734" s="19" t="n" hidden="false">
        <f>ROUND(AE734*AG734,2)</f>
        <v>75000</v>
      </c>
      <c r="AK734" s="19" t="n" hidden="false">
        <f>AI734+AJ734</f>
        <v>94518.75</v>
      </c>
      <c r="AL734" s="21" t="n" hidden="false">
        <f>AK734/N734-1</f>
        <v>1.5811571940604199</v>
      </c>
      <c r="AM734" s="8" t="n">
        <v>0</v>
      </c>
      <c r="AN734" s="19" t="n" hidden="false">
        <f>ROUND((AQ735+AQ736+AQ737)/AM734,2)</f>
        <v>0</v>
      </c>
      <c r="AO734" s="19" t="n" hidden="false">
        <v>0</v>
      </c>
      <c r="AP734" s="19" t="n" hidden="false">
        <f>AN734+AO734</f>
        <v>0</v>
      </c>
      <c r="AQ734" s="19" t="n" hidden="false">
        <f>ROUND(AM734*AN734,2)</f>
        <v>0</v>
      </c>
      <c r="AR734" s="19" t="n" hidden="false">
        <f>ROUND(AM734*AO734,2)</f>
        <v>0</v>
      </c>
      <c r="AS734" s="19" t="n" hidden="false">
        <f>AQ734+AR734</f>
        <v>0</v>
      </c>
      <c r="AT734" s="21" t="n" hidden="false">
        <f>AS734/N734-1</f>
        <v>-1</v>
      </c>
    </row>
    <row r="735" customFormat="false" hidden="false" outlineLevel="0" collapsed="false">
      <c r="A735" s="18" t="inlineStr">
        <is>
          <t xml:space="preserve">1.1.1.2.1.1.4.2.1</t>
        </is>
      </c>
      <c r="B735" s="18" t="inlineStr">
        <is>
          <t xml:space="preserve"/>
        </is>
      </c>
      <c r="C735" s="22" t="inlineStr">
        <is>
          <t xml:space="preserve">Розетка Открытая 1п 2P+PE 16А IP20 220...250В з/к з/ш Белый</t>
        </is>
      </c>
      <c r="D735" s="7" t="inlineStr">
        <is>
          <t xml:space="preserve">Розетка Скрытая 1п 2P+E 16А IP20 220...250В з/к з/ш
Белый EWR16-028-90</t>
        </is>
      </c>
      <c r="E735" s="7" t="inlineStr">
        <is>
          <t xml:space="preserve"/>
        </is>
      </c>
      <c r="F735" s="7" t="inlineStr">
        <is>
          <t xml:space="preserve">ШТ</t>
        </is>
      </c>
      <c r="G735" s="7" t="inlineStr">
        <is>
          <t xml:space="preserve">1</t>
        </is>
      </c>
      <c r="H735" s="8" t="n">
        <v>75</v>
      </c>
      <c r="I735" s="20" t="n">
        <v>0</v>
      </c>
      <c r="J735" s="19" t="n">
        <v/>
      </c>
      <c r="K735" s="19" t="n">
        <f>ROUND(I735,2)+J735</f>
        <v>0</v>
      </c>
      <c r="L735" s="19" t="n">
        <f>ROUND(H735*ROUND(I735,2),2)</f>
        <v>0</v>
      </c>
      <c r="M735" s="19" t="n">
        <v/>
      </c>
      <c r="N735" s="19" t="n">
        <f>L735+M735</f>
        <v>0</v>
      </c>
      <c r="O735" s="8" t="n">
        <v>75</v>
      </c>
      <c r="P735" s="20" t="n" hidden="false">
        <v>160</v>
      </c>
      <c r="Q735" s="19" t="n" hidden="false">
        <v/>
      </c>
      <c r="R735" s="19" t="n" hidden="false">
        <f>P735+Q735</f>
        <v>160</v>
      </c>
      <c r="S735" s="19" t="n" hidden="false">
        <f>ROUND(O735*P735,2)</f>
        <v>12000</v>
      </c>
      <c r="T735" s="19" t="n" hidden="false">
        <v/>
      </c>
      <c r="U735" s="19" t="n" hidden="false">
        <f>S735+T735</f>
        <v>12000</v>
      </c>
      <c r="V735" s="21" t="n" hidden="false">
        <f>U735/N735-1</f>
        <v>Infinity</v>
      </c>
      <c r="W735" s="8" t="n">
        <v>75</v>
      </c>
      <c r="X735" s="20" t="n" hidden="false">
        <v>361</v>
      </c>
      <c r="Y735" s="19" t="n" hidden="false">
        <v/>
      </c>
      <c r="Z735" s="19" t="n" hidden="false">
        <f>X735+Y735</f>
        <v>361</v>
      </c>
      <c r="AA735" s="19" t="n" hidden="false">
        <f>ROUND(W735*X735,2)</f>
        <v>27075</v>
      </c>
      <c r="AB735" s="19" t="n" hidden="false">
        <v/>
      </c>
      <c r="AC735" s="19" t="n" hidden="false">
        <f>AA735+AB735</f>
        <v>27075</v>
      </c>
      <c r="AD735" s="21" t="n" hidden="false">
        <f>AC735/N735-1</f>
        <v>Infinity</v>
      </c>
      <c r="AE735" s="8" t="n">
        <v>75</v>
      </c>
      <c r="AF735" s="20" t="n" hidden="false">
        <v>250</v>
      </c>
      <c r="AG735" s="19" t="n" hidden="false">
        <v/>
      </c>
      <c r="AH735" s="19" t="n" hidden="false">
        <f>AF735+AG735</f>
        <v>250</v>
      </c>
      <c r="AI735" s="19" t="n" hidden="false">
        <f>ROUND(AE735*AF735,2)</f>
        <v>18750</v>
      </c>
      <c r="AJ735" s="19" t="n" hidden="false">
        <v/>
      </c>
      <c r="AK735" s="19" t="n" hidden="false">
        <f>AI735+AJ735</f>
        <v>18750</v>
      </c>
      <c r="AL735" s="21" t="n" hidden="false">
        <f>AK735/N735-1</f>
        <v>Infinity</v>
      </c>
      <c r="AM735" s="8" t="n">
        <v>0</v>
      </c>
      <c r="AN735" s="19" t="n" hidden="false">
        <v>0</v>
      </c>
      <c r="AO735" s="19" t="n" hidden="false">
        <v/>
      </c>
      <c r="AP735" s="19" t="n" hidden="false">
        <f>AN735+AO735</f>
        <v>0</v>
      </c>
      <c r="AQ735" s="19" t="n" hidden="false">
        <f>ROUND(AM735*AN735,2)</f>
        <v>0</v>
      </c>
      <c r="AR735" s="19" t="n" hidden="false">
        <v/>
      </c>
      <c r="AS735" s="19" t="n" hidden="false">
        <f>AQ735+AR735</f>
        <v>0</v>
      </c>
      <c r="AT735" s="21" t="n" hidden="false">
        <f>AS735/N735-1</f>
        <v>NaN</v>
      </c>
    </row>
    <row r="736" customFormat="false" hidden="false" outlineLevel="0" collapsed="false">
      <c r="A736" s="18" t="inlineStr">
        <is>
          <t xml:space="preserve">1.1.1.2.1.1.4.2.2</t>
        </is>
      </c>
      <c r="B736" s="18" t="inlineStr">
        <is>
          <t xml:space="preserve"/>
        </is>
      </c>
      <c r="C736" s="22" t="inlineStr">
        <is>
          <t xml:space="preserve">Рамка Schneider Electric Glossa_ / белый / 2 поста / GSL000102</t>
        </is>
      </c>
      <c r="D736" s="7" t="inlineStr">
        <is>
          <t xml:space="preserve">EWM-G-302-10</t>
        </is>
      </c>
      <c r="E736" s="7" t="inlineStr">
        <is>
          <t xml:space="preserve"/>
        </is>
      </c>
      <c r="F736" s="7" t="inlineStr">
        <is>
          <t xml:space="preserve">ШТ</t>
        </is>
      </c>
      <c r="G736" s="7" t="inlineStr">
        <is>
          <t xml:space="preserve">1</t>
        </is>
      </c>
      <c r="H736" s="8" t="n">
        <v>7</v>
      </c>
      <c r="I736" s="23" t="n">
        <v>16.93</v>
      </c>
      <c r="J736" s="19" t="n">
        <v/>
      </c>
      <c r="K736" s="19" t="n">
        <f>ROUND(I736,2)+J736</f>
        <v>16.93</v>
      </c>
      <c r="L736" s="19" t="n">
        <f>ROUND(H736*ROUND(I736,2),2)</f>
        <v>118.51</v>
      </c>
      <c r="M736" s="19" t="n">
        <v/>
      </c>
      <c r="N736" s="19" t="n">
        <f>L736+M736</f>
        <v>118.51</v>
      </c>
      <c r="O736" s="8" t="n">
        <v>7</v>
      </c>
      <c r="P736" s="23" t="n" hidden="false">
        <v>16.93</v>
      </c>
      <c r="Q736" s="19" t="n" hidden="false">
        <v/>
      </c>
      <c r="R736" s="19" t="n" hidden="false">
        <f>P736+Q736</f>
        <v>16.93</v>
      </c>
      <c r="S736" s="19" t="n" hidden="false">
        <f>ROUND(O736*P736,2)</f>
        <v>118.51</v>
      </c>
      <c r="T736" s="19" t="n" hidden="false">
        <v/>
      </c>
      <c r="U736" s="19" t="n" hidden="false">
        <f>S736+T736</f>
        <v>118.51</v>
      </c>
      <c r="V736" s="21" t="n" hidden="false">
        <f>U736/N736-1</f>
        <v>0</v>
      </c>
      <c r="W736" s="8" t="n">
        <v>7</v>
      </c>
      <c r="X736" s="23" t="n" hidden="false">
        <v>16.93</v>
      </c>
      <c r="Y736" s="19" t="n" hidden="false">
        <v/>
      </c>
      <c r="Z736" s="19" t="n" hidden="false">
        <f>X736+Y736</f>
        <v>16.93</v>
      </c>
      <c r="AA736" s="19" t="n" hidden="false">
        <f>ROUND(W736*X736,2)</f>
        <v>118.51</v>
      </c>
      <c r="AB736" s="19" t="n" hidden="false">
        <v/>
      </c>
      <c r="AC736" s="19" t="n" hidden="false">
        <f>AA736+AB736</f>
        <v>118.51</v>
      </c>
      <c r="AD736" s="21" t="n" hidden="false">
        <f>AC736/N736-1</f>
        <v>0</v>
      </c>
      <c r="AE736" s="8" t="n">
        <v>7</v>
      </c>
      <c r="AF736" s="23" t="n" hidden="false">
        <v>16.93</v>
      </c>
      <c r="AG736" s="19" t="n" hidden="false">
        <v/>
      </c>
      <c r="AH736" s="19" t="n" hidden="false">
        <f>AF736+AG736</f>
        <v>16.93</v>
      </c>
      <c r="AI736" s="19" t="n" hidden="false">
        <f>ROUND(AE736*AF736,2)</f>
        <v>118.51</v>
      </c>
      <c r="AJ736" s="19" t="n" hidden="false">
        <v/>
      </c>
      <c r="AK736" s="19" t="n" hidden="false">
        <f>AI736+AJ736</f>
        <v>118.51</v>
      </c>
      <c r="AL736" s="21" t="n" hidden="false">
        <f>AK736/N736-1</f>
        <v>0</v>
      </c>
      <c r="AM736" s="8" t="n">
        <v>0</v>
      </c>
      <c r="AN736" s="23" t="n" hidden="false">
        <v>0</v>
      </c>
      <c r="AO736" s="19" t="n" hidden="false">
        <v/>
      </c>
      <c r="AP736" s="19" t="n" hidden="false">
        <f>AN736+AO736</f>
        <v>0</v>
      </c>
      <c r="AQ736" s="19" t="n" hidden="false">
        <f>ROUND(AM736*AN736,2)</f>
        <v>0</v>
      </c>
      <c r="AR736" s="19" t="n" hidden="false">
        <v/>
      </c>
      <c r="AS736" s="19" t="n" hidden="false">
        <f>AQ736+AR736</f>
        <v>0</v>
      </c>
      <c r="AT736" s="21" t="n" hidden="false">
        <f>AS736/N736-1</f>
        <v>-1</v>
      </c>
    </row>
    <row r="737" customFormat="false" hidden="false" outlineLevel="0" collapsed="false">
      <c r="A737" s="18" t="inlineStr">
        <is>
          <t xml:space="preserve">1.1.1.2.1.1.4.2.3</t>
        </is>
      </c>
      <c r="B737" s="18" t="inlineStr">
        <is>
          <t xml:space="preserve"/>
        </is>
      </c>
      <c r="C737" s="22" t="inlineStr">
        <is>
          <t xml:space="preserve">Рамка Schneider Electric Glossa_ / белый / 1 пост / GSL000101</t>
        </is>
      </c>
      <c r="D737" s="7" t="inlineStr">
        <is>
          <t xml:space="preserve">EWM-G-301-10</t>
        </is>
      </c>
      <c r="E737" s="7" t="inlineStr">
        <is>
          <t xml:space="preserve"/>
        </is>
      </c>
      <c r="F737" s="7" t="inlineStr">
        <is>
          <t xml:space="preserve">ШТ</t>
        </is>
      </c>
      <c r="G737" s="7" t="inlineStr">
        <is>
          <t xml:space="preserve">1</t>
        </is>
      </c>
      <c r="H737" s="8" t="n">
        <v>61</v>
      </c>
      <c r="I737" s="23" t="n">
        <v>10.66</v>
      </c>
      <c r="J737" s="19" t="n">
        <v/>
      </c>
      <c r="K737" s="19" t="n">
        <f>ROUND(I737,2)+J737</f>
        <v>10.66</v>
      </c>
      <c r="L737" s="19" t="n">
        <f>ROUND(H737*ROUND(I737,2),2)</f>
        <v>650.26</v>
      </c>
      <c r="M737" s="19" t="n">
        <v/>
      </c>
      <c r="N737" s="19" t="n">
        <f>L737+M737</f>
        <v>650.26</v>
      </c>
      <c r="O737" s="8" t="n">
        <v>61</v>
      </c>
      <c r="P737" s="23" t="n" hidden="false">
        <v>10.66</v>
      </c>
      <c r="Q737" s="19" t="n" hidden="false">
        <v/>
      </c>
      <c r="R737" s="19" t="n" hidden="false">
        <f>P737+Q737</f>
        <v>10.66</v>
      </c>
      <c r="S737" s="19" t="n" hidden="false">
        <f>ROUND(O737*P737,2)</f>
        <v>650.26</v>
      </c>
      <c r="T737" s="19" t="n" hidden="false">
        <v/>
      </c>
      <c r="U737" s="19" t="n" hidden="false">
        <f>S737+T737</f>
        <v>650.26</v>
      </c>
      <c r="V737" s="21" t="n" hidden="false">
        <f>U737/N737-1</f>
        <v>0</v>
      </c>
      <c r="W737" s="8" t="n">
        <v>61</v>
      </c>
      <c r="X737" s="23" t="n" hidden="false">
        <v>10.66</v>
      </c>
      <c r="Y737" s="19" t="n" hidden="false">
        <v/>
      </c>
      <c r="Z737" s="19" t="n" hidden="false">
        <f>X737+Y737</f>
        <v>10.66</v>
      </c>
      <c r="AA737" s="19" t="n" hidden="false">
        <f>ROUND(W737*X737,2)</f>
        <v>650.26</v>
      </c>
      <c r="AB737" s="19" t="n" hidden="false">
        <v/>
      </c>
      <c r="AC737" s="19" t="n" hidden="false">
        <f>AA737+AB737</f>
        <v>650.26</v>
      </c>
      <c r="AD737" s="21" t="n" hidden="false">
        <f>AC737/N737-1</f>
        <v>0</v>
      </c>
      <c r="AE737" s="8" t="n">
        <v>61</v>
      </c>
      <c r="AF737" s="23" t="n" hidden="false">
        <v>10.66</v>
      </c>
      <c r="AG737" s="19" t="n" hidden="false">
        <v/>
      </c>
      <c r="AH737" s="19" t="n" hidden="false">
        <f>AF737+AG737</f>
        <v>10.66</v>
      </c>
      <c r="AI737" s="19" t="n" hidden="false">
        <f>ROUND(AE737*AF737,2)</f>
        <v>650.26</v>
      </c>
      <c r="AJ737" s="19" t="n" hidden="false">
        <v/>
      </c>
      <c r="AK737" s="19" t="n" hidden="false">
        <f>AI737+AJ737</f>
        <v>650.26</v>
      </c>
      <c r="AL737" s="21" t="n" hidden="false">
        <f>AK737/N737-1</f>
        <v>0</v>
      </c>
      <c r="AM737" s="8" t="n">
        <v>0</v>
      </c>
      <c r="AN737" s="23" t="n" hidden="false">
        <v>0</v>
      </c>
      <c r="AO737" s="19" t="n" hidden="false">
        <v/>
      </c>
      <c r="AP737" s="19" t="n" hidden="false">
        <f>AN737+AO737</f>
        <v>0</v>
      </c>
      <c r="AQ737" s="19" t="n" hidden="false">
        <f>ROUND(AM737*AN737,2)</f>
        <v>0</v>
      </c>
      <c r="AR737" s="19" t="n" hidden="false">
        <v/>
      </c>
      <c r="AS737" s="19" t="n" hidden="false">
        <f>AQ737+AR737</f>
        <v>0</v>
      </c>
      <c r="AT737" s="21" t="n" hidden="false">
        <f>AS737/N737-1</f>
        <v>-1</v>
      </c>
    </row>
    <row r="738" customFormat="false" hidden="false" outlineLevel="0" collapsed="false">
      <c r="A738" s="18" t="inlineStr">
        <is>
          <t xml:space="preserve">1.1.1.2.1.1.4.3</t>
        </is>
      </c>
      <c r="B738" s="18" t="inlineStr">
        <is>
          <t xml:space="preserve"/>
        </is>
      </c>
      <c r="C738" s="18" t="inlineStr">
        <is>
          <t xml:space="preserve">Монтаж электрических оконечных устройств / розетка</t>
        </is>
      </c>
      <c r="D738" s="7" t="inlineStr">
        <is>
          <t xml:space="preserve">ЭМ 4.2</t>
        </is>
      </c>
      <c r="E738" s="7" t="inlineStr">
        <is>
          <t xml:space="preserve">Выгружается из БО по объектам BIM-КЦ</t>
        </is>
      </c>
      <c r="F738" s="7" t="inlineStr">
        <is>
          <t xml:space="preserve">ШТ</t>
        </is>
      </c>
      <c r="G738" s="7" t="inlineStr">
        <is>
          <t xml:space="preserve">1</t>
        </is>
      </c>
      <c r="H738" s="8" t="n">
        <v>211</v>
      </c>
      <c r="I738" s="19" t="n">
        <f>ROUND((L739+L740+L741)/H738,2)</f>
        <v>9.87</v>
      </c>
      <c r="J738" s="20" t="n">
        <v>478</v>
      </c>
      <c r="K738" s="19" t="n">
        <f>I738+ROUND(J738,2)</f>
        <v>487.87</v>
      </c>
      <c r="L738" s="19" t="n">
        <f>ROUND(H738*I738,2)</f>
        <v>2082.57</v>
      </c>
      <c r="M738" s="19" t="n">
        <f>ROUND(H738*ROUND(J738,2),2)</f>
        <v>100858</v>
      </c>
      <c r="N738" s="19" t="n">
        <f>L738+M738</f>
        <v>102940.57</v>
      </c>
      <c r="O738" s="8" t="n">
        <v>211</v>
      </c>
      <c r="P738" s="19" t="n" hidden="false">
        <f>ROUND((S739+S740+S741)/O738,2)</f>
        <v>169.87</v>
      </c>
      <c r="Q738" s="20" t="n" hidden="false">
        <v>764.8</v>
      </c>
      <c r="R738" s="19" t="n" hidden="false">
        <f>P738+Q738</f>
        <v>934.67</v>
      </c>
      <c r="S738" s="19" t="n" hidden="false">
        <f>ROUND(O738*P738,2)</f>
        <v>35842.57</v>
      </c>
      <c r="T738" s="19" t="n" hidden="false">
        <f>ROUND(O738*Q738,2)</f>
        <v>161372.8</v>
      </c>
      <c r="U738" s="19" t="n" hidden="false">
        <f>S738+T738</f>
        <v>197215.37</v>
      </c>
      <c r="V738" s="21" t="n" hidden="false">
        <f>U738/N738-1</f>
        <v>0.9158177383319326</v>
      </c>
      <c r="W738" s="8" t="n">
        <v>211</v>
      </c>
      <c r="X738" s="19" t="n" hidden="false">
        <f>ROUND((AA739+AA740+AA741)/W738,2)</f>
        <v>370.87</v>
      </c>
      <c r="Y738" s="20" t="n" hidden="false">
        <v>950</v>
      </c>
      <c r="Z738" s="19" t="n" hidden="false">
        <f>X738+Y738</f>
        <v>1320.87</v>
      </c>
      <c r="AA738" s="19" t="n" hidden="false">
        <f>ROUND(W738*X738,2)</f>
        <v>78253.57</v>
      </c>
      <c r="AB738" s="19" t="n" hidden="false">
        <f>ROUND(W738*Y738,2)</f>
        <v>200450</v>
      </c>
      <c r="AC738" s="19" t="n" hidden="false">
        <f>AA738+AB738</f>
        <v>278703.57</v>
      </c>
      <c r="AD738" s="21" t="n" hidden="false">
        <f>AC738/N738-1</f>
        <v>1.7074220591551028</v>
      </c>
      <c r="AE738" s="8" t="n">
        <v>211</v>
      </c>
      <c r="AF738" s="19" t="n" hidden="false">
        <f>ROUND((AI739+AI740+AI741)/AE738,2)</f>
        <v>259.87</v>
      </c>
      <c r="AG738" s="20" t="n" hidden="false">
        <v>1000</v>
      </c>
      <c r="AH738" s="19" t="n" hidden="false">
        <f>AF738+AG738</f>
        <v>1259.87</v>
      </c>
      <c r="AI738" s="19" t="n" hidden="false">
        <f>ROUND(AE738*AF738,2)</f>
        <v>54832.57</v>
      </c>
      <c r="AJ738" s="19" t="n" hidden="false">
        <f>ROUND(AE738*AG738,2)</f>
        <v>211000</v>
      </c>
      <c r="AK738" s="19" t="n" hidden="false">
        <f>AI738+AJ738</f>
        <v>265832.57</v>
      </c>
      <c r="AL738" s="21" t="n" hidden="false">
        <f>AK738/N738-1</f>
        <v>1.5823887511017278</v>
      </c>
      <c r="AM738" s="8" t="n">
        <v>0</v>
      </c>
      <c r="AN738" s="19" t="n" hidden="false">
        <f>ROUND((AQ739+AQ740+AQ741)/AM738,2)</f>
        <v>0</v>
      </c>
      <c r="AO738" s="19" t="n" hidden="false">
        <v>0</v>
      </c>
      <c r="AP738" s="19" t="n" hidden="false">
        <f>AN738+AO738</f>
        <v>0</v>
      </c>
      <c r="AQ738" s="19" t="n" hidden="false">
        <f>ROUND(AM738*AN738,2)</f>
        <v>0</v>
      </c>
      <c r="AR738" s="19" t="n" hidden="false">
        <f>ROUND(AM738*AO738,2)</f>
        <v>0</v>
      </c>
      <c r="AS738" s="19" t="n" hidden="false">
        <f>AQ738+AR738</f>
        <v>0</v>
      </c>
      <c r="AT738" s="21" t="n" hidden="false">
        <f>AS738/N738-1</f>
        <v>-1</v>
      </c>
    </row>
    <row r="739" customFormat="false" hidden="false" outlineLevel="0" collapsed="false">
      <c r="A739" s="18" t="inlineStr">
        <is>
          <t xml:space="preserve">1.1.1.2.1.1.4.3.1</t>
        </is>
      </c>
      <c r="B739" s="18" t="inlineStr">
        <is>
          <t xml:space="preserve"/>
        </is>
      </c>
      <c r="C739" s="22" t="inlineStr">
        <is>
          <t xml:space="preserve">Рамка Schneider Electric Glossa_ / белый / 2 поста / GSL000102</t>
        </is>
      </c>
      <c r="D739" s="7" t="inlineStr">
        <is>
          <t xml:space="preserve">EWM-G-302-10</t>
        </is>
      </c>
      <c r="E739" s="7" t="inlineStr">
        <is>
          <t xml:space="preserve"/>
        </is>
      </c>
      <c r="F739" s="7" t="inlineStr">
        <is>
          <t xml:space="preserve">ШТ</t>
        </is>
      </c>
      <c r="G739" s="7" t="inlineStr">
        <is>
          <t xml:space="preserve">1</t>
        </is>
      </c>
      <c r="H739" s="8" t="n">
        <v>38</v>
      </c>
      <c r="I739" s="23" t="n">
        <v>16.93</v>
      </c>
      <c r="J739" s="19" t="n">
        <v/>
      </c>
      <c r="K739" s="19" t="n">
        <f>ROUND(I739,2)+J739</f>
        <v>16.93</v>
      </c>
      <c r="L739" s="19" t="n">
        <f>ROUND(H739*ROUND(I739,2),2)</f>
        <v>643.34</v>
      </c>
      <c r="M739" s="19" t="n">
        <v/>
      </c>
      <c r="N739" s="19" t="n">
        <f>L739+M739</f>
        <v>643.34</v>
      </c>
      <c r="O739" s="8" t="n">
        <v>38</v>
      </c>
      <c r="P739" s="23" t="n" hidden="false">
        <v>16.93</v>
      </c>
      <c r="Q739" s="19" t="n" hidden="false">
        <v/>
      </c>
      <c r="R739" s="19" t="n" hidden="false">
        <f>P739+Q739</f>
        <v>16.93</v>
      </c>
      <c r="S739" s="19" t="n" hidden="false">
        <f>ROUND(O739*P739,2)</f>
        <v>643.34</v>
      </c>
      <c r="T739" s="19" t="n" hidden="false">
        <v/>
      </c>
      <c r="U739" s="19" t="n" hidden="false">
        <f>S739+T739</f>
        <v>643.34</v>
      </c>
      <c r="V739" s="21" t="n" hidden="false">
        <f>U739/N739-1</f>
        <v>0</v>
      </c>
      <c r="W739" s="8" t="n">
        <v>38</v>
      </c>
      <c r="X739" s="23" t="n" hidden="false">
        <v>16.93</v>
      </c>
      <c r="Y739" s="19" t="n" hidden="false">
        <v/>
      </c>
      <c r="Z739" s="19" t="n" hidden="false">
        <f>X739+Y739</f>
        <v>16.93</v>
      </c>
      <c r="AA739" s="19" t="n" hidden="false">
        <f>ROUND(W739*X739,2)</f>
        <v>643.34</v>
      </c>
      <c r="AB739" s="19" t="n" hidden="false">
        <v/>
      </c>
      <c r="AC739" s="19" t="n" hidden="false">
        <f>AA739+AB739</f>
        <v>643.34</v>
      </c>
      <c r="AD739" s="21" t="n" hidden="false">
        <f>AC739/N739-1</f>
        <v>0</v>
      </c>
      <c r="AE739" s="8" t="n">
        <v>38</v>
      </c>
      <c r="AF739" s="23" t="n" hidden="false">
        <v>16.93</v>
      </c>
      <c r="AG739" s="19" t="n" hidden="false">
        <v/>
      </c>
      <c r="AH739" s="19" t="n" hidden="false">
        <f>AF739+AG739</f>
        <v>16.93</v>
      </c>
      <c r="AI739" s="19" t="n" hidden="false">
        <f>ROUND(AE739*AF739,2)</f>
        <v>643.34</v>
      </c>
      <c r="AJ739" s="19" t="n" hidden="false">
        <v/>
      </c>
      <c r="AK739" s="19" t="n" hidden="false">
        <f>AI739+AJ739</f>
        <v>643.34</v>
      </c>
      <c r="AL739" s="21" t="n" hidden="false">
        <f>AK739/N739-1</f>
        <v>0</v>
      </c>
      <c r="AM739" s="8" t="n">
        <v>0</v>
      </c>
      <c r="AN739" s="23" t="n" hidden="false">
        <v>0</v>
      </c>
      <c r="AO739" s="19" t="n" hidden="false">
        <v/>
      </c>
      <c r="AP739" s="19" t="n" hidden="false">
        <f>AN739+AO739</f>
        <v>0</v>
      </c>
      <c r="AQ739" s="19" t="n" hidden="false">
        <f>ROUND(AM739*AN739,2)</f>
        <v>0</v>
      </c>
      <c r="AR739" s="19" t="n" hidden="false">
        <v/>
      </c>
      <c r="AS739" s="19" t="n" hidden="false">
        <f>AQ739+AR739</f>
        <v>0</v>
      </c>
      <c r="AT739" s="21" t="n" hidden="false">
        <f>AS739/N739-1</f>
        <v>-1</v>
      </c>
    </row>
    <row r="740" customFormat="false" hidden="false" outlineLevel="0" collapsed="false">
      <c r="A740" s="18" t="inlineStr">
        <is>
          <t xml:space="preserve">1.1.1.2.1.1.4.3.2</t>
        </is>
      </c>
      <c r="B740" s="18" t="inlineStr">
        <is>
          <t xml:space="preserve"/>
        </is>
      </c>
      <c r="C740" s="22" t="inlineStr">
        <is>
          <t xml:space="preserve">Рамка Schneider Electric Glossa_ / белый / 1 пост / GSL000101</t>
        </is>
      </c>
      <c r="D740" s="7" t="inlineStr">
        <is>
          <t xml:space="preserve">EWM-G-301-10</t>
        </is>
      </c>
      <c r="E740" s="7" t="inlineStr">
        <is>
          <t xml:space="preserve"/>
        </is>
      </c>
      <c r="F740" s="7" t="inlineStr">
        <is>
          <t xml:space="preserve">ШТ</t>
        </is>
      </c>
      <c r="G740" s="7" t="inlineStr">
        <is>
          <t xml:space="preserve">1</t>
        </is>
      </c>
      <c r="H740" s="8" t="n">
        <v>135</v>
      </c>
      <c r="I740" s="23" t="n">
        <v>10.66</v>
      </c>
      <c r="J740" s="19" t="n">
        <v/>
      </c>
      <c r="K740" s="19" t="n">
        <f>ROUND(I740,2)+J740</f>
        <v>10.66</v>
      </c>
      <c r="L740" s="19" t="n">
        <f>ROUND(H740*ROUND(I740,2),2)</f>
        <v>1439.1</v>
      </c>
      <c r="M740" s="19" t="n">
        <v/>
      </c>
      <c r="N740" s="19" t="n">
        <f>L740+M740</f>
        <v>1439.1</v>
      </c>
      <c r="O740" s="8" t="n">
        <v>135</v>
      </c>
      <c r="P740" s="23" t="n" hidden="false">
        <v>10.66</v>
      </c>
      <c r="Q740" s="19" t="n" hidden="false">
        <v/>
      </c>
      <c r="R740" s="19" t="n" hidden="false">
        <f>P740+Q740</f>
        <v>10.66</v>
      </c>
      <c r="S740" s="19" t="n" hidden="false">
        <f>ROUND(O740*P740,2)</f>
        <v>1439.1</v>
      </c>
      <c r="T740" s="19" t="n" hidden="false">
        <v/>
      </c>
      <c r="U740" s="19" t="n" hidden="false">
        <f>S740+T740</f>
        <v>1439.1</v>
      </c>
      <c r="V740" s="21" t="n" hidden="false">
        <f>U740/N740-1</f>
        <v>0</v>
      </c>
      <c r="W740" s="8" t="n">
        <v>135</v>
      </c>
      <c r="X740" s="23" t="n" hidden="false">
        <v>10.66</v>
      </c>
      <c r="Y740" s="19" t="n" hidden="false">
        <v/>
      </c>
      <c r="Z740" s="19" t="n" hidden="false">
        <f>X740+Y740</f>
        <v>10.66</v>
      </c>
      <c r="AA740" s="19" t="n" hidden="false">
        <f>ROUND(W740*X740,2)</f>
        <v>1439.1</v>
      </c>
      <c r="AB740" s="19" t="n" hidden="false">
        <v/>
      </c>
      <c r="AC740" s="19" t="n" hidden="false">
        <f>AA740+AB740</f>
        <v>1439.1</v>
      </c>
      <c r="AD740" s="21" t="n" hidden="false">
        <f>AC740/N740-1</f>
        <v>0</v>
      </c>
      <c r="AE740" s="8" t="n">
        <v>135</v>
      </c>
      <c r="AF740" s="23" t="n" hidden="false">
        <v>10.66</v>
      </c>
      <c r="AG740" s="19" t="n" hidden="false">
        <v/>
      </c>
      <c r="AH740" s="19" t="n" hidden="false">
        <f>AF740+AG740</f>
        <v>10.66</v>
      </c>
      <c r="AI740" s="19" t="n" hidden="false">
        <f>ROUND(AE740*AF740,2)</f>
        <v>1439.1</v>
      </c>
      <c r="AJ740" s="19" t="n" hidden="false">
        <v/>
      </c>
      <c r="AK740" s="19" t="n" hidden="false">
        <f>AI740+AJ740</f>
        <v>1439.1</v>
      </c>
      <c r="AL740" s="21" t="n" hidden="false">
        <f>AK740/N740-1</f>
        <v>0</v>
      </c>
      <c r="AM740" s="8" t="n">
        <v>0</v>
      </c>
      <c r="AN740" s="23" t="n" hidden="false">
        <v>0</v>
      </c>
      <c r="AO740" s="19" t="n" hidden="false">
        <v/>
      </c>
      <c r="AP740" s="19" t="n" hidden="false">
        <f>AN740+AO740</f>
        <v>0</v>
      </c>
      <c r="AQ740" s="19" t="n" hidden="false">
        <f>ROUND(AM740*AN740,2)</f>
        <v>0</v>
      </c>
      <c r="AR740" s="19" t="n" hidden="false">
        <v/>
      </c>
      <c r="AS740" s="19" t="n" hidden="false">
        <f>AQ740+AR740</f>
        <v>0</v>
      </c>
      <c r="AT740" s="21" t="n" hidden="false">
        <f>AS740/N740-1</f>
        <v>-1</v>
      </c>
    </row>
    <row r="741" customFormat="false" hidden="false" outlineLevel="0" collapsed="false">
      <c r="A741" s="18" t="inlineStr">
        <is>
          <t xml:space="preserve">1.1.1.2.1.1.4.3.3</t>
        </is>
      </c>
      <c r="B741" s="18" t="inlineStr">
        <is>
          <t xml:space="preserve"/>
        </is>
      </c>
      <c r="C741" s="22" t="inlineStr">
        <is>
          <t xml:space="preserve">Розетка Открытая 1п 2P+PE 16А IP20 220...250В з/к з/ш Белый</t>
        </is>
      </c>
      <c r="D741" s="7" t="inlineStr">
        <is>
          <t xml:space="preserve">Розетка Скрытая 1п 2P+E 16А IP20 220...250В з/к з/ш
Белый EWR16-028-90</t>
        </is>
      </c>
      <c r="E741" s="7" t="inlineStr">
        <is>
          <t xml:space="preserve"/>
        </is>
      </c>
      <c r="F741" s="7" t="inlineStr">
        <is>
          <t xml:space="preserve">ШТ</t>
        </is>
      </c>
      <c r="G741" s="7" t="inlineStr">
        <is>
          <t xml:space="preserve">1</t>
        </is>
      </c>
      <c r="H741" s="8" t="n">
        <v>211</v>
      </c>
      <c r="I741" s="20" t="n">
        <v>0</v>
      </c>
      <c r="J741" s="19" t="n">
        <v/>
      </c>
      <c r="K741" s="19" t="n">
        <f>ROUND(I741,2)+J741</f>
        <v>0</v>
      </c>
      <c r="L741" s="19" t="n">
        <f>ROUND(H741*ROUND(I741,2),2)</f>
        <v>0</v>
      </c>
      <c r="M741" s="19" t="n">
        <v/>
      </c>
      <c r="N741" s="19" t="n">
        <f>L741+M741</f>
        <v>0</v>
      </c>
      <c r="O741" s="8" t="n">
        <v>211</v>
      </c>
      <c r="P741" s="20" t="n" hidden="false">
        <v>160</v>
      </c>
      <c r="Q741" s="19" t="n" hidden="false">
        <v/>
      </c>
      <c r="R741" s="19" t="n" hidden="false">
        <f>P741+Q741</f>
        <v>160</v>
      </c>
      <c r="S741" s="19" t="n" hidden="false">
        <f>ROUND(O741*P741,2)</f>
        <v>33760</v>
      </c>
      <c r="T741" s="19" t="n" hidden="false">
        <v/>
      </c>
      <c r="U741" s="19" t="n" hidden="false">
        <f>S741+T741</f>
        <v>33760</v>
      </c>
      <c r="V741" s="21" t="n" hidden="false">
        <f>U741/N741-1</f>
        <v>Infinity</v>
      </c>
      <c r="W741" s="8" t="n">
        <v>211</v>
      </c>
      <c r="X741" s="20" t="n" hidden="false">
        <v>361</v>
      </c>
      <c r="Y741" s="19" t="n" hidden="false">
        <v/>
      </c>
      <c r="Z741" s="19" t="n" hidden="false">
        <f>X741+Y741</f>
        <v>361</v>
      </c>
      <c r="AA741" s="19" t="n" hidden="false">
        <f>ROUND(W741*X741,2)</f>
        <v>76171</v>
      </c>
      <c r="AB741" s="19" t="n" hidden="false">
        <v/>
      </c>
      <c r="AC741" s="19" t="n" hidden="false">
        <f>AA741+AB741</f>
        <v>76171</v>
      </c>
      <c r="AD741" s="21" t="n" hidden="false">
        <f>AC741/N741-1</f>
        <v>Infinity</v>
      </c>
      <c r="AE741" s="8" t="n">
        <v>211</v>
      </c>
      <c r="AF741" s="20" t="n" hidden="false">
        <v>250</v>
      </c>
      <c r="AG741" s="19" t="n" hidden="false">
        <v/>
      </c>
      <c r="AH741" s="19" t="n" hidden="false">
        <f>AF741+AG741</f>
        <v>250</v>
      </c>
      <c r="AI741" s="19" t="n" hidden="false">
        <f>ROUND(AE741*AF741,2)</f>
        <v>52750</v>
      </c>
      <c r="AJ741" s="19" t="n" hidden="false">
        <v/>
      </c>
      <c r="AK741" s="19" t="n" hidden="false">
        <f>AI741+AJ741</f>
        <v>52750</v>
      </c>
      <c r="AL741" s="21" t="n" hidden="false">
        <f>AK741/N741-1</f>
        <v>Infinity</v>
      </c>
      <c r="AM741" s="8" t="n">
        <v>0</v>
      </c>
      <c r="AN741" s="19" t="n" hidden="false">
        <v>0</v>
      </c>
      <c r="AO741" s="19" t="n" hidden="false">
        <v/>
      </c>
      <c r="AP741" s="19" t="n" hidden="false">
        <f>AN741+AO741</f>
        <v>0</v>
      </c>
      <c r="AQ741" s="19" t="n" hidden="false">
        <f>ROUND(AM741*AN741,2)</f>
        <v>0</v>
      </c>
      <c r="AR741" s="19" t="n" hidden="false">
        <v/>
      </c>
      <c r="AS741" s="19" t="n" hidden="false">
        <f>AQ741+AR741</f>
        <v>0</v>
      </c>
      <c r="AT741" s="21" t="n" hidden="false">
        <f>AS741/N741-1</f>
        <v>NaN</v>
      </c>
    </row>
    <row r="742" customFormat="false" hidden="false" outlineLevel="0" collapsed="false">
      <c r="A742" s="18" t="inlineStr">
        <is>
          <t xml:space="preserve">1.1.1.2.1.1.4.4</t>
        </is>
      </c>
      <c r="B742" s="18" t="inlineStr">
        <is>
          <t xml:space="preserve"/>
        </is>
      </c>
      <c r="C742" s="18" t="inlineStr">
        <is>
          <t xml:space="preserve">Монтаж коробки распределительной, распаячной</t>
        </is>
      </c>
      <c r="D742" s="7" t="inlineStr">
        <is>
          <t xml:space="preserve">ЭМ 4.1</t>
        </is>
      </c>
      <c r="E742" s="7" t="inlineStr">
        <is>
          <t xml:space="preserve">Выгружается из БО по объектам BIM-КЦ</t>
        </is>
      </c>
      <c r="F742" s="7" t="inlineStr">
        <is>
          <t xml:space="preserve">ШТ</t>
        </is>
      </c>
      <c r="G742" s="7" t="inlineStr">
        <is>
          <t xml:space="preserve">1</t>
        </is>
      </c>
      <c r="H742" s="8" t="n">
        <v>68</v>
      </c>
      <c r="I742" s="19" t="n">
        <f>ROUND((L743)/H742,2)</f>
        <v>27</v>
      </c>
      <c r="J742" s="20" t="n">
        <v>395</v>
      </c>
      <c r="K742" s="19" t="n">
        <f>I742+ROUND(J742,2)</f>
        <v>422</v>
      </c>
      <c r="L742" s="19" t="n">
        <f>ROUND(H742*I742,2)</f>
        <v>1836</v>
      </c>
      <c r="M742" s="19" t="n">
        <f>ROUND(H742*ROUND(J742,2),2)</f>
        <v>26860</v>
      </c>
      <c r="N742" s="19" t="n">
        <f>L742+M742</f>
        <v>28696</v>
      </c>
      <c r="O742" s="8" t="n">
        <v>68</v>
      </c>
      <c r="P742" s="19" t="n" hidden="false">
        <f>ROUND((S743)/O742,2)</f>
        <v>11</v>
      </c>
      <c r="Q742" s="20" t="n" hidden="false">
        <v>764.8</v>
      </c>
      <c r="R742" s="19" t="n" hidden="false">
        <f>P742+Q742</f>
        <v>775.8</v>
      </c>
      <c r="S742" s="19" t="n" hidden="false">
        <f>ROUND(O742*P742,2)</f>
        <v>748</v>
      </c>
      <c r="T742" s="19" t="n" hidden="false">
        <f>ROUND(O742*Q742,2)</f>
        <v>52006.4</v>
      </c>
      <c r="U742" s="19" t="n" hidden="false">
        <f>S742+T742</f>
        <v>52754.4</v>
      </c>
      <c r="V742" s="21" t="n" hidden="false">
        <f>U742/N742-1</f>
        <v>0.8383886255924171</v>
      </c>
      <c r="W742" s="8" t="n">
        <v>68</v>
      </c>
      <c r="X742" s="19" t="n" hidden="false">
        <f>ROUND((AA743)/W742,2)</f>
        <v>32</v>
      </c>
      <c r="Y742" s="20" t="n" hidden="false">
        <v>980</v>
      </c>
      <c r="Z742" s="19" t="n" hidden="false">
        <f>X742+Y742</f>
        <v>1012</v>
      </c>
      <c r="AA742" s="19" t="n" hidden="false">
        <f>ROUND(W742*X742,2)</f>
        <v>2176</v>
      </c>
      <c r="AB742" s="19" t="n" hidden="false">
        <f>ROUND(W742*Y742,2)</f>
        <v>66640</v>
      </c>
      <c r="AC742" s="19" t="n" hidden="false">
        <f>AA742+AB742</f>
        <v>68816</v>
      </c>
      <c r="AD742" s="21" t="n" hidden="false">
        <f>AC742/N742-1</f>
        <v>1.3981042654028437</v>
      </c>
      <c r="AE742" s="8" t="n">
        <v>68</v>
      </c>
      <c r="AF742" s="19" t="n" hidden="false">
        <f>ROUND((AI743)/AE742,2)</f>
        <v>15</v>
      </c>
      <c r="AG742" s="20" t="n" hidden="false">
        <v>1000</v>
      </c>
      <c r="AH742" s="19" t="n" hidden="false">
        <f>AF742+AG742</f>
        <v>1015</v>
      </c>
      <c r="AI742" s="19" t="n" hidden="false">
        <f>ROUND(AE742*AF742,2)</f>
        <v>1020</v>
      </c>
      <c r="AJ742" s="19" t="n" hidden="false">
        <f>ROUND(AE742*AG742,2)</f>
        <v>68000</v>
      </c>
      <c r="AK742" s="19" t="n" hidden="false">
        <f>AI742+AJ742</f>
        <v>69020</v>
      </c>
      <c r="AL742" s="21" t="n" hidden="false">
        <f>AK742/N742-1</f>
        <v>1.40521327014218</v>
      </c>
      <c r="AM742" s="8" t="n">
        <v>0</v>
      </c>
      <c r="AN742" s="19" t="n" hidden="false">
        <f>ROUND((AQ743)/AM742,2)</f>
        <v>0</v>
      </c>
      <c r="AO742" s="19" t="n" hidden="false">
        <v>0</v>
      </c>
      <c r="AP742" s="19" t="n" hidden="false">
        <f>AN742+AO742</f>
        <v>0</v>
      </c>
      <c r="AQ742" s="19" t="n" hidden="false">
        <f>ROUND(AM742*AN742,2)</f>
        <v>0</v>
      </c>
      <c r="AR742" s="19" t="n" hidden="false">
        <f>ROUND(AM742*AO742,2)</f>
        <v>0</v>
      </c>
      <c r="AS742" s="19" t="n" hidden="false">
        <f>AQ742+AR742</f>
        <v>0</v>
      </c>
      <c r="AT742" s="21" t="n" hidden="false">
        <f>AS742/N742-1</f>
        <v>-1</v>
      </c>
    </row>
    <row r="743" customFormat="false" hidden="false" outlineLevel="0" collapsed="false">
      <c r="A743" s="18" t="inlineStr">
        <is>
          <t xml:space="preserve">1.1.1.2.1.1.4.4.1</t>
        </is>
      </c>
      <c r="B743" s="18" t="inlineStr">
        <is>
          <t xml:space="preserve"/>
        </is>
      </c>
      <c r="C743" s="22" t="inlineStr">
        <is>
          <t xml:space="preserve">Коробка распаячная_ / Круглая / 80х40 / КМ41004 (UKT01-080-040-000)</t>
        </is>
      </c>
      <c r="D743" s="7" t="inlineStr">
        <is>
          <t xml:space="preserve">UKT10-065-040-000</t>
        </is>
      </c>
      <c r="E743" s="7" t="inlineStr">
        <is>
          <t xml:space="preserve"/>
        </is>
      </c>
      <c r="F743" s="7" t="inlineStr">
        <is>
          <t xml:space="preserve">ШТ</t>
        </is>
      </c>
      <c r="G743" s="7" t="inlineStr">
        <is>
          <t xml:space="preserve">1</t>
        </is>
      </c>
      <c r="H743" s="8" t="n">
        <v>68</v>
      </c>
      <c r="I743" s="20" t="n">
        <v>27</v>
      </c>
      <c r="J743" s="19" t="n">
        <v/>
      </c>
      <c r="K743" s="19" t="n">
        <f>ROUND(I743,2)+J743</f>
        <v>27</v>
      </c>
      <c r="L743" s="19" t="n">
        <f>ROUND(H743*ROUND(I743,2),2)</f>
        <v>1836</v>
      </c>
      <c r="M743" s="19" t="n">
        <v/>
      </c>
      <c r="N743" s="19" t="n">
        <f>L743+M743</f>
        <v>1836</v>
      </c>
      <c r="O743" s="8" t="n">
        <v>68</v>
      </c>
      <c r="P743" s="20" t="n" hidden="false">
        <v>11</v>
      </c>
      <c r="Q743" s="19" t="n" hidden="false">
        <v/>
      </c>
      <c r="R743" s="19" t="n" hidden="false">
        <f>P743+Q743</f>
        <v>11</v>
      </c>
      <c r="S743" s="19" t="n" hidden="false">
        <f>ROUND(O743*P743,2)</f>
        <v>748</v>
      </c>
      <c r="T743" s="19" t="n" hidden="false">
        <v/>
      </c>
      <c r="U743" s="19" t="n" hidden="false">
        <f>S743+T743</f>
        <v>748</v>
      </c>
      <c r="V743" s="21" t="n" hidden="false">
        <f>U743/N743-1</f>
        <v>-0.5925925925925926</v>
      </c>
      <c r="W743" s="8" t="n">
        <v>68</v>
      </c>
      <c r="X743" s="20" t="n" hidden="false">
        <v>32</v>
      </c>
      <c r="Y743" s="19" t="n" hidden="false">
        <v/>
      </c>
      <c r="Z743" s="19" t="n" hidden="false">
        <f>X743+Y743</f>
        <v>32</v>
      </c>
      <c r="AA743" s="19" t="n" hidden="false">
        <f>ROUND(W743*X743,2)</f>
        <v>2176</v>
      </c>
      <c r="AB743" s="19" t="n" hidden="false">
        <v/>
      </c>
      <c r="AC743" s="19" t="n" hidden="false">
        <f>AA743+AB743</f>
        <v>2176</v>
      </c>
      <c r="AD743" s="21" t="n" hidden="false">
        <f>AC743/N743-1</f>
        <v>0.18518518518518512</v>
      </c>
      <c r="AE743" s="8" t="n">
        <v>68</v>
      </c>
      <c r="AF743" s="20" t="n" hidden="false">
        <v>15</v>
      </c>
      <c r="AG743" s="19" t="n" hidden="false">
        <v/>
      </c>
      <c r="AH743" s="19" t="n" hidden="false">
        <f>AF743+AG743</f>
        <v>15</v>
      </c>
      <c r="AI743" s="19" t="n" hidden="false">
        <f>ROUND(AE743*AF743,2)</f>
        <v>1020</v>
      </c>
      <c r="AJ743" s="19" t="n" hidden="false">
        <v/>
      </c>
      <c r="AK743" s="19" t="n" hidden="false">
        <f>AI743+AJ743</f>
        <v>1020</v>
      </c>
      <c r="AL743" s="21" t="n" hidden="false">
        <f>AK743/N743-1</f>
        <v>-0.4444444444444444</v>
      </c>
      <c r="AM743" s="8" t="n">
        <v>0</v>
      </c>
      <c r="AN743" s="19" t="n" hidden="false">
        <v>0</v>
      </c>
      <c r="AO743" s="19" t="n" hidden="false">
        <v/>
      </c>
      <c r="AP743" s="19" t="n" hidden="false">
        <f>AN743+AO743</f>
        <v>0</v>
      </c>
      <c r="AQ743" s="19" t="n" hidden="false">
        <f>ROUND(AM743*AN743,2)</f>
        <v>0</v>
      </c>
      <c r="AR743" s="19" t="n" hidden="false">
        <v/>
      </c>
      <c r="AS743" s="19" t="n" hidden="false">
        <f>AQ743+AR743</f>
        <v>0</v>
      </c>
      <c r="AT743" s="21" t="n" hidden="false">
        <f>AS743/N743-1</f>
        <v>-1</v>
      </c>
    </row>
    <row r="744" customFormat="false" hidden="false" outlineLevel="0" collapsed="false">
      <c r="A744" s="18" t="inlineStr">
        <is>
          <t xml:space="preserve">1.1.1.2.1.1.4.5</t>
        </is>
      </c>
      <c r="B744" s="18" t="inlineStr">
        <is>
          <t xml:space="preserve"/>
        </is>
      </c>
      <c r="C744" s="18" t="inlineStr">
        <is>
          <t xml:space="preserve">Монтаж коробки распределительной, распаячной</t>
        </is>
      </c>
      <c r="D744" s="7" t="inlineStr">
        <is>
          <t xml:space="preserve">ЭМ 4.2</t>
        </is>
      </c>
      <c r="E744" s="7" t="inlineStr">
        <is>
          <t xml:space="preserve">Выгружается из БО по объектам BIM-КЦ</t>
        </is>
      </c>
      <c r="F744" s="7" t="inlineStr">
        <is>
          <t xml:space="preserve">ШТ</t>
        </is>
      </c>
      <c r="G744" s="7" t="inlineStr">
        <is>
          <t xml:space="preserve">1</t>
        </is>
      </c>
      <c r="H744" s="8" t="n">
        <v>113</v>
      </c>
      <c r="I744" s="19" t="n">
        <f>ROUND((L745)/H744,2)</f>
        <v>27</v>
      </c>
      <c r="J744" s="20" t="n">
        <v>395</v>
      </c>
      <c r="K744" s="19" t="n">
        <f>I744+ROUND(J744,2)</f>
        <v>422</v>
      </c>
      <c r="L744" s="19" t="n">
        <f>ROUND(H744*I744,2)</f>
        <v>3051</v>
      </c>
      <c r="M744" s="19" t="n">
        <f>ROUND(H744*ROUND(J744,2),2)</f>
        <v>44635</v>
      </c>
      <c r="N744" s="19" t="n">
        <f>L744+M744</f>
        <v>47686</v>
      </c>
      <c r="O744" s="8" t="n">
        <v>113</v>
      </c>
      <c r="P744" s="19" t="n" hidden="false">
        <f>ROUND((S745)/O744,2)</f>
        <v>11</v>
      </c>
      <c r="Q744" s="20" t="n" hidden="false">
        <v>764.8</v>
      </c>
      <c r="R744" s="19" t="n" hidden="false">
        <f>P744+Q744</f>
        <v>775.8</v>
      </c>
      <c r="S744" s="19" t="n" hidden="false">
        <f>ROUND(O744*P744,2)</f>
        <v>1243</v>
      </c>
      <c r="T744" s="19" t="n" hidden="false">
        <f>ROUND(O744*Q744,2)</f>
        <v>86422.4</v>
      </c>
      <c r="U744" s="19" t="n" hidden="false">
        <f>S744+T744</f>
        <v>87665.4</v>
      </c>
      <c r="V744" s="21" t="n" hidden="false">
        <f>U744/N744-1</f>
        <v>0.8383886255924169</v>
      </c>
      <c r="W744" s="8" t="n">
        <v>113</v>
      </c>
      <c r="X744" s="19" t="n" hidden="false">
        <f>ROUND((AA745)/W744,2)</f>
        <v>32</v>
      </c>
      <c r="Y744" s="20" t="n" hidden="false">
        <v>980</v>
      </c>
      <c r="Z744" s="19" t="n" hidden="false">
        <f>X744+Y744</f>
        <v>1012</v>
      </c>
      <c r="AA744" s="19" t="n" hidden="false">
        <f>ROUND(W744*X744,2)</f>
        <v>3616</v>
      </c>
      <c r="AB744" s="19" t="n" hidden="false">
        <f>ROUND(W744*Y744,2)</f>
        <v>110740</v>
      </c>
      <c r="AC744" s="19" t="n" hidden="false">
        <f>AA744+AB744</f>
        <v>114356</v>
      </c>
      <c r="AD744" s="21" t="n" hidden="false">
        <f>AC744/N744-1</f>
        <v>1.3981042654028437</v>
      </c>
      <c r="AE744" s="8" t="n">
        <v>113</v>
      </c>
      <c r="AF744" s="19" t="n" hidden="false">
        <f>ROUND((AI745)/AE744,2)</f>
        <v>15</v>
      </c>
      <c r="AG744" s="20" t="n" hidden="false">
        <v>1000</v>
      </c>
      <c r="AH744" s="19" t="n" hidden="false">
        <f>AF744+AG744</f>
        <v>1015</v>
      </c>
      <c r="AI744" s="19" t="n" hidden="false">
        <f>ROUND(AE744*AF744,2)</f>
        <v>1695</v>
      </c>
      <c r="AJ744" s="19" t="n" hidden="false">
        <f>ROUND(AE744*AG744,2)</f>
        <v>113000</v>
      </c>
      <c r="AK744" s="19" t="n" hidden="false">
        <f>AI744+AJ744</f>
        <v>114695</v>
      </c>
      <c r="AL744" s="21" t="n" hidden="false">
        <f>AK744/N744-1</f>
        <v>1.40521327014218</v>
      </c>
      <c r="AM744" s="8" t="n">
        <v>0</v>
      </c>
      <c r="AN744" s="19" t="n" hidden="false">
        <f>ROUND((AQ745)/AM744,2)</f>
        <v>0</v>
      </c>
      <c r="AO744" s="19" t="n" hidden="false">
        <v>0</v>
      </c>
      <c r="AP744" s="19" t="n" hidden="false">
        <f>AN744+AO744</f>
        <v>0</v>
      </c>
      <c r="AQ744" s="19" t="n" hidden="false">
        <f>ROUND(AM744*AN744,2)</f>
        <v>0</v>
      </c>
      <c r="AR744" s="19" t="n" hidden="false">
        <f>ROUND(AM744*AO744,2)</f>
        <v>0</v>
      </c>
      <c r="AS744" s="19" t="n" hidden="false">
        <f>AQ744+AR744</f>
        <v>0</v>
      </c>
      <c r="AT744" s="21" t="n" hidden="false">
        <f>AS744/N744-1</f>
        <v>-1</v>
      </c>
    </row>
    <row r="745" customFormat="false" hidden="false" outlineLevel="0" collapsed="false">
      <c r="A745" s="18" t="inlineStr">
        <is>
          <t xml:space="preserve">1.1.1.2.1.1.4.5.1</t>
        </is>
      </c>
      <c r="B745" s="18" t="inlineStr">
        <is>
          <t xml:space="preserve"/>
        </is>
      </c>
      <c r="C745" s="22" t="inlineStr">
        <is>
          <t xml:space="preserve">Коробка распаячная_ / Круглая / 80х40 / КМ41004 (UKT01-080-040-000)</t>
        </is>
      </c>
      <c r="D745" s="7" t="inlineStr">
        <is>
          <t xml:space="preserve">UKT10-065-040-000</t>
        </is>
      </c>
      <c r="E745" s="7" t="inlineStr">
        <is>
          <t xml:space="preserve"/>
        </is>
      </c>
      <c r="F745" s="7" t="inlineStr">
        <is>
          <t xml:space="preserve">ШТ</t>
        </is>
      </c>
      <c r="G745" s="7" t="inlineStr">
        <is>
          <t xml:space="preserve">1</t>
        </is>
      </c>
      <c r="H745" s="8" t="n">
        <v>113</v>
      </c>
      <c r="I745" s="20" t="n">
        <v>27</v>
      </c>
      <c r="J745" s="19" t="n">
        <v/>
      </c>
      <c r="K745" s="19" t="n">
        <f>ROUND(I745,2)+J745</f>
        <v>27</v>
      </c>
      <c r="L745" s="19" t="n">
        <f>ROUND(H745*ROUND(I745,2),2)</f>
        <v>3051</v>
      </c>
      <c r="M745" s="19" t="n">
        <v/>
      </c>
      <c r="N745" s="19" t="n">
        <f>L745+M745</f>
        <v>3051</v>
      </c>
      <c r="O745" s="8" t="n">
        <v>113</v>
      </c>
      <c r="P745" s="20" t="n" hidden="false">
        <v>11</v>
      </c>
      <c r="Q745" s="19" t="n" hidden="false">
        <v/>
      </c>
      <c r="R745" s="19" t="n" hidden="false">
        <f>P745+Q745</f>
        <v>11</v>
      </c>
      <c r="S745" s="19" t="n" hidden="false">
        <f>ROUND(O745*P745,2)</f>
        <v>1243</v>
      </c>
      <c r="T745" s="19" t="n" hidden="false">
        <v/>
      </c>
      <c r="U745" s="19" t="n" hidden="false">
        <f>S745+T745</f>
        <v>1243</v>
      </c>
      <c r="V745" s="21" t="n" hidden="false">
        <f>U745/N745-1</f>
        <v>-0.5925925925925926</v>
      </c>
      <c r="W745" s="8" t="n">
        <v>113</v>
      </c>
      <c r="X745" s="20" t="n" hidden="false">
        <v>32</v>
      </c>
      <c r="Y745" s="19" t="n" hidden="false">
        <v/>
      </c>
      <c r="Z745" s="19" t="n" hidden="false">
        <f>X745+Y745</f>
        <v>32</v>
      </c>
      <c r="AA745" s="19" t="n" hidden="false">
        <f>ROUND(W745*X745,2)</f>
        <v>3616</v>
      </c>
      <c r="AB745" s="19" t="n" hidden="false">
        <v/>
      </c>
      <c r="AC745" s="19" t="n" hidden="false">
        <f>AA745+AB745</f>
        <v>3616</v>
      </c>
      <c r="AD745" s="21" t="n" hidden="false">
        <f>AC745/N745-1</f>
        <v>0.18518518518518512</v>
      </c>
      <c r="AE745" s="8" t="n">
        <v>113</v>
      </c>
      <c r="AF745" s="20" t="n" hidden="false">
        <v>15</v>
      </c>
      <c r="AG745" s="19" t="n" hidden="false">
        <v/>
      </c>
      <c r="AH745" s="19" t="n" hidden="false">
        <f>AF745+AG745</f>
        <v>15</v>
      </c>
      <c r="AI745" s="19" t="n" hidden="false">
        <f>ROUND(AE745*AF745,2)</f>
        <v>1695</v>
      </c>
      <c r="AJ745" s="19" t="n" hidden="false">
        <v/>
      </c>
      <c r="AK745" s="19" t="n" hidden="false">
        <f>AI745+AJ745</f>
        <v>1695</v>
      </c>
      <c r="AL745" s="21" t="n" hidden="false">
        <f>AK745/N745-1</f>
        <v>-0.4444444444444444</v>
      </c>
      <c r="AM745" s="8" t="n">
        <v>0</v>
      </c>
      <c r="AN745" s="19" t="n" hidden="false">
        <v>0</v>
      </c>
      <c r="AO745" s="19" t="n" hidden="false">
        <v/>
      </c>
      <c r="AP745" s="19" t="n" hidden="false">
        <f>AN745+AO745</f>
        <v>0</v>
      </c>
      <c r="AQ745" s="19" t="n" hidden="false">
        <f>ROUND(AM745*AN745,2)</f>
        <v>0</v>
      </c>
      <c r="AR745" s="19" t="n" hidden="false">
        <v/>
      </c>
      <c r="AS745" s="19" t="n" hidden="false">
        <f>AQ745+AR745</f>
        <v>0</v>
      </c>
      <c r="AT745" s="21" t="n" hidden="false">
        <f>AS745/N745-1</f>
        <v>-1</v>
      </c>
    </row>
    <row r="746" customFormat="false" hidden="false" outlineLevel="0" collapsed="false">
      <c r="A746" s="18" t="inlineStr">
        <is>
          <t xml:space="preserve">1.1.1.2.1.1.4.6</t>
        </is>
      </c>
      <c r="B746" s="18" t="inlineStr">
        <is>
          <t xml:space="preserve"/>
        </is>
      </c>
      <c r="C746" s="18" t="inlineStr">
        <is>
          <t xml:space="preserve">Монтаж подрозетников, установочных, монтажных коробок в подготовленные отверстия / в ЖБИ, ПГП, газобетон, акотек</t>
        </is>
      </c>
      <c r="D746" s="7" t="inlineStr">
        <is>
          <t xml:space="preserve"/>
        </is>
      </c>
      <c r="E746" s="7" t="inlineStr">
        <is>
          <t xml:space="preserve">Выгружается из БО по объектам BIM-КЦ</t>
        </is>
      </c>
      <c r="F746" s="7" t="inlineStr">
        <is>
          <t xml:space="preserve">ШТ</t>
        </is>
      </c>
      <c r="G746" s="7" t="inlineStr">
        <is>
          <t xml:space="preserve">1</t>
        </is>
      </c>
      <c r="H746" s="8" t="n">
        <v>436</v>
      </c>
      <c r="I746" s="19" t="n">
        <f>ROUND((L747+L748)/H746,2)</f>
        <v>0.9</v>
      </c>
      <c r="J746" s="20" t="n">
        <v>149</v>
      </c>
      <c r="K746" s="19" t="n">
        <f>I746+ROUND(J746,2)</f>
        <v>149.9</v>
      </c>
      <c r="L746" s="19" t="n">
        <f>ROUND(H746*I746,2)</f>
        <v>392.4</v>
      </c>
      <c r="M746" s="19" t="n">
        <f>ROUND(H746*ROUND(J746,2),2)</f>
        <v>64964</v>
      </c>
      <c r="N746" s="19" t="n">
        <f>L746+M746</f>
        <v>65356.4</v>
      </c>
      <c r="O746" s="8" t="n">
        <v>436</v>
      </c>
      <c r="P746" s="19" t="n" hidden="false">
        <f>ROUND((S747+S748)/O746,2)</f>
        <v>65.25</v>
      </c>
      <c r="Q746" s="20" t="n" hidden="false">
        <v>238.4</v>
      </c>
      <c r="R746" s="19" t="n" hidden="false">
        <f>P746+Q746</f>
        <v>303.65</v>
      </c>
      <c r="S746" s="19" t="n" hidden="false">
        <f>ROUND(O746*P746,2)</f>
        <v>28449</v>
      </c>
      <c r="T746" s="19" t="n" hidden="false">
        <f>ROUND(O746*Q746,2)</f>
        <v>103942.4</v>
      </c>
      <c r="U746" s="19" t="n" hidden="false">
        <f>S746+T746</f>
        <v>132391.4</v>
      </c>
      <c r="V746" s="21" t="n" hidden="false">
        <f>U746/N746-1</f>
        <v>1.025683789192795</v>
      </c>
      <c r="W746" s="8" t="n">
        <v>436</v>
      </c>
      <c r="X746" s="19" t="n" hidden="false">
        <f>ROUND((AA747+AA748)/W746,2)</f>
        <v>16.08</v>
      </c>
      <c r="Y746" s="20" t="n" hidden="false">
        <v>230</v>
      </c>
      <c r="Z746" s="19" t="n" hidden="false">
        <f>X746+Y746</f>
        <v>246.08</v>
      </c>
      <c r="AA746" s="19" t="n" hidden="false">
        <f>ROUND(W746*X746,2)</f>
        <v>7010.88</v>
      </c>
      <c r="AB746" s="19" t="n" hidden="false">
        <f>ROUND(W746*Y746,2)</f>
        <v>100280</v>
      </c>
      <c r="AC746" s="19" t="n" hidden="false">
        <f>AA746+AB746</f>
        <v>107290.88</v>
      </c>
      <c r="AD746" s="21" t="n" hidden="false">
        <f>AC746/N746-1</f>
        <v>0.6416277518345563</v>
      </c>
      <c r="AE746" s="8" t="n">
        <v>436</v>
      </c>
      <c r="AF746" s="19" t="n" hidden="false">
        <f>ROUND((AI747+AI748)/AE746,2)</f>
        <v>60</v>
      </c>
      <c r="AG746" s="20" t="n" hidden="false">
        <v>1000</v>
      </c>
      <c r="AH746" s="19" t="n" hidden="false">
        <f>AF746+AG746</f>
        <v>1060</v>
      </c>
      <c r="AI746" s="19" t="n" hidden="false">
        <f>ROUND(AE746*AF746,2)</f>
        <v>26160</v>
      </c>
      <c r="AJ746" s="19" t="n" hidden="false">
        <f>ROUND(AE746*AG746,2)</f>
        <v>436000</v>
      </c>
      <c r="AK746" s="19" t="n" hidden="false">
        <f>AI746+AJ746</f>
        <v>462160</v>
      </c>
      <c r="AL746" s="21" t="n" hidden="false">
        <f>AK746/N746-1</f>
        <v>6.071380920613742</v>
      </c>
      <c r="AM746" s="8" t="n">
        <v>0</v>
      </c>
      <c r="AN746" s="19" t="n" hidden="false">
        <f>ROUND((AQ747+AQ748)/AM746,2)</f>
        <v>0</v>
      </c>
      <c r="AO746" s="19" t="n" hidden="false">
        <v>0</v>
      </c>
      <c r="AP746" s="19" t="n" hidden="false">
        <f>AN746+AO746</f>
        <v>0</v>
      </c>
      <c r="AQ746" s="19" t="n" hidden="false">
        <f>ROUND(AM746*AN746,2)</f>
        <v>0</v>
      </c>
      <c r="AR746" s="19" t="n" hidden="false">
        <f>ROUND(AM746*AO746,2)</f>
        <v>0</v>
      </c>
      <c r="AS746" s="19" t="n" hidden="false">
        <f>AQ746+AR746</f>
        <v>0</v>
      </c>
      <c r="AT746" s="21" t="n" hidden="false">
        <f>AS746/N746-1</f>
        <v>-1</v>
      </c>
    </row>
    <row r="747" customFormat="false" hidden="false" outlineLevel="0" collapsed="false">
      <c r="A747" s="18" t="inlineStr">
        <is>
          <t xml:space="preserve">1.1.1.2.1.1.4.6.1</t>
        </is>
      </c>
      <c r="B747" s="18" t="inlineStr">
        <is>
          <t xml:space="preserve"/>
        </is>
      </c>
      <c r="C747" s="22" t="inlineStr">
        <is>
          <t xml:space="preserve">Смесь штукатурная гипсовая_</t>
        </is>
      </c>
      <c r="D747" s="7" t="inlineStr">
        <is>
          <t xml:space="preserve"/>
        </is>
      </c>
      <c r="E747" s="7" t="inlineStr">
        <is>
          <t xml:space="preserve"/>
        </is>
      </c>
      <c r="F747" s="7" t="inlineStr">
        <is>
          <t xml:space="preserve">КГ</t>
        </is>
      </c>
      <c r="G747" s="7" t="inlineStr">
        <is>
          <t xml:space="preserve">0.3</t>
        </is>
      </c>
      <c r="H747" s="8" t="n">
        <v>39.24</v>
      </c>
      <c r="I747" s="20" t="n">
        <v>10</v>
      </c>
      <c r="J747" s="19" t="n">
        <v/>
      </c>
      <c r="K747" s="19" t="n">
        <f>ROUND(I747,2)+J747</f>
        <v>10</v>
      </c>
      <c r="L747" s="19" t="n">
        <f>ROUND(H747*ROUND(I747,2),2)</f>
        <v>392.4</v>
      </c>
      <c r="M747" s="19" t="n">
        <v/>
      </c>
      <c r="N747" s="19" t="n">
        <f>L747+M747</f>
        <v>392.4</v>
      </c>
      <c r="O747" s="8" t="n">
        <v>39.24</v>
      </c>
      <c r="P747" s="20" t="n" hidden="false">
        <v>565</v>
      </c>
      <c r="Q747" s="19" t="n" hidden="false">
        <v/>
      </c>
      <c r="R747" s="19" t="n" hidden="false">
        <f>P747+Q747</f>
        <v>565</v>
      </c>
      <c r="S747" s="19" t="n" hidden="false">
        <f>ROUND(O747*P747,2)</f>
        <v>22170.6</v>
      </c>
      <c r="T747" s="19" t="n" hidden="false">
        <v/>
      </c>
      <c r="U747" s="19" t="n" hidden="false">
        <f>S747+T747</f>
        <v>22170.6</v>
      </c>
      <c r="V747" s="21" t="n" hidden="false">
        <f>U747/N747-1</f>
        <v>55.5</v>
      </c>
      <c r="W747" s="8" t="n">
        <v>39.24</v>
      </c>
      <c r="X747" s="20" t="n" hidden="false">
        <v>12</v>
      </c>
      <c r="Y747" s="19" t="n" hidden="false">
        <v/>
      </c>
      <c r="Z747" s="19" t="n" hidden="false">
        <f>X747+Y747</f>
        <v>12</v>
      </c>
      <c r="AA747" s="19" t="n" hidden="false">
        <f>ROUND(W747*X747,2)</f>
        <v>470.88</v>
      </c>
      <c r="AB747" s="19" t="n" hidden="false">
        <v/>
      </c>
      <c r="AC747" s="19" t="n" hidden="false">
        <f>AA747+AB747</f>
        <v>470.88</v>
      </c>
      <c r="AD747" s="21" t="n" hidden="false">
        <f>AC747/N747-1</f>
        <v>0.19999999999999996</v>
      </c>
      <c r="AE747" s="8" t="n">
        <v>39.24</v>
      </c>
      <c r="AF747" s="20" t="n" hidden="false">
        <v>500</v>
      </c>
      <c r="AG747" s="19" t="n" hidden="false">
        <v/>
      </c>
      <c r="AH747" s="19" t="n" hidden="false">
        <f>AF747+AG747</f>
        <v>500</v>
      </c>
      <c r="AI747" s="19" t="n" hidden="false">
        <f>ROUND(AE747*AF747,2)</f>
        <v>19620</v>
      </c>
      <c r="AJ747" s="19" t="n" hidden="false">
        <v/>
      </c>
      <c r="AK747" s="19" t="n" hidden="false">
        <f>AI747+AJ747</f>
        <v>19620</v>
      </c>
      <c r="AL747" s="21" t="n" hidden="false">
        <f>AK747/N747-1</f>
        <v>49</v>
      </c>
      <c r="AM747" s="8" t="n">
        <v>0</v>
      </c>
      <c r="AN747" s="19" t="n" hidden="false">
        <v>0</v>
      </c>
      <c r="AO747" s="19" t="n" hidden="false">
        <v/>
      </c>
      <c r="AP747" s="19" t="n" hidden="false">
        <f>AN747+AO747</f>
        <v>0</v>
      </c>
      <c r="AQ747" s="19" t="n" hidden="false">
        <f>ROUND(AM747*AN747,2)</f>
        <v>0</v>
      </c>
      <c r="AR747" s="19" t="n" hidden="false">
        <v/>
      </c>
      <c r="AS747" s="19" t="n" hidden="false">
        <f>AQ747+AR747</f>
        <v>0</v>
      </c>
      <c r="AT747" s="21" t="n" hidden="false">
        <f>AS747/N747-1</f>
        <v>-1</v>
      </c>
    </row>
    <row r="748" customFormat="false" hidden="false" outlineLevel="0" collapsed="false">
      <c r="A748" s="18" t="inlineStr">
        <is>
          <t xml:space="preserve">1.1.1.2.1.1.4.6.2</t>
        </is>
      </c>
      <c r="B748" s="18" t="inlineStr">
        <is>
          <t xml:space="preserve"/>
        </is>
      </c>
      <c r="C748" s="22" t="inlineStr">
        <is>
          <t xml:space="preserve">Коробка установочная круглая D=68мм h=40мм IP20 пластик тип установки скрытый для твердых стен б/крышки б/вводов</t>
        </is>
      </c>
      <c r="D748" s="7" t="inlineStr">
        <is>
          <t xml:space="preserve"/>
        </is>
      </c>
      <c r="E748" s="7" t="inlineStr">
        <is>
          <t xml:space="preserve"/>
        </is>
      </c>
      <c r="F748" s="7" t="inlineStr">
        <is>
          <t xml:space="preserve">ШТ</t>
        </is>
      </c>
      <c r="G748" s="7" t="inlineStr">
        <is>
          <t xml:space="preserve">1</t>
        </is>
      </c>
      <c r="H748" s="8" t="n">
        <v>436</v>
      </c>
      <c r="I748" s="20" t="n">
        <v>0</v>
      </c>
      <c r="J748" s="19" t="n">
        <v/>
      </c>
      <c r="K748" s="19" t="n">
        <f>ROUND(I748,2)+J748</f>
        <v>0</v>
      </c>
      <c r="L748" s="19" t="n">
        <f>ROUND(H748*ROUND(I748,2),2)</f>
        <v>0</v>
      </c>
      <c r="M748" s="19" t="n">
        <v/>
      </c>
      <c r="N748" s="19" t="n">
        <f>L748+M748</f>
        <v>0</v>
      </c>
      <c r="O748" s="8" t="n">
        <v>436</v>
      </c>
      <c r="P748" s="20" t="n" hidden="false">
        <v>14.4</v>
      </c>
      <c r="Q748" s="19" t="n" hidden="false">
        <v/>
      </c>
      <c r="R748" s="19" t="n" hidden="false">
        <f>P748+Q748</f>
        <v>14.4</v>
      </c>
      <c r="S748" s="19" t="n" hidden="false">
        <f>ROUND(O748*P748,2)</f>
        <v>6278.4</v>
      </c>
      <c r="T748" s="19" t="n" hidden="false">
        <v/>
      </c>
      <c r="U748" s="19" t="n" hidden="false">
        <f>S748+T748</f>
        <v>6278.4</v>
      </c>
      <c r="V748" s="21" t="n" hidden="false">
        <f>U748/N748-1</f>
        <v>Infinity</v>
      </c>
      <c r="W748" s="8" t="n">
        <v>436</v>
      </c>
      <c r="X748" s="20" t="n" hidden="false">
        <v>15</v>
      </c>
      <c r="Y748" s="19" t="n" hidden="false">
        <v/>
      </c>
      <c r="Z748" s="19" t="n" hidden="false">
        <f>X748+Y748</f>
        <v>15</v>
      </c>
      <c r="AA748" s="19" t="n" hidden="false">
        <f>ROUND(W748*X748,2)</f>
        <v>6540</v>
      </c>
      <c r="AB748" s="19" t="n" hidden="false">
        <v/>
      </c>
      <c r="AC748" s="19" t="n" hidden="false">
        <f>AA748+AB748</f>
        <v>6540</v>
      </c>
      <c r="AD748" s="21" t="n" hidden="false">
        <f>AC748/N748-1</f>
        <v>Infinity</v>
      </c>
      <c r="AE748" s="8" t="n">
        <v>436</v>
      </c>
      <c r="AF748" s="20" t="n" hidden="false">
        <v>15</v>
      </c>
      <c r="AG748" s="19" t="n" hidden="false">
        <v/>
      </c>
      <c r="AH748" s="19" t="n" hidden="false">
        <f>AF748+AG748</f>
        <v>15</v>
      </c>
      <c r="AI748" s="19" t="n" hidden="false">
        <f>ROUND(AE748*AF748,2)</f>
        <v>6540</v>
      </c>
      <c r="AJ748" s="19" t="n" hidden="false">
        <v/>
      </c>
      <c r="AK748" s="19" t="n" hidden="false">
        <f>AI748+AJ748</f>
        <v>6540</v>
      </c>
      <c r="AL748" s="21" t="n" hidden="false">
        <f>AK748/N748-1</f>
        <v>Infinity</v>
      </c>
      <c r="AM748" s="8" t="n">
        <v>0</v>
      </c>
      <c r="AN748" s="19" t="n" hidden="false">
        <v>0</v>
      </c>
      <c r="AO748" s="19" t="n" hidden="false">
        <v/>
      </c>
      <c r="AP748" s="19" t="n" hidden="false">
        <f>AN748+AO748</f>
        <v>0</v>
      </c>
      <c r="AQ748" s="19" t="n" hidden="false">
        <f>ROUND(AM748*AN748,2)</f>
        <v>0</v>
      </c>
      <c r="AR748" s="19" t="n" hidden="false">
        <v/>
      </c>
      <c r="AS748" s="19" t="n" hidden="false">
        <f>AQ748+AR748</f>
        <v>0</v>
      </c>
      <c r="AT748" s="21" t="n" hidden="false">
        <f>AS748/N748-1</f>
        <v>NaN</v>
      </c>
    </row>
    <row r="749" customFormat="false" hidden="false" outlineLevel="0" collapsed="false">
      <c r="A749" s="14" t="inlineStr">
        <is>
          <t xml:space="preserve">1.1.1.2.1.1.5</t>
        </is>
      </c>
      <c r="B749" s="14" t="inlineStr">
        <is>
          <t xml:space="preserve"/>
        </is>
      </c>
      <c r="C749" s="14" t="inlineStr">
        <is>
          <t xml:space="preserve">Монтаж светотехнического оборудования</t>
        </is>
      </c>
      <c r="D749" s="6" t="inlineStr">
        <is>
          <t xml:space="preserve"/>
        </is>
      </c>
      <c r="E749" s="6" t="inlineStr">
        <is>
          <t xml:space="preserve"/>
        </is>
      </c>
      <c r="F749" s="6" t="inlineStr">
        <is>
          <t xml:space="preserve"/>
        </is>
      </c>
      <c r="G749" s="6" t="inlineStr">
        <is>
          <t xml:space="preserve"/>
        </is>
      </c>
      <c r="H749" s="15" t="n">
        <v/>
      </c>
      <c r="I749" s="16" t="n">
        <v/>
      </c>
      <c r="J749" s="16" t="n">
        <v/>
      </c>
      <c r="K749" s="16" t="n">
        <v/>
      </c>
      <c r="L749" s="16" t="n">
        <f>L750+L760+L765</f>
        <v>24170.4</v>
      </c>
      <c r="M749" s="16" t="n">
        <f>M750+M760+M765</f>
        <v>1079868</v>
      </c>
      <c r="N749" s="16" t="n">
        <f>N750+N760+N765</f>
        <v>1104038.4</v>
      </c>
      <c r="O749" s="15" t="n">
        <v/>
      </c>
      <c r="P749" s="16" t="n" hidden="false">
        <v/>
      </c>
      <c r="Q749" s="16" t="n" hidden="false">
        <v/>
      </c>
      <c r="R749" s="16" t="n" hidden="false">
        <v/>
      </c>
      <c r="S749" s="16" t="n" hidden="false">
        <f>S750+S760+S765</f>
        <v>11799309.32</v>
      </c>
      <c r="T749" s="16" t="n" hidden="false">
        <f>T750+T760+T765</f>
        <v>2580259.2</v>
      </c>
      <c r="U749" s="16" t="n" hidden="false">
        <f>U750+U760+U765</f>
        <v>14379568.52</v>
      </c>
      <c r="V749" s="17" t="n" hidden="false">
        <f>U749/N749-1</f>
        <v>12.024518458778246</v>
      </c>
      <c r="W749" s="15" t="n">
        <v/>
      </c>
      <c r="X749" s="16" t="n" hidden="false">
        <v/>
      </c>
      <c r="Y749" s="16" t="n" hidden="false">
        <v/>
      </c>
      <c r="Z749" s="16" t="n" hidden="false">
        <v/>
      </c>
      <c r="AA749" s="16" t="n" hidden="false">
        <f>AA750+AA760+AA765</f>
        <v>9447370.8</v>
      </c>
      <c r="AB749" s="16" t="n" hidden="false">
        <f>AB750+AB760+AB765</f>
        <v>4054400</v>
      </c>
      <c r="AC749" s="16" t="n" hidden="false">
        <f>AC750+AC760+AC765</f>
        <v>13501770.8</v>
      </c>
      <c r="AD749" s="17" t="n" hidden="false">
        <f>AC749/N749-1</f>
        <v>11.229439483264352</v>
      </c>
      <c r="AE749" s="15" t="n">
        <v/>
      </c>
      <c r="AF749" s="16" t="n" hidden="false">
        <v/>
      </c>
      <c r="AG749" s="16" t="n" hidden="false">
        <v/>
      </c>
      <c r="AH749" s="16" t="n" hidden="false">
        <v/>
      </c>
      <c r="AI749" s="16" t="n" hidden="false">
        <f>AI750+AI760+AI765</f>
        <v>13541575.84</v>
      </c>
      <c r="AJ749" s="16" t="n" hidden="false">
        <f>AJ750+AJ760+AJ765</f>
        <v>2446500</v>
      </c>
      <c r="AK749" s="16" t="n" hidden="false">
        <f>AK750+AK760+AK765</f>
        <v>15988075.84</v>
      </c>
      <c r="AL749" s="17" t="n" hidden="false">
        <f>AK749/N749-1</f>
        <v>13.4814490510475</v>
      </c>
      <c r="AM749" s="15" t="n">
        <v/>
      </c>
      <c r="AN749" s="16" t="n" hidden="false">
        <v/>
      </c>
      <c r="AO749" s="16" t="n" hidden="false">
        <v/>
      </c>
      <c r="AP749" s="16" t="n" hidden="false">
        <v/>
      </c>
      <c r="AQ749" s="16" t="n" hidden="false">
        <f>AQ750+AQ760+AQ765</f>
        <v>0</v>
      </c>
      <c r="AR749" s="16" t="n" hidden="false">
        <f>AR750+AR760+AR765</f>
        <v>0</v>
      </c>
      <c r="AS749" s="16" t="n" hidden="false">
        <f>AS750+AS760+AS765</f>
        <v>0</v>
      </c>
      <c r="AT749" s="17" t="n" hidden="false">
        <f>AS749/N749-1</f>
        <v>-1</v>
      </c>
    </row>
    <row r="750" customFormat="false" hidden="false" outlineLevel="0" collapsed="false">
      <c r="A750" s="18" t="inlineStr">
        <is>
          <t xml:space="preserve">1.1.1.2.1.1.5.1</t>
        </is>
      </c>
      <c r="B750" s="18" t="inlineStr">
        <is>
          <t xml:space="preserve"/>
        </is>
      </c>
      <c r="C750" s="18" t="inlineStr">
        <is>
          <t xml:space="preserve">Монтаж светильника / накладной</t>
        </is>
      </c>
      <c r="D750" s="7" t="inlineStr">
        <is>
          <t xml:space="preserve"/>
        </is>
      </c>
      <c r="E750" s="7" t="inlineStr">
        <is>
          <t xml:space="preserve">Выгружается из БО по объектам BIM-КЦ</t>
        </is>
      </c>
      <c r="F750" s="7" t="inlineStr">
        <is>
          <t xml:space="preserve">ШТ</t>
        </is>
      </c>
      <c r="G750" s="7" t="inlineStr">
        <is>
          <t xml:space="preserve">1</t>
        </is>
      </c>
      <c r="H750" s="8" t="n">
        <v>1302</v>
      </c>
      <c r="I750" s="19" t="n">
        <f>ROUND((L751+L752+L753+L754+L755+L756+L757+L758+L759)/H750,2)</f>
        <v>0</v>
      </c>
      <c r="J750" s="20" t="n">
        <v>640</v>
      </c>
      <c r="K750" s="19" t="n">
        <f>I750+ROUND(J750,2)</f>
        <v>640</v>
      </c>
      <c r="L750" s="19" t="n">
        <f>ROUND(H750*I750,2)</f>
        <v>0</v>
      </c>
      <c r="M750" s="19" t="n">
        <f>ROUND(H750*ROUND(J750,2),2)</f>
        <v>833280</v>
      </c>
      <c r="N750" s="19" t="n">
        <f>L750+M750</f>
        <v>833280</v>
      </c>
      <c r="O750" s="8" t="n">
        <v>1302</v>
      </c>
      <c r="P750" s="19" t="n" hidden="false">
        <f>ROUND((S751+S752+S753+S754+S755+S756+S757+S758+S759)/O750,2)</f>
        <v>7707.98</v>
      </c>
      <c r="Q750" s="20" t="n" hidden="false">
        <v>1579.2</v>
      </c>
      <c r="R750" s="19" t="n" hidden="false">
        <f>P750+Q750</f>
        <v>9287.18</v>
      </c>
      <c r="S750" s="19" t="n" hidden="false">
        <f>ROUND(O750*P750,2)</f>
        <v>10035789.96</v>
      </c>
      <c r="T750" s="19" t="n" hidden="false">
        <f>ROUND(O750*Q750,2)</f>
        <v>2056118.4</v>
      </c>
      <c r="U750" s="19" t="n" hidden="false">
        <f>S750+T750</f>
        <v>12091908.36</v>
      </c>
      <c r="V750" s="21" t="n" hidden="false">
        <f>U750/N750-1</f>
        <v>13.51121875</v>
      </c>
      <c r="W750" s="8" t="n">
        <v>1302</v>
      </c>
      <c r="X750" s="19" t="n" hidden="false">
        <f>ROUND((AA751+AA752+AA753+AA754+AA755+AA756+AA757+AA758+AA759)/W750,2)</f>
        <v>6134.96</v>
      </c>
      <c r="Y750" s="20" t="n" hidden="false">
        <v>2300</v>
      </c>
      <c r="Z750" s="19" t="n" hidden="false">
        <f>X750+Y750</f>
        <v>8434.96</v>
      </c>
      <c r="AA750" s="19" t="n" hidden="false">
        <f>ROUND(W750*X750,2)</f>
        <v>7987717.92</v>
      </c>
      <c r="AB750" s="19" t="n" hidden="false">
        <f>ROUND(W750*Y750,2)</f>
        <v>2994600</v>
      </c>
      <c r="AC750" s="19" t="n" hidden="false">
        <f>AA750+AB750</f>
        <v>10982317.92</v>
      </c>
      <c r="AD750" s="21" t="n" hidden="false">
        <f>AC750/N750-1</f>
        <v>12.179625</v>
      </c>
      <c r="AE750" s="8" t="n">
        <v>1302</v>
      </c>
      <c r="AF750" s="19" t="n" hidden="false">
        <f>ROUND((AI751+AI752+AI753+AI754+AI755+AI756+AI757+AI758+AI759)/AE750,2)</f>
        <v>9236.18</v>
      </c>
      <c r="AG750" s="20" t="n" hidden="false">
        <v>1500</v>
      </c>
      <c r="AH750" s="19" t="n" hidden="false">
        <f>AF750+AG750</f>
        <v>10736.18</v>
      </c>
      <c r="AI750" s="19" t="n" hidden="false">
        <f>ROUND(AE750*AF750,2)</f>
        <v>12025506.36</v>
      </c>
      <c r="AJ750" s="19" t="n" hidden="false">
        <f>ROUND(AE750*AG750,2)</f>
        <v>1953000</v>
      </c>
      <c r="AK750" s="19" t="n" hidden="false">
        <f>AI750+AJ750</f>
        <v>13978506.36</v>
      </c>
      <c r="AL750" s="21" t="n" hidden="false">
        <f>AK750/N750-1</f>
        <v>15.775281249999999</v>
      </c>
      <c r="AM750" s="8" t="n">
        <v>0</v>
      </c>
      <c r="AN750" s="19" t="n" hidden="false">
        <f>ROUND((AQ751+AQ752+AQ753+AQ754+AQ755+AQ756+AQ757+AQ758+AQ759)/AM750,2)</f>
        <v>0</v>
      </c>
      <c r="AO750" s="19" t="n" hidden="false">
        <v>0</v>
      </c>
      <c r="AP750" s="19" t="n" hidden="false">
        <f>AN750+AO750</f>
        <v>0</v>
      </c>
      <c r="AQ750" s="19" t="n" hidden="false">
        <f>ROUND(AM750*AN750,2)</f>
        <v>0</v>
      </c>
      <c r="AR750" s="19" t="n" hidden="false">
        <f>ROUND(AM750*AO750,2)</f>
        <v>0</v>
      </c>
      <c r="AS750" s="19" t="n" hidden="false">
        <f>AQ750+AR750</f>
        <v>0</v>
      </c>
      <c r="AT750" s="21" t="n" hidden="false">
        <f>AS750/N750-1</f>
        <v>-1</v>
      </c>
    </row>
    <row r="751" customFormat="false" hidden="false" outlineLevel="0" collapsed="false">
      <c r="A751" s="18" t="inlineStr">
        <is>
          <t xml:space="preserve">1.1.1.2.1.1.5.1.1</t>
        </is>
      </c>
      <c r="B751" s="18" t="inlineStr">
        <is>
          <t xml:space="preserve"/>
        </is>
      </c>
      <c r="C751" s="22" t="inlineStr">
        <is>
          <t xml:space="preserve">Светильник_ / марку и артикул указать в примечании</t>
        </is>
      </c>
      <c r="D751" s="7" t="inlineStr">
        <is>
          <t xml:space="preserve">Светильник светодиодный универсальный HIGHTECH-64, 1195х295х40,
4000K, 72 Вт,световой поток 7100Лм, IP40</t>
        </is>
      </c>
      <c r="E751" s="7" t="inlineStr">
        <is>
          <t xml:space="preserve"/>
        </is>
      </c>
      <c r="F751" s="7" t="inlineStr">
        <is>
          <t xml:space="preserve">ШТ</t>
        </is>
      </c>
      <c r="G751" s="7" t="inlineStr">
        <is>
          <t xml:space="preserve">1</t>
        </is>
      </c>
      <c r="H751" s="8" t="n">
        <v>36</v>
      </c>
      <c r="I751" s="20" t="n">
        <v>0</v>
      </c>
      <c r="J751" s="19" t="n">
        <v/>
      </c>
      <c r="K751" s="19" t="n">
        <f>ROUND(I751,2)+J751</f>
        <v>0</v>
      </c>
      <c r="L751" s="19" t="n">
        <f>ROUND(H751*ROUND(I751,2),2)</f>
        <v>0</v>
      </c>
      <c r="M751" s="19" t="n">
        <v/>
      </c>
      <c r="N751" s="19" t="n">
        <f>L751+M751</f>
        <v>0</v>
      </c>
      <c r="O751" s="8" t="n">
        <v>36</v>
      </c>
      <c r="P751" s="20" t="n" hidden="false">
        <v>7300</v>
      </c>
      <c r="Q751" s="19" t="n" hidden="false">
        <v/>
      </c>
      <c r="R751" s="19" t="n" hidden="false">
        <f>P751+Q751</f>
        <v>7300</v>
      </c>
      <c r="S751" s="19" t="n" hidden="false">
        <f>ROUND(O751*P751,2)</f>
        <v>262800</v>
      </c>
      <c r="T751" s="19" t="n" hidden="false">
        <v/>
      </c>
      <c r="U751" s="19" t="n" hidden="false">
        <f>S751+T751</f>
        <v>262800</v>
      </c>
      <c r="V751" s="21" t="n" hidden="false">
        <f>U751/N751-1</f>
        <v>Infinity</v>
      </c>
      <c r="W751" s="8" t="n">
        <v>36</v>
      </c>
      <c r="X751" s="20" t="n" hidden="false">
        <v>4200</v>
      </c>
      <c r="Y751" s="19" t="n" hidden="false">
        <v/>
      </c>
      <c r="Z751" s="19" t="n" hidden="false">
        <f>X751+Y751</f>
        <v>4200</v>
      </c>
      <c r="AA751" s="19" t="n" hidden="false">
        <f>ROUND(W751*X751,2)</f>
        <v>151200</v>
      </c>
      <c r="AB751" s="19" t="n" hidden="false">
        <v/>
      </c>
      <c r="AC751" s="19" t="n" hidden="false">
        <f>AA751+AB751</f>
        <v>151200</v>
      </c>
      <c r="AD751" s="21" t="n" hidden="false">
        <f>AC751/N751-1</f>
        <v>Infinity</v>
      </c>
      <c r="AE751" s="8" t="n">
        <v>36</v>
      </c>
      <c r="AF751" s="20" t="n" hidden="false">
        <v>5500</v>
      </c>
      <c r="AG751" s="19" t="n" hidden="false">
        <v/>
      </c>
      <c r="AH751" s="19" t="n" hidden="false">
        <f>AF751+AG751</f>
        <v>5500</v>
      </c>
      <c r="AI751" s="19" t="n" hidden="false">
        <f>ROUND(AE751*AF751,2)</f>
        <v>198000</v>
      </c>
      <c r="AJ751" s="19" t="n" hidden="false">
        <v/>
      </c>
      <c r="AK751" s="19" t="n" hidden="false">
        <f>AI751+AJ751</f>
        <v>198000</v>
      </c>
      <c r="AL751" s="21" t="n" hidden="false">
        <f>AK751/N751-1</f>
        <v>Infinity</v>
      </c>
      <c r="AM751" s="8" t="n">
        <v>0</v>
      </c>
      <c r="AN751" s="19" t="n" hidden="false">
        <v>0</v>
      </c>
      <c r="AO751" s="19" t="n" hidden="false">
        <v/>
      </c>
      <c r="AP751" s="19" t="n" hidden="false">
        <f>AN751+AO751</f>
        <v>0</v>
      </c>
      <c r="AQ751" s="19" t="n" hidden="false">
        <f>ROUND(AM751*AN751,2)</f>
        <v>0</v>
      </c>
      <c r="AR751" s="19" t="n" hidden="false">
        <v/>
      </c>
      <c r="AS751" s="19" t="n" hidden="false">
        <f>AQ751+AR751</f>
        <v>0</v>
      </c>
      <c r="AT751" s="21" t="n" hidden="false">
        <f>AS751/N751-1</f>
        <v>NaN</v>
      </c>
    </row>
    <row r="752" customFormat="false" hidden="false" outlineLevel="0" collapsed="false">
      <c r="A752" s="18" t="inlineStr">
        <is>
          <t xml:space="preserve">1.1.1.2.1.1.5.1.2</t>
        </is>
      </c>
      <c r="B752" s="18" t="inlineStr">
        <is>
          <t xml:space="preserve"/>
        </is>
      </c>
      <c r="C752" s="22" t="inlineStr">
        <is>
          <t xml:space="preserve">Светильник_ / марку и артикул указать в примечании</t>
        </is>
      </c>
      <c r="D752" s="7" t="inlineStr">
        <is>
          <t xml:space="preserve">Светильник линейный накладной светодиодный Dust 1200 P L 65 4000 W GR 1200х124, 4000K, 36 Вт, световой поток 4320 Лм, IP65</t>
        </is>
      </c>
      <c r="E752" s="7" t="inlineStr">
        <is>
          <t xml:space="preserve"/>
        </is>
      </c>
      <c r="F752" s="7" t="inlineStr">
        <is>
          <t xml:space="preserve">ШТ</t>
        </is>
      </c>
      <c r="G752" s="7" t="inlineStr">
        <is>
          <t xml:space="preserve">1</t>
        </is>
      </c>
      <c r="H752" s="8" t="n">
        <v>178</v>
      </c>
      <c r="I752" s="20" t="n">
        <v>0</v>
      </c>
      <c r="J752" s="19" t="n">
        <v/>
      </c>
      <c r="K752" s="19" t="n">
        <f>ROUND(I752,2)+J752</f>
        <v>0</v>
      </c>
      <c r="L752" s="19" t="n">
        <f>ROUND(H752*ROUND(I752,2),2)</f>
        <v>0</v>
      </c>
      <c r="M752" s="19" t="n">
        <v/>
      </c>
      <c r="N752" s="19" t="n">
        <f>L752+M752</f>
        <v>0</v>
      </c>
      <c r="O752" s="8" t="n">
        <v>178</v>
      </c>
      <c r="P752" s="20" t="n" hidden="false">
        <v>8800</v>
      </c>
      <c r="Q752" s="19" t="n" hidden="false">
        <v/>
      </c>
      <c r="R752" s="19" t="n" hidden="false">
        <f>P752+Q752</f>
        <v>8800</v>
      </c>
      <c r="S752" s="19" t="n" hidden="false">
        <f>ROUND(O752*P752,2)</f>
        <v>1566400</v>
      </c>
      <c r="T752" s="19" t="n" hidden="false">
        <v/>
      </c>
      <c r="U752" s="19" t="n" hidden="false">
        <f>S752+T752</f>
        <v>1566400</v>
      </c>
      <c r="V752" s="21" t="n" hidden="false">
        <f>U752/N752-1</f>
        <v>Infinity</v>
      </c>
      <c r="W752" s="8" t="n">
        <v>178</v>
      </c>
      <c r="X752" s="20" t="n" hidden="false">
        <v>5765</v>
      </c>
      <c r="Y752" s="19" t="n" hidden="false">
        <v/>
      </c>
      <c r="Z752" s="19" t="n" hidden="false">
        <f>X752+Y752</f>
        <v>5765</v>
      </c>
      <c r="AA752" s="19" t="n" hidden="false">
        <f>ROUND(W752*X752,2)</f>
        <v>1026170</v>
      </c>
      <c r="AB752" s="19" t="n" hidden="false">
        <v/>
      </c>
      <c r="AC752" s="19" t="n" hidden="false">
        <f>AA752+AB752</f>
        <v>1026170</v>
      </c>
      <c r="AD752" s="21" t="n" hidden="false">
        <f>AC752/N752-1</f>
        <v>Infinity</v>
      </c>
      <c r="AE752" s="8" t="n">
        <v>178</v>
      </c>
      <c r="AF752" s="20" t="n" hidden="false">
        <v>9500</v>
      </c>
      <c r="AG752" s="19" t="n" hidden="false">
        <v/>
      </c>
      <c r="AH752" s="19" t="n" hidden="false">
        <f>AF752+AG752</f>
        <v>9500</v>
      </c>
      <c r="AI752" s="19" t="n" hidden="false">
        <f>ROUND(AE752*AF752,2)</f>
        <v>1691000</v>
      </c>
      <c r="AJ752" s="19" t="n" hidden="false">
        <v/>
      </c>
      <c r="AK752" s="19" t="n" hidden="false">
        <f>AI752+AJ752</f>
        <v>1691000</v>
      </c>
      <c r="AL752" s="21" t="n" hidden="false">
        <f>AK752/N752-1</f>
        <v>Infinity</v>
      </c>
      <c r="AM752" s="8" t="n">
        <v>0</v>
      </c>
      <c r="AN752" s="19" t="n" hidden="false">
        <v>0</v>
      </c>
      <c r="AO752" s="19" t="n" hidden="false">
        <v/>
      </c>
      <c r="AP752" s="19" t="n" hidden="false">
        <f>AN752+AO752</f>
        <v>0</v>
      </c>
      <c r="AQ752" s="19" t="n" hidden="false">
        <f>ROUND(AM752*AN752,2)</f>
        <v>0</v>
      </c>
      <c r="AR752" s="19" t="n" hidden="false">
        <v/>
      </c>
      <c r="AS752" s="19" t="n" hidden="false">
        <f>AQ752+AR752</f>
        <v>0</v>
      </c>
      <c r="AT752" s="21" t="n" hidden="false">
        <f>AS752/N752-1</f>
        <v>NaN</v>
      </c>
    </row>
    <row r="753" customFormat="false" hidden="false" outlineLevel="0" collapsed="false">
      <c r="A753" s="18" t="inlineStr">
        <is>
          <t xml:space="preserve">1.1.1.2.1.1.5.1.3</t>
        </is>
      </c>
      <c r="B753" s="18" t="inlineStr">
        <is>
          <t xml:space="preserve"/>
        </is>
      </c>
      <c r="C753" s="22" t="inlineStr">
        <is>
          <t xml:space="preserve">Светильник_ / марку и артикул указать в примечании</t>
        </is>
      </c>
      <c r="D753" s="7" t="inlineStr">
        <is>
          <t xml:space="preserve">Светильник светодиодный ДВО-06-О-58-4К-IP40 CRI90 ,1200х600, 4000K, 64Вт, световой поток 6100 Лм, IP40</t>
        </is>
      </c>
      <c r="E753" s="7" t="inlineStr">
        <is>
          <t xml:space="preserve"/>
        </is>
      </c>
      <c r="F753" s="7" t="inlineStr">
        <is>
          <t xml:space="preserve">ШТ</t>
        </is>
      </c>
      <c r="G753" s="7" t="inlineStr">
        <is>
          <t xml:space="preserve">1</t>
        </is>
      </c>
      <c r="H753" s="8" t="n">
        <v>102</v>
      </c>
      <c r="I753" s="20" t="n">
        <v>0</v>
      </c>
      <c r="J753" s="19" t="n">
        <v/>
      </c>
      <c r="K753" s="19" t="n">
        <f>ROUND(I753,2)+J753</f>
        <v>0</v>
      </c>
      <c r="L753" s="19" t="n">
        <f>ROUND(H753*ROUND(I753,2),2)</f>
        <v>0</v>
      </c>
      <c r="M753" s="19" t="n">
        <v/>
      </c>
      <c r="N753" s="19" t="n">
        <f>L753+M753</f>
        <v>0</v>
      </c>
      <c r="O753" s="8" t="n">
        <v>102</v>
      </c>
      <c r="P753" s="20" t="n" hidden="false">
        <v>10618</v>
      </c>
      <c r="Q753" s="19" t="n" hidden="false">
        <v/>
      </c>
      <c r="R753" s="19" t="n" hidden="false">
        <f>P753+Q753</f>
        <v>10618</v>
      </c>
      <c r="S753" s="19" t="n" hidden="false">
        <f>ROUND(O753*P753,2)</f>
        <v>1083036</v>
      </c>
      <c r="T753" s="19" t="n" hidden="false">
        <v/>
      </c>
      <c r="U753" s="19" t="n" hidden="false">
        <f>S753+T753</f>
        <v>1083036</v>
      </c>
      <c r="V753" s="21" t="n" hidden="false">
        <f>U753/N753-1</f>
        <v>Infinity</v>
      </c>
      <c r="W753" s="8" t="n">
        <v>102</v>
      </c>
      <c r="X753" s="20" t="n" hidden="false">
        <v>12500</v>
      </c>
      <c r="Y753" s="19" t="n" hidden="false">
        <v/>
      </c>
      <c r="Z753" s="19" t="n" hidden="false">
        <f>X753+Y753</f>
        <v>12500</v>
      </c>
      <c r="AA753" s="19" t="n" hidden="false">
        <f>ROUND(W753*X753,2)</f>
        <v>1275000</v>
      </c>
      <c r="AB753" s="19" t="n" hidden="false">
        <v/>
      </c>
      <c r="AC753" s="19" t="n" hidden="false">
        <f>AA753+AB753</f>
        <v>1275000</v>
      </c>
      <c r="AD753" s="21" t="n" hidden="false">
        <f>AC753/N753-1</f>
        <v>Infinity</v>
      </c>
      <c r="AE753" s="8" t="n">
        <v>102</v>
      </c>
      <c r="AF753" s="20" t="n" hidden="false">
        <v>10000</v>
      </c>
      <c r="AG753" s="19" t="n" hidden="false">
        <v/>
      </c>
      <c r="AH753" s="19" t="n" hidden="false">
        <f>AF753+AG753</f>
        <v>10000</v>
      </c>
      <c r="AI753" s="19" t="n" hidden="false">
        <f>ROUND(AE753*AF753,2)</f>
        <v>1020000</v>
      </c>
      <c r="AJ753" s="19" t="n" hidden="false">
        <v/>
      </c>
      <c r="AK753" s="19" t="n" hidden="false">
        <f>AI753+AJ753</f>
        <v>1020000</v>
      </c>
      <c r="AL753" s="21" t="n" hidden="false">
        <f>AK753/N753-1</f>
        <v>Infinity</v>
      </c>
      <c r="AM753" s="8" t="n">
        <v>0</v>
      </c>
      <c r="AN753" s="19" t="n" hidden="false">
        <v>0</v>
      </c>
      <c r="AO753" s="19" t="n" hidden="false">
        <v/>
      </c>
      <c r="AP753" s="19" t="n" hidden="false">
        <f>AN753+AO753</f>
        <v>0</v>
      </c>
      <c r="AQ753" s="19" t="n" hidden="false">
        <f>ROUND(AM753*AN753,2)</f>
        <v>0</v>
      </c>
      <c r="AR753" s="19" t="n" hidden="false">
        <v/>
      </c>
      <c r="AS753" s="19" t="n" hidden="false">
        <f>AQ753+AR753</f>
        <v>0</v>
      </c>
      <c r="AT753" s="21" t="n" hidden="false">
        <f>AS753/N753-1</f>
        <v>NaN</v>
      </c>
    </row>
    <row r="754" customFormat="false" hidden="false" outlineLevel="0" collapsed="false">
      <c r="A754" s="18" t="inlineStr">
        <is>
          <t xml:space="preserve">1.1.1.2.1.1.5.1.4</t>
        </is>
      </c>
      <c r="B754" s="18" t="inlineStr">
        <is>
          <t xml:space="preserve"/>
        </is>
      </c>
      <c r="C754" s="22" t="inlineStr">
        <is>
          <t xml:space="preserve">Светильник_ / марку и артикул указать в примечании</t>
        </is>
      </c>
      <c r="D754" s="7" t="inlineStr">
        <is>
          <t xml:space="preserve">Светильник потолочный/накладной светодиодный ES 96-058-20 EXSER
1250х60, 4000K, 28 Вт, световой поток 3250 Лм, IP20</t>
        </is>
      </c>
      <c r="E754" s="7" t="inlineStr">
        <is>
          <t xml:space="preserve"/>
        </is>
      </c>
      <c r="F754" s="7" t="inlineStr">
        <is>
          <t xml:space="preserve">ШТ</t>
        </is>
      </c>
      <c r="G754" s="7" t="inlineStr">
        <is>
          <t xml:space="preserve">1</t>
        </is>
      </c>
      <c r="H754" s="8" t="n">
        <v>178</v>
      </c>
      <c r="I754" s="20" t="n">
        <v>0</v>
      </c>
      <c r="J754" s="19" t="n">
        <v/>
      </c>
      <c r="K754" s="19" t="n">
        <f>ROUND(I754,2)+J754</f>
        <v>0</v>
      </c>
      <c r="L754" s="19" t="n">
        <f>ROUND(H754*ROUND(I754,2),2)</f>
        <v>0</v>
      </c>
      <c r="M754" s="19" t="n">
        <v/>
      </c>
      <c r="N754" s="19" t="n">
        <f>L754+M754</f>
        <v>0</v>
      </c>
      <c r="O754" s="8" t="n">
        <v>178</v>
      </c>
      <c r="P754" s="20" t="n" hidden="false">
        <v>3570</v>
      </c>
      <c r="Q754" s="19" t="n" hidden="false">
        <v/>
      </c>
      <c r="R754" s="19" t="n" hidden="false">
        <f>P754+Q754</f>
        <v>3570</v>
      </c>
      <c r="S754" s="19" t="n" hidden="false">
        <f>ROUND(O754*P754,2)</f>
        <v>635460</v>
      </c>
      <c r="T754" s="19" t="n" hidden="false">
        <v/>
      </c>
      <c r="U754" s="19" t="n" hidden="false">
        <f>S754+T754</f>
        <v>635460</v>
      </c>
      <c r="V754" s="21" t="n" hidden="false">
        <f>U754/N754-1</f>
        <v>Infinity</v>
      </c>
      <c r="W754" s="8" t="n">
        <v>178</v>
      </c>
      <c r="X754" s="20" t="n" hidden="false">
        <v>4300</v>
      </c>
      <c r="Y754" s="19" t="n" hidden="false">
        <v/>
      </c>
      <c r="Z754" s="19" t="n" hidden="false">
        <f>X754+Y754</f>
        <v>4300</v>
      </c>
      <c r="AA754" s="19" t="n" hidden="false">
        <f>ROUND(W754*X754,2)</f>
        <v>765400</v>
      </c>
      <c r="AB754" s="19" t="n" hidden="false">
        <v/>
      </c>
      <c r="AC754" s="19" t="n" hidden="false">
        <f>AA754+AB754</f>
        <v>765400</v>
      </c>
      <c r="AD754" s="21" t="n" hidden="false">
        <f>AC754/N754-1</f>
        <v>Infinity</v>
      </c>
      <c r="AE754" s="8" t="n">
        <v>178</v>
      </c>
      <c r="AF754" s="20" t="n" hidden="false">
        <v>8000</v>
      </c>
      <c r="AG754" s="19" t="n" hidden="false">
        <v/>
      </c>
      <c r="AH754" s="19" t="n" hidden="false">
        <f>AF754+AG754</f>
        <v>8000</v>
      </c>
      <c r="AI754" s="19" t="n" hidden="false">
        <f>ROUND(AE754*AF754,2)</f>
        <v>1424000</v>
      </c>
      <c r="AJ754" s="19" t="n" hidden="false">
        <v/>
      </c>
      <c r="AK754" s="19" t="n" hidden="false">
        <f>AI754+AJ754</f>
        <v>1424000</v>
      </c>
      <c r="AL754" s="21" t="n" hidden="false">
        <f>AK754/N754-1</f>
        <v>Infinity</v>
      </c>
      <c r="AM754" s="8" t="n">
        <v>0</v>
      </c>
      <c r="AN754" s="19" t="n" hidden="false">
        <v>0</v>
      </c>
      <c r="AO754" s="19" t="n" hidden="false">
        <v/>
      </c>
      <c r="AP754" s="19" t="n" hidden="false">
        <f>AN754+AO754</f>
        <v>0</v>
      </c>
      <c r="AQ754" s="19" t="n" hidden="false">
        <f>ROUND(AM754*AN754,2)</f>
        <v>0</v>
      </c>
      <c r="AR754" s="19" t="n" hidden="false">
        <v/>
      </c>
      <c r="AS754" s="19" t="n" hidden="false">
        <f>AQ754+AR754</f>
        <v>0</v>
      </c>
      <c r="AT754" s="21" t="n" hidden="false">
        <f>AS754/N754-1</f>
        <v>NaN</v>
      </c>
    </row>
    <row r="755" customFormat="false" hidden="false" outlineLevel="0" collapsed="false">
      <c r="A755" s="18" t="inlineStr">
        <is>
          <t xml:space="preserve">1.1.1.2.1.1.5.1.5</t>
        </is>
      </c>
      <c r="B755" s="18" t="inlineStr">
        <is>
          <t xml:space="preserve"/>
        </is>
      </c>
      <c r="C755" s="22" t="inlineStr">
        <is>
          <t xml:space="preserve">Светильник_ / марку и артикул указать в примечании</t>
        </is>
      </c>
      <c r="D755" s="7" t="inlineStr">
        <is>
          <t xml:space="preserve">Светильник потолочный/накладной светодиодный OPTIMA 5771 P 1250 S 54 4000 W BK GL 1250х70, 4000K, 23 Вт, IP54</t>
        </is>
      </c>
      <c r="E755" s="7" t="inlineStr">
        <is>
          <t xml:space="preserve"/>
        </is>
      </c>
      <c r="F755" s="7" t="inlineStr">
        <is>
          <t xml:space="preserve">ШТ</t>
        </is>
      </c>
      <c r="G755" s="7" t="inlineStr">
        <is>
          <t xml:space="preserve">1</t>
        </is>
      </c>
      <c r="H755" s="8" t="n">
        <v>55</v>
      </c>
      <c r="I755" s="20" t="n">
        <v>0</v>
      </c>
      <c r="J755" s="19" t="n">
        <v/>
      </c>
      <c r="K755" s="19" t="n">
        <f>ROUND(I755,2)+J755</f>
        <v>0</v>
      </c>
      <c r="L755" s="19" t="n">
        <f>ROUND(H755*ROUND(I755,2),2)</f>
        <v>0</v>
      </c>
      <c r="M755" s="19" t="n">
        <v/>
      </c>
      <c r="N755" s="19" t="n">
        <f>L755+M755</f>
        <v>0</v>
      </c>
      <c r="O755" s="8" t="n">
        <v>55</v>
      </c>
      <c r="P755" s="20" t="n" hidden="false">
        <v>23000</v>
      </c>
      <c r="Q755" s="19" t="n" hidden="false">
        <v/>
      </c>
      <c r="R755" s="19" t="n" hidden="false">
        <f>P755+Q755</f>
        <v>23000</v>
      </c>
      <c r="S755" s="19" t="n" hidden="false">
        <f>ROUND(O755*P755,2)</f>
        <v>1265000</v>
      </c>
      <c r="T755" s="19" t="n" hidden="false">
        <v/>
      </c>
      <c r="U755" s="19" t="n" hidden="false">
        <f>S755+T755</f>
        <v>1265000</v>
      </c>
      <c r="V755" s="21" t="n" hidden="false">
        <f>U755/N755-1</f>
        <v>Infinity</v>
      </c>
      <c r="W755" s="8" t="n">
        <v>55</v>
      </c>
      <c r="X755" s="20" t="n" hidden="false">
        <v>12230</v>
      </c>
      <c r="Y755" s="19" t="n" hidden="false">
        <v/>
      </c>
      <c r="Z755" s="19" t="n" hidden="false">
        <f>X755+Y755</f>
        <v>12230</v>
      </c>
      <c r="AA755" s="19" t="n" hidden="false">
        <f>ROUND(W755*X755,2)</f>
        <v>672650</v>
      </c>
      <c r="AB755" s="19" t="n" hidden="false">
        <v/>
      </c>
      <c r="AC755" s="19" t="n" hidden="false">
        <f>AA755+AB755</f>
        <v>672650</v>
      </c>
      <c r="AD755" s="21" t="n" hidden="false">
        <f>AC755/N755-1</f>
        <v>Infinity</v>
      </c>
      <c r="AE755" s="8" t="n">
        <v>55</v>
      </c>
      <c r="AF755" s="20" t="n" hidden="false">
        <v>15000</v>
      </c>
      <c r="AG755" s="19" t="n" hidden="false">
        <v/>
      </c>
      <c r="AH755" s="19" t="n" hidden="false">
        <f>AF755+AG755</f>
        <v>15000</v>
      </c>
      <c r="AI755" s="19" t="n" hidden="false">
        <f>ROUND(AE755*AF755,2)</f>
        <v>825000</v>
      </c>
      <c r="AJ755" s="19" t="n" hidden="false">
        <v/>
      </c>
      <c r="AK755" s="19" t="n" hidden="false">
        <f>AI755+AJ755</f>
        <v>825000</v>
      </c>
      <c r="AL755" s="21" t="n" hidden="false">
        <f>AK755/N755-1</f>
        <v>Infinity</v>
      </c>
      <c r="AM755" s="8" t="n">
        <v>0</v>
      </c>
      <c r="AN755" s="19" t="n" hidden="false">
        <v>0</v>
      </c>
      <c r="AO755" s="19" t="n" hidden="false">
        <v/>
      </c>
      <c r="AP755" s="19" t="n" hidden="false">
        <f>AN755+AO755</f>
        <v>0</v>
      </c>
      <c r="AQ755" s="19" t="n" hidden="false">
        <f>ROUND(AM755*AN755,2)</f>
        <v>0</v>
      </c>
      <c r="AR755" s="19" t="n" hidden="false">
        <v/>
      </c>
      <c r="AS755" s="19" t="n" hidden="false">
        <f>AQ755+AR755</f>
        <v>0</v>
      </c>
      <c r="AT755" s="21" t="n" hidden="false">
        <f>AS755/N755-1</f>
        <v>NaN</v>
      </c>
    </row>
    <row r="756" customFormat="false" hidden="false" outlineLevel="0" collapsed="false">
      <c r="A756" s="18" t="inlineStr">
        <is>
          <t xml:space="preserve">1.1.1.2.1.1.5.1.6</t>
        </is>
      </c>
      <c r="B756" s="18" t="inlineStr">
        <is>
          <t xml:space="preserve"/>
        </is>
      </c>
      <c r="C756" s="22" t="inlineStr">
        <is>
          <t xml:space="preserve">Светильник_ / марку и артикул указать в примечании</t>
        </is>
      </c>
      <c r="D756" s="7" t="inlineStr">
        <is>
          <t xml:space="preserve">Светильник светодиодный ES 96-056-20 EXSER ,1123х60, 4000K, 32 Вт,
световой поток 3050 Лм, IP20</t>
        </is>
      </c>
      <c r="E756" s="7" t="inlineStr">
        <is>
          <t xml:space="preserve"/>
        </is>
      </c>
      <c r="F756" s="7" t="inlineStr">
        <is>
          <t xml:space="preserve">ШТ</t>
        </is>
      </c>
      <c r="G756" s="7" t="inlineStr">
        <is>
          <t xml:space="preserve">1</t>
        </is>
      </c>
      <c r="H756" s="8" t="n">
        <v>91</v>
      </c>
      <c r="I756" s="20" t="n">
        <v>0</v>
      </c>
      <c r="J756" s="19" t="n">
        <v/>
      </c>
      <c r="K756" s="19" t="n">
        <f>ROUND(I756,2)+J756</f>
        <v>0</v>
      </c>
      <c r="L756" s="19" t="n">
        <f>ROUND(H756*ROUND(I756,2),2)</f>
        <v>0</v>
      </c>
      <c r="M756" s="19" t="n">
        <v/>
      </c>
      <c r="N756" s="19" t="n">
        <f>L756+M756</f>
        <v>0</v>
      </c>
      <c r="O756" s="8" t="n">
        <v>91</v>
      </c>
      <c r="P756" s="20" t="n" hidden="false">
        <v>3570</v>
      </c>
      <c r="Q756" s="19" t="n" hidden="false">
        <v/>
      </c>
      <c r="R756" s="19" t="n" hidden="false">
        <f>P756+Q756</f>
        <v>3570</v>
      </c>
      <c r="S756" s="19" t="n" hidden="false">
        <f>ROUND(O756*P756,2)</f>
        <v>324870</v>
      </c>
      <c r="T756" s="19" t="n" hidden="false">
        <v/>
      </c>
      <c r="U756" s="19" t="n" hidden="false">
        <f>S756+T756</f>
        <v>324870</v>
      </c>
      <c r="V756" s="21" t="n" hidden="false">
        <f>U756/N756-1</f>
        <v>Infinity</v>
      </c>
      <c r="W756" s="8" t="n">
        <v>91</v>
      </c>
      <c r="X756" s="20" t="n" hidden="false">
        <v>4300</v>
      </c>
      <c r="Y756" s="19" t="n" hidden="false">
        <v/>
      </c>
      <c r="Z756" s="19" t="n" hidden="false">
        <f>X756+Y756</f>
        <v>4300</v>
      </c>
      <c r="AA756" s="19" t="n" hidden="false">
        <f>ROUND(W756*X756,2)</f>
        <v>391300</v>
      </c>
      <c r="AB756" s="19" t="n" hidden="false">
        <v/>
      </c>
      <c r="AC756" s="19" t="n" hidden="false">
        <f>AA756+AB756</f>
        <v>391300</v>
      </c>
      <c r="AD756" s="21" t="n" hidden="false">
        <f>AC756/N756-1</f>
        <v>Infinity</v>
      </c>
      <c r="AE756" s="8" t="n">
        <v>91</v>
      </c>
      <c r="AF756" s="20" t="n" hidden="false">
        <v>8000</v>
      </c>
      <c r="AG756" s="19" t="n" hidden="false">
        <v/>
      </c>
      <c r="AH756" s="19" t="n" hidden="false">
        <f>AF756+AG756</f>
        <v>8000</v>
      </c>
      <c r="AI756" s="19" t="n" hidden="false">
        <f>ROUND(AE756*AF756,2)</f>
        <v>728000</v>
      </c>
      <c r="AJ756" s="19" t="n" hidden="false">
        <v/>
      </c>
      <c r="AK756" s="19" t="n" hidden="false">
        <f>AI756+AJ756</f>
        <v>728000</v>
      </c>
      <c r="AL756" s="21" t="n" hidden="false">
        <f>AK756/N756-1</f>
        <v>Infinity</v>
      </c>
      <c r="AM756" s="8" t="n">
        <v>0</v>
      </c>
      <c r="AN756" s="19" t="n" hidden="false">
        <v>0</v>
      </c>
      <c r="AO756" s="19" t="n" hidden="false">
        <v/>
      </c>
      <c r="AP756" s="19" t="n" hidden="false">
        <f>AN756+AO756</f>
        <v>0</v>
      </c>
      <c r="AQ756" s="19" t="n" hidden="false">
        <f>ROUND(AM756*AN756,2)</f>
        <v>0</v>
      </c>
      <c r="AR756" s="19" t="n" hidden="false">
        <v/>
      </c>
      <c r="AS756" s="19" t="n" hidden="false">
        <f>AQ756+AR756</f>
        <v>0</v>
      </c>
      <c r="AT756" s="21" t="n" hidden="false">
        <f>AS756/N756-1</f>
        <v>NaN</v>
      </c>
    </row>
    <row r="757" customFormat="false" hidden="false" outlineLevel="0" collapsed="false">
      <c r="A757" s="18" t="inlineStr">
        <is>
          <t xml:space="preserve">1.1.1.2.1.1.5.1.7</t>
        </is>
      </c>
      <c r="B757" s="18" t="inlineStr">
        <is>
          <t xml:space="preserve"/>
        </is>
      </c>
      <c r="C757" s="22" t="inlineStr">
        <is>
          <t xml:space="preserve">Светильник_ / марку и артикул указать в примечании</t>
        </is>
      </c>
      <c r="D757" s="7" t="inlineStr">
        <is>
          <t xml:space="preserve">Светильник встраиваемый/накладной светодиодный OPTIMA.OPL ECO LED 1200х600, 4000K, 76 Вт, световой поток 6000 Лм, IP20</t>
        </is>
      </c>
      <c r="E757" s="7" t="inlineStr">
        <is>
          <t xml:space="preserve"/>
        </is>
      </c>
      <c r="F757" s="7" t="inlineStr">
        <is>
          <t xml:space="preserve">ШТ</t>
        </is>
      </c>
      <c r="G757" s="7" t="inlineStr">
        <is>
          <t xml:space="preserve">1</t>
        </is>
      </c>
      <c r="H757" s="8" t="n">
        <v>223</v>
      </c>
      <c r="I757" s="20" t="n">
        <v>0</v>
      </c>
      <c r="J757" s="19" t="n">
        <v/>
      </c>
      <c r="K757" s="19" t="n">
        <f>ROUND(I757,2)+J757</f>
        <v>0</v>
      </c>
      <c r="L757" s="19" t="n">
        <f>ROUND(H757*ROUND(I757,2),2)</f>
        <v>0</v>
      </c>
      <c r="M757" s="19" t="n">
        <v/>
      </c>
      <c r="N757" s="19" t="n">
        <f>L757+M757</f>
        <v>0</v>
      </c>
      <c r="O757" s="8" t="n">
        <v>223</v>
      </c>
      <c r="P757" s="20" t="n" hidden="false">
        <v>10192</v>
      </c>
      <c r="Q757" s="19" t="n" hidden="false">
        <v/>
      </c>
      <c r="R757" s="19" t="n" hidden="false">
        <f>P757+Q757</f>
        <v>10192</v>
      </c>
      <c r="S757" s="19" t="n" hidden="false">
        <f>ROUND(O757*P757,2)</f>
        <v>2272816</v>
      </c>
      <c r="T757" s="19" t="n" hidden="false">
        <v/>
      </c>
      <c r="U757" s="19" t="n" hidden="false">
        <f>S757+T757</f>
        <v>2272816</v>
      </c>
      <c r="V757" s="21" t="n" hidden="false">
        <f>U757/N757-1</f>
        <v>Infinity</v>
      </c>
      <c r="W757" s="8" t="n">
        <v>223</v>
      </c>
      <c r="X757" s="20" t="n" hidden="false">
        <v>9603</v>
      </c>
      <c r="Y757" s="19" t="n" hidden="false">
        <v/>
      </c>
      <c r="Z757" s="19" t="n" hidden="false">
        <f>X757+Y757</f>
        <v>9603</v>
      </c>
      <c r="AA757" s="19" t="n" hidden="false">
        <f>ROUND(W757*X757,2)</f>
        <v>2141469</v>
      </c>
      <c r="AB757" s="19" t="n" hidden="false">
        <v/>
      </c>
      <c r="AC757" s="19" t="n" hidden="false">
        <f>AA757+AB757</f>
        <v>2141469</v>
      </c>
      <c r="AD757" s="21" t="n" hidden="false">
        <f>AC757/N757-1</f>
        <v>Infinity</v>
      </c>
      <c r="AE757" s="8" t="n">
        <v>223</v>
      </c>
      <c r="AF757" s="20" t="n" hidden="false">
        <v>11500</v>
      </c>
      <c r="AG757" s="19" t="n" hidden="false">
        <v/>
      </c>
      <c r="AH757" s="19" t="n" hidden="false">
        <f>AF757+AG757</f>
        <v>11500</v>
      </c>
      <c r="AI757" s="19" t="n" hidden="false">
        <f>ROUND(AE757*AF757,2)</f>
        <v>2564500</v>
      </c>
      <c r="AJ757" s="19" t="n" hidden="false">
        <v/>
      </c>
      <c r="AK757" s="19" t="n" hidden="false">
        <f>AI757+AJ757</f>
        <v>2564500</v>
      </c>
      <c r="AL757" s="21" t="n" hidden="false">
        <f>AK757/N757-1</f>
        <v>Infinity</v>
      </c>
      <c r="AM757" s="8" t="n">
        <v>0</v>
      </c>
      <c r="AN757" s="19" t="n" hidden="false">
        <v>0</v>
      </c>
      <c r="AO757" s="19" t="n" hidden="false">
        <v/>
      </c>
      <c r="AP757" s="19" t="n" hidden="false">
        <f>AN757+AO757</f>
        <v>0</v>
      </c>
      <c r="AQ757" s="19" t="n" hidden="false">
        <f>ROUND(AM757*AN757,2)</f>
        <v>0</v>
      </c>
      <c r="AR757" s="19" t="n" hidden="false">
        <v/>
      </c>
      <c r="AS757" s="19" t="n" hidden="false">
        <f>AQ757+AR757</f>
        <v>0</v>
      </c>
      <c r="AT757" s="21" t="n" hidden="false">
        <f>AS757/N757-1</f>
        <v>NaN</v>
      </c>
    </row>
    <row r="758" customFormat="false" hidden="false" outlineLevel="0" collapsed="false">
      <c r="A758" s="18" t="inlineStr">
        <is>
          <t xml:space="preserve">1.1.1.2.1.1.5.1.8</t>
        </is>
      </c>
      <c r="B758" s="18" t="inlineStr">
        <is>
          <t xml:space="preserve"/>
        </is>
      </c>
      <c r="C758" s="22" t="inlineStr">
        <is>
          <t xml:space="preserve">Светильник_ / марку и артикул указать в примечании</t>
        </is>
      </c>
      <c r="D758" s="7" t="inlineStr">
        <is>
          <t xml:space="preserve">Светильник светодиодный, настенный, DOMO LED 11W 840 SL, 11 Вт, 4000К, световой поток 1450 Лм, IP65</t>
        </is>
      </c>
      <c r="E758" s="7" t="inlineStr">
        <is>
          <t xml:space="preserve"/>
        </is>
      </c>
      <c r="F758" s="7" t="inlineStr">
        <is>
          <t xml:space="preserve">ШТ</t>
        </is>
      </c>
      <c r="G758" s="7" t="inlineStr">
        <is>
          <t xml:space="preserve">1</t>
        </is>
      </c>
      <c r="H758" s="8" t="n">
        <v>21</v>
      </c>
      <c r="I758" s="20" t="n">
        <v>0</v>
      </c>
      <c r="J758" s="19" t="n">
        <v/>
      </c>
      <c r="K758" s="19" t="n">
        <f>ROUND(I758,2)+J758</f>
        <v>0</v>
      </c>
      <c r="L758" s="19" t="n">
        <f>ROUND(H758*ROUND(I758,2),2)</f>
        <v>0</v>
      </c>
      <c r="M758" s="19" t="n">
        <v/>
      </c>
      <c r="N758" s="19" t="n">
        <f>L758+M758</f>
        <v>0</v>
      </c>
      <c r="O758" s="8" t="n">
        <v>21</v>
      </c>
      <c r="P758" s="20" t="n" hidden="false">
        <v>11562</v>
      </c>
      <c r="Q758" s="19" t="n" hidden="false">
        <v/>
      </c>
      <c r="R758" s="19" t="n" hidden="false">
        <f>P758+Q758</f>
        <v>11562</v>
      </c>
      <c r="S758" s="19" t="n" hidden="false">
        <f>ROUND(O758*P758,2)</f>
        <v>242802</v>
      </c>
      <c r="T758" s="19" t="n" hidden="false">
        <v/>
      </c>
      <c r="U758" s="19" t="n" hidden="false">
        <f>S758+T758</f>
        <v>242802</v>
      </c>
      <c r="V758" s="21" t="n" hidden="false">
        <f>U758/N758-1</f>
        <v>Infinity</v>
      </c>
      <c r="W758" s="8" t="n">
        <v>21</v>
      </c>
      <c r="X758" s="20" t="n" hidden="false">
        <v>10806</v>
      </c>
      <c r="Y758" s="19" t="n" hidden="false">
        <v/>
      </c>
      <c r="Z758" s="19" t="n" hidden="false">
        <f>X758+Y758</f>
        <v>10806</v>
      </c>
      <c r="AA758" s="19" t="n" hidden="false">
        <f>ROUND(W758*X758,2)</f>
        <v>226926</v>
      </c>
      <c r="AB758" s="19" t="n" hidden="false">
        <v/>
      </c>
      <c r="AC758" s="19" t="n" hidden="false">
        <f>AA758+AB758</f>
        <v>226926</v>
      </c>
      <c r="AD758" s="21" t="n" hidden="false">
        <f>AC758/N758-1</f>
        <v>Infinity</v>
      </c>
      <c r="AE758" s="8" t="n">
        <v>21</v>
      </c>
      <c r="AF758" s="20" t="n" hidden="false">
        <v>11000</v>
      </c>
      <c r="AG758" s="19" t="n" hidden="false">
        <v/>
      </c>
      <c r="AH758" s="19" t="n" hidden="false">
        <f>AF758+AG758</f>
        <v>11000</v>
      </c>
      <c r="AI758" s="19" t="n" hidden="false">
        <f>ROUND(AE758*AF758,2)</f>
        <v>231000</v>
      </c>
      <c r="AJ758" s="19" t="n" hidden="false">
        <v/>
      </c>
      <c r="AK758" s="19" t="n" hidden="false">
        <f>AI758+AJ758</f>
        <v>231000</v>
      </c>
      <c r="AL758" s="21" t="n" hidden="false">
        <f>AK758/N758-1</f>
        <v>Infinity</v>
      </c>
      <c r="AM758" s="8" t="n">
        <v>0</v>
      </c>
      <c r="AN758" s="19" t="n" hidden="false">
        <v>0</v>
      </c>
      <c r="AO758" s="19" t="n" hidden="false">
        <v/>
      </c>
      <c r="AP758" s="19" t="n" hidden="false">
        <f>AN758+AO758</f>
        <v>0</v>
      </c>
      <c r="AQ758" s="19" t="n" hidden="false">
        <f>ROUND(AM758*AN758,2)</f>
        <v>0</v>
      </c>
      <c r="AR758" s="19" t="n" hidden="false">
        <v/>
      </c>
      <c r="AS758" s="19" t="n" hidden="false">
        <f>AQ758+AR758</f>
        <v>0</v>
      </c>
      <c r="AT758" s="21" t="n" hidden="false">
        <f>AS758/N758-1</f>
        <v>NaN</v>
      </c>
    </row>
    <row r="759" customFormat="false" hidden="false" outlineLevel="0" collapsed="false">
      <c r="A759" s="18" t="inlineStr">
        <is>
          <t xml:space="preserve">1.1.1.2.1.1.5.1.9</t>
        </is>
      </c>
      <c r="B759" s="18" t="inlineStr">
        <is>
          <t xml:space="preserve"/>
        </is>
      </c>
      <c r="C759" s="22" t="inlineStr">
        <is>
          <t xml:space="preserve">Светильник_ / марку и артикул указать в примечании</t>
        </is>
      </c>
      <c r="D759" s="7" t="inlineStr">
        <is>
          <t xml:space="preserve">Светильник потолочный/накладной светодиодный ES 96-062-20 EXSER
2000х80, 4000K, 49 Вт, световой поток 3690 Лм, IP20</t>
        </is>
      </c>
      <c r="E759" s="7" t="inlineStr">
        <is>
          <t xml:space="preserve"/>
        </is>
      </c>
      <c r="F759" s="7" t="inlineStr">
        <is>
          <t xml:space="preserve">ШТ</t>
        </is>
      </c>
      <c r="G759" s="7" t="inlineStr">
        <is>
          <t xml:space="preserve">1</t>
        </is>
      </c>
      <c r="H759" s="8" t="n">
        <v>418</v>
      </c>
      <c r="I759" s="20" t="n">
        <v>0</v>
      </c>
      <c r="J759" s="19" t="n">
        <v/>
      </c>
      <c r="K759" s="19" t="n">
        <f>ROUND(I759,2)+J759</f>
        <v>0</v>
      </c>
      <c r="L759" s="19" t="n">
        <f>ROUND(H759*ROUND(I759,2),2)</f>
        <v>0</v>
      </c>
      <c r="M759" s="19" t="n">
        <v/>
      </c>
      <c r="N759" s="19" t="n">
        <f>L759+M759</f>
        <v>0</v>
      </c>
      <c r="O759" s="8" t="n">
        <v>418</v>
      </c>
      <c r="P759" s="20" t="n" hidden="false">
        <v>5700</v>
      </c>
      <c r="Q759" s="19" t="n" hidden="false">
        <v/>
      </c>
      <c r="R759" s="19" t="n" hidden="false">
        <f>P759+Q759</f>
        <v>5700</v>
      </c>
      <c r="S759" s="19" t="n" hidden="false">
        <f>ROUND(O759*P759,2)</f>
        <v>2382600</v>
      </c>
      <c r="T759" s="19" t="n" hidden="false">
        <v/>
      </c>
      <c r="U759" s="19" t="n" hidden="false">
        <f>S759+T759</f>
        <v>2382600</v>
      </c>
      <c r="V759" s="21" t="n" hidden="false">
        <f>U759/N759-1</f>
        <v>Infinity</v>
      </c>
      <c r="W759" s="8" t="n">
        <v>418</v>
      </c>
      <c r="X759" s="20" t="n" hidden="false">
        <v>3200</v>
      </c>
      <c r="Y759" s="19" t="n" hidden="false">
        <v/>
      </c>
      <c r="Z759" s="19" t="n" hidden="false">
        <f>X759+Y759</f>
        <v>3200</v>
      </c>
      <c r="AA759" s="19" t="n" hidden="false">
        <f>ROUND(W759*X759,2)</f>
        <v>1337600</v>
      </c>
      <c r="AB759" s="19" t="n" hidden="false">
        <v/>
      </c>
      <c r="AC759" s="19" t="n" hidden="false">
        <f>AA759+AB759</f>
        <v>1337600</v>
      </c>
      <c r="AD759" s="21" t="n" hidden="false">
        <f>AC759/N759-1</f>
        <v>Infinity</v>
      </c>
      <c r="AE759" s="8" t="n">
        <v>418</v>
      </c>
      <c r="AF759" s="20" t="n" hidden="false">
        <v>8000</v>
      </c>
      <c r="AG759" s="19" t="n" hidden="false">
        <v/>
      </c>
      <c r="AH759" s="19" t="n" hidden="false">
        <f>AF759+AG759</f>
        <v>8000</v>
      </c>
      <c r="AI759" s="19" t="n" hidden="false">
        <f>ROUND(AE759*AF759,2)</f>
        <v>3344000</v>
      </c>
      <c r="AJ759" s="19" t="n" hidden="false">
        <v/>
      </c>
      <c r="AK759" s="19" t="n" hidden="false">
        <f>AI759+AJ759</f>
        <v>3344000</v>
      </c>
      <c r="AL759" s="21" t="n" hidden="false">
        <f>AK759/N759-1</f>
        <v>Infinity</v>
      </c>
      <c r="AM759" s="8" t="n">
        <v>0</v>
      </c>
      <c r="AN759" s="19" t="n" hidden="false">
        <v>0</v>
      </c>
      <c r="AO759" s="19" t="n" hidden="false">
        <v/>
      </c>
      <c r="AP759" s="19" t="n" hidden="false">
        <f>AN759+AO759</f>
        <v>0</v>
      </c>
      <c r="AQ759" s="19" t="n" hidden="false">
        <f>ROUND(AM759*AN759,2)</f>
        <v>0</v>
      </c>
      <c r="AR759" s="19" t="n" hidden="false">
        <v/>
      </c>
      <c r="AS759" s="19" t="n" hidden="false">
        <f>AQ759+AR759</f>
        <v>0</v>
      </c>
      <c r="AT759" s="21" t="n" hidden="false">
        <f>AS759/N759-1</f>
        <v>NaN</v>
      </c>
    </row>
    <row r="760" customFormat="false" hidden="false" outlineLevel="0" collapsed="false">
      <c r="A760" s="18" t="inlineStr">
        <is>
          <t xml:space="preserve">1.1.1.2.1.1.5.2</t>
        </is>
      </c>
      <c r="B760" s="18" t="inlineStr">
        <is>
          <t xml:space="preserve"/>
        </is>
      </c>
      <c r="C760" s="18" t="inlineStr">
        <is>
          <t xml:space="preserve">Монтаж светильника / встраиваемый в Армстронг, Грильято</t>
        </is>
      </c>
      <c r="D760" s="7" t="inlineStr">
        <is>
          <t xml:space="preserve"/>
        </is>
      </c>
      <c r="E760" s="7" t="inlineStr">
        <is>
          <t xml:space="preserve">Выгружается из БО по объектам BIM-КЦ</t>
        </is>
      </c>
      <c r="F760" s="7" t="inlineStr">
        <is>
          <t xml:space="preserve">ШТ</t>
        </is>
      </c>
      <c r="G760" s="7" t="inlineStr">
        <is>
          <t xml:space="preserve">1</t>
        </is>
      </c>
      <c r="H760" s="8" t="n">
        <v>324</v>
      </c>
      <c r="I760" s="19" t="n">
        <f>ROUND((L761+L762+L763+L764)/H760,2)</f>
        <v>74.6</v>
      </c>
      <c r="J760" s="20" t="n">
        <v>737</v>
      </c>
      <c r="K760" s="19" t="n">
        <f>I760+ROUND(J760,2)</f>
        <v>811.6</v>
      </c>
      <c r="L760" s="19" t="n">
        <f>ROUND(H760*I760,2)</f>
        <v>24170.4</v>
      </c>
      <c r="M760" s="19" t="n">
        <f>ROUND(H760*ROUND(J760,2),2)</f>
        <v>238788</v>
      </c>
      <c r="N760" s="19" t="n">
        <f>L760+M760</f>
        <v>262958.4</v>
      </c>
      <c r="O760" s="8" t="n">
        <v>324</v>
      </c>
      <c r="P760" s="19" t="n" hidden="false">
        <f>ROUND((S761+S762+S763+S764)/O760,2)</f>
        <v>5313.64</v>
      </c>
      <c r="Q760" s="20" t="n" hidden="false">
        <v>1579.2</v>
      </c>
      <c r="R760" s="19" t="n" hidden="false">
        <f>P760+Q760</f>
        <v>6892.84</v>
      </c>
      <c r="S760" s="19" t="n" hidden="false">
        <f>ROUND(O760*P760,2)</f>
        <v>1721619.36</v>
      </c>
      <c r="T760" s="19" t="n" hidden="false">
        <f>ROUND(O760*Q760,2)</f>
        <v>511660.8</v>
      </c>
      <c r="U760" s="19" t="n" hidden="false">
        <f>S760+T760</f>
        <v>2233280.16</v>
      </c>
      <c r="V760" s="21" t="n" hidden="false">
        <f>U760/N760-1</f>
        <v>7.492902907836372</v>
      </c>
      <c r="W760" s="8" t="n">
        <v>324</v>
      </c>
      <c r="X760" s="19" t="n" hidden="false">
        <f>ROUND((AA761+AA762+AA763+AA764)/W760,2)</f>
        <v>4329.87</v>
      </c>
      <c r="Y760" s="20" t="n" hidden="false">
        <v>3200</v>
      </c>
      <c r="Z760" s="19" t="n" hidden="false">
        <f>X760+Y760</f>
        <v>7529.87</v>
      </c>
      <c r="AA760" s="19" t="n" hidden="false">
        <f>ROUND(W760*X760,2)</f>
        <v>1402877.88</v>
      </c>
      <c r="AB760" s="19" t="n" hidden="false">
        <f>ROUND(W760*Y760,2)</f>
        <v>1036800</v>
      </c>
      <c r="AC760" s="19" t="n" hidden="false">
        <f>AA760+AB760</f>
        <v>2439677.88</v>
      </c>
      <c r="AD760" s="21" t="n" hidden="false">
        <f>AC760/N760-1</f>
        <v>8.277809265648102</v>
      </c>
      <c r="AE760" s="8" t="n">
        <v>324</v>
      </c>
      <c r="AF760" s="19" t="n" hidden="false">
        <f>ROUND((AI761+AI762+AI763+AI764)/AE760,2)</f>
        <v>4555.77</v>
      </c>
      <c r="AG760" s="20" t="n" hidden="false">
        <v>1500</v>
      </c>
      <c r="AH760" s="19" t="n" hidden="false">
        <f>AF760+AG760</f>
        <v>6055.77</v>
      </c>
      <c r="AI760" s="19" t="n" hidden="false">
        <f>ROUND(AE760*AF760,2)</f>
        <v>1476069.48</v>
      </c>
      <c r="AJ760" s="19" t="n" hidden="false">
        <f>ROUND(AE760*AG760,2)</f>
        <v>486000</v>
      </c>
      <c r="AK760" s="19" t="n" hidden="false">
        <f>AI760+AJ760</f>
        <v>1962069.48</v>
      </c>
      <c r="AL760" s="21" t="n" hidden="false">
        <f>AK760/N760-1</f>
        <v>6.461520453425332</v>
      </c>
      <c r="AM760" s="8" t="n">
        <v>0</v>
      </c>
      <c r="AN760" s="19" t="n" hidden="false">
        <f>ROUND((AQ761+AQ762+AQ763+AQ764)/AM760,2)</f>
        <v>0</v>
      </c>
      <c r="AO760" s="19" t="n" hidden="false">
        <v>0</v>
      </c>
      <c r="AP760" s="19" t="n" hidden="false">
        <f>AN760+AO760</f>
        <v>0</v>
      </c>
      <c r="AQ760" s="19" t="n" hidden="false">
        <f>ROUND(AM760*AN760,2)</f>
        <v>0</v>
      </c>
      <c r="AR760" s="19" t="n" hidden="false">
        <f>ROUND(AM760*AO760,2)</f>
        <v>0</v>
      </c>
      <c r="AS760" s="19" t="n" hidden="false">
        <f>AQ760+AR760</f>
        <v>0</v>
      </c>
      <c r="AT760" s="21" t="n" hidden="false">
        <f>AS760/N760-1</f>
        <v>-1</v>
      </c>
    </row>
    <row r="761" customFormat="false" hidden="false" outlineLevel="0" collapsed="false">
      <c r="A761" s="18" t="inlineStr">
        <is>
          <t xml:space="preserve">1.1.1.2.1.1.5.2.1</t>
        </is>
      </c>
      <c r="B761" s="18" t="inlineStr">
        <is>
          <t xml:space="preserve"/>
        </is>
      </c>
      <c r="C761" s="22" t="inlineStr">
        <is>
          <t xml:space="preserve">Светильник_ / марку и артикул указать в примечании</t>
        </is>
      </c>
      <c r="D761" s="7" t="inlineStr">
        <is>
          <t xml:space="preserve">Светильник встраиваемый светодиодный GRILIATO COMBO 100(89) R S 54 4000 W WH , 4000K, 11 Вт, световой поток 990 Лм, IP54</t>
        </is>
      </c>
      <c r="E761" s="7" t="inlineStr">
        <is>
          <t xml:space="preserve"/>
        </is>
      </c>
      <c r="F761" s="7" t="inlineStr">
        <is>
          <t xml:space="preserve">ШТ</t>
        </is>
      </c>
      <c r="G761" s="7" t="inlineStr">
        <is>
          <t xml:space="preserve">1</t>
        </is>
      </c>
      <c r="H761" s="8" t="n">
        <v>170</v>
      </c>
      <c r="I761" s="20" t="n">
        <v>0</v>
      </c>
      <c r="J761" s="19" t="n">
        <v/>
      </c>
      <c r="K761" s="19" t="n">
        <f>ROUND(I761,2)+J761</f>
        <v>0</v>
      </c>
      <c r="L761" s="19" t="n">
        <f>ROUND(H761*ROUND(I761,2),2)</f>
        <v>0</v>
      </c>
      <c r="M761" s="19" t="n">
        <v/>
      </c>
      <c r="N761" s="19" t="n">
        <f>L761+M761</f>
        <v>0</v>
      </c>
      <c r="O761" s="8" t="n">
        <v>170</v>
      </c>
      <c r="P761" s="20" t="n" hidden="false">
        <v>7100</v>
      </c>
      <c r="Q761" s="19" t="n" hidden="false">
        <v/>
      </c>
      <c r="R761" s="19" t="n" hidden="false">
        <f>P761+Q761</f>
        <v>7100</v>
      </c>
      <c r="S761" s="19" t="n" hidden="false">
        <f>ROUND(O761*P761,2)</f>
        <v>1207000</v>
      </c>
      <c r="T761" s="19" t="n" hidden="false">
        <v/>
      </c>
      <c r="U761" s="19" t="n" hidden="false">
        <f>S761+T761</f>
        <v>1207000</v>
      </c>
      <c r="V761" s="21" t="n" hidden="false">
        <f>U761/N761-1</f>
        <v>Infinity</v>
      </c>
      <c r="W761" s="8" t="n">
        <v>170</v>
      </c>
      <c r="X761" s="20" t="n" hidden="false">
        <v>5600</v>
      </c>
      <c r="Y761" s="19" t="n" hidden="false">
        <v/>
      </c>
      <c r="Z761" s="19" t="n" hidden="false">
        <f>X761+Y761</f>
        <v>5600</v>
      </c>
      <c r="AA761" s="19" t="n" hidden="false">
        <f>ROUND(W761*X761,2)</f>
        <v>952000</v>
      </c>
      <c r="AB761" s="19" t="n" hidden="false">
        <v/>
      </c>
      <c r="AC761" s="19" t="n" hidden="false">
        <f>AA761+AB761</f>
        <v>952000</v>
      </c>
      <c r="AD761" s="21" t="n" hidden="false">
        <f>AC761/N761-1</f>
        <v>Infinity</v>
      </c>
      <c r="AE761" s="8" t="n">
        <v>170</v>
      </c>
      <c r="AF761" s="20" t="n" hidden="false">
        <v>6000</v>
      </c>
      <c r="AG761" s="19" t="n" hidden="false">
        <v/>
      </c>
      <c r="AH761" s="19" t="n" hidden="false">
        <f>AF761+AG761</f>
        <v>6000</v>
      </c>
      <c r="AI761" s="19" t="n" hidden="false">
        <f>ROUND(AE761*AF761,2)</f>
        <v>1020000</v>
      </c>
      <c r="AJ761" s="19" t="n" hidden="false">
        <v/>
      </c>
      <c r="AK761" s="19" t="n" hidden="false">
        <f>AI761+AJ761</f>
        <v>1020000</v>
      </c>
      <c r="AL761" s="21" t="n" hidden="false">
        <f>AK761/N761-1</f>
        <v>Infinity</v>
      </c>
      <c r="AM761" s="8" t="n">
        <v>0</v>
      </c>
      <c r="AN761" s="19" t="n" hidden="false">
        <v>0</v>
      </c>
      <c r="AO761" s="19" t="n" hidden="false">
        <v/>
      </c>
      <c r="AP761" s="19" t="n" hidden="false">
        <f>AN761+AO761</f>
        <v>0</v>
      </c>
      <c r="AQ761" s="19" t="n" hidden="false">
        <f>ROUND(AM761*AN761,2)</f>
        <v>0</v>
      </c>
      <c r="AR761" s="19" t="n" hidden="false">
        <v/>
      </c>
      <c r="AS761" s="19" t="n" hidden="false">
        <f>AQ761+AR761</f>
        <v>0</v>
      </c>
      <c r="AT761" s="21" t="n" hidden="false">
        <f>AS761/N761-1</f>
        <v>NaN</v>
      </c>
    </row>
    <row r="762" customFormat="false" hidden="false" outlineLevel="0" collapsed="false">
      <c r="A762" s="18" t="inlineStr">
        <is>
          <t xml:space="preserve">1.1.1.2.1.1.5.2.2</t>
        </is>
      </c>
      <c r="B762" s="18" t="inlineStr">
        <is>
          <t xml:space="preserve"/>
        </is>
      </c>
      <c r="C762" s="22" t="inlineStr">
        <is>
          <t xml:space="preserve">Светильник_ / марку и артикул указать в примечании</t>
        </is>
      </c>
      <c r="D762" s="7" t="inlineStr">
        <is>
          <t xml:space="preserve">Светильник светодиодный CSVT AVRORA, 595х595, 4000K, 32 Вт, световой поток 3700 Лм, IP20</t>
        </is>
      </c>
      <c r="E762" s="7" t="inlineStr">
        <is>
          <t xml:space="preserve"/>
        </is>
      </c>
      <c r="F762" s="7" t="inlineStr">
        <is>
          <t xml:space="preserve">ШТ</t>
        </is>
      </c>
      <c r="G762" s="7" t="inlineStr">
        <is>
          <t xml:space="preserve">1</t>
        </is>
      </c>
      <c r="H762" s="8" t="n">
        <v>127</v>
      </c>
      <c r="I762" s="20" t="n">
        <v>0</v>
      </c>
      <c r="J762" s="19" t="n">
        <v/>
      </c>
      <c r="K762" s="19" t="n">
        <f>ROUND(I762,2)+J762</f>
        <v>0</v>
      </c>
      <c r="L762" s="19" t="n">
        <f>ROUND(H762*ROUND(I762,2),2)</f>
        <v>0</v>
      </c>
      <c r="M762" s="19" t="n">
        <v/>
      </c>
      <c r="N762" s="19" t="n">
        <f>L762+M762</f>
        <v>0</v>
      </c>
      <c r="O762" s="8" t="n">
        <v>127</v>
      </c>
      <c r="P762" s="20" t="n" hidden="false">
        <v>2650</v>
      </c>
      <c r="Q762" s="19" t="n" hidden="false">
        <v/>
      </c>
      <c r="R762" s="19" t="n" hidden="false">
        <f>P762+Q762</f>
        <v>2650</v>
      </c>
      <c r="S762" s="19" t="n" hidden="false">
        <f>ROUND(O762*P762,2)</f>
        <v>336550</v>
      </c>
      <c r="T762" s="19" t="n" hidden="false">
        <v/>
      </c>
      <c r="U762" s="19" t="n" hidden="false">
        <f>S762+T762</f>
        <v>336550</v>
      </c>
      <c r="V762" s="21" t="n" hidden="false">
        <f>U762/N762-1</f>
        <v>Infinity</v>
      </c>
      <c r="W762" s="8" t="n">
        <v>127</v>
      </c>
      <c r="X762" s="20" t="n" hidden="false">
        <v>2467</v>
      </c>
      <c r="Y762" s="19" t="n" hidden="false">
        <v/>
      </c>
      <c r="Z762" s="19" t="n" hidden="false">
        <f>X762+Y762</f>
        <v>2467</v>
      </c>
      <c r="AA762" s="19" t="n" hidden="false">
        <f>ROUND(W762*X762,2)</f>
        <v>313309</v>
      </c>
      <c r="AB762" s="19" t="n" hidden="false">
        <v/>
      </c>
      <c r="AC762" s="19" t="n" hidden="false">
        <f>AA762+AB762</f>
        <v>313309</v>
      </c>
      <c r="AD762" s="21" t="n" hidden="false">
        <f>AC762/N762-1</f>
        <v>Infinity</v>
      </c>
      <c r="AE762" s="8" t="n">
        <v>127</v>
      </c>
      <c r="AF762" s="20" t="n" hidden="false">
        <v>1700</v>
      </c>
      <c r="AG762" s="19" t="n" hidden="false">
        <v/>
      </c>
      <c r="AH762" s="19" t="n" hidden="false">
        <f>AF762+AG762</f>
        <v>1700</v>
      </c>
      <c r="AI762" s="19" t="n" hidden="false">
        <f>ROUND(AE762*AF762,2)</f>
        <v>215900</v>
      </c>
      <c r="AJ762" s="19" t="n" hidden="false">
        <v/>
      </c>
      <c r="AK762" s="19" t="n" hidden="false">
        <f>AI762+AJ762</f>
        <v>215900</v>
      </c>
      <c r="AL762" s="21" t="n" hidden="false">
        <f>AK762/N762-1</f>
        <v>Infinity</v>
      </c>
      <c r="AM762" s="8" t="n">
        <v>0</v>
      </c>
      <c r="AN762" s="19" t="n" hidden="false">
        <v>0</v>
      </c>
      <c r="AO762" s="19" t="n" hidden="false">
        <v/>
      </c>
      <c r="AP762" s="19" t="n" hidden="false">
        <f>AN762+AO762</f>
        <v>0</v>
      </c>
      <c r="AQ762" s="19" t="n" hidden="false">
        <f>ROUND(AM762*AN762,2)</f>
        <v>0</v>
      </c>
      <c r="AR762" s="19" t="n" hidden="false">
        <v/>
      </c>
      <c r="AS762" s="19" t="n" hidden="false">
        <f>AQ762+AR762</f>
        <v>0</v>
      </c>
      <c r="AT762" s="21" t="n" hidden="false">
        <f>AS762/N762-1</f>
        <v>NaN</v>
      </c>
    </row>
    <row r="763" customFormat="false" hidden="false" outlineLevel="0" collapsed="false">
      <c r="A763" s="18" t="inlineStr">
        <is>
          <t xml:space="preserve">1.1.1.2.1.1.5.2.3</t>
        </is>
      </c>
      <c r="B763" s="18" t="inlineStr">
        <is>
          <t xml:space="preserve"/>
        </is>
      </c>
      <c r="C763" s="22" t="inlineStr">
        <is>
          <t xml:space="preserve">Светильник_ / марку и артикул указать в примечании</t>
        </is>
      </c>
      <c r="D763" s="7" t="inlineStr">
        <is>
          <t xml:space="preserve">Светильник встраиваемый светодиодный ES 96-024-20 EXSER 595x595,
4000K, 32 Вт, IP54, с темперированным стеклом</t>
        </is>
      </c>
      <c r="E763" s="7" t="inlineStr">
        <is>
          <t xml:space="preserve"/>
        </is>
      </c>
      <c r="F763" s="7" t="inlineStr">
        <is>
          <t xml:space="preserve">ШТ</t>
        </is>
      </c>
      <c r="G763" s="7" t="inlineStr">
        <is>
          <t xml:space="preserve">1</t>
        </is>
      </c>
      <c r="H763" s="8" t="n">
        <v>27</v>
      </c>
      <c r="I763" s="20" t="n">
        <v>0</v>
      </c>
      <c r="J763" s="19" t="n">
        <v/>
      </c>
      <c r="K763" s="19" t="n">
        <f>ROUND(I763,2)+J763</f>
        <v>0</v>
      </c>
      <c r="L763" s="19" t="n">
        <f>ROUND(H763*ROUND(I763,2),2)</f>
        <v>0</v>
      </c>
      <c r="M763" s="19" t="n">
        <v/>
      </c>
      <c r="N763" s="19" t="n">
        <f>L763+M763</f>
        <v>0</v>
      </c>
      <c r="O763" s="8" t="n">
        <v>27</v>
      </c>
      <c r="P763" s="20" t="n" hidden="false">
        <v>5700</v>
      </c>
      <c r="Q763" s="19" t="n" hidden="false">
        <v/>
      </c>
      <c r="R763" s="19" t="n" hidden="false">
        <f>P763+Q763</f>
        <v>5700</v>
      </c>
      <c r="S763" s="19" t="n" hidden="false">
        <f>ROUND(O763*P763,2)</f>
        <v>153900</v>
      </c>
      <c r="T763" s="19" t="n" hidden="false">
        <v/>
      </c>
      <c r="U763" s="19" t="n" hidden="false">
        <f>S763+T763</f>
        <v>153900</v>
      </c>
      <c r="V763" s="21" t="n" hidden="false">
        <f>U763/N763-1</f>
        <v>Infinity</v>
      </c>
      <c r="W763" s="8" t="n">
        <v>27</v>
      </c>
      <c r="X763" s="20" t="n" hidden="false">
        <v>4200</v>
      </c>
      <c r="Y763" s="19" t="n" hidden="false">
        <v/>
      </c>
      <c r="Z763" s="19" t="n" hidden="false">
        <f>X763+Y763</f>
        <v>4200</v>
      </c>
      <c r="AA763" s="19" t="n" hidden="false">
        <f>ROUND(W763*X763,2)</f>
        <v>113400</v>
      </c>
      <c r="AB763" s="19" t="n" hidden="false">
        <v/>
      </c>
      <c r="AC763" s="19" t="n" hidden="false">
        <f>AA763+AB763</f>
        <v>113400</v>
      </c>
      <c r="AD763" s="21" t="n" hidden="false">
        <f>AC763/N763-1</f>
        <v>Infinity</v>
      </c>
      <c r="AE763" s="8" t="n">
        <v>27</v>
      </c>
      <c r="AF763" s="20" t="n" hidden="false">
        <v>8000</v>
      </c>
      <c r="AG763" s="19" t="n" hidden="false">
        <v/>
      </c>
      <c r="AH763" s="19" t="n" hidden="false">
        <f>AF763+AG763</f>
        <v>8000</v>
      </c>
      <c r="AI763" s="19" t="n" hidden="false">
        <f>ROUND(AE763*AF763,2)</f>
        <v>216000</v>
      </c>
      <c r="AJ763" s="19" t="n" hidden="false">
        <v/>
      </c>
      <c r="AK763" s="19" t="n" hidden="false">
        <f>AI763+AJ763</f>
        <v>216000</v>
      </c>
      <c r="AL763" s="21" t="n" hidden="false">
        <f>AK763/N763-1</f>
        <v>Infinity</v>
      </c>
      <c r="AM763" s="8" t="n">
        <v>0</v>
      </c>
      <c r="AN763" s="19" t="n" hidden="false">
        <v>0</v>
      </c>
      <c r="AO763" s="19" t="n" hidden="false">
        <v/>
      </c>
      <c r="AP763" s="19" t="n" hidden="false">
        <f>AN763+AO763</f>
        <v>0</v>
      </c>
      <c r="AQ763" s="19" t="n" hidden="false">
        <f>ROUND(AM763*AN763,2)</f>
        <v>0</v>
      </c>
      <c r="AR763" s="19" t="n" hidden="false">
        <v/>
      </c>
      <c r="AS763" s="19" t="n" hidden="false">
        <f>AQ763+AR763</f>
        <v>0</v>
      </c>
      <c r="AT763" s="21" t="n" hidden="false">
        <f>AS763/N763-1</f>
        <v>NaN</v>
      </c>
    </row>
    <row r="764" customFormat="false" hidden="false" outlineLevel="0" collapsed="false">
      <c r="A764" s="18" t="inlineStr">
        <is>
          <t xml:space="preserve">1.1.1.2.1.1.5.2.4</t>
        </is>
      </c>
      <c r="B764" s="18" t="inlineStr">
        <is>
          <t xml:space="preserve"/>
        </is>
      </c>
      <c r="C764" s="22" t="inlineStr">
        <is>
          <t xml:space="preserve">Драйвер на 6 светильников Грильято</t>
        </is>
      </c>
      <c r="D764" s="7" t="inlineStr">
        <is>
          <t xml:space="preserve"/>
        </is>
      </c>
      <c r="E764" s="7" t="inlineStr">
        <is>
          <t xml:space="preserve"/>
        </is>
      </c>
      <c r="F764" s="7" t="inlineStr">
        <is>
          <t xml:space="preserve">ШТ</t>
        </is>
      </c>
      <c r="G764" s="7" t="inlineStr">
        <is>
          <t xml:space="preserve">1</t>
        </is>
      </c>
      <c r="H764" s="8" t="n">
        <v>54</v>
      </c>
      <c r="I764" s="23" t="n">
        <v>447.6</v>
      </c>
      <c r="J764" s="19" t="n">
        <v/>
      </c>
      <c r="K764" s="19" t="n">
        <f>ROUND(I764,2)+J764</f>
        <v>447.6</v>
      </c>
      <c r="L764" s="19" t="n">
        <f>ROUND(H764*ROUND(I764,2),2)</f>
        <v>24170.4</v>
      </c>
      <c r="M764" s="19" t="n">
        <v/>
      </c>
      <c r="N764" s="19" t="n">
        <f>L764+M764</f>
        <v>24170.4</v>
      </c>
      <c r="O764" s="8" t="n">
        <v>54</v>
      </c>
      <c r="P764" s="23" t="n" hidden="false">
        <v>447.6</v>
      </c>
      <c r="Q764" s="19" t="n" hidden="false">
        <v/>
      </c>
      <c r="R764" s="19" t="n" hidden="false">
        <f>P764+Q764</f>
        <v>447.6</v>
      </c>
      <c r="S764" s="19" t="n" hidden="false">
        <f>ROUND(O764*P764,2)</f>
        <v>24170.4</v>
      </c>
      <c r="T764" s="19" t="n" hidden="false">
        <v/>
      </c>
      <c r="U764" s="19" t="n" hidden="false">
        <f>S764+T764</f>
        <v>24170.4</v>
      </c>
      <c r="V764" s="21" t="n" hidden="false">
        <f>U764/N764-1</f>
        <v>0</v>
      </c>
      <c r="W764" s="8" t="n">
        <v>54</v>
      </c>
      <c r="X764" s="23" t="n" hidden="false">
        <v>447.6</v>
      </c>
      <c r="Y764" s="19" t="n" hidden="false">
        <v/>
      </c>
      <c r="Z764" s="19" t="n" hidden="false">
        <f>X764+Y764</f>
        <v>447.6</v>
      </c>
      <c r="AA764" s="19" t="n" hidden="false">
        <f>ROUND(W764*X764,2)</f>
        <v>24170.4</v>
      </c>
      <c r="AB764" s="19" t="n" hidden="false">
        <v/>
      </c>
      <c r="AC764" s="19" t="n" hidden="false">
        <f>AA764+AB764</f>
        <v>24170.4</v>
      </c>
      <c r="AD764" s="21" t="n" hidden="false">
        <f>AC764/N764-1</f>
        <v>0</v>
      </c>
      <c r="AE764" s="8" t="n">
        <v>54</v>
      </c>
      <c r="AF764" s="23" t="n" hidden="false">
        <v>447.6</v>
      </c>
      <c r="AG764" s="19" t="n" hidden="false">
        <v/>
      </c>
      <c r="AH764" s="19" t="n" hidden="false">
        <f>AF764+AG764</f>
        <v>447.6</v>
      </c>
      <c r="AI764" s="19" t="n" hidden="false">
        <f>ROUND(AE764*AF764,2)</f>
        <v>24170.4</v>
      </c>
      <c r="AJ764" s="19" t="n" hidden="false">
        <v/>
      </c>
      <c r="AK764" s="19" t="n" hidden="false">
        <f>AI764+AJ764</f>
        <v>24170.4</v>
      </c>
      <c r="AL764" s="21" t="n" hidden="false">
        <f>AK764/N764-1</f>
        <v>0</v>
      </c>
      <c r="AM764" s="8" t="n">
        <v>0</v>
      </c>
      <c r="AN764" s="23" t="n" hidden="false">
        <v>0</v>
      </c>
      <c r="AO764" s="19" t="n" hidden="false">
        <v/>
      </c>
      <c r="AP764" s="19" t="n" hidden="false">
        <f>AN764+AO764</f>
        <v>0</v>
      </c>
      <c r="AQ764" s="19" t="n" hidden="false">
        <f>ROUND(AM764*AN764,2)</f>
        <v>0</v>
      </c>
      <c r="AR764" s="19" t="n" hidden="false">
        <v/>
      </c>
      <c r="AS764" s="19" t="n" hidden="false">
        <f>AQ764+AR764</f>
        <v>0</v>
      </c>
      <c r="AT764" s="21" t="n" hidden="false">
        <f>AS764/N764-1</f>
        <v>-1</v>
      </c>
    </row>
    <row r="765" customFormat="false" hidden="false" outlineLevel="0" collapsed="false">
      <c r="A765" s="18" t="inlineStr">
        <is>
          <t xml:space="preserve">1.1.1.2.1.1.5.3</t>
        </is>
      </c>
      <c r="B765" s="18" t="inlineStr">
        <is>
          <t xml:space="preserve"/>
        </is>
      </c>
      <c r="C765" s="18" t="inlineStr">
        <is>
          <t xml:space="preserve">Монтаж светильника СКБ подвесного на подвесах</t>
        </is>
      </c>
      <c r="D765" s="7" t="inlineStr">
        <is>
          <t xml:space="preserve"/>
        </is>
      </c>
      <c r="E765" s="7" t="inlineStr">
        <is>
          <t xml:space="preserve"/>
        </is>
      </c>
      <c r="F765" s="7" t="inlineStr">
        <is>
          <t xml:space="preserve">ШТ</t>
        </is>
      </c>
      <c r="G765" s="7" t="inlineStr">
        <is>
          <t xml:space="preserve">1</t>
        </is>
      </c>
      <c r="H765" s="8" t="n">
        <v>5</v>
      </c>
      <c r="I765" s="19" t="n">
        <f>ROUND((L766+L767)/H765,2)</f>
        <v>0</v>
      </c>
      <c r="J765" s="20" t="n">
        <v>1560</v>
      </c>
      <c r="K765" s="19" t="n">
        <f>I765+ROUND(J765,2)</f>
        <v>1560</v>
      </c>
      <c r="L765" s="19" t="n">
        <f>ROUND(H765*I765,2)</f>
        <v>0</v>
      </c>
      <c r="M765" s="19" t="n">
        <f>ROUND(H765*ROUND(J765,2),2)</f>
        <v>7800</v>
      </c>
      <c r="N765" s="19" t="n">
        <f>L765+M765</f>
        <v>7800</v>
      </c>
      <c r="O765" s="8" t="n">
        <v>5</v>
      </c>
      <c r="P765" s="19" t="n" hidden="false">
        <f>ROUND((S766+S767)/O765,2)</f>
        <v>8380</v>
      </c>
      <c r="Q765" s="20" t="n" hidden="false">
        <v>2496</v>
      </c>
      <c r="R765" s="19" t="n" hidden="false">
        <f>P765+Q765</f>
        <v>10876</v>
      </c>
      <c r="S765" s="19" t="n" hidden="false">
        <f>ROUND(O765*P765,2)</f>
        <v>41900</v>
      </c>
      <c r="T765" s="19" t="n" hidden="false">
        <f>ROUND(O765*Q765,2)</f>
        <v>12480</v>
      </c>
      <c r="U765" s="19" t="n" hidden="false">
        <f>S765+T765</f>
        <v>54380</v>
      </c>
      <c r="V765" s="21" t="n" hidden="false">
        <f>U765/N765-1</f>
        <v>5.971794871794872</v>
      </c>
      <c r="W765" s="8" t="n">
        <v>5</v>
      </c>
      <c r="X765" s="19" t="n" hidden="false">
        <f>ROUND((AA766+AA767)/W765,2)</f>
        <v>11355</v>
      </c>
      <c r="Y765" s="20" t="n" hidden="false">
        <v>4600</v>
      </c>
      <c r="Z765" s="19" t="n" hidden="false">
        <f>X765+Y765</f>
        <v>15955</v>
      </c>
      <c r="AA765" s="19" t="n" hidden="false">
        <f>ROUND(W765*X765,2)</f>
        <v>56775</v>
      </c>
      <c r="AB765" s="19" t="n" hidden="false">
        <f>ROUND(W765*Y765,2)</f>
        <v>23000</v>
      </c>
      <c r="AC765" s="19" t="n" hidden="false">
        <f>AA765+AB765</f>
        <v>79775</v>
      </c>
      <c r="AD765" s="21" t="n" hidden="false">
        <f>AC765/N765-1</f>
        <v>9.227564102564102</v>
      </c>
      <c r="AE765" s="8" t="n">
        <v>5</v>
      </c>
      <c r="AF765" s="19" t="n" hidden="false">
        <f>ROUND((AI766+AI767)/AE765,2)</f>
        <v>8000</v>
      </c>
      <c r="AG765" s="20" t="n" hidden="false">
        <v>1500</v>
      </c>
      <c r="AH765" s="19" t="n" hidden="false">
        <f>AF765+AG765</f>
        <v>9500</v>
      </c>
      <c r="AI765" s="19" t="n" hidden="false">
        <f>ROUND(AE765*AF765,2)</f>
        <v>40000</v>
      </c>
      <c r="AJ765" s="19" t="n" hidden="false">
        <f>ROUND(AE765*AG765,2)</f>
        <v>7500</v>
      </c>
      <c r="AK765" s="19" t="n" hidden="false">
        <f>AI765+AJ765</f>
        <v>47500</v>
      </c>
      <c r="AL765" s="21" t="n" hidden="false">
        <f>AK765/N765-1</f>
        <v>5.089743589743589</v>
      </c>
      <c r="AM765" s="8" t="n">
        <v>0</v>
      </c>
      <c r="AN765" s="19" t="n" hidden="false">
        <f>ROUND((AQ766+AQ767)/AM765,2)</f>
        <v>0</v>
      </c>
      <c r="AO765" s="19" t="n" hidden="false">
        <v>0</v>
      </c>
      <c r="AP765" s="19" t="n" hidden="false">
        <f>AN765+AO765</f>
        <v>0</v>
      </c>
      <c r="AQ765" s="19" t="n" hidden="false">
        <f>ROUND(AM765*AN765,2)</f>
        <v>0</v>
      </c>
      <c r="AR765" s="19" t="n" hidden="false">
        <f>ROUND(AM765*AO765,2)</f>
        <v>0</v>
      </c>
      <c r="AS765" s="19" t="n" hidden="false">
        <f>AQ765+AR765</f>
        <v>0</v>
      </c>
      <c r="AT765" s="21" t="n" hidden="false">
        <f>AS765/N765-1</f>
        <v>-1</v>
      </c>
    </row>
    <row r="766" customFormat="false" hidden="false" outlineLevel="0" collapsed="false">
      <c r="A766" s="18" t="inlineStr">
        <is>
          <t xml:space="preserve">1.1.1.2.1.1.5.3.1</t>
        </is>
      </c>
      <c r="B766" s="18" t="inlineStr">
        <is>
          <t xml:space="preserve"/>
        </is>
      </c>
      <c r="C766" s="22" t="inlineStr">
        <is>
          <t xml:space="preserve">Шпилька резьбовая_ / L=1000 мм / М6</t>
        </is>
      </c>
      <c r="D766" s="7" t="inlineStr">
        <is>
          <t xml:space="preserve">крепления</t>
        </is>
      </c>
      <c r="E766" s="7" t="inlineStr">
        <is>
          <t xml:space="preserve"/>
        </is>
      </c>
      <c r="F766" s="7" t="inlineStr">
        <is>
          <t xml:space="preserve">ШТ</t>
        </is>
      </c>
      <c r="G766" s="7" t="inlineStr">
        <is>
          <t xml:space="preserve">1</t>
        </is>
      </c>
      <c r="H766" s="8" t="n">
        <v>10</v>
      </c>
      <c r="I766" s="20" t="n">
        <v>0</v>
      </c>
      <c r="J766" s="19" t="n">
        <v/>
      </c>
      <c r="K766" s="19" t="n">
        <f>ROUND(I766,2)+J766</f>
        <v>0</v>
      </c>
      <c r="L766" s="19" t="n">
        <f>ROUND(H766*ROUND(I766,2),2)</f>
        <v>0</v>
      </c>
      <c r="M766" s="19" t="n">
        <v/>
      </c>
      <c r="N766" s="19" t="n">
        <f>L766+M766</f>
        <v>0</v>
      </c>
      <c r="O766" s="8" t="n">
        <v>10</v>
      </c>
      <c r="P766" s="20" t="n" hidden="false">
        <v>690</v>
      </c>
      <c r="Q766" s="19" t="n" hidden="false">
        <v/>
      </c>
      <c r="R766" s="19" t="n" hidden="false">
        <f>P766+Q766</f>
        <v>690</v>
      </c>
      <c r="S766" s="19" t="n" hidden="false">
        <f>ROUND(O766*P766,2)</f>
        <v>6900</v>
      </c>
      <c r="T766" s="19" t="n" hidden="false">
        <v/>
      </c>
      <c r="U766" s="19" t="n" hidden="false">
        <f>S766+T766</f>
        <v>6900</v>
      </c>
      <c r="V766" s="21" t="n" hidden="false">
        <f>U766/N766-1</f>
        <v>Infinity</v>
      </c>
      <c r="W766" s="8" t="n">
        <v>10</v>
      </c>
      <c r="X766" s="20" t="n" hidden="false">
        <v>1250</v>
      </c>
      <c r="Y766" s="19" t="n" hidden="false">
        <v/>
      </c>
      <c r="Z766" s="19" t="n" hidden="false">
        <f>X766+Y766</f>
        <v>1250</v>
      </c>
      <c r="AA766" s="19" t="n" hidden="false">
        <f>ROUND(W766*X766,2)</f>
        <v>12500</v>
      </c>
      <c r="AB766" s="19" t="n" hidden="false">
        <v/>
      </c>
      <c r="AC766" s="19" t="n" hidden="false">
        <f>AA766+AB766</f>
        <v>12500</v>
      </c>
      <c r="AD766" s="21" t="n" hidden="false">
        <f>AC766/N766-1</f>
        <v>Infinity</v>
      </c>
      <c r="AE766" s="8" t="n">
        <v>10</v>
      </c>
      <c r="AF766" s="20" t="n" hidden="false">
        <v>500</v>
      </c>
      <c r="AG766" s="19" t="n" hidden="false">
        <v/>
      </c>
      <c r="AH766" s="19" t="n" hidden="false">
        <f>AF766+AG766</f>
        <v>500</v>
      </c>
      <c r="AI766" s="19" t="n" hidden="false">
        <f>ROUND(AE766*AF766,2)</f>
        <v>5000</v>
      </c>
      <c r="AJ766" s="19" t="n" hidden="false">
        <v/>
      </c>
      <c r="AK766" s="19" t="n" hidden="false">
        <f>AI766+AJ766</f>
        <v>5000</v>
      </c>
      <c r="AL766" s="21" t="n" hidden="false">
        <f>AK766/N766-1</f>
        <v>Infinity</v>
      </c>
      <c r="AM766" s="8" t="n">
        <v>0</v>
      </c>
      <c r="AN766" s="19" t="n" hidden="false">
        <v>0</v>
      </c>
      <c r="AO766" s="19" t="n" hidden="false">
        <v/>
      </c>
      <c r="AP766" s="19" t="n" hidden="false">
        <f>AN766+AO766</f>
        <v>0</v>
      </c>
      <c r="AQ766" s="19" t="n" hidden="false">
        <f>ROUND(AM766*AN766,2)</f>
        <v>0</v>
      </c>
      <c r="AR766" s="19" t="n" hidden="false">
        <v/>
      </c>
      <c r="AS766" s="19" t="n" hidden="false">
        <f>AQ766+AR766</f>
        <v>0</v>
      </c>
      <c r="AT766" s="21" t="n" hidden="false">
        <f>AS766/N766-1</f>
        <v>NaN</v>
      </c>
    </row>
    <row r="767" customFormat="false" hidden="false" outlineLevel="0" collapsed="false">
      <c r="A767" s="18" t="inlineStr">
        <is>
          <t xml:space="preserve">1.1.1.2.1.1.5.3.2</t>
        </is>
      </c>
      <c r="B767" s="18" t="inlineStr">
        <is>
          <t xml:space="preserve"/>
        </is>
      </c>
      <c r="C767" s="22" t="inlineStr">
        <is>
          <t xml:space="preserve">Светильник LED_ / марку и характеристики указать в примечаниях</t>
        </is>
      </c>
      <c r="D767" s="7" t="inlineStr">
        <is>
          <t xml:space="preserve">Светильник светодиодный для школьных досок ДСО-01-П-18-1200-4К-IP40 СRI90,1200х102, 4000K, 18 Вт, световой поток 1800 Лм, IP40</t>
        </is>
      </c>
      <c r="E767" s="7" t="inlineStr">
        <is>
          <t xml:space="preserve"/>
        </is>
      </c>
      <c r="F767" s="7" t="inlineStr">
        <is>
          <t xml:space="preserve">ШТ</t>
        </is>
      </c>
      <c r="G767" s="7" t="inlineStr">
        <is>
          <t xml:space="preserve">1</t>
        </is>
      </c>
      <c r="H767" s="8" t="n">
        <v>5</v>
      </c>
      <c r="I767" s="20" t="n">
        <v>0</v>
      </c>
      <c r="J767" s="19" t="n">
        <v/>
      </c>
      <c r="K767" s="19" t="n">
        <f>ROUND(I767,2)+J767</f>
        <v>0</v>
      </c>
      <c r="L767" s="19" t="n">
        <f>ROUND(H767*ROUND(I767,2),2)</f>
        <v>0</v>
      </c>
      <c r="M767" s="19" t="n">
        <v/>
      </c>
      <c r="N767" s="19" t="n">
        <f>L767+M767</f>
        <v>0</v>
      </c>
      <c r="O767" s="8" t="n">
        <v>5</v>
      </c>
      <c r="P767" s="20" t="n" hidden="false">
        <v>7000</v>
      </c>
      <c r="Q767" s="19" t="n" hidden="false">
        <v/>
      </c>
      <c r="R767" s="19" t="n" hidden="false">
        <f>P767+Q767</f>
        <v>7000</v>
      </c>
      <c r="S767" s="19" t="n" hidden="false">
        <f>ROUND(O767*P767,2)</f>
        <v>35000</v>
      </c>
      <c r="T767" s="19" t="n" hidden="false">
        <v/>
      </c>
      <c r="U767" s="19" t="n" hidden="false">
        <f>S767+T767</f>
        <v>35000</v>
      </c>
      <c r="V767" s="21" t="n" hidden="false">
        <f>U767/N767-1</f>
        <v>Infinity</v>
      </c>
      <c r="W767" s="8" t="n">
        <v>5</v>
      </c>
      <c r="X767" s="20" t="n" hidden="false">
        <v>8855</v>
      </c>
      <c r="Y767" s="19" t="n" hidden="false">
        <v/>
      </c>
      <c r="Z767" s="19" t="n" hidden="false">
        <f>X767+Y767</f>
        <v>8855</v>
      </c>
      <c r="AA767" s="19" t="n" hidden="false">
        <f>ROUND(W767*X767,2)</f>
        <v>44275</v>
      </c>
      <c r="AB767" s="19" t="n" hidden="false">
        <v/>
      </c>
      <c r="AC767" s="19" t="n" hidden="false">
        <f>AA767+AB767</f>
        <v>44275</v>
      </c>
      <c r="AD767" s="21" t="n" hidden="false">
        <f>AC767/N767-1</f>
        <v>Infinity</v>
      </c>
      <c r="AE767" s="8" t="n">
        <v>5</v>
      </c>
      <c r="AF767" s="20" t="n" hidden="false">
        <v>7000</v>
      </c>
      <c r="AG767" s="19" t="n" hidden="false">
        <v/>
      </c>
      <c r="AH767" s="19" t="n" hidden="false">
        <f>AF767+AG767</f>
        <v>7000</v>
      </c>
      <c r="AI767" s="19" t="n" hidden="false">
        <f>ROUND(AE767*AF767,2)</f>
        <v>35000</v>
      </c>
      <c r="AJ767" s="19" t="n" hidden="false">
        <v/>
      </c>
      <c r="AK767" s="19" t="n" hidden="false">
        <f>AI767+AJ767</f>
        <v>35000</v>
      </c>
      <c r="AL767" s="21" t="n" hidden="false">
        <f>AK767/N767-1</f>
        <v>Infinity</v>
      </c>
      <c r="AM767" s="8" t="n">
        <v>0</v>
      </c>
      <c r="AN767" s="19" t="n" hidden="false">
        <v>0</v>
      </c>
      <c r="AO767" s="19" t="n" hidden="false">
        <v/>
      </c>
      <c r="AP767" s="19" t="n" hidden="false">
        <f>AN767+AO767</f>
        <v>0</v>
      </c>
      <c r="AQ767" s="19" t="n" hidden="false">
        <f>ROUND(AM767*AN767,2)</f>
        <v>0</v>
      </c>
      <c r="AR767" s="19" t="n" hidden="false">
        <v/>
      </c>
      <c r="AS767" s="19" t="n" hidden="false">
        <f>AQ767+AR767</f>
        <v>0</v>
      </c>
      <c r="AT767" s="21" t="n" hidden="false">
        <f>AS767/N767-1</f>
        <v>NaN</v>
      </c>
    </row>
    <row r="768" customFormat="false" hidden="false" outlineLevel="0" collapsed="false">
      <c r="A768" s="14" t="inlineStr">
        <is>
          <t xml:space="preserve">1.1.1.2.1.1.6</t>
        </is>
      </c>
      <c r="B768" s="14" t="inlineStr">
        <is>
          <t xml:space="preserve"/>
        </is>
      </c>
      <c r="C768" s="14" t="inlineStr">
        <is>
          <t xml:space="preserve">Штробление и бурение</t>
        </is>
      </c>
      <c r="D768" s="6" t="inlineStr">
        <is>
          <t xml:space="preserve"/>
        </is>
      </c>
      <c r="E768" s="6" t="inlineStr">
        <is>
          <t xml:space="preserve"/>
        </is>
      </c>
      <c r="F768" s="6" t="inlineStr">
        <is>
          <t xml:space="preserve"/>
        </is>
      </c>
      <c r="G768" s="6" t="inlineStr">
        <is>
          <t xml:space="preserve"/>
        </is>
      </c>
      <c r="H768" s="15" t="n">
        <v/>
      </c>
      <c r="I768" s="16" t="n">
        <v/>
      </c>
      <c r="J768" s="16" t="n">
        <v/>
      </c>
      <c r="K768" s="16" t="n">
        <v/>
      </c>
      <c r="L768" s="16" t="n">
        <f>L769+L770+L771</f>
        <v>0</v>
      </c>
      <c r="M768" s="16" t="n">
        <f>M769+M770+M771</f>
        <v>261176</v>
      </c>
      <c r="N768" s="16" t="n">
        <f>N769+N770+N771</f>
        <v>261176</v>
      </c>
      <c r="O768" s="15" t="n">
        <v/>
      </c>
      <c r="P768" s="16" t="n" hidden="false">
        <v/>
      </c>
      <c r="Q768" s="16" t="n" hidden="false">
        <v/>
      </c>
      <c r="R768" s="16" t="n" hidden="false">
        <v/>
      </c>
      <c r="S768" s="16" t="n" hidden="false">
        <f>S769+S770+S771</f>
        <v>0</v>
      </c>
      <c r="T768" s="16" t="n" hidden="false">
        <f>T769+T770+T771</f>
        <v>339428</v>
      </c>
      <c r="U768" s="16" t="n" hidden="false">
        <f>U769+U770+U771</f>
        <v>339428</v>
      </c>
      <c r="V768" s="17" t="n" hidden="false">
        <f>U768/N768-1</f>
        <v>0.29961405335865465</v>
      </c>
      <c r="W768" s="15" t="n">
        <v/>
      </c>
      <c r="X768" s="16" t="n" hidden="false">
        <v/>
      </c>
      <c r="Y768" s="16" t="n" hidden="false">
        <v/>
      </c>
      <c r="Z768" s="16" t="n" hidden="false">
        <v/>
      </c>
      <c r="AA768" s="16" t="n" hidden="false">
        <f>AA769+AA770+AA771</f>
        <v>0</v>
      </c>
      <c r="AB768" s="16" t="n" hidden="false">
        <f>AB769+AB770+AB771</f>
        <v>340160</v>
      </c>
      <c r="AC768" s="16" t="n" hidden="false">
        <f>AC769+AC770+AC771</f>
        <v>340160</v>
      </c>
      <c r="AD768" s="17" t="n" hidden="false">
        <f>AC768/N768-1</f>
        <v>0.30241676111128135</v>
      </c>
      <c r="AE768" s="15" t="n">
        <v/>
      </c>
      <c r="AF768" s="16" t="n" hidden="false">
        <v/>
      </c>
      <c r="AG768" s="16" t="n" hidden="false">
        <v/>
      </c>
      <c r="AH768" s="16" t="n" hidden="false">
        <v/>
      </c>
      <c r="AI768" s="16" t="n" hidden="false">
        <f>AI769+AI770+AI771</f>
        <v>0</v>
      </c>
      <c r="AJ768" s="16" t="n" hidden="false">
        <f>AJ769+AJ770+AJ771</f>
        <v>368000</v>
      </c>
      <c r="AK768" s="16" t="n" hidden="false">
        <f>AK769+AK770+AK771</f>
        <v>368000</v>
      </c>
      <c r="AL768" s="17" t="n" hidden="false">
        <f>AK768/N768-1</f>
        <v>0.40901154776855453</v>
      </c>
      <c r="AM768" s="15" t="n">
        <v/>
      </c>
      <c r="AN768" s="16" t="n" hidden="false">
        <v/>
      </c>
      <c r="AO768" s="16" t="n" hidden="false">
        <v/>
      </c>
      <c r="AP768" s="16" t="n" hidden="false">
        <v/>
      </c>
      <c r="AQ768" s="16" t="n" hidden="false">
        <f>AQ769+AQ770+AQ771</f>
        <v>0</v>
      </c>
      <c r="AR768" s="16" t="n" hidden="false">
        <f>AR769+AR770+AR771</f>
        <v>0</v>
      </c>
      <c r="AS768" s="16" t="n" hidden="false">
        <f>AS769+AS770+AS771</f>
        <v>0</v>
      </c>
      <c r="AT768" s="17" t="n" hidden="false">
        <f>AS768/N768-1</f>
        <v>-1</v>
      </c>
    </row>
    <row r="769" customFormat="false" hidden="false" outlineLevel="0" collapsed="false">
      <c r="A769" s="18" t="inlineStr">
        <is>
          <t xml:space="preserve">1.1.1.2.1.1.6.1</t>
        </is>
      </c>
      <c r="B769" s="18" t="inlineStr">
        <is>
          <t xml:space="preserve"/>
        </is>
      </c>
      <c r="C769" s="18" t="inlineStr">
        <is>
          <t xml:space="preserve">Устройство глухих отверстий в стенах / ЖБИ / диаметром от 51 мм до 100 мм</t>
        </is>
      </c>
      <c r="D769" s="7" t="inlineStr">
        <is>
          <t xml:space="preserve">Коронение подрозетников</t>
        </is>
      </c>
      <c r="E769" s="7" t="inlineStr">
        <is>
          <t xml:space="preserve"/>
        </is>
      </c>
      <c r="F769" s="7" t="inlineStr">
        <is>
          <t xml:space="preserve">ШТ</t>
        </is>
      </c>
      <c r="G769" s="7" t="inlineStr">
        <is>
          <t xml:space="preserve">1</t>
        </is>
      </c>
      <c r="H769" s="8" t="n">
        <v>436</v>
      </c>
      <c r="I769" s="19" t="n">
        <v/>
      </c>
      <c r="J769" s="20" t="n">
        <v>441</v>
      </c>
      <c r="K769" s="19" t="n">
        <f>I769+ROUND(J769,2)</f>
        <v>441</v>
      </c>
      <c r="L769" s="19" t="n">
        <v/>
      </c>
      <c r="M769" s="19" t="n">
        <f>ROUND(H769*ROUND(J769,2),2)</f>
        <v>192276</v>
      </c>
      <c r="N769" s="19" t="n">
        <f>L769+M769</f>
        <v>192276</v>
      </c>
      <c r="O769" s="8" t="n">
        <v>436</v>
      </c>
      <c r="P769" s="19" t="n" hidden="false">
        <v/>
      </c>
      <c r="Q769" s="20" t="n" hidden="false">
        <v>573</v>
      </c>
      <c r="R769" s="19" t="n" hidden="false">
        <f>P769+Q769</f>
        <v>573</v>
      </c>
      <c r="S769" s="19" t="n" hidden="false">
        <v/>
      </c>
      <c r="T769" s="19" t="n" hidden="false">
        <f>ROUND(O769*Q769,2)</f>
        <v>249828</v>
      </c>
      <c r="U769" s="19" t="n" hidden="false">
        <f>S769+T769</f>
        <v>249828</v>
      </c>
      <c r="V769" s="21" t="n" hidden="false">
        <f>U769/N769-1</f>
        <v>0.2993197278911566</v>
      </c>
      <c r="W769" s="8" t="n">
        <v>436</v>
      </c>
      <c r="X769" s="19" t="n" hidden="false">
        <v/>
      </c>
      <c r="Y769" s="20" t="n" hidden="false">
        <v>435</v>
      </c>
      <c r="Z769" s="19" t="n" hidden="false">
        <f>X769+Y769</f>
        <v>435</v>
      </c>
      <c r="AA769" s="19" t="n" hidden="false">
        <v/>
      </c>
      <c r="AB769" s="19" t="n" hidden="false">
        <f>ROUND(W769*Y769,2)</f>
        <v>189660</v>
      </c>
      <c r="AC769" s="19" t="n" hidden="false">
        <f>AA769+AB769</f>
        <v>189660</v>
      </c>
      <c r="AD769" s="21" t="n" hidden="false">
        <f>AC769/N769-1</f>
        <v>-0.013605442176870763</v>
      </c>
      <c r="AE769" s="8" t="n">
        <v>436</v>
      </c>
      <c r="AF769" s="19" t="n" hidden="false">
        <v/>
      </c>
      <c r="AG769" s="20" t="n" hidden="false">
        <v>500</v>
      </c>
      <c r="AH769" s="19" t="n" hidden="false">
        <f>AF769+AG769</f>
        <v>500</v>
      </c>
      <c r="AI769" s="19" t="n" hidden="false">
        <v/>
      </c>
      <c r="AJ769" s="19" t="n" hidden="false">
        <f>ROUND(AE769*AG769,2)</f>
        <v>218000</v>
      </c>
      <c r="AK769" s="19" t="n" hidden="false">
        <f>AI769+AJ769</f>
        <v>218000</v>
      </c>
      <c r="AL769" s="21" t="n" hidden="false">
        <f>AK769/N769-1</f>
        <v>0.13378684807256236</v>
      </c>
      <c r="AM769" s="8" t="n">
        <v>0</v>
      </c>
      <c r="AN769" s="19" t="n" hidden="false">
        <v/>
      </c>
      <c r="AO769" s="19" t="n" hidden="false">
        <v>0</v>
      </c>
      <c r="AP769" s="19" t="n" hidden="false">
        <f>AN769+AO769</f>
        <v>0</v>
      </c>
      <c r="AQ769" s="19" t="n" hidden="false">
        <v/>
      </c>
      <c r="AR769" s="19" t="n" hidden="false">
        <f>ROUND(AM769*AO769,2)</f>
        <v>0</v>
      </c>
      <c r="AS769" s="19" t="n" hidden="false">
        <f>AQ769+AR769</f>
        <v>0</v>
      </c>
      <c r="AT769" s="21" t="n" hidden="false">
        <f>AS769/N769-1</f>
        <v>-1</v>
      </c>
    </row>
    <row r="770" customFormat="false" hidden="false" outlineLevel="0" collapsed="false">
      <c r="A770" s="18" t="inlineStr">
        <is>
          <t xml:space="preserve">1.1.1.2.1.1.6.2</t>
        </is>
      </c>
      <c r="B770" s="18" t="inlineStr">
        <is>
          <t xml:space="preserve"/>
        </is>
      </c>
      <c r="C770" s="18" t="inlineStr">
        <is>
          <t xml:space="preserve">Устройство штроб для монтажа кабеля, труб / ЖБИ</t>
        </is>
      </c>
      <c r="D770" s="7" t="inlineStr">
        <is>
          <t xml:space="preserve"/>
        </is>
      </c>
      <c r="E770" s="7" t="inlineStr">
        <is>
          <t xml:space="preserve"/>
        </is>
      </c>
      <c r="F770" s="7" t="inlineStr">
        <is>
          <t xml:space="preserve">ПОГ М</t>
        </is>
      </c>
      <c r="G770" s="7" t="inlineStr">
        <is>
          <t xml:space="preserve">1</t>
        </is>
      </c>
      <c r="H770" s="8" t="n">
        <v>100</v>
      </c>
      <c r="I770" s="19" t="n">
        <v/>
      </c>
      <c r="J770" s="20" t="n">
        <v>428</v>
      </c>
      <c r="K770" s="19" t="n">
        <f>I770+ROUND(J770,2)</f>
        <v>428</v>
      </c>
      <c r="L770" s="19" t="n">
        <v/>
      </c>
      <c r="M770" s="19" t="n">
        <f>ROUND(H770*ROUND(J770,2),2)</f>
        <v>42800</v>
      </c>
      <c r="N770" s="19" t="n">
        <f>L770+M770</f>
        <v>42800</v>
      </c>
      <c r="O770" s="8" t="n">
        <v>100</v>
      </c>
      <c r="P770" s="19" t="n" hidden="false">
        <v/>
      </c>
      <c r="Q770" s="20" t="n" hidden="false">
        <v>557</v>
      </c>
      <c r="R770" s="19" t="n" hidden="false">
        <f>P770+Q770</f>
        <v>557</v>
      </c>
      <c r="S770" s="19" t="n" hidden="false">
        <v/>
      </c>
      <c r="T770" s="19" t="n" hidden="false">
        <f>ROUND(O770*Q770,2)</f>
        <v>55700</v>
      </c>
      <c r="U770" s="19" t="n" hidden="false">
        <f>S770+T770</f>
        <v>55700</v>
      </c>
      <c r="V770" s="21" t="n" hidden="false">
        <f>U770/N770-1</f>
        <v>0.30140186915887845</v>
      </c>
      <c r="W770" s="8" t="n">
        <v>100</v>
      </c>
      <c r="X770" s="19" t="n" hidden="false">
        <v/>
      </c>
      <c r="Y770" s="20" t="n" hidden="false">
        <v>915</v>
      </c>
      <c r="Z770" s="19" t="n" hidden="false">
        <f>X770+Y770</f>
        <v>915</v>
      </c>
      <c r="AA770" s="19" t="n" hidden="false">
        <v/>
      </c>
      <c r="AB770" s="19" t="n" hidden="false">
        <f>ROUND(W770*Y770,2)</f>
        <v>91500</v>
      </c>
      <c r="AC770" s="19" t="n" hidden="false">
        <f>AA770+AB770</f>
        <v>91500</v>
      </c>
      <c r="AD770" s="21" t="n" hidden="false">
        <f>AC770/N770-1</f>
        <v>1.1378504672897196</v>
      </c>
      <c r="AE770" s="8" t="n">
        <v>100</v>
      </c>
      <c r="AF770" s="19" t="n" hidden="false">
        <v/>
      </c>
      <c r="AG770" s="20" t="n" hidden="false">
        <v>1000</v>
      </c>
      <c r="AH770" s="19" t="n" hidden="false">
        <f>AF770+AG770</f>
        <v>1000</v>
      </c>
      <c r="AI770" s="19" t="n" hidden="false">
        <v/>
      </c>
      <c r="AJ770" s="19" t="n" hidden="false">
        <f>ROUND(AE770*AG770,2)</f>
        <v>100000</v>
      </c>
      <c r="AK770" s="19" t="n" hidden="false">
        <f>AI770+AJ770</f>
        <v>100000</v>
      </c>
      <c r="AL770" s="21" t="n" hidden="false">
        <f>AK770/N770-1</f>
        <v>1.3364485981308412</v>
      </c>
      <c r="AM770" s="8" t="n">
        <v>0</v>
      </c>
      <c r="AN770" s="19" t="n" hidden="false">
        <v/>
      </c>
      <c r="AO770" s="19" t="n" hidden="false">
        <v>0</v>
      </c>
      <c r="AP770" s="19" t="n" hidden="false">
        <f>AN770+AO770</f>
        <v>0</v>
      </c>
      <c r="AQ770" s="19" t="n" hidden="false">
        <v/>
      </c>
      <c r="AR770" s="19" t="n" hidden="false">
        <f>ROUND(AM770*AO770,2)</f>
        <v>0</v>
      </c>
      <c r="AS770" s="19" t="n" hidden="false">
        <f>AQ770+AR770</f>
        <v>0</v>
      </c>
      <c r="AT770" s="21" t="n" hidden="false">
        <f>AS770/N770-1</f>
        <v>-1</v>
      </c>
    </row>
    <row r="771" customFormat="false" hidden="false" outlineLevel="0" collapsed="false">
      <c r="A771" s="18" t="inlineStr">
        <is>
          <t xml:space="preserve">1.1.1.2.1.1.6.3</t>
        </is>
      </c>
      <c r="B771" s="18" t="inlineStr">
        <is>
          <t xml:space="preserve"/>
        </is>
      </c>
      <c r="C771" s="18" t="inlineStr">
        <is>
          <t xml:space="preserve">Устройство штроб для монтажа кабеля, труб / ПГП, газобетон, акотек</t>
        </is>
      </c>
      <c r="D771" s="7" t="inlineStr">
        <is>
          <t xml:space="preserve"/>
        </is>
      </c>
      <c r="E771" s="7" t="inlineStr">
        <is>
          <t xml:space="preserve"/>
        </is>
      </c>
      <c r="F771" s="7" t="inlineStr">
        <is>
          <t xml:space="preserve">ПОГ М</t>
        </is>
      </c>
      <c r="G771" s="7" t="inlineStr">
        <is>
          <t xml:space="preserve">1</t>
        </is>
      </c>
      <c r="H771" s="8" t="n">
        <v>100</v>
      </c>
      <c r="I771" s="19" t="n">
        <v/>
      </c>
      <c r="J771" s="20" t="n">
        <v>261</v>
      </c>
      <c r="K771" s="19" t="n">
        <f>I771+ROUND(J771,2)</f>
        <v>261</v>
      </c>
      <c r="L771" s="19" t="n">
        <v/>
      </c>
      <c r="M771" s="19" t="n">
        <f>ROUND(H771*ROUND(J771,2),2)</f>
        <v>26100</v>
      </c>
      <c r="N771" s="19" t="n">
        <f>L771+M771</f>
        <v>26100</v>
      </c>
      <c r="O771" s="8" t="n">
        <v>100</v>
      </c>
      <c r="P771" s="19" t="n" hidden="false">
        <v/>
      </c>
      <c r="Q771" s="20" t="n" hidden="false">
        <v>339</v>
      </c>
      <c r="R771" s="19" t="n" hidden="false">
        <f>P771+Q771</f>
        <v>339</v>
      </c>
      <c r="S771" s="19" t="n" hidden="false">
        <v/>
      </c>
      <c r="T771" s="19" t="n" hidden="false">
        <f>ROUND(O771*Q771,2)</f>
        <v>33900</v>
      </c>
      <c r="U771" s="19" t="n" hidden="false">
        <f>S771+T771</f>
        <v>33900</v>
      </c>
      <c r="V771" s="21" t="n" hidden="false">
        <f>U771/N771-1</f>
        <v>0.29885057471264376</v>
      </c>
      <c r="W771" s="8" t="n">
        <v>100</v>
      </c>
      <c r="X771" s="19" t="n" hidden="false">
        <v/>
      </c>
      <c r="Y771" s="20" t="n" hidden="false">
        <v>590</v>
      </c>
      <c r="Z771" s="19" t="n" hidden="false">
        <f>X771+Y771</f>
        <v>590</v>
      </c>
      <c r="AA771" s="19" t="n" hidden="false">
        <v/>
      </c>
      <c r="AB771" s="19" t="n" hidden="false">
        <f>ROUND(W771*Y771,2)</f>
        <v>59000</v>
      </c>
      <c r="AC771" s="19" t="n" hidden="false">
        <f>AA771+AB771</f>
        <v>59000</v>
      </c>
      <c r="AD771" s="21" t="n" hidden="false">
        <f>AC771/N771-1</f>
        <v>1.260536398467433</v>
      </c>
      <c r="AE771" s="8" t="n">
        <v>100</v>
      </c>
      <c r="AF771" s="19" t="n" hidden="false">
        <v/>
      </c>
      <c r="AG771" s="20" t="n" hidden="false">
        <v>500</v>
      </c>
      <c r="AH771" s="19" t="n" hidden="false">
        <f>AF771+AG771</f>
        <v>500</v>
      </c>
      <c r="AI771" s="19" t="n" hidden="false">
        <v/>
      </c>
      <c r="AJ771" s="19" t="n" hidden="false">
        <f>ROUND(AE771*AG771,2)</f>
        <v>50000</v>
      </c>
      <c r="AK771" s="19" t="n" hidden="false">
        <f>AI771+AJ771</f>
        <v>50000</v>
      </c>
      <c r="AL771" s="21" t="n" hidden="false">
        <f>AK771/N771-1</f>
        <v>0.9157088122605364</v>
      </c>
      <c r="AM771" s="8" t="n">
        <v>0</v>
      </c>
      <c r="AN771" s="19" t="n" hidden="false">
        <v/>
      </c>
      <c r="AO771" s="19" t="n" hidden="false">
        <v>0</v>
      </c>
      <c r="AP771" s="19" t="n" hidden="false">
        <f>AN771+AO771</f>
        <v>0</v>
      </c>
      <c r="AQ771" s="19" t="n" hidden="false">
        <v/>
      </c>
      <c r="AR771" s="19" t="n" hidden="false">
        <f>ROUND(AM771*AO771,2)</f>
        <v>0</v>
      </c>
      <c r="AS771" s="19" t="n" hidden="false">
        <f>AQ771+AR771</f>
        <v>0</v>
      </c>
      <c r="AT771" s="21" t="n" hidden="false">
        <f>AS771/N771-1</f>
        <v>-1</v>
      </c>
    </row>
    <row r="772" customFormat="false" hidden="false" outlineLevel="0" collapsed="false">
      <c r="A772" s="14" t="inlineStr">
        <is>
          <t xml:space="preserve">1.1.1.2.1.2</t>
        </is>
      </c>
      <c r="B772" s="14" t="inlineStr">
        <is>
          <t xml:space="preserve"/>
        </is>
      </c>
      <c r="C772" s="14" t="inlineStr">
        <is>
          <t xml:space="preserve">Пуско-наладочные работы</t>
        </is>
      </c>
      <c r="D772" s="6" t="inlineStr">
        <is>
          <t xml:space="preserve"/>
        </is>
      </c>
      <c r="E772" s="6" t="inlineStr">
        <is>
          <t xml:space="preserve"/>
        </is>
      </c>
      <c r="F772" s="6" t="inlineStr">
        <is>
          <t xml:space="preserve"/>
        </is>
      </c>
      <c r="G772" s="6" t="inlineStr">
        <is>
          <t xml:space="preserve"/>
        </is>
      </c>
      <c r="H772" s="15" t="n">
        <v/>
      </c>
      <c r="I772" s="16" t="n">
        <v/>
      </c>
      <c r="J772" s="16" t="n">
        <v/>
      </c>
      <c r="K772" s="16" t="n">
        <v/>
      </c>
      <c r="L772" s="16" t="n">
        <f>L773+L774</f>
        <v>0</v>
      </c>
      <c r="M772" s="16" t="n">
        <f>M773+M774</f>
        <v>0</v>
      </c>
      <c r="N772" s="16" t="n">
        <f>N773+N774</f>
        <v>0</v>
      </c>
      <c r="O772" s="15" t="n">
        <v/>
      </c>
      <c r="P772" s="16" t="n" hidden="false">
        <v/>
      </c>
      <c r="Q772" s="16" t="n" hidden="false">
        <v/>
      </c>
      <c r="R772" s="16" t="n" hidden="false">
        <v/>
      </c>
      <c r="S772" s="16" t="n" hidden="false">
        <f>S773+S774</f>
        <v>0</v>
      </c>
      <c r="T772" s="16" t="n" hidden="false">
        <f>T773+T774</f>
        <v>3278647</v>
      </c>
      <c r="U772" s="16" t="n" hidden="false">
        <f>U773+U774</f>
        <v>3278647</v>
      </c>
      <c r="V772" s="17" t="n" hidden="false">
        <f>U772/N772-1</f>
        <v>Infinity</v>
      </c>
      <c r="W772" s="15" t="n">
        <v/>
      </c>
      <c r="X772" s="16" t="n" hidden="false">
        <v/>
      </c>
      <c r="Y772" s="16" t="n" hidden="false">
        <v/>
      </c>
      <c r="Z772" s="16" t="n" hidden="false">
        <v/>
      </c>
      <c r="AA772" s="16" t="n" hidden="false">
        <f>AA773+AA774</f>
        <v>0</v>
      </c>
      <c r="AB772" s="16" t="n" hidden="false">
        <f>AB773+AB774</f>
        <v>205646.18</v>
      </c>
      <c r="AC772" s="16" t="n" hidden="false">
        <f>AC773+AC774</f>
        <v>205646.18</v>
      </c>
      <c r="AD772" s="17" t="n" hidden="false">
        <f>AC772/N772-1</f>
        <v>Infinity</v>
      </c>
      <c r="AE772" s="15" t="n">
        <v/>
      </c>
      <c r="AF772" s="16" t="n" hidden="false">
        <v/>
      </c>
      <c r="AG772" s="16" t="n" hidden="false">
        <v/>
      </c>
      <c r="AH772" s="16" t="n" hidden="false">
        <v/>
      </c>
      <c r="AI772" s="16" t="n" hidden="false">
        <f>AI773+AI774</f>
        <v>0</v>
      </c>
      <c r="AJ772" s="16" t="n" hidden="false">
        <f>AJ773+AJ774</f>
        <v>4663231.5</v>
      </c>
      <c r="AK772" s="16" t="n" hidden="false">
        <f>AK773+AK774</f>
        <v>4663231.5</v>
      </c>
      <c r="AL772" s="17" t="n" hidden="false">
        <f>AK772/N772-1</f>
        <v>Infinity</v>
      </c>
      <c r="AM772" s="15" t="n">
        <v/>
      </c>
      <c r="AN772" s="16" t="n" hidden="false">
        <v/>
      </c>
      <c r="AO772" s="16" t="n" hidden="false">
        <v/>
      </c>
      <c r="AP772" s="16" t="n" hidden="false">
        <v/>
      </c>
      <c r="AQ772" s="16" t="n" hidden="false">
        <f>AQ773+AQ774</f>
        <v>0</v>
      </c>
      <c r="AR772" s="16" t="n" hidden="false">
        <f>AR773+AR774</f>
        <v>0</v>
      </c>
      <c r="AS772" s="16" t="n" hidden="false">
        <f>AS773+AS774</f>
        <v>0</v>
      </c>
      <c r="AT772" s="17" t="n" hidden="false">
        <f>AS772/N772-1</f>
        <v>NaN</v>
      </c>
    </row>
    <row r="773" customFormat="false" hidden="false" outlineLevel="0" collapsed="false">
      <c r="A773" s="18" t="inlineStr">
        <is>
          <t xml:space="preserve">1.1.1.2.1.2.1</t>
        </is>
      </c>
      <c r="B773" s="18" t="inlineStr">
        <is>
          <t xml:space="preserve"/>
        </is>
      </c>
      <c r="C773" s="18" t="inlineStr">
        <is>
          <t xml:space="preserve">Пуско-наладочные работы СКБ (СОШ, ДОУ) ЭОМ (от полного СМР, кроме раздела ВРУ)</t>
        </is>
      </c>
      <c r="D773" s="7" t="inlineStr">
        <is>
          <t xml:space="preserve"/>
        </is>
      </c>
      <c r="E773" s="7" t="inlineStr">
        <is>
          <t xml:space="preserve">Относится к школам, детским садам 5%.
База для расчета ПНР без раздела ВРУ.</t>
        </is>
      </c>
      <c r="F773" s="7" t="inlineStr">
        <is>
          <t xml:space="preserve">комплекс</t>
        </is>
      </c>
      <c r="G773" s="7" t="inlineStr">
        <is>
          <t xml:space="preserve">1</t>
        </is>
      </c>
      <c r="H773" s="8" t="n">
        <v>1</v>
      </c>
      <c r="I773" s="19" t="n">
        <v/>
      </c>
      <c r="J773" s="20" t="n">
        <v>0</v>
      </c>
      <c r="K773" s="19" t="n">
        <f>I773+ROUND(J773,2)</f>
        <v>0</v>
      </c>
      <c r="L773" s="19" t="n">
        <v/>
      </c>
      <c r="M773" s="19" t="n">
        <f>ROUND(H773*ROUND(J773,2),2)</f>
        <v>0</v>
      </c>
      <c r="N773" s="19" t="n">
        <f>L773+M773</f>
        <v>0</v>
      </c>
      <c r="O773" s="8" t="n">
        <v>1</v>
      </c>
      <c r="P773" s="19" t="n" hidden="false">
        <v/>
      </c>
      <c r="Q773" s="20" t="n" hidden="false">
        <v>1074324</v>
      </c>
      <c r="R773" s="19" t="n" hidden="false">
        <f>P773+Q773</f>
        <v>1074324</v>
      </c>
      <c r="S773" s="19" t="n" hidden="false">
        <v/>
      </c>
      <c r="T773" s="19" t="n" hidden="false">
        <f>ROUND(O773*Q773,2)</f>
        <v>1074324</v>
      </c>
      <c r="U773" s="19" t="n" hidden="false">
        <f>S773+T773</f>
        <v>1074324</v>
      </c>
      <c r="V773" s="21" t="n" hidden="false">
        <f>U773/N773-1</f>
        <v>Infinity</v>
      </c>
      <c r="W773" s="8" t="n">
        <v>1</v>
      </c>
      <c r="X773" s="19" t="n" hidden="false">
        <v/>
      </c>
      <c r="Y773" s="20" t="n" hidden="false">
        <v>102823.09</v>
      </c>
      <c r="Z773" s="19" t="n" hidden="false">
        <f>X773+Y773</f>
        <v>102823.09</v>
      </c>
      <c r="AA773" s="19" t="n" hidden="false">
        <v/>
      </c>
      <c r="AB773" s="19" t="n" hidden="false">
        <f>ROUND(W773*Y773,2)</f>
        <v>102823.09</v>
      </c>
      <c r="AC773" s="19" t="n" hidden="false">
        <f>AA773+AB773</f>
        <v>102823.09</v>
      </c>
      <c r="AD773" s="21" t="n" hidden="false">
        <f>AC773/N773-1</f>
        <v>Infinity</v>
      </c>
      <c r="AE773" s="8" t="n">
        <v>1</v>
      </c>
      <c r="AF773" s="19" t="n" hidden="false">
        <v/>
      </c>
      <c r="AG773" s="20" t="n" hidden="false">
        <v>1554410.5</v>
      </c>
      <c r="AH773" s="19" t="n" hidden="false">
        <f>AF773+AG773</f>
        <v>1554410.5</v>
      </c>
      <c r="AI773" s="19" t="n" hidden="false">
        <v/>
      </c>
      <c r="AJ773" s="19" t="n" hidden="false">
        <f>ROUND(AE773*AG773,2)</f>
        <v>1554410.5</v>
      </c>
      <c r="AK773" s="19" t="n" hidden="false">
        <f>AI773+AJ773</f>
        <v>1554410.5</v>
      </c>
      <c r="AL773" s="21" t="n" hidden="false">
        <f>AK773/N773-1</f>
        <v>Infinity</v>
      </c>
      <c r="AM773" s="8" t="n">
        <v>0</v>
      </c>
      <c r="AN773" s="19" t="n" hidden="false">
        <v/>
      </c>
      <c r="AO773" s="19" t="n" hidden="false">
        <v>0</v>
      </c>
      <c r="AP773" s="19" t="n" hidden="false">
        <f>AN773+AO773</f>
        <v>0</v>
      </c>
      <c r="AQ773" s="19" t="n" hidden="false">
        <v/>
      </c>
      <c r="AR773" s="19" t="n" hidden="false">
        <f>ROUND(AM773*AO773,2)</f>
        <v>0</v>
      </c>
      <c r="AS773" s="19" t="n" hidden="false">
        <f>AQ773+AR773</f>
        <v>0</v>
      </c>
      <c r="AT773" s="21" t="n" hidden="false">
        <f>AS773/N773-1</f>
        <v>NaN</v>
      </c>
    </row>
    <row r="774" customFormat="false" hidden="false" outlineLevel="0" collapsed="false">
      <c r="A774" s="18" t="inlineStr">
        <is>
          <t xml:space="preserve">1.1.1.2.1.2.2</t>
        </is>
      </c>
      <c r="B774" s="18" t="inlineStr">
        <is>
          <t xml:space="preserve"/>
        </is>
      </c>
      <c r="C774" s="18" t="inlineStr">
        <is>
          <t xml:space="preserve">Сдача систем в эксплуатирующую организацию СКБ (СОШ, ДОУ)</t>
        </is>
      </c>
      <c r="D774" s="7" t="inlineStr">
        <is>
          <t xml:space="preserve"/>
        </is>
      </c>
      <c r="E774"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774" s="7" t="inlineStr">
        <is>
          <t xml:space="preserve">комплекс</t>
        </is>
      </c>
      <c r="G774" s="7" t="inlineStr">
        <is>
          <t xml:space="preserve">1</t>
        </is>
      </c>
      <c r="H774" s="8" t="n">
        <v>1</v>
      </c>
      <c r="I774" s="19" t="n">
        <v/>
      </c>
      <c r="J774" s="20" t="n">
        <v>0</v>
      </c>
      <c r="K774" s="19" t="n">
        <f>I774+ROUND(J774,2)</f>
        <v>0</v>
      </c>
      <c r="L774" s="19" t="n">
        <v/>
      </c>
      <c r="M774" s="19" t="n">
        <f>ROUND(H774*ROUND(J774,2),2)</f>
        <v>0</v>
      </c>
      <c r="N774" s="19" t="n">
        <f>L774+M774</f>
        <v>0</v>
      </c>
      <c r="O774" s="8" t="n">
        <v>1</v>
      </c>
      <c r="P774" s="19" t="n" hidden="false">
        <v/>
      </c>
      <c r="Q774" s="20" t="n" hidden="false">
        <v>2204323</v>
      </c>
      <c r="R774" s="19" t="n" hidden="false">
        <f>P774+Q774</f>
        <v>2204323</v>
      </c>
      <c r="S774" s="19" t="n" hidden="false">
        <v/>
      </c>
      <c r="T774" s="19" t="n" hidden="false">
        <f>ROUND(O774*Q774,2)</f>
        <v>2204323</v>
      </c>
      <c r="U774" s="19" t="n" hidden="false">
        <f>S774+T774</f>
        <v>2204323</v>
      </c>
      <c r="V774" s="21" t="n" hidden="false">
        <f>U774/N774-1</f>
        <v>Infinity</v>
      </c>
      <c r="W774" s="8" t="n">
        <v>1</v>
      </c>
      <c r="X774" s="19" t="n" hidden="false">
        <v/>
      </c>
      <c r="Y774" s="20" t="n" hidden="false">
        <v>102823.09</v>
      </c>
      <c r="Z774" s="19" t="n" hidden="false">
        <f>X774+Y774</f>
        <v>102823.09</v>
      </c>
      <c r="AA774" s="19" t="n" hidden="false">
        <v/>
      </c>
      <c r="AB774" s="19" t="n" hidden="false">
        <f>ROUND(W774*Y774,2)</f>
        <v>102823.09</v>
      </c>
      <c r="AC774" s="19" t="n" hidden="false">
        <f>AA774+AB774</f>
        <v>102823.09</v>
      </c>
      <c r="AD774" s="21" t="n" hidden="false">
        <f>AC774/N774-1</f>
        <v>Infinity</v>
      </c>
      <c r="AE774" s="8" t="n">
        <v>1</v>
      </c>
      <c r="AF774" s="19" t="n" hidden="false">
        <v/>
      </c>
      <c r="AG774" s="20" t="n" hidden="false">
        <v>3108821</v>
      </c>
      <c r="AH774" s="19" t="n" hidden="false">
        <f>AF774+AG774</f>
        <v>3108821</v>
      </c>
      <c r="AI774" s="19" t="n" hidden="false">
        <v/>
      </c>
      <c r="AJ774" s="19" t="n" hidden="false">
        <f>ROUND(AE774*AG774,2)</f>
        <v>3108821</v>
      </c>
      <c r="AK774" s="19" t="n" hidden="false">
        <f>AI774+AJ774</f>
        <v>3108821</v>
      </c>
      <c r="AL774" s="21" t="n" hidden="false">
        <f>AK774/N774-1</f>
        <v>Infinity</v>
      </c>
      <c r="AM774" s="8" t="n">
        <v>0</v>
      </c>
      <c r="AN774" s="19" t="n" hidden="false">
        <v/>
      </c>
      <c r="AO774" s="19" t="n" hidden="false">
        <v>0</v>
      </c>
      <c r="AP774" s="19" t="n" hidden="false">
        <f>AN774+AO774</f>
        <v>0</v>
      </c>
      <c r="AQ774" s="19" t="n" hidden="false">
        <v/>
      </c>
      <c r="AR774" s="19" t="n" hidden="false">
        <f>ROUND(AM774*AO774,2)</f>
        <v>0</v>
      </c>
      <c r="AS774" s="19" t="n" hidden="false">
        <f>AQ774+AR774</f>
        <v>0</v>
      </c>
      <c r="AT774" s="21" t="n" hidden="false">
        <f>AS774/N774-1</f>
        <v>NaN</v>
      </c>
    </row>
    <row r="775" customFormat="false" hidden="false" outlineLevel="0" collapsed="false">
      <c r="A775" s="24" t="inlineStr">
        <is>
          <t xml:space="preserve"/>
        </is>
      </c>
      <c r="B775" s="24" t="inlineStr">
        <is>
          <t xml:space="preserve"/>
        </is>
      </c>
      <c r="C775" s="24" t="inlineStr">
        <is>
          <t xml:space="preserve">ВСЕГО затрат на выполнение полного комплекса работ</t>
        </is>
      </c>
      <c r="D775" s="25" t="inlineStr">
        <is>
          <t xml:space="preserve"/>
        </is>
      </c>
      <c r="E775" s="25" t="inlineStr">
        <is>
          <t xml:space="preserve"/>
        </is>
      </c>
      <c r="F775" s="25" t="inlineStr">
        <is>
          <t xml:space="preserve"/>
        </is>
      </c>
      <c r="G775" s="25" t="inlineStr">
        <is>
          <t xml:space="preserve"/>
        </is>
      </c>
      <c r="H775" s="26" t="n">
        <v/>
      </c>
      <c r="I775" s="27" t="n">
        <v/>
      </c>
      <c r="J775" s="27" t="n">
        <v/>
      </c>
      <c r="K775" s="27" t="n">
        <v/>
      </c>
      <c r="L775" s="27" t="n">
        <f>L512</f>
        <v>13594129.12</v>
      </c>
      <c r="M775" s="27" t="n">
        <f>M512</f>
        <v>14823868</v>
      </c>
      <c r="N775" s="27" t="n">
        <f>N512</f>
        <v>28417997.12</v>
      </c>
      <c r="O775" s="26" t="n">
        <v/>
      </c>
      <c r="P775" s="27" t="n" hidden="false">
        <v/>
      </c>
      <c r="Q775" s="27" t="n" hidden="false">
        <v/>
      </c>
      <c r="R775" s="27" t="n" hidden="false">
        <v/>
      </c>
      <c r="S775" s="27" t="n" hidden="false">
        <f>S512</f>
        <v>29471395.6</v>
      </c>
      <c r="T775" s="27" t="n" hidden="false">
        <f>T512</f>
        <v>25310984.4</v>
      </c>
      <c r="U775" s="27" t="n" hidden="false">
        <f>U512</f>
        <v>54782380</v>
      </c>
      <c r="V775" s="34" t="n" hidden="false">
        <f>U775/N775-1</f>
        <v>0.9277354335941321</v>
      </c>
      <c r="W775" s="26" t="n">
        <v/>
      </c>
      <c r="X775" s="27" t="n" hidden="false">
        <v/>
      </c>
      <c r="Y775" s="27" t="n" hidden="false">
        <v/>
      </c>
      <c r="Z775" s="27" t="n" hidden="false">
        <v/>
      </c>
      <c r="AA775" s="27" t="n" hidden="false">
        <f>AA512</f>
        <v>25087545.61</v>
      </c>
      <c r="AB775" s="27" t="n" hidden="false">
        <f>AB512</f>
        <v>37243351.18</v>
      </c>
      <c r="AC775" s="27" t="n" hidden="false">
        <f>AC512</f>
        <v>62330896.79</v>
      </c>
      <c r="AD775" s="34" t="n" hidden="false">
        <f>AC775/N775-1</f>
        <v>1.1933599516812112</v>
      </c>
      <c r="AE775" s="26" t="n">
        <v/>
      </c>
      <c r="AF775" s="27" t="n" hidden="false">
        <v/>
      </c>
      <c r="AG775" s="27" t="n" hidden="false">
        <v/>
      </c>
      <c r="AH775" s="27" t="n" hidden="false">
        <v/>
      </c>
      <c r="AI775" s="27" t="n" hidden="false">
        <f>AI512</f>
        <v>35614623.68</v>
      </c>
      <c r="AJ775" s="27" t="n" hidden="false">
        <f>AJ512</f>
        <v>35751441.5</v>
      </c>
      <c r="AK775" s="27" t="n" hidden="false">
        <f>AK512</f>
        <v>71366065.18</v>
      </c>
      <c r="AL775" s="34" t="n" hidden="false">
        <f>AK775/N775-1</f>
        <v>1.5112982058040267</v>
      </c>
      <c r="AM775" s="26" t="n">
        <v/>
      </c>
      <c r="AN775" s="27" t="n" hidden="false">
        <v/>
      </c>
      <c r="AO775" s="27" t="n" hidden="false">
        <v/>
      </c>
      <c r="AP775" s="27" t="n" hidden="false">
        <v/>
      </c>
      <c r="AQ775" s="27" t="n" hidden="false">
        <f>AQ512</f>
        <v>31441462.83</v>
      </c>
      <c r="AR775" s="27" t="n" hidden="false">
        <f>AR512</f>
        <v>52488174.54</v>
      </c>
      <c r="AS775" s="27" t="n" hidden="false">
        <f>AS512</f>
        <v>83929637.37</v>
      </c>
      <c r="AT775" s="34" t="n" hidden="false">
        <f>AS775/N775-1</f>
        <v>1.953397349418832</v>
      </c>
    </row>
    <row r="776" customFormat="false" hidden="false" customHeight="1" outlineLevel="0" collapsed="false" ht="26" height="26">
      <c r="A776" s="4" t="inlineStr">
        <is>
          <t xml:space="preserve">Блок 5</t>
        </is>
      </c>
    </row>
    <row r="777" customFormat="false" hidden="false" customHeight="1" outlineLevel="0" collapsed="false" ht="54" height="54">
      <c r="A777" s="5" t="inlineStr">
        <is>
          <t xml:space="preserve">по адресу: ул. Люблинская, корпус 34</t>
        </is>
      </c>
    </row>
    <row r="778" customFormat="false" hidden="false" outlineLevel="0" collapsed="false">
      <c r="A778" s="9" t="inlineStr">
        <is>
          <t xml:space="preserve">1</t>
        </is>
      </c>
      <c r="B778" s="9" t="inlineStr">
        <is>
          <t xml:space="preserve"/>
        </is>
      </c>
      <c r="C778" s="9" t="inlineStr">
        <is>
          <t xml:space="preserve">Объект ИДП без распределения на секции</t>
        </is>
      </c>
      <c r="D778" s="10" t="inlineStr">
        <is>
          <t xml:space="preserve"/>
        </is>
      </c>
      <c r="E778" s="10" t="inlineStr">
        <is>
          <t xml:space="preserve"/>
        </is>
      </c>
      <c r="F778" s="10" t="inlineStr">
        <is>
          <t xml:space="preserve"/>
        </is>
      </c>
      <c r="G778" s="10" t="inlineStr">
        <is>
          <t xml:space="preserve"/>
        </is>
      </c>
      <c r="H778" s="11" t="n">
        <v/>
      </c>
      <c r="I778" s="12" t="n">
        <v/>
      </c>
      <c r="J778" s="12" t="n">
        <v/>
      </c>
      <c r="K778" s="12" t="n">
        <v/>
      </c>
      <c r="L778" s="12" t="n">
        <f>L779</f>
        <v>9349700.93</v>
      </c>
      <c r="M778" s="12" t="n">
        <f>M779</f>
        <v>8678631</v>
      </c>
      <c r="N778" s="12" t="n">
        <f>N779</f>
        <v>18028331.93</v>
      </c>
      <c r="O778" s="11" t="n">
        <v/>
      </c>
      <c r="P778" s="12" t="n" hidden="false">
        <v/>
      </c>
      <c r="Q778" s="12" t="n" hidden="false">
        <v/>
      </c>
      <c r="R778" s="12" t="n" hidden="false">
        <v/>
      </c>
      <c r="S778" s="12" t="n" hidden="false">
        <f>S779</f>
        <v>16203449.69</v>
      </c>
      <c r="T778" s="12" t="n" hidden="false">
        <f>T779</f>
        <v>14470012</v>
      </c>
      <c r="U778" s="12" t="n" hidden="false">
        <f>U779</f>
        <v>30673461.69</v>
      </c>
      <c r="V778" s="13" t="n" hidden="false">
        <f>U778/N778-1</f>
        <v>0.7014032029750854</v>
      </c>
      <c r="W778" s="11" t="n">
        <v/>
      </c>
      <c r="X778" s="12" t="n" hidden="false">
        <v/>
      </c>
      <c r="Y778" s="12" t="n" hidden="false">
        <v/>
      </c>
      <c r="Z778" s="12" t="n" hidden="false">
        <v/>
      </c>
      <c r="AA778" s="12" t="n" hidden="false">
        <f>AA779</f>
        <v>13017805.43</v>
      </c>
      <c r="AB778" s="12" t="n" hidden="false">
        <f>AB779</f>
        <v>21750915.04</v>
      </c>
      <c r="AC778" s="12" t="n" hidden="false">
        <f>AC779</f>
        <v>34768720.47</v>
      </c>
      <c r="AD778" s="13" t="n" hidden="false">
        <f>AC778/N778-1</f>
        <v>0.9285600356704771</v>
      </c>
      <c r="AE778" s="11" t="n">
        <v/>
      </c>
      <c r="AF778" s="12" t="n" hidden="false">
        <v/>
      </c>
      <c r="AG778" s="12" t="n" hidden="false">
        <v/>
      </c>
      <c r="AH778" s="12" t="n" hidden="false">
        <v/>
      </c>
      <c r="AI778" s="12" t="n" hidden="false">
        <f>AI779</f>
        <v>19855142.82</v>
      </c>
      <c r="AJ778" s="12" t="n" hidden="false">
        <f>AJ779</f>
        <v>20424954.5</v>
      </c>
      <c r="AK778" s="12" t="n" hidden="false">
        <f>AK779</f>
        <v>40280097.32</v>
      </c>
      <c r="AL778" s="13" t="n" hidden="false">
        <f>AK778/N778-1</f>
        <v>1.2342664577287934</v>
      </c>
      <c r="AM778" s="11" t="n">
        <v/>
      </c>
      <c r="AN778" s="12" t="n" hidden="false">
        <v/>
      </c>
      <c r="AO778" s="12" t="n" hidden="false">
        <v/>
      </c>
      <c r="AP778" s="12" t="n" hidden="false">
        <v/>
      </c>
      <c r="AQ778" s="12" t="n" hidden="false">
        <f>AQ779</f>
        <v>0</v>
      </c>
      <c r="AR778" s="12" t="n" hidden="false">
        <f>AR779</f>
        <v>0</v>
      </c>
      <c r="AS778" s="12" t="n" hidden="false">
        <f>AS779</f>
        <v>0</v>
      </c>
      <c r="AT778" s="13" t="n" hidden="false">
        <f>AS778/N778-1</f>
        <v>-1</v>
      </c>
    </row>
    <row r="779" customFormat="false" hidden="false" outlineLevel="0" collapsed="false">
      <c r="A779" s="14" t="inlineStr">
        <is>
          <t xml:space="preserve">1.1</t>
        </is>
      </c>
      <c r="B779" s="14" t="inlineStr">
        <is>
          <t xml:space="preserve">6</t>
        </is>
      </c>
      <c r="C779" s="14" t="inlineStr">
        <is>
          <t xml:space="preserve">Затраты на строительство</t>
        </is>
      </c>
      <c r="D779" s="6" t="inlineStr">
        <is>
          <t xml:space="preserve"/>
        </is>
      </c>
      <c r="E779" s="6" t="inlineStr">
        <is>
          <t xml:space="preserve"/>
        </is>
      </c>
      <c r="F779" s="6" t="inlineStr">
        <is>
          <t xml:space="preserve"/>
        </is>
      </c>
      <c r="G779" s="6" t="inlineStr">
        <is>
          <t xml:space="preserve"/>
        </is>
      </c>
      <c r="H779" s="15" t="n">
        <v/>
      </c>
      <c r="I779" s="16" t="n">
        <v/>
      </c>
      <c r="J779" s="16" t="n">
        <v/>
      </c>
      <c r="K779" s="16" t="n">
        <v/>
      </c>
      <c r="L779" s="16" t="n">
        <f>L780</f>
        <v>9349700.93</v>
      </c>
      <c r="M779" s="16" t="n">
        <f>M780</f>
        <v>8678631</v>
      </c>
      <c r="N779" s="16" t="n">
        <f>N780</f>
        <v>18028331.93</v>
      </c>
      <c r="O779" s="15" t="n">
        <v/>
      </c>
      <c r="P779" s="16" t="n" hidden="false">
        <v/>
      </c>
      <c r="Q779" s="16" t="n" hidden="false">
        <v/>
      </c>
      <c r="R779" s="16" t="n" hidden="false">
        <v/>
      </c>
      <c r="S779" s="16" t="n" hidden="false">
        <f>S780</f>
        <v>16203449.69</v>
      </c>
      <c r="T779" s="16" t="n" hidden="false">
        <f>T780</f>
        <v>14470012</v>
      </c>
      <c r="U779" s="16" t="n" hidden="false">
        <f>U780</f>
        <v>30673461.69</v>
      </c>
      <c r="V779" s="17" t="n" hidden="false">
        <f>U779/N779-1</f>
        <v>0.7014032029750854</v>
      </c>
      <c r="W779" s="15" t="n">
        <v/>
      </c>
      <c r="X779" s="16" t="n" hidden="false">
        <v/>
      </c>
      <c r="Y779" s="16" t="n" hidden="false">
        <v/>
      </c>
      <c r="Z779" s="16" t="n" hidden="false">
        <v/>
      </c>
      <c r="AA779" s="16" t="n" hidden="false">
        <f>AA780</f>
        <v>13017805.43</v>
      </c>
      <c r="AB779" s="16" t="n" hidden="false">
        <f>AB780</f>
        <v>21750915.04</v>
      </c>
      <c r="AC779" s="16" t="n" hidden="false">
        <f>AC780</f>
        <v>34768720.47</v>
      </c>
      <c r="AD779" s="17" t="n" hidden="false">
        <f>AC779/N779-1</f>
        <v>0.9285600356704771</v>
      </c>
      <c r="AE779" s="15" t="n">
        <v/>
      </c>
      <c r="AF779" s="16" t="n" hidden="false">
        <v/>
      </c>
      <c r="AG779" s="16" t="n" hidden="false">
        <v/>
      </c>
      <c r="AH779" s="16" t="n" hidden="false">
        <v/>
      </c>
      <c r="AI779" s="16" t="n" hidden="false">
        <f>AI780</f>
        <v>19855142.82</v>
      </c>
      <c r="AJ779" s="16" t="n" hidden="false">
        <f>AJ780</f>
        <v>20424954.5</v>
      </c>
      <c r="AK779" s="16" t="n" hidden="false">
        <f>AK780</f>
        <v>40280097.32</v>
      </c>
      <c r="AL779" s="17" t="n" hidden="false">
        <f>AK779/N779-1</f>
        <v>1.2342664577287934</v>
      </c>
      <c r="AM779" s="15" t="n">
        <v/>
      </c>
      <c r="AN779" s="16" t="n" hidden="false">
        <v/>
      </c>
      <c r="AO779" s="16" t="n" hidden="false">
        <v/>
      </c>
      <c r="AP779" s="16" t="n" hidden="false">
        <v/>
      </c>
      <c r="AQ779" s="16" t="n" hidden="false">
        <f>AQ780</f>
        <v>0</v>
      </c>
      <c r="AR779" s="16" t="n" hidden="false">
        <f>AR780</f>
        <v>0</v>
      </c>
      <c r="AS779" s="16" t="n" hidden="false">
        <f>AS780</f>
        <v>0</v>
      </c>
      <c r="AT779" s="17" t="n" hidden="false">
        <f>AS779/N779-1</f>
        <v>-1</v>
      </c>
    </row>
    <row r="780" customFormat="false" hidden="false" outlineLevel="0" collapsed="false">
      <c r="A780" s="14" t="inlineStr">
        <is>
          <t xml:space="preserve">1.1.1</t>
        </is>
      </c>
      <c r="B780" s="14" t="inlineStr">
        <is>
          <t xml:space="preserve"/>
        </is>
      </c>
      <c r="C780" s="14" t="inlineStr">
        <is>
          <t xml:space="preserve">СМР корпуса без отделки</t>
        </is>
      </c>
      <c r="D780" s="6" t="inlineStr">
        <is>
          <t xml:space="preserve"/>
        </is>
      </c>
      <c r="E780" s="6" t="inlineStr">
        <is>
          <t xml:space="preserve"/>
        </is>
      </c>
      <c r="F780" s="6" t="inlineStr">
        <is>
          <t xml:space="preserve"/>
        </is>
      </c>
      <c r="G780" s="6" t="inlineStr">
        <is>
          <t xml:space="preserve"/>
        </is>
      </c>
      <c r="H780" s="15" t="n">
        <v/>
      </c>
      <c r="I780" s="16" t="n">
        <v/>
      </c>
      <c r="J780" s="16" t="n">
        <v/>
      </c>
      <c r="K780" s="16" t="n">
        <v/>
      </c>
      <c r="L780" s="16" t="n">
        <f>L781+L786</f>
        <v>9349700.93</v>
      </c>
      <c r="M780" s="16" t="n">
        <f>M781+M786</f>
        <v>8678631</v>
      </c>
      <c r="N780" s="16" t="n">
        <f>N781+N786</f>
        <v>18028331.93</v>
      </c>
      <c r="O780" s="15" t="n">
        <v/>
      </c>
      <c r="P780" s="16" t="n" hidden="false">
        <v/>
      </c>
      <c r="Q780" s="16" t="n" hidden="false">
        <v/>
      </c>
      <c r="R780" s="16" t="n" hidden="false">
        <v/>
      </c>
      <c r="S780" s="16" t="n" hidden="false">
        <f>S781+S786</f>
        <v>16203449.69</v>
      </c>
      <c r="T780" s="16" t="n" hidden="false">
        <f>T781+T786</f>
        <v>14470012</v>
      </c>
      <c r="U780" s="16" t="n" hidden="false">
        <f>U781+U786</f>
        <v>30673461.69</v>
      </c>
      <c r="V780" s="17" t="n" hidden="false">
        <f>U780/N780-1</f>
        <v>0.7014032029750854</v>
      </c>
      <c r="W780" s="15" t="n">
        <v/>
      </c>
      <c r="X780" s="16" t="n" hidden="false">
        <v/>
      </c>
      <c r="Y780" s="16" t="n" hidden="false">
        <v/>
      </c>
      <c r="Z780" s="16" t="n" hidden="false">
        <v/>
      </c>
      <c r="AA780" s="16" t="n" hidden="false">
        <f>AA781+AA786</f>
        <v>13017805.43</v>
      </c>
      <c r="AB780" s="16" t="n" hidden="false">
        <f>AB781+AB786</f>
        <v>21750915.04</v>
      </c>
      <c r="AC780" s="16" t="n" hidden="false">
        <f>AC781+AC786</f>
        <v>34768720.47</v>
      </c>
      <c r="AD780" s="17" t="n" hidden="false">
        <f>AC780/N780-1</f>
        <v>0.9285600356704771</v>
      </c>
      <c r="AE780" s="15" t="n">
        <v/>
      </c>
      <c r="AF780" s="16" t="n" hidden="false">
        <v/>
      </c>
      <c r="AG780" s="16" t="n" hidden="false">
        <v/>
      </c>
      <c r="AH780" s="16" t="n" hidden="false">
        <v/>
      </c>
      <c r="AI780" s="16" t="n" hidden="false">
        <f>AI781+AI786</f>
        <v>19855142.82</v>
      </c>
      <c r="AJ780" s="16" t="n" hidden="false">
        <f>AJ781+AJ786</f>
        <v>20424954.5</v>
      </c>
      <c r="AK780" s="16" t="n" hidden="false">
        <f>AK781+AK786</f>
        <v>40280097.32</v>
      </c>
      <c r="AL780" s="17" t="n" hidden="false">
        <f>AK780/N780-1</f>
        <v>1.2342664577287934</v>
      </c>
      <c r="AM780" s="15" t="n">
        <v/>
      </c>
      <c r="AN780" s="16" t="n" hidden="false">
        <v/>
      </c>
      <c r="AO780" s="16" t="n" hidden="false">
        <v/>
      </c>
      <c r="AP780" s="16" t="n" hidden="false">
        <v/>
      </c>
      <c r="AQ780" s="16" t="n" hidden="false">
        <f>AQ781+AQ786</f>
        <v>0</v>
      </c>
      <c r="AR780" s="16" t="n" hidden="false">
        <f>AR781+AR786</f>
        <v>0</v>
      </c>
      <c r="AS780" s="16" t="n" hidden="false">
        <f>AS781+AS786</f>
        <v>0</v>
      </c>
      <c r="AT780" s="17" t="n" hidden="false">
        <f>AS780/N780-1</f>
        <v>-1</v>
      </c>
    </row>
    <row r="781" customFormat="false" hidden="false" outlineLevel="0" collapsed="false">
      <c r="A781" s="14" t="inlineStr">
        <is>
          <t xml:space="preserve">1.1.1.1</t>
        </is>
      </c>
      <c r="B781" s="14" t="inlineStr">
        <is>
          <t xml:space="preserve"/>
        </is>
      </c>
      <c r="C781" s="14" t="inlineStr">
        <is>
          <t xml:space="preserve">СМР надземной части корпуса (без отделки)</t>
        </is>
      </c>
      <c r="D781" s="6" t="inlineStr">
        <is>
          <t xml:space="preserve"/>
        </is>
      </c>
      <c r="E781" s="6" t="inlineStr">
        <is>
          <t xml:space="preserve"/>
        </is>
      </c>
      <c r="F781" s="6" t="inlineStr">
        <is>
          <t xml:space="preserve"/>
        </is>
      </c>
      <c r="G781" s="6" t="inlineStr">
        <is>
          <t xml:space="preserve"/>
        </is>
      </c>
      <c r="H781" s="15" t="n">
        <v/>
      </c>
      <c r="I781" s="16" t="n">
        <v/>
      </c>
      <c r="J781" s="16" t="n">
        <v/>
      </c>
      <c r="K781" s="16" t="n">
        <v/>
      </c>
      <c r="L781" s="16" t="n">
        <f>L782</f>
        <v>0</v>
      </c>
      <c r="M781" s="16" t="n">
        <f>M782</f>
        <v>5824</v>
      </c>
      <c r="N781" s="16" t="n">
        <f>N782</f>
        <v>5824</v>
      </c>
      <c r="O781" s="15" t="n">
        <v/>
      </c>
      <c r="P781" s="16" t="n" hidden="false">
        <v/>
      </c>
      <c r="Q781" s="16" t="n" hidden="false">
        <v/>
      </c>
      <c r="R781" s="16" t="n" hidden="false">
        <v/>
      </c>
      <c r="S781" s="16" t="n" hidden="false">
        <f>S782</f>
        <v>72150</v>
      </c>
      <c r="T781" s="16" t="n" hidden="false">
        <f>T782</f>
        <v>35318.4</v>
      </c>
      <c r="U781" s="16" t="n" hidden="false">
        <f>U782</f>
        <v>107468.4</v>
      </c>
      <c r="V781" s="17" t="n" hidden="false">
        <f>U781/N781-1</f>
        <v>17.45267857142857</v>
      </c>
      <c r="W781" s="15" t="n">
        <v/>
      </c>
      <c r="X781" s="16" t="n" hidden="false">
        <v/>
      </c>
      <c r="Y781" s="16" t="n" hidden="false">
        <v/>
      </c>
      <c r="Z781" s="16" t="n" hidden="false">
        <v/>
      </c>
      <c r="AA781" s="16" t="n" hidden="false">
        <f>AA782</f>
        <v>32500</v>
      </c>
      <c r="AB781" s="16" t="n" hidden="false">
        <f>AB782</f>
        <v>14560</v>
      </c>
      <c r="AC781" s="16" t="n" hidden="false">
        <f>AC782</f>
        <v>47060</v>
      </c>
      <c r="AD781" s="17" t="n" hidden="false">
        <f>AC781/N781-1</f>
        <v>7.080357142857142</v>
      </c>
      <c r="AE781" s="15" t="n">
        <v/>
      </c>
      <c r="AF781" s="16" t="n" hidden="false">
        <v/>
      </c>
      <c r="AG781" s="16" t="n" hidden="false">
        <v/>
      </c>
      <c r="AH781" s="16" t="n" hidden="false">
        <v/>
      </c>
      <c r="AI781" s="16" t="n" hidden="false">
        <f>AI782</f>
        <v>110500</v>
      </c>
      <c r="AJ781" s="16" t="n" hidden="false">
        <f>AJ782</f>
        <v>13000</v>
      </c>
      <c r="AK781" s="16" t="n" hidden="false">
        <f>AK782</f>
        <v>123500</v>
      </c>
      <c r="AL781" s="17" t="n" hidden="false">
        <f>AK781/N781-1</f>
        <v>20.205357142857142</v>
      </c>
      <c r="AM781" s="15" t="n">
        <v/>
      </c>
      <c r="AN781" s="16" t="n" hidden="false">
        <v/>
      </c>
      <c r="AO781" s="16" t="n" hidden="false">
        <v/>
      </c>
      <c r="AP781" s="16" t="n" hidden="false">
        <v/>
      </c>
      <c r="AQ781" s="16" t="n" hidden="false">
        <f>AQ782</f>
        <v>0</v>
      </c>
      <c r="AR781" s="16" t="n" hidden="false">
        <f>AR782</f>
        <v>0</v>
      </c>
      <c r="AS781" s="16" t="n" hidden="false">
        <f>AS782</f>
        <v>0</v>
      </c>
      <c r="AT781" s="17" t="n" hidden="false">
        <f>AS781/N781-1</f>
        <v>-1</v>
      </c>
    </row>
    <row r="782" customFormat="false" hidden="false" outlineLevel="0" collapsed="false">
      <c r="A782" s="14" t="inlineStr">
        <is>
          <t xml:space="preserve">1.1.1.1.1</t>
        </is>
      </c>
      <c r="B782" s="14" t="inlineStr">
        <is>
          <t xml:space="preserve"/>
        </is>
      </c>
      <c r="C782" s="14" t="inlineStr">
        <is>
          <t xml:space="preserve">Кровля</t>
        </is>
      </c>
      <c r="D782" s="6" t="inlineStr">
        <is>
          <t xml:space="preserve"/>
        </is>
      </c>
      <c r="E782" s="6" t="inlineStr">
        <is>
          <t xml:space="preserve"/>
        </is>
      </c>
      <c r="F782" s="6" t="inlineStr">
        <is>
          <t xml:space="preserve"/>
        </is>
      </c>
      <c r="G782" s="6" t="inlineStr">
        <is>
          <t xml:space="preserve"/>
        </is>
      </c>
      <c r="H782" s="15" t="n">
        <v/>
      </c>
      <c r="I782" s="16" t="n">
        <v/>
      </c>
      <c r="J782" s="16" t="n">
        <v/>
      </c>
      <c r="K782" s="16" t="n">
        <v/>
      </c>
      <c r="L782" s="16" t="n">
        <f>L783</f>
        <v>0</v>
      </c>
      <c r="M782" s="16" t="n">
        <f>M783</f>
        <v>5824</v>
      </c>
      <c r="N782" s="16" t="n">
        <f>N783</f>
        <v>5824</v>
      </c>
      <c r="O782" s="15" t="n">
        <v/>
      </c>
      <c r="P782" s="16" t="n" hidden="false">
        <v/>
      </c>
      <c r="Q782" s="16" t="n" hidden="false">
        <v/>
      </c>
      <c r="R782" s="16" t="n" hidden="false">
        <v/>
      </c>
      <c r="S782" s="16" t="n" hidden="false">
        <f>S783</f>
        <v>72150</v>
      </c>
      <c r="T782" s="16" t="n" hidden="false">
        <f>T783</f>
        <v>35318.4</v>
      </c>
      <c r="U782" s="16" t="n" hidden="false">
        <f>U783</f>
        <v>107468.4</v>
      </c>
      <c r="V782" s="17" t="n" hidden="false">
        <f>U782/N782-1</f>
        <v>17.45267857142857</v>
      </c>
      <c r="W782" s="15" t="n">
        <v/>
      </c>
      <c r="X782" s="16" t="n" hidden="false">
        <v/>
      </c>
      <c r="Y782" s="16" t="n" hidden="false">
        <v/>
      </c>
      <c r="Z782" s="16" t="n" hidden="false">
        <v/>
      </c>
      <c r="AA782" s="16" t="n" hidden="false">
        <f>AA783</f>
        <v>32500</v>
      </c>
      <c r="AB782" s="16" t="n" hidden="false">
        <f>AB783</f>
        <v>14560</v>
      </c>
      <c r="AC782" s="16" t="n" hidden="false">
        <f>AC783</f>
        <v>47060</v>
      </c>
      <c r="AD782" s="17" t="n" hidden="false">
        <f>AC782/N782-1</f>
        <v>7.080357142857142</v>
      </c>
      <c r="AE782" s="15" t="n">
        <v/>
      </c>
      <c r="AF782" s="16" t="n" hidden="false">
        <v/>
      </c>
      <c r="AG782" s="16" t="n" hidden="false">
        <v/>
      </c>
      <c r="AH782" s="16" t="n" hidden="false">
        <v/>
      </c>
      <c r="AI782" s="16" t="n" hidden="false">
        <f>AI783</f>
        <v>110500</v>
      </c>
      <c r="AJ782" s="16" t="n" hidden="false">
        <f>AJ783</f>
        <v>13000</v>
      </c>
      <c r="AK782" s="16" t="n" hidden="false">
        <f>AK783</f>
        <v>123500</v>
      </c>
      <c r="AL782" s="17" t="n" hidden="false">
        <f>AK782/N782-1</f>
        <v>20.205357142857142</v>
      </c>
      <c r="AM782" s="15" t="n">
        <v/>
      </c>
      <c r="AN782" s="16" t="n" hidden="false">
        <v/>
      </c>
      <c r="AO782" s="16" t="n" hidden="false">
        <v/>
      </c>
      <c r="AP782" s="16" t="n" hidden="false">
        <v/>
      </c>
      <c r="AQ782" s="16" t="n" hidden="false">
        <f>AQ783</f>
        <v>0</v>
      </c>
      <c r="AR782" s="16" t="n" hidden="false">
        <f>AR783</f>
        <v>0</v>
      </c>
      <c r="AS782" s="16" t="n" hidden="false">
        <f>AS783</f>
        <v>0</v>
      </c>
      <c r="AT782" s="17" t="n" hidden="false">
        <f>AS782/N782-1</f>
        <v>-1</v>
      </c>
    </row>
    <row r="783" customFormat="false" hidden="false" outlineLevel="0" collapsed="false">
      <c r="A783" s="14" t="inlineStr">
        <is>
          <t xml:space="preserve">1.1.1.1.1.1</t>
        </is>
      </c>
      <c r="B783" s="14" t="inlineStr">
        <is>
          <t xml:space="preserve"/>
        </is>
      </c>
      <c r="C783" s="14" t="inlineStr">
        <is>
          <t xml:space="preserve">Прочие работы</t>
        </is>
      </c>
      <c r="D783" s="6" t="inlineStr">
        <is>
          <t xml:space="preserve"/>
        </is>
      </c>
      <c r="E783" s="6" t="inlineStr">
        <is>
          <t xml:space="preserve"/>
        </is>
      </c>
      <c r="F783" s="6" t="inlineStr">
        <is>
          <t xml:space="preserve"/>
        </is>
      </c>
      <c r="G783" s="6" t="inlineStr">
        <is>
          <t xml:space="preserve"/>
        </is>
      </c>
      <c r="H783" s="15" t="n">
        <v/>
      </c>
      <c r="I783" s="16" t="n">
        <v/>
      </c>
      <c r="J783" s="16" t="n">
        <v/>
      </c>
      <c r="K783" s="16" t="n">
        <v/>
      </c>
      <c r="L783" s="16" t="n">
        <f>L784</f>
        <v>0</v>
      </c>
      <c r="M783" s="16" t="n">
        <f>M784</f>
        <v>5824</v>
      </c>
      <c r="N783" s="16" t="n">
        <f>N784</f>
        <v>5824</v>
      </c>
      <c r="O783" s="15" t="n">
        <v/>
      </c>
      <c r="P783" s="16" t="n" hidden="false">
        <v/>
      </c>
      <c r="Q783" s="16" t="n" hidden="false">
        <v/>
      </c>
      <c r="R783" s="16" t="n" hidden="false">
        <v/>
      </c>
      <c r="S783" s="16" t="n" hidden="false">
        <f>S784</f>
        <v>72150</v>
      </c>
      <c r="T783" s="16" t="n" hidden="false">
        <f>T784</f>
        <v>35318.4</v>
      </c>
      <c r="U783" s="16" t="n" hidden="false">
        <f>U784</f>
        <v>107468.4</v>
      </c>
      <c r="V783" s="17" t="n" hidden="false">
        <f>U783/N783-1</f>
        <v>17.45267857142857</v>
      </c>
      <c r="W783" s="15" t="n">
        <v/>
      </c>
      <c r="X783" s="16" t="n" hidden="false">
        <v/>
      </c>
      <c r="Y783" s="16" t="n" hidden="false">
        <v/>
      </c>
      <c r="Z783" s="16" t="n" hidden="false">
        <v/>
      </c>
      <c r="AA783" s="16" t="n" hidden="false">
        <f>AA784</f>
        <v>32500</v>
      </c>
      <c r="AB783" s="16" t="n" hidden="false">
        <f>AB784</f>
        <v>14560</v>
      </c>
      <c r="AC783" s="16" t="n" hidden="false">
        <f>AC784</f>
        <v>47060</v>
      </c>
      <c r="AD783" s="17" t="n" hidden="false">
        <f>AC783/N783-1</f>
        <v>7.080357142857142</v>
      </c>
      <c r="AE783" s="15" t="n">
        <v/>
      </c>
      <c r="AF783" s="16" t="n" hidden="false">
        <v/>
      </c>
      <c r="AG783" s="16" t="n" hidden="false">
        <v/>
      </c>
      <c r="AH783" s="16" t="n" hidden="false">
        <v/>
      </c>
      <c r="AI783" s="16" t="n" hidden="false">
        <f>AI784</f>
        <v>110500</v>
      </c>
      <c r="AJ783" s="16" t="n" hidden="false">
        <f>AJ784</f>
        <v>13000</v>
      </c>
      <c r="AK783" s="16" t="n" hidden="false">
        <f>AK784</f>
        <v>123500</v>
      </c>
      <c r="AL783" s="17" t="n" hidden="false">
        <f>AK783/N783-1</f>
        <v>20.205357142857142</v>
      </c>
      <c r="AM783" s="15" t="n">
        <v/>
      </c>
      <c r="AN783" s="16" t="n" hidden="false">
        <v/>
      </c>
      <c r="AO783" s="16" t="n" hidden="false">
        <v/>
      </c>
      <c r="AP783" s="16" t="n" hidden="false">
        <v/>
      </c>
      <c r="AQ783" s="16" t="n" hidden="false">
        <f>AQ784</f>
        <v>0</v>
      </c>
      <c r="AR783" s="16" t="n" hidden="false">
        <f>AR784</f>
        <v>0</v>
      </c>
      <c r="AS783" s="16" t="n" hidden="false">
        <f>AS784</f>
        <v>0</v>
      </c>
      <c r="AT783" s="17" t="n" hidden="false">
        <f>AS783/N783-1</f>
        <v>-1</v>
      </c>
    </row>
    <row r="784" customFormat="false" hidden="false" outlineLevel="0" collapsed="false">
      <c r="A784" s="18" t="inlineStr">
        <is>
          <t xml:space="preserve">1.1.1.1.1.1.1</t>
        </is>
      </c>
      <c r="B784" s="18" t="inlineStr">
        <is>
          <t xml:space="preserve"/>
        </is>
      </c>
      <c r="C784" s="18" t="inlineStr">
        <is>
          <t xml:space="preserve">Установка гильз для протяжки кабеля</t>
        </is>
      </c>
      <c r="D784" s="7" t="inlineStr">
        <is>
          <t xml:space="preserve"/>
        </is>
      </c>
      <c r="E784" s="7" t="inlineStr">
        <is>
          <t xml:space="preserve"/>
        </is>
      </c>
      <c r="F784" s="7" t="inlineStr">
        <is>
          <t xml:space="preserve">ШТ</t>
        </is>
      </c>
      <c r="G784" s="7" t="inlineStr">
        <is>
          <t xml:space="preserve">1</t>
        </is>
      </c>
      <c r="H784" s="8" t="n">
        <v>13</v>
      </c>
      <c r="I784" s="19" t="n">
        <f>ROUND((L785)/H784,2)</f>
        <v>0</v>
      </c>
      <c r="J784" s="20" t="n">
        <v>448</v>
      </c>
      <c r="K784" s="19" t="n">
        <f>I784+ROUND(J784,2)</f>
        <v>448</v>
      </c>
      <c r="L784" s="19" t="n">
        <f>ROUND(H784*I784,2)</f>
        <v>0</v>
      </c>
      <c r="M784" s="19" t="n">
        <f>ROUND(H784*ROUND(J784,2),2)</f>
        <v>5824</v>
      </c>
      <c r="N784" s="19" t="n">
        <f>L784+M784</f>
        <v>5824</v>
      </c>
      <c r="O784" s="8" t="n">
        <v>13</v>
      </c>
      <c r="P784" s="19" t="n" hidden="false">
        <f>ROUND((S785)/O784,2)</f>
        <v>5550</v>
      </c>
      <c r="Q784" s="20" t="n" hidden="false">
        <v>2716.8</v>
      </c>
      <c r="R784" s="19" t="n" hidden="false">
        <f>P784+Q784</f>
        <v>8266.8</v>
      </c>
      <c r="S784" s="19" t="n" hidden="false">
        <f>ROUND(O784*P784,2)</f>
        <v>72150</v>
      </c>
      <c r="T784" s="19" t="n" hidden="false">
        <f>ROUND(O784*Q784,2)</f>
        <v>35318.4</v>
      </c>
      <c r="U784" s="19" t="n" hidden="false">
        <f>S784+T784</f>
        <v>107468.4</v>
      </c>
      <c r="V784" s="21" t="n" hidden="false">
        <f>U784/N784-1</f>
        <v>17.45267857142857</v>
      </c>
      <c r="W784" s="8" t="n">
        <v>13</v>
      </c>
      <c r="X784" s="19" t="n" hidden="false">
        <f>ROUND((AA785)/W784,2)</f>
        <v>2500</v>
      </c>
      <c r="Y784" s="20" t="n" hidden="false">
        <v>1120</v>
      </c>
      <c r="Z784" s="19" t="n" hidden="false">
        <f>X784+Y784</f>
        <v>3620</v>
      </c>
      <c r="AA784" s="19" t="n" hidden="false">
        <f>ROUND(W784*X784,2)</f>
        <v>32500</v>
      </c>
      <c r="AB784" s="19" t="n" hidden="false">
        <f>ROUND(W784*Y784,2)</f>
        <v>14560</v>
      </c>
      <c r="AC784" s="19" t="n" hidden="false">
        <f>AA784+AB784</f>
        <v>47060</v>
      </c>
      <c r="AD784" s="21" t="n" hidden="false">
        <f>AC784/N784-1</f>
        <v>7.080357142857142</v>
      </c>
      <c r="AE784" s="8" t="n">
        <v>13</v>
      </c>
      <c r="AF784" s="19" t="n" hidden="false">
        <f>ROUND((AI785)/AE784,2)</f>
        <v>8500</v>
      </c>
      <c r="AG784" s="20" t="n" hidden="false">
        <v>1000</v>
      </c>
      <c r="AH784" s="19" t="n" hidden="false">
        <f>AF784+AG784</f>
        <v>9500</v>
      </c>
      <c r="AI784" s="19" t="n" hidden="false">
        <f>ROUND(AE784*AF784,2)</f>
        <v>110500</v>
      </c>
      <c r="AJ784" s="19" t="n" hidden="false">
        <f>ROUND(AE784*AG784,2)</f>
        <v>13000</v>
      </c>
      <c r="AK784" s="19" t="n" hidden="false">
        <f>AI784+AJ784</f>
        <v>123500</v>
      </c>
      <c r="AL784" s="21" t="n" hidden="false">
        <f>AK784/N784-1</f>
        <v>20.205357142857142</v>
      </c>
      <c r="AM784" s="8" t="n">
        <v>0</v>
      </c>
      <c r="AN784" s="19" t="n" hidden="false">
        <f>ROUND((AQ785)/AM784,2)</f>
        <v>0</v>
      </c>
      <c r="AO784" s="19" t="n" hidden="false">
        <v>0</v>
      </c>
      <c r="AP784" s="19" t="n" hidden="false">
        <f>AN784+AO784</f>
        <v>0</v>
      </c>
      <c r="AQ784" s="19" t="n" hidden="false">
        <f>ROUND(AM784*AN784,2)</f>
        <v>0</v>
      </c>
      <c r="AR784" s="19" t="n" hidden="false">
        <f>ROUND(AM784*AO784,2)</f>
        <v>0</v>
      </c>
      <c r="AS784" s="19" t="n" hidden="false">
        <f>AQ784+AR784</f>
        <v>0</v>
      </c>
      <c r="AT784" s="21" t="n" hidden="false">
        <f>AS784/N784-1</f>
        <v>-1</v>
      </c>
    </row>
    <row r="785" customFormat="false" hidden="false" outlineLevel="0" collapsed="false">
      <c r="A785" s="18" t="inlineStr">
        <is>
          <t xml:space="preserve">1.1.1.1.1.1.1.1</t>
        </is>
      </c>
      <c r="B785" s="18" t="inlineStr">
        <is>
          <t xml:space="preserve"/>
        </is>
      </c>
      <c r="C785" s="22" t="inlineStr">
        <is>
          <t xml:space="preserve">Проходка металлическая / ПГ1 40-1500</t>
        </is>
      </c>
      <c r="D785" s="7" t="inlineStr">
        <is>
          <t xml:space="preserve">Выход кабельных линий на кровлю</t>
        </is>
      </c>
      <c r="E785" s="7" t="inlineStr">
        <is>
          <t xml:space="preserve"/>
        </is>
      </c>
      <c r="F785" s="7" t="inlineStr">
        <is>
          <t xml:space="preserve">ШТ</t>
        </is>
      </c>
      <c r="G785" s="7" t="inlineStr">
        <is>
          <t xml:space="preserve">1</t>
        </is>
      </c>
      <c r="H785" s="8" t="n">
        <v>13</v>
      </c>
      <c r="I785" s="20" t="n">
        <v>0</v>
      </c>
      <c r="J785" s="19" t="n">
        <v/>
      </c>
      <c r="K785" s="19" t="n">
        <f>ROUND(I785,2)+J785</f>
        <v>0</v>
      </c>
      <c r="L785" s="19" t="n">
        <f>ROUND(H785*ROUND(I785,2),2)</f>
        <v>0</v>
      </c>
      <c r="M785" s="19" t="n">
        <v/>
      </c>
      <c r="N785" s="19" t="n">
        <f>L785+M785</f>
        <v>0</v>
      </c>
      <c r="O785" s="8" t="n">
        <v>13</v>
      </c>
      <c r="P785" s="20" t="n" hidden="false">
        <v>5550</v>
      </c>
      <c r="Q785" s="19" t="n" hidden="false">
        <v/>
      </c>
      <c r="R785" s="19" t="n" hidden="false">
        <f>P785+Q785</f>
        <v>5550</v>
      </c>
      <c r="S785" s="19" t="n" hidden="false">
        <f>ROUND(O785*P785,2)</f>
        <v>72150</v>
      </c>
      <c r="T785" s="19" t="n" hidden="false">
        <v/>
      </c>
      <c r="U785" s="19" t="n" hidden="false">
        <f>S785+T785</f>
        <v>72150</v>
      </c>
      <c r="V785" s="21" t="n" hidden="false">
        <f>U785/N785-1</f>
        <v>Infinity</v>
      </c>
      <c r="W785" s="8" t="n">
        <v>13</v>
      </c>
      <c r="X785" s="20" t="n" hidden="false">
        <v>2500</v>
      </c>
      <c r="Y785" s="19" t="n" hidden="false">
        <v/>
      </c>
      <c r="Z785" s="19" t="n" hidden="false">
        <f>X785+Y785</f>
        <v>2500</v>
      </c>
      <c r="AA785" s="19" t="n" hidden="false">
        <f>ROUND(W785*X785,2)</f>
        <v>32500</v>
      </c>
      <c r="AB785" s="19" t="n" hidden="false">
        <v/>
      </c>
      <c r="AC785" s="19" t="n" hidden="false">
        <f>AA785+AB785</f>
        <v>32500</v>
      </c>
      <c r="AD785" s="21" t="n" hidden="false">
        <f>AC785/N785-1</f>
        <v>Infinity</v>
      </c>
      <c r="AE785" s="8" t="n">
        <v>13</v>
      </c>
      <c r="AF785" s="20" t="n" hidden="false">
        <v>8500</v>
      </c>
      <c r="AG785" s="19" t="n" hidden="false">
        <v/>
      </c>
      <c r="AH785" s="19" t="n" hidden="false">
        <f>AF785+AG785</f>
        <v>8500</v>
      </c>
      <c r="AI785" s="19" t="n" hidden="false">
        <f>ROUND(AE785*AF785,2)</f>
        <v>110500</v>
      </c>
      <c r="AJ785" s="19" t="n" hidden="false">
        <v/>
      </c>
      <c r="AK785" s="19" t="n" hidden="false">
        <f>AI785+AJ785</f>
        <v>110500</v>
      </c>
      <c r="AL785" s="21" t="n" hidden="false">
        <f>AK785/N785-1</f>
        <v>Infinity</v>
      </c>
      <c r="AM785" s="8" t="n">
        <v>0</v>
      </c>
      <c r="AN785" s="19" t="n" hidden="false">
        <v>0</v>
      </c>
      <c r="AO785" s="19" t="n" hidden="false">
        <v/>
      </c>
      <c r="AP785" s="19" t="n" hidden="false">
        <f>AN785+AO785</f>
        <v>0</v>
      </c>
      <c r="AQ785" s="19" t="n" hidden="false">
        <f>ROUND(AM785*AN785,2)</f>
        <v>0</v>
      </c>
      <c r="AR785" s="19" t="n" hidden="false">
        <v/>
      </c>
      <c r="AS785" s="19" t="n" hidden="false">
        <f>AQ785+AR785</f>
        <v>0</v>
      </c>
      <c r="AT785" s="21" t="n" hidden="false">
        <f>AS785/N785-1</f>
        <v>NaN</v>
      </c>
    </row>
    <row r="786" customFormat="false" hidden="false" outlineLevel="0" collapsed="false">
      <c r="A786" s="14" t="inlineStr">
        <is>
          <t xml:space="preserve">1.1.1.2</t>
        </is>
      </c>
      <c r="B786" s="14" t="inlineStr">
        <is>
          <t xml:space="preserve"/>
        </is>
      </c>
      <c r="C786" s="14" t="inlineStr">
        <is>
          <t xml:space="preserve">Инженерные системы</t>
        </is>
      </c>
      <c r="D786" s="6" t="inlineStr">
        <is>
          <t xml:space="preserve"/>
        </is>
      </c>
      <c r="E786" s="6" t="inlineStr">
        <is>
          <t xml:space="preserve"/>
        </is>
      </c>
      <c r="F786" s="6" t="inlineStr">
        <is>
          <t xml:space="preserve"/>
        </is>
      </c>
      <c r="G786" s="6" t="inlineStr">
        <is>
          <t xml:space="preserve"/>
        </is>
      </c>
      <c r="H786" s="15" t="n">
        <v/>
      </c>
      <c r="I786" s="16" t="n">
        <v/>
      </c>
      <c r="J786" s="16" t="n">
        <v/>
      </c>
      <c r="K786" s="16" t="n">
        <v/>
      </c>
      <c r="L786" s="16" t="n">
        <f>L787</f>
        <v>9349700.93</v>
      </c>
      <c r="M786" s="16" t="n">
        <f>M787</f>
        <v>8672807</v>
      </c>
      <c r="N786" s="16" t="n">
        <f>N787</f>
        <v>18022507.93</v>
      </c>
      <c r="O786" s="15" t="n">
        <v/>
      </c>
      <c r="P786" s="16" t="n" hidden="false">
        <v/>
      </c>
      <c r="Q786" s="16" t="n" hidden="false">
        <v/>
      </c>
      <c r="R786" s="16" t="n" hidden="false">
        <v/>
      </c>
      <c r="S786" s="16" t="n" hidden="false">
        <f>S787</f>
        <v>16131299.69</v>
      </c>
      <c r="T786" s="16" t="n" hidden="false">
        <f>T787</f>
        <v>14434693.6</v>
      </c>
      <c r="U786" s="16" t="n" hidden="false">
        <f>U787</f>
        <v>30565993.29</v>
      </c>
      <c r="V786" s="17" t="n" hidden="false">
        <f>U786/N786-1</f>
        <v>0.6959900036509514</v>
      </c>
      <c r="W786" s="15" t="n">
        <v/>
      </c>
      <c r="X786" s="16" t="n" hidden="false">
        <v/>
      </c>
      <c r="Y786" s="16" t="n" hidden="false">
        <v/>
      </c>
      <c r="Z786" s="16" t="n" hidden="false">
        <v/>
      </c>
      <c r="AA786" s="16" t="n" hidden="false">
        <f>AA787</f>
        <v>12985305.43</v>
      </c>
      <c r="AB786" s="16" t="n" hidden="false">
        <f>AB787</f>
        <v>21736355.04</v>
      </c>
      <c r="AC786" s="16" t="n" hidden="false">
        <f>AC787</f>
        <v>34721660.47</v>
      </c>
      <c r="AD786" s="17" t="n" hidden="false">
        <f>AC786/N786-1</f>
        <v>0.9265720733684815</v>
      </c>
      <c r="AE786" s="15" t="n">
        <v/>
      </c>
      <c r="AF786" s="16" t="n" hidden="false">
        <v/>
      </c>
      <c r="AG786" s="16" t="n" hidden="false">
        <v/>
      </c>
      <c r="AH786" s="16" t="n" hidden="false">
        <v/>
      </c>
      <c r="AI786" s="16" t="n" hidden="false">
        <f>AI787</f>
        <v>19744642.82</v>
      </c>
      <c r="AJ786" s="16" t="n" hidden="false">
        <f>AJ787</f>
        <v>20411954.5</v>
      </c>
      <c r="AK786" s="16" t="n" hidden="false">
        <f>AK787</f>
        <v>40156597.32</v>
      </c>
      <c r="AL786" s="17" t="n" hidden="false">
        <f>AK786/N786-1</f>
        <v>1.2281359218134078</v>
      </c>
      <c r="AM786" s="15" t="n">
        <v/>
      </c>
      <c r="AN786" s="16" t="n" hidden="false">
        <v/>
      </c>
      <c r="AO786" s="16" t="n" hidden="false">
        <v/>
      </c>
      <c r="AP786" s="16" t="n" hidden="false">
        <v/>
      </c>
      <c r="AQ786" s="16" t="n" hidden="false">
        <f>AQ787</f>
        <v>0</v>
      </c>
      <c r="AR786" s="16" t="n" hidden="false">
        <f>AR787</f>
        <v>0</v>
      </c>
      <c r="AS786" s="16" t="n" hidden="false">
        <f>AS787</f>
        <v>0</v>
      </c>
      <c r="AT786" s="17" t="n" hidden="false">
        <f>AS786/N786-1</f>
        <v>-1</v>
      </c>
    </row>
    <row r="787" customFormat="false" hidden="false" outlineLevel="0" collapsed="false">
      <c r="A787" s="14" t="inlineStr">
        <is>
          <t xml:space="preserve">1.1.1.2.1</t>
        </is>
      </c>
      <c r="B787" s="14" t="inlineStr">
        <is>
          <t xml:space="preserve"/>
        </is>
      </c>
      <c r="C787" s="14" t="inlineStr">
        <is>
          <t xml:space="preserve">Электроснабжение</t>
        </is>
      </c>
      <c r="D787" s="6" t="inlineStr">
        <is>
          <t xml:space="preserve"/>
        </is>
      </c>
      <c r="E787" s="6" t="inlineStr">
        <is>
          <t xml:space="preserve"/>
        </is>
      </c>
      <c r="F787" s="6" t="inlineStr">
        <is>
          <t xml:space="preserve"/>
        </is>
      </c>
      <c r="G787" s="6" t="inlineStr">
        <is>
          <t xml:space="preserve"/>
        </is>
      </c>
      <c r="H787" s="15" t="n">
        <v/>
      </c>
      <c r="I787" s="16" t="n">
        <v/>
      </c>
      <c r="J787" s="16" t="n">
        <v/>
      </c>
      <c r="K787" s="16" t="n">
        <v/>
      </c>
      <c r="L787" s="16" t="n">
        <f>L788+L947</f>
        <v>9349700.93</v>
      </c>
      <c r="M787" s="16" t="n">
        <f>M788+M947</f>
        <v>8672807</v>
      </c>
      <c r="N787" s="16" t="n">
        <f>N788+N947</f>
        <v>18022507.93</v>
      </c>
      <c r="O787" s="15" t="n">
        <v/>
      </c>
      <c r="P787" s="16" t="n" hidden="false">
        <v/>
      </c>
      <c r="Q787" s="16" t="n" hidden="false">
        <v/>
      </c>
      <c r="R787" s="16" t="n" hidden="false">
        <v/>
      </c>
      <c r="S787" s="16" t="n" hidden="false">
        <f>S788+S947</f>
        <v>16131299.69</v>
      </c>
      <c r="T787" s="16" t="n" hidden="false">
        <f>T788+T947</f>
        <v>14434693.6</v>
      </c>
      <c r="U787" s="16" t="n" hidden="false">
        <f>U788+U947</f>
        <v>30565993.29</v>
      </c>
      <c r="V787" s="17" t="n" hidden="false">
        <f>U787/N787-1</f>
        <v>0.6959900036509514</v>
      </c>
      <c r="W787" s="15" t="n">
        <v/>
      </c>
      <c r="X787" s="16" t="n" hidden="false">
        <v/>
      </c>
      <c r="Y787" s="16" t="n" hidden="false">
        <v/>
      </c>
      <c r="Z787" s="16" t="n" hidden="false">
        <v/>
      </c>
      <c r="AA787" s="16" t="n" hidden="false">
        <f>AA788+AA947</f>
        <v>12985305.43</v>
      </c>
      <c r="AB787" s="16" t="n" hidden="false">
        <f>AB788+AB947</f>
        <v>21736355.04</v>
      </c>
      <c r="AC787" s="16" t="n" hidden="false">
        <f>AC788+AC947</f>
        <v>34721660.47</v>
      </c>
      <c r="AD787" s="17" t="n" hidden="false">
        <f>AC787/N787-1</f>
        <v>0.9265720733684815</v>
      </c>
      <c r="AE787" s="15" t="n">
        <v/>
      </c>
      <c r="AF787" s="16" t="n" hidden="false">
        <v/>
      </c>
      <c r="AG787" s="16" t="n" hidden="false">
        <v/>
      </c>
      <c r="AH787" s="16" t="n" hidden="false">
        <v/>
      </c>
      <c r="AI787" s="16" t="n" hidden="false">
        <f>AI788+AI947</f>
        <v>19744642.82</v>
      </c>
      <c r="AJ787" s="16" t="n" hidden="false">
        <f>AJ788+AJ947</f>
        <v>20411954.5</v>
      </c>
      <c r="AK787" s="16" t="n" hidden="false">
        <f>AK788+AK947</f>
        <v>40156597.32</v>
      </c>
      <c r="AL787" s="17" t="n" hidden="false">
        <f>AK787/N787-1</f>
        <v>1.2281359218134078</v>
      </c>
      <c r="AM787" s="15" t="n">
        <v/>
      </c>
      <c r="AN787" s="16" t="n" hidden="false">
        <v/>
      </c>
      <c r="AO787" s="16" t="n" hidden="false">
        <v/>
      </c>
      <c r="AP787" s="16" t="n" hidden="false">
        <v/>
      </c>
      <c r="AQ787" s="16" t="n" hidden="false">
        <f>AQ788+AQ947</f>
        <v>0</v>
      </c>
      <c r="AR787" s="16" t="n" hidden="false">
        <f>AR788+AR947</f>
        <v>0</v>
      </c>
      <c r="AS787" s="16" t="n" hidden="false">
        <f>AS788+AS947</f>
        <v>0</v>
      </c>
      <c r="AT787" s="17" t="n" hidden="false">
        <f>AS787/N787-1</f>
        <v>-1</v>
      </c>
    </row>
    <row r="788" customFormat="false" hidden="false" outlineLevel="0" collapsed="false">
      <c r="A788" s="14" t="inlineStr">
        <is>
          <t xml:space="preserve">1.1.1.2.1.1</t>
        </is>
      </c>
      <c r="B788" s="14" t="inlineStr">
        <is>
          <t xml:space="preserve"/>
        </is>
      </c>
      <c r="C788" s="14" t="inlineStr">
        <is>
          <t xml:space="preserve">Электромонтажные работы в нежилой части</t>
        </is>
      </c>
      <c r="D788" s="6" t="inlineStr">
        <is>
          <t xml:space="preserve"/>
        </is>
      </c>
      <c r="E788" s="6" t="inlineStr">
        <is>
          <t xml:space="preserve"/>
        </is>
      </c>
      <c r="F788" s="6" t="inlineStr">
        <is>
          <t xml:space="preserve"/>
        </is>
      </c>
      <c r="G788" s="6" t="inlineStr">
        <is>
          <t xml:space="preserve"/>
        </is>
      </c>
      <c r="H788" s="15" t="n">
        <v/>
      </c>
      <c r="I788" s="16" t="n">
        <v/>
      </c>
      <c r="J788" s="16" t="n">
        <v/>
      </c>
      <c r="K788" s="16" t="n">
        <v/>
      </c>
      <c r="L788" s="16" t="n">
        <f>L789+L807+L836+L907+L928+L943</f>
        <v>9349700.93</v>
      </c>
      <c r="M788" s="16" t="n">
        <f>M789+M807+M836+M907+M928+M943</f>
        <v>8672807</v>
      </c>
      <c r="N788" s="16" t="n">
        <f>N789+N807+N836+N907+N928+N943</f>
        <v>18022507.93</v>
      </c>
      <c r="O788" s="15" t="n">
        <v/>
      </c>
      <c r="P788" s="16" t="n" hidden="false">
        <v/>
      </c>
      <c r="Q788" s="16" t="n" hidden="false">
        <v/>
      </c>
      <c r="R788" s="16" t="n" hidden="false">
        <v/>
      </c>
      <c r="S788" s="16" t="n" hidden="false">
        <f>S789+S807+S836+S907+S928+S943</f>
        <v>16131299.69</v>
      </c>
      <c r="T788" s="16" t="n" hidden="false">
        <f>T789+T807+T836+T907+T928+T943</f>
        <v>12633889.6</v>
      </c>
      <c r="U788" s="16" t="n" hidden="false">
        <f>U789+U807+U836+U907+U928+U943</f>
        <v>28765189.29</v>
      </c>
      <c r="V788" s="17" t="n" hidden="false">
        <f>U788/N788-1</f>
        <v>0.5960702806582148</v>
      </c>
      <c r="W788" s="15" t="n">
        <v/>
      </c>
      <c r="X788" s="16" t="n" hidden="false">
        <v/>
      </c>
      <c r="Y788" s="16" t="n" hidden="false">
        <v/>
      </c>
      <c r="Z788" s="16" t="n" hidden="false">
        <v/>
      </c>
      <c r="AA788" s="16" t="n" hidden="false">
        <f>AA789+AA807+AA836+AA907+AA928+AA943</f>
        <v>12985305.43</v>
      </c>
      <c r="AB788" s="16" t="n" hidden="false">
        <f>AB789+AB807+AB836+AB907+AB928+AB943</f>
        <v>21523105</v>
      </c>
      <c r="AC788" s="16" t="n" hidden="false">
        <f>AC789+AC807+AC836+AC907+AC928+AC943</f>
        <v>34508410.43</v>
      </c>
      <c r="AD788" s="17" t="n" hidden="false">
        <f>AC788/N788-1</f>
        <v>0.9147396446727489</v>
      </c>
      <c r="AE788" s="15" t="n">
        <v/>
      </c>
      <c r="AF788" s="16" t="n" hidden="false">
        <v/>
      </c>
      <c r="AG788" s="16" t="n" hidden="false">
        <v/>
      </c>
      <c r="AH788" s="16" t="n" hidden="false">
        <v/>
      </c>
      <c r="AI788" s="16" t="n" hidden="false">
        <f>AI789+AI807+AI836+AI907+AI928+AI943</f>
        <v>19744642.82</v>
      </c>
      <c r="AJ788" s="16" t="n" hidden="false">
        <f>AJ789+AJ807+AJ836+AJ907+AJ928+AJ943</f>
        <v>17747830</v>
      </c>
      <c r="AK788" s="16" t="n" hidden="false">
        <f>AK789+AK807+AK836+AK907+AK928+AK943</f>
        <v>37492472.82</v>
      </c>
      <c r="AL788" s="17" t="n" hidden="false">
        <f>AK788/N788-1</f>
        <v>1.0803138478630148</v>
      </c>
      <c r="AM788" s="15" t="n">
        <v/>
      </c>
      <c r="AN788" s="16" t="n" hidden="false">
        <v/>
      </c>
      <c r="AO788" s="16" t="n" hidden="false">
        <v/>
      </c>
      <c r="AP788" s="16" t="n" hidden="false">
        <v/>
      </c>
      <c r="AQ788" s="16" t="n" hidden="false">
        <f>AQ789+AQ807+AQ836+AQ907+AQ928+AQ943</f>
        <v>0</v>
      </c>
      <c r="AR788" s="16" t="n" hidden="false">
        <f>AR789+AR807+AR836+AR907+AR928+AR943</f>
        <v>0</v>
      </c>
      <c r="AS788" s="16" t="n" hidden="false">
        <f>AS789+AS807+AS836+AS907+AS928+AS943</f>
        <v>0</v>
      </c>
      <c r="AT788" s="17" t="n" hidden="false">
        <f>AS788/N788-1</f>
        <v>-1</v>
      </c>
    </row>
    <row r="789" customFormat="false" hidden="false" outlineLevel="0" collapsed="false">
      <c r="A789" s="14" t="inlineStr">
        <is>
          <t xml:space="preserve">1.1.1.2.1.1.1</t>
        </is>
      </c>
      <c r="B789" s="14" t="inlineStr">
        <is>
          <t xml:space="preserve"/>
        </is>
      </c>
      <c r="C789" s="14" t="inlineStr">
        <is>
          <t xml:space="preserve">Монтаж ВРУ</t>
        </is>
      </c>
      <c r="D789" s="6" t="inlineStr">
        <is>
          <t xml:space="preserve"/>
        </is>
      </c>
      <c r="E789" s="6" t="inlineStr">
        <is>
          <t xml:space="preserve"/>
        </is>
      </c>
      <c r="F789" s="6" t="inlineStr">
        <is>
          <t xml:space="preserve"/>
        </is>
      </c>
      <c r="G789" s="6" t="inlineStr">
        <is>
          <t xml:space="preserve"/>
        </is>
      </c>
      <c r="H789" s="15" t="n">
        <v/>
      </c>
      <c r="I789" s="16" t="n">
        <v/>
      </c>
      <c r="J789" s="16" t="n">
        <v/>
      </c>
      <c r="K789" s="16" t="n">
        <v/>
      </c>
      <c r="L789" s="16" t="n">
        <f>L790+L793+L795+L806</f>
        <v>6171.88</v>
      </c>
      <c r="M789" s="16" t="n">
        <f>M790+M793+M795+M806</f>
        <v>548392</v>
      </c>
      <c r="N789" s="16" t="n">
        <f>N790+N793+N795+N806</f>
        <v>554563.88</v>
      </c>
      <c r="O789" s="15" t="n">
        <v/>
      </c>
      <c r="P789" s="16" t="n" hidden="false">
        <v/>
      </c>
      <c r="Q789" s="16" t="n" hidden="false">
        <v/>
      </c>
      <c r="R789" s="16" t="n" hidden="false">
        <v/>
      </c>
      <c r="S789" s="16" t="n" hidden="false">
        <f>S790+S793+S795+S806</f>
        <v>48709</v>
      </c>
      <c r="T789" s="16" t="n" hidden="false">
        <f>T790+T793+T795+T806</f>
        <v>548641.6</v>
      </c>
      <c r="U789" s="16" t="n" hidden="false">
        <f>U790+U793+U795+U806</f>
        <v>597350.6</v>
      </c>
      <c r="V789" s="17" t="n" hidden="false">
        <f>U789/N789-1</f>
        <v>0.07715381679744437</v>
      </c>
      <c r="W789" s="15" t="n">
        <v/>
      </c>
      <c r="X789" s="16" t="n" hidden="false">
        <v/>
      </c>
      <c r="Y789" s="16" t="n" hidden="false">
        <v/>
      </c>
      <c r="Z789" s="16" t="n" hidden="false">
        <v/>
      </c>
      <c r="AA789" s="16" t="n" hidden="false">
        <f>AA790+AA793+AA795+AA806</f>
        <v>72585.96</v>
      </c>
      <c r="AB789" s="16" t="n" hidden="false">
        <f>AB790+AB793+AB795+AB806</f>
        <v>670000</v>
      </c>
      <c r="AC789" s="16" t="n" hidden="false">
        <f>AC790+AC793+AC795+AC806</f>
        <v>742585.96</v>
      </c>
      <c r="AD789" s="17" t="n" hidden="false">
        <f>AC789/N789-1</f>
        <v>0.33904494465092094</v>
      </c>
      <c r="AE789" s="15" t="n">
        <v/>
      </c>
      <c r="AF789" s="16" t="n" hidden="false">
        <v/>
      </c>
      <c r="AG789" s="16" t="n" hidden="false">
        <v/>
      </c>
      <c r="AH789" s="16" t="n" hidden="false">
        <v/>
      </c>
      <c r="AI789" s="16" t="n" hidden="false">
        <f>AI790+AI793+AI795+AI806</f>
        <v>76461.96</v>
      </c>
      <c r="AJ789" s="16" t="n" hidden="false">
        <f>AJ790+AJ793+AJ795+AJ806</f>
        <v>1128000</v>
      </c>
      <c r="AK789" s="16" t="n" hidden="false">
        <f>AK790+AK793+AK795+AK806</f>
        <v>1204461.96</v>
      </c>
      <c r="AL789" s="17" t="n" hidden="false">
        <f>AK789/N789-1</f>
        <v>1.1719084192789477</v>
      </c>
      <c r="AM789" s="15" t="n">
        <v/>
      </c>
      <c r="AN789" s="16" t="n" hidden="false">
        <v/>
      </c>
      <c r="AO789" s="16" t="n" hidden="false">
        <v/>
      </c>
      <c r="AP789" s="16" t="n" hidden="false">
        <v/>
      </c>
      <c r="AQ789" s="16" t="n" hidden="false">
        <f>AQ790+AQ793+AQ795+AQ806</f>
        <v>0</v>
      </c>
      <c r="AR789" s="16" t="n" hidden="false">
        <f>AR790+AR793+AR795+AR806</f>
        <v>0</v>
      </c>
      <c r="AS789" s="16" t="n" hidden="false">
        <f>AS790+AS793+AS795+AS806</f>
        <v>0</v>
      </c>
      <c r="AT789" s="17" t="n" hidden="false">
        <f>AS789/N789-1</f>
        <v>-1</v>
      </c>
    </row>
    <row r="790" customFormat="false" hidden="false" outlineLevel="0" collapsed="false">
      <c r="A790" s="18" t="inlineStr">
        <is>
          <t xml:space="preserve">1.1.1.2.1.1.1.1</t>
        </is>
      </c>
      <c r="B790" s="18" t="inlineStr">
        <is>
          <t xml:space="preserve"/>
        </is>
      </c>
      <c r="C790" s="18" t="inlineStr">
        <is>
          <t xml:space="preserve">Установка и коммутация щитов ВРУ / 8 панелей</t>
        </is>
      </c>
      <c r="D790" s="7" t="inlineStr">
        <is>
          <t xml:space="preserve"/>
        </is>
      </c>
      <c r="E790" s="7" t="inlineStr">
        <is>
          <t xml:space="preserve">Выгружается из БО по объектам BIM-КЦ</t>
        </is>
      </c>
      <c r="F790" s="7" t="inlineStr">
        <is>
          <t xml:space="preserve">ШТ</t>
        </is>
      </c>
      <c r="G790" s="7" t="inlineStr">
        <is>
          <t xml:space="preserve">1</t>
        </is>
      </c>
      <c r="H790" s="8" t="n">
        <v>1</v>
      </c>
      <c r="I790" s="19" t="n">
        <f>ROUND((L791+L792)/H790,2)</f>
        <v>1</v>
      </c>
      <c r="J790" s="20" t="n">
        <v>292746</v>
      </c>
      <c r="K790" s="19" t="n">
        <f>I790+ROUND(J790,2)</f>
        <v>292747</v>
      </c>
      <c r="L790" s="19" t="n">
        <f>ROUND(H790*I790,2)</f>
        <v>1</v>
      </c>
      <c r="M790" s="19" t="n">
        <f>ROUND(H790*ROUND(J790,2),2)</f>
        <v>292746</v>
      </c>
      <c r="N790" s="19" t="n">
        <f>L790+M790</f>
        <v>292747</v>
      </c>
      <c r="O790" s="8" t="n">
        <v>1</v>
      </c>
      <c r="P790" s="19" t="n" hidden="false">
        <f>ROUND((S791+S792)/O790,2)</f>
        <v>2361</v>
      </c>
      <c r="Q790" s="20" t="n" hidden="false">
        <v>468393.6</v>
      </c>
      <c r="R790" s="19" t="n" hidden="false">
        <f>P790+Q790</f>
        <v>470754.6</v>
      </c>
      <c r="S790" s="19" t="n" hidden="false">
        <f>ROUND(O790*P790,2)</f>
        <v>2361</v>
      </c>
      <c r="T790" s="19" t="n" hidden="false">
        <f>ROUND(O790*Q790,2)</f>
        <v>468393.6</v>
      </c>
      <c r="U790" s="19" t="n" hidden="false">
        <f>S790+T790</f>
        <v>470754.6</v>
      </c>
      <c r="V790" s="21" t="n" hidden="false">
        <f>U790/N790-1</f>
        <v>0.6080595189703053</v>
      </c>
      <c r="W790" s="8" t="n">
        <v>1</v>
      </c>
      <c r="X790" s="19" t="n" hidden="false">
        <f>ROUND((AA791+AA792)/W790,2)</f>
        <v>21001</v>
      </c>
      <c r="Y790" s="20" t="n" hidden="false">
        <v>550000</v>
      </c>
      <c r="Z790" s="19" t="n" hidden="false">
        <f>X790+Y790</f>
        <v>571001</v>
      </c>
      <c r="AA790" s="19" t="n" hidden="false">
        <f>ROUND(W790*X790,2)</f>
        <v>21001</v>
      </c>
      <c r="AB790" s="19" t="n" hidden="false">
        <f>ROUND(W790*Y790,2)</f>
        <v>550000</v>
      </c>
      <c r="AC790" s="19" t="n" hidden="false">
        <f>AA790+AB790</f>
        <v>571001</v>
      </c>
      <c r="AD790" s="21" t="n" hidden="false">
        <f>AC790/N790-1</f>
        <v>0.9504930878881765</v>
      </c>
      <c r="AE790" s="8" t="n">
        <v>1</v>
      </c>
      <c r="AF790" s="19" t="n" hidden="false">
        <f>ROUND((AI791+AI792)/AE790,2)</f>
        <v>20001</v>
      </c>
      <c r="AG790" s="20" t="n" hidden="false">
        <v>600000</v>
      </c>
      <c r="AH790" s="19" t="n" hidden="false">
        <f>AF790+AG790</f>
        <v>620001</v>
      </c>
      <c r="AI790" s="19" t="n" hidden="false">
        <f>ROUND(AE790*AF790,2)</f>
        <v>20001</v>
      </c>
      <c r="AJ790" s="19" t="n" hidden="false">
        <f>ROUND(AE790*AG790,2)</f>
        <v>600000</v>
      </c>
      <c r="AK790" s="19" t="n" hidden="false">
        <f>AI790+AJ790</f>
        <v>620001</v>
      </c>
      <c r="AL790" s="21" t="n" hidden="false">
        <f>AK790/N790-1</f>
        <v>1.1178731122778371</v>
      </c>
      <c r="AM790" s="8" t="n">
        <v>0</v>
      </c>
      <c r="AN790" s="19" t="n" hidden="false">
        <f>ROUND((AQ791+AQ792)/AM790,2)</f>
        <v>0</v>
      </c>
      <c r="AO790" s="19" t="n" hidden="false">
        <v>0</v>
      </c>
      <c r="AP790" s="19" t="n" hidden="false">
        <f>AN790+AO790</f>
        <v>0</v>
      </c>
      <c r="AQ790" s="19" t="n" hidden="false">
        <f>ROUND(AM790*AN790,2)</f>
        <v>0</v>
      </c>
      <c r="AR790" s="19" t="n" hidden="false">
        <f>ROUND(AM790*AO790,2)</f>
        <v>0</v>
      </c>
      <c r="AS790" s="19" t="n" hidden="false">
        <f>AQ790+AR790</f>
        <v>0</v>
      </c>
      <c r="AT790" s="21" t="n" hidden="false">
        <f>AS790/N790-1</f>
        <v>-1</v>
      </c>
    </row>
    <row r="791" customFormat="false" hidden="false" outlineLevel="0" collapsed="false">
      <c r="A791" s="18" t="inlineStr">
        <is>
          <t xml:space="preserve">1.1.1.2.1.1.1.1.1</t>
        </is>
      </c>
      <c r="B791" s="18" t="inlineStr">
        <is>
          <t xml:space="preserve"/>
        </is>
      </c>
      <c r="C791" s="22" t="inlineStr">
        <is>
          <t xml:space="preserve">Комплект наконечников и бирок для монтажа ВРУ_ / 8 панелей</t>
        </is>
      </c>
      <c r="D791" s="7" t="inlineStr">
        <is>
          <t xml:space="preserve"/>
        </is>
      </c>
      <c r="E791" s="7" t="inlineStr">
        <is>
          <t xml:space="preserve"/>
        </is>
      </c>
      <c r="F791" s="7" t="inlineStr">
        <is>
          <t xml:space="preserve">КОМПЛ</t>
        </is>
      </c>
      <c r="G791" s="7" t="inlineStr">
        <is>
          <t xml:space="preserve">1</t>
        </is>
      </c>
      <c r="H791" s="8" t="n">
        <v>1</v>
      </c>
      <c r="I791" s="20" t="n">
        <v>0</v>
      </c>
      <c r="J791" s="19" t="n">
        <v/>
      </c>
      <c r="K791" s="19" t="n">
        <f>ROUND(I791,2)+J791</f>
        <v>0</v>
      </c>
      <c r="L791" s="19" t="n">
        <f>ROUND(H791*ROUND(I791,2),2)</f>
        <v>0</v>
      </c>
      <c r="M791" s="19" t="n">
        <v/>
      </c>
      <c r="N791" s="19" t="n">
        <f>L791+M791</f>
        <v>0</v>
      </c>
      <c r="O791" s="8" t="n">
        <v>1</v>
      </c>
      <c r="P791" s="20" t="n" hidden="false">
        <v>2360</v>
      </c>
      <c r="Q791" s="19" t="n" hidden="false">
        <v/>
      </c>
      <c r="R791" s="19" t="n" hidden="false">
        <f>P791+Q791</f>
        <v>2360</v>
      </c>
      <c r="S791" s="19" t="n" hidden="false">
        <f>ROUND(O791*P791,2)</f>
        <v>2360</v>
      </c>
      <c r="T791" s="19" t="n" hidden="false">
        <v/>
      </c>
      <c r="U791" s="19" t="n" hidden="false">
        <f>S791+T791</f>
        <v>2360</v>
      </c>
      <c r="V791" s="21" t="n" hidden="false">
        <f>U791/N791-1</f>
        <v>Infinity</v>
      </c>
      <c r="W791" s="8" t="n">
        <v>1</v>
      </c>
      <c r="X791" s="20" t="n" hidden="false">
        <v>21000</v>
      </c>
      <c r="Y791" s="19" t="n" hidden="false">
        <v/>
      </c>
      <c r="Z791" s="19" t="n" hidden="false">
        <f>X791+Y791</f>
        <v>21000</v>
      </c>
      <c r="AA791" s="19" t="n" hidden="false">
        <f>ROUND(W791*X791,2)</f>
        <v>21000</v>
      </c>
      <c r="AB791" s="19" t="n" hidden="false">
        <v/>
      </c>
      <c r="AC791" s="19" t="n" hidden="false">
        <f>AA791+AB791</f>
        <v>21000</v>
      </c>
      <c r="AD791" s="21" t="n" hidden="false">
        <f>AC791/N791-1</f>
        <v>Infinity</v>
      </c>
      <c r="AE791" s="8" t="n">
        <v>1</v>
      </c>
      <c r="AF791" s="20" t="n" hidden="false">
        <v>20000</v>
      </c>
      <c r="AG791" s="19" t="n" hidden="false">
        <v/>
      </c>
      <c r="AH791" s="19" t="n" hidden="false">
        <f>AF791+AG791</f>
        <v>20000</v>
      </c>
      <c r="AI791" s="19" t="n" hidden="false">
        <f>ROUND(AE791*AF791,2)</f>
        <v>20000</v>
      </c>
      <c r="AJ791" s="19" t="n" hidden="false">
        <v/>
      </c>
      <c r="AK791" s="19" t="n" hidden="false">
        <f>AI791+AJ791</f>
        <v>20000</v>
      </c>
      <c r="AL791" s="21" t="n" hidden="false">
        <f>AK791/N791-1</f>
        <v>Infinity</v>
      </c>
      <c r="AM791" s="8" t="n">
        <v>0</v>
      </c>
      <c r="AN791" s="19" t="n" hidden="false">
        <v>0</v>
      </c>
      <c r="AO791" s="19" t="n" hidden="false">
        <v/>
      </c>
      <c r="AP791" s="19" t="n" hidden="false">
        <f>AN791+AO791</f>
        <v>0</v>
      </c>
      <c r="AQ791" s="19" t="n" hidden="false">
        <f>ROUND(AM791*AN791,2)</f>
        <v>0</v>
      </c>
      <c r="AR791" s="19" t="n" hidden="false">
        <v/>
      </c>
      <c r="AS791" s="19" t="n" hidden="false">
        <f>AQ791+AR791</f>
        <v>0</v>
      </c>
      <c r="AT791" s="21" t="n" hidden="false">
        <f>AS791/N791-1</f>
        <v>NaN</v>
      </c>
    </row>
    <row r="792" customFormat="false" hidden="false" outlineLevel="0" collapsed="false">
      <c r="A792" s="18" t="inlineStr">
        <is>
          <t xml:space="preserve">1.1.1.2.1.1.1.1.2</t>
        </is>
      </c>
      <c r="B792" s="18" t="inlineStr">
        <is>
          <t xml:space="preserve"/>
        </is>
      </c>
      <c r="C792" s="22" t="inlineStr">
        <is>
          <t xml:space="preserve">ВРУ (в соответствии со схемой) / МЭЛ_ / 8-панельный (к-т)</t>
        </is>
      </c>
      <c r="D792" s="7" t="inlineStr">
        <is>
          <t xml:space="preserve"/>
        </is>
      </c>
      <c r="E792" s="7" t="inlineStr">
        <is>
          <t xml:space="preserve"/>
        </is>
      </c>
      <c r="F792" s="7" t="inlineStr">
        <is>
          <t xml:space="preserve">ШТ</t>
        </is>
      </c>
      <c r="G792" s="7" t="inlineStr">
        <is>
          <t xml:space="preserve">1</t>
        </is>
      </c>
      <c r="H792" s="8" t="n">
        <v>1</v>
      </c>
      <c r="I792" s="23" t="n">
        <v>1</v>
      </c>
      <c r="J792" s="19" t="n">
        <v/>
      </c>
      <c r="K792" s="19" t="n">
        <f>ROUND(I792,2)+J792</f>
        <v>1</v>
      </c>
      <c r="L792" s="19" t="n">
        <f>ROUND(H792*ROUND(I792,2),2)</f>
        <v>1</v>
      </c>
      <c r="M792" s="19" t="n">
        <v/>
      </c>
      <c r="N792" s="19" t="n">
        <f>L792+M792</f>
        <v>1</v>
      </c>
      <c r="O792" s="8" t="n">
        <v>1</v>
      </c>
      <c r="P792" s="23" t="n" hidden="false">
        <v>1</v>
      </c>
      <c r="Q792" s="19" t="n" hidden="false">
        <v/>
      </c>
      <c r="R792" s="19" t="n" hidden="false">
        <f>P792+Q792</f>
        <v>1</v>
      </c>
      <c r="S792" s="19" t="n" hidden="false">
        <f>ROUND(O792*P792,2)</f>
        <v>1</v>
      </c>
      <c r="T792" s="19" t="n" hidden="false">
        <v/>
      </c>
      <c r="U792" s="19" t="n" hidden="false">
        <f>S792+T792</f>
        <v>1</v>
      </c>
      <c r="V792" s="21" t="n" hidden="false">
        <f>U792/N792-1</f>
        <v>0</v>
      </c>
      <c r="W792" s="8" t="n">
        <v>1</v>
      </c>
      <c r="X792" s="23" t="n" hidden="false">
        <v>1</v>
      </c>
      <c r="Y792" s="19" t="n" hidden="false">
        <v/>
      </c>
      <c r="Z792" s="19" t="n" hidden="false">
        <f>X792+Y792</f>
        <v>1</v>
      </c>
      <c r="AA792" s="19" t="n" hidden="false">
        <f>ROUND(W792*X792,2)</f>
        <v>1</v>
      </c>
      <c r="AB792" s="19" t="n" hidden="false">
        <v/>
      </c>
      <c r="AC792" s="19" t="n" hidden="false">
        <f>AA792+AB792</f>
        <v>1</v>
      </c>
      <c r="AD792" s="21" t="n" hidden="false">
        <f>AC792/N792-1</f>
        <v>0</v>
      </c>
      <c r="AE792" s="8" t="n">
        <v>1</v>
      </c>
      <c r="AF792" s="23" t="n" hidden="false">
        <v>1</v>
      </c>
      <c r="AG792" s="19" t="n" hidden="false">
        <v/>
      </c>
      <c r="AH792" s="19" t="n" hidden="false">
        <f>AF792+AG792</f>
        <v>1</v>
      </c>
      <c r="AI792" s="19" t="n" hidden="false">
        <f>ROUND(AE792*AF792,2)</f>
        <v>1</v>
      </c>
      <c r="AJ792" s="19" t="n" hidden="false">
        <v/>
      </c>
      <c r="AK792" s="19" t="n" hidden="false">
        <f>AI792+AJ792</f>
        <v>1</v>
      </c>
      <c r="AL792" s="21" t="n" hidden="false">
        <f>AK792/N792-1</f>
        <v>0</v>
      </c>
      <c r="AM792" s="8" t="n">
        <v>0</v>
      </c>
      <c r="AN792" s="23" t="n" hidden="false">
        <v>0</v>
      </c>
      <c r="AO792" s="19" t="n" hidden="false">
        <v/>
      </c>
      <c r="AP792" s="19" t="n" hidden="false">
        <f>AN792+AO792</f>
        <v>0</v>
      </c>
      <c r="AQ792" s="19" t="n" hidden="false">
        <f>ROUND(AM792*AN792,2)</f>
        <v>0</v>
      </c>
      <c r="AR792" s="19" t="n" hidden="false">
        <v/>
      </c>
      <c r="AS792" s="19" t="n" hidden="false">
        <f>AQ792+AR792</f>
        <v>0</v>
      </c>
      <c r="AT792" s="21" t="n" hidden="false">
        <f>AS792/N792-1</f>
        <v>-1</v>
      </c>
    </row>
    <row r="793" customFormat="false" hidden="false" outlineLevel="0" collapsed="false">
      <c r="A793" s="18" t="inlineStr">
        <is>
          <t xml:space="preserve">1.1.1.2.1.1.1.2</t>
        </is>
      </c>
      <c r="B793" s="18" t="inlineStr">
        <is>
          <t xml:space="preserve"/>
        </is>
      </c>
      <c r="C793" s="18" t="inlineStr">
        <is>
          <t xml:space="preserve">Комплектация щитов ВРУ</t>
        </is>
      </c>
      <c r="D793" s="7" t="inlineStr">
        <is>
          <t xml:space="preserve"/>
        </is>
      </c>
      <c r="E793" s="7" t="inlineStr">
        <is>
          <t xml:space="preserve"/>
        </is>
      </c>
      <c r="F793" s="7" t="inlineStr">
        <is>
          <t xml:space="preserve">ШТ</t>
        </is>
      </c>
      <c r="G793" s="7" t="inlineStr">
        <is>
          <t xml:space="preserve">1</t>
        </is>
      </c>
      <c r="H793" s="8" t="n">
        <v>8</v>
      </c>
      <c r="I793" s="19" t="n">
        <f>ROUND((L794)/H793,2)</f>
        <v>0</v>
      </c>
      <c r="J793" s="20" t="n">
        <v>0</v>
      </c>
      <c r="K793" s="19" t="n">
        <f>I793+ROUND(J793,2)</f>
        <v>0</v>
      </c>
      <c r="L793" s="19" t="n">
        <f>ROUND(H793*I793,2)</f>
        <v>0</v>
      </c>
      <c r="M793" s="19" t="n">
        <f>ROUND(H793*ROUND(J793,2),2)</f>
        <v>0</v>
      </c>
      <c r="N793" s="19" t="n">
        <f>L793+M793</f>
        <v>0</v>
      </c>
      <c r="O793" s="8" t="n">
        <v>8</v>
      </c>
      <c r="P793" s="19" t="n" hidden="false">
        <f>ROUND((S794)/O793,2)</f>
        <v>2076</v>
      </c>
      <c r="Q793" s="20" t="n" hidden="false">
        <v>3200</v>
      </c>
      <c r="R793" s="19" t="n" hidden="false">
        <f>P793+Q793</f>
        <v>5276</v>
      </c>
      <c r="S793" s="19" t="n" hidden="false">
        <f>ROUND(O793*P793,2)</f>
        <v>16608</v>
      </c>
      <c r="T793" s="19" t="n" hidden="false">
        <f>ROUND(O793*Q793,2)</f>
        <v>25600</v>
      </c>
      <c r="U793" s="19" t="n" hidden="false">
        <f>S793+T793</f>
        <v>42208</v>
      </c>
      <c r="V793" s="21" t="n" hidden="false">
        <f>U793/N793-1</f>
        <v>Infinity</v>
      </c>
      <c r="W793" s="8" t="n">
        <v>8</v>
      </c>
      <c r="X793" s="19" t="n" hidden="false">
        <f>ROUND((AA794)/W793,2)</f>
        <v>2700</v>
      </c>
      <c r="Y793" s="19" t="n" hidden="false">
        <v>0</v>
      </c>
      <c r="Z793" s="19" t="n" hidden="false">
        <f>X793+Y793</f>
        <v>2700</v>
      </c>
      <c r="AA793" s="19" t="n" hidden="false">
        <f>ROUND(W793*X793,2)</f>
        <v>21600</v>
      </c>
      <c r="AB793" s="19" t="n" hidden="false">
        <f>ROUND(W793*Y793,2)</f>
        <v>0</v>
      </c>
      <c r="AC793" s="19" t="n" hidden="false">
        <f>AA793+AB793</f>
        <v>21600</v>
      </c>
      <c r="AD793" s="21" t="n" hidden="false">
        <f>AC793/N793-1</f>
        <v>Infinity</v>
      </c>
      <c r="AE793" s="8" t="n">
        <v>8</v>
      </c>
      <c r="AF793" s="19" t="n" hidden="false">
        <f>ROUND((AI794)/AE793,2)</f>
        <v>5000</v>
      </c>
      <c r="AG793" s="20" t="n" hidden="false">
        <v>500</v>
      </c>
      <c r="AH793" s="19" t="n" hidden="false">
        <f>AF793+AG793</f>
        <v>5500</v>
      </c>
      <c r="AI793" s="19" t="n" hidden="false">
        <f>ROUND(AE793*AF793,2)</f>
        <v>40000</v>
      </c>
      <c r="AJ793" s="19" t="n" hidden="false">
        <f>ROUND(AE793*AG793,2)</f>
        <v>4000</v>
      </c>
      <c r="AK793" s="19" t="n" hidden="false">
        <f>AI793+AJ793</f>
        <v>44000</v>
      </c>
      <c r="AL793" s="21" t="n" hidden="false">
        <f>AK793/N793-1</f>
        <v>Infinity</v>
      </c>
      <c r="AM793" s="8" t="n">
        <v>0</v>
      </c>
      <c r="AN793" s="19" t="n" hidden="false">
        <f>ROUND((AQ794)/AM793,2)</f>
        <v>0</v>
      </c>
      <c r="AO793" s="19" t="n" hidden="false">
        <v>0</v>
      </c>
      <c r="AP793" s="19" t="n" hidden="false">
        <f>AN793+AO793</f>
        <v>0</v>
      </c>
      <c r="AQ793" s="19" t="n" hidden="false">
        <f>ROUND(AM793*AN793,2)</f>
        <v>0</v>
      </c>
      <c r="AR793" s="19" t="n" hidden="false">
        <f>ROUND(AM793*AO793,2)</f>
        <v>0</v>
      </c>
      <c r="AS793" s="19" t="n" hidden="false">
        <f>AQ793+AR793</f>
        <v>0</v>
      </c>
      <c r="AT793" s="21" t="n" hidden="false">
        <f>AS793/N793-1</f>
        <v>NaN</v>
      </c>
    </row>
    <row r="794" customFormat="false" hidden="false" outlineLevel="0" collapsed="false">
      <c r="A794" s="18" t="inlineStr">
        <is>
          <t xml:space="preserve">1.1.1.2.1.1.1.2.1</t>
        </is>
      </c>
      <c r="B794" s="18" t="inlineStr">
        <is>
          <t xml:space="preserve"/>
        </is>
      </c>
      <c r="C794" s="22" t="inlineStr">
        <is>
          <t xml:space="preserve">Автоматическая установка пожаротушения_ / ОСП-2</t>
        </is>
      </c>
      <c r="D794" s="7" t="inlineStr">
        <is>
          <t xml:space="preserve"/>
        </is>
      </c>
      <c r="E794" s="7" t="inlineStr">
        <is>
          <t xml:space="preserve"/>
        </is>
      </c>
      <c r="F794" s="7" t="inlineStr">
        <is>
          <t xml:space="preserve">ШТ</t>
        </is>
      </c>
      <c r="G794" s="7" t="inlineStr">
        <is>
          <t xml:space="preserve">1</t>
        </is>
      </c>
      <c r="H794" s="8" t="n">
        <v>8</v>
      </c>
      <c r="I794" s="20" t="n">
        <v>0</v>
      </c>
      <c r="J794" s="19" t="n">
        <v/>
      </c>
      <c r="K794" s="19" t="n">
        <f>ROUND(I794,2)+J794</f>
        <v>0</v>
      </c>
      <c r="L794" s="19" t="n">
        <f>ROUND(H794*ROUND(I794,2),2)</f>
        <v>0</v>
      </c>
      <c r="M794" s="19" t="n">
        <v/>
      </c>
      <c r="N794" s="19" t="n">
        <f>L794+M794</f>
        <v>0</v>
      </c>
      <c r="O794" s="8" t="n">
        <v>8</v>
      </c>
      <c r="P794" s="20" t="n" hidden="false">
        <v>2076</v>
      </c>
      <c r="Q794" s="19" t="n" hidden="false">
        <v/>
      </c>
      <c r="R794" s="19" t="n" hidden="false">
        <f>P794+Q794</f>
        <v>2076</v>
      </c>
      <c r="S794" s="19" t="n" hidden="false">
        <f>ROUND(O794*P794,2)</f>
        <v>16608</v>
      </c>
      <c r="T794" s="19" t="n" hidden="false">
        <v/>
      </c>
      <c r="U794" s="19" t="n" hidden="false">
        <f>S794+T794</f>
        <v>16608</v>
      </c>
      <c r="V794" s="21" t="n" hidden="false">
        <f>U794/N794-1</f>
        <v>Infinity</v>
      </c>
      <c r="W794" s="8" t="n">
        <v>8</v>
      </c>
      <c r="X794" s="20" t="n" hidden="false">
        <v>2700</v>
      </c>
      <c r="Y794" s="19" t="n" hidden="false">
        <v/>
      </c>
      <c r="Z794" s="19" t="n" hidden="false">
        <f>X794+Y794</f>
        <v>2700</v>
      </c>
      <c r="AA794" s="19" t="n" hidden="false">
        <f>ROUND(W794*X794,2)</f>
        <v>21600</v>
      </c>
      <c r="AB794" s="19" t="n" hidden="false">
        <v/>
      </c>
      <c r="AC794" s="19" t="n" hidden="false">
        <f>AA794+AB794</f>
        <v>21600</v>
      </c>
      <c r="AD794" s="21" t="n" hidden="false">
        <f>AC794/N794-1</f>
        <v>Infinity</v>
      </c>
      <c r="AE794" s="8" t="n">
        <v>8</v>
      </c>
      <c r="AF794" s="20" t="n" hidden="false">
        <v>5000</v>
      </c>
      <c r="AG794" s="19" t="n" hidden="false">
        <v/>
      </c>
      <c r="AH794" s="19" t="n" hidden="false">
        <f>AF794+AG794</f>
        <v>5000</v>
      </c>
      <c r="AI794" s="19" t="n" hidden="false">
        <f>ROUND(AE794*AF794,2)</f>
        <v>40000</v>
      </c>
      <c r="AJ794" s="19" t="n" hidden="false">
        <v/>
      </c>
      <c r="AK794" s="19" t="n" hidden="false">
        <f>AI794+AJ794</f>
        <v>40000</v>
      </c>
      <c r="AL794" s="21" t="n" hidden="false">
        <f>AK794/N794-1</f>
        <v>Infinity</v>
      </c>
      <c r="AM794" s="8" t="n">
        <v>0</v>
      </c>
      <c r="AN794" s="19" t="n" hidden="false">
        <v>0</v>
      </c>
      <c r="AO794" s="19" t="n" hidden="false">
        <v/>
      </c>
      <c r="AP794" s="19" t="n" hidden="false">
        <f>AN794+AO794</f>
        <v>0</v>
      </c>
      <c r="AQ794" s="19" t="n" hidden="false">
        <f>ROUND(AM794*AN794,2)</f>
        <v>0</v>
      </c>
      <c r="AR794" s="19" t="n" hidden="false">
        <v/>
      </c>
      <c r="AS794" s="19" t="n" hidden="false">
        <f>AQ794+AR794</f>
        <v>0</v>
      </c>
      <c r="AT794" s="21" t="n" hidden="false">
        <f>AS794/N794-1</f>
        <v>NaN</v>
      </c>
    </row>
    <row r="795" customFormat="false" hidden="false" outlineLevel="0" collapsed="false">
      <c r="A795" s="18" t="inlineStr">
        <is>
          <t xml:space="preserve">1.1.1.2.1.1.1.3</t>
        </is>
      </c>
      <c r="B795" s="18" t="inlineStr">
        <is>
          <t xml:space="preserve"/>
        </is>
      </c>
      <c r="C795" s="18" t="inlineStr">
        <is>
          <t xml:space="preserve">Средства защиты</t>
        </is>
      </c>
      <c r="D795" s="7" t="inlineStr">
        <is>
          <t xml:space="preserve"/>
        </is>
      </c>
      <c r="E795" s="7" t="inlineStr">
        <is>
          <t xml:space="preserve"/>
        </is>
      </c>
      <c r="F795" s="7" t="inlineStr">
        <is>
          <t xml:space="preserve">ШТ</t>
        </is>
      </c>
      <c r="G795" s="7" t="inlineStr">
        <is>
          <t xml:space="preserve">1</t>
        </is>
      </c>
      <c r="H795" s="8" t="n">
        <v>16</v>
      </c>
      <c r="I795" s="19" t="n">
        <f>ROUND((L796+L797+L798+L799+L800+L801+L802+L803+L804+L805)/H795,2)</f>
        <v>385.68</v>
      </c>
      <c r="J795" s="20" t="n">
        <v>0</v>
      </c>
      <c r="K795" s="19" t="n">
        <f>I795+ROUND(J795,2)</f>
        <v>385.68</v>
      </c>
      <c r="L795" s="19" t="n">
        <f>ROUND(H795*I795,2)</f>
        <v>6170.88</v>
      </c>
      <c r="M795" s="19" t="n">
        <f>ROUND(H795*ROUND(J795,2),2)</f>
        <v>0</v>
      </c>
      <c r="N795" s="19" t="n">
        <f>L795+M795</f>
        <v>6170.88</v>
      </c>
      <c r="O795" s="8" t="n">
        <v>16</v>
      </c>
      <c r="P795" s="19" t="n" hidden="false">
        <f>ROUND((S796+S797+S798+S799+S800+S801+S802+S803+S804+S805)/O795,2)</f>
        <v>1858.75</v>
      </c>
      <c r="Q795" s="20" t="n" hidden="false">
        <v>1</v>
      </c>
      <c r="R795" s="19" t="n" hidden="false">
        <f>P795+Q795</f>
        <v>1859.75</v>
      </c>
      <c r="S795" s="19" t="n" hidden="false">
        <f>ROUND(O795*P795,2)</f>
        <v>29740</v>
      </c>
      <c r="T795" s="19" t="n" hidden="false">
        <f>ROUND(O795*Q795,2)</f>
        <v>16</v>
      </c>
      <c r="U795" s="19" t="n" hidden="false">
        <f>S795+T795</f>
        <v>29756</v>
      </c>
      <c r="V795" s="21" t="n" hidden="false">
        <f>U795/N795-1</f>
        <v>3.8220026965359883</v>
      </c>
      <c r="W795" s="8" t="n">
        <v>16</v>
      </c>
      <c r="X795" s="19" t="n" hidden="false">
        <f>ROUND((AA796+AA797+AA798+AA799+AA800+AA801+AA802+AA803+AA804+AA805)/W795,2)</f>
        <v>1874.06</v>
      </c>
      <c r="Y795" s="19" t="n" hidden="false">
        <v>0</v>
      </c>
      <c r="Z795" s="19" t="n" hidden="false">
        <f>X795+Y795</f>
        <v>1874.06</v>
      </c>
      <c r="AA795" s="19" t="n" hidden="false">
        <f>ROUND(W795*X795,2)</f>
        <v>29984.96</v>
      </c>
      <c r="AB795" s="19" t="n" hidden="false">
        <f>ROUND(W795*Y795,2)</f>
        <v>0</v>
      </c>
      <c r="AC795" s="19" t="n" hidden="false">
        <f>AA795+AB795</f>
        <v>29984.96</v>
      </c>
      <c r="AD795" s="21" t="n" hidden="false">
        <f>AC795/N795-1</f>
        <v>3.859105994606928</v>
      </c>
      <c r="AE795" s="8" t="n">
        <v>16</v>
      </c>
      <c r="AF795" s="19" t="n" hidden="false">
        <f>ROUND((AI796+AI797+AI798+AI799+AI800+AI801+AI802+AI803+AI804+AI805)/AE795,2)</f>
        <v>1028.81</v>
      </c>
      <c r="AG795" s="20" t="n" hidden="false">
        <v>1500</v>
      </c>
      <c r="AH795" s="19" t="n" hidden="false">
        <f>AF795+AG795</f>
        <v>2528.81</v>
      </c>
      <c r="AI795" s="19" t="n" hidden="false">
        <f>ROUND(AE795*AF795,2)</f>
        <v>16460.96</v>
      </c>
      <c r="AJ795" s="19" t="n" hidden="false">
        <f>ROUND(AE795*AG795,2)</f>
        <v>24000</v>
      </c>
      <c r="AK795" s="19" t="n" hidden="false">
        <f>AI795+AJ795</f>
        <v>40460.96</v>
      </c>
      <c r="AL795" s="21" t="n" hidden="false">
        <f>AK795/N795-1</f>
        <v>5.556756896909355</v>
      </c>
      <c r="AM795" s="8" t="n">
        <v>0</v>
      </c>
      <c r="AN795" s="19" t="n" hidden="false">
        <f>ROUND((AQ796+AQ797+AQ798+AQ799+AQ800+AQ801+AQ802+AQ803+AQ804+AQ805)/AM795,2)</f>
        <v>0</v>
      </c>
      <c r="AO795" s="19" t="n" hidden="false">
        <v>0</v>
      </c>
      <c r="AP795" s="19" t="n" hidden="false">
        <f>AN795+AO795</f>
        <v>0</v>
      </c>
      <c r="AQ795" s="19" t="n" hidden="false">
        <f>ROUND(AM795*AN795,2)</f>
        <v>0</v>
      </c>
      <c r="AR795" s="19" t="n" hidden="false">
        <f>ROUND(AM795*AO795,2)</f>
        <v>0</v>
      </c>
      <c r="AS795" s="19" t="n" hidden="false">
        <f>AQ795+AR795</f>
        <v>0</v>
      </c>
      <c r="AT795" s="21" t="n" hidden="false">
        <f>AS795/N795-1</f>
        <v>-1</v>
      </c>
    </row>
    <row r="796" customFormat="false" hidden="false" outlineLevel="0" collapsed="false">
      <c r="A796" s="18" t="inlineStr">
        <is>
          <t xml:space="preserve">1.1.1.2.1.1.1.3.1</t>
        </is>
      </c>
      <c r="B796" s="18" t="inlineStr">
        <is>
          <t xml:space="preserve"/>
        </is>
      </c>
      <c r="C796" s="22" t="inlineStr">
        <is>
          <t xml:space="preserve">Заземления переносные_</t>
        </is>
      </c>
      <c r="D796" s="7" t="inlineStr">
        <is>
          <t xml:space="preserve"/>
        </is>
      </c>
      <c r="E796" s="7" t="inlineStr">
        <is>
          <t xml:space="preserve"/>
        </is>
      </c>
      <c r="F796" s="7" t="inlineStr">
        <is>
          <t xml:space="preserve">КОМПЛ</t>
        </is>
      </c>
      <c r="G796" s="7" t="inlineStr">
        <is>
          <t xml:space="preserve">1</t>
        </is>
      </c>
      <c r="H796" s="8" t="n">
        <v>1</v>
      </c>
      <c r="I796" s="20" t="n">
        <v>0</v>
      </c>
      <c r="J796" s="19" t="n">
        <v/>
      </c>
      <c r="K796" s="19" t="n">
        <f>ROUND(I796,2)+J796</f>
        <v>0</v>
      </c>
      <c r="L796" s="19" t="n">
        <f>ROUND(H796*ROUND(I796,2),2)</f>
        <v>0</v>
      </c>
      <c r="M796" s="19" t="n">
        <v/>
      </c>
      <c r="N796" s="19" t="n">
        <f>L796+M796</f>
        <v>0</v>
      </c>
      <c r="O796" s="8" t="n">
        <v>1</v>
      </c>
      <c r="P796" s="20" t="n" hidden="false">
        <v>5250</v>
      </c>
      <c r="Q796" s="19" t="n" hidden="false">
        <v/>
      </c>
      <c r="R796" s="19" t="n" hidden="false">
        <f>P796+Q796</f>
        <v>5250</v>
      </c>
      <c r="S796" s="19" t="n" hidden="false">
        <f>ROUND(O796*P796,2)</f>
        <v>5250</v>
      </c>
      <c r="T796" s="19" t="n" hidden="false">
        <v/>
      </c>
      <c r="U796" s="19" t="n" hidden="false">
        <f>S796+T796</f>
        <v>5250</v>
      </c>
      <c r="V796" s="21" t="n" hidden="false">
        <f>U796/N796-1</f>
        <v>Infinity</v>
      </c>
      <c r="W796" s="8" t="n">
        <v>1</v>
      </c>
      <c r="X796" s="20" t="n" hidden="false">
        <v>6650</v>
      </c>
      <c r="Y796" s="19" t="n" hidden="false">
        <v/>
      </c>
      <c r="Z796" s="19" t="n" hidden="false">
        <f>X796+Y796</f>
        <v>6650</v>
      </c>
      <c r="AA796" s="19" t="n" hidden="false">
        <f>ROUND(W796*X796,2)</f>
        <v>6650</v>
      </c>
      <c r="AB796" s="19" t="n" hidden="false">
        <v/>
      </c>
      <c r="AC796" s="19" t="n" hidden="false">
        <f>AA796+AB796</f>
        <v>6650</v>
      </c>
      <c r="AD796" s="21" t="n" hidden="false">
        <f>AC796/N796-1</f>
        <v>Infinity</v>
      </c>
      <c r="AE796" s="8" t="n">
        <v>1</v>
      </c>
      <c r="AF796" s="20" t="n" hidden="false">
        <v>500</v>
      </c>
      <c r="AG796" s="19" t="n" hidden="false">
        <v/>
      </c>
      <c r="AH796" s="19" t="n" hidden="false">
        <f>AF796+AG796</f>
        <v>500</v>
      </c>
      <c r="AI796" s="19" t="n" hidden="false">
        <f>ROUND(AE796*AF796,2)</f>
        <v>500</v>
      </c>
      <c r="AJ796" s="19" t="n" hidden="false">
        <v/>
      </c>
      <c r="AK796" s="19" t="n" hidden="false">
        <f>AI796+AJ796</f>
        <v>500</v>
      </c>
      <c r="AL796" s="21" t="n" hidden="false">
        <f>AK796/N796-1</f>
        <v>Infinity</v>
      </c>
      <c r="AM796" s="8" t="n">
        <v>0</v>
      </c>
      <c r="AN796" s="19" t="n" hidden="false">
        <v>0</v>
      </c>
      <c r="AO796" s="19" t="n" hidden="false">
        <v/>
      </c>
      <c r="AP796" s="19" t="n" hidden="false">
        <f>AN796+AO796</f>
        <v>0</v>
      </c>
      <c r="AQ796" s="19" t="n" hidden="false">
        <f>ROUND(AM796*AN796,2)</f>
        <v>0</v>
      </c>
      <c r="AR796" s="19" t="n" hidden="false">
        <v/>
      </c>
      <c r="AS796" s="19" t="n" hidden="false">
        <f>AQ796+AR796</f>
        <v>0</v>
      </c>
      <c r="AT796" s="21" t="n" hidden="false">
        <f>AS796/N796-1</f>
        <v>NaN</v>
      </c>
    </row>
    <row r="797" customFormat="false" hidden="false" outlineLevel="0" collapsed="false">
      <c r="A797" s="18" t="inlineStr">
        <is>
          <t xml:space="preserve">1.1.1.2.1.1.1.3.2</t>
        </is>
      </c>
      <c r="B797" s="18" t="inlineStr">
        <is>
          <t xml:space="preserve"/>
        </is>
      </c>
      <c r="C797" s="22" t="inlineStr">
        <is>
          <t xml:space="preserve">Аптечка_</t>
        </is>
      </c>
      <c r="D797" s="7" t="inlineStr">
        <is>
          <t xml:space="preserve"/>
        </is>
      </c>
      <c r="E797" s="7" t="inlineStr">
        <is>
          <t xml:space="preserve"/>
        </is>
      </c>
      <c r="F797" s="7" t="inlineStr">
        <is>
          <t xml:space="preserve">ШТ</t>
        </is>
      </c>
      <c r="G797" s="7" t="inlineStr">
        <is>
          <t xml:space="preserve">1</t>
        </is>
      </c>
      <c r="H797" s="8" t="n">
        <v>1</v>
      </c>
      <c r="I797" s="20" t="n">
        <v>2954.24</v>
      </c>
      <c r="J797" s="19" t="n">
        <v/>
      </c>
      <c r="K797" s="19" t="n">
        <f>ROUND(I797,2)+J797</f>
        <v>2954.24</v>
      </c>
      <c r="L797" s="19" t="n">
        <f>ROUND(H797*ROUND(I797,2),2)</f>
        <v>2954.24</v>
      </c>
      <c r="M797" s="19" t="n">
        <v/>
      </c>
      <c r="N797" s="19" t="n">
        <f>L797+M797</f>
        <v>2954.24</v>
      </c>
      <c r="O797" s="8" t="n">
        <v>1</v>
      </c>
      <c r="P797" s="20" t="n" hidden="false">
        <v>1550</v>
      </c>
      <c r="Q797" s="19" t="n" hidden="false">
        <v/>
      </c>
      <c r="R797" s="19" t="n" hidden="false">
        <f>P797+Q797</f>
        <v>1550</v>
      </c>
      <c r="S797" s="19" t="n" hidden="false">
        <f>ROUND(O797*P797,2)</f>
        <v>1550</v>
      </c>
      <c r="T797" s="19" t="n" hidden="false">
        <v/>
      </c>
      <c r="U797" s="19" t="n" hidden="false">
        <f>S797+T797</f>
        <v>1550</v>
      </c>
      <c r="V797" s="21" t="n" hidden="false">
        <f>U797/N797-1</f>
        <v>-0.4753303726169844</v>
      </c>
      <c r="W797" s="8" t="n">
        <v>1</v>
      </c>
      <c r="X797" s="20" t="n" hidden="false">
        <v>1680</v>
      </c>
      <c r="Y797" s="19" t="n" hidden="false">
        <v/>
      </c>
      <c r="Z797" s="19" t="n" hidden="false">
        <f>X797+Y797</f>
        <v>1680</v>
      </c>
      <c r="AA797" s="19" t="n" hidden="false">
        <f>ROUND(W797*X797,2)</f>
        <v>1680</v>
      </c>
      <c r="AB797" s="19" t="n" hidden="false">
        <v/>
      </c>
      <c r="AC797" s="19" t="n" hidden="false">
        <f>AA797+AB797</f>
        <v>1680</v>
      </c>
      <c r="AD797" s="21" t="n" hidden="false">
        <f>AC797/N797-1</f>
        <v>-0.43132582322357016</v>
      </c>
      <c r="AE797" s="8" t="n">
        <v>1</v>
      </c>
      <c r="AF797" s="20" t="n" hidden="false">
        <v>1500</v>
      </c>
      <c r="AG797" s="19" t="n" hidden="false">
        <v/>
      </c>
      <c r="AH797" s="19" t="n" hidden="false">
        <f>AF797+AG797</f>
        <v>1500</v>
      </c>
      <c r="AI797" s="19" t="n" hidden="false">
        <f>ROUND(AE797*AF797,2)</f>
        <v>1500</v>
      </c>
      <c r="AJ797" s="19" t="n" hidden="false">
        <v/>
      </c>
      <c r="AK797" s="19" t="n" hidden="false">
        <f>AI797+AJ797</f>
        <v>1500</v>
      </c>
      <c r="AL797" s="21" t="n" hidden="false">
        <f>AK797/N797-1</f>
        <v>-0.4922551993067591</v>
      </c>
      <c r="AM797" s="8" t="n">
        <v>0</v>
      </c>
      <c r="AN797" s="19" t="n" hidden="false">
        <v>0</v>
      </c>
      <c r="AO797" s="19" t="n" hidden="false">
        <v/>
      </c>
      <c r="AP797" s="19" t="n" hidden="false">
        <f>AN797+AO797</f>
        <v>0</v>
      </c>
      <c r="AQ797" s="19" t="n" hidden="false">
        <f>ROUND(AM797*AN797,2)</f>
        <v>0</v>
      </c>
      <c r="AR797" s="19" t="n" hidden="false">
        <v/>
      </c>
      <c r="AS797" s="19" t="n" hidden="false">
        <f>AQ797+AR797</f>
        <v>0</v>
      </c>
      <c r="AT797" s="21" t="n" hidden="false">
        <f>AS797/N797-1</f>
        <v>-1</v>
      </c>
    </row>
    <row r="798" customFormat="false" hidden="false" outlineLevel="0" collapsed="false">
      <c r="A798" s="18" t="inlineStr">
        <is>
          <t xml:space="preserve">1.1.1.2.1.1.1.3.3</t>
        </is>
      </c>
      <c r="B798" s="18" t="inlineStr">
        <is>
          <t xml:space="preserve"/>
        </is>
      </c>
      <c r="C798" s="22" t="inlineStr">
        <is>
          <t xml:space="preserve">Защитные очки</t>
        </is>
      </c>
      <c r="D798" s="7" t="inlineStr">
        <is>
          <t xml:space="preserve"/>
        </is>
      </c>
      <c r="E798" s="7" t="inlineStr">
        <is>
          <t xml:space="preserve"/>
        </is>
      </c>
      <c r="F798" s="7" t="inlineStr">
        <is>
          <t xml:space="preserve">ШТ</t>
        </is>
      </c>
      <c r="G798" s="7" t="inlineStr">
        <is>
          <t xml:space="preserve">1</t>
        </is>
      </c>
      <c r="H798" s="8" t="n">
        <v>1</v>
      </c>
      <c r="I798" s="20" t="n">
        <v>72.85</v>
      </c>
      <c r="J798" s="19" t="n">
        <v/>
      </c>
      <c r="K798" s="19" t="n">
        <f>ROUND(I798,2)+J798</f>
        <v>72.85</v>
      </c>
      <c r="L798" s="19" t="n">
        <f>ROUND(H798*ROUND(I798,2),2)</f>
        <v>72.85</v>
      </c>
      <c r="M798" s="19" t="n">
        <v/>
      </c>
      <c r="N798" s="19" t="n">
        <f>L798+M798</f>
        <v>72.85</v>
      </c>
      <c r="O798" s="8" t="n">
        <v>1</v>
      </c>
      <c r="P798" s="20" t="n" hidden="false">
        <v>347</v>
      </c>
      <c r="Q798" s="19" t="n" hidden="false">
        <v/>
      </c>
      <c r="R798" s="19" t="n" hidden="false">
        <f>P798+Q798</f>
        <v>347</v>
      </c>
      <c r="S798" s="19" t="n" hidden="false">
        <f>ROUND(O798*P798,2)</f>
        <v>347</v>
      </c>
      <c r="T798" s="19" t="n" hidden="false">
        <v/>
      </c>
      <c r="U798" s="19" t="n" hidden="false">
        <f>S798+T798</f>
        <v>347</v>
      </c>
      <c r="V798" s="21" t="n" hidden="false">
        <f>U798/N798-1</f>
        <v>3.7632120796156494</v>
      </c>
      <c r="W798" s="8" t="n">
        <v>1</v>
      </c>
      <c r="X798" s="20" t="n" hidden="false">
        <v>195</v>
      </c>
      <c r="Y798" s="19" t="n" hidden="false">
        <v/>
      </c>
      <c r="Z798" s="19" t="n" hidden="false">
        <f>X798+Y798</f>
        <v>195</v>
      </c>
      <c r="AA798" s="19" t="n" hidden="false">
        <f>ROUND(W798*X798,2)</f>
        <v>195</v>
      </c>
      <c r="AB798" s="19" t="n" hidden="false">
        <v/>
      </c>
      <c r="AC798" s="19" t="n" hidden="false">
        <f>AA798+AB798</f>
        <v>195</v>
      </c>
      <c r="AD798" s="21" t="n" hidden="false">
        <f>AC798/N798-1</f>
        <v>1.6767330130404945</v>
      </c>
      <c r="AE798" s="8" t="n">
        <v>1</v>
      </c>
      <c r="AF798" s="20" t="n" hidden="false">
        <v>500</v>
      </c>
      <c r="AG798" s="19" t="n" hidden="false">
        <v/>
      </c>
      <c r="AH798" s="19" t="n" hidden="false">
        <f>AF798+AG798</f>
        <v>500</v>
      </c>
      <c r="AI798" s="19" t="n" hidden="false">
        <f>ROUND(AE798*AF798,2)</f>
        <v>500</v>
      </c>
      <c r="AJ798" s="19" t="n" hidden="false">
        <v/>
      </c>
      <c r="AK798" s="19" t="n" hidden="false">
        <f>AI798+AJ798</f>
        <v>500</v>
      </c>
      <c r="AL798" s="21" t="n" hidden="false">
        <f>AK798/N798-1</f>
        <v>5.863417982155114</v>
      </c>
      <c r="AM798" s="8" t="n">
        <v>0</v>
      </c>
      <c r="AN798" s="19" t="n" hidden="false">
        <v>0</v>
      </c>
      <c r="AO798" s="19" t="n" hidden="false">
        <v/>
      </c>
      <c r="AP798" s="19" t="n" hidden="false">
        <f>AN798+AO798</f>
        <v>0</v>
      </c>
      <c r="AQ798" s="19" t="n" hidden="false">
        <f>ROUND(AM798*AN798,2)</f>
        <v>0</v>
      </c>
      <c r="AR798" s="19" t="n" hidden="false">
        <v/>
      </c>
      <c r="AS798" s="19" t="n" hidden="false">
        <f>AQ798+AR798</f>
        <v>0</v>
      </c>
      <c r="AT798" s="21" t="n" hidden="false">
        <f>AS798/N798-1</f>
        <v>-1</v>
      </c>
    </row>
    <row r="799" customFormat="false" hidden="false" outlineLevel="0" collapsed="false">
      <c r="A799" s="18" t="inlineStr">
        <is>
          <t xml:space="preserve">1.1.1.2.1.1.1.3.4</t>
        </is>
      </c>
      <c r="B799" s="18" t="inlineStr">
        <is>
          <t xml:space="preserve"/>
        </is>
      </c>
      <c r="C799" s="22" t="inlineStr">
        <is>
          <t xml:space="preserve">Диэлектрические галоши_</t>
        </is>
      </c>
      <c r="D799" s="7" t="inlineStr">
        <is>
          <t xml:space="preserve"/>
        </is>
      </c>
      <c r="E799" s="7" t="inlineStr">
        <is>
          <t xml:space="preserve"/>
        </is>
      </c>
      <c r="F799" s="7" t="inlineStr">
        <is>
          <t xml:space="preserve">ШТ</t>
        </is>
      </c>
      <c r="G799" s="7" t="inlineStr">
        <is>
          <t xml:space="preserve">1</t>
        </is>
      </c>
      <c r="H799" s="8" t="n">
        <v>2</v>
      </c>
      <c r="I799" s="20" t="n">
        <v>876.44</v>
      </c>
      <c r="J799" s="19" t="n">
        <v/>
      </c>
      <c r="K799" s="19" t="n">
        <f>ROUND(I799,2)+J799</f>
        <v>876.44</v>
      </c>
      <c r="L799" s="19" t="n">
        <f>ROUND(H799*ROUND(I799,2),2)</f>
        <v>1752.88</v>
      </c>
      <c r="M799" s="19" t="n">
        <v/>
      </c>
      <c r="N799" s="19" t="n">
        <f>L799+M799</f>
        <v>1752.88</v>
      </c>
      <c r="O799" s="8" t="n">
        <v>2</v>
      </c>
      <c r="P799" s="20" t="n" hidden="false">
        <v>766</v>
      </c>
      <c r="Q799" s="19" t="n" hidden="false">
        <v/>
      </c>
      <c r="R799" s="19" t="n" hidden="false">
        <f>P799+Q799</f>
        <v>766</v>
      </c>
      <c r="S799" s="19" t="n" hidden="false">
        <f>ROUND(O799*P799,2)</f>
        <v>1532</v>
      </c>
      <c r="T799" s="19" t="n" hidden="false">
        <v/>
      </c>
      <c r="U799" s="19" t="n" hidden="false">
        <f>S799+T799</f>
        <v>1532</v>
      </c>
      <c r="V799" s="21" t="n" hidden="false">
        <f>U799/N799-1</f>
        <v>-0.12600976678380726</v>
      </c>
      <c r="W799" s="8" t="n">
        <v>2</v>
      </c>
      <c r="X799" s="20" t="n" hidden="false">
        <v>1150</v>
      </c>
      <c r="Y799" s="19" t="n" hidden="false">
        <v/>
      </c>
      <c r="Z799" s="19" t="n" hidden="false">
        <f>X799+Y799</f>
        <v>1150</v>
      </c>
      <c r="AA799" s="19" t="n" hidden="false">
        <f>ROUND(W799*X799,2)</f>
        <v>2300</v>
      </c>
      <c r="AB799" s="19" t="n" hidden="false">
        <v/>
      </c>
      <c r="AC799" s="19" t="n" hidden="false">
        <f>AA799+AB799</f>
        <v>2300</v>
      </c>
      <c r="AD799" s="21" t="n" hidden="false">
        <f>AC799/N799-1</f>
        <v>0.31212632924102035</v>
      </c>
      <c r="AE799" s="8" t="n">
        <v>2</v>
      </c>
      <c r="AF799" s="20" t="n" hidden="false">
        <v>500</v>
      </c>
      <c r="AG799" s="19" t="n" hidden="false">
        <v/>
      </c>
      <c r="AH799" s="19" t="n" hidden="false">
        <f>AF799+AG799</f>
        <v>500</v>
      </c>
      <c r="AI799" s="19" t="n" hidden="false">
        <f>ROUND(AE799*AF799,2)</f>
        <v>1000</v>
      </c>
      <c r="AJ799" s="19" t="n" hidden="false">
        <v/>
      </c>
      <c r="AK799" s="19" t="n" hidden="false">
        <f>AI799+AJ799</f>
        <v>1000</v>
      </c>
      <c r="AL799" s="21" t="n" hidden="false">
        <f>AK799/N799-1</f>
        <v>-0.42951029163433896</v>
      </c>
      <c r="AM799" s="8" t="n">
        <v>0</v>
      </c>
      <c r="AN799" s="19" t="n" hidden="false">
        <v>0</v>
      </c>
      <c r="AO799" s="19" t="n" hidden="false">
        <v/>
      </c>
      <c r="AP799" s="19" t="n" hidden="false">
        <f>AN799+AO799</f>
        <v>0</v>
      </c>
      <c r="AQ799" s="19" t="n" hidden="false">
        <f>ROUND(AM799*AN799,2)</f>
        <v>0</v>
      </c>
      <c r="AR799" s="19" t="n" hidden="false">
        <v/>
      </c>
      <c r="AS799" s="19" t="n" hidden="false">
        <f>AQ799+AR799</f>
        <v>0</v>
      </c>
      <c r="AT799" s="21" t="n" hidden="false">
        <f>AS799/N799-1</f>
        <v>-1</v>
      </c>
    </row>
    <row r="800" customFormat="false" hidden="false" outlineLevel="0" collapsed="false">
      <c r="A800" s="18" t="inlineStr">
        <is>
          <t xml:space="preserve">1.1.1.2.1.1.1.3.5</t>
        </is>
      </c>
      <c r="B800" s="18" t="inlineStr">
        <is>
          <t xml:space="preserve"/>
        </is>
      </c>
      <c r="C800" s="22" t="inlineStr">
        <is>
          <t xml:space="preserve">Диэлектрические ковры_ /  800х1500 мм</t>
        </is>
      </c>
      <c r="D800" s="7" t="inlineStr">
        <is>
          <t xml:space="preserve"/>
        </is>
      </c>
      <c r="E800" s="7" t="inlineStr">
        <is>
          <t xml:space="preserve"/>
        </is>
      </c>
      <c r="F800" s="7" t="inlineStr">
        <is>
          <t xml:space="preserve">ШТ</t>
        </is>
      </c>
      <c r="G800" s="7" t="inlineStr">
        <is>
          <t xml:space="preserve">1</t>
        </is>
      </c>
      <c r="H800" s="8" t="n">
        <v>3</v>
      </c>
      <c r="I800" s="20" t="n">
        <v>0</v>
      </c>
      <c r="J800" s="19" t="n">
        <v/>
      </c>
      <c r="K800" s="19" t="n">
        <f>ROUND(I800,2)+J800</f>
        <v>0</v>
      </c>
      <c r="L800" s="19" t="n">
        <f>ROUND(H800*ROUND(I800,2),2)</f>
        <v>0</v>
      </c>
      <c r="M800" s="19" t="n">
        <v/>
      </c>
      <c r="N800" s="19" t="n">
        <f>L800+M800</f>
        <v>0</v>
      </c>
      <c r="O800" s="8" t="n">
        <v>3</v>
      </c>
      <c r="P800" s="20" t="n" hidden="false">
        <v>2800</v>
      </c>
      <c r="Q800" s="19" t="n" hidden="false">
        <v/>
      </c>
      <c r="R800" s="19" t="n" hidden="false">
        <f>P800+Q800</f>
        <v>2800</v>
      </c>
      <c r="S800" s="19" t="n" hidden="false">
        <f>ROUND(O800*P800,2)</f>
        <v>8400</v>
      </c>
      <c r="T800" s="19" t="n" hidden="false">
        <v/>
      </c>
      <c r="U800" s="19" t="n" hidden="false">
        <f>S800+T800</f>
        <v>8400</v>
      </c>
      <c r="V800" s="21" t="n" hidden="false">
        <f>U800/N800-1</f>
        <v>Infinity</v>
      </c>
      <c r="W800" s="8" t="n">
        <v>3</v>
      </c>
      <c r="X800" s="20" t="n" hidden="false">
        <v>2280</v>
      </c>
      <c r="Y800" s="19" t="n" hidden="false">
        <v/>
      </c>
      <c r="Z800" s="19" t="n" hidden="false">
        <f>X800+Y800</f>
        <v>2280</v>
      </c>
      <c r="AA800" s="19" t="n" hidden="false">
        <f>ROUND(W800*X800,2)</f>
        <v>6840</v>
      </c>
      <c r="AB800" s="19" t="n" hidden="false">
        <v/>
      </c>
      <c r="AC800" s="19" t="n" hidden="false">
        <f>AA800+AB800</f>
        <v>6840</v>
      </c>
      <c r="AD800" s="21" t="n" hidden="false">
        <f>AC800/N800-1</f>
        <v>Infinity</v>
      </c>
      <c r="AE800" s="8" t="n">
        <v>3</v>
      </c>
      <c r="AF800" s="20" t="n" hidden="false">
        <v>1500</v>
      </c>
      <c r="AG800" s="19" t="n" hidden="false">
        <v/>
      </c>
      <c r="AH800" s="19" t="n" hidden="false">
        <f>AF800+AG800</f>
        <v>1500</v>
      </c>
      <c r="AI800" s="19" t="n" hidden="false">
        <f>ROUND(AE800*AF800,2)</f>
        <v>4500</v>
      </c>
      <c r="AJ800" s="19" t="n" hidden="false">
        <v/>
      </c>
      <c r="AK800" s="19" t="n" hidden="false">
        <f>AI800+AJ800</f>
        <v>4500</v>
      </c>
      <c r="AL800" s="21" t="n" hidden="false">
        <f>AK800/N800-1</f>
        <v>Infinity</v>
      </c>
      <c r="AM800" s="8" t="n">
        <v>0</v>
      </c>
      <c r="AN800" s="19" t="n" hidden="false">
        <v>0</v>
      </c>
      <c r="AO800" s="19" t="n" hidden="false">
        <v/>
      </c>
      <c r="AP800" s="19" t="n" hidden="false">
        <f>AN800+AO800</f>
        <v>0</v>
      </c>
      <c r="AQ800" s="19" t="n" hidden="false">
        <f>ROUND(AM800*AN800,2)</f>
        <v>0</v>
      </c>
      <c r="AR800" s="19" t="n" hidden="false">
        <v/>
      </c>
      <c r="AS800" s="19" t="n" hidden="false">
        <f>AQ800+AR800</f>
        <v>0</v>
      </c>
      <c r="AT800" s="21" t="n" hidden="false">
        <f>AS800/N800-1</f>
        <v>NaN</v>
      </c>
    </row>
    <row r="801" customFormat="false" hidden="false" outlineLevel="0" collapsed="false">
      <c r="A801" s="18" t="inlineStr">
        <is>
          <t xml:space="preserve">1.1.1.2.1.1.1.3.6</t>
        </is>
      </c>
      <c r="B801" s="18" t="inlineStr">
        <is>
          <t xml:space="preserve"/>
        </is>
      </c>
      <c r="C801" s="22" t="inlineStr">
        <is>
          <t xml:space="preserve">Предупредительные плакаты и знаки безопасности_</t>
        </is>
      </c>
      <c r="D801" s="7" t="inlineStr">
        <is>
          <t xml:space="preserve"/>
        </is>
      </c>
      <c r="E801" s="7" t="inlineStr">
        <is>
          <t xml:space="preserve"/>
        </is>
      </c>
      <c r="F801" s="7" t="inlineStr">
        <is>
          <t xml:space="preserve">ШТ</t>
        </is>
      </c>
      <c r="G801" s="7" t="inlineStr">
        <is>
          <t xml:space="preserve">1</t>
        </is>
      </c>
      <c r="H801" s="8" t="n">
        <v>2</v>
      </c>
      <c r="I801" s="20" t="n">
        <v>214.94</v>
      </c>
      <c r="J801" s="19" t="n">
        <v/>
      </c>
      <c r="K801" s="19" t="n">
        <f>ROUND(I801,2)+J801</f>
        <v>214.94</v>
      </c>
      <c r="L801" s="19" t="n">
        <f>ROUND(H801*ROUND(I801,2),2)</f>
        <v>429.88</v>
      </c>
      <c r="M801" s="19" t="n">
        <v/>
      </c>
      <c r="N801" s="19" t="n">
        <f>L801+M801</f>
        <v>429.88</v>
      </c>
      <c r="O801" s="8" t="n">
        <v>2</v>
      </c>
      <c r="P801" s="20" t="n" hidden="false">
        <v>500</v>
      </c>
      <c r="Q801" s="19" t="n" hidden="false">
        <v/>
      </c>
      <c r="R801" s="19" t="n" hidden="false">
        <f>P801+Q801</f>
        <v>500</v>
      </c>
      <c r="S801" s="19" t="n" hidden="false">
        <f>ROUND(O801*P801,2)</f>
        <v>1000</v>
      </c>
      <c r="T801" s="19" t="n" hidden="false">
        <v/>
      </c>
      <c r="U801" s="19" t="n" hidden="false">
        <f>S801+T801</f>
        <v>1000</v>
      </c>
      <c r="V801" s="21" t="n" hidden="false">
        <f>U801/N801-1</f>
        <v>1.3262305759746909</v>
      </c>
      <c r="W801" s="8" t="n">
        <v>2</v>
      </c>
      <c r="X801" s="20" t="n" hidden="false">
        <v>2100</v>
      </c>
      <c r="Y801" s="19" t="n" hidden="false">
        <v/>
      </c>
      <c r="Z801" s="19" t="n" hidden="false">
        <f>X801+Y801</f>
        <v>2100</v>
      </c>
      <c r="AA801" s="19" t="n" hidden="false">
        <f>ROUND(W801*X801,2)</f>
        <v>4200</v>
      </c>
      <c r="AB801" s="19" t="n" hidden="false">
        <v/>
      </c>
      <c r="AC801" s="19" t="n" hidden="false">
        <f>AA801+AB801</f>
        <v>4200</v>
      </c>
      <c r="AD801" s="21" t="n" hidden="false">
        <f>AC801/N801-1</f>
        <v>8.7701684190937</v>
      </c>
      <c r="AE801" s="8" t="n">
        <v>2</v>
      </c>
      <c r="AF801" s="20" t="n" hidden="false">
        <v>2000</v>
      </c>
      <c r="AG801" s="19" t="n" hidden="false">
        <v/>
      </c>
      <c r="AH801" s="19" t="n" hidden="false">
        <f>AF801+AG801</f>
        <v>2000</v>
      </c>
      <c r="AI801" s="19" t="n" hidden="false">
        <f>ROUND(AE801*AF801,2)</f>
        <v>4000</v>
      </c>
      <c r="AJ801" s="19" t="n" hidden="false">
        <v/>
      </c>
      <c r="AK801" s="19" t="n" hidden="false">
        <f>AI801+AJ801</f>
        <v>4000</v>
      </c>
      <c r="AL801" s="21" t="n" hidden="false">
        <f>AK801/N801-1</f>
        <v>8.304922303898763</v>
      </c>
      <c r="AM801" s="8" t="n">
        <v>0</v>
      </c>
      <c r="AN801" s="19" t="n" hidden="false">
        <v>0</v>
      </c>
      <c r="AO801" s="19" t="n" hidden="false">
        <v/>
      </c>
      <c r="AP801" s="19" t="n" hidden="false">
        <f>AN801+AO801</f>
        <v>0</v>
      </c>
      <c r="AQ801" s="19" t="n" hidden="false">
        <f>ROUND(AM801*AN801,2)</f>
        <v>0</v>
      </c>
      <c r="AR801" s="19" t="n" hidden="false">
        <v/>
      </c>
      <c r="AS801" s="19" t="n" hidden="false">
        <f>AQ801+AR801</f>
        <v>0</v>
      </c>
      <c r="AT801" s="21" t="n" hidden="false">
        <f>AS801/N801-1</f>
        <v>-1</v>
      </c>
    </row>
    <row r="802" customFormat="false" hidden="false" outlineLevel="0" collapsed="false">
      <c r="A802" s="18" t="inlineStr">
        <is>
          <t xml:space="preserve">1.1.1.2.1.1.1.3.7</t>
        </is>
      </c>
      <c r="B802" s="18" t="inlineStr">
        <is>
          <t xml:space="preserve"/>
        </is>
      </c>
      <c r="C802" s="22" t="inlineStr">
        <is>
          <t xml:space="preserve">Указатель напряжения_ / 10-500 В</t>
        </is>
      </c>
      <c r="D802" s="7" t="inlineStr">
        <is>
          <t xml:space="preserve"/>
        </is>
      </c>
      <c r="E802" s="7" t="inlineStr">
        <is>
          <t xml:space="preserve"/>
        </is>
      </c>
      <c r="F802" s="7" t="inlineStr">
        <is>
          <t xml:space="preserve">ШТ</t>
        </is>
      </c>
      <c r="G802" s="7" t="inlineStr">
        <is>
          <t xml:space="preserve">1</t>
        </is>
      </c>
      <c r="H802" s="8" t="n">
        <v>2</v>
      </c>
      <c r="I802" s="20" t="n">
        <v>0</v>
      </c>
      <c r="J802" s="19" t="n">
        <v/>
      </c>
      <c r="K802" s="19" t="n">
        <f>ROUND(I802,2)+J802</f>
        <v>0</v>
      </c>
      <c r="L802" s="19" t="n">
        <f>ROUND(H802*ROUND(I802,2),2)</f>
        <v>0</v>
      </c>
      <c r="M802" s="19" t="n">
        <v/>
      </c>
      <c r="N802" s="19" t="n">
        <f>L802+M802</f>
        <v>0</v>
      </c>
      <c r="O802" s="8" t="n">
        <v>2</v>
      </c>
      <c r="P802" s="20" t="n" hidden="false">
        <v>3500</v>
      </c>
      <c r="Q802" s="19" t="n" hidden="false">
        <v/>
      </c>
      <c r="R802" s="19" t="n" hidden="false">
        <f>P802+Q802</f>
        <v>3500</v>
      </c>
      <c r="S802" s="19" t="n" hidden="false">
        <f>ROUND(O802*P802,2)</f>
        <v>7000</v>
      </c>
      <c r="T802" s="19" t="n" hidden="false">
        <v/>
      </c>
      <c r="U802" s="19" t="n" hidden="false">
        <f>S802+T802</f>
        <v>7000</v>
      </c>
      <c r="V802" s="21" t="n" hidden="false">
        <f>U802/N802-1</f>
        <v>Infinity</v>
      </c>
      <c r="W802" s="8" t="n">
        <v>2</v>
      </c>
      <c r="X802" s="20" t="n" hidden="false">
        <v>1700</v>
      </c>
      <c r="Y802" s="19" t="n" hidden="false">
        <v/>
      </c>
      <c r="Z802" s="19" t="n" hidden="false">
        <f>X802+Y802</f>
        <v>1700</v>
      </c>
      <c r="AA802" s="19" t="n" hidden="false">
        <f>ROUND(W802*X802,2)</f>
        <v>3400</v>
      </c>
      <c r="AB802" s="19" t="n" hidden="false">
        <v/>
      </c>
      <c r="AC802" s="19" t="n" hidden="false">
        <f>AA802+AB802</f>
        <v>3400</v>
      </c>
      <c r="AD802" s="21" t="n" hidden="false">
        <f>AC802/N802-1</f>
        <v>Infinity</v>
      </c>
      <c r="AE802" s="8" t="n">
        <v>2</v>
      </c>
      <c r="AF802" s="20" t="n" hidden="false">
        <v>500</v>
      </c>
      <c r="AG802" s="19" t="n" hidden="false">
        <v/>
      </c>
      <c r="AH802" s="19" t="n" hidden="false">
        <f>AF802+AG802</f>
        <v>500</v>
      </c>
      <c r="AI802" s="19" t="n" hidden="false">
        <f>ROUND(AE802*AF802,2)</f>
        <v>1000</v>
      </c>
      <c r="AJ802" s="19" t="n" hidden="false">
        <v/>
      </c>
      <c r="AK802" s="19" t="n" hidden="false">
        <f>AI802+AJ802</f>
        <v>1000</v>
      </c>
      <c r="AL802" s="21" t="n" hidden="false">
        <f>AK802/N802-1</f>
        <v>Infinity</v>
      </c>
      <c r="AM802" s="8" t="n">
        <v>0</v>
      </c>
      <c r="AN802" s="19" t="n" hidden="false">
        <v>0</v>
      </c>
      <c r="AO802" s="19" t="n" hidden="false">
        <v/>
      </c>
      <c r="AP802" s="19" t="n" hidden="false">
        <f>AN802+AO802</f>
        <v>0</v>
      </c>
      <c r="AQ802" s="19" t="n" hidden="false">
        <f>ROUND(AM802*AN802,2)</f>
        <v>0</v>
      </c>
      <c r="AR802" s="19" t="n" hidden="false">
        <v/>
      </c>
      <c r="AS802" s="19" t="n" hidden="false">
        <f>AQ802+AR802</f>
        <v>0</v>
      </c>
      <c r="AT802" s="21" t="n" hidden="false">
        <f>AS802/N802-1</f>
        <v>NaN</v>
      </c>
    </row>
    <row r="803" customFormat="false" hidden="false" outlineLevel="0" collapsed="false">
      <c r="A803" s="18" t="inlineStr">
        <is>
          <t xml:space="preserve">1.1.1.2.1.1.1.3.8</t>
        </is>
      </c>
      <c r="B803" s="18" t="inlineStr">
        <is>
          <t xml:space="preserve"/>
        </is>
      </c>
      <c r="C803" s="22" t="inlineStr">
        <is>
          <t xml:space="preserve">Перчатки диэлектрические до 1 кВ/Безшовные</t>
        </is>
      </c>
      <c r="D803" s="7" t="inlineStr">
        <is>
          <t xml:space="preserve"/>
        </is>
      </c>
      <c r="E803" s="7" t="inlineStr">
        <is>
          <t xml:space="preserve"/>
        </is>
      </c>
      <c r="F803" s="7" t="inlineStr">
        <is>
          <t xml:space="preserve">ПАР</t>
        </is>
      </c>
      <c r="G803" s="7" t="inlineStr">
        <is>
          <t xml:space="preserve">1</t>
        </is>
      </c>
      <c r="H803" s="8" t="n">
        <v>2</v>
      </c>
      <c r="I803" s="20" t="n">
        <v>0</v>
      </c>
      <c r="J803" s="19" t="n">
        <v/>
      </c>
      <c r="K803" s="19" t="n">
        <f>ROUND(I803,2)+J803</f>
        <v>0</v>
      </c>
      <c r="L803" s="19" t="n">
        <f>ROUND(H803*ROUND(I803,2),2)</f>
        <v>0</v>
      </c>
      <c r="M803" s="19" t="n">
        <v/>
      </c>
      <c r="N803" s="19" t="n">
        <f>L803+M803</f>
        <v>0</v>
      </c>
      <c r="O803" s="8" t="n">
        <v>2</v>
      </c>
      <c r="P803" s="20" t="n" hidden="false">
        <v>850</v>
      </c>
      <c r="Q803" s="19" t="n" hidden="false">
        <v/>
      </c>
      <c r="R803" s="19" t="n" hidden="false">
        <f>P803+Q803</f>
        <v>850</v>
      </c>
      <c r="S803" s="19" t="n" hidden="false">
        <f>ROUND(O803*P803,2)</f>
        <v>1700</v>
      </c>
      <c r="T803" s="19" t="n" hidden="false">
        <v/>
      </c>
      <c r="U803" s="19" t="n" hidden="false">
        <f>S803+T803</f>
        <v>1700</v>
      </c>
      <c r="V803" s="21" t="n" hidden="false">
        <f>U803/N803-1</f>
        <v>Infinity</v>
      </c>
      <c r="W803" s="8" t="n">
        <v>2</v>
      </c>
      <c r="X803" s="20" t="n" hidden="false">
        <v>850</v>
      </c>
      <c r="Y803" s="19" t="n" hidden="false">
        <v/>
      </c>
      <c r="Z803" s="19" t="n" hidden="false">
        <f>X803+Y803</f>
        <v>850</v>
      </c>
      <c r="AA803" s="19" t="n" hidden="false">
        <f>ROUND(W803*X803,2)</f>
        <v>1700</v>
      </c>
      <c r="AB803" s="19" t="n" hidden="false">
        <v/>
      </c>
      <c r="AC803" s="19" t="n" hidden="false">
        <f>AA803+AB803</f>
        <v>1700</v>
      </c>
      <c r="AD803" s="21" t="n" hidden="false">
        <f>AC803/N803-1</f>
        <v>Infinity</v>
      </c>
      <c r="AE803" s="8" t="n">
        <v>2</v>
      </c>
      <c r="AF803" s="20" t="n" hidden="false">
        <v>500</v>
      </c>
      <c r="AG803" s="19" t="n" hidden="false">
        <v/>
      </c>
      <c r="AH803" s="19" t="n" hidden="false">
        <f>AF803+AG803</f>
        <v>500</v>
      </c>
      <c r="AI803" s="19" t="n" hidden="false">
        <f>ROUND(AE803*AF803,2)</f>
        <v>1000</v>
      </c>
      <c r="AJ803" s="19" t="n" hidden="false">
        <v/>
      </c>
      <c r="AK803" s="19" t="n" hidden="false">
        <f>AI803+AJ803</f>
        <v>1000</v>
      </c>
      <c r="AL803" s="21" t="n" hidden="false">
        <f>AK803/N803-1</f>
        <v>Infinity</v>
      </c>
      <c r="AM803" s="8" t="n">
        <v>0</v>
      </c>
      <c r="AN803" s="19" t="n" hidden="false">
        <v>0</v>
      </c>
      <c r="AO803" s="19" t="n" hidden="false">
        <v/>
      </c>
      <c r="AP803" s="19" t="n" hidden="false">
        <f>AN803+AO803</f>
        <v>0</v>
      </c>
      <c r="AQ803" s="19" t="n" hidden="false">
        <f>ROUND(AM803*AN803,2)</f>
        <v>0</v>
      </c>
      <c r="AR803" s="19" t="n" hidden="false">
        <v/>
      </c>
      <c r="AS803" s="19" t="n" hidden="false">
        <f>AQ803+AR803</f>
        <v>0</v>
      </c>
      <c r="AT803" s="21" t="n" hidden="false">
        <f>AS803/N803-1</f>
        <v>NaN</v>
      </c>
    </row>
    <row r="804" customFormat="false" hidden="false" outlineLevel="0" collapsed="false">
      <c r="A804" s="18" t="inlineStr">
        <is>
          <t xml:space="preserve">1.1.1.2.1.1.1.3.9</t>
        </is>
      </c>
      <c r="B804" s="18" t="inlineStr">
        <is>
          <t xml:space="preserve"/>
        </is>
      </c>
      <c r="C804" s="22" t="inlineStr">
        <is>
          <t xml:space="preserve">Огнетушитель_ / углекислотный ОУ-2</t>
        </is>
      </c>
      <c r="D804" s="7" t="inlineStr">
        <is>
          <t xml:space="preserve"/>
        </is>
      </c>
      <c r="E804" s="7" t="inlineStr">
        <is>
          <t xml:space="preserve"/>
        </is>
      </c>
      <c r="F804" s="7" t="inlineStr">
        <is>
          <t xml:space="preserve">ШТ</t>
        </is>
      </c>
      <c r="G804" s="7" t="inlineStr">
        <is>
          <t xml:space="preserve">1</t>
        </is>
      </c>
      <c r="H804" s="8" t="n">
        <v>1</v>
      </c>
      <c r="I804" s="23" t="n">
        <v>961</v>
      </c>
      <c r="J804" s="19" t="n">
        <v/>
      </c>
      <c r="K804" s="19" t="n">
        <f>ROUND(I804,2)+J804</f>
        <v>961</v>
      </c>
      <c r="L804" s="19" t="n">
        <f>ROUND(H804*ROUND(I804,2),2)</f>
        <v>961</v>
      </c>
      <c r="M804" s="19" t="n">
        <v/>
      </c>
      <c r="N804" s="19" t="n">
        <f>L804+M804</f>
        <v>961</v>
      </c>
      <c r="O804" s="8" t="n">
        <v>1</v>
      </c>
      <c r="P804" s="23" t="n" hidden="false">
        <v>961</v>
      </c>
      <c r="Q804" s="19" t="n" hidden="false">
        <v/>
      </c>
      <c r="R804" s="19" t="n" hidden="false">
        <f>P804+Q804</f>
        <v>961</v>
      </c>
      <c r="S804" s="19" t="n" hidden="false">
        <f>ROUND(O804*P804,2)</f>
        <v>961</v>
      </c>
      <c r="T804" s="19" t="n" hidden="false">
        <v/>
      </c>
      <c r="U804" s="19" t="n" hidden="false">
        <f>S804+T804</f>
        <v>961</v>
      </c>
      <c r="V804" s="21" t="n" hidden="false">
        <f>U804/N804-1</f>
        <v>0</v>
      </c>
      <c r="W804" s="8" t="n">
        <v>1</v>
      </c>
      <c r="X804" s="23" t="n" hidden="false">
        <v>961</v>
      </c>
      <c r="Y804" s="19" t="n" hidden="false">
        <v/>
      </c>
      <c r="Z804" s="19" t="n" hidden="false">
        <f>X804+Y804</f>
        <v>961</v>
      </c>
      <c r="AA804" s="19" t="n" hidden="false">
        <f>ROUND(W804*X804,2)</f>
        <v>961</v>
      </c>
      <c r="AB804" s="19" t="n" hidden="false">
        <v/>
      </c>
      <c r="AC804" s="19" t="n" hidden="false">
        <f>AA804+AB804</f>
        <v>961</v>
      </c>
      <c r="AD804" s="21" t="n" hidden="false">
        <f>AC804/N804-1</f>
        <v>0</v>
      </c>
      <c r="AE804" s="8" t="n">
        <v>1</v>
      </c>
      <c r="AF804" s="23" t="n" hidden="false">
        <v>961</v>
      </c>
      <c r="AG804" s="19" t="n" hidden="false">
        <v/>
      </c>
      <c r="AH804" s="19" t="n" hidden="false">
        <f>AF804+AG804</f>
        <v>961</v>
      </c>
      <c r="AI804" s="19" t="n" hidden="false">
        <f>ROUND(AE804*AF804,2)</f>
        <v>961</v>
      </c>
      <c r="AJ804" s="19" t="n" hidden="false">
        <v/>
      </c>
      <c r="AK804" s="19" t="n" hidden="false">
        <f>AI804+AJ804</f>
        <v>961</v>
      </c>
      <c r="AL804" s="21" t="n" hidden="false">
        <f>AK804/N804-1</f>
        <v>0</v>
      </c>
      <c r="AM804" s="8" t="n">
        <v>0</v>
      </c>
      <c r="AN804" s="23" t="n" hidden="false">
        <v>0</v>
      </c>
      <c r="AO804" s="19" t="n" hidden="false">
        <v/>
      </c>
      <c r="AP804" s="19" t="n" hidden="false">
        <f>AN804+AO804</f>
        <v>0</v>
      </c>
      <c r="AQ804" s="19" t="n" hidden="false">
        <f>ROUND(AM804*AN804,2)</f>
        <v>0</v>
      </c>
      <c r="AR804" s="19" t="n" hidden="false">
        <v/>
      </c>
      <c r="AS804" s="19" t="n" hidden="false">
        <f>AQ804+AR804</f>
        <v>0</v>
      </c>
      <c r="AT804" s="21" t="n" hidden="false">
        <f>AS804/N804-1</f>
        <v>-1</v>
      </c>
    </row>
    <row r="805" customFormat="false" hidden="false" outlineLevel="0" collapsed="false">
      <c r="A805" s="18" t="inlineStr">
        <is>
          <t xml:space="preserve">1.1.1.2.1.1.1.3.10</t>
        </is>
      </c>
      <c r="B805" s="18" t="inlineStr">
        <is>
          <t xml:space="preserve"/>
        </is>
      </c>
      <c r="C805" s="22" t="inlineStr">
        <is>
          <t xml:space="preserve">Огнетушитель_ / углекислотный ОУ-3</t>
        </is>
      </c>
      <c r="D805" s="7" t="inlineStr">
        <is>
          <t xml:space="preserve"/>
        </is>
      </c>
      <c r="E805" s="7" t="inlineStr">
        <is>
          <t xml:space="preserve"/>
        </is>
      </c>
      <c r="F805" s="7" t="inlineStr">
        <is>
          <t xml:space="preserve">ШТ</t>
        </is>
      </c>
      <c r="G805" s="7" t="inlineStr">
        <is>
          <t xml:space="preserve">1</t>
        </is>
      </c>
      <c r="H805" s="8" t="n">
        <v>1</v>
      </c>
      <c r="I805" s="20" t="n">
        <v>0</v>
      </c>
      <c r="J805" s="19" t="n">
        <v/>
      </c>
      <c r="K805" s="19" t="n">
        <f>ROUND(I805,2)+J805</f>
        <v>0</v>
      </c>
      <c r="L805" s="19" t="n">
        <f>ROUND(H805*ROUND(I805,2),2)</f>
        <v>0</v>
      </c>
      <c r="M805" s="19" t="n">
        <v/>
      </c>
      <c r="N805" s="19" t="n">
        <f>L805+M805</f>
        <v>0</v>
      </c>
      <c r="O805" s="8" t="n">
        <v>1</v>
      </c>
      <c r="P805" s="20" t="n" hidden="false">
        <v>2000</v>
      </c>
      <c r="Q805" s="19" t="n" hidden="false">
        <v/>
      </c>
      <c r="R805" s="19" t="n" hidden="false">
        <f>P805+Q805</f>
        <v>2000</v>
      </c>
      <c r="S805" s="19" t="n" hidden="false">
        <f>ROUND(O805*P805,2)</f>
        <v>2000</v>
      </c>
      <c r="T805" s="19" t="n" hidden="false">
        <v/>
      </c>
      <c r="U805" s="19" t="n" hidden="false">
        <f>S805+T805</f>
        <v>2000</v>
      </c>
      <c r="V805" s="21" t="n" hidden="false">
        <f>U805/N805-1</f>
        <v>Infinity</v>
      </c>
      <c r="W805" s="8" t="n">
        <v>1</v>
      </c>
      <c r="X805" s="20" t="n" hidden="false">
        <v>2059</v>
      </c>
      <c r="Y805" s="19" t="n" hidden="false">
        <v/>
      </c>
      <c r="Z805" s="19" t="n" hidden="false">
        <f>X805+Y805</f>
        <v>2059</v>
      </c>
      <c r="AA805" s="19" t="n" hidden="false">
        <f>ROUND(W805*X805,2)</f>
        <v>2059</v>
      </c>
      <c r="AB805" s="19" t="n" hidden="false">
        <v/>
      </c>
      <c r="AC805" s="19" t="n" hidden="false">
        <f>AA805+AB805</f>
        <v>2059</v>
      </c>
      <c r="AD805" s="21" t="n" hidden="false">
        <f>AC805/N805-1</f>
        <v>Infinity</v>
      </c>
      <c r="AE805" s="8" t="n">
        <v>1</v>
      </c>
      <c r="AF805" s="20" t="n" hidden="false">
        <v>1500</v>
      </c>
      <c r="AG805" s="19" t="n" hidden="false">
        <v/>
      </c>
      <c r="AH805" s="19" t="n" hidden="false">
        <f>AF805+AG805</f>
        <v>1500</v>
      </c>
      <c r="AI805" s="19" t="n" hidden="false">
        <f>ROUND(AE805*AF805,2)</f>
        <v>1500</v>
      </c>
      <c r="AJ805" s="19" t="n" hidden="false">
        <v/>
      </c>
      <c r="AK805" s="19" t="n" hidden="false">
        <f>AI805+AJ805</f>
        <v>1500</v>
      </c>
      <c r="AL805" s="21" t="n" hidden="false">
        <f>AK805/N805-1</f>
        <v>Infinity</v>
      </c>
      <c r="AM805" s="8" t="n">
        <v>0</v>
      </c>
      <c r="AN805" s="19" t="n" hidden="false">
        <v>0</v>
      </c>
      <c r="AO805" s="19" t="n" hidden="false">
        <v/>
      </c>
      <c r="AP805" s="19" t="n" hidden="false">
        <f>AN805+AO805</f>
        <v>0</v>
      </c>
      <c r="AQ805" s="19" t="n" hidden="false">
        <f>ROUND(AM805*AN805,2)</f>
        <v>0</v>
      </c>
      <c r="AR805" s="19" t="n" hidden="false">
        <v/>
      </c>
      <c r="AS805" s="19" t="n" hidden="false">
        <f>AQ805+AR805</f>
        <v>0</v>
      </c>
      <c r="AT805" s="21" t="n" hidden="false">
        <f>AS805/N805-1</f>
        <v>NaN</v>
      </c>
    </row>
    <row r="806" customFormat="false" hidden="false" outlineLevel="0" collapsed="false">
      <c r="A806" s="18" t="inlineStr">
        <is>
          <t xml:space="preserve">1.1.1.2.1.1.1.4</t>
        </is>
      </c>
      <c r="B806" s="18" t="inlineStr">
        <is>
          <t xml:space="preserve"/>
        </is>
      </c>
      <c r="C806" s="18" t="inlineStr">
        <is>
          <t xml:space="preserve">Пуско-наладочные работы ВРУ</t>
        </is>
      </c>
      <c r="D806" s="7" t="inlineStr">
        <is>
          <t xml:space="preserve"/>
        </is>
      </c>
      <c r="E806" s="7" t="inlineStr">
        <is>
          <t xml:space="preserve"/>
        </is>
      </c>
      <c r="F806" s="7" t="inlineStr">
        <is>
          <t xml:space="preserve">ШТ</t>
        </is>
      </c>
      <c r="G806" s="7" t="inlineStr">
        <is>
          <t xml:space="preserve">1</t>
        </is>
      </c>
      <c r="H806" s="8" t="n">
        <v>1</v>
      </c>
      <c r="I806" s="19" t="n">
        <v/>
      </c>
      <c r="J806" s="20" t="n">
        <v>255646</v>
      </c>
      <c r="K806" s="19" t="n">
        <f>I806+ROUND(J806,2)</f>
        <v>255646</v>
      </c>
      <c r="L806" s="19" t="n">
        <v/>
      </c>
      <c r="M806" s="19" t="n">
        <f>ROUND(H806*ROUND(J806,2),2)</f>
        <v>255646</v>
      </c>
      <c r="N806" s="19" t="n">
        <f>L806+M806</f>
        <v>255646</v>
      </c>
      <c r="O806" s="8" t="n">
        <v>1</v>
      </c>
      <c r="P806" s="19" t="n" hidden="false">
        <v/>
      </c>
      <c r="Q806" s="20" t="n" hidden="false">
        <v>54632</v>
      </c>
      <c r="R806" s="19" t="n" hidden="false">
        <f>P806+Q806</f>
        <v>54632</v>
      </c>
      <c r="S806" s="19" t="n" hidden="false">
        <v/>
      </c>
      <c r="T806" s="19" t="n" hidden="false">
        <f>ROUND(O806*Q806,2)</f>
        <v>54632</v>
      </c>
      <c r="U806" s="19" t="n" hidden="false">
        <f>S806+T806</f>
        <v>54632</v>
      </c>
      <c r="V806" s="21" t="n" hidden="false">
        <f>U806/N806-1</f>
        <v>-0.7862982405357408</v>
      </c>
      <c r="W806" s="8" t="n">
        <v>1</v>
      </c>
      <c r="X806" s="19" t="n" hidden="false">
        <v/>
      </c>
      <c r="Y806" s="20" t="n" hidden="false">
        <v>120000</v>
      </c>
      <c r="Z806" s="19" t="n" hidden="false">
        <f>X806+Y806</f>
        <v>120000</v>
      </c>
      <c r="AA806" s="19" t="n" hidden="false">
        <v/>
      </c>
      <c r="AB806" s="19" t="n" hidden="false">
        <f>ROUND(W806*Y806,2)</f>
        <v>120000</v>
      </c>
      <c r="AC806" s="19" t="n" hidden="false">
        <f>AA806+AB806</f>
        <v>120000</v>
      </c>
      <c r="AD806" s="21" t="n" hidden="false">
        <f>AC806/N806-1</f>
        <v>-0.5306009090695727</v>
      </c>
      <c r="AE806" s="8" t="n">
        <v>1</v>
      </c>
      <c r="AF806" s="19" t="n" hidden="false">
        <v/>
      </c>
      <c r="AG806" s="20" t="n" hidden="false">
        <v>500000</v>
      </c>
      <c r="AH806" s="19" t="n" hidden="false">
        <f>AF806+AG806</f>
        <v>500000</v>
      </c>
      <c r="AI806" s="19" t="n" hidden="false">
        <v/>
      </c>
      <c r="AJ806" s="19" t="n" hidden="false">
        <f>ROUND(AE806*AG806,2)</f>
        <v>500000</v>
      </c>
      <c r="AK806" s="19" t="n" hidden="false">
        <f>AI806+AJ806</f>
        <v>500000</v>
      </c>
      <c r="AL806" s="21" t="n" hidden="false">
        <f>AK806/N806-1</f>
        <v>0.9558295455434469</v>
      </c>
      <c r="AM806" s="8" t="n">
        <v>0</v>
      </c>
      <c r="AN806" s="19" t="n" hidden="false">
        <v/>
      </c>
      <c r="AO806" s="19" t="n" hidden="false">
        <v>0</v>
      </c>
      <c r="AP806" s="19" t="n" hidden="false">
        <f>AN806+AO806</f>
        <v>0</v>
      </c>
      <c r="AQ806" s="19" t="n" hidden="false">
        <v/>
      </c>
      <c r="AR806" s="19" t="n" hidden="false">
        <f>ROUND(AM806*AO806,2)</f>
        <v>0</v>
      </c>
      <c r="AS806" s="19" t="n" hidden="false">
        <f>AQ806+AR806</f>
        <v>0</v>
      </c>
      <c r="AT806" s="21" t="n" hidden="false">
        <f>AS806/N806-1</f>
        <v>-1</v>
      </c>
    </row>
    <row r="807" customFormat="false" hidden="false" outlineLevel="0" collapsed="false">
      <c r="A807" s="14" t="inlineStr">
        <is>
          <t xml:space="preserve">1.1.1.2.1.1.2</t>
        </is>
      </c>
      <c r="B807" s="14" t="inlineStr">
        <is>
          <t xml:space="preserve"/>
        </is>
      </c>
      <c r="C807" s="14" t="inlineStr">
        <is>
          <t xml:space="preserve">Монтаж щитового оборудования</t>
        </is>
      </c>
      <c r="D807" s="6" t="inlineStr">
        <is>
          <t xml:space="preserve"/>
        </is>
      </c>
      <c r="E807" s="6" t="inlineStr">
        <is>
          <t xml:space="preserve"/>
        </is>
      </c>
      <c r="F807" s="6" t="inlineStr">
        <is>
          <t xml:space="preserve"/>
        </is>
      </c>
      <c r="G807" s="6" t="inlineStr">
        <is>
          <t xml:space="preserve"/>
        </is>
      </c>
      <c r="H807" s="15" t="n">
        <v/>
      </c>
      <c r="I807" s="16" t="n">
        <v/>
      </c>
      <c r="J807" s="16" t="n">
        <v/>
      </c>
      <c r="K807" s="16" t="n">
        <v/>
      </c>
      <c r="L807" s="16" t="n">
        <f>L808+L811+L813+L817+L826+L828</f>
        <v>21</v>
      </c>
      <c r="M807" s="16" t="n">
        <f>M808+M811+M813+M817+M826+M828</f>
        <v>185887</v>
      </c>
      <c r="N807" s="16" t="n">
        <f>N808+N811+N813+N817+N826+N828</f>
        <v>185908</v>
      </c>
      <c r="O807" s="15" t="n">
        <v/>
      </c>
      <c r="P807" s="16" t="n" hidden="false">
        <v/>
      </c>
      <c r="Q807" s="16" t="n" hidden="false">
        <v/>
      </c>
      <c r="R807" s="16" t="n" hidden="false">
        <v/>
      </c>
      <c r="S807" s="16" t="n" hidden="false">
        <f>S808+S811+S813+S817+S826+S828</f>
        <v>379873</v>
      </c>
      <c r="T807" s="16" t="n" hidden="false">
        <f>T808+T811+T813+T817+T826+T828</f>
        <v>354420.8</v>
      </c>
      <c r="U807" s="16" t="n" hidden="false">
        <f>U808+U811+U813+U817+U826+U828</f>
        <v>734293.8</v>
      </c>
      <c r="V807" s="17" t="n" hidden="false">
        <f>U807/N807-1</f>
        <v>2.949769778600168</v>
      </c>
      <c r="W807" s="15" t="n">
        <v/>
      </c>
      <c r="X807" s="16" t="n" hidden="false">
        <v/>
      </c>
      <c r="Y807" s="16" t="n" hidden="false">
        <v/>
      </c>
      <c r="Z807" s="16" t="n" hidden="false">
        <v/>
      </c>
      <c r="AA807" s="16" t="n" hidden="false">
        <f>AA808+AA811+AA813+AA817+AA826+AA828</f>
        <v>175021</v>
      </c>
      <c r="AB807" s="16" t="n" hidden="false">
        <f>AB808+AB811+AB813+AB817+AB826+AB828</f>
        <v>448500</v>
      </c>
      <c r="AC807" s="16" t="n" hidden="false">
        <f>AC808+AC811+AC813+AC817+AC826+AC828</f>
        <v>623521</v>
      </c>
      <c r="AD807" s="17" t="n" hidden="false">
        <f>AC807/N807-1</f>
        <v>2.3539223702046175</v>
      </c>
      <c r="AE807" s="15" t="n">
        <v/>
      </c>
      <c r="AF807" s="16" t="n" hidden="false">
        <v/>
      </c>
      <c r="AG807" s="16" t="n" hidden="false">
        <v/>
      </c>
      <c r="AH807" s="16" t="n" hidden="false">
        <v/>
      </c>
      <c r="AI807" s="16" t="n" hidden="false">
        <f>AI808+AI811+AI813+AI817+AI826+AI828</f>
        <v>100021</v>
      </c>
      <c r="AJ807" s="16" t="n" hidden="false">
        <f>AJ808+AJ811+AJ813+AJ817+AJ826+AJ828</f>
        <v>393800</v>
      </c>
      <c r="AK807" s="16" t="n" hidden="false">
        <f>AK808+AK811+AK813+AK817+AK826+AK828</f>
        <v>493821</v>
      </c>
      <c r="AL807" s="17" t="n" hidden="false">
        <f>AK807/N807-1</f>
        <v>1.6562654646384232</v>
      </c>
      <c r="AM807" s="15" t="n">
        <v/>
      </c>
      <c r="AN807" s="16" t="n" hidden="false">
        <v/>
      </c>
      <c r="AO807" s="16" t="n" hidden="false">
        <v/>
      </c>
      <c r="AP807" s="16" t="n" hidden="false">
        <v/>
      </c>
      <c r="AQ807" s="16" t="n" hidden="false">
        <f>AQ808+AQ811+AQ813+AQ817+AQ826+AQ828</f>
        <v>0</v>
      </c>
      <c r="AR807" s="16" t="n" hidden="false">
        <f>AR808+AR811+AR813+AR817+AR826+AR828</f>
        <v>0</v>
      </c>
      <c r="AS807" s="16" t="n" hidden="false">
        <f>AS808+AS811+AS813+AS817+AS826+AS828</f>
        <v>0</v>
      </c>
      <c r="AT807" s="17" t="n" hidden="false">
        <f>AS807/N807-1</f>
        <v>-1</v>
      </c>
    </row>
    <row r="808" customFormat="false" hidden="false" outlineLevel="0" collapsed="false">
      <c r="A808" s="18" t="inlineStr">
        <is>
          <t xml:space="preserve">1.1.1.2.1.1.2.1</t>
        </is>
      </c>
      <c r="B808" s="18" t="inlineStr">
        <is>
          <t xml:space="preserve"/>
        </is>
      </c>
      <c r="C808" s="18" t="inlineStr">
        <is>
          <t xml:space="preserve">Монтаж щита, шкафа распределительного, учетного</t>
        </is>
      </c>
      <c r="D808" s="7" t="inlineStr">
        <is>
          <t xml:space="preserve"/>
        </is>
      </c>
      <c r="E808" s="7" t="inlineStr">
        <is>
          <t xml:space="preserve">Выгружается из БО по объектам BIM-КЦ</t>
        </is>
      </c>
      <c r="F808" s="7" t="inlineStr">
        <is>
          <t xml:space="preserve">ШТ</t>
        </is>
      </c>
      <c r="G808" s="7" t="inlineStr">
        <is>
          <t xml:space="preserve">1</t>
        </is>
      </c>
      <c r="H808" s="8" t="n">
        <v>2</v>
      </c>
      <c r="I808" s="19" t="n">
        <f>ROUND((L809+L810)/H808,2)</f>
        <v>1</v>
      </c>
      <c r="J808" s="20" t="n">
        <v>5670</v>
      </c>
      <c r="K808" s="19" t="n">
        <f>I808+ROUND(J808,2)</f>
        <v>5671</v>
      </c>
      <c r="L808" s="19" t="n">
        <f>ROUND(H808*I808,2)</f>
        <v>2</v>
      </c>
      <c r="M808" s="19" t="n">
        <f>ROUND(H808*ROUND(J808,2),2)</f>
        <v>11340</v>
      </c>
      <c r="N808" s="19" t="n">
        <f>L808+M808</f>
        <v>11342</v>
      </c>
      <c r="O808" s="8" t="n">
        <v>2</v>
      </c>
      <c r="P808" s="19" t="n" hidden="false">
        <f>ROUND((S809+S810)/O808,2)</f>
        <v>1</v>
      </c>
      <c r="Q808" s="20" t="n" hidden="false">
        <v>16100.8</v>
      </c>
      <c r="R808" s="19" t="n" hidden="false">
        <f>P808+Q808</f>
        <v>16101.8</v>
      </c>
      <c r="S808" s="19" t="n" hidden="false">
        <f>ROUND(O808*P808,2)</f>
        <v>2</v>
      </c>
      <c r="T808" s="19" t="n" hidden="false">
        <f>ROUND(O808*Q808,2)</f>
        <v>32201.6</v>
      </c>
      <c r="U808" s="19" t="n" hidden="false">
        <f>S808+T808</f>
        <v>32203.6</v>
      </c>
      <c r="V808" s="21" t="n" hidden="false">
        <f>U808/N808-1</f>
        <v>1.8393228707459</v>
      </c>
      <c r="W808" s="8" t="n">
        <v>2</v>
      </c>
      <c r="X808" s="19" t="n" hidden="false">
        <f>ROUND((AA809+AA810)/W808,2)</f>
        <v>1</v>
      </c>
      <c r="Y808" s="20" t="n" hidden="false">
        <v>23000</v>
      </c>
      <c r="Z808" s="19" t="n" hidden="false">
        <f>X808+Y808</f>
        <v>23001</v>
      </c>
      <c r="AA808" s="19" t="n" hidden="false">
        <f>ROUND(W808*X808,2)</f>
        <v>2</v>
      </c>
      <c r="AB808" s="19" t="n" hidden="false">
        <f>ROUND(W808*Y808,2)</f>
        <v>46000</v>
      </c>
      <c r="AC808" s="19" t="n" hidden="false">
        <f>AA808+AB808</f>
        <v>46002</v>
      </c>
      <c r="AD808" s="21" t="n" hidden="false">
        <f>AC808/N808-1</f>
        <v>3.055898430611885</v>
      </c>
      <c r="AE808" s="8" t="n">
        <v>2</v>
      </c>
      <c r="AF808" s="19" t="n" hidden="false">
        <f>ROUND((AI809+AI810)/AE808,2)</f>
        <v>1</v>
      </c>
      <c r="AG808" s="20" t="n" hidden="false">
        <v>9000</v>
      </c>
      <c r="AH808" s="19" t="n" hidden="false">
        <f>AF808+AG808</f>
        <v>9001</v>
      </c>
      <c r="AI808" s="19" t="n" hidden="false">
        <f>ROUND(AE808*AF808,2)</f>
        <v>2</v>
      </c>
      <c r="AJ808" s="19" t="n" hidden="false">
        <f>ROUND(AE808*AG808,2)</f>
        <v>18000</v>
      </c>
      <c r="AK808" s="19" t="n" hidden="false">
        <f>AI808+AJ808</f>
        <v>18002</v>
      </c>
      <c r="AL808" s="21" t="n" hidden="false">
        <f>AK808/N808-1</f>
        <v>0.5871980250396756</v>
      </c>
      <c r="AM808" s="8" t="n">
        <v>0</v>
      </c>
      <c r="AN808" s="19" t="n" hidden="false">
        <f>ROUND((AQ809+AQ810)/AM808,2)</f>
        <v>0</v>
      </c>
      <c r="AO808" s="19" t="n" hidden="false">
        <v>0</v>
      </c>
      <c r="AP808" s="19" t="n" hidden="false">
        <f>AN808+AO808</f>
        <v>0</v>
      </c>
      <c r="AQ808" s="19" t="n" hidden="false">
        <f>ROUND(AM808*AN808,2)</f>
        <v>0</v>
      </c>
      <c r="AR808" s="19" t="n" hidden="false">
        <f>ROUND(AM808*AO808,2)</f>
        <v>0</v>
      </c>
      <c r="AS808" s="19" t="n" hidden="false">
        <f>AQ808+AR808</f>
        <v>0</v>
      </c>
      <c r="AT808" s="21" t="n" hidden="false">
        <f>AS808/N808-1</f>
        <v>-1</v>
      </c>
    </row>
    <row r="809" customFormat="false" hidden="false" outlineLevel="0" collapsed="false">
      <c r="A809" s="18" t="inlineStr">
        <is>
          <t xml:space="preserve">1.1.1.2.1.1.2.1.1</t>
        </is>
      </c>
      <c r="B809" s="18" t="inlineStr">
        <is>
          <t xml:space="preserve"/>
        </is>
      </c>
      <c r="C809" s="22" t="inlineStr">
        <is>
          <t xml:space="preserve">Щит силовой (в соответствии со схемой)_ / МЭЛ</t>
        </is>
      </c>
      <c r="D809" s="7" t="inlineStr">
        <is>
          <t xml:space="preserve">ЩСК</t>
        </is>
      </c>
      <c r="E809" s="7" t="inlineStr">
        <is>
          <t xml:space="preserve"/>
        </is>
      </c>
      <c r="F809" s="7" t="inlineStr">
        <is>
          <t xml:space="preserve">ШТ</t>
        </is>
      </c>
      <c r="G809" s="7" t="inlineStr">
        <is>
          <t xml:space="preserve">1</t>
        </is>
      </c>
      <c r="H809" s="8" t="n">
        <v>1</v>
      </c>
      <c r="I809" s="23" t="n">
        <v>1</v>
      </c>
      <c r="J809" s="19" t="n">
        <v/>
      </c>
      <c r="K809" s="19" t="n">
        <f>ROUND(I809,2)+J809</f>
        <v>1</v>
      </c>
      <c r="L809" s="19" t="n">
        <f>ROUND(H809*ROUND(I809,2),2)</f>
        <v>1</v>
      </c>
      <c r="M809" s="19" t="n">
        <v/>
      </c>
      <c r="N809" s="19" t="n">
        <f>L809+M809</f>
        <v>1</v>
      </c>
      <c r="O809" s="8" t="n">
        <v>1</v>
      </c>
      <c r="P809" s="23" t="n" hidden="false">
        <v>1</v>
      </c>
      <c r="Q809" s="19" t="n" hidden="false">
        <v/>
      </c>
      <c r="R809" s="19" t="n" hidden="false">
        <f>P809+Q809</f>
        <v>1</v>
      </c>
      <c r="S809" s="19" t="n" hidden="false">
        <f>ROUND(O809*P809,2)</f>
        <v>1</v>
      </c>
      <c r="T809" s="19" t="n" hidden="false">
        <v/>
      </c>
      <c r="U809" s="19" t="n" hidden="false">
        <f>S809+T809</f>
        <v>1</v>
      </c>
      <c r="V809" s="21" t="n" hidden="false">
        <f>U809/N809-1</f>
        <v>0</v>
      </c>
      <c r="W809" s="8" t="n">
        <v>1</v>
      </c>
      <c r="X809" s="23" t="n" hidden="false">
        <v>1</v>
      </c>
      <c r="Y809" s="19" t="n" hidden="false">
        <v/>
      </c>
      <c r="Z809" s="19" t="n" hidden="false">
        <f>X809+Y809</f>
        <v>1</v>
      </c>
      <c r="AA809" s="19" t="n" hidden="false">
        <f>ROUND(W809*X809,2)</f>
        <v>1</v>
      </c>
      <c r="AB809" s="19" t="n" hidden="false">
        <v/>
      </c>
      <c r="AC809" s="19" t="n" hidden="false">
        <f>AA809+AB809</f>
        <v>1</v>
      </c>
      <c r="AD809" s="21" t="n" hidden="false">
        <f>AC809/N809-1</f>
        <v>0</v>
      </c>
      <c r="AE809" s="8" t="n">
        <v>1</v>
      </c>
      <c r="AF809" s="23" t="n" hidden="false">
        <v>1</v>
      </c>
      <c r="AG809" s="19" t="n" hidden="false">
        <v/>
      </c>
      <c r="AH809" s="19" t="n" hidden="false">
        <f>AF809+AG809</f>
        <v>1</v>
      </c>
      <c r="AI809" s="19" t="n" hidden="false">
        <f>ROUND(AE809*AF809,2)</f>
        <v>1</v>
      </c>
      <c r="AJ809" s="19" t="n" hidden="false">
        <v/>
      </c>
      <c r="AK809" s="19" t="n" hidden="false">
        <f>AI809+AJ809</f>
        <v>1</v>
      </c>
      <c r="AL809" s="21" t="n" hidden="false">
        <f>AK809/N809-1</f>
        <v>0</v>
      </c>
      <c r="AM809" s="8" t="n">
        <v>0</v>
      </c>
      <c r="AN809" s="23" t="n" hidden="false">
        <v>0</v>
      </c>
      <c r="AO809" s="19" t="n" hidden="false">
        <v/>
      </c>
      <c r="AP809" s="19" t="n" hidden="false">
        <f>AN809+AO809</f>
        <v>0</v>
      </c>
      <c r="AQ809" s="19" t="n" hidden="false">
        <f>ROUND(AM809*AN809,2)</f>
        <v>0</v>
      </c>
      <c r="AR809" s="19" t="n" hidden="false">
        <v/>
      </c>
      <c r="AS809" s="19" t="n" hidden="false">
        <f>AQ809+AR809</f>
        <v>0</v>
      </c>
      <c r="AT809" s="21" t="n" hidden="false">
        <f>AS809/N809-1</f>
        <v>-1</v>
      </c>
    </row>
    <row r="810" customFormat="false" hidden="false" outlineLevel="0" collapsed="false">
      <c r="A810" s="18" t="inlineStr">
        <is>
          <t xml:space="preserve">1.1.1.2.1.1.2.1.2</t>
        </is>
      </c>
      <c r="B810" s="18" t="inlineStr">
        <is>
          <t xml:space="preserve"/>
        </is>
      </c>
      <c r="C810" s="22" t="inlineStr">
        <is>
          <t xml:space="preserve">Щит силовой (в соответствии со схемой)_ / МЭЛ</t>
        </is>
      </c>
      <c r="D810" s="7" t="inlineStr">
        <is>
          <t xml:space="preserve">ЩРВ</t>
        </is>
      </c>
      <c r="E810" s="7" t="inlineStr">
        <is>
          <t xml:space="preserve"/>
        </is>
      </c>
      <c r="F810" s="7" t="inlineStr">
        <is>
          <t xml:space="preserve">ШТ</t>
        </is>
      </c>
      <c r="G810" s="7" t="inlineStr">
        <is>
          <t xml:space="preserve">1</t>
        </is>
      </c>
      <c r="H810" s="8" t="n">
        <v>1</v>
      </c>
      <c r="I810" s="23" t="n">
        <v>1</v>
      </c>
      <c r="J810" s="19" t="n">
        <v/>
      </c>
      <c r="K810" s="19" t="n">
        <f>ROUND(I810,2)+J810</f>
        <v>1</v>
      </c>
      <c r="L810" s="19" t="n">
        <f>ROUND(H810*ROUND(I810,2),2)</f>
        <v>1</v>
      </c>
      <c r="M810" s="19" t="n">
        <v/>
      </c>
      <c r="N810" s="19" t="n">
        <f>L810+M810</f>
        <v>1</v>
      </c>
      <c r="O810" s="8" t="n">
        <v>1</v>
      </c>
      <c r="P810" s="23" t="n" hidden="false">
        <v>1</v>
      </c>
      <c r="Q810" s="19" t="n" hidden="false">
        <v/>
      </c>
      <c r="R810" s="19" t="n" hidden="false">
        <f>P810+Q810</f>
        <v>1</v>
      </c>
      <c r="S810" s="19" t="n" hidden="false">
        <f>ROUND(O810*P810,2)</f>
        <v>1</v>
      </c>
      <c r="T810" s="19" t="n" hidden="false">
        <v/>
      </c>
      <c r="U810" s="19" t="n" hidden="false">
        <f>S810+T810</f>
        <v>1</v>
      </c>
      <c r="V810" s="21" t="n" hidden="false">
        <f>U810/N810-1</f>
        <v>0</v>
      </c>
      <c r="W810" s="8" t="n">
        <v>1</v>
      </c>
      <c r="X810" s="23" t="n" hidden="false">
        <v>1</v>
      </c>
      <c r="Y810" s="19" t="n" hidden="false">
        <v/>
      </c>
      <c r="Z810" s="19" t="n" hidden="false">
        <f>X810+Y810</f>
        <v>1</v>
      </c>
      <c r="AA810" s="19" t="n" hidden="false">
        <f>ROUND(W810*X810,2)</f>
        <v>1</v>
      </c>
      <c r="AB810" s="19" t="n" hidden="false">
        <v/>
      </c>
      <c r="AC810" s="19" t="n" hidden="false">
        <f>AA810+AB810</f>
        <v>1</v>
      </c>
      <c r="AD810" s="21" t="n" hidden="false">
        <f>AC810/N810-1</f>
        <v>0</v>
      </c>
      <c r="AE810" s="8" t="n">
        <v>1</v>
      </c>
      <c r="AF810" s="23" t="n" hidden="false">
        <v>1</v>
      </c>
      <c r="AG810" s="19" t="n" hidden="false">
        <v/>
      </c>
      <c r="AH810" s="19" t="n" hidden="false">
        <f>AF810+AG810</f>
        <v>1</v>
      </c>
      <c r="AI810" s="19" t="n" hidden="false">
        <f>ROUND(AE810*AF810,2)</f>
        <v>1</v>
      </c>
      <c r="AJ810" s="19" t="n" hidden="false">
        <v/>
      </c>
      <c r="AK810" s="19" t="n" hidden="false">
        <f>AI810+AJ810</f>
        <v>1</v>
      </c>
      <c r="AL810" s="21" t="n" hidden="false">
        <f>AK810/N810-1</f>
        <v>0</v>
      </c>
      <c r="AM810" s="8" t="n">
        <v>0</v>
      </c>
      <c r="AN810" s="23" t="n" hidden="false">
        <v>0</v>
      </c>
      <c r="AO810" s="19" t="n" hidden="false">
        <v/>
      </c>
      <c r="AP810" s="19" t="n" hidden="false">
        <f>AN810+AO810</f>
        <v>0</v>
      </c>
      <c r="AQ810" s="19" t="n" hidden="false">
        <f>ROUND(AM810*AN810,2)</f>
        <v>0</v>
      </c>
      <c r="AR810" s="19" t="n" hidden="false">
        <v/>
      </c>
      <c r="AS810" s="19" t="n" hidden="false">
        <f>AQ810+AR810</f>
        <v>0</v>
      </c>
      <c r="AT810" s="21" t="n" hidden="false">
        <f>AS810/N810-1</f>
        <v>-1</v>
      </c>
    </row>
    <row r="811" customFormat="false" hidden="false" outlineLevel="0" collapsed="false">
      <c r="A811" s="18" t="inlineStr">
        <is>
          <t xml:space="preserve">1.1.1.2.1.1.2.2</t>
        </is>
      </c>
      <c r="B811" s="18" t="inlineStr">
        <is>
          <t xml:space="preserve"/>
        </is>
      </c>
      <c r="C811" s="18" t="inlineStr">
        <is>
          <t xml:space="preserve">Монтаж АВР</t>
        </is>
      </c>
      <c r="D811" s="7" t="inlineStr">
        <is>
          <t xml:space="preserve"/>
        </is>
      </c>
      <c r="E811" s="7" t="inlineStr">
        <is>
          <t xml:space="preserve">Выгружается из БО по объектам BIM-КЦ</t>
        </is>
      </c>
      <c r="F811" s="7" t="inlineStr">
        <is>
          <t xml:space="preserve">ШТ</t>
        </is>
      </c>
      <c r="G811" s="7" t="inlineStr">
        <is>
          <t xml:space="preserve">1</t>
        </is>
      </c>
      <c r="H811" s="8" t="n">
        <v>2</v>
      </c>
      <c r="I811" s="19" t="n">
        <f>ROUND((L812)/H811,2)</f>
        <v>0</v>
      </c>
      <c r="J811" s="20" t="n">
        <v>12268</v>
      </c>
      <c r="K811" s="19" t="n">
        <f>I811+ROUND(J811,2)</f>
        <v>12268</v>
      </c>
      <c r="L811" s="19" t="n">
        <f>ROUND(H811*I811,2)</f>
        <v>0</v>
      </c>
      <c r="M811" s="19" t="n">
        <f>ROUND(H811*ROUND(J811,2),2)</f>
        <v>24536</v>
      </c>
      <c r="N811" s="19" t="n">
        <f>L811+M811</f>
        <v>24536</v>
      </c>
      <c r="O811" s="8" t="n">
        <v>2</v>
      </c>
      <c r="P811" s="19" t="n" hidden="false">
        <f>ROUND((S812)/O811,2)</f>
        <v>189926</v>
      </c>
      <c r="Q811" s="20" t="n" hidden="false">
        <v>19628.8</v>
      </c>
      <c r="R811" s="19" t="n" hidden="false">
        <f>P811+Q811</f>
        <v>209554.8</v>
      </c>
      <c r="S811" s="19" t="n" hidden="false">
        <f>ROUND(O811*P811,2)</f>
        <v>379852</v>
      </c>
      <c r="T811" s="19" t="n" hidden="false">
        <f>ROUND(O811*Q811,2)</f>
        <v>39257.6</v>
      </c>
      <c r="U811" s="19" t="n" hidden="false">
        <f>S811+T811</f>
        <v>419109.6</v>
      </c>
      <c r="V811" s="21" t="n" hidden="false">
        <f>U811/N811-1</f>
        <v>16.081415063580046</v>
      </c>
      <c r="W811" s="8" t="n">
        <v>2</v>
      </c>
      <c r="X811" s="19" t="n" hidden="false">
        <f>ROUND((AA812)/W811,2)</f>
        <v>87500</v>
      </c>
      <c r="Y811" s="20" t="n" hidden="false">
        <v>20000</v>
      </c>
      <c r="Z811" s="19" t="n" hidden="false">
        <f>X811+Y811</f>
        <v>107500</v>
      </c>
      <c r="AA811" s="19" t="n" hidden="false">
        <f>ROUND(W811*X811,2)</f>
        <v>175000</v>
      </c>
      <c r="AB811" s="19" t="n" hidden="false">
        <f>ROUND(W811*Y811,2)</f>
        <v>40000</v>
      </c>
      <c r="AC811" s="19" t="n" hidden="false">
        <f>AA811+AB811</f>
        <v>215000</v>
      </c>
      <c r="AD811" s="21" t="n" hidden="false">
        <f>AC811/N811-1</f>
        <v>7.762634496250408</v>
      </c>
      <c r="AE811" s="8" t="n">
        <v>2</v>
      </c>
      <c r="AF811" s="19" t="n" hidden="false">
        <f>ROUND((AI812)/AE811,2)</f>
        <v>50000</v>
      </c>
      <c r="AG811" s="20" t="n" hidden="false">
        <v>24000</v>
      </c>
      <c r="AH811" s="19" t="n" hidden="false">
        <f>AF811+AG811</f>
        <v>74000</v>
      </c>
      <c r="AI811" s="19" t="n" hidden="false">
        <f>ROUND(AE811*AF811,2)</f>
        <v>100000</v>
      </c>
      <c r="AJ811" s="19" t="n" hidden="false">
        <f>ROUND(AE811*AG811,2)</f>
        <v>48000</v>
      </c>
      <c r="AK811" s="19" t="n" hidden="false">
        <f>AI811+AJ811</f>
        <v>148000</v>
      </c>
      <c r="AL811" s="21" t="n" hidden="false">
        <f>AK811/N811-1</f>
        <v>5.031953048581676</v>
      </c>
      <c r="AM811" s="8" t="n">
        <v>0</v>
      </c>
      <c r="AN811" s="19" t="n" hidden="false">
        <f>ROUND((AQ812)/AM811,2)</f>
        <v>0</v>
      </c>
      <c r="AO811" s="19" t="n" hidden="false">
        <v>0</v>
      </c>
      <c r="AP811" s="19" t="n" hidden="false">
        <f>AN811+AO811</f>
        <v>0</v>
      </c>
      <c r="AQ811" s="19" t="n" hidden="false">
        <f>ROUND(AM811*AN811,2)</f>
        <v>0</v>
      </c>
      <c r="AR811" s="19" t="n" hidden="false">
        <f>ROUND(AM811*AO811,2)</f>
        <v>0</v>
      </c>
      <c r="AS811" s="19" t="n" hidden="false">
        <f>AQ811+AR811</f>
        <v>0</v>
      </c>
      <c r="AT811" s="21" t="n" hidden="false">
        <f>AS811/N811-1</f>
        <v>-1</v>
      </c>
    </row>
    <row r="812" customFormat="false" hidden="false" outlineLevel="0" collapsed="false">
      <c r="A812" s="18" t="inlineStr">
        <is>
          <t xml:space="preserve">1.1.1.2.1.1.2.2.1</t>
        </is>
      </c>
      <c r="B812" s="18" t="inlineStr">
        <is>
          <t xml:space="preserve"/>
        </is>
      </c>
      <c r="C812" s="22" t="inlineStr">
        <is>
          <t xml:space="preserve">Устройство автоматического ввода резерва АВР_ / 100А на 2 ввода IP 54</t>
        </is>
      </c>
      <c r="D812" s="7" t="inlineStr">
        <is>
          <t xml:space="preserve"/>
        </is>
      </c>
      <c r="E812" s="7" t="inlineStr">
        <is>
          <t xml:space="preserve"/>
        </is>
      </c>
      <c r="F812" s="7" t="inlineStr">
        <is>
          <t xml:space="preserve">ШТ</t>
        </is>
      </c>
      <c r="G812" s="7" t="inlineStr">
        <is>
          <t xml:space="preserve">1</t>
        </is>
      </c>
      <c r="H812" s="8" t="n">
        <v>2</v>
      </c>
      <c r="I812" s="20" t="n">
        <v>0</v>
      </c>
      <c r="J812" s="19" t="n">
        <v/>
      </c>
      <c r="K812" s="19" t="n">
        <f>ROUND(I812,2)+J812</f>
        <v>0</v>
      </c>
      <c r="L812" s="19" t="n">
        <f>ROUND(H812*ROUND(I812,2),2)</f>
        <v>0</v>
      </c>
      <c r="M812" s="19" t="n">
        <v/>
      </c>
      <c r="N812" s="19" t="n">
        <f>L812+M812</f>
        <v>0</v>
      </c>
      <c r="O812" s="8" t="n">
        <v>2</v>
      </c>
      <c r="P812" s="20" t="n" hidden="false">
        <v>189926</v>
      </c>
      <c r="Q812" s="19" t="n" hidden="false">
        <v/>
      </c>
      <c r="R812" s="19" t="n" hidden="false">
        <f>P812+Q812</f>
        <v>189926</v>
      </c>
      <c r="S812" s="19" t="n" hidden="false">
        <f>ROUND(O812*P812,2)</f>
        <v>379852</v>
      </c>
      <c r="T812" s="19" t="n" hidden="false">
        <v/>
      </c>
      <c r="U812" s="19" t="n" hidden="false">
        <f>S812+T812</f>
        <v>379852</v>
      </c>
      <c r="V812" s="21" t="n" hidden="false">
        <f>U812/N812-1</f>
        <v>Infinity</v>
      </c>
      <c r="W812" s="8" t="n">
        <v>2</v>
      </c>
      <c r="X812" s="20" t="n" hidden="false">
        <v>87500</v>
      </c>
      <c r="Y812" s="19" t="n" hidden="false">
        <v/>
      </c>
      <c r="Z812" s="19" t="n" hidden="false">
        <f>X812+Y812</f>
        <v>87500</v>
      </c>
      <c r="AA812" s="19" t="n" hidden="false">
        <f>ROUND(W812*X812,2)</f>
        <v>175000</v>
      </c>
      <c r="AB812" s="19" t="n" hidden="false">
        <v/>
      </c>
      <c r="AC812" s="19" t="n" hidden="false">
        <f>AA812+AB812</f>
        <v>175000</v>
      </c>
      <c r="AD812" s="21" t="n" hidden="false">
        <f>AC812/N812-1</f>
        <v>Infinity</v>
      </c>
      <c r="AE812" s="8" t="n">
        <v>2</v>
      </c>
      <c r="AF812" s="20" t="n" hidden="false">
        <v>50000</v>
      </c>
      <c r="AG812" s="19" t="n" hidden="false">
        <v/>
      </c>
      <c r="AH812" s="19" t="n" hidden="false">
        <f>AF812+AG812</f>
        <v>50000</v>
      </c>
      <c r="AI812" s="19" t="n" hidden="false">
        <f>ROUND(AE812*AF812,2)</f>
        <v>100000</v>
      </c>
      <c r="AJ812" s="19" t="n" hidden="false">
        <v/>
      </c>
      <c r="AK812" s="19" t="n" hidden="false">
        <f>AI812+AJ812</f>
        <v>100000</v>
      </c>
      <c r="AL812" s="21" t="n" hidden="false">
        <f>AK812/N812-1</f>
        <v>Infinity</v>
      </c>
      <c r="AM812" s="8" t="n">
        <v>0</v>
      </c>
      <c r="AN812" s="19" t="n" hidden="false">
        <v>0</v>
      </c>
      <c r="AO812" s="19" t="n" hidden="false">
        <v/>
      </c>
      <c r="AP812" s="19" t="n" hidden="false">
        <f>AN812+AO812</f>
        <v>0</v>
      </c>
      <c r="AQ812" s="19" t="n" hidden="false">
        <f>ROUND(AM812*AN812,2)</f>
        <v>0</v>
      </c>
      <c r="AR812" s="19" t="n" hidden="false">
        <v/>
      </c>
      <c r="AS812" s="19" t="n" hidden="false">
        <f>AQ812+AR812</f>
        <v>0</v>
      </c>
      <c r="AT812" s="21" t="n" hidden="false">
        <f>AS812/N812-1</f>
        <v>NaN</v>
      </c>
    </row>
    <row r="813" customFormat="false" hidden="false" outlineLevel="0" collapsed="false">
      <c r="A813" s="18" t="inlineStr">
        <is>
          <t xml:space="preserve">1.1.1.2.1.1.2.3</t>
        </is>
      </c>
      <c r="B813" s="18" t="inlineStr">
        <is>
          <t xml:space="preserve"/>
        </is>
      </c>
      <c r="C813" s="18" t="inlineStr">
        <is>
          <t xml:space="preserve">Монтаж щита силового (для СКБ) / 12 модулей</t>
        </is>
      </c>
      <c r="D813" s="7" t="inlineStr">
        <is>
          <t xml:space="preserve"/>
        </is>
      </c>
      <c r="E813" s="7" t="inlineStr">
        <is>
          <t xml:space="preserve"/>
        </is>
      </c>
      <c r="F813" s="7" t="inlineStr">
        <is>
          <t xml:space="preserve">ШТ</t>
        </is>
      </c>
      <c r="G813" s="7" t="inlineStr">
        <is>
          <t xml:space="preserve">1</t>
        </is>
      </c>
      <c r="H813" s="8" t="n">
        <v>3</v>
      </c>
      <c r="I813" s="19" t="n">
        <f>ROUND((L814+L815+L816)/H813,2)</f>
        <v>1</v>
      </c>
      <c r="J813" s="20" t="n">
        <v>4163</v>
      </c>
      <c r="K813" s="19" t="n">
        <f>I813+ROUND(J813,2)</f>
        <v>4164</v>
      </c>
      <c r="L813" s="19" t="n">
        <f>ROUND(H813*I813,2)</f>
        <v>3</v>
      </c>
      <c r="M813" s="19" t="n">
        <f>ROUND(H813*ROUND(J813,2),2)</f>
        <v>12489</v>
      </c>
      <c r="N813" s="19" t="n">
        <f>L813+M813</f>
        <v>12492</v>
      </c>
      <c r="O813" s="8" t="n">
        <v>3</v>
      </c>
      <c r="P813" s="19" t="n" hidden="false">
        <f>ROUND((S814+S815+S816)/O813,2)</f>
        <v>1</v>
      </c>
      <c r="Q813" s="20" t="n" hidden="false">
        <v>6660.8</v>
      </c>
      <c r="R813" s="19" t="n" hidden="false">
        <f>P813+Q813</f>
        <v>6661.8</v>
      </c>
      <c r="S813" s="19" t="n" hidden="false">
        <f>ROUND(O813*P813,2)</f>
        <v>3</v>
      </c>
      <c r="T813" s="19" t="n" hidden="false">
        <f>ROUND(O813*Q813,2)</f>
        <v>19982.4</v>
      </c>
      <c r="U813" s="19" t="n" hidden="false">
        <f>S813+T813</f>
        <v>19985.4</v>
      </c>
      <c r="V813" s="21" t="n" hidden="false">
        <f>U813/N813-1</f>
        <v>0.59985590778098</v>
      </c>
      <c r="W813" s="8" t="n">
        <v>3</v>
      </c>
      <c r="X813" s="19" t="n" hidden="false">
        <f>ROUND((AA814+AA815+AA816)/W813,2)</f>
        <v>1</v>
      </c>
      <c r="Y813" s="20" t="n" hidden="false">
        <v>20000</v>
      </c>
      <c r="Z813" s="19" t="n" hidden="false">
        <f>X813+Y813</f>
        <v>20001</v>
      </c>
      <c r="AA813" s="19" t="n" hidden="false">
        <f>ROUND(W813*X813,2)</f>
        <v>3</v>
      </c>
      <c r="AB813" s="19" t="n" hidden="false">
        <f>ROUND(W813*Y813,2)</f>
        <v>60000</v>
      </c>
      <c r="AC813" s="19" t="n" hidden="false">
        <f>AA813+AB813</f>
        <v>60003</v>
      </c>
      <c r="AD813" s="21" t="n" hidden="false">
        <f>AC813/N813-1</f>
        <v>3.803314121037464</v>
      </c>
      <c r="AE813" s="8" t="n">
        <v>3</v>
      </c>
      <c r="AF813" s="19" t="n" hidden="false">
        <f>ROUND((AI814+AI815+AI816)/AE813,2)</f>
        <v>1</v>
      </c>
      <c r="AG813" s="20" t="n" hidden="false">
        <v>8200</v>
      </c>
      <c r="AH813" s="19" t="n" hidden="false">
        <f>AF813+AG813</f>
        <v>8201</v>
      </c>
      <c r="AI813" s="19" t="n" hidden="false">
        <f>ROUND(AE813*AF813,2)</f>
        <v>3</v>
      </c>
      <c r="AJ813" s="19" t="n" hidden="false">
        <f>ROUND(AE813*AG813,2)</f>
        <v>24600</v>
      </c>
      <c r="AK813" s="19" t="n" hidden="false">
        <f>AI813+AJ813</f>
        <v>24603</v>
      </c>
      <c r="AL813" s="21" t="n" hidden="false">
        <f>AK813/N813-1</f>
        <v>0.9695004803073968</v>
      </c>
      <c r="AM813" s="8" t="n">
        <v>0</v>
      </c>
      <c r="AN813" s="19" t="n" hidden="false">
        <f>ROUND((AQ814+AQ815+AQ816)/AM813,2)</f>
        <v>0</v>
      </c>
      <c r="AO813" s="19" t="n" hidden="false">
        <v>0</v>
      </c>
      <c r="AP813" s="19" t="n" hidden="false">
        <f>AN813+AO813</f>
        <v>0</v>
      </c>
      <c r="AQ813" s="19" t="n" hidden="false">
        <f>ROUND(AM813*AN813,2)</f>
        <v>0</v>
      </c>
      <c r="AR813" s="19" t="n" hidden="false">
        <f>ROUND(AM813*AO813,2)</f>
        <v>0</v>
      </c>
      <c r="AS813" s="19" t="n" hidden="false">
        <f>AQ813+AR813</f>
        <v>0</v>
      </c>
      <c r="AT813" s="21" t="n" hidden="false">
        <f>AS813/N813-1</f>
        <v>-1</v>
      </c>
    </row>
    <row r="814" customFormat="false" hidden="false" outlineLevel="0" collapsed="false">
      <c r="A814" s="18" t="inlineStr">
        <is>
          <t xml:space="preserve">1.1.1.2.1.1.2.3.1</t>
        </is>
      </c>
      <c r="B814" s="18" t="inlineStr">
        <is>
          <t xml:space="preserve"/>
        </is>
      </c>
      <c r="C814" s="22" t="inlineStr">
        <is>
          <t xml:space="preserve">Щит силовой (в соответствии со схемой)_ / МЭЛ</t>
        </is>
      </c>
      <c r="D814" s="7" t="inlineStr">
        <is>
          <t xml:space="preserve">ЩС1.8</t>
        </is>
      </c>
      <c r="E814" s="7" t="inlineStr">
        <is>
          <t xml:space="preserve"/>
        </is>
      </c>
      <c r="F814" s="7" t="inlineStr">
        <is>
          <t xml:space="preserve">ШТ</t>
        </is>
      </c>
      <c r="G814" s="7" t="inlineStr">
        <is>
          <t xml:space="preserve">1</t>
        </is>
      </c>
      <c r="H814" s="8" t="n">
        <v>1</v>
      </c>
      <c r="I814" s="23" t="n">
        <v>1</v>
      </c>
      <c r="J814" s="19" t="n">
        <v/>
      </c>
      <c r="K814" s="19" t="n">
        <f>ROUND(I814,2)+J814</f>
        <v>1</v>
      </c>
      <c r="L814" s="19" t="n">
        <f>ROUND(H814*ROUND(I814,2),2)</f>
        <v>1</v>
      </c>
      <c r="M814" s="19" t="n">
        <v/>
      </c>
      <c r="N814" s="19" t="n">
        <f>L814+M814</f>
        <v>1</v>
      </c>
      <c r="O814" s="8" t="n">
        <v>1</v>
      </c>
      <c r="P814" s="23" t="n" hidden="false">
        <v>1</v>
      </c>
      <c r="Q814" s="19" t="n" hidden="false">
        <v/>
      </c>
      <c r="R814" s="19" t="n" hidden="false">
        <f>P814+Q814</f>
        <v>1</v>
      </c>
      <c r="S814" s="19" t="n" hidden="false">
        <f>ROUND(O814*P814,2)</f>
        <v>1</v>
      </c>
      <c r="T814" s="19" t="n" hidden="false">
        <v/>
      </c>
      <c r="U814" s="19" t="n" hidden="false">
        <f>S814+T814</f>
        <v>1</v>
      </c>
      <c r="V814" s="21" t="n" hidden="false">
        <f>U814/N814-1</f>
        <v>0</v>
      </c>
      <c r="W814" s="8" t="n">
        <v>1</v>
      </c>
      <c r="X814" s="23" t="n" hidden="false">
        <v>1</v>
      </c>
      <c r="Y814" s="19" t="n" hidden="false">
        <v/>
      </c>
      <c r="Z814" s="19" t="n" hidden="false">
        <f>X814+Y814</f>
        <v>1</v>
      </c>
      <c r="AA814" s="19" t="n" hidden="false">
        <f>ROUND(W814*X814,2)</f>
        <v>1</v>
      </c>
      <c r="AB814" s="19" t="n" hidden="false">
        <v/>
      </c>
      <c r="AC814" s="19" t="n" hidden="false">
        <f>AA814+AB814</f>
        <v>1</v>
      </c>
      <c r="AD814" s="21" t="n" hidden="false">
        <f>AC814/N814-1</f>
        <v>0</v>
      </c>
      <c r="AE814" s="8" t="n">
        <v>1</v>
      </c>
      <c r="AF814" s="23" t="n" hidden="false">
        <v>1</v>
      </c>
      <c r="AG814" s="19" t="n" hidden="false">
        <v/>
      </c>
      <c r="AH814" s="19" t="n" hidden="false">
        <f>AF814+AG814</f>
        <v>1</v>
      </c>
      <c r="AI814" s="19" t="n" hidden="false">
        <f>ROUND(AE814*AF814,2)</f>
        <v>1</v>
      </c>
      <c r="AJ814" s="19" t="n" hidden="false">
        <v/>
      </c>
      <c r="AK814" s="19" t="n" hidden="false">
        <f>AI814+AJ814</f>
        <v>1</v>
      </c>
      <c r="AL814" s="21" t="n" hidden="false">
        <f>AK814/N814-1</f>
        <v>0</v>
      </c>
      <c r="AM814" s="8" t="n">
        <v>0</v>
      </c>
      <c r="AN814" s="23" t="n" hidden="false">
        <v>0</v>
      </c>
      <c r="AO814" s="19" t="n" hidden="false">
        <v/>
      </c>
      <c r="AP814" s="19" t="n" hidden="false">
        <f>AN814+AO814</f>
        <v>0</v>
      </c>
      <c r="AQ814" s="19" t="n" hidden="false">
        <f>ROUND(AM814*AN814,2)</f>
        <v>0</v>
      </c>
      <c r="AR814" s="19" t="n" hidden="false">
        <v/>
      </c>
      <c r="AS814" s="19" t="n" hidden="false">
        <f>AQ814+AR814</f>
        <v>0</v>
      </c>
      <c r="AT814" s="21" t="n" hidden="false">
        <f>AS814/N814-1</f>
        <v>-1</v>
      </c>
    </row>
    <row r="815" customFormat="false" hidden="false" outlineLevel="0" collapsed="false">
      <c r="A815" s="18" t="inlineStr">
        <is>
          <t xml:space="preserve">1.1.1.2.1.1.2.3.2</t>
        </is>
      </c>
      <c r="B815" s="18" t="inlineStr">
        <is>
          <t xml:space="preserve"/>
        </is>
      </c>
      <c r="C815" s="22" t="inlineStr">
        <is>
          <t xml:space="preserve">Щит силовой (в соответствии со схемой)_ / МЭЛ</t>
        </is>
      </c>
      <c r="D815" s="7" t="inlineStr">
        <is>
          <t xml:space="preserve">ЩС1.7</t>
        </is>
      </c>
      <c r="E815" s="7" t="inlineStr">
        <is>
          <t xml:space="preserve"/>
        </is>
      </c>
      <c r="F815" s="7" t="inlineStr">
        <is>
          <t xml:space="preserve">ШТ</t>
        </is>
      </c>
      <c r="G815" s="7" t="inlineStr">
        <is>
          <t xml:space="preserve">1</t>
        </is>
      </c>
      <c r="H815" s="8" t="n">
        <v>1</v>
      </c>
      <c r="I815" s="23" t="n">
        <v>1</v>
      </c>
      <c r="J815" s="19" t="n">
        <v/>
      </c>
      <c r="K815" s="19" t="n">
        <f>ROUND(I815,2)+J815</f>
        <v>1</v>
      </c>
      <c r="L815" s="19" t="n">
        <f>ROUND(H815*ROUND(I815,2),2)</f>
        <v>1</v>
      </c>
      <c r="M815" s="19" t="n">
        <v/>
      </c>
      <c r="N815" s="19" t="n">
        <f>L815+M815</f>
        <v>1</v>
      </c>
      <c r="O815" s="8" t="n">
        <v>1</v>
      </c>
      <c r="P815" s="23" t="n" hidden="false">
        <v>1</v>
      </c>
      <c r="Q815" s="19" t="n" hidden="false">
        <v/>
      </c>
      <c r="R815" s="19" t="n" hidden="false">
        <f>P815+Q815</f>
        <v>1</v>
      </c>
      <c r="S815" s="19" t="n" hidden="false">
        <f>ROUND(O815*P815,2)</f>
        <v>1</v>
      </c>
      <c r="T815" s="19" t="n" hidden="false">
        <v/>
      </c>
      <c r="U815" s="19" t="n" hidden="false">
        <f>S815+T815</f>
        <v>1</v>
      </c>
      <c r="V815" s="21" t="n" hidden="false">
        <f>U815/N815-1</f>
        <v>0</v>
      </c>
      <c r="W815" s="8" t="n">
        <v>1</v>
      </c>
      <c r="X815" s="23" t="n" hidden="false">
        <v>1</v>
      </c>
      <c r="Y815" s="19" t="n" hidden="false">
        <v/>
      </c>
      <c r="Z815" s="19" t="n" hidden="false">
        <f>X815+Y815</f>
        <v>1</v>
      </c>
      <c r="AA815" s="19" t="n" hidden="false">
        <f>ROUND(W815*X815,2)</f>
        <v>1</v>
      </c>
      <c r="AB815" s="19" t="n" hidden="false">
        <v/>
      </c>
      <c r="AC815" s="19" t="n" hidden="false">
        <f>AA815+AB815</f>
        <v>1</v>
      </c>
      <c r="AD815" s="21" t="n" hidden="false">
        <f>AC815/N815-1</f>
        <v>0</v>
      </c>
      <c r="AE815" s="8" t="n">
        <v>1</v>
      </c>
      <c r="AF815" s="23" t="n" hidden="false">
        <v>1</v>
      </c>
      <c r="AG815" s="19" t="n" hidden="false">
        <v/>
      </c>
      <c r="AH815" s="19" t="n" hidden="false">
        <f>AF815+AG815</f>
        <v>1</v>
      </c>
      <c r="AI815" s="19" t="n" hidden="false">
        <f>ROUND(AE815*AF815,2)</f>
        <v>1</v>
      </c>
      <c r="AJ815" s="19" t="n" hidden="false">
        <v/>
      </c>
      <c r="AK815" s="19" t="n" hidden="false">
        <f>AI815+AJ815</f>
        <v>1</v>
      </c>
      <c r="AL815" s="21" t="n" hidden="false">
        <f>AK815/N815-1</f>
        <v>0</v>
      </c>
      <c r="AM815" s="8" t="n">
        <v>0</v>
      </c>
      <c r="AN815" s="23" t="n" hidden="false">
        <v>0</v>
      </c>
      <c r="AO815" s="19" t="n" hidden="false">
        <v/>
      </c>
      <c r="AP815" s="19" t="n" hidden="false">
        <f>AN815+AO815</f>
        <v>0</v>
      </c>
      <c r="AQ815" s="19" t="n" hidden="false">
        <f>ROUND(AM815*AN815,2)</f>
        <v>0</v>
      </c>
      <c r="AR815" s="19" t="n" hidden="false">
        <v/>
      </c>
      <c r="AS815" s="19" t="n" hidden="false">
        <f>AQ815+AR815</f>
        <v>0</v>
      </c>
      <c r="AT815" s="21" t="n" hidden="false">
        <f>AS815/N815-1</f>
        <v>-1</v>
      </c>
    </row>
    <row r="816" customFormat="false" hidden="false" outlineLevel="0" collapsed="false">
      <c r="A816" s="18" t="inlineStr">
        <is>
          <t xml:space="preserve">1.1.1.2.1.1.2.3.3</t>
        </is>
      </c>
      <c r="B816" s="18" t="inlineStr">
        <is>
          <t xml:space="preserve"/>
        </is>
      </c>
      <c r="C816" s="22" t="inlineStr">
        <is>
          <t xml:space="preserve">Щит силовой (в соответствии со схемой)_ / МЭЛ</t>
        </is>
      </c>
      <c r="D816" s="7" t="inlineStr">
        <is>
          <t xml:space="preserve">ЩС1.6</t>
        </is>
      </c>
      <c r="E816" s="7" t="inlineStr">
        <is>
          <t xml:space="preserve"/>
        </is>
      </c>
      <c r="F816" s="7" t="inlineStr">
        <is>
          <t xml:space="preserve">ШТ</t>
        </is>
      </c>
      <c r="G816" s="7" t="inlineStr">
        <is>
          <t xml:space="preserve">1</t>
        </is>
      </c>
      <c r="H816" s="8" t="n">
        <v>1</v>
      </c>
      <c r="I816" s="23" t="n">
        <v>1</v>
      </c>
      <c r="J816" s="19" t="n">
        <v/>
      </c>
      <c r="K816" s="19" t="n">
        <f>ROUND(I816,2)+J816</f>
        <v>1</v>
      </c>
      <c r="L816" s="19" t="n">
        <f>ROUND(H816*ROUND(I816,2),2)</f>
        <v>1</v>
      </c>
      <c r="M816" s="19" t="n">
        <v/>
      </c>
      <c r="N816" s="19" t="n">
        <f>L816+M816</f>
        <v>1</v>
      </c>
      <c r="O816" s="8" t="n">
        <v>1</v>
      </c>
      <c r="P816" s="23" t="n" hidden="false">
        <v>1</v>
      </c>
      <c r="Q816" s="19" t="n" hidden="false">
        <v/>
      </c>
      <c r="R816" s="19" t="n" hidden="false">
        <f>P816+Q816</f>
        <v>1</v>
      </c>
      <c r="S816" s="19" t="n" hidden="false">
        <f>ROUND(O816*P816,2)</f>
        <v>1</v>
      </c>
      <c r="T816" s="19" t="n" hidden="false">
        <v/>
      </c>
      <c r="U816" s="19" t="n" hidden="false">
        <f>S816+T816</f>
        <v>1</v>
      </c>
      <c r="V816" s="21" t="n" hidden="false">
        <f>U816/N816-1</f>
        <v>0</v>
      </c>
      <c r="W816" s="8" t="n">
        <v>1</v>
      </c>
      <c r="X816" s="23" t="n" hidden="false">
        <v>1</v>
      </c>
      <c r="Y816" s="19" t="n" hidden="false">
        <v/>
      </c>
      <c r="Z816" s="19" t="n" hidden="false">
        <f>X816+Y816</f>
        <v>1</v>
      </c>
      <c r="AA816" s="19" t="n" hidden="false">
        <f>ROUND(W816*X816,2)</f>
        <v>1</v>
      </c>
      <c r="AB816" s="19" t="n" hidden="false">
        <v/>
      </c>
      <c r="AC816" s="19" t="n" hidden="false">
        <f>AA816+AB816</f>
        <v>1</v>
      </c>
      <c r="AD816" s="21" t="n" hidden="false">
        <f>AC816/N816-1</f>
        <v>0</v>
      </c>
      <c r="AE816" s="8" t="n">
        <v>1</v>
      </c>
      <c r="AF816" s="23" t="n" hidden="false">
        <v>1</v>
      </c>
      <c r="AG816" s="19" t="n" hidden="false">
        <v/>
      </c>
      <c r="AH816" s="19" t="n" hidden="false">
        <f>AF816+AG816</f>
        <v>1</v>
      </c>
      <c r="AI816" s="19" t="n" hidden="false">
        <f>ROUND(AE816*AF816,2)</f>
        <v>1</v>
      </c>
      <c r="AJ816" s="19" t="n" hidden="false">
        <v/>
      </c>
      <c r="AK816" s="19" t="n" hidden="false">
        <f>AI816+AJ816</f>
        <v>1</v>
      </c>
      <c r="AL816" s="21" t="n" hidden="false">
        <f>AK816/N816-1</f>
        <v>0</v>
      </c>
      <c r="AM816" s="8" t="n">
        <v>0</v>
      </c>
      <c r="AN816" s="23" t="n" hidden="false">
        <v>0</v>
      </c>
      <c r="AO816" s="19" t="n" hidden="false">
        <v/>
      </c>
      <c r="AP816" s="19" t="n" hidden="false">
        <f>AN816+AO816</f>
        <v>0</v>
      </c>
      <c r="AQ816" s="19" t="n" hidden="false">
        <f>ROUND(AM816*AN816,2)</f>
        <v>0</v>
      </c>
      <c r="AR816" s="19" t="n" hidden="false">
        <v/>
      </c>
      <c r="AS816" s="19" t="n" hidden="false">
        <f>AQ816+AR816</f>
        <v>0</v>
      </c>
      <c r="AT816" s="21" t="n" hidden="false">
        <f>AS816/N816-1</f>
        <v>-1</v>
      </c>
    </row>
    <row r="817" customFormat="false" hidden="false" outlineLevel="0" collapsed="false">
      <c r="A817" s="18" t="inlineStr">
        <is>
          <t xml:space="preserve">1.1.1.2.1.1.2.4</t>
        </is>
      </c>
      <c r="B817" s="18" t="inlineStr">
        <is>
          <t xml:space="preserve"/>
        </is>
      </c>
      <c r="C817" s="18" t="inlineStr">
        <is>
          <t xml:space="preserve">Монтаж щита силового (для СКБ) / 18 модулей</t>
        </is>
      </c>
      <c r="D817" s="7" t="inlineStr">
        <is>
          <t xml:space="preserve"/>
        </is>
      </c>
      <c r="E817" s="7" t="inlineStr">
        <is>
          <t xml:space="preserve"/>
        </is>
      </c>
      <c r="F817" s="7" t="inlineStr">
        <is>
          <t xml:space="preserve">ШТ</t>
        </is>
      </c>
      <c r="G817" s="7" t="inlineStr">
        <is>
          <t xml:space="preserve">1</t>
        </is>
      </c>
      <c r="H817" s="8" t="n">
        <v>8</v>
      </c>
      <c r="I817" s="19" t="n">
        <f>ROUND((L818+L819+L820+L821+L822+L823+L824+L825)/H817,2)</f>
        <v>1</v>
      </c>
      <c r="J817" s="20" t="n">
        <v>6708</v>
      </c>
      <c r="K817" s="19" t="n">
        <f>I817+ROUND(J817,2)</f>
        <v>6709</v>
      </c>
      <c r="L817" s="19" t="n">
        <f>ROUND(H817*I817,2)</f>
        <v>8</v>
      </c>
      <c r="M817" s="19" t="n">
        <f>ROUND(H817*ROUND(J817,2),2)</f>
        <v>53664</v>
      </c>
      <c r="N817" s="19" t="n">
        <f>L817+M817</f>
        <v>53672</v>
      </c>
      <c r="O817" s="8" t="n">
        <v>8</v>
      </c>
      <c r="P817" s="19" t="n" hidden="false">
        <f>ROUND((S818+S819+S820+S821+S822+S823+S824+S825)/O817,2)</f>
        <v>1</v>
      </c>
      <c r="Q817" s="20" t="n" hidden="false">
        <v>16100.8</v>
      </c>
      <c r="R817" s="19" t="n" hidden="false">
        <f>P817+Q817</f>
        <v>16101.8</v>
      </c>
      <c r="S817" s="19" t="n" hidden="false">
        <f>ROUND(O817*P817,2)</f>
        <v>8</v>
      </c>
      <c r="T817" s="19" t="n" hidden="false">
        <f>ROUND(O817*Q817,2)</f>
        <v>128806.4</v>
      </c>
      <c r="U817" s="19" t="n" hidden="false">
        <f>S817+T817</f>
        <v>128814.4</v>
      </c>
      <c r="V817" s="21" t="n" hidden="false">
        <f>U817/N817-1</f>
        <v>1.400029810702042</v>
      </c>
      <c r="W817" s="8" t="n">
        <v>8</v>
      </c>
      <c r="X817" s="19" t="n" hidden="false">
        <f>ROUND((AA818+AA819+AA820+AA821+AA822+AA823+AA824+AA825)/W817,2)</f>
        <v>1</v>
      </c>
      <c r="Y817" s="20" t="n" hidden="false">
        <v>17500</v>
      </c>
      <c r="Z817" s="19" t="n" hidden="false">
        <f>X817+Y817</f>
        <v>17501</v>
      </c>
      <c r="AA817" s="19" t="n" hidden="false">
        <f>ROUND(W817*X817,2)</f>
        <v>8</v>
      </c>
      <c r="AB817" s="19" t="n" hidden="false">
        <f>ROUND(W817*Y817,2)</f>
        <v>140000</v>
      </c>
      <c r="AC817" s="19" t="n" hidden="false">
        <f>AA817+AB817</f>
        <v>140008</v>
      </c>
      <c r="AD817" s="21" t="n" hidden="false">
        <f>AC817/N817-1</f>
        <v>1.6085854821881056</v>
      </c>
      <c r="AE817" s="8" t="n">
        <v>8</v>
      </c>
      <c r="AF817" s="19" t="n" hidden="false">
        <f>ROUND((AI818+AI819+AI820+AI821+AI822+AI823+AI824+AI825)/AE817,2)</f>
        <v>1</v>
      </c>
      <c r="AG817" s="20" t="n" hidden="false">
        <v>13400</v>
      </c>
      <c r="AH817" s="19" t="n" hidden="false">
        <f>AF817+AG817</f>
        <v>13401</v>
      </c>
      <c r="AI817" s="19" t="n" hidden="false">
        <f>ROUND(AE817*AF817,2)</f>
        <v>8</v>
      </c>
      <c r="AJ817" s="19" t="n" hidden="false">
        <f>ROUND(AE817*AG817,2)</f>
        <v>107200</v>
      </c>
      <c r="AK817" s="19" t="n" hidden="false">
        <f>AI817+AJ817</f>
        <v>107208</v>
      </c>
      <c r="AL817" s="21" t="n" hidden="false">
        <f>AK817/N817-1</f>
        <v>0.9974660903264272</v>
      </c>
      <c r="AM817" s="8" t="n">
        <v>0</v>
      </c>
      <c r="AN817" s="19" t="n" hidden="false">
        <f>ROUND((AQ818+AQ819+AQ820+AQ821+AQ822+AQ823+AQ824+AQ825)/AM817,2)</f>
        <v>0</v>
      </c>
      <c r="AO817" s="19" t="n" hidden="false">
        <v>0</v>
      </c>
      <c r="AP817" s="19" t="n" hidden="false">
        <f>AN817+AO817</f>
        <v>0</v>
      </c>
      <c r="AQ817" s="19" t="n" hidden="false">
        <f>ROUND(AM817*AN817,2)</f>
        <v>0</v>
      </c>
      <c r="AR817" s="19" t="n" hidden="false">
        <f>ROUND(AM817*AO817,2)</f>
        <v>0</v>
      </c>
      <c r="AS817" s="19" t="n" hidden="false">
        <f>AQ817+AR817</f>
        <v>0</v>
      </c>
      <c r="AT817" s="21" t="n" hidden="false">
        <f>AS817/N817-1</f>
        <v>-1</v>
      </c>
    </row>
    <row r="818" customFormat="false" hidden="false" outlineLevel="0" collapsed="false">
      <c r="A818" s="18" t="inlineStr">
        <is>
          <t xml:space="preserve">1.1.1.2.1.1.2.4.1</t>
        </is>
      </c>
      <c r="B818" s="18" t="inlineStr">
        <is>
          <t xml:space="preserve"/>
        </is>
      </c>
      <c r="C818" s="22" t="inlineStr">
        <is>
          <t xml:space="preserve">Щит силовой (в соответствии со схемой)_ / МЭЛ</t>
        </is>
      </c>
      <c r="D818" s="7" t="inlineStr">
        <is>
          <t xml:space="preserve">ЩС1.2</t>
        </is>
      </c>
      <c r="E818" s="7" t="inlineStr">
        <is>
          <t xml:space="preserve"/>
        </is>
      </c>
      <c r="F818" s="7" t="inlineStr">
        <is>
          <t xml:space="preserve">ШТ</t>
        </is>
      </c>
      <c r="G818" s="7" t="inlineStr">
        <is>
          <t xml:space="preserve">1</t>
        </is>
      </c>
      <c r="H818" s="8" t="n">
        <v>1</v>
      </c>
      <c r="I818" s="23" t="n">
        <v>1</v>
      </c>
      <c r="J818" s="19" t="n">
        <v/>
      </c>
      <c r="K818" s="19" t="n">
        <f>ROUND(I818,2)+J818</f>
        <v>1</v>
      </c>
      <c r="L818" s="19" t="n">
        <f>ROUND(H818*ROUND(I818,2),2)</f>
        <v>1</v>
      </c>
      <c r="M818" s="19" t="n">
        <v/>
      </c>
      <c r="N818" s="19" t="n">
        <f>L818+M818</f>
        <v>1</v>
      </c>
      <c r="O818" s="8" t="n">
        <v>1</v>
      </c>
      <c r="P818" s="23" t="n" hidden="false">
        <v>1</v>
      </c>
      <c r="Q818" s="19" t="n" hidden="false">
        <v/>
      </c>
      <c r="R818" s="19" t="n" hidden="false">
        <f>P818+Q818</f>
        <v>1</v>
      </c>
      <c r="S818" s="19" t="n" hidden="false">
        <f>ROUND(O818*P818,2)</f>
        <v>1</v>
      </c>
      <c r="T818" s="19" t="n" hidden="false">
        <v/>
      </c>
      <c r="U818" s="19" t="n" hidden="false">
        <f>S818+T818</f>
        <v>1</v>
      </c>
      <c r="V818" s="21" t="n" hidden="false">
        <f>U818/N818-1</f>
        <v>0</v>
      </c>
      <c r="W818" s="8" t="n">
        <v>1</v>
      </c>
      <c r="X818" s="23" t="n" hidden="false">
        <v>1</v>
      </c>
      <c r="Y818" s="19" t="n" hidden="false">
        <v/>
      </c>
      <c r="Z818" s="19" t="n" hidden="false">
        <f>X818+Y818</f>
        <v>1</v>
      </c>
      <c r="AA818" s="19" t="n" hidden="false">
        <f>ROUND(W818*X818,2)</f>
        <v>1</v>
      </c>
      <c r="AB818" s="19" t="n" hidden="false">
        <v/>
      </c>
      <c r="AC818" s="19" t="n" hidden="false">
        <f>AA818+AB818</f>
        <v>1</v>
      </c>
      <c r="AD818" s="21" t="n" hidden="false">
        <f>AC818/N818-1</f>
        <v>0</v>
      </c>
      <c r="AE818" s="8" t="n">
        <v>1</v>
      </c>
      <c r="AF818" s="23" t="n" hidden="false">
        <v>1</v>
      </c>
      <c r="AG818" s="19" t="n" hidden="false">
        <v/>
      </c>
      <c r="AH818" s="19" t="n" hidden="false">
        <f>AF818+AG818</f>
        <v>1</v>
      </c>
      <c r="AI818" s="19" t="n" hidden="false">
        <f>ROUND(AE818*AF818,2)</f>
        <v>1</v>
      </c>
      <c r="AJ818" s="19" t="n" hidden="false">
        <v/>
      </c>
      <c r="AK818" s="19" t="n" hidden="false">
        <f>AI818+AJ818</f>
        <v>1</v>
      </c>
      <c r="AL818" s="21" t="n" hidden="false">
        <f>AK818/N818-1</f>
        <v>0</v>
      </c>
      <c r="AM818" s="8" t="n">
        <v>0</v>
      </c>
      <c r="AN818" s="23" t="n" hidden="false">
        <v>0</v>
      </c>
      <c r="AO818" s="19" t="n" hidden="false">
        <v/>
      </c>
      <c r="AP818" s="19" t="n" hidden="false">
        <f>AN818+AO818</f>
        <v>0</v>
      </c>
      <c r="AQ818" s="19" t="n" hidden="false">
        <f>ROUND(AM818*AN818,2)</f>
        <v>0</v>
      </c>
      <c r="AR818" s="19" t="n" hidden="false">
        <v/>
      </c>
      <c r="AS818" s="19" t="n" hidden="false">
        <f>AQ818+AR818</f>
        <v>0</v>
      </c>
      <c r="AT818" s="21" t="n" hidden="false">
        <f>AS818/N818-1</f>
        <v>-1</v>
      </c>
    </row>
    <row r="819" customFormat="false" hidden="false" outlineLevel="0" collapsed="false">
      <c r="A819" s="18" t="inlineStr">
        <is>
          <t xml:space="preserve">1.1.1.2.1.1.2.4.2</t>
        </is>
      </c>
      <c r="B819" s="18" t="inlineStr">
        <is>
          <t xml:space="preserve"/>
        </is>
      </c>
      <c r="C819" s="22" t="inlineStr">
        <is>
          <t xml:space="preserve">Щит силовой (в соответствии со схемой)_ / МЭЛ</t>
        </is>
      </c>
      <c r="D819" s="7" t="inlineStr">
        <is>
          <t xml:space="preserve">ЩАО5/1.1  ЩРн-18-350х300х120-IP31 mb11-18n EKF</t>
        </is>
      </c>
      <c r="E819" s="7" t="inlineStr">
        <is>
          <t xml:space="preserve"/>
        </is>
      </c>
      <c r="F819" s="7" t="inlineStr">
        <is>
          <t xml:space="preserve">ШТ</t>
        </is>
      </c>
      <c r="G819" s="7" t="inlineStr">
        <is>
          <t xml:space="preserve">1</t>
        </is>
      </c>
      <c r="H819" s="8" t="n">
        <v>1</v>
      </c>
      <c r="I819" s="23" t="n">
        <v>1</v>
      </c>
      <c r="J819" s="19" t="n">
        <v/>
      </c>
      <c r="K819" s="19" t="n">
        <f>ROUND(I819,2)+J819</f>
        <v>1</v>
      </c>
      <c r="L819" s="19" t="n">
        <f>ROUND(H819*ROUND(I819,2),2)</f>
        <v>1</v>
      </c>
      <c r="M819" s="19" t="n">
        <v/>
      </c>
      <c r="N819" s="19" t="n">
        <f>L819+M819</f>
        <v>1</v>
      </c>
      <c r="O819" s="8" t="n">
        <v>1</v>
      </c>
      <c r="P819" s="23" t="n" hidden="false">
        <v>1</v>
      </c>
      <c r="Q819" s="19" t="n" hidden="false">
        <v/>
      </c>
      <c r="R819" s="19" t="n" hidden="false">
        <f>P819+Q819</f>
        <v>1</v>
      </c>
      <c r="S819" s="19" t="n" hidden="false">
        <f>ROUND(O819*P819,2)</f>
        <v>1</v>
      </c>
      <c r="T819" s="19" t="n" hidden="false">
        <v/>
      </c>
      <c r="U819" s="19" t="n" hidden="false">
        <f>S819+T819</f>
        <v>1</v>
      </c>
      <c r="V819" s="21" t="n" hidden="false">
        <f>U819/N819-1</f>
        <v>0</v>
      </c>
      <c r="W819" s="8" t="n">
        <v>1</v>
      </c>
      <c r="X819" s="23" t="n" hidden="false">
        <v>1</v>
      </c>
      <c r="Y819" s="19" t="n" hidden="false">
        <v/>
      </c>
      <c r="Z819" s="19" t="n" hidden="false">
        <f>X819+Y819</f>
        <v>1</v>
      </c>
      <c r="AA819" s="19" t="n" hidden="false">
        <f>ROUND(W819*X819,2)</f>
        <v>1</v>
      </c>
      <c r="AB819" s="19" t="n" hidden="false">
        <v/>
      </c>
      <c r="AC819" s="19" t="n" hidden="false">
        <f>AA819+AB819</f>
        <v>1</v>
      </c>
      <c r="AD819" s="21" t="n" hidden="false">
        <f>AC819/N819-1</f>
        <v>0</v>
      </c>
      <c r="AE819" s="8" t="n">
        <v>1</v>
      </c>
      <c r="AF819" s="23" t="n" hidden="false">
        <v>1</v>
      </c>
      <c r="AG819" s="19" t="n" hidden="false">
        <v/>
      </c>
      <c r="AH819" s="19" t="n" hidden="false">
        <f>AF819+AG819</f>
        <v>1</v>
      </c>
      <c r="AI819" s="19" t="n" hidden="false">
        <f>ROUND(AE819*AF819,2)</f>
        <v>1</v>
      </c>
      <c r="AJ819" s="19" t="n" hidden="false">
        <v/>
      </c>
      <c r="AK819" s="19" t="n" hidden="false">
        <f>AI819+AJ819</f>
        <v>1</v>
      </c>
      <c r="AL819" s="21" t="n" hidden="false">
        <f>AK819/N819-1</f>
        <v>0</v>
      </c>
      <c r="AM819" s="8" t="n">
        <v>0</v>
      </c>
      <c r="AN819" s="23" t="n" hidden="false">
        <v>0</v>
      </c>
      <c r="AO819" s="19" t="n" hidden="false">
        <v/>
      </c>
      <c r="AP819" s="19" t="n" hidden="false">
        <f>AN819+AO819</f>
        <v>0</v>
      </c>
      <c r="AQ819" s="19" t="n" hidden="false">
        <f>ROUND(AM819*AN819,2)</f>
        <v>0</v>
      </c>
      <c r="AR819" s="19" t="n" hidden="false">
        <v/>
      </c>
      <c r="AS819" s="19" t="n" hidden="false">
        <f>AQ819+AR819</f>
        <v>0</v>
      </c>
      <c r="AT819" s="21" t="n" hidden="false">
        <f>AS819/N819-1</f>
        <v>-1</v>
      </c>
    </row>
    <row r="820" customFormat="false" hidden="false" outlineLevel="0" collapsed="false">
      <c r="A820" s="18" t="inlineStr">
        <is>
          <t xml:space="preserve">1.1.1.2.1.1.2.4.3</t>
        </is>
      </c>
      <c r="B820" s="18" t="inlineStr">
        <is>
          <t xml:space="preserve"/>
        </is>
      </c>
      <c r="C820" s="22" t="inlineStr">
        <is>
          <t xml:space="preserve">Щит силовой (в соответствии со схемой)_ / МЭЛ</t>
        </is>
      </c>
      <c r="D820" s="7" t="inlineStr">
        <is>
          <t xml:space="preserve">ЩАО5/2.0 ЩРн-18-350х300х120-IP31 mb11-18n EKF</t>
        </is>
      </c>
      <c r="E820" s="7" t="inlineStr">
        <is>
          <t xml:space="preserve"/>
        </is>
      </c>
      <c r="F820" s="7" t="inlineStr">
        <is>
          <t xml:space="preserve">ШТ</t>
        </is>
      </c>
      <c r="G820" s="7" t="inlineStr">
        <is>
          <t xml:space="preserve">1</t>
        </is>
      </c>
      <c r="H820" s="8" t="n">
        <v>1</v>
      </c>
      <c r="I820" s="23" t="n">
        <v>1</v>
      </c>
      <c r="J820" s="19" t="n">
        <v/>
      </c>
      <c r="K820" s="19" t="n">
        <f>ROUND(I820,2)+J820</f>
        <v>1</v>
      </c>
      <c r="L820" s="19" t="n">
        <f>ROUND(H820*ROUND(I820,2),2)</f>
        <v>1</v>
      </c>
      <c r="M820" s="19" t="n">
        <v/>
      </c>
      <c r="N820" s="19" t="n">
        <f>L820+M820</f>
        <v>1</v>
      </c>
      <c r="O820" s="8" t="n">
        <v>1</v>
      </c>
      <c r="P820" s="23" t="n" hidden="false">
        <v>1</v>
      </c>
      <c r="Q820" s="19" t="n" hidden="false">
        <v/>
      </c>
      <c r="R820" s="19" t="n" hidden="false">
        <f>P820+Q820</f>
        <v>1</v>
      </c>
      <c r="S820" s="19" t="n" hidden="false">
        <f>ROUND(O820*P820,2)</f>
        <v>1</v>
      </c>
      <c r="T820" s="19" t="n" hidden="false">
        <v/>
      </c>
      <c r="U820" s="19" t="n" hidden="false">
        <f>S820+T820</f>
        <v>1</v>
      </c>
      <c r="V820" s="21" t="n" hidden="false">
        <f>U820/N820-1</f>
        <v>0</v>
      </c>
      <c r="W820" s="8" t="n">
        <v>1</v>
      </c>
      <c r="X820" s="23" t="n" hidden="false">
        <v>1</v>
      </c>
      <c r="Y820" s="19" t="n" hidden="false">
        <v/>
      </c>
      <c r="Z820" s="19" t="n" hidden="false">
        <f>X820+Y820</f>
        <v>1</v>
      </c>
      <c r="AA820" s="19" t="n" hidden="false">
        <f>ROUND(W820*X820,2)</f>
        <v>1</v>
      </c>
      <c r="AB820" s="19" t="n" hidden="false">
        <v/>
      </c>
      <c r="AC820" s="19" t="n" hidden="false">
        <f>AA820+AB820</f>
        <v>1</v>
      </c>
      <c r="AD820" s="21" t="n" hidden="false">
        <f>AC820/N820-1</f>
        <v>0</v>
      </c>
      <c r="AE820" s="8" t="n">
        <v>1</v>
      </c>
      <c r="AF820" s="23" t="n" hidden="false">
        <v>1</v>
      </c>
      <c r="AG820" s="19" t="n" hidden="false">
        <v/>
      </c>
      <c r="AH820" s="19" t="n" hidden="false">
        <f>AF820+AG820</f>
        <v>1</v>
      </c>
      <c r="AI820" s="19" t="n" hidden="false">
        <f>ROUND(AE820*AF820,2)</f>
        <v>1</v>
      </c>
      <c r="AJ820" s="19" t="n" hidden="false">
        <v/>
      </c>
      <c r="AK820" s="19" t="n" hidden="false">
        <f>AI820+AJ820</f>
        <v>1</v>
      </c>
      <c r="AL820" s="21" t="n" hidden="false">
        <f>AK820/N820-1</f>
        <v>0</v>
      </c>
      <c r="AM820" s="8" t="n">
        <v>0</v>
      </c>
      <c r="AN820" s="23" t="n" hidden="false">
        <v>0</v>
      </c>
      <c r="AO820" s="19" t="n" hidden="false">
        <v/>
      </c>
      <c r="AP820" s="19" t="n" hidden="false">
        <f>AN820+AO820</f>
        <v>0</v>
      </c>
      <c r="AQ820" s="19" t="n" hidden="false">
        <f>ROUND(AM820*AN820,2)</f>
        <v>0</v>
      </c>
      <c r="AR820" s="19" t="n" hidden="false">
        <v/>
      </c>
      <c r="AS820" s="19" t="n" hidden="false">
        <f>AQ820+AR820</f>
        <v>0</v>
      </c>
      <c r="AT820" s="21" t="n" hidden="false">
        <f>AS820/N820-1</f>
        <v>-1</v>
      </c>
    </row>
    <row r="821" customFormat="false" hidden="false" outlineLevel="0" collapsed="false">
      <c r="A821" s="18" t="inlineStr">
        <is>
          <t xml:space="preserve">1.1.1.2.1.1.2.4.4</t>
        </is>
      </c>
      <c r="B821" s="18" t="inlineStr">
        <is>
          <t xml:space="preserve"/>
        </is>
      </c>
      <c r="C821" s="22" t="inlineStr">
        <is>
          <t xml:space="preserve">Щит силовой (в соответствии со схемой)_ / МЭЛ</t>
        </is>
      </c>
      <c r="D821" s="7" t="inlineStr">
        <is>
          <t xml:space="preserve">ЩАО5/1.0 ЩРн-18-350х300х120-IP31 mb11-18n EKF</t>
        </is>
      </c>
      <c r="E821" s="7" t="inlineStr">
        <is>
          <t xml:space="preserve"/>
        </is>
      </c>
      <c r="F821" s="7" t="inlineStr">
        <is>
          <t xml:space="preserve">ШТ</t>
        </is>
      </c>
      <c r="G821" s="7" t="inlineStr">
        <is>
          <t xml:space="preserve">1</t>
        </is>
      </c>
      <c r="H821" s="8" t="n">
        <v>1</v>
      </c>
      <c r="I821" s="23" t="n">
        <v>1</v>
      </c>
      <c r="J821" s="19" t="n">
        <v/>
      </c>
      <c r="K821" s="19" t="n">
        <f>ROUND(I821,2)+J821</f>
        <v>1</v>
      </c>
      <c r="L821" s="19" t="n">
        <f>ROUND(H821*ROUND(I821,2),2)</f>
        <v>1</v>
      </c>
      <c r="M821" s="19" t="n">
        <v/>
      </c>
      <c r="N821" s="19" t="n">
        <f>L821+M821</f>
        <v>1</v>
      </c>
      <c r="O821" s="8" t="n">
        <v>1</v>
      </c>
      <c r="P821" s="23" t="n" hidden="false">
        <v>1</v>
      </c>
      <c r="Q821" s="19" t="n" hidden="false">
        <v/>
      </c>
      <c r="R821" s="19" t="n" hidden="false">
        <f>P821+Q821</f>
        <v>1</v>
      </c>
      <c r="S821" s="19" t="n" hidden="false">
        <f>ROUND(O821*P821,2)</f>
        <v>1</v>
      </c>
      <c r="T821" s="19" t="n" hidden="false">
        <v/>
      </c>
      <c r="U821" s="19" t="n" hidden="false">
        <f>S821+T821</f>
        <v>1</v>
      </c>
      <c r="V821" s="21" t="n" hidden="false">
        <f>U821/N821-1</f>
        <v>0</v>
      </c>
      <c r="W821" s="8" t="n">
        <v>1</v>
      </c>
      <c r="X821" s="23" t="n" hidden="false">
        <v>1</v>
      </c>
      <c r="Y821" s="19" t="n" hidden="false">
        <v/>
      </c>
      <c r="Z821" s="19" t="n" hidden="false">
        <f>X821+Y821</f>
        <v>1</v>
      </c>
      <c r="AA821" s="19" t="n" hidden="false">
        <f>ROUND(W821*X821,2)</f>
        <v>1</v>
      </c>
      <c r="AB821" s="19" t="n" hidden="false">
        <v/>
      </c>
      <c r="AC821" s="19" t="n" hidden="false">
        <f>AA821+AB821</f>
        <v>1</v>
      </c>
      <c r="AD821" s="21" t="n" hidden="false">
        <f>AC821/N821-1</f>
        <v>0</v>
      </c>
      <c r="AE821" s="8" t="n">
        <v>1</v>
      </c>
      <c r="AF821" s="23" t="n" hidden="false">
        <v>1</v>
      </c>
      <c r="AG821" s="19" t="n" hidden="false">
        <v/>
      </c>
      <c r="AH821" s="19" t="n" hidden="false">
        <f>AF821+AG821</f>
        <v>1</v>
      </c>
      <c r="AI821" s="19" t="n" hidden="false">
        <f>ROUND(AE821*AF821,2)</f>
        <v>1</v>
      </c>
      <c r="AJ821" s="19" t="n" hidden="false">
        <v/>
      </c>
      <c r="AK821" s="19" t="n" hidden="false">
        <f>AI821+AJ821</f>
        <v>1</v>
      </c>
      <c r="AL821" s="21" t="n" hidden="false">
        <f>AK821/N821-1</f>
        <v>0</v>
      </c>
      <c r="AM821" s="8" t="n">
        <v>0</v>
      </c>
      <c r="AN821" s="23" t="n" hidden="false">
        <v>0</v>
      </c>
      <c r="AO821" s="19" t="n" hidden="false">
        <v/>
      </c>
      <c r="AP821" s="19" t="n" hidden="false">
        <f>AN821+AO821</f>
        <v>0</v>
      </c>
      <c r="AQ821" s="19" t="n" hidden="false">
        <f>ROUND(AM821*AN821,2)</f>
        <v>0</v>
      </c>
      <c r="AR821" s="19" t="n" hidden="false">
        <v/>
      </c>
      <c r="AS821" s="19" t="n" hidden="false">
        <f>AQ821+AR821</f>
        <v>0</v>
      </c>
      <c r="AT821" s="21" t="n" hidden="false">
        <f>AS821/N821-1</f>
        <v>-1</v>
      </c>
    </row>
    <row r="822" customFormat="false" hidden="false" outlineLevel="0" collapsed="false">
      <c r="A822" s="18" t="inlineStr">
        <is>
          <t xml:space="preserve">1.1.1.2.1.1.2.4.5</t>
        </is>
      </c>
      <c r="B822" s="18" t="inlineStr">
        <is>
          <t xml:space="preserve"/>
        </is>
      </c>
      <c r="C822" s="22" t="inlineStr">
        <is>
          <t xml:space="preserve">Щит силовой (в соответствии со схемой)_ / МЭЛ</t>
        </is>
      </c>
      <c r="D822" s="7" t="inlineStr">
        <is>
          <t xml:space="preserve">ЩС1.1</t>
        </is>
      </c>
      <c r="E822" s="7" t="inlineStr">
        <is>
          <t xml:space="preserve"/>
        </is>
      </c>
      <c r="F822" s="7" t="inlineStr">
        <is>
          <t xml:space="preserve">ШТ</t>
        </is>
      </c>
      <c r="G822" s="7" t="inlineStr">
        <is>
          <t xml:space="preserve">1</t>
        </is>
      </c>
      <c r="H822" s="8" t="n">
        <v>1</v>
      </c>
      <c r="I822" s="23" t="n">
        <v>1</v>
      </c>
      <c r="J822" s="19" t="n">
        <v/>
      </c>
      <c r="K822" s="19" t="n">
        <f>ROUND(I822,2)+J822</f>
        <v>1</v>
      </c>
      <c r="L822" s="19" t="n">
        <f>ROUND(H822*ROUND(I822,2),2)</f>
        <v>1</v>
      </c>
      <c r="M822" s="19" t="n">
        <v/>
      </c>
      <c r="N822" s="19" t="n">
        <f>L822+M822</f>
        <v>1</v>
      </c>
      <c r="O822" s="8" t="n">
        <v>1</v>
      </c>
      <c r="P822" s="23" t="n" hidden="false">
        <v>1</v>
      </c>
      <c r="Q822" s="19" t="n" hidden="false">
        <v/>
      </c>
      <c r="R822" s="19" t="n" hidden="false">
        <f>P822+Q822</f>
        <v>1</v>
      </c>
      <c r="S822" s="19" t="n" hidden="false">
        <f>ROUND(O822*P822,2)</f>
        <v>1</v>
      </c>
      <c r="T822" s="19" t="n" hidden="false">
        <v/>
      </c>
      <c r="U822" s="19" t="n" hidden="false">
        <f>S822+T822</f>
        <v>1</v>
      </c>
      <c r="V822" s="21" t="n" hidden="false">
        <f>U822/N822-1</f>
        <v>0</v>
      </c>
      <c r="W822" s="8" t="n">
        <v>1</v>
      </c>
      <c r="X822" s="23" t="n" hidden="false">
        <v>1</v>
      </c>
      <c r="Y822" s="19" t="n" hidden="false">
        <v/>
      </c>
      <c r="Z822" s="19" t="n" hidden="false">
        <f>X822+Y822</f>
        <v>1</v>
      </c>
      <c r="AA822" s="19" t="n" hidden="false">
        <f>ROUND(W822*X822,2)</f>
        <v>1</v>
      </c>
      <c r="AB822" s="19" t="n" hidden="false">
        <v/>
      </c>
      <c r="AC822" s="19" t="n" hidden="false">
        <f>AA822+AB822</f>
        <v>1</v>
      </c>
      <c r="AD822" s="21" t="n" hidden="false">
        <f>AC822/N822-1</f>
        <v>0</v>
      </c>
      <c r="AE822" s="8" t="n">
        <v>1</v>
      </c>
      <c r="AF822" s="23" t="n" hidden="false">
        <v>1</v>
      </c>
      <c r="AG822" s="19" t="n" hidden="false">
        <v/>
      </c>
      <c r="AH822" s="19" t="n" hidden="false">
        <f>AF822+AG822</f>
        <v>1</v>
      </c>
      <c r="AI822" s="19" t="n" hidden="false">
        <f>ROUND(AE822*AF822,2)</f>
        <v>1</v>
      </c>
      <c r="AJ822" s="19" t="n" hidden="false">
        <v/>
      </c>
      <c r="AK822" s="19" t="n" hidden="false">
        <f>AI822+AJ822</f>
        <v>1</v>
      </c>
      <c r="AL822" s="21" t="n" hidden="false">
        <f>AK822/N822-1</f>
        <v>0</v>
      </c>
      <c r="AM822" s="8" t="n">
        <v>0</v>
      </c>
      <c r="AN822" s="23" t="n" hidden="false">
        <v>0</v>
      </c>
      <c r="AO822" s="19" t="n" hidden="false">
        <v/>
      </c>
      <c r="AP822" s="19" t="n" hidden="false">
        <f>AN822+AO822</f>
        <v>0</v>
      </c>
      <c r="AQ822" s="19" t="n" hidden="false">
        <f>ROUND(AM822*AN822,2)</f>
        <v>0</v>
      </c>
      <c r="AR822" s="19" t="n" hidden="false">
        <v/>
      </c>
      <c r="AS822" s="19" t="n" hidden="false">
        <f>AQ822+AR822</f>
        <v>0</v>
      </c>
      <c r="AT822" s="21" t="n" hidden="false">
        <f>AS822/N822-1</f>
        <v>-1</v>
      </c>
    </row>
    <row r="823" customFormat="false" hidden="false" outlineLevel="0" collapsed="false">
      <c r="A823" s="18" t="inlineStr">
        <is>
          <t xml:space="preserve">1.1.1.2.1.1.2.4.6</t>
        </is>
      </c>
      <c r="B823" s="18" t="inlineStr">
        <is>
          <t xml:space="preserve"/>
        </is>
      </c>
      <c r="C823" s="22" t="inlineStr">
        <is>
          <t xml:space="preserve">Щит силовой (в соответствии со схемой)_ / МЭЛ</t>
        </is>
      </c>
      <c r="D823" s="7" t="inlineStr">
        <is>
          <t xml:space="preserve">ЩАО5/3  ЩРн-18-350х300х120-IP31 mb11-18n EKF</t>
        </is>
      </c>
      <c r="E823" s="7" t="inlineStr">
        <is>
          <t xml:space="preserve"/>
        </is>
      </c>
      <c r="F823" s="7" t="inlineStr">
        <is>
          <t xml:space="preserve">ШТ</t>
        </is>
      </c>
      <c r="G823" s="7" t="inlineStr">
        <is>
          <t xml:space="preserve">1</t>
        </is>
      </c>
      <c r="H823" s="8" t="n">
        <v>1</v>
      </c>
      <c r="I823" s="23" t="n">
        <v>1</v>
      </c>
      <c r="J823" s="19" t="n">
        <v/>
      </c>
      <c r="K823" s="19" t="n">
        <f>ROUND(I823,2)+J823</f>
        <v>1</v>
      </c>
      <c r="L823" s="19" t="n">
        <f>ROUND(H823*ROUND(I823,2),2)</f>
        <v>1</v>
      </c>
      <c r="M823" s="19" t="n">
        <v/>
      </c>
      <c r="N823" s="19" t="n">
        <f>L823+M823</f>
        <v>1</v>
      </c>
      <c r="O823" s="8" t="n">
        <v>1</v>
      </c>
      <c r="P823" s="23" t="n" hidden="false">
        <v>1</v>
      </c>
      <c r="Q823" s="19" t="n" hidden="false">
        <v/>
      </c>
      <c r="R823" s="19" t="n" hidden="false">
        <f>P823+Q823</f>
        <v>1</v>
      </c>
      <c r="S823" s="19" t="n" hidden="false">
        <f>ROUND(O823*P823,2)</f>
        <v>1</v>
      </c>
      <c r="T823" s="19" t="n" hidden="false">
        <v/>
      </c>
      <c r="U823" s="19" t="n" hidden="false">
        <f>S823+T823</f>
        <v>1</v>
      </c>
      <c r="V823" s="21" t="n" hidden="false">
        <f>U823/N823-1</f>
        <v>0</v>
      </c>
      <c r="W823" s="8" t="n">
        <v>1</v>
      </c>
      <c r="X823" s="23" t="n" hidden="false">
        <v>1</v>
      </c>
      <c r="Y823" s="19" t="n" hidden="false">
        <v/>
      </c>
      <c r="Z823" s="19" t="n" hidden="false">
        <f>X823+Y823</f>
        <v>1</v>
      </c>
      <c r="AA823" s="19" t="n" hidden="false">
        <f>ROUND(W823*X823,2)</f>
        <v>1</v>
      </c>
      <c r="AB823" s="19" t="n" hidden="false">
        <v/>
      </c>
      <c r="AC823" s="19" t="n" hidden="false">
        <f>AA823+AB823</f>
        <v>1</v>
      </c>
      <c r="AD823" s="21" t="n" hidden="false">
        <f>AC823/N823-1</f>
        <v>0</v>
      </c>
      <c r="AE823" s="8" t="n">
        <v>1</v>
      </c>
      <c r="AF823" s="23" t="n" hidden="false">
        <v>1</v>
      </c>
      <c r="AG823" s="19" t="n" hidden="false">
        <v/>
      </c>
      <c r="AH823" s="19" t="n" hidden="false">
        <f>AF823+AG823</f>
        <v>1</v>
      </c>
      <c r="AI823" s="19" t="n" hidden="false">
        <f>ROUND(AE823*AF823,2)</f>
        <v>1</v>
      </c>
      <c r="AJ823" s="19" t="n" hidden="false">
        <v/>
      </c>
      <c r="AK823" s="19" t="n" hidden="false">
        <f>AI823+AJ823</f>
        <v>1</v>
      </c>
      <c r="AL823" s="21" t="n" hidden="false">
        <f>AK823/N823-1</f>
        <v>0</v>
      </c>
      <c r="AM823" s="8" t="n">
        <v>0</v>
      </c>
      <c r="AN823" s="23" t="n" hidden="false">
        <v>0</v>
      </c>
      <c r="AO823" s="19" t="n" hidden="false">
        <v/>
      </c>
      <c r="AP823" s="19" t="n" hidden="false">
        <f>AN823+AO823</f>
        <v>0</v>
      </c>
      <c r="AQ823" s="19" t="n" hidden="false">
        <f>ROUND(AM823*AN823,2)</f>
        <v>0</v>
      </c>
      <c r="AR823" s="19" t="n" hidden="false">
        <v/>
      </c>
      <c r="AS823" s="19" t="n" hidden="false">
        <f>AQ823+AR823</f>
        <v>0</v>
      </c>
      <c r="AT823" s="21" t="n" hidden="false">
        <f>AS823/N823-1</f>
        <v>-1</v>
      </c>
    </row>
    <row r="824" customFormat="false" hidden="false" outlineLevel="0" collapsed="false">
      <c r="A824" s="18" t="inlineStr">
        <is>
          <t xml:space="preserve">1.1.1.2.1.1.2.4.7</t>
        </is>
      </c>
      <c r="B824" s="18" t="inlineStr">
        <is>
          <t xml:space="preserve"/>
        </is>
      </c>
      <c r="C824" s="22" t="inlineStr">
        <is>
          <t xml:space="preserve">Щит силовой (в соответствии со схемой)_ / МЭЛ</t>
        </is>
      </c>
      <c r="D824" s="7" t="inlineStr">
        <is>
          <t xml:space="preserve">ЩС1.5</t>
        </is>
      </c>
      <c r="E824" s="7" t="inlineStr">
        <is>
          <t xml:space="preserve"/>
        </is>
      </c>
      <c r="F824" s="7" t="inlineStr">
        <is>
          <t xml:space="preserve">ШТ</t>
        </is>
      </c>
      <c r="G824" s="7" t="inlineStr">
        <is>
          <t xml:space="preserve">1</t>
        </is>
      </c>
      <c r="H824" s="8" t="n">
        <v>1</v>
      </c>
      <c r="I824" s="23" t="n">
        <v>1</v>
      </c>
      <c r="J824" s="19" t="n">
        <v/>
      </c>
      <c r="K824" s="19" t="n">
        <f>ROUND(I824,2)+J824</f>
        <v>1</v>
      </c>
      <c r="L824" s="19" t="n">
        <f>ROUND(H824*ROUND(I824,2),2)</f>
        <v>1</v>
      </c>
      <c r="M824" s="19" t="n">
        <v/>
      </c>
      <c r="N824" s="19" t="n">
        <f>L824+M824</f>
        <v>1</v>
      </c>
      <c r="O824" s="8" t="n">
        <v>1</v>
      </c>
      <c r="P824" s="23" t="n" hidden="false">
        <v>1</v>
      </c>
      <c r="Q824" s="19" t="n" hidden="false">
        <v/>
      </c>
      <c r="R824" s="19" t="n" hidden="false">
        <f>P824+Q824</f>
        <v>1</v>
      </c>
      <c r="S824" s="19" t="n" hidden="false">
        <f>ROUND(O824*P824,2)</f>
        <v>1</v>
      </c>
      <c r="T824" s="19" t="n" hidden="false">
        <v/>
      </c>
      <c r="U824" s="19" t="n" hidden="false">
        <f>S824+T824</f>
        <v>1</v>
      </c>
      <c r="V824" s="21" t="n" hidden="false">
        <f>U824/N824-1</f>
        <v>0</v>
      </c>
      <c r="W824" s="8" t="n">
        <v>1</v>
      </c>
      <c r="X824" s="23" t="n" hidden="false">
        <v>1</v>
      </c>
      <c r="Y824" s="19" t="n" hidden="false">
        <v/>
      </c>
      <c r="Z824" s="19" t="n" hidden="false">
        <f>X824+Y824</f>
        <v>1</v>
      </c>
      <c r="AA824" s="19" t="n" hidden="false">
        <f>ROUND(W824*X824,2)</f>
        <v>1</v>
      </c>
      <c r="AB824" s="19" t="n" hidden="false">
        <v/>
      </c>
      <c r="AC824" s="19" t="n" hidden="false">
        <f>AA824+AB824</f>
        <v>1</v>
      </c>
      <c r="AD824" s="21" t="n" hidden="false">
        <f>AC824/N824-1</f>
        <v>0</v>
      </c>
      <c r="AE824" s="8" t="n">
        <v>1</v>
      </c>
      <c r="AF824" s="23" t="n" hidden="false">
        <v>1</v>
      </c>
      <c r="AG824" s="19" t="n" hidden="false">
        <v/>
      </c>
      <c r="AH824" s="19" t="n" hidden="false">
        <f>AF824+AG824</f>
        <v>1</v>
      </c>
      <c r="AI824" s="19" t="n" hidden="false">
        <f>ROUND(AE824*AF824,2)</f>
        <v>1</v>
      </c>
      <c r="AJ824" s="19" t="n" hidden="false">
        <v/>
      </c>
      <c r="AK824" s="19" t="n" hidden="false">
        <f>AI824+AJ824</f>
        <v>1</v>
      </c>
      <c r="AL824" s="21" t="n" hidden="false">
        <f>AK824/N824-1</f>
        <v>0</v>
      </c>
      <c r="AM824" s="8" t="n">
        <v>0</v>
      </c>
      <c r="AN824" s="23" t="n" hidden="false">
        <v>0</v>
      </c>
      <c r="AO824" s="19" t="n" hidden="false">
        <v/>
      </c>
      <c r="AP824" s="19" t="n" hidden="false">
        <f>AN824+AO824</f>
        <v>0</v>
      </c>
      <c r="AQ824" s="19" t="n" hidden="false">
        <f>ROUND(AM824*AN824,2)</f>
        <v>0</v>
      </c>
      <c r="AR824" s="19" t="n" hidden="false">
        <v/>
      </c>
      <c r="AS824" s="19" t="n" hidden="false">
        <f>AQ824+AR824</f>
        <v>0</v>
      </c>
      <c r="AT824" s="21" t="n" hidden="false">
        <f>AS824/N824-1</f>
        <v>-1</v>
      </c>
    </row>
    <row r="825" customFormat="false" hidden="false" outlineLevel="0" collapsed="false">
      <c r="A825" s="18" t="inlineStr">
        <is>
          <t xml:space="preserve">1.1.1.2.1.1.2.4.8</t>
        </is>
      </c>
      <c r="B825" s="18" t="inlineStr">
        <is>
          <t xml:space="preserve"/>
        </is>
      </c>
      <c r="C825" s="22" t="inlineStr">
        <is>
          <t xml:space="preserve">Щит силовой (в соответствии со схемой)_ / МЭЛ</t>
        </is>
      </c>
      <c r="D825" s="7" t="inlineStr">
        <is>
          <t xml:space="preserve">ЩАО5/1.2 ЩРн-18-350х300х120-IP31 mb11-18n EKF</t>
        </is>
      </c>
      <c r="E825" s="7" t="inlineStr">
        <is>
          <t xml:space="preserve"/>
        </is>
      </c>
      <c r="F825" s="7" t="inlineStr">
        <is>
          <t xml:space="preserve">ШТ</t>
        </is>
      </c>
      <c r="G825" s="7" t="inlineStr">
        <is>
          <t xml:space="preserve">1</t>
        </is>
      </c>
      <c r="H825" s="8" t="n">
        <v>1</v>
      </c>
      <c r="I825" s="23" t="n">
        <v>1</v>
      </c>
      <c r="J825" s="19" t="n">
        <v/>
      </c>
      <c r="K825" s="19" t="n">
        <f>ROUND(I825,2)+J825</f>
        <v>1</v>
      </c>
      <c r="L825" s="19" t="n">
        <f>ROUND(H825*ROUND(I825,2),2)</f>
        <v>1</v>
      </c>
      <c r="M825" s="19" t="n">
        <v/>
      </c>
      <c r="N825" s="19" t="n">
        <f>L825+M825</f>
        <v>1</v>
      </c>
      <c r="O825" s="8" t="n">
        <v>1</v>
      </c>
      <c r="P825" s="23" t="n" hidden="false">
        <v>1</v>
      </c>
      <c r="Q825" s="19" t="n" hidden="false">
        <v/>
      </c>
      <c r="R825" s="19" t="n" hidden="false">
        <f>P825+Q825</f>
        <v>1</v>
      </c>
      <c r="S825" s="19" t="n" hidden="false">
        <f>ROUND(O825*P825,2)</f>
        <v>1</v>
      </c>
      <c r="T825" s="19" t="n" hidden="false">
        <v/>
      </c>
      <c r="U825" s="19" t="n" hidden="false">
        <f>S825+T825</f>
        <v>1</v>
      </c>
      <c r="V825" s="21" t="n" hidden="false">
        <f>U825/N825-1</f>
        <v>0</v>
      </c>
      <c r="W825" s="8" t="n">
        <v>1</v>
      </c>
      <c r="X825" s="23" t="n" hidden="false">
        <v>1</v>
      </c>
      <c r="Y825" s="19" t="n" hidden="false">
        <v/>
      </c>
      <c r="Z825" s="19" t="n" hidden="false">
        <f>X825+Y825</f>
        <v>1</v>
      </c>
      <c r="AA825" s="19" t="n" hidden="false">
        <f>ROUND(W825*X825,2)</f>
        <v>1</v>
      </c>
      <c r="AB825" s="19" t="n" hidden="false">
        <v/>
      </c>
      <c r="AC825" s="19" t="n" hidden="false">
        <f>AA825+AB825</f>
        <v>1</v>
      </c>
      <c r="AD825" s="21" t="n" hidden="false">
        <f>AC825/N825-1</f>
        <v>0</v>
      </c>
      <c r="AE825" s="8" t="n">
        <v>1</v>
      </c>
      <c r="AF825" s="23" t="n" hidden="false">
        <v>1</v>
      </c>
      <c r="AG825" s="19" t="n" hidden="false">
        <v/>
      </c>
      <c r="AH825" s="19" t="n" hidden="false">
        <f>AF825+AG825</f>
        <v>1</v>
      </c>
      <c r="AI825" s="19" t="n" hidden="false">
        <f>ROUND(AE825*AF825,2)</f>
        <v>1</v>
      </c>
      <c r="AJ825" s="19" t="n" hidden="false">
        <v/>
      </c>
      <c r="AK825" s="19" t="n" hidden="false">
        <f>AI825+AJ825</f>
        <v>1</v>
      </c>
      <c r="AL825" s="21" t="n" hidden="false">
        <f>AK825/N825-1</f>
        <v>0</v>
      </c>
      <c r="AM825" s="8" t="n">
        <v>0</v>
      </c>
      <c r="AN825" s="23" t="n" hidden="false">
        <v>0</v>
      </c>
      <c r="AO825" s="19" t="n" hidden="false">
        <v/>
      </c>
      <c r="AP825" s="19" t="n" hidden="false">
        <f>AN825+AO825</f>
        <v>0</v>
      </c>
      <c r="AQ825" s="19" t="n" hidden="false">
        <f>ROUND(AM825*AN825,2)</f>
        <v>0</v>
      </c>
      <c r="AR825" s="19" t="n" hidden="false">
        <v/>
      </c>
      <c r="AS825" s="19" t="n" hidden="false">
        <f>AQ825+AR825</f>
        <v>0</v>
      </c>
      <c r="AT825" s="21" t="n" hidden="false">
        <f>AS825/N825-1</f>
        <v>-1</v>
      </c>
    </row>
    <row r="826" customFormat="false" hidden="false" outlineLevel="0" collapsed="false">
      <c r="A826" s="18" t="inlineStr">
        <is>
          <t xml:space="preserve">1.1.1.2.1.1.2.5</t>
        </is>
      </c>
      <c r="B826" s="18" t="inlineStr">
        <is>
          <t xml:space="preserve"/>
        </is>
      </c>
      <c r="C826" s="18" t="inlineStr">
        <is>
          <t xml:space="preserve">Монтаж щита силового (для СКБ) / 36 модулей</t>
        </is>
      </c>
      <c r="D826" s="7" t="inlineStr">
        <is>
          <t xml:space="preserve"/>
        </is>
      </c>
      <c r="E826" s="7" t="inlineStr">
        <is>
          <t xml:space="preserve"/>
        </is>
      </c>
      <c r="F826" s="7" t="inlineStr">
        <is>
          <t xml:space="preserve">ШТ</t>
        </is>
      </c>
      <c r="G826" s="7" t="inlineStr">
        <is>
          <t xml:space="preserve">1</t>
        </is>
      </c>
      <c r="H826" s="8" t="n">
        <v>1</v>
      </c>
      <c r="I826" s="19" t="n">
        <f>ROUND((L827)/H826,2)</f>
        <v>1</v>
      </c>
      <c r="J826" s="20" t="n">
        <v>13417</v>
      </c>
      <c r="K826" s="19" t="n">
        <f>I826+ROUND(J826,2)</f>
        <v>13418</v>
      </c>
      <c r="L826" s="19" t="n">
        <f>ROUND(H826*I826,2)</f>
        <v>1</v>
      </c>
      <c r="M826" s="19" t="n">
        <f>ROUND(H826*ROUND(J826,2),2)</f>
        <v>13417</v>
      </c>
      <c r="N826" s="19" t="n">
        <f>L826+M826</f>
        <v>13418</v>
      </c>
      <c r="O826" s="8" t="n">
        <v>1</v>
      </c>
      <c r="P826" s="19" t="n" hidden="false">
        <f>ROUND((S827)/O826,2)</f>
        <v>1</v>
      </c>
      <c r="Q826" s="20" t="n" hidden="false">
        <v>21467.2</v>
      </c>
      <c r="R826" s="19" t="n" hidden="false">
        <f>P826+Q826</f>
        <v>21468.2</v>
      </c>
      <c r="S826" s="19" t="n" hidden="false">
        <f>ROUND(O826*P826,2)</f>
        <v>1</v>
      </c>
      <c r="T826" s="19" t="n" hidden="false">
        <f>ROUND(O826*Q826,2)</f>
        <v>21467.2</v>
      </c>
      <c r="U826" s="19" t="n" hidden="false">
        <f>S826+T826</f>
        <v>21468.2</v>
      </c>
      <c r="V826" s="21" t="n" hidden="false">
        <f>U826/N826-1</f>
        <v>0.5999552839469371</v>
      </c>
      <c r="W826" s="8" t="n">
        <v>1</v>
      </c>
      <c r="X826" s="19" t="n" hidden="false">
        <f>ROUND((AA827)/W826,2)</f>
        <v>1</v>
      </c>
      <c r="Y826" s="20" t="n" hidden="false">
        <v>22500</v>
      </c>
      <c r="Z826" s="19" t="n" hidden="false">
        <f>X826+Y826</f>
        <v>22501</v>
      </c>
      <c r="AA826" s="19" t="n" hidden="false">
        <f>ROUND(W826*X826,2)</f>
        <v>1</v>
      </c>
      <c r="AB826" s="19" t="n" hidden="false">
        <f>ROUND(W826*Y826,2)</f>
        <v>22500</v>
      </c>
      <c r="AC826" s="19" t="n" hidden="false">
        <f>AA826+AB826</f>
        <v>22501</v>
      </c>
      <c r="AD826" s="21" t="n" hidden="false">
        <f>AC826/N826-1</f>
        <v>0.6769265166194665</v>
      </c>
      <c r="AE826" s="8" t="n">
        <v>1</v>
      </c>
      <c r="AF826" s="19" t="n" hidden="false">
        <f>ROUND((AI827)/AE826,2)</f>
        <v>1</v>
      </c>
      <c r="AG826" s="20" t="n" hidden="false">
        <v>28000</v>
      </c>
      <c r="AH826" s="19" t="n" hidden="false">
        <f>AF826+AG826</f>
        <v>28001</v>
      </c>
      <c r="AI826" s="19" t="n" hidden="false">
        <f>ROUND(AE826*AF826,2)</f>
        <v>1</v>
      </c>
      <c r="AJ826" s="19" t="n" hidden="false">
        <f>ROUND(AE826*AG826,2)</f>
        <v>28000</v>
      </c>
      <c r="AK826" s="19" t="n" hidden="false">
        <f>AI826+AJ826</f>
        <v>28001</v>
      </c>
      <c r="AL826" s="21" t="n" hidden="false">
        <f>AK826/N826-1</f>
        <v>1.0868236696974214</v>
      </c>
      <c r="AM826" s="8" t="n">
        <v>0</v>
      </c>
      <c r="AN826" s="19" t="n" hidden="false">
        <f>ROUND((AQ827)/AM826,2)</f>
        <v>0</v>
      </c>
      <c r="AO826" s="19" t="n" hidden="false">
        <v>0</v>
      </c>
      <c r="AP826" s="19" t="n" hidden="false">
        <f>AN826+AO826</f>
        <v>0</v>
      </c>
      <c r="AQ826" s="19" t="n" hidden="false">
        <f>ROUND(AM826*AN826,2)</f>
        <v>0</v>
      </c>
      <c r="AR826" s="19" t="n" hidden="false">
        <f>ROUND(AM826*AO826,2)</f>
        <v>0</v>
      </c>
      <c r="AS826" s="19" t="n" hidden="false">
        <f>AQ826+AR826</f>
        <v>0</v>
      </c>
      <c r="AT826" s="21" t="n" hidden="false">
        <f>AS826/N826-1</f>
        <v>-1</v>
      </c>
    </row>
    <row r="827" customFormat="false" hidden="false" outlineLevel="0" collapsed="false">
      <c r="A827" s="18" t="inlineStr">
        <is>
          <t xml:space="preserve">1.1.1.2.1.1.2.5.1</t>
        </is>
      </c>
      <c r="B827" s="18" t="inlineStr">
        <is>
          <t xml:space="preserve"/>
        </is>
      </c>
      <c r="C827" s="22" t="inlineStr">
        <is>
          <t xml:space="preserve">Щит силовой (в соответствии со схемой)_ / МЭЛ</t>
        </is>
      </c>
      <c r="D827" s="7" t="inlineStr">
        <is>
          <t xml:space="preserve">ЩС1.5</t>
        </is>
      </c>
      <c r="E827" s="7" t="inlineStr">
        <is>
          <t xml:space="preserve"/>
        </is>
      </c>
      <c r="F827" s="7" t="inlineStr">
        <is>
          <t xml:space="preserve">ШТ</t>
        </is>
      </c>
      <c r="G827" s="7" t="inlineStr">
        <is>
          <t xml:space="preserve">1</t>
        </is>
      </c>
      <c r="H827" s="8" t="n">
        <v>1</v>
      </c>
      <c r="I827" s="23" t="n">
        <v>1</v>
      </c>
      <c r="J827" s="19" t="n">
        <v/>
      </c>
      <c r="K827" s="19" t="n">
        <f>ROUND(I827,2)+J827</f>
        <v>1</v>
      </c>
      <c r="L827" s="19" t="n">
        <f>ROUND(H827*ROUND(I827,2),2)</f>
        <v>1</v>
      </c>
      <c r="M827" s="19" t="n">
        <v/>
      </c>
      <c r="N827" s="19" t="n">
        <f>L827+M827</f>
        <v>1</v>
      </c>
      <c r="O827" s="8" t="n">
        <v>1</v>
      </c>
      <c r="P827" s="23" t="n" hidden="false">
        <v>1</v>
      </c>
      <c r="Q827" s="19" t="n" hidden="false">
        <v/>
      </c>
      <c r="R827" s="19" t="n" hidden="false">
        <f>P827+Q827</f>
        <v>1</v>
      </c>
      <c r="S827" s="19" t="n" hidden="false">
        <f>ROUND(O827*P827,2)</f>
        <v>1</v>
      </c>
      <c r="T827" s="19" t="n" hidden="false">
        <v/>
      </c>
      <c r="U827" s="19" t="n" hidden="false">
        <f>S827+T827</f>
        <v>1</v>
      </c>
      <c r="V827" s="21" t="n" hidden="false">
        <f>U827/N827-1</f>
        <v>0</v>
      </c>
      <c r="W827" s="8" t="n">
        <v>1</v>
      </c>
      <c r="X827" s="23" t="n" hidden="false">
        <v>1</v>
      </c>
      <c r="Y827" s="19" t="n" hidden="false">
        <v/>
      </c>
      <c r="Z827" s="19" t="n" hidden="false">
        <f>X827+Y827</f>
        <v>1</v>
      </c>
      <c r="AA827" s="19" t="n" hidden="false">
        <f>ROUND(W827*X827,2)</f>
        <v>1</v>
      </c>
      <c r="AB827" s="19" t="n" hidden="false">
        <v/>
      </c>
      <c r="AC827" s="19" t="n" hidden="false">
        <f>AA827+AB827</f>
        <v>1</v>
      </c>
      <c r="AD827" s="21" t="n" hidden="false">
        <f>AC827/N827-1</f>
        <v>0</v>
      </c>
      <c r="AE827" s="8" t="n">
        <v>1</v>
      </c>
      <c r="AF827" s="23" t="n" hidden="false">
        <v>1</v>
      </c>
      <c r="AG827" s="19" t="n" hidden="false">
        <v/>
      </c>
      <c r="AH827" s="19" t="n" hidden="false">
        <f>AF827+AG827</f>
        <v>1</v>
      </c>
      <c r="AI827" s="19" t="n" hidden="false">
        <f>ROUND(AE827*AF827,2)</f>
        <v>1</v>
      </c>
      <c r="AJ827" s="19" t="n" hidden="false">
        <v/>
      </c>
      <c r="AK827" s="19" t="n" hidden="false">
        <f>AI827+AJ827</f>
        <v>1</v>
      </c>
      <c r="AL827" s="21" t="n" hidden="false">
        <f>AK827/N827-1</f>
        <v>0</v>
      </c>
      <c r="AM827" s="8" t="n">
        <v>0</v>
      </c>
      <c r="AN827" s="23" t="n" hidden="false">
        <v>0</v>
      </c>
      <c r="AO827" s="19" t="n" hidden="false">
        <v/>
      </c>
      <c r="AP827" s="19" t="n" hidden="false">
        <f>AN827+AO827</f>
        <v>0</v>
      </c>
      <c r="AQ827" s="19" t="n" hidden="false">
        <f>ROUND(AM827*AN827,2)</f>
        <v>0</v>
      </c>
      <c r="AR827" s="19" t="n" hidden="false">
        <v/>
      </c>
      <c r="AS827" s="19" t="n" hidden="false">
        <f>AQ827+AR827</f>
        <v>0</v>
      </c>
      <c r="AT827" s="21" t="n" hidden="false">
        <f>AS827/N827-1</f>
        <v>-1</v>
      </c>
    </row>
    <row r="828" customFormat="false" hidden="false" outlineLevel="0" collapsed="false">
      <c r="A828" s="18" t="inlineStr">
        <is>
          <t xml:space="preserve">1.1.1.2.1.1.2.6</t>
        </is>
      </c>
      <c r="B828" s="18" t="inlineStr">
        <is>
          <t xml:space="preserve"/>
        </is>
      </c>
      <c r="C828" s="18" t="inlineStr">
        <is>
          <t xml:space="preserve">Монтаж щита силового (для СКБ) / 24 модуля</t>
        </is>
      </c>
      <c r="D828" s="7" t="inlineStr">
        <is>
          <t xml:space="preserve"/>
        </is>
      </c>
      <c r="E828" s="7" t="inlineStr">
        <is>
          <t xml:space="preserve"/>
        </is>
      </c>
      <c r="F828" s="7" t="inlineStr">
        <is>
          <t xml:space="preserve">ШТ</t>
        </is>
      </c>
      <c r="G828" s="7" t="inlineStr">
        <is>
          <t xml:space="preserve">1</t>
        </is>
      </c>
      <c r="H828" s="8" t="n">
        <v>7</v>
      </c>
      <c r="I828" s="19" t="n">
        <f>ROUND((L829+L830+L831+L832+L833+L834+L835)/H828,2)</f>
        <v>1</v>
      </c>
      <c r="J828" s="20" t="n">
        <v>10063</v>
      </c>
      <c r="K828" s="19" t="n">
        <f>I828+ROUND(J828,2)</f>
        <v>10064</v>
      </c>
      <c r="L828" s="19" t="n">
        <f>ROUND(H828*I828,2)</f>
        <v>7</v>
      </c>
      <c r="M828" s="19" t="n">
        <f>ROUND(H828*ROUND(J828,2),2)</f>
        <v>70441</v>
      </c>
      <c r="N828" s="19" t="n">
        <f>L828+M828</f>
        <v>70448</v>
      </c>
      <c r="O828" s="8" t="n">
        <v>7</v>
      </c>
      <c r="P828" s="19" t="n" hidden="false">
        <f>ROUND((S829+S830+S831+S832+S833+S834+S835)/O828,2)</f>
        <v>1</v>
      </c>
      <c r="Q828" s="20" t="n" hidden="false">
        <v>16100.8</v>
      </c>
      <c r="R828" s="19" t="n" hidden="false">
        <f>P828+Q828</f>
        <v>16101.8</v>
      </c>
      <c r="S828" s="19" t="n" hidden="false">
        <f>ROUND(O828*P828,2)</f>
        <v>7</v>
      </c>
      <c r="T828" s="19" t="n" hidden="false">
        <f>ROUND(O828*Q828,2)</f>
        <v>112705.6</v>
      </c>
      <c r="U828" s="19" t="n" hidden="false">
        <f>S828+T828</f>
        <v>112712.6</v>
      </c>
      <c r="V828" s="21" t="n" hidden="false">
        <f>U828/N828-1</f>
        <v>0.5999403815580286</v>
      </c>
      <c r="W828" s="8" t="n">
        <v>7</v>
      </c>
      <c r="X828" s="19" t="n" hidden="false">
        <f>ROUND((AA829+AA830+AA831+AA832+AA833+AA834+AA835)/W828,2)</f>
        <v>1</v>
      </c>
      <c r="Y828" s="20" t="n" hidden="false">
        <v>20000</v>
      </c>
      <c r="Z828" s="19" t="n" hidden="false">
        <f>X828+Y828</f>
        <v>20001</v>
      </c>
      <c r="AA828" s="19" t="n" hidden="false">
        <f>ROUND(W828*X828,2)</f>
        <v>7</v>
      </c>
      <c r="AB828" s="19" t="n" hidden="false">
        <f>ROUND(W828*Y828,2)</f>
        <v>140000</v>
      </c>
      <c r="AC828" s="19" t="n" hidden="false">
        <f>AA828+AB828</f>
        <v>140007</v>
      </c>
      <c r="AD828" s="21" t="n" hidden="false">
        <f>AC828/N828-1</f>
        <v>0.9873807631160572</v>
      </c>
      <c r="AE828" s="8" t="n">
        <v>7</v>
      </c>
      <c r="AF828" s="19" t="n" hidden="false">
        <f>ROUND((AI829+AI830+AI831+AI832+AI833+AI834+AI835)/AE828,2)</f>
        <v>1</v>
      </c>
      <c r="AG828" s="20" t="n" hidden="false">
        <v>24000</v>
      </c>
      <c r="AH828" s="19" t="n" hidden="false">
        <f>AF828+AG828</f>
        <v>24001</v>
      </c>
      <c r="AI828" s="19" t="n" hidden="false">
        <f>ROUND(AE828*AF828,2)</f>
        <v>7</v>
      </c>
      <c r="AJ828" s="19" t="n" hidden="false">
        <f>ROUND(AE828*AG828,2)</f>
        <v>168000</v>
      </c>
      <c r="AK828" s="19" t="n" hidden="false">
        <f>AI828+AJ828</f>
        <v>168007</v>
      </c>
      <c r="AL828" s="21" t="n" hidden="false">
        <f>AK828/N828-1</f>
        <v>1.384837042925278</v>
      </c>
      <c r="AM828" s="8" t="n">
        <v>0</v>
      </c>
      <c r="AN828" s="19" t="n" hidden="false">
        <f>ROUND((AQ829+AQ830+AQ831+AQ832+AQ833+AQ834+AQ835)/AM828,2)</f>
        <v>0</v>
      </c>
      <c r="AO828" s="19" t="n" hidden="false">
        <v>0</v>
      </c>
      <c r="AP828" s="19" t="n" hidden="false">
        <f>AN828+AO828</f>
        <v>0</v>
      </c>
      <c r="AQ828" s="19" t="n" hidden="false">
        <f>ROUND(AM828*AN828,2)</f>
        <v>0</v>
      </c>
      <c r="AR828" s="19" t="n" hidden="false">
        <f>ROUND(AM828*AO828,2)</f>
        <v>0</v>
      </c>
      <c r="AS828" s="19" t="n" hidden="false">
        <f>AQ828+AR828</f>
        <v>0</v>
      </c>
      <c r="AT828" s="21" t="n" hidden="false">
        <f>AS828/N828-1</f>
        <v>-1</v>
      </c>
    </row>
    <row r="829" customFormat="false" hidden="false" outlineLevel="0" collapsed="false">
      <c r="A829" s="18" t="inlineStr">
        <is>
          <t xml:space="preserve">1.1.1.2.1.1.2.6.1</t>
        </is>
      </c>
      <c r="B829" s="18" t="inlineStr">
        <is>
          <t xml:space="preserve"/>
        </is>
      </c>
      <c r="C829" s="22" t="inlineStr">
        <is>
          <t xml:space="preserve">Щит силовой (в соответствии со схемой)_ / МЭЛ</t>
        </is>
      </c>
      <c r="D829" s="7" t="inlineStr">
        <is>
          <t xml:space="preserve">ЩО5/1.1 ЩРн-24-395х310х120-IP31 mb11-24n EKF</t>
        </is>
      </c>
      <c r="E829" s="7" t="inlineStr">
        <is>
          <t xml:space="preserve"/>
        </is>
      </c>
      <c r="F829" s="7" t="inlineStr">
        <is>
          <t xml:space="preserve">ШТ</t>
        </is>
      </c>
      <c r="G829" s="7" t="inlineStr">
        <is>
          <t xml:space="preserve">1</t>
        </is>
      </c>
      <c r="H829" s="8" t="n">
        <v>1</v>
      </c>
      <c r="I829" s="23" t="n">
        <v>1</v>
      </c>
      <c r="J829" s="19" t="n">
        <v/>
      </c>
      <c r="K829" s="19" t="n">
        <f>ROUND(I829,2)+J829</f>
        <v>1</v>
      </c>
      <c r="L829" s="19" t="n">
        <f>ROUND(H829*ROUND(I829,2),2)</f>
        <v>1</v>
      </c>
      <c r="M829" s="19" t="n">
        <v/>
      </c>
      <c r="N829" s="19" t="n">
        <f>L829+M829</f>
        <v>1</v>
      </c>
      <c r="O829" s="8" t="n">
        <v>1</v>
      </c>
      <c r="P829" s="23" t="n" hidden="false">
        <v>1</v>
      </c>
      <c r="Q829" s="19" t="n" hidden="false">
        <v/>
      </c>
      <c r="R829" s="19" t="n" hidden="false">
        <f>P829+Q829</f>
        <v>1</v>
      </c>
      <c r="S829" s="19" t="n" hidden="false">
        <f>ROUND(O829*P829,2)</f>
        <v>1</v>
      </c>
      <c r="T829" s="19" t="n" hidden="false">
        <v/>
      </c>
      <c r="U829" s="19" t="n" hidden="false">
        <f>S829+T829</f>
        <v>1</v>
      </c>
      <c r="V829" s="21" t="n" hidden="false">
        <f>U829/N829-1</f>
        <v>0</v>
      </c>
      <c r="W829" s="8" t="n">
        <v>1</v>
      </c>
      <c r="X829" s="23" t="n" hidden="false">
        <v>1</v>
      </c>
      <c r="Y829" s="19" t="n" hidden="false">
        <v/>
      </c>
      <c r="Z829" s="19" t="n" hidden="false">
        <f>X829+Y829</f>
        <v>1</v>
      </c>
      <c r="AA829" s="19" t="n" hidden="false">
        <f>ROUND(W829*X829,2)</f>
        <v>1</v>
      </c>
      <c r="AB829" s="19" t="n" hidden="false">
        <v/>
      </c>
      <c r="AC829" s="19" t="n" hidden="false">
        <f>AA829+AB829</f>
        <v>1</v>
      </c>
      <c r="AD829" s="21" t="n" hidden="false">
        <f>AC829/N829-1</f>
        <v>0</v>
      </c>
      <c r="AE829" s="8" t="n">
        <v>1</v>
      </c>
      <c r="AF829" s="23" t="n" hidden="false">
        <v>1</v>
      </c>
      <c r="AG829" s="19" t="n" hidden="false">
        <v/>
      </c>
      <c r="AH829" s="19" t="n" hidden="false">
        <f>AF829+AG829</f>
        <v>1</v>
      </c>
      <c r="AI829" s="19" t="n" hidden="false">
        <f>ROUND(AE829*AF829,2)</f>
        <v>1</v>
      </c>
      <c r="AJ829" s="19" t="n" hidden="false">
        <v/>
      </c>
      <c r="AK829" s="19" t="n" hidden="false">
        <f>AI829+AJ829</f>
        <v>1</v>
      </c>
      <c r="AL829" s="21" t="n" hidden="false">
        <f>AK829/N829-1</f>
        <v>0</v>
      </c>
      <c r="AM829" s="8" t="n">
        <v>0</v>
      </c>
      <c r="AN829" s="23" t="n" hidden="false">
        <v>0</v>
      </c>
      <c r="AO829" s="19" t="n" hidden="false">
        <v/>
      </c>
      <c r="AP829" s="19" t="n" hidden="false">
        <f>AN829+AO829</f>
        <v>0</v>
      </c>
      <c r="AQ829" s="19" t="n" hidden="false">
        <f>ROUND(AM829*AN829,2)</f>
        <v>0</v>
      </c>
      <c r="AR829" s="19" t="n" hidden="false">
        <v/>
      </c>
      <c r="AS829" s="19" t="n" hidden="false">
        <f>AQ829+AR829</f>
        <v>0</v>
      </c>
      <c r="AT829" s="21" t="n" hidden="false">
        <f>AS829/N829-1</f>
        <v>-1</v>
      </c>
    </row>
    <row r="830" customFormat="false" hidden="false" outlineLevel="0" collapsed="false">
      <c r="A830" s="18" t="inlineStr">
        <is>
          <t xml:space="preserve">1.1.1.2.1.1.2.6.2</t>
        </is>
      </c>
      <c r="B830" s="18" t="inlineStr">
        <is>
          <t xml:space="preserve"/>
        </is>
      </c>
      <c r="C830" s="22" t="inlineStr">
        <is>
          <t xml:space="preserve">Щит силовой (в соответствии со схемой)_ / МЭЛ</t>
        </is>
      </c>
      <c r="D830" s="7" t="inlineStr">
        <is>
          <t xml:space="preserve">ЩО5/3 ЩРн-24-395х310х120-IP31 mb11-24n EKF</t>
        </is>
      </c>
      <c r="E830" s="7" t="inlineStr">
        <is>
          <t xml:space="preserve"/>
        </is>
      </c>
      <c r="F830" s="7" t="inlineStr">
        <is>
          <t xml:space="preserve">ШТ</t>
        </is>
      </c>
      <c r="G830" s="7" t="inlineStr">
        <is>
          <t xml:space="preserve">1</t>
        </is>
      </c>
      <c r="H830" s="8" t="n">
        <v>1</v>
      </c>
      <c r="I830" s="23" t="n">
        <v>1</v>
      </c>
      <c r="J830" s="19" t="n">
        <v/>
      </c>
      <c r="K830" s="19" t="n">
        <f>ROUND(I830,2)+J830</f>
        <v>1</v>
      </c>
      <c r="L830" s="19" t="n">
        <f>ROUND(H830*ROUND(I830,2),2)</f>
        <v>1</v>
      </c>
      <c r="M830" s="19" t="n">
        <v/>
      </c>
      <c r="N830" s="19" t="n">
        <f>L830+M830</f>
        <v>1</v>
      </c>
      <c r="O830" s="8" t="n">
        <v>1</v>
      </c>
      <c r="P830" s="23" t="n" hidden="false">
        <v>1</v>
      </c>
      <c r="Q830" s="19" t="n" hidden="false">
        <v/>
      </c>
      <c r="R830" s="19" t="n" hidden="false">
        <f>P830+Q830</f>
        <v>1</v>
      </c>
      <c r="S830" s="19" t="n" hidden="false">
        <f>ROUND(O830*P830,2)</f>
        <v>1</v>
      </c>
      <c r="T830" s="19" t="n" hidden="false">
        <v/>
      </c>
      <c r="U830" s="19" t="n" hidden="false">
        <f>S830+T830</f>
        <v>1</v>
      </c>
      <c r="V830" s="21" t="n" hidden="false">
        <f>U830/N830-1</f>
        <v>0</v>
      </c>
      <c r="W830" s="8" t="n">
        <v>1</v>
      </c>
      <c r="X830" s="23" t="n" hidden="false">
        <v>1</v>
      </c>
      <c r="Y830" s="19" t="n" hidden="false">
        <v/>
      </c>
      <c r="Z830" s="19" t="n" hidden="false">
        <f>X830+Y830</f>
        <v>1</v>
      </c>
      <c r="AA830" s="19" t="n" hidden="false">
        <f>ROUND(W830*X830,2)</f>
        <v>1</v>
      </c>
      <c r="AB830" s="19" t="n" hidden="false">
        <v/>
      </c>
      <c r="AC830" s="19" t="n" hidden="false">
        <f>AA830+AB830</f>
        <v>1</v>
      </c>
      <c r="AD830" s="21" t="n" hidden="false">
        <f>AC830/N830-1</f>
        <v>0</v>
      </c>
      <c r="AE830" s="8" t="n">
        <v>1</v>
      </c>
      <c r="AF830" s="23" t="n" hidden="false">
        <v>1</v>
      </c>
      <c r="AG830" s="19" t="n" hidden="false">
        <v/>
      </c>
      <c r="AH830" s="19" t="n" hidden="false">
        <f>AF830+AG830</f>
        <v>1</v>
      </c>
      <c r="AI830" s="19" t="n" hidden="false">
        <f>ROUND(AE830*AF830,2)</f>
        <v>1</v>
      </c>
      <c r="AJ830" s="19" t="n" hidden="false">
        <v/>
      </c>
      <c r="AK830" s="19" t="n" hidden="false">
        <f>AI830+AJ830</f>
        <v>1</v>
      </c>
      <c r="AL830" s="21" t="n" hidden="false">
        <f>AK830/N830-1</f>
        <v>0</v>
      </c>
      <c r="AM830" s="8" t="n">
        <v>0</v>
      </c>
      <c r="AN830" s="23" t="n" hidden="false">
        <v>0</v>
      </c>
      <c r="AO830" s="19" t="n" hidden="false">
        <v/>
      </c>
      <c r="AP830" s="19" t="n" hidden="false">
        <f>AN830+AO830</f>
        <v>0</v>
      </c>
      <c r="AQ830" s="19" t="n" hidden="false">
        <f>ROUND(AM830*AN830,2)</f>
        <v>0</v>
      </c>
      <c r="AR830" s="19" t="n" hidden="false">
        <v/>
      </c>
      <c r="AS830" s="19" t="n" hidden="false">
        <f>AQ830+AR830</f>
        <v>0</v>
      </c>
      <c r="AT830" s="21" t="n" hidden="false">
        <f>AS830/N830-1</f>
        <v>-1</v>
      </c>
    </row>
    <row r="831" customFormat="false" hidden="false" outlineLevel="0" collapsed="false">
      <c r="A831" s="18" t="inlineStr">
        <is>
          <t xml:space="preserve">1.1.1.2.1.1.2.6.3</t>
        </is>
      </c>
      <c r="B831" s="18" t="inlineStr">
        <is>
          <t xml:space="preserve"/>
        </is>
      </c>
      <c r="C831" s="22" t="inlineStr">
        <is>
          <t xml:space="preserve">Щит силовой (в соответствии со схемой)_ / МЭЛ</t>
        </is>
      </c>
      <c r="D831" s="7" t="inlineStr">
        <is>
          <t xml:space="preserve">ЩС1.3</t>
        </is>
      </c>
      <c r="E831" s="7" t="inlineStr">
        <is>
          <t xml:space="preserve"/>
        </is>
      </c>
      <c r="F831" s="7" t="inlineStr">
        <is>
          <t xml:space="preserve">ШТ</t>
        </is>
      </c>
      <c r="G831" s="7" t="inlineStr">
        <is>
          <t xml:space="preserve">1</t>
        </is>
      </c>
      <c r="H831" s="8" t="n">
        <v>1</v>
      </c>
      <c r="I831" s="23" t="n">
        <v>1</v>
      </c>
      <c r="J831" s="19" t="n">
        <v/>
      </c>
      <c r="K831" s="19" t="n">
        <f>ROUND(I831,2)+J831</f>
        <v>1</v>
      </c>
      <c r="L831" s="19" t="n">
        <f>ROUND(H831*ROUND(I831,2),2)</f>
        <v>1</v>
      </c>
      <c r="M831" s="19" t="n">
        <v/>
      </c>
      <c r="N831" s="19" t="n">
        <f>L831+M831</f>
        <v>1</v>
      </c>
      <c r="O831" s="8" t="n">
        <v>1</v>
      </c>
      <c r="P831" s="23" t="n" hidden="false">
        <v>1</v>
      </c>
      <c r="Q831" s="19" t="n" hidden="false">
        <v/>
      </c>
      <c r="R831" s="19" t="n" hidden="false">
        <f>P831+Q831</f>
        <v>1</v>
      </c>
      <c r="S831" s="19" t="n" hidden="false">
        <f>ROUND(O831*P831,2)</f>
        <v>1</v>
      </c>
      <c r="T831" s="19" t="n" hidden="false">
        <v/>
      </c>
      <c r="U831" s="19" t="n" hidden="false">
        <f>S831+T831</f>
        <v>1</v>
      </c>
      <c r="V831" s="21" t="n" hidden="false">
        <f>U831/N831-1</f>
        <v>0</v>
      </c>
      <c r="W831" s="8" t="n">
        <v>1</v>
      </c>
      <c r="X831" s="23" t="n" hidden="false">
        <v>1</v>
      </c>
      <c r="Y831" s="19" t="n" hidden="false">
        <v/>
      </c>
      <c r="Z831" s="19" t="n" hidden="false">
        <f>X831+Y831</f>
        <v>1</v>
      </c>
      <c r="AA831" s="19" t="n" hidden="false">
        <f>ROUND(W831*X831,2)</f>
        <v>1</v>
      </c>
      <c r="AB831" s="19" t="n" hidden="false">
        <v/>
      </c>
      <c r="AC831" s="19" t="n" hidden="false">
        <f>AA831+AB831</f>
        <v>1</v>
      </c>
      <c r="AD831" s="21" t="n" hidden="false">
        <f>AC831/N831-1</f>
        <v>0</v>
      </c>
      <c r="AE831" s="8" t="n">
        <v>1</v>
      </c>
      <c r="AF831" s="23" t="n" hidden="false">
        <v>1</v>
      </c>
      <c r="AG831" s="19" t="n" hidden="false">
        <v/>
      </c>
      <c r="AH831" s="19" t="n" hidden="false">
        <f>AF831+AG831</f>
        <v>1</v>
      </c>
      <c r="AI831" s="19" t="n" hidden="false">
        <f>ROUND(AE831*AF831,2)</f>
        <v>1</v>
      </c>
      <c r="AJ831" s="19" t="n" hidden="false">
        <v/>
      </c>
      <c r="AK831" s="19" t="n" hidden="false">
        <f>AI831+AJ831</f>
        <v>1</v>
      </c>
      <c r="AL831" s="21" t="n" hidden="false">
        <f>AK831/N831-1</f>
        <v>0</v>
      </c>
      <c r="AM831" s="8" t="n">
        <v>0</v>
      </c>
      <c r="AN831" s="23" t="n" hidden="false">
        <v>0</v>
      </c>
      <c r="AO831" s="19" t="n" hidden="false">
        <v/>
      </c>
      <c r="AP831" s="19" t="n" hidden="false">
        <f>AN831+AO831</f>
        <v>0</v>
      </c>
      <c r="AQ831" s="19" t="n" hidden="false">
        <f>ROUND(AM831*AN831,2)</f>
        <v>0</v>
      </c>
      <c r="AR831" s="19" t="n" hidden="false">
        <v/>
      </c>
      <c r="AS831" s="19" t="n" hidden="false">
        <f>AQ831+AR831</f>
        <v>0</v>
      </c>
      <c r="AT831" s="21" t="n" hidden="false">
        <f>AS831/N831-1</f>
        <v>-1</v>
      </c>
    </row>
    <row r="832" customFormat="false" hidden="false" outlineLevel="0" collapsed="false">
      <c r="A832" s="18" t="inlineStr">
        <is>
          <t xml:space="preserve">1.1.1.2.1.1.2.6.4</t>
        </is>
      </c>
      <c r="B832" s="18" t="inlineStr">
        <is>
          <t xml:space="preserve"/>
        </is>
      </c>
      <c r="C832" s="22" t="inlineStr">
        <is>
          <t xml:space="preserve">Щит силовой (в соответствии со схемой)_ / МЭЛ</t>
        </is>
      </c>
      <c r="D832" s="7" t="inlineStr">
        <is>
          <t xml:space="preserve">ЩО5/2.0 ЩРн-24-395х310х120-IP54 mb11-24n EKF</t>
        </is>
      </c>
      <c r="E832" s="7" t="inlineStr">
        <is>
          <t xml:space="preserve"/>
        </is>
      </c>
      <c r="F832" s="7" t="inlineStr">
        <is>
          <t xml:space="preserve">ШТ</t>
        </is>
      </c>
      <c r="G832" s="7" t="inlineStr">
        <is>
          <t xml:space="preserve">1</t>
        </is>
      </c>
      <c r="H832" s="8" t="n">
        <v>1</v>
      </c>
      <c r="I832" s="23" t="n">
        <v>1</v>
      </c>
      <c r="J832" s="19" t="n">
        <v/>
      </c>
      <c r="K832" s="19" t="n">
        <f>ROUND(I832,2)+J832</f>
        <v>1</v>
      </c>
      <c r="L832" s="19" t="n">
        <f>ROUND(H832*ROUND(I832,2),2)</f>
        <v>1</v>
      </c>
      <c r="M832" s="19" t="n">
        <v/>
      </c>
      <c r="N832" s="19" t="n">
        <f>L832+M832</f>
        <v>1</v>
      </c>
      <c r="O832" s="8" t="n">
        <v>1</v>
      </c>
      <c r="P832" s="23" t="n" hidden="false">
        <v>1</v>
      </c>
      <c r="Q832" s="19" t="n" hidden="false">
        <v/>
      </c>
      <c r="R832" s="19" t="n" hidden="false">
        <f>P832+Q832</f>
        <v>1</v>
      </c>
      <c r="S832" s="19" t="n" hidden="false">
        <f>ROUND(O832*P832,2)</f>
        <v>1</v>
      </c>
      <c r="T832" s="19" t="n" hidden="false">
        <v/>
      </c>
      <c r="U832" s="19" t="n" hidden="false">
        <f>S832+T832</f>
        <v>1</v>
      </c>
      <c r="V832" s="21" t="n" hidden="false">
        <f>U832/N832-1</f>
        <v>0</v>
      </c>
      <c r="W832" s="8" t="n">
        <v>1</v>
      </c>
      <c r="X832" s="23" t="n" hidden="false">
        <v>1</v>
      </c>
      <c r="Y832" s="19" t="n" hidden="false">
        <v/>
      </c>
      <c r="Z832" s="19" t="n" hidden="false">
        <f>X832+Y832</f>
        <v>1</v>
      </c>
      <c r="AA832" s="19" t="n" hidden="false">
        <f>ROUND(W832*X832,2)</f>
        <v>1</v>
      </c>
      <c r="AB832" s="19" t="n" hidden="false">
        <v/>
      </c>
      <c r="AC832" s="19" t="n" hidden="false">
        <f>AA832+AB832</f>
        <v>1</v>
      </c>
      <c r="AD832" s="21" t="n" hidden="false">
        <f>AC832/N832-1</f>
        <v>0</v>
      </c>
      <c r="AE832" s="8" t="n">
        <v>1</v>
      </c>
      <c r="AF832" s="23" t="n" hidden="false">
        <v>1</v>
      </c>
      <c r="AG832" s="19" t="n" hidden="false">
        <v/>
      </c>
      <c r="AH832" s="19" t="n" hidden="false">
        <f>AF832+AG832</f>
        <v>1</v>
      </c>
      <c r="AI832" s="19" t="n" hidden="false">
        <f>ROUND(AE832*AF832,2)</f>
        <v>1</v>
      </c>
      <c r="AJ832" s="19" t="n" hidden="false">
        <v/>
      </c>
      <c r="AK832" s="19" t="n" hidden="false">
        <f>AI832+AJ832</f>
        <v>1</v>
      </c>
      <c r="AL832" s="21" t="n" hidden="false">
        <f>AK832/N832-1</f>
        <v>0</v>
      </c>
      <c r="AM832" s="8" t="n">
        <v>0</v>
      </c>
      <c r="AN832" s="23" t="n" hidden="false">
        <v>0</v>
      </c>
      <c r="AO832" s="19" t="n" hidden="false">
        <v/>
      </c>
      <c r="AP832" s="19" t="n" hidden="false">
        <f>AN832+AO832</f>
        <v>0</v>
      </c>
      <c r="AQ832" s="19" t="n" hidden="false">
        <f>ROUND(AM832*AN832,2)</f>
        <v>0</v>
      </c>
      <c r="AR832" s="19" t="n" hidden="false">
        <v/>
      </c>
      <c r="AS832" s="19" t="n" hidden="false">
        <f>AQ832+AR832</f>
        <v>0</v>
      </c>
      <c r="AT832" s="21" t="n" hidden="false">
        <f>AS832/N832-1</f>
        <v>-1</v>
      </c>
    </row>
    <row r="833" customFormat="false" hidden="false" outlineLevel="0" collapsed="false">
      <c r="A833" s="18" t="inlineStr">
        <is>
          <t xml:space="preserve">1.1.1.2.1.1.2.6.5</t>
        </is>
      </c>
      <c r="B833" s="18" t="inlineStr">
        <is>
          <t xml:space="preserve"/>
        </is>
      </c>
      <c r="C833" s="22" t="inlineStr">
        <is>
          <t xml:space="preserve">Щит силовой (в соответствии со схемой)_ / МЭЛ</t>
        </is>
      </c>
      <c r="D833" s="7" t="inlineStr">
        <is>
          <t xml:space="preserve">ЩО5/1.0 ЩРн-24-395х310х120-IP54 mb11-24n EKF</t>
        </is>
      </c>
      <c r="E833" s="7" t="inlineStr">
        <is>
          <t xml:space="preserve"/>
        </is>
      </c>
      <c r="F833" s="7" t="inlineStr">
        <is>
          <t xml:space="preserve">ШТ</t>
        </is>
      </c>
      <c r="G833" s="7" t="inlineStr">
        <is>
          <t xml:space="preserve">1</t>
        </is>
      </c>
      <c r="H833" s="8" t="n">
        <v>1</v>
      </c>
      <c r="I833" s="23" t="n">
        <v>1</v>
      </c>
      <c r="J833" s="19" t="n">
        <v/>
      </c>
      <c r="K833" s="19" t="n">
        <f>ROUND(I833,2)+J833</f>
        <v>1</v>
      </c>
      <c r="L833" s="19" t="n">
        <f>ROUND(H833*ROUND(I833,2),2)</f>
        <v>1</v>
      </c>
      <c r="M833" s="19" t="n">
        <v/>
      </c>
      <c r="N833" s="19" t="n">
        <f>L833+M833</f>
        <v>1</v>
      </c>
      <c r="O833" s="8" t="n">
        <v>1</v>
      </c>
      <c r="P833" s="23" t="n" hidden="false">
        <v>1</v>
      </c>
      <c r="Q833" s="19" t="n" hidden="false">
        <v/>
      </c>
      <c r="R833" s="19" t="n" hidden="false">
        <f>P833+Q833</f>
        <v>1</v>
      </c>
      <c r="S833" s="19" t="n" hidden="false">
        <f>ROUND(O833*P833,2)</f>
        <v>1</v>
      </c>
      <c r="T833" s="19" t="n" hidden="false">
        <v/>
      </c>
      <c r="U833" s="19" t="n" hidden="false">
        <f>S833+T833</f>
        <v>1</v>
      </c>
      <c r="V833" s="21" t="n" hidden="false">
        <f>U833/N833-1</f>
        <v>0</v>
      </c>
      <c r="W833" s="8" t="n">
        <v>1</v>
      </c>
      <c r="X833" s="23" t="n" hidden="false">
        <v>1</v>
      </c>
      <c r="Y833" s="19" t="n" hidden="false">
        <v/>
      </c>
      <c r="Z833" s="19" t="n" hidden="false">
        <f>X833+Y833</f>
        <v>1</v>
      </c>
      <c r="AA833" s="19" t="n" hidden="false">
        <f>ROUND(W833*X833,2)</f>
        <v>1</v>
      </c>
      <c r="AB833" s="19" t="n" hidden="false">
        <v/>
      </c>
      <c r="AC833" s="19" t="n" hidden="false">
        <f>AA833+AB833</f>
        <v>1</v>
      </c>
      <c r="AD833" s="21" t="n" hidden="false">
        <f>AC833/N833-1</f>
        <v>0</v>
      </c>
      <c r="AE833" s="8" t="n">
        <v>1</v>
      </c>
      <c r="AF833" s="23" t="n" hidden="false">
        <v>1</v>
      </c>
      <c r="AG833" s="19" t="n" hidden="false">
        <v/>
      </c>
      <c r="AH833" s="19" t="n" hidden="false">
        <f>AF833+AG833</f>
        <v>1</v>
      </c>
      <c r="AI833" s="19" t="n" hidden="false">
        <f>ROUND(AE833*AF833,2)</f>
        <v>1</v>
      </c>
      <c r="AJ833" s="19" t="n" hidden="false">
        <v/>
      </c>
      <c r="AK833" s="19" t="n" hidden="false">
        <f>AI833+AJ833</f>
        <v>1</v>
      </c>
      <c r="AL833" s="21" t="n" hidden="false">
        <f>AK833/N833-1</f>
        <v>0</v>
      </c>
      <c r="AM833" s="8" t="n">
        <v>0</v>
      </c>
      <c r="AN833" s="23" t="n" hidden="false">
        <v>0</v>
      </c>
      <c r="AO833" s="19" t="n" hidden="false">
        <v/>
      </c>
      <c r="AP833" s="19" t="n" hidden="false">
        <f>AN833+AO833</f>
        <v>0</v>
      </c>
      <c r="AQ833" s="19" t="n" hidden="false">
        <f>ROUND(AM833*AN833,2)</f>
        <v>0</v>
      </c>
      <c r="AR833" s="19" t="n" hidden="false">
        <v/>
      </c>
      <c r="AS833" s="19" t="n" hidden="false">
        <f>AQ833+AR833</f>
        <v>0</v>
      </c>
      <c r="AT833" s="21" t="n" hidden="false">
        <f>AS833/N833-1</f>
        <v>-1</v>
      </c>
    </row>
    <row r="834" customFormat="false" hidden="false" outlineLevel="0" collapsed="false">
      <c r="A834" s="18" t="inlineStr">
        <is>
          <t xml:space="preserve">1.1.1.2.1.1.2.6.6</t>
        </is>
      </c>
      <c r="B834" s="18" t="inlineStr">
        <is>
          <t xml:space="preserve"/>
        </is>
      </c>
      <c r="C834" s="22" t="inlineStr">
        <is>
          <t xml:space="preserve">Щит силовой (в соответствии со схемой)_ / МЭЛ</t>
        </is>
      </c>
      <c r="D834" s="7" t="inlineStr">
        <is>
          <t xml:space="preserve">ЩО5/1.2 ЩРн-24-395х310х120-IP31 mb11-24n</t>
        </is>
      </c>
      <c r="E834" s="7" t="inlineStr">
        <is>
          <t xml:space="preserve"/>
        </is>
      </c>
      <c r="F834" s="7" t="inlineStr">
        <is>
          <t xml:space="preserve">ШТ</t>
        </is>
      </c>
      <c r="G834" s="7" t="inlineStr">
        <is>
          <t xml:space="preserve">1</t>
        </is>
      </c>
      <c r="H834" s="8" t="n">
        <v>1</v>
      </c>
      <c r="I834" s="23" t="n">
        <v>1</v>
      </c>
      <c r="J834" s="19" t="n">
        <v/>
      </c>
      <c r="K834" s="19" t="n">
        <f>ROUND(I834,2)+J834</f>
        <v>1</v>
      </c>
      <c r="L834" s="19" t="n">
        <f>ROUND(H834*ROUND(I834,2),2)</f>
        <v>1</v>
      </c>
      <c r="M834" s="19" t="n">
        <v/>
      </c>
      <c r="N834" s="19" t="n">
        <f>L834+M834</f>
        <v>1</v>
      </c>
      <c r="O834" s="8" t="n">
        <v>1</v>
      </c>
      <c r="P834" s="23" t="n" hidden="false">
        <v>1</v>
      </c>
      <c r="Q834" s="19" t="n" hidden="false">
        <v/>
      </c>
      <c r="R834" s="19" t="n" hidden="false">
        <f>P834+Q834</f>
        <v>1</v>
      </c>
      <c r="S834" s="19" t="n" hidden="false">
        <f>ROUND(O834*P834,2)</f>
        <v>1</v>
      </c>
      <c r="T834" s="19" t="n" hidden="false">
        <v/>
      </c>
      <c r="U834" s="19" t="n" hidden="false">
        <f>S834+T834</f>
        <v>1</v>
      </c>
      <c r="V834" s="21" t="n" hidden="false">
        <f>U834/N834-1</f>
        <v>0</v>
      </c>
      <c r="W834" s="8" t="n">
        <v>1</v>
      </c>
      <c r="X834" s="23" t="n" hidden="false">
        <v>1</v>
      </c>
      <c r="Y834" s="19" t="n" hidden="false">
        <v/>
      </c>
      <c r="Z834" s="19" t="n" hidden="false">
        <f>X834+Y834</f>
        <v>1</v>
      </c>
      <c r="AA834" s="19" t="n" hidden="false">
        <f>ROUND(W834*X834,2)</f>
        <v>1</v>
      </c>
      <c r="AB834" s="19" t="n" hidden="false">
        <v/>
      </c>
      <c r="AC834" s="19" t="n" hidden="false">
        <f>AA834+AB834</f>
        <v>1</v>
      </c>
      <c r="AD834" s="21" t="n" hidden="false">
        <f>AC834/N834-1</f>
        <v>0</v>
      </c>
      <c r="AE834" s="8" t="n">
        <v>1</v>
      </c>
      <c r="AF834" s="23" t="n" hidden="false">
        <v>1</v>
      </c>
      <c r="AG834" s="19" t="n" hidden="false">
        <v/>
      </c>
      <c r="AH834" s="19" t="n" hidden="false">
        <f>AF834+AG834</f>
        <v>1</v>
      </c>
      <c r="AI834" s="19" t="n" hidden="false">
        <f>ROUND(AE834*AF834,2)</f>
        <v>1</v>
      </c>
      <c r="AJ834" s="19" t="n" hidden="false">
        <v/>
      </c>
      <c r="AK834" s="19" t="n" hidden="false">
        <f>AI834+AJ834</f>
        <v>1</v>
      </c>
      <c r="AL834" s="21" t="n" hidden="false">
        <f>AK834/N834-1</f>
        <v>0</v>
      </c>
      <c r="AM834" s="8" t="n">
        <v>0</v>
      </c>
      <c r="AN834" s="23" t="n" hidden="false">
        <v>0</v>
      </c>
      <c r="AO834" s="19" t="n" hidden="false">
        <v/>
      </c>
      <c r="AP834" s="19" t="n" hidden="false">
        <f>AN834+AO834</f>
        <v>0</v>
      </c>
      <c r="AQ834" s="19" t="n" hidden="false">
        <f>ROUND(AM834*AN834,2)</f>
        <v>0</v>
      </c>
      <c r="AR834" s="19" t="n" hidden="false">
        <v/>
      </c>
      <c r="AS834" s="19" t="n" hidden="false">
        <f>AQ834+AR834</f>
        <v>0</v>
      </c>
      <c r="AT834" s="21" t="n" hidden="false">
        <f>AS834/N834-1</f>
        <v>-1</v>
      </c>
    </row>
    <row r="835" customFormat="false" hidden="false" outlineLevel="0" collapsed="false">
      <c r="A835" s="18" t="inlineStr">
        <is>
          <t xml:space="preserve">1.1.1.2.1.1.2.6.7</t>
        </is>
      </c>
      <c r="B835" s="18" t="inlineStr">
        <is>
          <t xml:space="preserve"/>
        </is>
      </c>
      <c r="C835" s="22" t="inlineStr">
        <is>
          <t xml:space="preserve">Щит силовой (в соответствии со схемой)_ / МЭЛ</t>
        </is>
      </c>
      <c r="D835" s="7" t="inlineStr">
        <is>
          <t xml:space="preserve">ЩАО5/1.0 ЩРн-18-350х300х120-IP31 mb11-18n EKF</t>
        </is>
      </c>
      <c r="E835" s="7" t="inlineStr">
        <is>
          <t xml:space="preserve"/>
        </is>
      </c>
      <c r="F835" s="7" t="inlineStr">
        <is>
          <t xml:space="preserve">ШТ</t>
        </is>
      </c>
      <c r="G835" s="7" t="inlineStr">
        <is>
          <t xml:space="preserve">1</t>
        </is>
      </c>
      <c r="H835" s="8" t="n">
        <v>1</v>
      </c>
      <c r="I835" s="23" t="n">
        <v>1</v>
      </c>
      <c r="J835" s="19" t="n">
        <v/>
      </c>
      <c r="K835" s="19" t="n">
        <f>ROUND(I835,2)+J835</f>
        <v>1</v>
      </c>
      <c r="L835" s="19" t="n">
        <f>ROUND(H835*ROUND(I835,2),2)</f>
        <v>1</v>
      </c>
      <c r="M835" s="19" t="n">
        <v/>
      </c>
      <c r="N835" s="19" t="n">
        <f>L835+M835</f>
        <v>1</v>
      </c>
      <c r="O835" s="8" t="n">
        <v>1</v>
      </c>
      <c r="P835" s="23" t="n" hidden="false">
        <v>1</v>
      </c>
      <c r="Q835" s="19" t="n" hidden="false">
        <v/>
      </c>
      <c r="R835" s="19" t="n" hidden="false">
        <f>P835+Q835</f>
        <v>1</v>
      </c>
      <c r="S835" s="19" t="n" hidden="false">
        <f>ROUND(O835*P835,2)</f>
        <v>1</v>
      </c>
      <c r="T835" s="19" t="n" hidden="false">
        <v/>
      </c>
      <c r="U835" s="19" t="n" hidden="false">
        <f>S835+T835</f>
        <v>1</v>
      </c>
      <c r="V835" s="21" t="n" hidden="false">
        <f>U835/N835-1</f>
        <v>0</v>
      </c>
      <c r="W835" s="8" t="n">
        <v>1</v>
      </c>
      <c r="X835" s="23" t="n" hidden="false">
        <v>1</v>
      </c>
      <c r="Y835" s="19" t="n" hidden="false">
        <v/>
      </c>
      <c r="Z835" s="19" t="n" hidden="false">
        <f>X835+Y835</f>
        <v>1</v>
      </c>
      <c r="AA835" s="19" t="n" hidden="false">
        <f>ROUND(W835*X835,2)</f>
        <v>1</v>
      </c>
      <c r="AB835" s="19" t="n" hidden="false">
        <v/>
      </c>
      <c r="AC835" s="19" t="n" hidden="false">
        <f>AA835+AB835</f>
        <v>1</v>
      </c>
      <c r="AD835" s="21" t="n" hidden="false">
        <f>AC835/N835-1</f>
        <v>0</v>
      </c>
      <c r="AE835" s="8" t="n">
        <v>1</v>
      </c>
      <c r="AF835" s="23" t="n" hidden="false">
        <v>1</v>
      </c>
      <c r="AG835" s="19" t="n" hidden="false">
        <v/>
      </c>
      <c r="AH835" s="19" t="n" hidden="false">
        <f>AF835+AG835</f>
        <v>1</v>
      </c>
      <c r="AI835" s="19" t="n" hidden="false">
        <f>ROUND(AE835*AF835,2)</f>
        <v>1</v>
      </c>
      <c r="AJ835" s="19" t="n" hidden="false">
        <v/>
      </c>
      <c r="AK835" s="19" t="n" hidden="false">
        <f>AI835+AJ835</f>
        <v>1</v>
      </c>
      <c r="AL835" s="21" t="n" hidden="false">
        <f>AK835/N835-1</f>
        <v>0</v>
      </c>
      <c r="AM835" s="8" t="n">
        <v>0</v>
      </c>
      <c r="AN835" s="23" t="n" hidden="false">
        <v>0</v>
      </c>
      <c r="AO835" s="19" t="n" hidden="false">
        <v/>
      </c>
      <c r="AP835" s="19" t="n" hidden="false">
        <f>AN835+AO835</f>
        <v>0</v>
      </c>
      <c r="AQ835" s="19" t="n" hidden="false">
        <f>ROUND(AM835*AN835,2)</f>
        <v>0</v>
      </c>
      <c r="AR835" s="19" t="n" hidden="false">
        <v/>
      </c>
      <c r="AS835" s="19" t="n" hidden="false">
        <f>AQ835+AR835</f>
        <v>0</v>
      </c>
      <c r="AT835" s="21" t="n" hidden="false">
        <f>AS835/N835-1</f>
        <v>-1</v>
      </c>
    </row>
    <row r="836" customFormat="false" hidden="false" outlineLevel="0" collapsed="false">
      <c r="A836" s="14" t="inlineStr">
        <is>
          <t xml:space="preserve">1.1.1.2.1.1.3</t>
        </is>
      </c>
      <c r="B836" s="14" t="inlineStr">
        <is>
          <t xml:space="preserve"/>
        </is>
      </c>
      <c r="C836" s="14" t="inlineStr">
        <is>
          <t xml:space="preserve">Прокладка кабеля</t>
        </is>
      </c>
      <c r="D836" s="6" t="inlineStr">
        <is>
          <t xml:space="preserve"/>
        </is>
      </c>
      <c r="E836" s="6" t="inlineStr">
        <is>
          <t xml:space="preserve"/>
        </is>
      </c>
      <c r="F836" s="6" t="inlineStr">
        <is>
          <t xml:space="preserve"/>
        </is>
      </c>
      <c r="G836" s="6" t="inlineStr">
        <is>
          <t xml:space="preserve"/>
        </is>
      </c>
      <c r="H836" s="15" t="n">
        <v/>
      </c>
      <c r="I836" s="16" t="n">
        <v/>
      </c>
      <c r="J836" s="16" t="n">
        <v/>
      </c>
      <c r="K836" s="16" t="n">
        <v/>
      </c>
      <c r="L836" s="16" t="n">
        <f>L837+L840+L843+L850+L858+L861+L863+L866+L869+L872+L874+L878+L881+L887+L893+L899+L902+L905</f>
        <v>9306253.66</v>
      </c>
      <c r="M836" s="16" t="n">
        <f>M837+M840+M843+M850+M858+M861+M863+M866+M869+M872+M874+M878+M881+M887+M893+M899+M902+M905</f>
        <v>7220214</v>
      </c>
      <c r="N836" s="16" t="n">
        <f>N837+N840+N843+N850+N858+N861+N863+N866+N869+N872+N874+N878+N881+N887+N893+N899+N902+N905</f>
        <v>16526467.66</v>
      </c>
      <c r="O836" s="15" t="n">
        <v/>
      </c>
      <c r="P836" s="16" t="n" hidden="false">
        <v/>
      </c>
      <c r="Q836" s="16" t="n" hidden="false">
        <v/>
      </c>
      <c r="R836" s="16" t="n" hidden="false">
        <v/>
      </c>
      <c r="S836" s="16" t="n" hidden="false">
        <f>S837+S840+S843+S850+S858+S861+S863+S866+S869+S872+S874+S878+S881+S887+S893+S899+S902+S905</f>
        <v>11513638.98</v>
      </c>
      <c r="T836" s="16" t="n" hidden="false">
        <f>T837+T840+T843+T850+T858+T861+T863+T866+T869+T872+T874+T878+T881+T887+T893+T899+T902+T905</f>
        <v>10252317.2</v>
      </c>
      <c r="U836" s="16" t="n" hidden="false">
        <f>U837+U840+U843+U850+U858+U861+U863+U866+U869+U872+U874+U878+U881+U887+U893+U899+U902+U905</f>
        <v>21765956.18</v>
      </c>
      <c r="V836" s="17" t="n" hidden="false">
        <f>U836/N836-1</f>
        <v>0.3170362008259906</v>
      </c>
      <c r="W836" s="15" t="n">
        <v/>
      </c>
      <c r="X836" s="16" t="n" hidden="false">
        <v/>
      </c>
      <c r="Y836" s="16" t="n" hidden="false">
        <v/>
      </c>
      <c r="Z836" s="16" t="n" hidden="false">
        <v/>
      </c>
      <c r="AA836" s="16" t="n" hidden="false">
        <f>AA837+AA840+AA843+AA850+AA858+AA861+AA863+AA866+AA869+AA872+AA874+AA878+AA881+AA887+AA893+AA899+AA902+AA905</f>
        <v>9717497.94</v>
      </c>
      <c r="AB836" s="16" t="n" hidden="false">
        <f>AB837+AB840+AB843+AB850+AB858+AB861+AB863+AB866+AB869+AB872+AB874+AB878+AB881+AB887+AB893+AB899+AB902+AB905</f>
        <v>18316995</v>
      </c>
      <c r="AC836" s="16" t="n" hidden="false">
        <f>AC837+AC840+AC843+AC850+AC858+AC861+AC863+AC866+AC869+AC872+AC874+AC878+AC881+AC887+AC893+AC899+AC902+AC905</f>
        <v>28034492.94</v>
      </c>
      <c r="AD836" s="17" t="n" hidden="false">
        <f>AC836/N836-1</f>
        <v>0.6963390796360898</v>
      </c>
      <c r="AE836" s="15" t="n">
        <v/>
      </c>
      <c r="AF836" s="16" t="n" hidden="false">
        <v/>
      </c>
      <c r="AG836" s="16" t="n" hidden="false">
        <v/>
      </c>
      <c r="AH836" s="16" t="n" hidden="false">
        <v/>
      </c>
      <c r="AI836" s="16" t="n" hidden="false">
        <f>AI837+AI840+AI843+AI850+AI858+AI861+AI863+AI866+AI869+AI872+AI874+AI878+AI881+AI887+AI893+AI899+AI902+AI905</f>
        <v>14490365.84</v>
      </c>
      <c r="AJ836" s="16" t="n" hidden="false">
        <f>AJ837+AJ840+AJ843+AJ850+AJ858+AJ861+AJ863+AJ866+AJ869+AJ872+AJ874+AJ878+AJ881+AJ887+AJ893+AJ899+AJ902+AJ905</f>
        <v>14587530</v>
      </c>
      <c r="AK836" s="16" t="n" hidden="false">
        <f>AK837+AK840+AK843+AK850+AK858+AK861+AK863+AK866+AK869+AK872+AK874+AK878+AK881+AK887+AK893+AK899+AK902+AK905</f>
        <v>29077895.84</v>
      </c>
      <c r="AL836" s="17" t="n" hidden="false">
        <f>AK836/N836-1</f>
        <v>0.7594743437146567</v>
      </c>
      <c r="AM836" s="15" t="n">
        <v/>
      </c>
      <c r="AN836" s="16" t="n" hidden="false">
        <v/>
      </c>
      <c r="AO836" s="16" t="n" hidden="false">
        <v/>
      </c>
      <c r="AP836" s="16" t="n" hidden="false">
        <v/>
      </c>
      <c r="AQ836" s="16" t="n" hidden="false">
        <f>AQ837+AQ840+AQ843+AQ850+AQ858+AQ861+AQ863+AQ866+AQ869+AQ872+AQ874+AQ878+AQ881+AQ887+AQ893+AQ899+AQ902+AQ905</f>
        <v>0</v>
      </c>
      <c r="AR836" s="16" t="n" hidden="false">
        <f>AR837+AR840+AR843+AR850+AR858+AR861+AR863+AR866+AR869+AR872+AR874+AR878+AR881+AR887+AR893+AR899+AR902+AR905</f>
        <v>0</v>
      </c>
      <c r="AS836" s="16" t="n" hidden="false">
        <f>AS837+AS840+AS843+AS850+AS858+AS861+AS863+AS866+AS869+AS872+AS874+AS878+AS881+AS887+AS893+AS899+AS902+AS905</f>
        <v>0</v>
      </c>
      <c r="AT836" s="17" t="n" hidden="false">
        <f>AS836/N836-1</f>
        <v>-1</v>
      </c>
    </row>
    <row r="837" customFormat="false" hidden="false" outlineLevel="0" collapsed="false">
      <c r="A837" s="18" t="inlineStr">
        <is>
          <t xml:space="preserve">1.1.1.2.1.1.3.1</t>
        </is>
      </c>
      <c r="B837" s="18" t="inlineStr">
        <is>
          <t xml:space="preserve"/>
        </is>
      </c>
      <c r="C837" s="18" t="inlineStr">
        <is>
          <t xml:space="preserve">Затяжка кабеля, провода в трубу / 1,5-6 мм</t>
        </is>
      </c>
      <c r="D837" s="7" t="inlineStr">
        <is>
          <t xml:space="preserve">ЭО
Поставщики: ООО "Богословский кабельный завод", Акционерное общество "Электрокабель" Кольчугинский завод"</t>
        </is>
      </c>
      <c r="E837" s="7" t="inlineStr">
        <is>
          <t xml:space="preserve">Выгружается из БО по объектам BIM-КЦ</t>
        </is>
      </c>
      <c r="F837" s="7" t="inlineStr">
        <is>
          <t xml:space="preserve">ПОГ М</t>
        </is>
      </c>
      <c r="G837" s="7" t="inlineStr">
        <is>
          <t xml:space="preserve">1</t>
        </is>
      </c>
      <c r="H837" s="8" t="n">
        <v>1144</v>
      </c>
      <c r="I837" s="19" t="n">
        <f>ROUND((L838+L839)/H837,2)</f>
        <v>60.73</v>
      </c>
      <c r="J837" s="20" t="n">
        <v>88</v>
      </c>
      <c r="K837" s="19" t="n">
        <f>I837+ROUND(J837,2)</f>
        <v>148.73</v>
      </c>
      <c r="L837" s="19" t="n">
        <f>ROUND(H837*I837,2)</f>
        <v>69475.12</v>
      </c>
      <c r="M837" s="19" t="n">
        <f>ROUND(H837*ROUND(J837,2),2)</f>
        <v>100672</v>
      </c>
      <c r="N837" s="19" t="n">
        <f>L837+M837</f>
        <v>170147.12</v>
      </c>
      <c r="O837" s="8" t="n">
        <v>1144</v>
      </c>
      <c r="P837" s="19" t="n" hidden="false">
        <f>ROUND((S838+S839)/O837,2)</f>
        <v>60.73</v>
      </c>
      <c r="Q837" s="20" t="n" hidden="false">
        <v>120.8</v>
      </c>
      <c r="R837" s="19" t="n" hidden="false">
        <f>P837+Q837</f>
        <v>181.53</v>
      </c>
      <c r="S837" s="19" t="n" hidden="false">
        <f>ROUND(O837*P837,2)</f>
        <v>69475.12</v>
      </c>
      <c r="T837" s="19" t="n" hidden="false">
        <f>ROUND(O837*Q837,2)</f>
        <v>138195.2</v>
      </c>
      <c r="U837" s="19" t="n" hidden="false">
        <f>S837+T837</f>
        <v>207670.32</v>
      </c>
      <c r="V837" s="21" t="n" hidden="false">
        <f>U837/N837-1</f>
        <v>0.2205338532911989</v>
      </c>
      <c r="W837" s="8" t="n">
        <v>1144</v>
      </c>
      <c r="X837" s="19" t="n" hidden="false">
        <f>ROUND((AA838+AA839)/W837,2)</f>
        <v>60.73</v>
      </c>
      <c r="Y837" s="20" t="n" hidden="false">
        <v>235</v>
      </c>
      <c r="Z837" s="19" t="n" hidden="false">
        <f>X837+Y837</f>
        <v>295.73</v>
      </c>
      <c r="AA837" s="19" t="n" hidden="false">
        <f>ROUND(W837*X837,2)</f>
        <v>69475.12</v>
      </c>
      <c r="AB837" s="19" t="n" hidden="false">
        <f>ROUND(W837*Y837,2)</f>
        <v>268840</v>
      </c>
      <c r="AC837" s="19" t="n" hidden="false">
        <f>AA837+AB837</f>
        <v>338315.12</v>
      </c>
      <c r="AD837" s="21" t="n" hidden="false">
        <f>AC837/N837-1</f>
        <v>0.9883681839575069</v>
      </c>
      <c r="AE837" s="8" t="n">
        <v>1144</v>
      </c>
      <c r="AF837" s="19" t="n" hidden="false">
        <f>ROUND((AI838+AI839)/AE837,2)</f>
        <v>60.73</v>
      </c>
      <c r="AG837" s="20" t="n" hidden="false">
        <v>170</v>
      </c>
      <c r="AH837" s="19" t="n" hidden="false">
        <f>AF837+AG837</f>
        <v>230.73</v>
      </c>
      <c r="AI837" s="19" t="n" hidden="false">
        <f>ROUND(AE837*AF837,2)</f>
        <v>69475.12</v>
      </c>
      <c r="AJ837" s="19" t="n" hidden="false">
        <f>ROUND(AE837*AG837,2)</f>
        <v>194480</v>
      </c>
      <c r="AK837" s="19" t="n" hidden="false">
        <f>AI837+AJ837</f>
        <v>263955.12</v>
      </c>
      <c r="AL837" s="21" t="n" hidden="false">
        <f>AK837/N837-1</f>
        <v>0.5513346332279971</v>
      </c>
      <c r="AM837" s="8" t="n">
        <v>0</v>
      </c>
      <c r="AN837" s="19" t="n" hidden="false">
        <f>ROUND((AQ838+AQ839)/AM837,2)</f>
        <v>0</v>
      </c>
      <c r="AO837" s="19" t="n" hidden="false">
        <v>0</v>
      </c>
      <c r="AP837" s="19" t="n" hidden="false">
        <f>AN837+AO837</f>
        <v>0</v>
      </c>
      <c r="AQ837" s="19" t="n" hidden="false">
        <f>ROUND(AM837*AN837,2)</f>
        <v>0</v>
      </c>
      <c r="AR837" s="19" t="n" hidden="false">
        <f>ROUND(AM837*AO837,2)</f>
        <v>0</v>
      </c>
      <c r="AS837" s="19" t="n" hidden="false">
        <f>AQ837+AR837</f>
        <v>0</v>
      </c>
      <c r="AT837" s="21" t="n" hidden="false">
        <f>AS837/N837-1</f>
        <v>-1</v>
      </c>
    </row>
    <row r="838" customFormat="false" hidden="false" outlineLevel="0" collapsed="false">
      <c r="A838" s="18" t="inlineStr">
        <is>
          <t xml:space="preserve">1.1.1.2.1.1.3.1.1</t>
        </is>
      </c>
      <c r="B838" s="18" t="inlineStr">
        <is>
          <t xml:space="preserve"/>
        </is>
      </c>
      <c r="C838" s="22" t="inlineStr">
        <is>
          <t xml:space="preserve">Кабель силовой ВВГнг(A)-FRLS 3х1,5мм2, 660В</t>
        </is>
      </c>
      <c r="D838" s="7" t="inlineStr">
        <is>
          <t xml:space="preserve"/>
        </is>
      </c>
      <c r="E838" s="7" t="inlineStr">
        <is>
          <t xml:space="preserve"/>
        </is>
      </c>
      <c r="F838" s="7" t="inlineStr">
        <is>
          <t xml:space="preserve">М</t>
        </is>
      </c>
      <c r="G838" s="7" t="inlineStr">
        <is>
          <t xml:space="preserve">1</t>
        </is>
      </c>
      <c r="H838" s="8" t="n">
        <v>449</v>
      </c>
      <c r="I838" s="23" t="n">
        <v>64</v>
      </c>
      <c r="J838" s="19" t="n">
        <v/>
      </c>
      <c r="K838" s="19" t="n">
        <f>ROUND(I838,2)+J838</f>
        <v>64</v>
      </c>
      <c r="L838" s="19" t="n">
        <f>ROUND(H838*ROUND(I838,2),2)</f>
        <v>28736</v>
      </c>
      <c r="M838" s="19" t="n">
        <v/>
      </c>
      <c r="N838" s="19" t="n">
        <f>L838+M838</f>
        <v>28736</v>
      </c>
      <c r="O838" s="8" t="n">
        <v>449</v>
      </c>
      <c r="P838" s="23" t="n" hidden="false">
        <v>64</v>
      </c>
      <c r="Q838" s="19" t="n" hidden="false">
        <v/>
      </c>
      <c r="R838" s="19" t="n" hidden="false">
        <f>P838+Q838</f>
        <v>64</v>
      </c>
      <c r="S838" s="19" t="n" hidden="false">
        <f>ROUND(O838*P838,2)</f>
        <v>28736</v>
      </c>
      <c r="T838" s="19" t="n" hidden="false">
        <v/>
      </c>
      <c r="U838" s="19" t="n" hidden="false">
        <f>S838+T838</f>
        <v>28736</v>
      </c>
      <c r="V838" s="21" t="n" hidden="false">
        <f>U838/N838-1</f>
        <v>0</v>
      </c>
      <c r="W838" s="8" t="n">
        <v>449</v>
      </c>
      <c r="X838" s="23" t="n" hidden="false">
        <v>64</v>
      </c>
      <c r="Y838" s="19" t="n" hidden="false">
        <v/>
      </c>
      <c r="Z838" s="19" t="n" hidden="false">
        <f>X838+Y838</f>
        <v>64</v>
      </c>
      <c r="AA838" s="19" t="n" hidden="false">
        <f>ROUND(W838*X838,2)</f>
        <v>28736</v>
      </c>
      <c r="AB838" s="19" t="n" hidden="false">
        <v/>
      </c>
      <c r="AC838" s="19" t="n" hidden="false">
        <f>AA838+AB838</f>
        <v>28736</v>
      </c>
      <c r="AD838" s="21" t="n" hidden="false">
        <f>AC838/N838-1</f>
        <v>0</v>
      </c>
      <c r="AE838" s="8" t="n">
        <v>449</v>
      </c>
      <c r="AF838" s="23" t="n" hidden="false">
        <v>64</v>
      </c>
      <c r="AG838" s="19" t="n" hidden="false">
        <v/>
      </c>
      <c r="AH838" s="19" t="n" hidden="false">
        <f>AF838+AG838</f>
        <v>64</v>
      </c>
      <c r="AI838" s="19" t="n" hidden="false">
        <f>ROUND(AE838*AF838,2)</f>
        <v>28736</v>
      </c>
      <c r="AJ838" s="19" t="n" hidden="false">
        <v/>
      </c>
      <c r="AK838" s="19" t="n" hidden="false">
        <f>AI838+AJ838</f>
        <v>28736</v>
      </c>
      <c r="AL838" s="21" t="n" hidden="false">
        <f>AK838/N838-1</f>
        <v>0</v>
      </c>
      <c r="AM838" s="8" t="n">
        <v>0</v>
      </c>
      <c r="AN838" s="23" t="n" hidden="false">
        <v>0</v>
      </c>
      <c r="AO838" s="19" t="n" hidden="false">
        <v/>
      </c>
      <c r="AP838" s="19" t="n" hidden="false">
        <f>AN838+AO838</f>
        <v>0</v>
      </c>
      <c r="AQ838" s="19" t="n" hidden="false">
        <f>ROUND(AM838*AN838,2)</f>
        <v>0</v>
      </c>
      <c r="AR838" s="19" t="n" hidden="false">
        <v/>
      </c>
      <c r="AS838" s="19" t="n" hidden="false">
        <f>AQ838+AR838</f>
        <v>0</v>
      </c>
      <c r="AT838" s="21" t="n" hidden="false">
        <f>AS838/N838-1</f>
        <v>-1</v>
      </c>
    </row>
    <row r="839" customFormat="false" hidden="false" outlineLevel="0" collapsed="false">
      <c r="A839" s="18" t="inlineStr">
        <is>
          <t xml:space="preserve">1.1.1.2.1.1.3.1.2</t>
        </is>
      </c>
      <c r="B839" s="18" t="inlineStr">
        <is>
          <t xml:space="preserve"/>
        </is>
      </c>
      <c r="C839" s="22" t="inlineStr">
        <is>
          <t xml:space="preserve">Кабель силовой ВВГнг(A)-LSLTx 3х1,5мм2, 660В</t>
        </is>
      </c>
      <c r="D839" s="7" t="inlineStr">
        <is>
          <t xml:space="preserve"/>
        </is>
      </c>
      <c r="E839" s="7" t="inlineStr">
        <is>
          <t xml:space="preserve"/>
        </is>
      </c>
      <c r="F839" s="7" t="inlineStr">
        <is>
          <t xml:space="preserve">М</t>
        </is>
      </c>
      <c r="G839" s="7" t="inlineStr">
        <is>
          <t xml:space="preserve">1</t>
        </is>
      </c>
      <c r="H839" s="8" t="n">
        <v>695</v>
      </c>
      <c r="I839" s="23" t="n">
        <v>58.61</v>
      </c>
      <c r="J839" s="19" t="n">
        <v/>
      </c>
      <c r="K839" s="19" t="n">
        <f>ROUND(I839,2)+J839</f>
        <v>58.61</v>
      </c>
      <c r="L839" s="19" t="n">
        <f>ROUND(H839*ROUND(I839,2),2)</f>
        <v>40733.95</v>
      </c>
      <c r="M839" s="19" t="n">
        <v/>
      </c>
      <c r="N839" s="19" t="n">
        <f>L839+M839</f>
        <v>40733.95</v>
      </c>
      <c r="O839" s="8" t="n">
        <v>695</v>
      </c>
      <c r="P839" s="23" t="n" hidden="false">
        <v>58.61</v>
      </c>
      <c r="Q839" s="19" t="n" hidden="false">
        <v/>
      </c>
      <c r="R839" s="19" t="n" hidden="false">
        <f>P839+Q839</f>
        <v>58.61</v>
      </c>
      <c r="S839" s="19" t="n" hidden="false">
        <f>ROUND(O839*P839,2)</f>
        <v>40733.95</v>
      </c>
      <c r="T839" s="19" t="n" hidden="false">
        <v/>
      </c>
      <c r="U839" s="19" t="n" hidden="false">
        <f>S839+T839</f>
        <v>40733.95</v>
      </c>
      <c r="V839" s="21" t="n" hidden="false">
        <f>U839/N839-1</f>
        <v>0</v>
      </c>
      <c r="W839" s="8" t="n">
        <v>695</v>
      </c>
      <c r="X839" s="23" t="n" hidden="false">
        <v>58.61</v>
      </c>
      <c r="Y839" s="19" t="n" hidden="false">
        <v/>
      </c>
      <c r="Z839" s="19" t="n" hidden="false">
        <f>X839+Y839</f>
        <v>58.61</v>
      </c>
      <c r="AA839" s="19" t="n" hidden="false">
        <f>ROUND(W839*X839,2)</f>
        <v>40733.95</v>
      </c>
      <c r="AB839" s="19" t="n" hidden="false">
        <v/>
      </c>
      <c r="AC839" s="19" t="n" hidden="false">
        <f>AA839+AB839</f>
        <v>40733.95</v>
      </c>
      <c r="AD839" s="21" t="n" hidden="false">
        <f>AC839/N839-1</f>
        <v>0</v>
      </c>
      <c r="AE839" s="8" t="n">
        <v>695</v>
      </c>
      <c r="AF839" s="23" t="n" hidden="false">
        <v>58.61</v>
      </c>
      <c r="AG839" s="19" t="n" hidden="false">
        <v/>
      </c>
      <c r="AH839" s="19" t="n" hidden="false">
        <f>AF839+AG839</f>
        <v>58.61</v>
      </c>
      <c r="AI839" s="19" t="n" hidden="false">
        <f>ROUND(AE839*AF839,2)</f>
        <v>40733.95</v>
      </c>
      <c r="AJ839" s="19" t="n" hidden="false">
        <v/>
      </c>
      <c r="AK839" s="19" t="n" hidden="false">
        <f>AI839+AJ839</f>
        <v>40733.95</v>
      </c>
      <c r="AL839" s="21" t="n" hidden="false">
        <f>AK839/N839-1</f>
        <v>0</v>
      </c>
      <c r="AM839" s="8" t="n">
        <v>0</v>
      </c>
      <c r="AN839" s="23" t="n" hidden="false">
        <v>0</v>
      </c>
      <c r="AO839" s="19" t="n" hidden="false">
        <v/>
      </c>
      <c r="AP839" s="19" t="n" hidden="false">
        <f>AN839+AO839</f>
        <v>0</v>
      </c>
      <c r="AQ839" s="19" t="n" hidden="false">
        <f>ROUND(AM839*AN839,2)</f>
        <v>0</v>
      </c>
      <c r="AR839" s="19" t="n" hidden="false">
        <v/>
      </c>
      <c r="AS839" s="19" t="n" hidden="false">
        <f>AQ839+AR839</f>
        <v>0</v>
      </c>
      <c r="AT839" s="21" t="n" hidden="false">
        <f>AS839/N839-1</f>
        <v>-1</v>
      </c>
    </row>
    <row r="840" customFormat="false" hidden="false" outlineLevel="0" collapsed="false">
      <c r="A840" s="18" t="inlineStr">
        <is>
          <t xml:space="preserve">1.1.1.2.1.1.3.2</t>
        </is>
      </c>
      <c r="B840" s="18" t="inlineStr">
        <is>
          <t xml:space="preserve"/>
        </is>
      </c>
      <c r="C840" s="18" t="inlineStr">
        <is>
          <t xml:space="preserve">Затяжка кабеля, провода в трубу / 7-17 мм</t>
        </is>
      </c>
      <c r="D840" s="7" t="inlineStr">
        <is>
          <t xml:space="preserve">ЭО
Поставщики: ООО "Богословский кабельный завод", Акционерное общество "Электрокабель" Кольчугинский завод"</t>
        </is>
      </c>
      <c r="E840" s="7" t="inlineStr">
        <is>
          <t xml:space="preserve">Выгружается из БО по объектам BIM-КЦ</t>
        </is>
      </c>
      <c r="F840" s="7" t="inlineStr">
        <is>
          <t xml:space="preserve">ПОГ М</t>
        </is>
      </c>
      <c r="G840" s="7" t="inlineStr">
        <is>
          <t xml:space="preserve">1</t>
        </is>
      </c>
      <c r="H840" s="8" t="n">
        <v>595</v>
      </c>
      <c r="I840" s="19" t="n">
        <f>ROUND((L841+L842)/H840,2)</f>
        <v>86.83</v>
      </c>
      <c r="J840" s="20" t="n">
        <v>108</v>
      </c>
      <c r="K840" s="19" t="n">
        <f>I840+ROUND(J840,2)</f>
        <v>194.83</v>
      </c>
      <c r="L840" s="19" t="n">
        <f>ROUND(H840*I840,2)</f>
        <v>51663.85</v>
      </c>
      <c r="M840" s="19" t="n">
        <f>ROUND(H840*ROUND(J840,2),2)</f>
        <v>64260</v>
      </c>
      <c r="N840" s="19" t="n">
        <f>L840+M840</f>
        <v>115923.85</v>
      </c>
      <c r="O840" s="8" t="n">
        <v>595</v>
      </c>
      <c r="P840" s="19" t="n" hidden="false">
        <f>ROUND((S841+S842)/O840,2)</f>
        <v>86.83</v>
      </c>
      <c r="Q840" s="20" t="n" hidden="false">
        <v>152.8</v>
      </c>
      <c r="R840" s="19" t="n" hidden="false">
        <f>P840+Q840</f>
        <v>239.63</v>
      </c>
      <c r="S840" s="19" t="n" hidden="false">
        <f>ROUND(O840*P840,2)</f>
        <v>51663.85</v>
      </c>
      <c r="T840" s="19" t="n" hidden="false">
        <f>ROUND(O840*Q840,2)</f>
        <v>90916</v>
      </c>
      <c r="U840" s="19" t="n" hidden="false">
        <f>S840+T840</f>
        <v>142579.85</v>
      </c>
      <c r="V840" s="21" t="n" hidden="false">
        <f>U840/N840-1</f>
        <v>0.229944053790484</v>
      </c>
      <c r="W840" s="8" t="n">
        <v>595</v>
      </c>
      <c r="X840" s="19" t="n" hidden="false">
        <f>ROUND((AA841+AA842)/W840,2)</f>
        <v>86.83</v>
      </c>
      <c r="Y840" s="20" t="n" hidden="false">
        <v>290</v>
      </c>
      <c r="Z840" s="19" t="n" hidden="false">
        <f>X840+Y840</f>
        <v>376.83</v>
      </c>
      <c r="AA840" s="19" t="n" hidden="false">
        <f>ROUND(W840*X840,2)</f>
        <v>51663.85</v>
      </c>
      <c r="AB840" s="19" t="n" hidden="false">
        <f>ROUND(W840*Y840,2)</f>
        <v>172550</v>
      </c>
      <c r="AC840" s="19" t="n" hidden="false">
        <f>AA840+AB840</f>
        <v>224213.85</v>
      </c>
      <c r="AD840" s="21" t="n" hidden="false">
        <f>AC840/N840-1</f>
        <v>0.9341477185238412</v>
      </c>
      <c r="AE840" s="8" t="n">
        <v>595</v>
      </c>
      <c r="AF840" s="19" t="n" hidden="false">
        <f>ROUND((AI841+AI842)/AE840,2)</f>
        <v>86.83</v>
      </c>
      <c r="AG840" s="20" t="n" hidden="false">
        <v>170</v>
      </c>
      <c r="AH840" s="19" t="n" hidden="false">
        <f>AF840+AG840</f>
        <v>256.83</v>
      </c>
      <c r="AI840" s="19" t="n" hidden="false">
        <f>ROUND(AE840*AF840,2)</f>
        <v>51663.85</v>
      </c>
      <c r="AJ840" s="19" t="n" hidden="false">
        <f>ROUND(AE840*AG840,2)</f>
        <v>101150</v>
      </c>
      <c r="AK840" s="19" t="n" hidden="false">
        <f>AI840+AJ840</f>
        <v>152813.85</v>
      </c>
      <c r="AL840" s="21" t="n" hidden="false">
        <f>AK840/N840-1</f>
        <v>0.31822614587075915</v>
      </c>
      <c r="AM840" s="8" t="n">
        <v>0</v>
      </c>
      <c r="AN840" s="19" t="n" hidden="false">
        <f>ROUND((AQ841+AQ842)/AM840,2)</f>
        <v>0</v>
      </c>
      <c r="AO840" s="19" t="n" hidden="false">
        <v>0</v>
      </c>
      <c r="AP840" s="19" t="n" hidden="false">
        <f>AN840+AO840</f>
        <v>0</v>
      </c>
      <c r="AQ840" s="19" t="n" hidden="false">
        <f>ROUND(AM840*AN840,2)</f>
        <v>0</v>
      </c>
      <c r="AR840" s="19" t="n" hidden="false">
        <f>ROUND(AM840*AO840,2)</f>
        <v>0</v>
      </c>
      <c r="AS840" s="19" t="n" hidden="false">
        <f>AQ840+AR840</f>
        <v>0</v>
      </c>
      <c r="AT840" s="21" t="n" hidden="false">
        <f>AS840/N840-1</f>
        <v>-1</v>
      </c>
    </row>
    <row r="841" customFormat="false" hidden="false" outlineLevel="0" collapsed="false">
      <c r="A841" s="18" t="inlineStr">
        <is>
          <t xml:space="preserve">1.1.1.2.1.1.3.2.1</t>
        </is>
      </c>
      <c r="B841" s="18" t="inlineStr">
        <is>
          <t xml:space="preserve"/>
        </is>
      </c>
      <c r="C841" s="22" t="inlineStr">
        <is>
          <t xml:space="preserve">Кабель силовой ВВГнг(A)-FRLS 3х2,5мм2, 660В</t>
        </is>
      </c>
      <c r="D841" s="7" t="inlineStr">
        <is>
          <t xml:space="preserve"/>
        </is>
      </c>
      <c r="E841" s="7" t="inlineStr">
        <is>
          <t xml:space="preserve"/>
        </is>
      </c>
      <c r="F841" s="7" t="inlineStr">
        <is>
          <t xml:space="preserve">М</t>
        </is>
      </c>
      <c r="G841" s="7" t="inlineStr">
        <is>
          <t xml:space="preserve">1</t>
        </is>
      </c>
      <c r="H841" s="8" t="n">
        <v>295</v>
      </c>
      <c r="I841" s="23" t="n">
        <v>107.26</v>
      </c>
      <c r="J841" s="19" t="n">
        <v/>
      </c>
      <c r="K841" s="19" t="n">
        <f>ROUND(I841,2)+J841</f>
        <v>107.26</v>
      </c>
      <c r="L841" s="19" t="n">
        <f>ROUND(H841*ROUND(I841,2),2)</f>
        <v>31641.7</v>
      </c>
      <c r="M841" s="19" t="n">
        <v/>
      </c>
      <c r="N841" s="19" t="n">
        <f>L841+M841</f>
        <v>31641.7</v>
      </c>
      <c r="O841" s="8" t="n">
        <v>295</v>
      </c>
      <c r="P841" s="23" t="n" hidden="false">
        <v>107.26</v>
      </c>
      <c r="Q841" s="19" t="n" hidden="false">
        <v/>
      </c>
      <c r="R841" s="19" t="n" hidden="false">
        <f>P841+Q841</f>
        <v>107.26</v>
      </c>
      <c r="S841" s="19" t="n" hidden="false">
        <f>ROUND(O841*P841,2)</f>
        <v>31641.7</v>
      </c>
      <c r="T841" s="19" t="n" hidden="false">
        <v/>
      </c>
      <c r="U841" s="19" t="n" hidden="false">
        <f>S841+T841</f>
        <v>31641.7</v>
      </c>
      <c r="V841" s="21" t="n" hidden="false">
        <f>U841/N841-1</f>
        <v>0</v>
      </c>
      <c r="W841" s="8" t="n">
        <v>295</v>
      </c>
      <c r="X841" s="23" t="n" hidden="false">
        <v>107.26</v>
      </c>
      <c r="Y841" s="19" t="n" hidden="false">
        <v/>
      </c>
      <c r="Z841" s="19" t="n" hidden="false">
        <f>X841+Y841</f>
        <v>107.26</v>
      </c>
      <c r="AA841" s="19" t="n" hidden="false">
        <f>ROUND(W841*X841,2)</f>
        <v>31641.7</v>
      </c>
      <c r="AB841" s="19" t="n" hidden="false">
        <v/>
      </c>
      <c r="AC841" s="19" t="n" hidden="false">
        <f>AA841+AB841</f>
        <v>31641.7</v>
      </c>
      <c r="AD841" s="21" t="n" hidden="false">
        <f>AC841/N841-1</f>
        <v>0</v>
      </c>
      <c r="AE841" s="8" t="n">
        <v>295</v>
      </c>
      <c r="AF841" s="23" t="n" hidden="false">
        <v>107.26</v>
      </c>
      <c r="AG841" s="19" t="n" hidden="false">
        <v/>
      </c>
      <c r="AH841" s="19" t="n" hidden="false">
        <f>AF841+AG841</f>
        <v>107.26</v>
      </c>
      <c r="AI841" s="19" t="n" hidden="false">
        <f>ROUND(AE841*AF841,2)</f>
        <v>31641.7</v>
      </c>
      <c r="AJ841" s="19" t="n" hidden="false">
        <v/>
      </c>
      <c r="AK841" s="19" t="n" hidden="false">
        <f>AI841+AJ841</f>
        <v>31641.7</v>
      </c>
      <c r="AL841" s="21" t="n" hidden="false">
        <f>AK841/N841-1</f>
        <v>0</v>
      </c>
      <c r="AM841" s="8" t="n">
        <v>0</v>
      </c>
      <c r="AN841" s="23" t="n" hidden="false">
        <v>0</v>
      </c>
      <c r="AO841" s="19" t="n" hidden="false">
        <v/>
      </c>
      <c r="AP841" s="19" t="n" hidden="false">
        <f>AN841+AO841</f>
        <v>0</v>
      </c>
      <c r="AQ841" s="19" t="n" hidden="false">
        <f>ROUND(AM841*AN841,2)</f>
        <v>0</v>
      </c>
      <c r="AR841" s="19" t="n" hidden="false">
        <v/>
      </c>
      <c r="AS841" s="19" t="n" hidden="false">
        <f>AQ841+AR841</f>
        <v>0</v>
      </c>
      <c r="AT841" s="21" t="n" hidden="false">
        <f>AS841/N841-1</f>
        <v>-1</v>
      </c>
    </row>
    <row r="842" customFormat="false" hidden="false" outlineLevel="0" collapsed="false">
      <c r="A842" s="18" t="inlineStr">
        <is>
          <t xml:space="preserve">1.1.1.2.1.1.3.2.2</t>
        </is>
      </c>
      <c r="B842" s="18" t="inlineStr">
        <is>
          <t xml:space="preserve"/>
        </is>
      </c>
      <c r="C842" s="22" t="inlineStr">
        <is>
          <t xml:space="preserve">Кабель силовой ВВГнг(A)-LSLTx 3х2,5мм2, 660В</t>
        </is>
      </c>
      <c r="D842" s="7" t="inlineStr">
        <is>
          <t xml:space="preserve"/>
        </is>
      </c>
      <c r="E842" s="7" t="inlineStr">
        <is>
          <t xml:space="preserve"/>
        </is>
      </c>
      <c r="F842" s="7" t="inlineStr">
        <is>
          <t xml:space="preserve">М</t>
        </is>
      </c>
      <c r="G842" s="7" t="inlineStr">
        <is>
          <t xml:space="preserve">1</t>
        </is>
      </c>
      <c r="H842" s="8" t="n">
        <v>300</v>
      </c>
      <c r="I842" s="23" t="n">
        <v>66.74</v>
      </c>
      <c r="J842" s="19" t="n">
        <v/>
      </c>
      <c r="K842" s="19" t="n">
        <f>ROUND(I842,2)+J842</f>
        <v>66.74</v>
      </c>
      <c r="L842" s="19" t="n">
        <f>ROUND(H842*ROUND(I842,2),2)</f>
        <v>20022</v>
      </c>
      <c r="M842" s="19" t="n">
        <v/>
      </c>
      <c r="N842" s="19" t="n">
        <f>L842+M842</f>
        <v>20022</v>
      </c>
      <c r="O842" s="8" t="n">
        <v>300</v>
      </c>
      <c r="P842" s="23" t="n" hidden="false">
        <v>66.74</v>
      </c>
      <c r="Q842" s="19" t="n" hidden="false">
        <v/>
      </c>
      <c r="R842" s="19" t="n" hidden="false">
        <f>P842+Q842</f>
        <v>66.74</v>
      </c>
      <c r="S842" s="19" t="n" hidden="false">
        <f>ROUND(O842*P842,2)</f>
        <v>20022</v>
      </c>
      <c r="T842" s="19" t="n" hidden="false">
        <v/>
      </c>
      <c r="U842" s="19" t="n" hidden="false">
        <f>S842+T842</f>
        <v>20022</v>
      </c>
      <c r="V842" s="21" t="n" hidden="false">
        <f>U842/N842-1</f>
        <v>0</v>
      </c>
      <c r="W842" s="8" t="n">
        <v>300</v>
      </c>
      <c r="X842" s="23" t="n" hidden="false">
        <v>66.74</v>
      </c>
      <c r="Y842" s="19" t="n" hidden="false">
        <v/>
      </c>
      <c r="Z842" s="19" t="n" hidden="false">
        <f>X842+Y842</f>
        <v>66.74</v>
      </c>
      <c r="AA842" s="19" t="n" hidden="false">
        <f>ROUND(W842*X842,2)</f>
        <v>20022</v>
      </c>
      <c r="AB842" s="19" t="n" hidden="false">
        <v/>
      </c>
      <c r="AC842" s="19" t="n" hidden="false">
        <f>AA842+AB842</f>
        <v>20022</v>
      </c>
      <c r="AD842" s="21" t="n" hidden="false">
        <f>AC842/N842-1</f>
        <v>0</v>
      </c>
      <c r="AE842" s="8" t="n">
        <v>300</v>
      </c>
      <c r="AF842" s="23" t="n" hidden="false">
        <v>66.74</v>
      </c>
      <c r="AG842" s="19" t="n" hidden="false">
        <v/>
      </c>
      <c r="AH842" s="19" t="n" hidden="false">
        <f>AF842+AG842</f>
        <v>66.74</v>
      </c>
      <c r="AI842" s="19" t="n" hidden="false">
        <f>ROUND(AE842*AF842,2)</f>
        <v>20022</v>
      </c>
      <c r="AJ842" s="19" t="n" hidden="false">
        <v/>
      </c>
      <c r="AK842" s="19" t="n" hidden="false">
        <f>AI842+AJ842</f>
        <v>20022</v>
      </c>
      <c r="AL842" s="21" t="n" hidden="false">
        <f>AK842/N842-1</f>
        <v>0</v>
      </c>
      <c r="AM842" s="8" t="n">
        <v>0</v>
      </c>
      <c r="AN842" s="23" t="n" hidden="false">
        <v>0</v>
      </c>
      <c r="AO842" s="19" t="n" hidden="false">
        <v/>
      </c>
      <c r="AP842" s="19" t="n" hidden="false">
        <f>AN842+AO842</f>
        <v>0</v>
      </c>
      <c r="AQ842" s="19" t="n" hidden="false">
        <f>ROUND(AM842*AN842,2)</f>
        <v>0</v>
      </c>
      <c r="AR842" s="19" t="n" hidden="false">
        <v/>
      </c>
      <c r="AS842" s="19" t="n" hidden="false">
        <f>AQ842+AR842</f>
        <v>0</v>
      </c>
      <c r="AT842" s="21" t="n" hidden="false">
        <f>AS842/N842-1</f>
        <v>-1</v>
      </c>
    </row>
    <row r="843" customFormat="false" hidden="false" outlineLevel="0" collapsed="false">
      <c r="A843" s="18" t="inlineStr">
        <is>
          <t xml:space="preserve">1.1.1.2.1.1.3.3</t>
        </is>
      </c>
      <c r="B843" s="18" t="inlineStr">
        <is>
          <t xml:space="preserve"/>
        </is>
      </c>
      <c r="C843" s="18" t="inlineStr">
        <is>
          <t xml:space="preserve">Затяжка кабеля, провода в трубу / 7-17 мм</t>
        </is>
      </c>
      <c r="D843" s="7" t="inlineStr">
        <is>
          <t xml:space="preserve">ЭМ
Поставщики: ООО "Богословский кабельный завод", Акционерное общество "Электрокабель" Кольчугинский завод"</t>
        </is>
      </c>
      <c r="E843" s="7" t="inlineStr">
        <is>
          <t xml:space="preserve">Выгружается из БО по объектам BIM-КЦ</t>
        </is>
      </c>
      <c r="F843" s="7" t="inlineStr">
        <is>
          <t xml:space="preserve">ПОГ М</t>
        </is>
      </c>
      <c r="G843" s="7" t="inlineStr">
        <is>
          <t xml:space="preserve">1</t>
        </is>
      </c>
      <c r="H843" s="8" t="n">
        <v>16962</v>
      </c>
      <c r="I843" s="19" t="n">
        <f>ROUND((L844+L845+L846+L847+L848+L849)/H843,2)</f>
        <v>115.01</v>
      </c>
      <c r="J843" s="20" t="n">
        <v>108</v>
      </c>
      <c r="K843" s="19" t="n">
        <f>I843+ROUND(J843,2)</f>
        <v>223.01</v>
      </c>
      <c r="L843" s="19" t="n">
        <f>ROUND(H843*I843,2)</f>
        <v>1950799.62</v>
      </c>
      <c r="M843" s="19" t="n">
        <f>ROUND(H843*ROUND(J843,2),2)</f>
        <v>1831896</v>
      </c>
      <c r="N843" s="19" t="n">
        <f>L843+M843</f>
        <v>3782695.62</v>
      </c>
      <c r="O843" s="8" t="n">
        <v>16962</v>
      </c>
      <c r="P843" s="19" t="n" hidden="false">
        <f>ROUND((S844+S845+S846+S847+S848+S849)/O843,2)</f>
        <v>117.12</v>
      </c>
      <c r="Q843" s="20" t="n" hidden="false">
        <v>152.8</v>
      </c>
      <c r="R843" s="19" t="n" hidden="false">
        <f>P843+Q843</f>
        <v>269.92</v>
      </c>
      <c r="S843" s="19" t="n" hidden="false">
        <f>ROUND(O843*P843,2)</f>
        <v>1986589.44</v>
      </c>
      <c r="T843" s="19" t="n" hidden="false">
        <f>ROUND(O843*Q843,2)</f>
        <v>2591793.6</v>
      </c>
      <c r="U843" s="19" t="n" hidden="false">
        <f>S843+T843</f>
        <v>4578383.04</v>
      </c>
      <c r="V843" s="21" t="n" hidden="false">
        <f>U843/N843-1</f>
        <v>0.21034931169005877</v>
      </c>
      <c r="W843" s="8" t="n">
        <v>16962</v>
      </c>
      <c r="X843" s="19" t="n" hidden="false">
        <f>ROUND((AA844+AA845+AA846+AA847+AA848+AA849)/W843,2)</f>
        <v>117.12</v>
      </c>
      <c r="Y843" s="20" t="n" hidden="false">
        <v>290</v>
      </c>
      <c r="Z843" s="19" t="n" hidden="false">
        <f>X843+Y843</f>
        <v>407.12</v>
      </c>
      <c r="AA843" s="19" t="n" hidden="false">
        <f>ROUND(W843*X843,2)</f>
        <v>1986589.44</v>
      </c>
      <c r="AB843" s="19" t="n" hidden="false">
        <f>ROUND(W843*Y843,2)</f>
        <v>4918980</v>
      </c>
      <c r="AC843" s="19" t="n" hidden="false">
        <f>AA843+AB843</f>
        <v>6905569.44</v>
      </c>
      <c r="AD843" s="21" t="n" hidden="false">
        <f>AC843/N843-1</f>
        <v>0.8255683601632213</v>
      </c>
      <c r="AE843" s="8" t="n">
        <v>16962</v>
      </c>
      <c r="AF843" s="19" t="n" hidden="false">
        <f>ROUND((AI844+AI845+AI846+AI847+AI848+AI849)/AE843,2)</f>
        <v>117.26</v>
      </c>
      <c r="AG843" s="20" t="n" hidden="false">
        <v>250</v>
      </c>
      <c r="AH843" s="19" t="n" hidden="false">
        <f>AF843+AG843</f>
        <v>367.26</v>
      </c>
      <c r="AI843" s="19" t="n" hidden="false">
        <f>ROUND(AE843*AF843,2)</f>
        <v>1988964.12</v>
      </c>
      <c r="AJ843" s="19" t="n" hidden="false">
        <f>ROUND(AE843*AG843,2)</f>
        <v>4240500</v>
      </c>
      <c r="AK843" s="19" t="n" hidden="false">
        <f>AI843+AJ843</f>
        <v>6229464.12</v>
      </c>
      <c r="AL843" s="21" t="n" hidden="false">
        <f>AK843/N843-1</f>
        <v>0.6468319806286713</v>
      </c>
      <c r="AM843" s="8" t="n">
        <v>0</v>
      </c>
      <c r="AN843" s="19" t="n" hidden="false">
        <f>ROUND((AQ844+AQ845+AQ846+AQ847+AQ848+AQ849)/AM843,2)</f>
        <v>0</v>
      </c>
      <c r="AO843" s="19" t="n" hidden="false">
        <v>0</v>
      </c>
      <c r="AP843" s="19" t="n" hidden="false">
        <f>AN843+AO843</f>
        <v>0</v>
      </c>
      <c r="AQ843" s="19" t="n" hidden="false">
        <f>ROUND(AM843*AN843,2)</f>
        <v>0</v>
      </c>
      <c r="AR843" s="19" t="n" hidden="false">
        <f>ROUND(AM843*AO843,2)</f>
        <v>0</v>
      </c>
      <c r="AS843" s="19" t="n" hidden="false">
        <f>AQ843+AR843</f>
        <v>0</v>
      </c>
      <c r="AT843" s="21" t="n" hidden="false">
        <f>AS843/N843-1</f>
        <v>-1</v>
      </c>
    </row>
    <row r="844" customFormat="false" hidden="false" outlineLevel="0" collapsed="false">
      <c r="A844" s="18" t="inlineStr">
        <is>
          <t xml:space="preserve">1.1.1.2.1.1.3.3.1</t>
        </is>
      </c>
      <c r="B844" s="18" t="inlineStr">
        <is>
          <t xml:space="preserve"/>
        </is>
      </c>
      <c r="C844" s="22" t="inlineStr">
        <is>
          <t xml:space="preserve">Кабель силовой ВВГнг(A)-FRLS 3х2,5мм2, 660В</t>
        </is>
      </c>
      <c r="D844" s="7" t="inlineStr">
        <is>
          <t xml:space="preserve"/>
        </is>
      </c>
      <c r="E844" s="7" t="inlineStr">
        <is>
          <t xml:space="preserve"/>
        </is>
      </c>
      <c r="F844" s="7" t="inlineStr">
        <is>
          <t xml:space="preserve">М</t>
        </is>
      </c>
      <c r="G844" s="7" t="inlineStr">
        <is>
          <t xml:space="preserve">1</t>
        </is>
      </c>
      <c r="H844" s="8" t="n">
        <v>540</v>
      </c>
      <c r="I844" s="23" t="n">
        <v>107.26</v>
      </c>
      <c r="J844" s="19" t="n">
        <v/>
      </c>
      <c r="K844" s="19" t="n">
        <f>ROUND(I844,2)+J844</f>
        <v>107.26</v>
      </c>
      <c r="L844" s="19" t="n">
        <f>ROUND(H844*ROUND(I844,2),2)</f>
        <v>57920.4</v>
      </c>
      <c r="M844" s="19" t="n">
        <v/>
      </c>
      <c r="N844" s="19" t="n">
        <f>L844+M844</f>
        <v>57920.4</v>
      </c>
      <c r="O844" s="8" t="n">
        <v>540</v>
      </c>
      <c r="P844" s="23" t="n" hidden="false">
        <v>107.26</v>
      </c>
      <c r="Q844" s="19" t="n" hidden="false">
        <v/>
      </c>
      <c r="R844" s="19" t="n" hidden="false">
        <f>P844+Q844</f>
        <v>107.26</v>
      </c>
      <c r="S844" s="19" t="n" hidden="false">
        <f>ROUND(O844*P844,2)</f>
        <v>57920.4</v>
      </c>
      <c r="T844" s="19" t="n" hidden="false">
        <v/>
      </c>
      <c r="U844" s="19" t="n" hidden="false">
        <f>S844+T844</f>
        <v>57920.4</v>
      </c>
      <c r="V844" s="21" t="n" hidden="false">
        <f>U844/N844-1</f>
        <v>0</v>
      </c>
      <c r="W844" s="8" t="n">
        <v>540</v>
      </c>
      <c r="X844" s="23" t="n" hidden="false">
        <v>107.26</v>
      </c>
      <c r="Y844" s="19" t="n" hidden="false">
        <v/>
      </c>
      <c r="Z844" s="19" t="n" hidden="false">
        <f>X844+Y844</f>
        <v>107.26</v>
      </c>
      <c r="AA844" s="19" t="n" hidden="false">
        <f>ROUND(W844*X844,2)</f>
        <v>57920.4</v>
      </c>
      <c r="AB844" s="19" t="n" hidden="false">
        <v/>
      </c>
      <c r="AC844" s="19" t="n" hidden="false">
        <f>AA844+AB844</f>
        <v>57920.4</v>
      </c>
      <c r="AD844" s="21" t="n" hidden="false">
        <f>AC844/N844-1</f>
        <v>0</v>
      </c>
      <c r="AE844" s="8" t="n">
        <v>540</v>
      </c>
      <c r="AF844" s="23" t="n" hidden="false">
        <v>107.26</v>
      </c>
      <c r="AG844" s="19" t="n" hidden="false">
        <v/>
      </c>
      <c r="AH844" s="19" t="n" hidden="false">
        <f>AF844+AG844</f>
        <v>107.26</v>
      </c>
      <c r="AI844" s="19" t="n" hidden="false">
        <f>ROUND(AE844*AF844,2)</f>
        <v>57920.4</v>
      </c>
      <c r="AJ844" s="19" t="n" hidden="false">
        <v/>
      </c>
      <c r="AK844" s="19" t="n" hidden="false">
        <f>AI844+AJ844</f>
        <v>57920.4</v>
      </c>
      <c r="AL844" s="21" t="n" hidden="false">
        <f>AK844/N844-1</f>
        <v>0</v>
      </c>
      <c r="AM844" s="8" t="n">
        <v>0</v>
      </c>
      <c r="AN844" s="23" t="n" hidden="false">
        <v>0</v>
      </c>
      <c r="AO844" s="19" t="n" hidden="false">
        <v/>
      </c>
      <c r="AP844" s="19" t="n" hidden="false">
        <f>AN844+AO844</f>
        <v>0</v>
      </c>
      <c r="AQ844" s="19" t="n" hidden="false">
        <f>ROUND(AM844*AN844,2)</f>
        <v>0</v>
      </c>
      <c r="AR844" s="19" t="n" hidden="false">
        <v/>
      </c>
      <c r="AS844" s="19" t="n" hidden="false">
        <f>AQ844+AR844</f>
        <v>0</v>
      </c>
      <c r="AT844" s="21" t="n" hidden="false">
        <f>AS844/N844-1</f>
        <v>-1</v>
      </c>
    </row>
    <row r="845" customFormat="false" hidden="false" outlineLevel="0" collapsed="false">
      <c r="A845" s="18" t="inlineStr">
        <is>
          <t xml:space="preserve">1.1.1.2.1.1.3.3.2</t>
        </is>
      </c>
      <c r="B845" s="18" t="inlineStr">
        <is>
          <t xml:space="preserve"/>
        </is>
      </c>
      <c r="C845" s="22" t="inlineStr">
        <is>
          <t xml:space="preserve">Кабель силовой ВВГнг(A)-LSLTx 5х2,5мм2, 660В</t>
        </is>
      </c>
      <c r="D845" s="7" t="inlineStr">
        <is>
          <t xml:space="preserve"/>
        </is>
      </c>
      <c r="E845" s="7" t="inlineStr">
        <is>
          <t xml:space="preserve"/>
        </is>
      </c>
      <c r="F845" s="7" t="inlineStr">
        <is>
          <t xml:space="preserve">М</t>
        </is>
      </c>
      <c r="G845" s="7" t="inlineStr">
        <is>
          <t xml:space="preserve">1</t>
        </is>
      </c>
      <c r="H845" s="8" t="n">
        <v>2954</v>
      </c>
      <c r="I845" s="23" t="n">
        <v>153.21</v>
      </c>
      <c r="J845" s="19" t="n">
        <v/>
      </c>
      <c r="K845" s="19" t="n">
        <f>ROUND(I845,2)+J845</f>
        <v>153.21</v>
      </c>
      <c r="L845" s="19" t="n">
        <f>ROUND(H845*ROUND(I845,2),2)</f>
        <v>452582.34</v>
      </c>
      <c r="M845" s="19" t="n">
        <v/>
      </c>
      <c r="N845" s="19" t="n">
        <f>L845+M845</f>
        <v>452582.34</v>
      </c>
      <c r="O845" s="8" t="n">
        <v>2954</v>
      </c>
      <c r="P845" s="23" t="n" hidden="false">
        <v>153.21</v>
      </c>
      <c r="Q845" s="19" t="n" hidden="false">
        <v/>
      </c>
      <c r="R845" s="19" t="n" hidden="false">
        <f>P845+Q845</f>
        <v>153.21</v>
      </c>
      <c r="S845" s="19" t="n" hidden="false">
        <f>ROUND(O845*P845,2)</f>
        <v>452582.34</v>
      </c>
      <c r="T845" s="19" t="n" hidden="false">
        <v/>
      </c>
      <c r="U845" s="19" t="n" hidden="false">
        <f>S845+T845</f>
        <v>452582.34</v>
      </c>
      <c r="V845" s="21" t="n" hidden="false">
        <f>U845/N845-1</f>
        <v>0</v>
      </c>
      <c r="W845" s="8" t="n">
        <v>2954</v>
      </c>
      <c r="X845" s="23" t="n" hidden="false">
        <v>153.21</v>
      </c>
      <c r="Y845" s="19" t="n" hidden="false">
        <v/>
      </c>
      <c r="Z845" s="19" t="n" hidden="false">
        <f>X845+Y845</f>
        <v>153.21</v>
      </c>
      <c r="AA845" s="19" t="n" hidden="false">
        <f>ROUND(W845*X845,2)</f>
        <v>452582.34</v>
      </c>
      <c r="AB845" s="19" t="n" hidden="false">
        <v/>
      </c>
      <c r="AC845" s="19" t="n" hidden="false">
        <f>AA845+AB845</f>
        <v>452582.34</v>
      </c>
      <c r="AD845" s="21" t="n" hidden="false">
        <f>AC845/N845-1</f>
        <v>0</v>
      </c>
      <c r="AE845" s="8" t="n">
        <v>2954</v>
      </c>
      <c r="AF845" s="23" t="n" hidden="false">
        <v>153.21</v>
      </c>
      <c r="AG845" s="19" t="n" hidden="false">
        <v/>
      </c>
      <c r="AH845" s="19" t="n" hidden="false">
        <f>AF845+AG845</f>
        <v>153.21</v>
      </c>
      <c r="AI845" s="19" t="n" hidden="false">
        <f>ROUND(AE845*AF845,2)</f>
        <v>452582.34</v>
      </c>
      <c r="AJ845" s="19" t="n" hidden="false">
        <v/>
      </c>
      <c r="AK845" s="19" t="n" hidden="false">
        <f>AI845+AJ845</f>
        <v>452582.34</v>
      </c>
      <c r="AL845" s="21" t="n" hidden="false">
        <f>AK845/N845-1</f>
        <v>0</v>
      </c>
      <c r="AM845" s="8" t="n">
        <v>0</v>
      </c>
      <c r="AN845" s="23" t="n" hidden="false">
        <v>0</v>
      </c>
      <c r="AO845" s="19" t="n" hidden="false">
        <v/>
      </c>
      <c r="AP845" s="19" t="n" hidden="false">
        <f>AN845+AO845</f>
        <v>0</v>
      </c>
      <c r="AQ845" s="19" t="n" hidden="false">
        <f>ROUND(AM845*AN845,2)</f>
        <v>0</v>
      </c>
      <c r="AR845" s="19" t="n" hidden="false">
        <v/>
      </c>
      <c r="AS845" s="19" t="n" hidden="false">
        <f>AQ845+AR845</f>
        <v>0</v>
      </c>
      <c r="AT845" s="21" t="n" hidden="false">
        <f>AS845/N845-1</f>
        <v>-1</v>
      </c>
    </row>
    <row r="846" customFormat="false" hidden="false" outlineLevel="0" collapsed="false">
      <c r="A846" s="18" t="inlineStr">
        <is>
          <t xml:space="preserve">1.1.1.2.1.1.3.3.3</t>
        </is>
      </c>
      <c r="B846" s="18" t="inlineStr">
        <is>
          <t xml:space="preserve"/>
        </is>
      </c>
      <c r="C846" s="22" t="inlineStr">
        <is>
          <t xml:space="preserve">Кабель силовой ВВГнг(A)-FRLSLTx 3х4мм2, 660В</t>
        </is>
      </c>
      <c r="D846" s="7" t="inlineStr">
        <is>
          <t xml:space="preserve"/>
        </is>
      </c>
      <c r="E846" s="7" t="inlineStr">
        <is>
          <t xml:space="preserve"/>
        </is>
      </c>
      <c r="F846" s="7" t="inlineStr">
        <is>
          <t xml:space="preserve">М</t>
        </is>
      </c>
      <c r="G846" s="7" t="inlineStr">
        <is>
          <t xml:space="preserve">1</t>
        </is>
      </c>
      <c r="H846" s="8" t="n">
        <v>432</v>
      </c>
      <c r="I846" s="23" t="n">
        <v>199.59</v>
      </c>
      <c r="J846" s="19" t="n">
        <v/>
      </c>
      <c r="K846" s="19" t="n">
        <f>ROUND(I846,2)+J846</f>
        <v>199.59</v>
      </c>
      <c r="L846" s="19" t="n">
        <f>ROUND(H846*ROUND(I846,2),2)</f>
        <v>86222.88</v>
      </c>
      <c r="M846" s="19" t="n">
        <v/>
      </c>
      <c r="N846" s="19" t="n">
        <f>L846+M846</f>
        <v>86222.88</v>
      </c>
      <c r="O846" s="8" t="n">
        <v>432</v>
      </c>
      <c r="P846" s="23" t="n" hidden="false">
        <v>199.59</v>
      </c>
      <c r="Q846" s="19" t="n" hidden="false">
        <v/>
      </c>
      <c r="R846" s="19" t="n" hidden="false">
        <f>P846+Q846</f>
        <v>199.59</v>
      </c>
      <c r="S846" s="19" t="n" hidden="false">
        <f>ROUND(O846*P846,2)</f>
        <v>86222.88</v>
      </c>
      <c r="T846" s="19" t="n" hidden="false">
        <v/>
      </c>
      <c r="U846" s="19" t="n" hidden="false">
        <f>S846+T846</f>
        <v>86222.88</v>
      </c>
      <c r="V846" s="21" t="n" hidden="false">
        <f>U846/N846-1</f>
        <v>0</v>
      </c>
      <c r="W846" s="8" t="n">
        <v>432</v>
      </c>
      <c r="X846" s="23" t="n" hidden="false">
        <v>199.59</v>
      </c>
      <c r="Y846" s="19" t="n" hidden="false">
        <v/>
      </c>
      <c r="Z846" s="19" t="n" hidden="false">
        <f>X846+Y846</f>
        <v>199.59</v>
      </c>
      <c r="AA846" s="19" t="n" hidden="false">
        <f>ROUND(W846*X846,2)</f>
        <v>86222.88</v>
      </c>
      <c r="AB846" s="19" t="n" hidden="false">
        <v/>
      </c>
      <c r="AC846" s="19" t="n" hidden="false">
        <f>AA846+AB846</f>
        <v>86222.88</v>
      </c>
      <c r="AD846" s="21" t="n" hidden="false">
        <f>AC846/N846-1</f>
        <v>0</v>
      </c>
      <c r="AE846" s="8" t="n">
        <v>432</v>
      </c>
      <c r="AF846" s="23" t="n" hidden="false">
        <v>199.59</v>
      </c>
      <c r="AG846" s="19" t="n" hidden="false">
        <v/>
      </c>
      <c r="AH846" s="19" t="n" hidden="false">
        <f>AF846+AG846</f>
        <v>199.59</v>
      </c>
      <c r="AI846" s="19" t="n" hidden="false">
        <f>ROUND(AE846*AF846,2)</f>
        <v>86222.88</v>
      </c>
      <c r="AJ846" s="19" t="n" hidden="false">
        <v/>
      </c>
      <c r="AK846" s="19" t="n" hidden="false">
        <f>AI846+AJ846</f>
        <v>86222.88</v>
      </c>
      <c r="AL846" s="21" t="n" hidden="false">
        <f>AK846/N846-1</f>
        <v>0</v>
      </c>
      <c r="AM846" s="8" t="n">
        <v>0</v>
      </c>
      <c r="AN846" s="23" t="n" hidden="false">
        <v>0</v>
      </c>
      <c r="AO846" s="19" t="n" hidden="false">
        <v/>
      </c>
      <c r="AP846" s="19" t="n" hidden="false">
        <f>AN846+AO846</f>
        <v>0</v>
      </c>
      <c r="AQ846" s="19" t="n" hidden="false">
        <f>ROUND(AM846*AN846,2)</f>
        <v>0</v>
      </c>
      <c r="AR846" s="19" t="n" hidden="false">
        <v/>
      </c>
      <c r="AS846" s="19" t="n" hidden="false">
        <f>AQ846+AR846</f>
        <v>0</v>
      </c>
      <c r="AT846" s="21" t="n" hidden="false">
        <f>AS846/N846-1</f>
        <v>-1</v>
      </c>
    </row>
    <row r="847" customFormat="false" hidden="false" outlineLevel="0" collapsed="false">
      <c r="A847" s="18" t="inlineStr">
        <is>
          <t xml:space="preserve">1.1.1.2.1.1.3.3.4</t>
        </is>
      </c>
      <c r="B847" s="18" t="inlineStr">
        <is>
          <t xml:space="preserve"/>
        </is>
      </c>
      <c r="C847" s="22" t="inlineStr">
        <is>
          <t xml:space="preserve">Кабель силовой ВВГнг(A)-FRLSLTx 5х2,5мм2, 660В</t>
        </is>
      </c>
      <c r="D847" s="7" t="inlineStr">
        <is>
          <t xml:space="preserve"/>
        </is>
      </c>
      <c r="E847" s="7" t="inlineStr">
        <is>
          <t xml:space="preserve"/>
        </is>
      </c>
      <c r="F847" s="7" t="inlineStr">
        <is>
          <t xml:space="preserve">М</t>
        </is>
      </c>
      <c r="G847" s="7" t="inlineStr">
        <is>
          <t xml:space="preserve">1</t>
        </is>
      </c>
      <c r="H847" s="8" t="n">
        <v>4936</v>
      </c>
      <c r="I847" s="23" t="n">
        <v>158.06</v>
      </c>
      <c r="J847" s="19" t="n">
        <v/>
      </c>
      <c r="K847" s="19" t="n">
        <f>ROUND(I847,2)+J847</f>
        <v>158.06</v>
      </c>
      <c r="L847" s="19" t="n">
        <f>ROUND(H847*ROUND(I847,2),2)</f>
        <v>780184.16</v>
      </c>
      <c r="M847" s="19" t="n">
        <v/>
      </c>
      <c r="N847" s="19" t="n">
        <f>L847+M847</f>
        <v>780184.16</v>
      </c>
      <c r="O847" s="8" t="n">
        <v>4936</v>
      </c>
      <c r="P847" s="23" t="n" hidden="false">
        <v>158.06</v>
      </c>
      <c r="Q847" s="19" t="n" hidden="false">
        <v/>
      </c>
      <c r="R847" s="19" t="n" hidden="false">
        <f>P847+Q847</f>
        <v>158.06</v>
      </c>
      <c r="S847" s="19" t="n" hidden="false">
        <f>ROUND(O847*P847,2)</f>
        <v>780184.16</v>
      </c>
      <c r="T847" s="19" t="n" hidden="false">
        <v/>
      </c>
      <c r="U847" s="19" t="n" hidden="false">
        <f>S847+T847</f>
        <v>780184.16</v>
      </c>
      <c r="V847" s="21" t="n" hidden="false">
        <f>U847/N847-1</f>
        <v>0</v>
      </c>
      <c r="W847" s="8" t="n">
        <v>4936</v>
      </c>
      <c r="X847" s="23" t="n" hidden="false">
        <v>158.06</v>
      </c>
      <c r="Y847" s="19" t="n" hidden="false">
        <v/>
      </c>
      <c r="Z847" s="19" t="n" hidden="false">
        <f>X847+Y847</f>
        <v>158.06</v>
      </c>
      <c r="AA847" s="19" t="n" hidden="false">
        <f>ROUND(W847*X847,2)</f>
        <v>780184.16</v>
      </c>
      <c r="AB847" s="19" t="n" hidden="false">
        <v/>
      </c>
      <c r="AC847" s="19" t="n" hidden="false">
        <f>AA847+AB847</f>
        <v>780184.16</v>
      </c>
      <c r="AD847" s="21" t="n" hidden="false">
        <f>AC847/N847-1</f>
        <v>0</v>
      </c>
      <c r="AE847" s="8" t="n">
        <v>4936</v>
      </c>
      <c r="AF847" s="23" t="n" hidden="false">
        <v>158.06</v>
      </c>
      <c r="AG847" s="19" t="n" hidden="false">
        <v/>
      </c>
      <c r="AH847" s="19" t="n" hidden="false">
        <f>AF847+AG847</f>
        <v>158.06</v>
      </c>
      <c r="AI847" s="19" t="n" hidden="false">
        <f>ROUND(AE847*AF847,2)</f>
        <v>780184.16</v>
      </c>
      <c r="AJ847" s="19" t="n" hidden="false">
        <v/>
      </c>
      <c r="AK847" s="19" t="n" hidden="false">
        <f>AI847+AJ847</f>
        <v>780184.16</v>
      </c>
      <c r="AL847" s="21" t="n" hidden="false">
        <f>AK847/N847-1</f>
        <v>0</v>
      </c>
      <c r="AM847" s="8" t="n">
        <v>0</v>
      </c>
      <c r="AN847" s="23" t="n" hidden="false">
        <v>0</v>
      </c>
      <c r="AO847" s="19" t="n" hidden="false">
        <v/>
      </c>
      <c r="AP847" s="19" t="n" hidden="false">
        <f>AN847+AO847</f>
        <v>0</v>
      </c>
      <c r="AQ847" s="19" t="n" hidden="false">
        <f>ROUND(AM847*AN847,2)</f>
        <v>0</v>
      </c>
      <c r="AR847" s="19" t="n" hidden="false">
        <v/>
      </c>
      <c r="AS847" s="19" t="n" hidden="false">
        <f>AQ847+AR847</f>
        <v>0</v>
      </c>
      <c r="AT847" s="21" t="n" hidden="false">
        <f>AS847/N847-1</f>
        <v>-1</v>
      </c>
    </row>
    <row r="848" customFormat="false" hidden="false" outlineLevel="0" collapsed="false">
      <c r="A848" s="18" t="inlineStr">
        <is>
          <t xml:space="preserve">1.1.1.2.1.1.3.3.5</t>
        </is>
      </c>
      <c r="B848" s="18" t="inlineStr">
        <is>
          <t xml:space="preserve"/>
        </is>
      </c>
      <c r="C848" s="22" t="inlineStr">
        <is>
          <t xml:space="preserve">Кабель силовой ВВГнг(A)-LSLTx 3х2,5мм2, 660В</t>
        </is>
      </c>
      <c r="D848" s="7" t="inlineStr">
        <is>
          <t xml:space="preserve"/>
        </is>
      </c>
      <c r="E848" s="7" t="inlineStr">
        <is>
          <t xml:space="preserve"/>
        </is>
      </c>
      <c r="F848" s="7" t="inlineStr">
        <is>
          <t xml:space="preserve">М</t>
        </is>
      </c>
      <c r="G848" s="7" t="inlineStr">
        <is>
          <t xml:space="preserve">1</t>
        </is>
      </c>
      <c r="H848" s="8" t="n">
        <v>7506</v>
      </c>
      <c r="I848" s="23" t="n">
        <v>66.74</v>
      </c>
      <c r="J848" s="19" t="n">
        <v/>
      </c>
      <c r="K848" s="19" t="n">
        <f>ROUND(I848,2)+J848</f>
        <v>66.74</v>
      </c>
      <c r="L848" s="19" t="n">
        <f>ROUND(H848*ROUND(I848,2),2)</f>
        <v>500950.44</v>
      </c>
      <c r="M848" s="19" t="n">
        <v/>
      </c>
      <c r="N848" s="19" t="n">
        <f>L848+M848</f>
        <v>500950.44</v>
      </c>
      <c r="O848" s="8" t="n">
        <v>7506</v>
      </c>
      <c r="P848" s="23" t="n" hidden="false">
        <v>66.74</v>
      </c>
      <c r="Q848" s="19" t="n" hidden="false">
        <v/>
      </c>
      <c r="R848" s="19" t="n" hidden="false">
        <f>P848+Q848</f>
        <v>66.74</v>
      </c>
      <c r="S848" s="19" t="n" hidden="false">
        <f>ROUND(O848*P848,2)</f>
        <v>500950.44</v>
      </c>
      <c r="T848" s="19" t="n" hidden="false">
        <v/>
      </c>
      <c r="U848" s="19" t="n" hidden="false">
        <f>S848+T848</f>
        <v>500950.44</v>
      </c>
      <c r="V848" s="21" t="n" hidden="false">
        <f>U848/N848-1</f>
        <v>0</v>
      </c>
      <c r="W848" s="8" t="n">
        <v>7506</v>
      </c>
      <c r="X848" s="23" t="n" hidden="false">
        <v>66.74</v>
      </c>
      <c r="Y848" s="19" t="n" hidden="false">
        <v/>
      </c>
      <c r="Z848" s="19" t="n" hidden="false">
        <f>X848+Y848</f>
        <v>66.74</v>
      </c>
      <c r="AA848" s="19" t="n" hidden="false">
        <f>ROUND(W848*X848,2)</f>
        <v>500950.44</v>
      </c>
      <c r="AB848" s="19" t="n" hidden="false">
        <v/>
      </c>
      <c r="AC848" s="19" t="n" hidden="false">
        <f>AA848+AB848</f>
        <v>500950.44</v>
      </c>
      <c r="AD848" s="21" t="n" hidden="false">
        <f>AC848/N848-1</f>
        <v>0</v>
      </c>
      <c r="AE848" s="8" t="n">
        <v>7506</v>
      </c>
      <c r="AF848" s="23" t="n" hidden="false">
        <v>66.74</v>
      </c>
      <c r="AG848" s="19" t="n" hidden="false">
        <v/>
      </c>
      <c r="AH848" s="19" t="n" hidden="false">
        <f>AF848+AG848</f>
        <v>66.74</v>
      </c>
      <c r="AI848" s="19" t="n" hidden="false">
        <f>ROUND(AE848*AF848,2)</f>
        <v>500950.44</v>
      </c>
      <c r="AJ848" s="19" t="n" hidden="false">
        <v/>
      </c>
      <c r="AK848" s="19" t="n" hidden="false">
        <f>AI848+AJ848</f>
        <v>500950.44</v>
      </c>
      <c r="AL848" s="21" t="n" hidden="false">
        <f>AK848/N848-1</f>
        <v>0</v>
      </c>
      <c r="AM848" s="8" t="n">
        <v>0</v>
      </c>
      <c r="AN848" s="23" t="n" hidden="false">
        <v>0</v>
      </c>
      <c r="AO848" s="19" t="n" hidden="false">
        <v/>
      </c>
      <c r="AP848" s="19" t="n" hidden="false">
        <f>AN848+AO848</f>
        <v>0</v>
      </c>
      <c r="AQ848" s="19" t="n" hidden="false">
        <f>ROUND(AM848*AN848,2)</f>
        <v>0</v>
      </c>
      <c r="AR848" s="19" t="n" hidden="false">
        <v/>
      </c>
      <c r="AS848" s="19" t="n" hidden="false">
        <f>AQ848+AR848</f>
        <v>0</v>
      </c>
      <c r="AT848" s="21" t="n" hidden="false">
        <f>AS848/N848-1</f>
        <v>-1</v>
      </c>
    </row>
    <row r="849" customFormat="false" hidden="false" outlineLevel="0" collapsed="false">
      <c r="A849" s="18" t="inlineStr">
        <is>
          <t xml:space="preserve">1.1.1.2.1.1.3.3.6</t>
        </is>
      </c>
      <c r="B849" s="18" t="inlineStr">
        <is>
          <t xml:space="preserve"/>
        </is>
      </c>
      <c r="C849" s="22" t="inlineStr">
        <is>
          <t xml:space="preserve">Кабель силовой ВВГнг(A)-LSLTx 3х4мм2, 1000В</t>
        </is>
      </c>
      <c r="D849" s="7" t="inlineStr">
        <is>
          <t xml:space="preserve"/>
        </is>
      </c>
      <c r="E849" s="7" t="inlineStr">
        <is>
          <t xml:space="preserve"/>
        </is>
      </c>
      <c r="F849" s="7" t="inlineStr">
        <is>
          <t xml:space="preserve">М</t>
        </is>
      </c>
      <c r="G849" s="7" t="inlineStr">
        <is>
          <t xml:space="preserve">1</t>
        </is>
      </c>
      <c r="H849" s="8" t="n">
        <v>594</v>
      </c>
      <c r="I849" s="20" t="n">
        <v>122.81</v>
      </c>
      <c r="J849" s="19" t="n">
        <v/>
      </c>
      <c r="K849" s="19" t="n">
        <f>ROUND(I849,2)+J849</f>
        <v>122.81</v>
      </c>
      <c r="L849" s="19" t="n">
        <f>ROUND(H849*ROUND(I849,2),2)</f>
        <v>72949.14</v>
      </c>
      <c r="M849" s="19" t="n">
        <v/>
      </c>
      <c r="N849" s="19" t="n">
        <f>L849+M849</f>
        <v>72949.14</v>
      </c>
      <c r="O849" s="8" t="n">
        <v>594</v>
      </c>
      <c r="P849" s="20" t="n" hidden="false">
        <v>183</v>
      </c>
      <c r="Q849" s="19" t="n" hidden="false">
        <v/>
      </c>
      <c r="R849" s="19" t="n" hidden="false">
        <f>P849+Q849</f>
        <v>183</v>
      </c>
      <c r="S849" s="19" t="n" hidden="false">
        <f>ROUND(O849*P849,2)</f>
        <v>108702</v>
      </c>
      <c r="T849" s="19" t="n" hidden="false">
        <v/>
      </c>
      <c r="U849" s="19" t="n" hidden="false">
        <f>S849+T849</f>
        <v>108702</v>
      </c>
      <c r="V849" s="21" t="n" hidden="false">
        <f>U849/N849-1</f>
        <v>0.49010666883804244</v>
      </c>
      <c r="W849" s="8" t="n">
        <v>594</v>
      </c>
      <c r="X849" s="20" t="n" hidden="false">
        <v>183</v>
      </c>
      <c r="Y849" s="19" t="n" hidden="false">
        <v/>
      </c>
      <c r="Z849" s="19" t="n" hidden="false">
        <f>X849+Y849</f>
        <v>183</v>
      </c>
      <c r="AA849" s="19" t="n" hidden="false">
        <f>ROUND(W849*X849,2)</f>
        <v>108702</v>
      </c>
      <c r="AB849" s="19" t="n" hidden="false">
        <v/>
      </c>
      <c r="AC849" s="19" t="n" hidden="false">
        <f>AA849+AB849</f>
        <v>108702</v>
      </c>
      <c r="AD849" s="21" t="n" hidden="false">
        <f>AC849/N849-1</f>
        <v>0.49010666883804244</v>
      </c>
      <c r="AE849" s="8" t="n">
        <v>594</v>
      </c>
      <c r="AF849" s="20" t="n" hidden="false">
        <v>187</v>
      </c>
      <c r="AG849" s="19" t="n" hidden="false">
        <v/>
      </c>
      <c r="AH849" s="19" t="n" hidden="false">
        <f>AF849+AG849</f>
        <v>187</v>
      </c>
      <c r="AI849" s="19" t="n" hidden="false">
        <f>ROUND(AE849*AF849,2)</f>
        <v>111078</v>
      </c>
      <c r="AJ849" s="19" t="n" hidden="false">
        <v/>
      </c>
      <c r="AK849" s="19" t="n" hidden="false">
        <f>AI849+AJ849</f>
        <v>111078</v>
      </c>
      <c r="AL849" s="21" t="n" hidden="false">
        <f>AK849/N849-1</f>
        <v>0.522677306408273</v>
      </c>
      <c r="AM849" s="8" t="n">
        <v>0</v>
      </c>
      <c r="AN849" s="19" t="n" hidden="false">
        <v>0</v>
      </c>
      <c r="AO849" s="19" t="n" hidden="false">
        <v/>
      </c>
      <c r="AP849" s="19" t="n" hidden="false">
        <f>AN849+AO849</f>
        <v>0</v>
      </c>
      <c r="AQ849" s="19" t="n" hidden="false">
        <f>ROUND(AM849*AN849,2)</f>
        <v>0</v>
      </c>
      <c r="AR849" s="19" t="n" hidden="false">
        <v/>
      </c>
      <c r="AS849" s="19" t="n" hidden="false">
        <f>AQ849+AR849</f>
        <v>0</v>
      </c>
      <c r="AT849" s="21" t="n" hidden="false">
        <f>AS849/N849-1</f>
        <v>-1</v>
      </c>
    </row>
    <row r="850" customFormat="false" hidden="false" outlineLevel="0" collapsed="false">
      <c r="A850" s="18" t="inlineStr">
        <is>
          <t xml:space="preserve">1.1.1.2.1.1.3.4</t>
        </is>
      </c>
      <c r="B850" s="18" t="inlineStr">
        <is>
          <t xml:space="preserve"/>
        </is>
      </c>
      <c r="C850" s="18" t="inlineStr">
        <is>
          <t xml:space="preserve">Затяжка кабеля, провода в трубу / 18-39 мм</t>
        </is>
      </c>
      <c r="D850" s="7" t="inlineStr">
        <is>
          <t xml:space="preserve">ЭМ
Поставщики: ООО "Богословский кабельный завод", Акционерное общество "Электрокабель" Кольчугинский завод"</t>
        </is>
      </c>
      <c r="E850" s="7" t="inlineStr">
        <is>
          <t xml:space="preserve">Выгружается из БО по объектам BIM-КЦ</t>
        </is>
      </c>
      <c r="F850" s="7" t="inlineStr">
        <is>
          <t xml:space="preserve">ПОГ М</t>
        </is>
      </c>
      <c r="G850" s="7" t="inlineStr">
        <is>
          <t xml:space="preserve">1</t>
        </is>
      </c>
      <c r="H850" s="8" t="n">
        <v>4024</v>
      </c>
      <c r="I850" s="19" t="n">
        <f>ROUND((L851+L852+L853+L854+L855+L856+L857)/H850,2)</f>
        <v>231.93</v>
      </c>
      <c r="J850" s="20" t="n">
        <v>183</v>
      </c>
      <c r="K850" s="19" t="n">
        <f>I850+ROUND(J850,2)</f>
        <v>414.93</v>
      </c>
      <c r="L850" s="19" t="n">
        <f>ROUND(H850*I850,2)</f>
        <v>933286.32</v>
      </c>
      <c r="M850" s="19" t="n">
        <f>ROUND(H850*ROUND(J850,2),2)</f>
        <v>736392</v>
      </c>
      <c r="N850" s="19" t="n">
        <f>L850+M850</f>
        <v>1669678.32</v>
      </c>
      <c r="O850" s="8" t="n">
        <v>4024</v>
      </c>
      <c r="P850" s="19" t="n" hidden="false">
        <f>ROUND((S851+S852+S853+S854+S855+S856+S857)/O850,2)</f>
        <v>232.83</v>
      </c>
      <c r="Q850" s="20" t="n" hidden="false">
        <v>252.8</v>
      </c>
      <c r="R850" s="19" t="n" hidden="false">
        <f>P850+Q850</f>
        <v>485.63</v>
      </c>
      <c r="S850" s="19" t="n" hidden="false">
        <f>ROUND(O850*P850,2)</f>
        <v>936907.92</v>
      </c>
      <c r="T850" s="19" t="n" hidden="false">
        <f>ROUND(O850*Q850,2)</f>
        <v>1017267.2</v>
      </c>
      <c r="U850" s="19" t="n" hidden="false">
        <f>S850+T850</f>
        <v>1954175.12</v>
      </c>
      <c r="V850" s="21" t="n" hidden="false">
        <f>U850/N850-1</f>
        <v>0.17039018629648384</v>
      </c>
      <c r="W850" s="8" t="n">
        <v>4024</v>
      </c>
      <c r="X850" s="19" t="n" hidden="false">
        <f>ROUND((AA851+AA852+AA853+AA854+AA855+AA856+AA857)/W850,2)</f>
        <v>240.2</v>
      </c>
      <c r="Y850" s="20" t="n" hidden="false">
        <v>450</v>
      </c>
      <c r="Z850" s="19" t="n" hidden="false">
        <f>X850+Y850</f>
        <v>690.2</v>
      </c>
      <c r="AA850" s="19" t="n" hidden="false">
        <f>ROUND(W850*X850,2)</f>
        <v>966564.8</v>
      </c>
      <c r="AB850" s="19" t="n" hidden="false">
        <f>ROUND(W850*Y850,2)</f>
        <v>1810800</v>
      </c>
      <c r="AC850" s="19" t="n" hidden="false">
        <f>AA850+AB850</f>
        <v>2777364.8</v>
      </c>
      <c r="AD850" s="21" t="n" hidden="false">
        <f>AC850/N850-1</f>
        <v>0.6634131058250787</v>
      </c>
      <c r="AE850" s="8" t="n">
        <v>4024</v>
      </c>
      <c r="AF850" s="19" t="n" hidden="false">
        <f>ROUND((AI851+AI852+AI853+AI854+AI855+AI856+AI857)/AE850,2)</f>
        <v>233.77</v>
      </c>
      <c r="AG850" s="20" t="n" hidden="false">
        <v>350</v>
      </c>
      <c r="AH850" s="19" t="n" hidden="false">
        <f>AF850+AG850</f>
        <v>583.77</v>
      </c>
      <c r="AI850" s="19" t="n" hidden="false">
        <f>ROUND(AE850*AF850,2)</f>
        <v>940690.48</v>
      </c>
      <c r="AJ850" s="19" t="n" hidden="false">
        <f>ROUND(AE850*AG850,2)</f>
        <v>1408400</v>
      </c>
      <c r="AK850" s="19" t="n" hidden="false">
        <f>AI850+AJ850</f>
        <v>2349090.48</v>
      </c>
      <c r="AL850" s="21" t="n" hidden="false">
        <f>AK850/N850-1</f>
        <v>0.40691200925457305</v>
      </c>
      <c r="AM850" s="8" t="n">
        <v>0</v>
      </c>
      <c r="AN850" s="19" t="n" hidden="false">
        <f>ROUND((AQ851+AQ852+AQ853+AQ854+AQ855+AQ856+AQ857)/AM850,2)</f>
        <v>0</v>
      </c>
      <c r="AO850" s="19" t="n" hidden="false">
        <v>0</v>
      </c>
      <c r="AP850" s="19" t="n" hidden="false">
        <f>AN850+AO850</f>
        <v>0</v>
      </c>
      <c r="AQ850" s="19" t="n" hidden="false">
        <f>ROUND(AM850*AN850,2)</f>
        <v>0</v>
      </c>
      <c r="AR850" s="19" t="n" hidden="false">
        <f>ROUND(AM850*AO850,2)</f>
        <v>0</v>
      </c>
      <c r="AS850" s="19" t="n" hidden="false">
        <f>AQ850+AR850</f>
        <v>0</v>
      </c>
      <c r="AT850" s="21" t="n" hidden="false">
        <f>AS850/N850-1</f>
        <v>-1</v>
      </c>
    </row>
    <row r="851" customFormat="false" hidden="false" outlineLevel="0" collapsed="false">
      <c r="A851" s="18" t="inlineStr">
        <is>
          <t xml:space="preserve">1.1.1.2.1.1.3.4.1</t>
        </is>
      </c>
      <c r="B851" s="18" t="inlineStr">
        <is>
          <t xml:space="preserve"/>
        </is>
      </c>
      <c r="C851" s="22" t="inlineStr">
        <is>
          <t xml:space="preserve">Кабель силовой ВВГнг(A)-FRLS 3х6мм2, 660В</t>
        </is>
      </c>
      <c r="D851" s="7" t="inlineStr">
        <is>
          <t xml:space="preserve"/>
        </is>
      </c>
      <c r="E851" s="7" t="inlineStr">
        <is>
          <t xml:space="preserve"/>
        </is>
      </c>
      <c r="F851" s="7" t="inlineStr">
        <is>
          <t xml:space="preserve">М</t>
        </is>
      </c>
      <c r="G851" s="7" t="inlineStr">
        <is>
          <t xml:space="preserve">1</t>
        </is>
      </c>
      <c r="H851" s="8" t="n">
        <v>324</v>
      </c>
      <c r="I851" s="23" t="n">
        <v>183.71</v>
      </c>
      <c r="J851" s="19" t="n">
        <v/>
      </c>
      <c r="K851" s="19" t="n">
        <f>ROUND(I851,2)+J851</f>
        <v>183.71</v>
      </c>
      <c r="L851" s="19" t="n">
        <f>ROUND(H851*ROUND(I851,2),2)</f>
        <v>59522.04</v>
      </c>
      <c r="M851" s="19" t="n">
        <v/>
      </c>
      <c r="N851" s="19" t="n">
        <f>L851+M851</f>
        <v>59522.04</v>
      </c>
      <c r="O851" s="8" t="n">
        <v>324</v>
      </c>
      <c r="P851" s="23" t="n" hidden="false">
        <v>183.71</v>
      </c>
      <c r="Q851" s="19" t="n" hidden="false">
        <v/>
      </c>
      <c r="R851" s="19" t="n" hidden="false">
        <f>P851+Q851</f>
        <v>183.71</v>
      </c>
      <c r="S851" s="19" t="n" hidden="false">
        <f>ROUND(O851*P851,2)</f>
        <v>59522.04</v>
      </c>
      <c r="T851" s="19" t="n" hidden="false">
        <v/>
      </c>
      <c r="U851" s="19" t="n" hidden="false">
        <f>S851+T851</f>
        <v>59522.04</v>
      </c>
      <c r="V851" s="21" t="n" hidden="false">
        <f>U851/N851-1</f>
        <v>0</v>
      </c>
      <c r="W851" s="8" t="n">
        <v>324</v>
      </c>
      <c r="X851" s="23" t="n" hidden="false">
        <v>183.71</v>
      </c>
      <c r="Y851" s="19" t="n" hidden="false">
        <v/>
      </c>
      <c r="Z851" s="19" t="n" hidden="false">
        <f>X851+Y851</f>
        <v>183.71</v>
      </c>
      <c r="AA851" s="19" t="n" hidden="false">
        <f>ROUND(W851*X851,2)</f>
        <v>59522.04</v>
      </c>
      <c r="AB851" s="19" t="n" hidden="false">
        <v/>
      </c>
      <c r="AC851" s="19" t="n" hidden="false">
        <f>AA851+AB851</f>
        <v>59522.04</v>
      </c>
      <c r="AD851" s="21" t="n" hidden="false">
        <f>AC851/N851-1</f>
        <v>0</v>
      </c>
      <c r="AE851" s="8" t="n">
        <v>324</v>
      </c>
      <c r="AF851" s="23" t="n" hidden="false">
        <v>183.71</v>
      </c>
      <c r="AG851" s="19" t="n" hidden="false">
        <v/>
      </c>
      <c r="AH851" s="19" t="n" hidden="false">
        <f>AF851+AG851</f>
        <v>183.71</v>
      </c>
      <c r="AI851" s="19" t="n" hidden="false">
        <f>ROUND(AE851*AF851,2)</f>
        <v>59522.04</v>
      </c>
      <c r="AJ851" s="19" t="n" hidden="false">
        <v/>
      </c>
      <c r="AK851" s="19" t="n" hidden="false">
        <f>AI851+AJ851</f>
        <v>59522.04</v>
      </c>
      <c r="AL851" s="21" t="n" hidden="false">
        <f>AK851/N851-1</f>
        <v>0</v>
      </c>
      <c r="AM851" s="8" t="n">
        <v>0</v>
      </c>
      <c r="AN851" s="23" t="n" hidden="false">
        <v>0</v>
      </c>
      <c r="AO851" s="19" t="n" hidden="false">
        <v/>
      </c>
      <c r="AP851" s="19" t="n" hidden="false">
        <f>AN851+AO851</f>
        <v>0</v>
      </c>
      <c r="AQ851" s="19" t="n" hidden="false">
        <f>ROUND(AM851*AN851,2)</f>
        <v>0</v>
      </c>
      <c r="AR851" s="19" t="n" hidden="false">
        <v/>
      </c>
      <c r="AS851" s="19" t="n" hidden="false">
        <f>AQ851+AR851</f>
        <v>0</v>
      </c>
      <c r="AT851" s="21" t="n" hidden="false">
        <f>AS851/N851-1</f>
        <v>-1</v>
      </c>
    </row>
    <row r="852" customFormat="false" hidden="false" outlineLevel="0" collapsed="false">
      <c r="A852" s="18" t="inlineStr">
        <is>
          <t xml:space="preserve">1.1.1.2.1.1.3.4.2</t>
        </is>
      </c>
      <c r="B852" s="18" t="inlineStr">
        <is>
          <t xml:space="preserve"/>
        </is>
      </c>
      <c r="C852" s="22" t="inlineStr">
        <is>
          <t xml:space="preserve">Кабель силовой ВВГнг(A)-LS 3х10мм2, 660В</t>
        </is>
      </c>
      <c r="D852" s="7" t="inlineStr">
        <is>
          <t xml:space="preserve"/>
        </is>
      </c>
      <c r="E852" s="7" t="inlineStr">
        <is>
          <t xml:space="preserve"/>
        </is>
      </c>
      <c r="F852" s="7" t="inlineStr">
        <is>
          <t xml:space="preserve">М</t>
        </is>
      </c>
      <c r="G852" s="7" t="inlineStr">
        <is>
          <t xml:space="preserve">1</t>
        </is>
      </c>
      <c r="H852" s="8" t="n">
        <v>389</v>
      </c>
      <c r="I852" s="23" t="n">
        <v>316.75</v>
      </c>
      <c r="J852" s="19" t="n">
        <v/>
      </c>
      <c r="K852" s="19" t="n">
        <f>ROUND(I852,2)+J852</f>
        <v>316.75</v>
      </c>
      <c r="L852" s="19" t="n">
        <f>ROUND(H852*ROUND(I852,2),2)</f>
        <v>123215.75</v>
      </c>
      <c r="M852" s="19" t="n">
        <v/>
      </c>
      <c r="N852" s="19" t="n">
        <f>L852+M852</f>
        <v>123215.75</v>
      </c>
      <c r="O852" s="8" t="n">
        <v>389</v>
      </c>
      <c r="P852" s="23" t="n" hidden="false">
        <v>316.75</v>
      </c>
      <c r="Q852" s="19" t="n" hidden="false">
        <v/>
      </c>
      <c r="R852" s="19" t="n" hidden="false">
        <f>P852+Q852</f>
        <v>316.75</v>
      </c>
      <c r="S852" s="19" t="n" hidden="false">
        <f>ROUND(O852*P852,2)</f>
        <v>123215.75</v>
      </c>
      <c r="T852" s="19" t="n" hidden="false">
        <v/>
      </c>
      <c r="U852" s="19" t="n" hidden="false">
        <f>S852+T852</f>
        <v>123215.75</v>
      </c>
      <c r="V852" s="21" t="n" hidden="false">
        <f>U852/N852-1</f>
        <v>0</v>
      </c>
      <c r="W852" s="8" t="n">
        <v>389</v>
      </c>
      <c r="X852" s="23" t="n" hidden="false">
        <v>316.75</v>
      </c>
      <c r="Y852" s="19" t="n" hidden="false">
        <v/>
      </c>
      <c r="Z852" s="19" t="n" hidden="false">
        <f>X852+Y852</f>
        <v>316.75</v>
      </c>
      <c r="AA852" s="19" t="n" hidden="false">
        <f>ROUND(W852*X852,2)</f>
        <v>123215.75</v>
      </c>
      <c r="AB852" s="19" t="n" hidden="false">
        <v/>
      </c>
      <c r="AC852" s="19" t="n" hidden="false">
        <f>AA852+AB852</f>
        <v>123215.75</v>
      </c>
      <c r="AD852" s="21" t="n" hidden="false">
        <f>AC852/N852-1</f>
        <v>0</v>
      </c>
      <c r="AE852" s="8" t="n">
        <v>389</v>
      </c>
      <c r="AF852" s="23" t="n" hidden="false">
        <v>316.75</v>
      </c>
      <c r="AG852" s="19" t="n" hidden="false">
        <v/>
      </c>
      <c r="AH852" s="19" t="n" hidden="false">
        <f>AF852+AG852</f>
        <v>316.75</v>
      </c>
      <c r="AI852" s="19" t="n" hidden="false">
        <f>ROUND(AE852*AF852,2)</f>
        <v>123215.75</v>
      </c>
      <c r="AJ852" s="19" t="n" hidden="false">
        <v/>
      </c>
      <c r="AK852" s="19" t="n" hidden="false">
        <f>AI852+AJ852</f>
        <v>123215.75</v>
      </c>
      <c r="AL852" s="21" t="n" hidden="false">
        <f>AK852/N852-1</f>
        <v>0</v>
      </c>
      <c r="AM852" s="8" t="n">
        <v>0</v>
      </c>
      <c r="AN852" s="23" t="n" hidden="false">
        <v>0</v>
      </c>
      <c r="AO852" s="19" t="n" hidden="false">
        <v/>
      </c>
      <c r="AP852" s="19" t="n" hidden="false">
        <f>AN852+AO852</f>
        <v>0</v>
      </c>
      <c r="AQ852" s="19" t="n" hidden="false">
        <f>ROUND(AM852*AN852,2)</f>
        <v>0</v>
      </c>
      <c r="AR852" s="19" t="n" hidden="false">
        <v/>
      </c>
      <c r="AS852" s="19" t="n" hidden="false">
        <f>AQ852+AR852</f>
        <v>0</v>
      </c>
      <c r="AT852" s="21" t="n" hidden="false">
        <f>AS852/N852-1</f>
        <v>-1</v>
      </c>
    </row>
    <row r="853" customFormat="false" hidden="false" outlineLevel="0" collapsed="false">
      <c r="A853" s="18" t="inlineStr">
        <is>
          <t xml:space="preserve">1.1.1.2.1.1.3.4.3</t>
        </is>
      </c>
      <c r="B853" s="18" t="inlineStr">
        <is>
          <t xml:space="preserve"/>
        </is>
      </c>
      <c r="C853" s="22" t="inlineStr">
        <is>
          <t xml:space="preserve">Кабель силовой ВВГнг(A)-FRLSLTx 5х4мм2, 660В</t>
        </is>
      </c>
      <c r="D853" s="7" t="inlineStr">
        <is>
          <t xml:space="preserve"/>
        </is>
      </c>
      <c r="E853" s="7" t="inlineStr">
        <is>
          <t xml:space="preserve"/>
        </is>
      </c>
      <c r="F853" s="7" t="inlineStr">
        <is>
          <t xml:space="preserve">М</t>
        </is>
      </c>
      <c r="G853" s="7" t="inlineStr">
        <is>
          <t xml:space="preserve">1</t>
        </is>
      </c>
      <c r="H853" s="8" t="n">
        <v>335</v>
      </c>
      <c r="I853" s="23" t="n">
        <v>140.79</v>
      </c>
      <c r="J853" s="19" t="n">
        <v/>
      </c>
      <c r="K853" s="19" t="n">
        <f>ROUND(I853,2)+J853</f>
        <v>140.79</v>
      </c>
      <c r="L853" s="19" t="n">
        <f>ROUND(H853*ROUND(I853,2),2)</f>
        <v>47164.65</v>
      </c>
      <c r="M853" s="19" t="n">
        <v/>
      </c>
      <c r="N853" s="19" t="n">
        <f>L853+M853</f>
        <v>47164.65</v>
      </c>
      <c r="O853" s="8" t="n">
        <v>335</v>
      </c>
      <c r="P853" s="23" t="n" hidden="false">
        <v>140.79</v>
      </c>
      <c r="Q853" s="19" t="n" hidden="false">
        <v/>
      </c>
      <c r="R853" s="19" t="n" hidden="false">
        <f>P853+Q853</f>
        <v>140.79</v>
      </c>
      <c r="S853" s="19" t="n" hidden="false">
        <f>ROUND(O853*P853,2)</f>
        <v>47164.65</v>
      </c>
      <c r="T853" s="19" t="n" hidden="false">
        <v/>
      </c>
      <c r="U853" s="19" t="n" hidden="false">
        <f>S853+T853</f>
        <v>47164.65</v>
      </c>
      <c r="V853" s="21" t="n" hidden="false">
        <f>U853/N853-1</f>
        <v>0</v>
      </c>
      <c r="W853" s="8" t="n">
        <v>335</v>
      </c>
      <c r="X853" s="23" t="n" hidden="false">
        <v>140.79</v>
      </c>
      <c r="Y853" s="19" t="n" hidden="false">
        <v/>
      </c>
      <c r="Z853" s="19" t="n" hidden="false">
        <f>X853+Y853</f>
        <v>140.79</v>
      </c>
      <c r="AA853" s="19" t="n" hidden="false">
        <f>ROUND(W853*X853,2)</f>
        <v>47164.65</v>
      </c>
      <c r="AB853" s="19" t="n" hidden="false">
        <v/>
      </c>
      <c r="AC853" s="19" t="n" hidden="false">
        <f>AA853+AB853</f>
        <v>47164.65</v>
      </c>
      <c r="AD853" s="21" t="n" hidden="false">
        <f>AC853/N853-1</f>
        <v>0</v>
      </c>
      <c r="AE853" s="8" t="n">
        <v>335</v>
      </c>
      <c r="AF853" s="23" t="n" hidden="false">
        <v>140.79</v>
      </c>
      <c r="AG853" s="19" t="n" hidden="false">
        <v/>
      </c>
      <c r="AH853" s="19" t="n" hidden="false">
        <f>AF853+AG853</f>
        <v>140.79</v>
      </c>
      <c r="AI853" s="19" t="n" hidden="false">
        <f>ROUND(AE853*AF853,2)</f>
        <v>47164.65</v>
      </c>
      <c r="AJ853" s="19" t="n" hidden="false">
        <v/>
      </c>
      <c r="AK853" s="19" t="n" hidden="false">
        <f>AI853+AJ853</f>
        <v>47164.65</v>
      </c>
      <c r="AL853" s="21" t="n" hidden="false">
        <f>AK853/N853-1</f>
        <v>0</v>
      </c>
      <c r="AM853" s="8" t="n">
        <v>0</v>
      </c>
      <c r="AN853" s="23" t="n" hidden="false">
        <v>0</v>
      </c>
      <c r="AO853" s="19" t="n" hidden="false">
        <v/>
      </c>
      <c r="AP853" s="19" t="n" hidden="false">
        <f>AN853+AO853</f>
        <v>0</v>
      </c>
      <c r="AQ853" s="19" t="n" hidden="false">
        <f>ROUND(AM853*AN853,2)</f>
        <v>0</v>
      </c>
      <c r="AR853" s="19" t="n" hidden="false">
        <v/>
      </c>
      <c r="AS853" s="19" t="n" hidden="false">
        <f>AQ853+AR853</f>
        <v>0</v>
      </c>
      <c r="AT853" s="21" t="n" hidden="false">
        <f>AS853/N853-1</f>
        <v>-1</v>
      </c>
    </row>
    <row r="854" customFormat="false" hidden="false" outlineLevel="0" collapsed="false">
      <c r="A854" s="18" t="inlineStr">
        <is>
          <t xml:space="preserve">1.1.1.2.1.1.3.4.4</t>
        </is>
      </c>
      <c r="B854" s="18" t="inlineStr">
        <is>
          <t xml:space="preserve"/>
        </is>
      </c>
      <c r="C854" s="22" t="inlineStr">
        <is>
          <t xml:space="preserve">Кабель силовой ВВГнг(A)-FRLSLTx 5х6мм2, 660В</t>
        </is>
      </c>
      <c r="D854" s="7" t="inlineStr">
        <is>
          <t xml:space="preserve"/>
        </is>
      </c>
      <c r="E854" s="7" t="inlineStr">
        <is>
          <t xml:space="preserve"/>
        </is>
      </c>
      <c r="F854" s="7" t="inlineStr">
        <is>
          <t xml:space="preserve">М</t>
        </is>
      </c>
      <c r="G854" s="7" t="inlineStr">
        <is>
          <t xml:space="preserve">1</t>
        </is>
      </c>
      <c r="H854" s="8" t="n">
        <v>589</v>
      </c>
      <c r="I854" s="23" t="n">
        <v>341.61</v>
      </c>
      <c r="J854" s="19" t="n">
        <v/>
      </c>
      <c r="K854" s="19" t="n">
        <f>ROUND(I854,2)+J854</f>
        <v>341.61</v>
      </c>
      <c r="L854" s="19" t="n">
        <f>ROUND(H854*ROUND(I854,2),2)</f>
        <v>201208.29</v>
      </c>
      <c r="M854" s="19" t="n">
        <v/>
      </c>
      <c r="N854" s="19" t="n">
        <f>L854+M854</f>
        <v>201208.29</v>
      </c>
      <c r="O854" s="8" t="n">
        <v>589</v>
      </c>
      <c r="P854" s="23" t="n" hidden="false">
        <v>341.61</v>
      </c>
      <c r="Q854" s="19" t="n" hidden="false">
        <v/>
      </c>
      <c r="R854" s="19" t="n" hidden="false">
        <f>P854+Q854</f>
        <v>341.61</v>
      </c>
      <c r="S854" s="19" t="n" hidden="false">
        <f>ROUND(O854*P854,2)</f>
        <v>201208.29</v>
      </c>
      <c r="T854" s="19" t="n" hidden="false">
        <v/>
      </c>
      <c r="U854" s="19" t="n" hidden="false">
        <f>S854+T854</f>
        <v>201208.29</v>
      </c>
      <c r="V854" s="21" t="n" hidden="false">
        <f>U854/N854-1</f>
        <v>0</v>
      </c>
      <c r="W854" s="8" t="n">
        <v>589</v>
      </c>
      <c r="X854" s="23" t="n" hidden="false">
        <v>341.61</v>
      </c>
      <c r="Y854" s="19" t="n" hidden="false">
        <v/>
      </c>
      <c r="Z854" s="19" t="n" hidden="false">
        <f>X854+Y854</f>
        <v>341.61</v>
      </c>
      <c r="AA854" s="19" t="n" hidden="false">
        <f>ROUND(W854*X854,2)</f>
        <v>201208.29</v>
      </c>
      <c r="AB854" s="19" t="n" hidden="false">
        <v/>
      </c>
      <c r="AC854" s="19" t="n" hidden="false">
        <f>AA854+AB854</f>
        <v>201208.29</v>
      </c>
      <c r="AD854" s="21" t="n" hidden="false">
        <f>AC854/N854-1</f>
        <v>0</v>
      </c>
      <c r="AE854" s="8" t="n">
        <v>589</v>
      </c>
      <c r="AF854" s="23" t="n" hidden="false">
        <v>341.61</v>
      </c>
      <c r="AG854" s="19" t="n" hidden="false">
        <v/>
      </c>
      <c r="AH854" s="19" t="n" hidden="false">
        <f>AF854+AG854</f>
        <v>341.61</v>
      </c>
      <c r="AI854" s="19" t="n" hidden="false">
        <f>ROUND(AE854*AF854,2)</f>
        <v>201208.29</v>
      </c>
      <c r="AJ854" s="19" t="n" hidden="false">
        <v/>
      </c>
      <c r="AK854" s="19" t="n" hidden="false">
        <f>AI854+AJ854</f>
        <v>201208.29</v>
      </c>
      <c r="AL854" s="21" t="n" hidden="false">
        <f>AK854/N854-1</f>
        <v>0</v>
      </c>
      <c r="AM854" s="8" t="n">
        <v>0</v>
      </c>
      <c r="AN854" s="23" t="n" hidden="false">
        <v>0</v>
      </c>
      <c r="AO854" s="19" t="n" hidden="false">
        <v/>
      </c>
      <c r="AP854" s="19" t="n" hidden="false">
        <f>AN854+AO854</f>
        <v>0</v>
      </c>
      <c r="AQ854" s="19" t="n" hidden="false">
        <f>ROUND(AM854*AN854,2)</f>
        <v>0</v>
      </c>
      <c r="AR854" s="19" t="n" hidden="false">
        <v/>
      </c>
      <c r="AS854" s="19" t="n" hidden="false">
        <f>AQ854+AR854</f>
        <v>0</v>
      </c>
      <c r="AT854" s="21" t="n" hidden="false">
        <f>AS854/N854-1</f>
        <v>-1</v>
      </c>
    </row>
    <row r="855" customFormat="false" hidden="false" outlineLevel="0" collapsed="false">
      <c r="A855" s="18" t="inlineStr">
        <is>
          <t xml:space="preserve">1.1.1.2.1.1.3.4.5</t>
        </is>
      </c>
      <c r="B855" s="18" t="inlineStr">
        <is>
          <t xml:space="preserve"/>
        </is>
      </c>
      <c r="C855" s="22" t="inlineStr">
        <is>
          <t xml:space="preserve">Кабель силовой ВВГнг(A)-LSLTx 5х4мм2, 660В</t>
        </is>
      </c>
      <c r="D855" s="7" t="inlineStr">
        <is>
          <t xml:space="preserve"/>
        </is>
      </c>
      <c r="E855" s="7" t="inlineStr">
        <is>
          <t xml:space="preserve"/>
        </is>
      </c>
      <c r="F855" s="7" t="inlineStr">
        <is>
          <t xml:space="preserve">М</t>
        </is>
      </c>
      <c r="G855" s="7" t="inlineStr">
        <is>
          <t xml:space="preserve">1</t>
        </is>
      </c>
      <c r="H855" s="8" t="n">
        <v>1172</v>
      </c>
      <c r="I855" s="23" t="n">
        <v>192.91</v>
      </c>
      <c r="J855" s="19" t="n">
        <v/>
      </c>
      <c r="K855" s="19" t="n">
        <f>ROUND(I855,2)+J855</f>
        <v>192.91</v>
      </c>
      <c r="L855" s="19" t="n">
        <f>ROUND(H855*ROUND(I855,2),2)</f>
        <v>226090.52</v>
      </c>
      <c r="M855" s="19" t="n">
        <v/>
      </c>
      <c r="N855" s="19" t="n">
        <f>L855+M855</f>
        <v>226090.52</v>
      </c>
      <c r="O855" s="8" t="n">
        <v>1172</v>
      </c>
      <c r="P855" s="23" t="n" hidden="false">
        <v>192.91</v>
      </c>
      <c r="Q855" s="19" t="n" hidden="false">
        <v/>
      </c>
      <c r="R855" s="19" t="n" hidden="false">
        <f>P855+Q855</f>
        <v>192.91</v>
      </c>
      <c r="S855" s="19" t="n" hidden="false">
        <f>ROUND(O855*P855,2)</f>
        <v>226090.52</v>
      </c>
      <c r="T855" s="19" t="n" hidden="false">
        <v/>
      </c>
      <c r="U855" s="19" t="n" hidden="false">
        <f>S855+T855</f>
        <v>226090.52</v>
      </c>
      <c r="V855" s="21" t="n" hidden="false">
        <f>U855/N855-1</f>
        <v>0</v>
      </c>
      <c r="W855" s="8" t="n">
        <v>1172</v>
      </c>
      <c r="X855" s="23" t="n" hidden="false">
        <v>192.91</v>
      </c>
      <c r="Y855" s="19" t="n" hidden="false">
        <v/>
      </c>
      <c r="Z855" s="19" t="n" hidden="false">
        <f>X855+Y855</f>
        <v>192.91</v>
      </c>
      <c r="AA855" s="19" t="n" hidden="false">
        <f>ROUND(W855*X855,2)</f>
        <v>226090.52</v>
      </c>
      <c r="AB855" s="19" t="n" hidden="false">
        <v/>
      </c>
      <c r="AC855" s="19" t="n" hidden="false">
        <f>AA855+AB855</f>
        <v>226090.52</v>
      </c>
      <c r="AD855" s="21" t="n" hidden="false">
        <f>AC855/N855-1</f>
        <v>0</v>
      </c>
      <c r="AE855" s="8" t="n">
        <v>1172</v>
      </c>
      <c r="AF855" s="23" t="n" hidden="false">
        <v>192.91</v>
      </c>
      <c r="AG855" s="19" t="n" hidden="false">
        <v/>
      </c>
      <c r="AH855" s="19" t="n" hidden="false">
        <f>AF855+AG855</f>
        <v>192.91</v>
      </c>
      <c r="AI855" s="19" t="n" hidden="false">
        <f>ROUND(AE855*AF855,2)</f>
        <v>226090.52</v>
      </c>
      <c r="AJ855" s="19" t="n" hidden="false">
        <v/>
      </c>
      <c r="AK855" s="19" t="n" hidden="false">
        <f>AI855+AJ855</f>
        <v>226090.52</v>
      </c>
      <c r="AL855" s="21" t="n" hidden="false">
        <f>AK855/N855-1</f>
        <v>0</v>
      </c>
      <c r="AM855" s="8" t="n">
        <v>0</v>
      </c>
      <c r="AN855" s="23" t="n" hidden="false">
        <v>0</v>
      </c>
      <c r="AO855" s="19" t="n" hidden="false">
        <v/>
      </c>
      <c r="AP855" s="19" t="n" hidden="false">
        <f>AN855+AO855</f>
        <v>0</v>
      </c>
      <c r="AQ855" s="19" t="n" hidden="false">
        <f>ROUND(AM855*AN855,2)</f>
        <v>0</v>
      </c>
      <c r="AR855" s="19" t="n" hidden="false">
        <v/>
      </c>
      <c r="AS855" s="19" t="n" hidden="false">
        <f>AQ855+AR855</f>
        <v>0</v>
      </c>
      <c r="AT855" s="21" t="n" hidden="false">
        <f>AS855/N855-1</f>
        <v>-1</v>
      </c>
    </row>
    <row r="856" customFormat="false" hidden="false" outlineLevel="0" collapsed="false">
      <c r="A856" s="18" t="inlineStr">
        <is>
          <t xml:space="preserve">1.1.1.2.1.1.3.4.6</t>
        </is>
      </c>
      <c r="B856" s="18" t="inlineStr">
        <is>
          <t xml:space="preserve"/>
        </is>
      </c>
      <c r="C856" s="22" t="inlineStr">
        <is>
          <t xml:space="preserve">Кабель силовой ВВГнг(A)-LSLTx 5х6мм2, 1000В</t>
        </is>
      </c>
      <c r="D856" s="7" t="inlineStr">
        <is>
          <t xml:space="preserve"/>
        </is>
      </c>
      <c r="E856" s="7" t="inlineStr">
        <is>
          <t xml:space="preserve"/>
        </is>
      </c>
      <c r="F856" s="7" t="inlineStr">
        <is>
          <t xml:space="preserve">М</t>
        </is>
      </c>
      <c r="G856" s="7" t="inlineStr">
        <is>
          <t xml:space="preserve">1</t>
        </is>
      </c>
      <c r="H856" s="8" t="n">
        <v>189</v>
      </c>
      <c r="I856" s="20" t="n">
        <v>410.87</v>
      </c>
      <c r="J856" s="19" t="n">
        <v/>
      </c>
      <c r="K856" s="19" t="n">
        <f>ROUND(I856,2)+J856</f>
        <v>410.87</v>
      </c>
      <c r="L856" s="19" t="n">
        <f>ROUND(H856*ROUND(I856,2),2)</f>
        <v>77654.43</v>
      </c>
      <c r="M856" s="19" t="n">
        <v/>
      </c>
      <c r="N856" s="19" t="n">
        <f>L856+M856</f>
        <v>77654.43</v>
      </c>
      <c r="O856" s="8" t="n">
        <v>189</v>
      </c>
      <c r="P856" s="20" t="n" hidden="false">
        <v>430</v>
      </c>
      <c r="Q856" s="19" t="n" hidden="false">
        <v/>
      </c>
      <c r="R856" s="19" t="n" hidden="false">
        <f>P856+Q856</f>
        <v>430</v>
      </c>
      <c r="S856" s="19" t="n" hidden="false">
        <f>ROUND(O856*P856,2)</f>
        <v>81270</v>
      </c>
      <c r="T856" s="19" t="n" hidden="false">
        <v/>
      </c>
      <c r="U856" s="19" t="n" hidden="false">
        <f>S856+T856</f>
        <v>81270</v>
      </c>
      <c r="V856" s="21" t="n" hidden="false">
        <f>U856/N856-1</f>
        <v>0.04655973909022326</v>
      </c>
      <c r="W856" s="8" t="n">
        <v>189</v>
      </c>
      <c r="X856" s="20" t="n" hidden="false">
        <v>587</v>
      </c>
      <c r="Y856" s="19" t="n" hidden="false">
        <v/>
      </c>
      <c r="Z856" s="19" t="n" hidden="false">
        <f>X856+Y856</f>
        <v>587</v>
      </c>
      <c r="AA856" s="19" t="n" hidden="false">
        <f>ROUND(W856*X856,2)</f>
        <v>110943</v>
      </c>
      <c r="AB856" s="19" t="n" hidden="false">
        <v/>
      </c>
      <c r="AC856" s="19" t="n" hidden="false">
        <f>AA856+AB856</f>
        <v>110943</v>
      </c>
      <c r="AD856" s="21" t="n" hidden="false">
        <f>AC856/N856-1</f>
        <v>0.4286757368510723</v>
      </c>
      <c r="AE856" s="8" t="n">
        <v>189</v>
      </c>
      <c r="AF856" s="20" t="n" hidden="false">
        <v>450</v>
      </c>
      <c r="AG856" s="19" t="n" hidden="false">
        <v/>
      </c>
      <c r="AH856" s="19" t="n" hidden="false">
        <f>AF856+AG856</f>
        <v>450</v>
      </c>
      <c r="AI856" s="19" t="n" hidden="false">
        <f>ROUND(AE856*AF856,2)</f>
        <v>85050</v>
      </c>
      <c r="AJ856" s="19" t="n" hidden="false">
        <v/>
      </c>
      <c r="AK856" s="19" t="n" hidden="false">
        <f>AI856+AJ856</f>
        <v>85050</v>
      </c>
      <c r="AL856" s="21" t="n" hidden="false">
        <f>AK856/N856-1</f>
        <v>0.0952369362572103</v>
      </c>
      <c r="AM856" s="8" t="n">
        <v>0</v>
      </c>
      <c r="AN856" s="19" t="n" hidden="false">
        <v>0</v>
      </c>
      <c r="AO856" s="19" t="n" hidden="false">
        <v/>
      </c>
      <c r="AP856" s="19" t="n" hidden="false">
        <f>AN856+AO856</f>
        <v>0</v>
      </c>
      <c r="AQ856" s="19" t="n" hidden="false">
        <f>ROUND(AM856*AN856,2)</f>
        <v>0</v>
      </c>
      <c r="AR856" s="19" t="n" hidden="false">
        <v/>
      </c>
      <c r="AS856" s="19" t="n" hidden="false">
        <f>AQ856+AR856</f>
        <v>0</v>
      </c>
      <c r="AT856" s="21" t="n" hidden="false">
        <f>AS856/N856-1</f>
        <v>-1</v>
      </c>
    </row>
    <row r="857" customFormat="false" hidden="false" outlineLevel="0" collapsed="false">
      <c r="A857" s="18" t="inlineStr">
        <is>
          <t xml:space="preserve">1.1.1.2.1.1.3.4.7</t>
        </is>
      </c>
      <c r="B857" s="18" t="inlineStr">
        <is>
          <t xml:space="preserve"/>
        </is>
      </c>
      <c r="C857" s="22" t="inlineStr">
        <is>
          <t xml:space="preserve">Кабель силовой ВВГнг(A)-LSLTx 3х6мм2, 660В</t>
        </is>
      </c>
      <c r="D857" s="7" t="inlineStr">
        <is>
          <t xml:space="preserve"/>
        </is>
      </c>
      <c r="E857" s="7" t="inlineStr">
        <is>
          <t xml:space="preserve"/>
        </is>
      </c>
      <c r="F857" s="7" t="inlineStr">
        <is>
          <t xml:space="preserve">М</t>
        </is>
      </c>
      <c r="G857" s="7" t="inlineStr">
        <is>
          <t xml:space="preserve">1</t>
        </is>
      </c>
      <c r="H857" s="8" t="n">
        <v>1026</v>
      </c>
      <c r="I857" s="23" t="n">
        <v>193.4</v>
      </c>
      <c r="J857" s="19" t="n">
        <v/>
      </c>
      <c r="K857" s="19" t="n">
        <f>ROUND(I857,2)+J857</f>
        <v>193.4</v>
      </c>
      <c r="L857" s="19" t="n">
        <f>ROUND(H857*ROUND(I857,2),2)</f>
        <v>198428.4</v>
      </c>
      <c r="M857" s="19" t="n">
        <v/>
      </c>
      <c r="N857" s="19" t="n">
        <f>L857+M857</f>
        <v>198428.4</v>
      </c>
      <c r="O857" s="8" t="n">
        <v>1026</v>
      </c>
      <c r="P857" s="23" t="n" hidden="false">
        <v>193.4</v>
      </c>
      <c r="Q857" s="19" t="n" hidden="false">
        <v/>
      </c>
      <c r="R857" s="19" t="n" hidden="false">
        <f>P857+Q857</f>
        <v>193.4</v>
      </c>
      <c r="S857" s="19" t="n" hidden="false">
        <f>ROUND(O857*P857,2)</f>
        <v>198428.4</v>
      </c>
      <c r="T857" s="19" t="n" hidden="false">
        <v/>
      </c>
      <c r="U857" s="19" t="n" hidden="false">
        <f>S857+T857</f>
        <v>198428.4</v>
      </c>
      <c r="V857" s="21" t="n" hidden="false">
        <f>U857/N857-1</f>
        <v>0</v>
      </c>
      <c r="W857" s="8" t="n">
        <v>1026</v>
      </c>
      <c r="X857" s="23" t="n" hidden="false">
        <v>193.4</v>
      </c>
      <c r="Y857" s="19" t="n" hidden="false">
        <v/>
      </c>
      <c r="Z857" s="19" t="n" hidden="false">
        <f>X857+Y857</f>
        <v>193.4</v>
      </c>
      <c r="AA857" s="19" t="n" hidden="false">
        <f>ROUND(W857*X857,2)</f>
        <v>198428.4</v>
      </c>
      <c r="AB857" s="19" t="n" hidden="false">
        <v/>
      </c>
      <c r="AC857" s="19" t="n" hidden="false">
        <f>AA857+AB857</f>
        <v>198428.4</v>
      </c>
      <c r="AD857" s="21" t="n" hidden="false">
        <f>AC857/N857-1</f>
        <v>0</v>
      </c>
      <c r="AE857" s="8" t="n">
        <v>1026</v>
      </c>
      <c r="AF857" s="23" t="n" hidden="false">
        <v>193.4</v>
      </c>
      <c r="AG857" s="19" t="n" hidden="false">
        <v/>
      </c>
      <c r="AH857" s="19" t="n" hidden="false">
        <f>AF857+AG857</f>
        <v>193.4</v>
      </c>
      <c r="AI857" s="19" t="n" hidden="false">
        <f>ROUND(AE857*AF857,2)</f>
        <v>198428.4</v>
      </c>
      <c r="AJ857" s="19" t="n" hidden="false">
        <v/>
      </c>
      <c r="AK857" s="19" t="n" hidden="false">
        <f>AI857+AJ857</f>
        <v>198428.4</v>
      </c>
      <c r="AL857" s="21" t="n" hidden="false">
        <f>AK857/N857-1</f>
        <v>0</v>
      </c>
      <c r="AM857" s="8" t="n">
        <v>0</v>
      </c>
      <c r="AN857" s="23" t="n" hidden="false">
        <v>0</v>
      </c>
      <c r="AO857" s="19" t="n" hidden="false">
        <v/>
      </c>
      <c r="AP857" s="19" t="n" hidden="false">
        <f>AN857+AO857</f>
        <v>0</v>
      </c>
      <c r="AQ857" s="19" t="n" hidden="false">
        <f>ROUND(AM857*AN857,2)</f>
        <v>0</v>
      </c>
      <c r="AR857" s="19" t="n" hidden="false">
        <v/>
      </c>
      <c r="AS857" s="19" t="n" hidden="false">
        <f>AQ857+AR857</f>
        <v>0</v>
      </c>
      <c r="AT857" s="21" t="n" hidden="false">
        <f>AS857/N857-1</f>
        <v>-1</v>
      </c>
    </row>
    <row r="858" customFormat="false" hidden="false" outlineLevel="0" collapsed="false">
      <c r="A858" s="18" t="inlineStr">
        <is>
          <t xml:space="preserve">1.1.1.2.1.1.3.5</t>
        </is>
      </c>
      <c r="B858" s="18" t="inlineStr">
        <is>
          <t xml:space="preserve"/>
        </is>
      </c>
      <c r="C858" s="18" t="inlineStr">
        <is>
          <t xml:space="preserve">Затяжка кабеля, провода в трубу / 40-69 мм</t>
        </is>
      </c>
      <c r="D858" s="7" t="inlineStr">
        <is>
          <t xml:space="preserve">ЭМ
Поставщики: ООО "Богословский кабельный завод", Акционерное общество "Электрокабель" Кольчугинский завод"</t>
        </is>
      </c>
      <c r="E858" s="7" t="inlineStr">
        <is>
          <t xml:space="preserve">Выгружается из БО по объектам BIM-КЦ</t>
        </is>
      </c>
      <c r="F858" s="7" t="inlineStr">
        <is>
          <t xml:space="preserve">ПОГ М</t>
        </is>
      </c>
      <c r="G858" s="7" t="inlineStr">
        <is>
          <t xml:space="preserve">1</t>
        </is>
      </c>
      <c r="H858" s="8" t="n">
        <v>973</v>
      </c>
      <c r="I858" s="19" t="n">
        <f>ROUND((L859+L860)/H858,2)</f>
        <v>569.12</v>
      </c>
      <c r="J858" s="20" t="n">
        <v>190</v>
      </c>
      <c r="K858" s="19" t="n">
        <f>I858+ROUND(J858,2)</f>
        <v>759.12</v>
      </c>
      <c r="L858" s="19" t="n">
        <f>ROUND(H858*I858,2)</f>
        <v>553753.76</v>
      </c>
      <c r="M858" s="19" t="n">
        <f>ROUND(H858*ROUND(J858,2),2)</f>
        <v>184870</v>
      </c>
      <c r="N858" s="19" t="n">
        <f>L858+M858</f>
        <v>738623.76</v>
      </c>
      <c r="O858" s="8" t="n">
        <v>973</v>
      </c>
      <c r="P858" s="19" t="n" hidden="false">
        <f>ROUND((S859+S860)/O858,2)</f>
        <v>684.15</v>
      </c>
      <c r="Q858" s="20" t="n" hidden="false">
        <v>274</v>
      </c>
      <c r="R858" s="19" t="n" hidden="false">
        <f>P858+Q858</f>
        <v>958.15</v>
      </c>
      <c r="S858" s="19" t="n" hidden="false">
        <f>ROUND(O858*P858,2)</f>
        <v>665677.95</v>
      </c>
      <c r="T858" s="19" t="n" hidden="false">
        <f>ROUND(O858*Q858,2)</f>
        <v>266602</v>
      </c>
      <c r="U858" s="19" t="n" hidden="false">
        <f>S858+T858</f>
        <v>932279.95</v>
      </c>
      <c r="V858" s="21" t="n" hidden="false">
        <f>U858/N858-1</f>
        <v>0.2621851617662556</v>
      </c>
      <c r="W858" s="8" t="n">
        <v>973</v>
      </c>
      <c r="X858" s="19" t="n" hidden="false">
        <f>ROUND((AA859+AA860)/W858,2)</f>
        <v>620.42</v>
      </c>
      <c r="Y858" s="20" t="n" hidden="false">
        <v>550</v>
      </c>
      <c r="Z858" s="19" t="n" hidden="false">
        <f>X858+Y858</f>
        <v>1170.42</v>
      </c>
      <c r="AA858" s="19" t="n" hidden="false">
        <f>ROUND(W858*X858,2)</f>
        <v>603668.66</v>
      </c>
      <c r="AB858" s="19" t="n" hidden="false">
        <f>ROUND(W858*Y858,2)</f>
        <v>535150</v>
      </c>
      <c r="AC858" s="19" t="n" hidden="false">
        <f>AA858+AB858</f>
        <v>1138818.66</v>
      </c>
      <c r="AD858" s="21" t="n" hidden="false">
        <f>AC858/N858-1</f>
        <v>0.541811571293076</v>
      </c>
      <c r="AE858" s="8" t="n">
        <v>973</v>
      </c>
      <c r="AF858" s="19" t="n" hidden="false">
        <f>ROUND((AI859+AI860)/AE858,2)</f>
        <v>718.54</v>
      </c>
      <c r="AG858" s="20" t="n" hidden="false">
        <v>450</v>
      </c>
      <c r="AH858" s="19" t="n" hidden="false">
        <f>AF858+AG858</f>
        <v>1168.54</v>
      </c>
      <c r="AI858" s="19" t="n" hidden="false">
        <f>ROUND(AE858*AF858,2)</f>
        <v>699139.42</v>
      </c>
      <c r="AJ858" s="19" t="n" hidden="false">
        <f>ROUND(AE858*AG858,2)</f>
        <v>437850</v>
      </c>
      <c r="AK858" s="19" t="n" hidden="false">
        <f>AI858+AJ858</f>
        <v>1136989.42</v>
      </c>
      <c r="AL858" s="21" t="n" hidden="false">
        <f>AK858/N858-1</f>
        <v>0.5393350194962587</v>
      </c>
      <c r="AM858" s="8" t="n">
        <v>0</v>
      </c>
      <c r="AN858" s="19" t="n" hidden="false">
        <f>ROUND((AQ859+AQ860)/AM858,2)</f>
        <v>0</v>
      </c>
      <c r="AO858" s="19" t="n" hidden="false">
        <v>0</v>
      </c>
      <c r="AP858" s="19" t="n" hidden="false">
        <f>AN858+AO858</f>
        <v>0</v>
      </c>
      <c r="AQ858" s="19" t="n" hidden="false">
        <f>ROUND(AM858*AN858,2)</f>
        <v>0</v>
      </c>
      <c r="AR858" s="19" t="n" hidden="false">
        <f>ROUND(AM858*AO858,2)</f>
        <v>0</v>
      </c>
      <c r="AS858" s="19" t="n" hidden="false">
        <f>AQ858+AR858</f>
        <v>0</v>
      </c>
      <c r="AT858" s="21" t="n" hidden="false">
        <f>AS858/N858-1</f>
        <v>-1</v>
      </c>
    </row>
    <row r="859" customFormat="false" hidden="false" outlineLevel="0" collapsed="false">
      <c r="A859" s="18" t="inlineStr">
        <is>
          <t xml:space="preserve">1.1.1.2.1.1.3.5.1</t>
        </is>
      </c>
      <c r="B859" s="18" t="inlineStr">
        <is>
          <t xml:space="preserve"/>
        </is>
      </c>
      <c r="C859" s="22" t="inlineStr">
        <is>
          <t xml:space="preserve">Кабель силовой ВВГнг(A)-FRLS 5х10мм2, 660В</t>
        </is>
      </c>
      <c r="D859" s="7" t="inlineStr">
        <is>
          <t xml:space="preserve"/>
        </is>
      </c>
      <c r="E859" s="7" t="inlineStr">
        <is>
          <t xml:space="preserve"/>
        </is>
      </c>
      <c r="F859" s="7" t="inlineStr">
        <is>
          <t xml:space="preserve">М</t>
        </is>
      </c>
      <c r="G859" s="7" t="inlineStr">
        <is>
          <t xml:space="preserve">1</t>
        </is>
      </c>
      <c r="H859" s="8" t="n">
        <v>157</v>
      </c>
      <c r="I859" s="23" t="n">
        <v>555.01</v>
      </c>
      <c r="J859" s="19" t="n">
        <v/>
      </c>
      <c r="K859" s="19" t="n">
        <f>ROUND(I859,2)+J859</f>
        <v>555.01</v>
      </c>
      <c r="L859" s="19" t="n">
        <f>ROUND(H859*ROUND(I859,2),2)</f>
        <v>87136.57</v>
      </c>
      <c r="M859" s="19" t="n">
        <v/>
      </c>
      <c r="N859" s="19" t="n">
        <f>L859+M859</f>
        <v>87136.57</v>
      </c>
      <c r="O859" s="8" t="n">
        <v>157</v>
      </c>
      <c r="P859" s="23" t="n" hidden="false">
        <v>555.01</v>
      </c>
      <c r="Q859" s="19" t="n" hidden="false">
        <v/>
      </c>
      <c r="R859" s="19" t="n" hidden="false">
        <f>P859+Q859</f>
        <v>555.01</v>
      </c>
      <c r="S859" s="19" t="n" hidden="false">
        <f>ROUND(O859*P859,2)</f>
        <v>87136.57</v>
      </c>
      <c r="T859" s="19" t="n" hidden="false">
        <v/>
      </c>
      <c r="U859" s="19" t="n" hidden="false">
        <f>S859+T859</f>
        <v>87136.57</v>
      </c>
      <c r="V859" s="21" t="n" hidden="false">
        <f>U859/N859-1</f>
        <v>0</v>
      </c>
      <c r="W859" s="8" t="n">
        <v>157</v>
      </c>
      <c r="X859" s="23" t="n" hidden="false">
        <v>555.01</v>
      </c>
      <c r="Y859" s="19" t="n" hidden="false">
        <v/>
      </c>
      <c r="Z859" s="19" t="n" hidden="false">
        <f>X859+Y859</f>
        <v>555.01</v>
      </c>
      <c r="AA859" s="19" t="n" hidden="false">
        <f>ROUND(W859*X859,2)</f>
        <v>87136.57</v>
      </c>
      <c r="AB859" s="19" t="n" hidden="false">
        <v/>
      </c>
      <c r="AC859" s="19" t="n" hidden="false">
        <f>AA859+AB859</f>
        <v>87136.57</v>
      </c>
      <c r="AD859" s="21" t="n" hidden="false">
        <f>AC859/N859-1</f>
        <v>0</v>
      </c>
      <c r="AE859" s="8" t="n">
        <v>157</v>
      </c>
      <c r="AF859" s="23" t="n" hidden="false">
        <v>555.01</v>
      </c>
      <c r="AG859" s="19" t="n" hidden="false">
        <v/>
      </c>
      <c r="AH859" s="19" t="n" hidden="false">
        <f>AF859+AG859</f>
        <v>555.01</v>
      </c>
      <c r="AI859" s="19" t="n" hidden="false">
        <f>ROUND(AE859*AF859,2)</f>
        <v>87136.57</v>
      </c>
      <c r="AJ859" s="19" t="n" hidden="false">
        <v/>
      </c>
      <c r="AK859" s="19" t="n" hidden="false">
        <f>AI859+AJ859</f>
        <v>87136.57</v>
      </c>
      <c r="AL859" s="21" t="n" hidden="false">
        <f>AK859/N859-1</f>
        <v>0</v>
      </c>
      <c r="AM859" s="8" t="n">
        <v>0</v>
      </c>
      <c r="AN859" s="23" t="n" hidden="false">
        <v>0</v>
      </c>
      <c r="AO859" s="19" t="n" hidden="false">
        <v/>
      </c>
      <c r="AP859" s="19" t="n" hidden="false">
        <f>AN859+AO859</f>
        <v>0</v>
      </c>
      <c r="AQ859" s="19" t="n" hidden="false">
        <f>ROUND(AM859*AN859,2)</f>
        <v>0</v>
      </c>
      <c r="AR859" s="19" t="n" hidden="false">
        <v/>
      </c>
      <c r="AS859" s="19" t="n" hidden="false">
        <f>AQ859+AR859</f>
        <v>0</v>
      </c>
      <c r="AT859" s="21" t="n" hidden="false">
        <f>AS859/N859-1</f>
        <v>-1</v>
      </c>
    </row>
    <row r="860" customFormat="false" hidden="false" outlineLevel="0" collapsed="false">
      <c r="A860" s="18" t="inlineStr">
        <is>
          <t xml:space="preserve">1.1.1.2.1.1.3.5.2</t>
        </is>
      </c>
      <c r="B860" s="18" t="inlineStr">
        <is>
          <t xml:space="preserve"/>
        </is>
      </c>
      <c r="C860" s="22" t="inlineStr">
        <is>
          <t xml:space="preserve">Кабель силовой ВВГнг(A)-LSLTx 5х10мм2, 1000В</t>
        </is>
      </c>
      <c r="D860" s="7" t="inlineStr">
        <is>
          <t xml:space="preserve"/>
        </is>
      </c>
      <c r="E860" s="7" t="inlineStr">
        <is>
          <t xml:space="preserve"/>
        </is>
      </c>
      <c r="F860" s="7" t="inlineStr">
        <is>
          <t xml:space="preserve">М</t>
        </is>
      </c>
      <c r="G860" s="7" t="inlineStr">
        <is>
          <t xml:space="preserve">1</t>
        </is>
      </c>
      <c r="H860" s="8" t="n">
        <v>816</v>
      </c>
      <c r="I860" s="20" t="n">
        <v>571.84</v>
      </c>
      <c r="J860" s="19" t="n">
        <v/>
      </c>
      <c r="K860" s="19" t="n">
        <f>ROUND(I860,2)+J860</f>
        <v>571.84</v>
      </c>
      <c r="L860" s="19" t="n">
        <f>ROUND(H860*ROUND(I860,2),2)</f>
        <v>466621.44</v>
      </c>
      <c r="M860" s="19" t="n">
        <v/>
      </c>
      <c r="N860" s="19" t="n">
        <f>L860+M860</f>
        <v>466621.44</v>
      </c>
      <c r="O860" s="8" t="n">
        <v>816</v>
      </c>
      <c r="P860" s="20" t="n" hidden="false">
        <v>709</v>
      </c>
      <c r="Q860" s="19" t="n" hidden="false">
        <v/>
      </c>
      <c r="R860" s="19" t="n" hidden="false">
        <f>P860+Q860</f>
        <v>709</v>
      </c>
      <c r="S860" s="19" t="n" hidden="false">
        <f>ROUND(O860*P860,2)</f>
        <v>578544</v>
      </c>
      <c r="T860" s="19" t="n" hidden="false">
        <v/>
      </c>
      <c r="U860" s="19" t="n" hidden="false">
        <f>S860+T860</f>
        <v>578544</v>
      </c>
      <c r="V860" s="21" t="n" hidden="false">
        <f>U860/N860-1</f>
        <v>0.23985730274202566</v>
      </c>
      <c r="W860" s="8" t="n">
        <v>816</v>
      </c>
      <c r="X860" s="20" t="n" hidden="false">
        <v>633</v>
      </c>
      <c r="Y860" s="19" t="n" hidden="false">
        <v/>
      </c>
      <c r="Z860" s="19" t="n" hidden="false">
        <f>X860+Y860</f>
        <v>633</v>
      </c>
      <c r="AA860" s="19" t="n" hidden="false">
        <f>ROUND(W860*X860,2)</f>
        <v>516528</v>
      </c>
      <c r="AB860" s="19" t="n" hidden="false">
        <v/>
      </c>
      <c r="AC860" s="19" t="n" hidden="false">
        <f>AA860+AB860</f>
        <v>516528</v>
      </c>
      <c r="AD860" s="21" t="n" hidden="false">
        <f>AC860/N860-1</f>
        <v>0.10695299384443202</v>
      </c>
      <c r="AE860" s="8" t="n">
        <v>816</v>
      </c>
      <c r="AF860" s="20" t="n" hidden="false">
        <v>750</v>
      </c>
      <c r="AG860" s="19" t="n" hidden="false">
        <v/>
      </c>
      <c r="AH860" s="19" t="n" hidden="false">
        <f>AF860+AG860</f>
        <v>750</v>
      </c>
      <c r="AI860" s="19" t="n" hidden="false">
        <f>ROUND(AE860*AF860,2)</f>
        <v>612000</v>
      </c>
      <c r="AJ860" s="19" t="n" hidden="false">
        <v/>
      </c>
      <c r="AK860" s="19" t="n" hidden="false">
        <f>AI860+AJ860</f>
        <v>612000</v>
      </c>
      <c r="AL860" s="21" t="n" hidden="false">
        <f>AK860/N860-1</f>
        <v>0.3115556799104644</v>
      </c>
      <c r="AM860" s="8" t="n">
        <v>0</v>
      </c>
      <c r="AN860" s="19" t="n" hidden="false">
        <v>0</v>
      </c>
      <c r="AO860" s="19" t="n" hidden="false">
        <v/>
      </c>
      <c r="AP860" s="19" t="n" hidden="false">
        <f>AN860+AO860</f>
        <v>0</v>
      </c>
      <c r="AQ860" s="19" t="n" hidden="false">
        <f>ROUND(AM860*AN860,2)</f>
        <v>0</v>
      </c>
      <c r="AR860" s="19" t="n" hidden="false">
        <v/>
      </c>
      <c r="AS860" s="19" t="n" hidden="false">
        <f>AQ860+AR860</f>
        <v>0</v>
      </c>
      <c r="AT860" s="21" t="n" hidden="false">
        <f>AS860/N860-1</f>
        <v>-1</v>
      </c>
    </row>
    <row r="861" customFormat="false" hidden="false" outlineLevel="0" collapsed="false">
      <c r="A861" s="18" t="inlineStr">
        <is>
          <t xml:space="preserve">1.1.1.2.1.1.3.6</t>
        </is>
      </c>
      <c r="B861" s="18" t="inlineStr">
        <is>
          <t xml:space="preserve"/>
        </is>
      </c>
      <c r="C861" s="18" t="inlineStr">
        <is>
          <t xml:space="preserve">Затяжка кабеля, провода в трубу / 70-124 мм</t>
        </is>
      </c>
      <c r="D861" s="7" t="inlineStr">
        <is>
          <t xml:space="preserve">ЭМ
Поставщики: ООО "Богословский кабельный завод", Акционерное общество "Электрокабель" Кольчугинский завод"</t>
        </is>
      </c>
      <c r="E861" s="7" t="inlineStr">
        <is>
          <t xml:space="preserve">Выгружается из БО по объектам BIM-КЦ</t>
        </is>
      </c>
      <c r="F861" s="7" t="inlineStr">
        <is>
          <t xml:space="preserve">ПОГ М</t>
        </is>
      </c>
      <c r="G861" s="7" t="inlineStr">
        <is>
          <t xml:space="preserve">1</t>
        </is>
      </c>
      <c r="H861" s="8" t="n">
        <v>281</v>
      </c>
      <c r="I861" s="19" t="n">
        <f>ROUND((L862)/H861,2)</f>
        <v>907.23</v>
      </c>
      <c r="J861" s="20" t="n">
        <v>271</v>
      </c>
      <c r="K861" s="19" t="n">
        <f>I861+ROUND(J861,2)</f>
        <v>1178.23</v>
      </c>
      <c r="L861" s="19" t="n">
        <f>ROUND(H861*I861,2)</f>
        <v>254931.63</v>
      </c>
      <c r="M861" s="19" t="n">
        <f>ROUND(H861*ROUND(J861,2),2)</f>
        <v>76151</v>
      </c>
      <c r="N861" s="19" t="n">
        <f>L861+M861</f>
        <v>331082.63</v>
      </c>
      <c r="O861" s="8" t="n">
        <v>281</v>
      </c>
      <c r="P861" s="19" t="n" hidden="false">
        <f>ROUND((S862)/O861,2)</f>
        <v>907.23</v>
      </c>
      <c r="Q861" s="20" t="n" hidden="false">
        <v>393.6</v>
      </c>
      <c r="R861" s="19" t="n" hidden="false">
        <f>P861+Q861</f>
        <v>1300.83</v>
      </c>
      <c r="S861" s="19" t="n" hidden="false">
        <f>ROUND(O861*P861,2)</f>
        <v>254931.63</v>
      </c>
      <c r="T861" s="19" t="n" hidden="false">
        <f>ROUND(O861*Q861,2)</f>
        <v>110601.6</v>
      </c>
      <c r="U861" s="19" t="n" hidden="false">
        <f>S861+T861</f>
        <v>365533.23</v>
      </c>
      <c r="V861" s="21" t="n" hidden="false">
        <f>U861/N861-1</f>
        <v>0.10405438666474276</v>
      </c>
      <c r="W861" s="8" t="n">
        <v>281</v>
      </c>
      <c r="X861" s="19" t="n" hidden="false">
        <f>ROUND((AA862)/W861,2)</f>
        <v>907.23</v>
      </c>
      <c r="Y861" s="20" t="n" hidden="false">
        <v>700</v>
      </c>
      <c r="Z861" s="19" t="n" hidden="false">
        <f>X861+Y861</f>
        <v>1607.23</v>
      </c>
      <c r="AA861" s="19" t="n" hidden="false">
        <f>ROUND(W861*X861,2)</f>
        <v>254931.63</v>
      </c>
      <c r="AB861" s="19" t="n" hidden="false">
        <f>ROUND(W861*Y861,2)</f>
        <v>196700</v>
      </c>
      <c r="AC861" s="19" t="n" hidden="false">
        <f>AA861+AB861</f>
        <v>451631.63</v>
      </c>
      <c r="AD861" s="21" t="n" hidden="false">
        <f>AC861/N861-1</f>
        <v>0.3641054802542798</v>
      </c>
      <c r="AE861" s="8" t="n">
        <v>281</v>
      </c>
      <c r="AF861" s="19" t="n" hidden="false">
        <f>ROUND((AI862)/AE861,2)</f>
        <v>907.23</v>
      </c>
      <c r="AG861" s="20" t="n" hidden="false">
        <v>500</v>
      </c>
      <c r="AH861" s="19" t="n" hidden="false">
        <f>AF861+AG861</f>
        <v>1407.23</v>
      </c>
      <c r="AI861" s="19" t="n" hidden="false">
        <f>ROUND(AE861*AF861,2)</f>
        <v>254931.63</v>
      </c>
      <c r="AJ861" s="19" t="n" hidden="false">
        <f>ROUND(AE861*AG861,2)</f>
        <v>140500</v>
      </c>
      <c r="AK861" s="19" t="n" hidden="false">
        <f>AI861+AJ861</f>
        <v>395431.63</v>
      </c>
      <c r="AL861" s="21" t="n" hidden="false">
        <f>AK861/N861-1</f>
        <v>0.19435933561358998</v>
      </c>
      <c r="AM861" s="8" t="n">
        <v>0</v>
      </c>
      <c r="AN861" s="19" t="n" hidden="false">
        <f>ROUND((AQ862)/AM861,2)</f>
        <v>0</v>
      </c>
      <c r="AO861" s="19" t="n" hidden="false">
        <v>0</v>
      </c>
      <c r="AP861" s="19" t="n" hidden="false">
        <f>AN861+AO861</f>
        <v>0</v>
      </c>
      <c r="AQ861" s="19" t="n" hidden="false">
        <f>ROUND(AM861*AN861,2)</f>
        <v>0</v>
      </c>
      <c r="AR861" s="19" t="n" hidden="false">
        <f>ROUND(AM861*AO861,2)</f>
        <v>0</v>
      </c>
      <c r="AS861" s="19" t="n" hidden="false">
        <f>AQ861+AR861</f>
        <v>0</v>
      </c>
      <c r="AT861" s="21" t="n" hidden="false">
        <f>AS861/N861-1</f>
        <v>-1</v>
      </c>
    </row>
    <row r="862" customFormat="false" hidden="false" outlineLevel="0" collapsed="false">
      <c r="A862" s="18" t="inlineStr">
        <is>
          <t xml:space="preserve">1.1.1.2.1.1.3.6.1</t>
        </is>
      </c>
      <c r="B862" s="18" t="inlineStr">
        <is>
          <t xml:space="preserve"/>
        </is>
      </c>
      <c r="C862" s="22" t="inlineStr">
        <is>
          <t xml:space="preserve">Кабель силовой ВВГнг(A)-LSLTx 5х16мм2, 660В</t>
        </is>
      </c>
      <c r="D862" s="7" t="inlineStr">
        <is>
          <t xml:space="preserve"/>
        </is>
      </c>
      <c r="E862" s="7" t="inlineStr">
        <is>
          <t xml:space="preserve"/>
        </is>
      </c>
      <c r="F862" s="7" t="inlineStr">
        <is>
          <t xml:space="preserve">М</t>
        </is>
      </c>
      <c r="G862" s="7" t="inlineStr">
        <is>
          <t xml:space="preserve">1</t>
        </is>
      </c>
      <c r="H862" s="8" t="n">
        <v>281</v>
      </c>
      <c r="I862" s="23" t="n">
        <v>907.23</v>
      </c>
      <c r="J862" s="19" t="n">
        <v/>
      </c>
      <c r="K862" s="19" t="n">
        <f>ROUND(I862,2)+J862</f>
        <v>907.23</v>
      </c>
      <c r="L862" s="19" t="n">
        <f>ROUND(H862*ROUND(I862,2),2)</f>
        <v>254931.63</v>
      </c>
      <c r="M862" s="19" t="n">
        <v/>
      </c>
      <c r="N862" s="19" t="n">
        <f>L862+M862</f>
        <v>254931.63</v>
      </c>
      <c r="O862" s="8" t="n">
        <v>281</v>
      </c>
      <c r="P862" s="23" t="n" hidden="false">
        <v>907.23</v>
      </c>
      <c r="Q862" s="19" t="n" hidden="false">
        <v/>
      </c>
      <c r="R862" s="19" t="n" hidden="false">
        <f>P862+Q862</f>
        <v>907.23</v>
      </c>
      <c r="S862" s="19" t="n" hidden="false">
        <f>ROUND(O862*P862,2)</f>
        <v>254931.63</v>
      </c>
      <c r="T862" s="19" t="n" hidden="false">
        <v/>
      </c>
      <c r="U862" s="19" t="n" hidden="false">
        <f>S862+T862</f>
        <v>254931.63</v>
      </c>
      <c r="V862" s="21" t="n" hidden="false">
        <f>U862/N862-1</f>
        <v>0</v>
      </c>
      <c r="W862" s="8" t="n">
        <v>281</v>
      </c>
      <c r="X862" s="23" t="n" hidden="false">
        <v>907.23</v>
      </c>
      <c r="Y862" s="19" t="n" hidden="false">
        <v/>
      </c>
      <c r="Z862" s="19" t="n" hidden="false">
        <f>X862+Y862</f>
        <v>907.23</v>
      </c>
      <c r="AA862" s="19" t="n" hidden="false">
        <f>ROUND(W862*X862,2)</f>
        <v>254931.63</v>
      </c>
      <c r="AB862" s="19" t="n" hidden="false">
        <v/>
      </c>
      <c r="AC862" s="19" t="n" hidden="false">
        <f>AA862+AB862</f>
        <v>254931.63</v>
      </c>
      <c r="AD862" s="21" t="n" hidden="false">
        <f>AC862/N862-1</f>
        <v>0</v>
      </c>
      <c r="AE862" s="8" t="n">
        <v>281</v>
      </c>
      <c r="AF862" s="23" t="n" hidden="false">
        <v>907.23</v>
      </c>
      <c r="AG862" s="19" t="n" hidden="false">
        <v/>
      </c>
      <c r="AH862" s="19" t="n" hidden="false">
        <f>AF862+AG862</f>
        <v>907.23</v>
      </c>
      <c r="AI862" s="19" t="n" hidden="false">
        <f>ROUND(AE862*AF862,2)</f>
        <v>254931.63</v>
      </c>
      <c r="AJ862" s="19" t="n" hidden="false">
        <v/>
      </c>
      <c r="AK862" s="19" t="n" hidden="false">
        <f>AI862+AJ862</f>
        <v>254931.63</v>
      </c>
      <c r="AL862" s="21" t="n" hidden="false">
        <f>AK862/N862-1</f>
        <v>0</v>
      </c>
      <c r="AM862" s="8" t="n">
        <v>0</v>
      </c>
      <c r="AN862" s="23" t="n" hidden="false">
        <v>0</v>
      </c>
      <c r="AO862" s="19" t="n" hidden="false">
        <v/>
      </c>
      <c r="AP862" s="19" t="n" hidden="false">
        <f>AN862+AO862</f>
        <v>0</v>
      </c>
      <c r="AQ862" s="19" t="n" hidden="false">
        <f>ROUND(AM862*AN862,2)</f>
        <v>0</v>
      </c>
      <c r="AR862" s="19" t="n" hidden="false">
        <v/>
      </c>
      <c r="AS862" s="19" t="n" hidden="false">
        <f>AQ862+AR862</f>
        <v>0</v>
      </c>
      <c r="AT862" s="21" t="n" hidden="false">
        <f>AS862/N862-1</f>
        <v>-1</v>
      </c>
    </row>
    <row r="863" customFormat="false" hidden="false" outlineLevel="0" collapsed="false">
      <c r="A863" s="18" t="inlineStr">
        <is>
          <t xml:space="preserve">1.1.1.2.1.1.3.7</t>
        </is>
      </c>
      <c r="B863" s="18" t="inlineStr">
        <is>
          <t xml:space="preserve"/>
        </is>
      </c>
      <c r="C863" s="18" t="inlineStr">
        <is>
          <t xml:space="preserve">Затяжка кабеля, провода в трубу / 125-249 мм</t>
        </is>
      </c>
      <c r="D863" s="7" t="inlineStr">
        <is>
          <t xml:space="preserve">ЭМ
Поставщики: ООО "Богословский кабельный завод", Акционерное общество "Электрокабель" Кольчугинский завод"</t>
        </is>
      </c>
      <c r="E863" s="7" t="inlineStr">
        <is>
          <t xml:space="preserve">Выгружается из БО по объектам BIM-КЦ</t>
        </is>
      </c>
      <c r="F863" s="7" t="inlineStr">
        <is>
          <t xml:space="preserve">ПОГ М</t>
        </is>
      </c>
      <c r="G863" s="7" t="inlineStr">
        <is>
          <t xml:space="preserve">1</t>
        </is>
      </c>
      <c r="H863" s="8" t="n">
        <v>863</v>
      </c>
      <c r="I863" s="19" t="n">
        <f>ROUND((L864+L865)/H863,2)</f>
        <v>1684.32</v>
      </c>
      <c r="J863" s="20" t="n">
        <v>285</v>
      </c>
      <c r="K863" s="19" t="n">
        <f>I863+ROUND(J863,2)</f>
        <v>1969.32</v>
      </c>
      <c r="L863" s="19" t="n">
        <f>ROUND(H863*I863,2)</f>
        <v>1453568.16</v>
      </c>
      <c r="M863" s="19" t="n">
        <f>ROUND(H863*ROUND(J863,2),2)</f>
        <v>245955</v>
      </c>
      <c r="N863" s="19" t="n">
        <f>L863+M863</f>
        <v>1699523.16</v>
      </c>
      <c r="O863" s="8" t="n">
        <v>863</v>
      </c>
      <c r="P863" s="19" t="n" hidden="false">
        <f>ROUND((S864+S865)/O863,2)</f>
        <v>1771.27</v>
      </c>
      <c r="Q863" s="20" t="n" hidden="false">
        <v>426</v>
      </c>
      <c r="R863" s="19" t="n" hidden="false">
        <f>P863+Q863</f>
        <v>2197.27</v>
      </c>
      <c r="S863" s="19" t="n" hidden="false">
        <f>ROUND(O863*P863,2)</f>
        <v>1528606.01</v>
      </c>
      <c r="T863" s="19" t="n" hidden="false">
        <f>ROUND(O863*Q863,2)</f>
        <v>367638</v>
      </c>
      <c r="U863" s="19" t="n" hidden="false">
        <f>S863+T863</f>
        <v>1896244.01</v>
      </c>
      <c r="V863" s="21" t="n" hidden="false">
        <f>U863/N863-1</f>
        <v>0.115750614425284</v>
      </c>
      <c r="W863" s="8" t="n">
        <v>863</v>
      </c>
      <c r="X863" s="19" t="n" hidden="false">
        <f>ROUND((AA864+AA865)/W863,2)</f>
        <v>1204.6</v>
      </c>
      <c r="Y863" s="20" t="n" hidden="false">
        <v>700</v>
      </c>
      <c r="Z863" s="19" t="n" hidden="false">
        <f>X863+Y863</f>
        <v>1904.6</v>
      </c>
      <c r="AA863" s="19" t="n" hidden="false">
        <f>ROUND(W863*X863,2)</f>
        <v>1039569.8</v>
      </c>
      <c r="AB863" s="19" t="n" hidden="false">
        <f>ROUND(W863*Y863,2)</f>
        <v>604100</v>
      </c>
      <c r="AC863" s="19" t="n" hidden="false">
        <f>AA863+AB863</f>
        <v>1643669.8</v>
      </c>
      <c r="AD863" s="21" t="n" hidden="false">
        <f>AC863/N863-1</f>
        <v>-0.03286413584384451</v>
      </c>
      <c r="AE863" s="8" t="n">
        <v>863</v>
      </c>
      <c r="AF863" s="19" t="n" hidden="false">
        <f>ROUND((AI864+AI865)/AE863,2)</f>
        <v>1865.06</v>
      </c>
      <c r="AG863" s="20" t="n" hidden="false">
        <v>800</v>
      </c>
      <c r="AH863" s="19" t="n" hidden="false">
        <f>AF863+AG863</f>
        <v>2665.06</v>
      </c>
      <c r="AI863" s="19" t="n" hidden="false">
        <f>ROUND(AE863*AF863,2)</f>
        <v>1609546.78</v>
      </c>
      <c r="AJ863" s="19" t="n" hidden="false">
        <f>ROUND(AE863*AG863,2)</f>
        <v>690400</v>
      </c>
      <c r="AK863" s="19" t="n" hidden="false">
        <f>AI863+AJ863</f>
        <v>2299946.78</v>
      </c>
      <c r="AL863" s="21" t="n" hidden="false">
        <f>AK863/N863-1</f>
        <v>0.35328946032132924</v>
      </c>
      <c r="AM863" s="8" t="n">
        <v>0</v>
      </c>
      <c r="AN863" s="19" t="n" hidden="false">
        <f>ROUND((AQ864+AQ865)/AM863,2)</f>
        <v>0</v>
      </c>
      <c r="AO863" s="19" t="n" hidden="false">
        <v>0</v>
      </c>
      <c r="AP863" s="19" t="n" hidden="false">
        <f>AN863+AO863</f>
        <v>0</v>
      </c>
      <c r="AQ863" s="19" t="n" hidden="false">
        <f>ROUND(AM863*AN863,2)</f>
        <v>0</v>
      </c>
      <c r="AR863" s="19" t="n" hidden="false">
        <f>ROUND(AM863*AO863,2)</f>
        <v>0</v>
      </c>
      <c r="AS863" s="19" t="n" hidden="false">
        <f>AQ863+AR863</f>
        <v>0</v>
      </c>
      <c r="AT863" s="21" t="n" hidden="false">
        <f>AS863/N863-1</f>
        <v>-1</v>
      </c>
    </row>
    <row r="864" customFormat="false" hidden="false" outlineLevel="0" collapsed="false">
      <c r="A864" s="18" t="inlineStr">
        <is>
          <t xml:space="preserve">1.1.1.2.1.1.3.7.1</t>
        </is>
      </c>
      <c r="B864" s="18" t="inlineStr">
        <is>
          <t xml:space="preserve"/>
        </is>
      </c>
      <c r="C864" s="22" t="inlineStr">
        <is>
          <t xml:space="preserve">Кабель силовой ВВГнг(A)-LSLTx 5х25мм2, 1000В</t>
        </is>
      </c>
      <c r="D864" s="7" t="inlineStr">
        <is>
          <t xml:space="preserve"/>
        </is>
      </c>
      <c r="E864" s="7" t="inlineStr">
        <is>
          <t xml:space="preserve"/>
        </is>
      </c>
      <c r="F864" s="7" t="inlineStr">
        <is>
          <t xml:space="preserve">М</t>
        </is>
      </c>
      <c r="G864" s="7" t="inlineStr">
        <is>
          <t xml:space="preserve">1</t>
        </is>
      </c>
      <c r="H864" s="8" t="n">
        <v>843</v>
      </c>
      <c r="I864" s="20" t="n">
        <v>1680.05</v>
      </c>
      <c r="J864" s="19" t="n">
        <v/>
      </c>
      <c r="K864" s="19" t="n">
        <f>ROUND(I864,2)+J864</f>
        <v>1680.05</v>
      </c>
      <c r="L864" s="19" t="n">
        <f>ROUND(H864*ROUND(I864,2),2)</f>
        <v>1416282.15</v>
      </c>
      <c r="M864" s="19" t="n">
        <v/>
      </c>
      <c r="N864" s="19" t="n">
        <f>L864+M864</f>
        <v>1416282.15</v>
      </c>
      <c r="O864" s="8" t="n">
        <v>843</v>
      </c>
      <c r="P864" s="20" t="n" hidden="false">
        <v>1756</v>
      </c>
      <c r="Q864" s="19" t="n" hidden="false">
        <v/>
      </c>
      <c r="R864" s="19" t="n" hidden="false">
        <f>P864+Q864</f>
        <v>1756</v>
      </c>
      <c r="S864" s="19" t="n" hidden="false">
        <f>ROUND(O864*P864,2)</f>
        <v>1480308</v>
      </c>
      <c r="T864" s="19" t="n" hidden="false">
        <v/>
      </c>
      <c r="U864" s="19" t="n" hidden="false">
        <f>S864+T864</f>
        <v>1480308</v>
      </c>
      <c r="V864" s="21" t="n" hidden="false">
        <f>U864/N864-1</f>
        <v>0.045206987887265404</v>
      </c>
      <c r="W864" s="8" t="n">
        <v>843</v>
      </c>
      <c r="X864" s="20" t="n" hidden="false">
        <v>1178.14</v>
      </c>
      <c r="Y864" s="19" t="n" hidden="false">
        <v/>
      </c>
      <c r="Z864" s="19" t="n" hidden="false">
        <f>X864+Y864</f>
        <v>1178.14</v>
      </c>
      <c r="AA864" s="19" t="n" hidden="false">
        <f>ROUND(W864*X864,2)</f>
        <v>993172.02</v>
      </c>
      <c r="AB864" s="19" t="n" hidden="false">
        <v/>
      </c>
      <c r="AC864" s="19" t="n" hidden="false">
        <f>AA864+AB864</f>
        <v>993172.02</v>
      </c>
      <c r="AD864" s="21" t="n" hidden="false">
        <f>AC864/N864-1</f>
        <v>-0.298747061099372</v>
      </c>
      <c r="AE864" s="8" t="n">
        <v>843</v>
      </c>
      <c r="AF864" s="20" t="n" hidden="false">
        <v>1850</v>
      </c>
      <c r="AG864" s="19" t="n" hidden="false">
        <v/>
      </c>
      <c r="AH864" s="19" t="n" hidden="false">
        <f>AF864+AG864</f>
        <v>1850</v>
      </c>
      <c r="AI864" s="19" t="n" hidden="false">
        <f>ROUND(AE864*AF864,2)</f>
        <v>1559550</v>
      </c>
      <c r="AJ864" s="19" t="n" hidden="false">
        <v/>
      </c>
      <c r="AK864" s="19" t="n" hidden="false">
        <f>AI864+AJ864</f>
        <v>1559550</v>
      </c>
      <c r="AL864" s="21" t="n" hidden="false">
        <f>AK864/N864-1</f>
        <v>0.10115770363977261</v>
      </c>
      <c r="AM864" s="8" t="n">
        <v>0</v>
      </c>
      <c r="AN864" s="19" t="n" hidden="false">
        <v>0</v>
      </c>
      <c r="AO864" s="19" t="n" hidden="false">
        <v/>
      </c>
      <c r="AP864" s="19" t="n" hidden="false">
        <f>AN864+AO864</f>
        <v>0</v>
      </c>
      <c r="AQ864" s="19" t="n" hidden="false">
        <f>ROUND(AM864*AN864,2)</f>
        <v>0</v>
      </c>
      <c r="AR864" s="19" t="n" hidden="false">
        <v/>
      </c>
      <c r="AS864" s="19" t="n" hidden="false">
        <f>AQ864+AR864</f>
        <v>0</v>
      </c>
      <c r="AT864" s="21" t="n" hidden="false">
        <f>AS864/N864-1</f>
        <v>-1</v>
      </c>
    </row>
    <row r="865" customFormat="false" hidden="false" outlineLevel="0" collapsed="false">
      <c r="A865" s="18" t="inlineStr">
        <is>
          <t xml:space="preserve">1.1.1.2.1.1.3.7.2</t>
        </is>
      </c>
      <c r="B865" s="18" t="inlineStr">
        <is>
          <t xml:space="preserve"/>
        </is>
      </c>
      <c r="C865" s="22" t="inlineStr">
        <is>
          <t xml:space="preserve">Кабель силовой ВВГнг(A)-LSLTx 5х35мм2, 1000В</t>
        </is>
      </c>
      <c r="D865" s="7" t="inlineStr">
        <is>
          <t xml:space="preserve"/>
        </is>
      </c>
      <c r="E865" s="7" t="inlineStr">
        <is>
          <t xml:space="preserve"/>
        </is>
      </c>
      <c r="F865" s="7" t="inlineStr">
        <is>
          <t xml:space="preserve">М</t>
        </is>
      </c>
      <c r="G865" s="7" t="inlineStr">
        <is>
          <t xml:space="preserve">1</t>
        </is>
      </c>
      <c r="H865" s="8" t="n">
        <v>20</v>
      </c>
      <c r="I865" s="20" t="n">
        <v>1864.16</v>
      </c>
      <c r="J865" s="19" t="n">
        <v/>
      </c>
      <c r="K865" s="19" t="n">
        <f>ROUND(I865,2)+J865</f>
        <v>1864.16</v>
      </c>
      <c r="L865" s="19" t="n">
        <f>ROUND(H865*ROUND(I865,2),2)</f>
        <v>37283.2</v>
      </c>
      <c r="M865" s="19" t="n">
        <v/>
      </c>
      <c r="N865" s="19" t="n">
        <f>L865+M865</f>
        <v>37283.2</v>
      </c>
      <c r="O865" s="8" t="n">
        <v>20</v>
      </c>
      <c r="P865" s="20" t="n" hidden="false">
        <v>2415</v>
      </c>
      <c r="Q865" s="19" t="n" hidden="false">
        <v/>
      </c>
      <c r="R865" s="19" t="n" hidden="false">
        <f>P865+Q865</f>
        <v>2415</v>
      </c>
      <c r="S865" s="19" t="n" hidden="false">
        <f>ROUND(O865*P865,2)</f>
        <v>48300</v>
      </c>
      <c r="T865" s="19" t="n" hidden="false">
        <v/>
      </c>
      <c r="U865" s="19" t="n" hidden="false">
        <f>S865+T865</f>
        <v>48300</v>
      </c>
      <c r="V865" s="21" t="n" hidden="false">
        <f>U865/N865-1</f>
        <v>0.29548965754012535</v>
      </c>
      <c r="W865" s="8" t="n">
        <v>20</v>
      </c>
      <c r="X865" s="20" t="n" hidden="false">
        <v>2320</v>
      </c>
      <c r="Y865" s="19" t="n" hidden="false">
        <v/>
      </c>
      <c r="Z865" s="19" t="n" hidden="false">
        <f>X865+Y865</f>
        <v>2320</v>
      </c>
      <c r="AA865" s="19" t="n" hidden="false">
        <f>ROUND(W865*X865,2)</f>
        <v>46400</v>
      </c>
      <c r="AB865" s="19" t="n" hidden="false">
        <v/>
      </c>
      <c r="AC865" s="19" t="n" hidden="false">
        <f>AA865+AB865</f>
        <v>46400</v>
      </c>
      <c r="AD865" s="21" t="n" hidden="false">
        <f>AC865/N865-1</f>
        <v>0.24452836666380584</v>
      </c>
      <c r="AE865" s="8" t="n">
        <v>20</v>
      </c>
      <c r="AF865" s="20" t="n" hidden="false">
        <v>2500</v>
      </c>
      <c r="AG865" s="19" t="n" hidden="false">
        <v/>
      </c>
      <c r="AH865" s="19" t="n" hidden="false">
        <f>AF865+AG865</f>
        <v>2500</v>
      </c>
      <c r="AI865" s="19" t="n" hidden="false">
        <f>ROUND(AE865*AF865,2)</f>
        <v>50000</v>
      </c>
      <c r="AJ865" s="19" t="n" hidden="false">
        <v/>
      </c>
      <c r="AK865" s="19" t="n" hidden="false">
        <f>AI865+AJ865</f>
        <v>50000</v>
      </c>
      <c r="AL865" s="21" t="n" hidden="false">
        <f>AK865/N865-1</f>
        <v>0.34108660200841134</v>
      </c>
      <c r="AM865" s="8" t="n">
        <v>0</v>
      </c>
      <c r="AN865" s="19" t="n" hidden="false">
        <v>0</v>
      </c>
      <c r="AO865" s="19" t="n" hidden="false">
        <v/>
      </c>
      <c r="AP865" s="19" t="n" hidden="false">
        <f>AN865+AO865</f>
        <v>0</v>
      </c>
      <c r="AQ865" s="19" t="n" hidden="false">
        <f>ROUND(AM865*AN865,2)</f>
        <v>0</v>
      </c>
      <c r="AR865" s="19" t="n" hidden="false">
        <v/>
      </c>
      <c r="AS865" s="19" t="n" hidden="false">
        <f>AQ865+AR865</f>
        <v>0</v>
      </c>
      <c r="AT865" s="21" t="n" hidden="false">
        <f>AS865/N865-1</f>
        <v>-1</v>
      </c>
    </row>
    <row r="866" customFormat="false" hidden="false" outlineLevel="0" collapsed="false">
      <c r="A866" s="18" t="inlineStr">
        <is>
          <t xml:space="preserve">1.1.1.2.1.1.3.8</t>
        </is>
      </c>
      <c r="B866" s="18" t="inlineStr">
        <is>
          <t xml:space="preserve"/>
        </is>
      </c>
      <c r="C866" s="18" t="inlineStr">
        <is>
          <t xml:space="preserve">Прокладка кабеля, провода в лотке, металлоконструкциях / 1,5-6 мм</t>
        </is>
      </c>
      <c r="D866" s="7" t="inlineStr">
        <is>
          <t xml:space="preserve">ЭО
Поставщики: ООО "Богословский кабельный завод", Акционерное общество "Электрокабель" Кольчугинский завод"</t>
        </is>
      </c>
      <c r="E866" s="7" t="inlineStr">
        <is>
          <t xml:space="preserve">Выгружается из БО по объектам BIM-КЦ</t>
        </is>
      </c>
      <c r="F866" s="7" t="inlineStr">
        <is>
          <t xml:space="preserve">М</t>
        </is>
      </c>
      <c r="G866" s="7" t="inlineStr">
        <is>
          <t xml:space="preserve">1</t>
        </is>
      </c>
      <c r="H866" s="8" t="n">
        <v>851</v>
      </c>
      <c r="I866" s="19" t="n">
        <f>ROUND((L867+L868)/H866,2)</f>
        <v>64.36</v>
      </c>
      <c r="J866" s="20" t="n">
        <v>108</v>
      </c>
      <c r="K866" s="19" t="n">
        <f>I866+ROUND(J866,2)</f>
        <v>172.36</v>
      </c>
      <c r="L866" s="19" t="n">
        <f>ROUND(H866*I866,2)</f>
        <v>54770.36</v>
      </c>
      <c r="M866" s="19" t="n">
        <f>ROUND(H866*ROUND(J866,2),2)</f>
        <v>91908</v>
      </c>
      <c r="N866" s="19" t="n">
        <f>L866+M866</f>
        <v>146678.36</v>
      </c>
      <c r="O866" s="8" t="n">
        <v>851</v>
      </c>
      <c r="P866" s="19" t="n" hidden="false">
        <f>ROUND((S867+S868)/O866,2)</f>
        <v>64.36</v>
      </c>
      <c r="Q866" s="20" t="n" hidden="false">
        <v>152.8</v>
      </c>
      <c r="R866" s="19" t="n" hidden="false">
        <f>P866+Q866</f>
        <v>217.16</v>
      </c>
      <c r="S866" s="19" t="n" hidden="false">
        <f>ROUND(O866*P866,2)</f>
        <v>54770.36</v>
      </c>
      <c r="T866" s="19" t="n" hidden="false">
        <f>ROUND(O866*Q866,2)</f>
        <v>130032.8</v>
      </c>
      <c r="U866" s="19" t="n" hidden="false">
        <f>S866+T866</f>
        <v>184803.16</v>
      </c>
      <c r="V866" s="21" t="n" hidden="false">
        <f>U866/N866-1</f>
        <v>0.2599210953817592</v>
      </c>
      <c r="W866" s="8" t="n">
        <v>851</v>
      </c>
      <c r="X866" s="19" t="n" hidden="false">
        <f>ROUND((AA867+AA868)/W866,2)</f>
        <v>64.36</v>
      </c>
      <c r="Y866" s="20" t="n" hidden="false">
        <v>235</v>
      </c>
      <c r="Z866" s="19" t="n" hidden="false">
        <f>X866+Y866</f>
        <v>299.36</v>
      </c>
      <c r="AA866" s="19" t="n" hidden="false">
        <f>ROUND(W866*X866,2)</f>
        <v>54770.36</v>
      </c>
      <c r="AB866" s="19" t="n" hidden="false">
        <f>ROUND(W866*Y866,2)</f>
        <v>199985</v>
      </c>
      <c r="AC866" s="19" t="n" hidden="false">
        <f>AA866+AB866</f>
        <v>254755.36</v>
      </c>
      <c r="AD866" s="21" t="n" hidden="false">
        <f>AC866/N866-1</f>
        <v>0.736829890925969</v>
      </c>
      <c r="AE866" s="8" t="n">
        <v>851</v>
      </c>
      <c r="AF866" s="19" t="n" hidden="false">
        <f>ROUND((AI867+AI868)/AE866,2)</f>
        <v>64.36</v>
      </c>
      <c r="AG866" s="20" t="n" hidden="false">
        <v>170</v>
      </c>
      <c r="AH866" s="19" t="n" hidden="false">
        <f>AF866+AG866</f>
        <v>234.36</v>
      </c>
      <c r="AI866" s="19" t="n" hidden="false">
        <f>ROUND(AE866*AF866,2)</f>
        <v>54770.36</v>
      </c>
      <c r="AJ866" s="19" t="n" hidden="false">
        <f>ROUND(AE866*AG866,2)</f>
        <v>144670</v>
      </c>
      <c r="AK866" s="19" t="n" hidden="false">
        <f>AI866+AJ866</f>
        <v>199440.36</v>
      </c>
      <c r="AL866" s="21" t="n" hidden="false">
        <f>AK866/N866-1</f>
        <v>0.3597122302158273</v>
      </c>
      <c r="AM866" s="8" t="n">
        <v>0</v>
      </c>
      <c r="AN866" s="19" t="n" hidden="false">
        <f>ROUND((AQ867+AQ868)/AM866,2)</f>
        <v>0</v>
      </c>
      <c r="AO866" s="19" t="n" hidden="false">
        <v>0</v>
      </c>
      <c r="AP866" s="19" t="n" hidden="false">
        <f>AN866+AO866</f>
        <v>0</v>
      </c>
      <c r="AQ866" s="19" t="n" hidden="false">
        <f>ROUND(AM866*AN866,2)</f>
        <v>0</v>
      </c>
      <c r="AR866" s="19" t="n" hidden="false">
        <f>ROUND(AM866*AO866,2)</f>
        <v>0</v>
      </c>
      <c r="AS866" s="19" t="n" hidden="false">
        <f>AQ866+AR866</f>
        <v>0</v>
      </c>
      <c r="AT866" s="21" t="n" hidden="false">
        <f>AS866/N866-1</f>
        <v>-1</v>
      </c>
    </row>
    <row r="867" customFormat="false" hidden="false" outlineLevel="0" collapsed="false">
      <c r="A867" s="18" t="inlineStr">
        <is>
          <t xml:space="preserve">1.1.1.2.1.1.3.8.1</t>
        </is>
      </c>
      <c r="B867" s="18" t="inlineStr">
        <is>
          <t xml:space="preserve"/>
        </is>
      </c>
      <c r="C867" s="22" t="inlineStr">
        <is>
          <t xml:space="preserve">Кабель силовой ВВГнг(A)-FRLSLTx 3х1,5мм2, 660В</t>
        </is>
      </c>
      <c r="D867" s="7" t="inlineStr">
        <is>
          <t xml:space="preserve"/>
        </is>
      </c>
      <c r="E867" s="7" t="inlineStr">
        <is>
          <t xml:space="preserve"/>
        </is>
      </c>
      <c r="F867" s="7" t="inlineStr">
        <is>
          <t xml:space="preserve">М</t>
        </is>
      </c>
      <c r="G867" s="7" t="inlineStr">
        <is>
          <t xml:space="preserve">1</t>
        </is>
      </c>
      <c r="H867" s="8" t="n">
        <v>359</v>
      </c>
      <c r="I867" s="23" t="n">
        <v>72.23</v>
      </c>
      <c r="J867" s="19" t="n">
        <v/>
      </c>
      <c r="K867" s="19" t="n">
        <f>ROUND(I867,2)+J867</f>
        <v>72.23</v>
      </c>
      <c r="L867" s="19" t="n">
        <f>ROUND(H867*ROUND(I867,2),2)</f>
        <v>25930.57</v>
      </c>
      <c r="M867" s="19" t="n">
        <v/>
      </c>
      <c r="N867" s="19" t="n">
        <f>L867+M867</f>
        <v>25930.57</v>
      </c>
      <c r="O867" s="8" t="n">
        <v>359</v>
      </c>
      <c r="P867" s="23" t="n" hidden="false">
        <v>72.23</v>
      </c>
      <c r="Q867" s="19" t="n" hidden="false">
        <v/>
      </c>
      <c r="R867" s="19" t="n" hidden="false">
        <f>P867+Q867</f>
        <v>72.23</v>
      </c>
      <c r="S867" s="19" t="n" hidden="false">
        <f>ROUND(O867*P867,2)</f>
        <v>25930.57</v>
      </c>
      <c r="T867" s="19" t="n" hidden="false">
        <v/>
      </c>
      <c r="U867" s="19" t="n" hidden="false">
        <f>S867+T867</f>
        <v>25930.57</v>
      </c>
      <c r="V867" s="21" t="n" hidden="false">
        <f>U867/N867-1</f>
        <v>0</v>
      </c>
      <c r="W867" s="8" t="n">
        <v>359</v>
      </c>
      <c r="X867" s="23" t="n" hidden="false">
        <v>72.23</v>
      </c>
      <c r="Y867" s="19" t="n" hidden="false">
        <v/>
      </c>
      <c r="Z867" s="19" t="n" hidden="false">
        <f>X867+Y867</f>
        <v>72.23</v>
      </c>
      <c r="AA867" s="19" t="n" hidden="false">
        <f>ROUND(W867*X867,2)</f>
        <v>25930.57</v>
      </c>
      <c r="AB867" s="19" t="n" hidden="false">
        <v/>
      </c>
      <c r="AC867" s="19" t="n" hidden="false">
        <f>AA867+AB867</f>
        <v>25930.57</v>
      </c>
      <c r="AD867" s="21" t="n" hidden="false">
        <f>AC867/N867-1</f>
        <v>0</v>
      </c>
      <c r="AE867" s="8" t="n">
        <v>359</v>
      </c>
      <c r="AF867" s="23" t="n" hidden="false">
        <v>72.23</v>
      </c>
      <c r="AG867" s="19" t="n" hidden="false">
        <v/>
      </c>
      <c r="AH867" s="19" t="n" hidden="false">
        <f>AF867+AG867</f>
        <v>72.23</v>
      </c>
      <c r="AI867" s="19" t="n" hidden="false">
        <f>ROUND(AE867*AF867,2)</f>
        <v>25930.57</v>
      </c>
      <c r="AJ867" s="19" t="n" hidden="false">
        <v/>
      </c>
      <c r="AK867" s="19" t="n" hidden="false">
        <f>AI867+AJ867</f>
        <v>25930.57</v>
      </c>
      <c r="AL867" s="21" t="n" hidden="false">
        <f>AK867/N867-1</f>
        <v>0</v>
      </c>
      <c r="AM867" s="8" t="n">
        <v>0</v>
      </c>
      <c r="AN867" s="23" t="n" hidden="false">
        <v>0</v>
      </c>
      <c r="AO867" s="19" t="n" hidden="false">
        <v/>
      </c>
      <c r="AP867" s="19" t="n" hidden="false">
        <f>AN867+AO867</f>
        <v>0</v>
      </c>
      <c r="AQ867" s="19" t="n" hidden="false">
        <f>ROUND(AM867*AN867,2)</f>
        <v>0</v>
      </c>
      <c r="AR867" s="19" t="n" hidden="false">
        <v/>
      </c>
      <c r="AS867" s="19" t="n" hidden="false">
        <f>AQ867+AR867</f>
        <v>0</v>
      </c>
      <c r="AT867" s="21" t="n" hidden="false">
        <f>AS867/N867-1</f>
        <v>-1</v>
      </c>
    </row>
    <row r="868" customFormat="false" hidden="false" outlineLevel="0" collapsed="false">
      <c r="A868" s="18" t="inlineStr">
        <is>
          <t xml:space="preserve">1.1.1.2.1.1.3.8.2</t>
        </is>
      </c>
      <c r="B868" s="18" t="inlineStr">
        <is>
          <t xml:space="preserve"/>
        </is>
      </c>
      <c r="C868" s="22" t="inlineStr">
        <is>
          <t xml:space="preserve">Кабель силовой ВВГнг(A)-LSLTx 3х1,5мм2, 660В</t>
        </is>
      </c>
      <c r="D868" s="7" t="inlineStr">
        <is>
          <t xml:space="preserve"/>
        </is>
      </c>
      <c r="E868" s="7" t="inlineStr">
        <is>
          <t xml:space="preserve"/>
        </is>
      </c>
      <c r="F868" s="7" t="inlineStr">
        <is>
          <t xml:space="preserve">М</t>
        </is>
      </c>
      <c r="G868" s="7" t="inlineStr">
        <is>
          <t xml:space="preserve">1</t>
        </is>
      </c>
      <c r="H868" s="8" t="n">
        <v>492</v>
      </c>
      <c r="I868" s="23" t="n">
        <v>58.61</v>
      </c>
      <c r="J868" s="19" t="n">
        <v/>
      </c>
      <c r="K868" s="19" t="n">
        <f>ROUND(I868,2)+J868</f>
        <v>58.61</v>
      </c>
      <c r="L868" s="19" t="n">
        <f>ROUND(H868*ROUND(I868,2),2)</f>
        <v>28836.12</v>
      </c>
      <c r="M868" s="19" t="n">
        <v/>
      </c>
      <c r="N868" s="19" t="n">
        <f>L868+M868</f>
        <v>28836.12</v>
      </c>
      <c r="O868" s="8" t="n">
        <v>492</v>
      </c>
      <c r="P868" s="23" t="n" hidden="false">
        <v>58.61</v>
      </c>
      <c r="Q868" s="19" t="n" hidden="false">
        <v/>
      </c>
      <c r="R868" s="19" t="n" hidden="false">
        <f>P868+Q868</f>
        <v>58.61</v>
      </c>
      <c r="S868" s="19" t="n" hidden="false">
        <f>ROUND(O868*P868,2)</f>
        <v>28836.12</v>
      </c>
      <c r="T868" s="19" t="n" hidden="false">
        <v/>
      </c>
      <c r="U868" s="19" t="n" hidden="false">
        <f>S868+T868</f>
        <v>28836.12</v>
      </c>
      <c r="V868" s="21" t="n" hidden="false">
        <f>U868/N868-1</f>
        <v>0</v>
      </c>
      <c r="W868" s="8" t="n">
        <v>492</v>
      </c>
      <c r="X868" s="23" t="n" hidden="false">
        <v>58.61</v>
      </c>
      <c r="Y868" s="19" t="n" hidden="false">
        <v/>
      </c>
      <c r="Z868" s="19" t="n" hidden="false">
        <f>X868+Y868</f>
        <v>58.61</v>
      </c>
      <c r="AA868" s="19" t="n" hidden="false">
        <f>ROUND(W868*X868,2)</f>
        <v>28836.12</v>
      </c>
      <c r="AB868" s="19" t="n" hidden="false">
        <v/>
      </c>
      <c r="AC868" s="19" t="n" hidden="false">
        <f>AA868+AB868</f>
        <v>28836.12</v>
      </c>
      <c r="AD868" s="21" t="n" hidden="false">
        <f>AC868/N868-1</f>
        <v>0</v>
      </c>
      <c r="AE868" s="8" t="n">
        <v>492</v>
      </c>
      <c r="AF868" s="23" t="n" hidden="false">
        <v>58.61</v>
      </c>
      <c r="AG868" s="19" t="n" hidden="false">
        <v/>
      </c>
      <c r="AH868" s="19" t="n" hidden="false">
        <f>AF868+AG868</f>
        <v>58.61</v>
      </c>
      <c r="AI868" s="19" t="n" hidden="false">
        <f>ROUND(AE868*AF868,2)</f>
        <v>28836.12</v>
      </c>
      <c r="AJ868" s="19" t="n" hidden="false">
        <v/>
      </c>
      <c r="AK868" s="19" t="n" hidden="false">
        <f>AI868+AJ868</f>
        <v>28836.12</v>
      </c>
      <c r="AL868" s="21" t="n" hidden="false">
        <f>AK868/N868-1</f>
        <v>0</v>
      </c>
      <c r="AM868" s="8" t="n">
        <v>0</v>
      </c>
      <c r="AN868" s="23" t="n" hidden="false">
        <v>0</v>
      </c>
      <c r="AO868" s="19" t="n" hidden="false">
        <v/>
      </c>
      <c r="AP868" s="19" t="n" hidden="false">
        <f>AN868+AO868</f>
        <v>0</v>
      </c>
      <c r="AQ868" s="19" t="n" hidden="false">
        <f>ROUND(AM868*AN868,2)</f>
        <v>0</v>
      </c>
      <c r="AR868" s="19" t="n" hidden="false">
        <v/>
      </c>
      <c r="AS868" s="19" t="n" hidden="false">
        <f>AQ868+AR868</f>
        <v>0</v>
      </c>
      <c r="AT868" s="21" t="n" hidden="false">
        <f>AS868/N868-1</f>
        <v>-1</v>
      </c>
    </row>
    <row r="869" customFormat="false" hidden="false" outlineLevel="0" collapsed="false">
      <c r="A869" s="18" t="inlineStr">
        <is>
          <t xml:space="preserve">1.1.1.2.1.1.3.9</t>
        </is>
      </c>
      <c r="B869" s="18" t="inlineStr">
        <is>
          <t xml:space="preserve"/>
        </is>
      </c>
      <c r="C869" s="18" t="inlineStr">
        <is>
          <t xml:space="preserve">Прокладка кабеля, провода в лотке, металлоконструкциях / 7-17 мм</t>
        </is>
      </c>
      <c r="D869" s="7" t="inlineStr">
        <is>
          <t xml:space="preserve">ЭО
Поставщики: ООО "Богословский кабельный завод", Акционерное общество "Электрокабель" Кольчугинский завод"</t>
        </is>
      </c>
      <c r="E869" s="7" t="inlineStr">
        <is>
          <t xml:space="preserve">Выгружается из БО по объектам BIM-КЦ</t>
        </is>
      </c>
      <c r="F869" s="7" t="inlineStr">
        <is>
          <t xml:space="preserve">М</t>
        </is>
      </c>
      <c r="G869" s="7" t="inlineStr">
        <is>
          <t xml:space="preserve">1</t>
        </is>
      </c>
      <c r="H869" s="8" t="n">
        <v>1382</v>
      </c>
      <c r="I869" s="19" t="n">
        <f>ROUND((L870+L871)/H869,2)</f>
        <v>78.55</v>
      </c>
      <c r="J869" s="20" t="n">
        <v>124</v>
      </c>
      <c r="K869" s="19" t="n">
        <f>I869+ROUND(J869,2)</f>
        <v>202.55</v>
      </c>
      <c r="L869" s="19" t="n">
        <f>ROUND(H869*I869,2)</f>
        <v>108556.1</v>
      </c>
      <c r="M869" s="19" t="n">
        <f>ROUND(H869*ROUND(J869,2),2)</f>
        <v>171368</v>
      </c>
      <c r="N869" s="19" t="n">
        <f>L869+M869</f>
        <v>279924.1</v>
      </c>
      <c r="O869" s="8" t="n">
        <v>1382</v>
      </c>
      <c r="P869" s="19" t="n" hidden="false">
        <f>ROUND((S870+S871)/O869,2)</f>
        <v>78.55</v>
      </c>
      <c r="Q869" s="20" t="n" hidden="false">
        <v>172.8</v>
      </c>
      <c r="R869" s="19" t="n" hidden="false">
        <f>P869+Q869</f>
        <v>251.35</v>
      </c>
      <c r="S869" s="19" t="n" hidden="false">
        <f>ROUND(O869*P869,2)</f>
        <v>108556.1</v>
      </c>
      <c r="T869" s="19" t="n" hidden="false">
        <f>ROUND(O869*Q869,2)</f>
        <v>238809.6</v>
      </c>
      <c r="U869" s="19" t="n" hidden="false">
        <f>S869+T869</f>
        <v>347365.7</v>
      </c>
      <c r="V869" s="21" t="n" hidden="false">
        <f>U869/N869-1</f>
        <v>0.2409281658849669</v>
      </c>
      <c r="W869" s="8" t="n">
        <v>1382</v>
      </c>
      <c r="X869" s="19" t="n" hidden="false">
        <f>ROUND((AA870+AA871)/W869,2)</f>
        <v>78.55</v>
      </c>
      <c r="Y869" s="20" t="n" hidden="false">
        <v>290</v>
      </c>
      <c r="Z869" s="19" t="n" hidden="false">
        <f>X869+Y869</f>
        <v>368.55</v>
      </c>
      <c r="AA869" s="19" t="n" hidden="false">
        <f>ROUND(W869*X869,2)</f>
        <v>108556.1</v>
      </c>
      <c r="AB869" s="19" t="n" hidden="false">
        <f>ROUND(W869*Y869,2)</f>
        <v>400780</v>
      </c>
      <c r="AC869" s="19" t="n" hidden="false">
        <f>AA869+AB869</f>
        <v>509336.1</v>
      </c>
      <c r="AD869" s="21" t="n" hidden="false">
        <f>AC869/N869-1</f>
        <v>0.8195507282152557</v>
      </c>
      <c r="AE869" s="8" t="n">
        <v>1382</v>
      </c>
      <c r="AF869" s="19" t="n" hidden="false">
        <f>ROUND((AI870+AI871)/AE869,2)</f>
        <v>78.55</v>
      </c>
      <c r="AG869" s="20" t="n" hidden="false">
        <v>170</v>
      </c>
      <c r="AH869" s="19" t="n" hidden="false">
        <f>AF869+AG869</f>
        <v>248.55</v>
      </c>
      <c r="AI869" s="19" t="n" hidden="false">
        <f>ROUND(AE869*AF869,2)</f>
        <v>108556.1</v>
      </c>
      <c r="AJ869" s="19" t="n" hidden="false">
        <f>ROUND(AE869*AG869,2)</f>
        <v>234940</v>
      </c>
      <c r="AK869" s="19" t="n" hidden="false">
        <f>AI869+AJ869</f>
        <v>343496.1</v>
      </c>
      <c r="AL869" s="21" t="n" hidden="false">
        <f>AK869/N869-1</f>
        <v>0.22710441866205877</v>
      </c>
      <c r="AM869" s="8" t="n">
        <v>0</v>
      </c>
      <c r="AN869" s="19" t="n" hidden="false">
        <f>ROUND((AQ870+AQ871)/AM869,2)</f>
        <v>0</v>
      </c>
      <c r="AO869" s="19" t="n" hidden="false">
        <v>0</v>
      </c>
      <c r="AP869" s="19" t="n" hidden="false">
        <f>AN869+AO869</f>
        <v>0</v>
      </c>
      <c r="AQ869" s="19" t="n" hidden="false">
        <f>ROUND(AM869*AN869,2)</f>
        <v>0</v>
      </c>
      <c r="AR869" s="19" t="n" hidden="false">
        <f>ROUND(AM869*AO869,2)</f>
        <v>0</v>
      </c>
      <c r="AS869" s="19" t="n" hidden="false">
        <f>AQ869+AR869</f>
        <v>0</v>
      </c>
      <c r="AT869" s="21" t="n" hidden="false">
        <f>AS869/N869-1</f>
        <v>-1</v>
      </c>
    </row>
    <row r="870" customFormat="false" hidden="false" outlineLevel="0" collapsed="false">
      <c r="A870" s="18" t="inlineStr">
        <is>
          <t xml:space="preserve">1.1.1.2.1.1.3.9.1</t>
        </is>
      </c>
      <c r="B870" s="18" t="inlineStr">
        <is>
          <t xml:space="preserve"/>
        </is>
      </c>
      <c r="C870" s="22" t="inlineStr">
        <is>
          <t xml:space="preserve">Кабель силовой ВВГнг(A)-FRLSLTx 3х2,5мм2, 660В</t>
        </is>
      </c>
      <c r="D870" s="7" t="inlineStr">
        <is>
          <t xml:space="preserve"/>
        </is>
      </c>
      <c r="E870" s="7" t="inlineStr">
        <is>
          <t xml:space="preserve"/>
        </is>
      </c>
      <c r="F870" s="7" t="inlineStr">
        <is>
          <t xml:space="preserve">М</t>
        </is>
      </c>
      <c r="G870" s="7" t="inlineStr">
        <is>
          <t xml:space="preserve">1</t>
        </is>
      </c>
      <c r="H870" s="8" t="n">
        <v>517</v>
      </c>
      <c r="I870" s="23" t="n">
        <v>98.31</v>
      </c>
      <c r="J870" s="19" t="n">
        <v/>
      </c>
      <c r="K870" s="19" t="n">
        <f>ROUND(I870,2)+J870</f>
        <v>98.31</v>
      </c>
      <c r="L870" s="19" t="n">
        <f>ROUND(H870*ROUND(I870,2),2)</f>
        <v>50826.27</v>
      </c>
      <c r="M870" s="19" t="n">
        <v/>
      </c>
      <c r="N870" s="19" t="n">
        <f>L870+M870</f>
        <v>50826.27</v>
      </c>
      <c r="O870" s="8" t="n">
        <v>517</v>
      </c>
      <c r="P870" s="23" t="n" hidden="false">
        <v>98.31</v>
      </c>
      <c r="Q870" s="19" t="n" hidden="false">
        <v/>
      </c>
      <c r="R870" s="19" t="n" hidden="false">
        <f>P870+Q870</f>
        <v>98.31</v>
      </c>
      <c r="S870" s="19" t="n" hidden="false">
        <f>ROUND(O870*P870,2)</f>
        <v>50826.27</v>
      </c>
      <c r="T870" s="19" t="n" hidden="false">
        <v/>
      </c>
      <c r="U870" s="19" t="n" hidden="false">
        <f>S870+T870</f>
        <v>50826.27</v>
      </c>
      <c r="V870" s="21" t="n" hidden="false">
        <f>U870/N870-1</f>
        <v>0</v>
      </c>
      <c r="W870" s="8" t="n">
        <v>517</v>
      </c>
      <c r="X870" s="23" t="n" hidden="false">
        <v>98.31</v>
      </c>
      <c r="Y870" s="19" t="n" hidden="false">
        <v/>
      </c>
      <c r="Z870" s="19" t="n" hidden="false">
        <f>X870+Y870</f>
        <v>98.31</v>
      </c>
      <c r="AA870" s="19" t="n" hidden="false">
        <f>ROUND(W870*X870,2)</f>
        <v>50826.27</v>
      </c>
      <c r="AB870" s="19" t="n" hidden="false">
        <v/>
      </c>
      <c r="AC870" s="19" t="n" hidden="false">
        <f>AA870+AB870</f>
        <v>50826.27</v>
      </c>
      <c r="AD870" s="21" t="n" hidden="false">
        <f>AC870/N870-1</f>
        <v>0</v>
      </c>
      <c r="AE870" s="8" t="n">
        <v>517</v>
      </c>
      <c r="AF870" s="23" t="n" hidden="false">
        <v>98.31</v>
      </c>
      <c r="AG870" s="19" t="n" hidden="false">
        <v/>
      </c>
      <c r="AH870" s="19" t="n" hidden="false">
        <f>AF870+AG870</f>
        <v>98.31</v>
      </c>
      <c r="AI870" s="19" t="n" hidden="false">
        <f>ROUND(AE870*AF870,2)</f>
        <v>50826.27</v>
      </c>
      <c r="AJ870" s="19" t="n" hidden="false">
        <v/>
      </c>
      <c r="AK870" s="19" t="n" hidden="false">
        <f>AI870+AJ870</f>
        <v>50826.27</v>
      </c>
      <c r="AL870" s="21" t="n" hidden="false">
        <f>AK870/N870-1</f>
        <v>0</v>
      </c>
      <c r="AM870" s="8" t="n">
        <v>0</v>
      </c>
      <c r="AN870" s="23" t="n" hidden="false">
        <v>0</v>
      </c>
      <c r="AO870" s="19" t="n" hidden="false">
        <v/>
      </c>
      <c r="AP870" s="19" t="n" hidden="false">
        <f>AN870+AO870</f>
        <v>0</v>
      </c>
      <c r="AQ870" s="19" t="n" hidden="false">
        <f>ROUND(AM870*AN870,2)</f>
        <v>0</v>
      </c>
      <c r="AR870" s="19" t="n" hidden="false">
        <v/>
      </c>
      <c r="AS870" s="19" t="n" hidden="false">
        <f>AQ870+AR870</f>
        <v>0</v>
      </c>
      <c r="AT870" s="21" t="n" hidden="false">
        <f>AS870/N870-1</f>
        <v>-1</v>
      </c>
    </row>
    <row r="871" customFormat="false" hidden="false" outlineLevel="0" collapsed="false">
      <c r="A871" s="18" t="inlineStr">
        <is>
          <t xml:space="preserve">1.1.1.2.1.1.3.9.2</t>
        </is>
      </c>
      <c r="B871" s="18" t="inlineStr">
        <is>
          <t xml:space="preserve"/>
        </is>
      </c>
      <c r="C871" s="22" t="inlineStr">
        <is>
          <t xml:space="preserve">Кабель силовой ВВГнг(A)-LSLTx 3х2,5мм2, 660В</t>
        </is>
      </c>
      <c r="D871" s="7" t="inlineStr">
        <is>
          <t xml:space="preserve"/>
        </is>
      </c>
      <c r="E871" s="7" t="inlineStr">
        <is>
          <t xml:space="preserve"/>
        </is>
      </c>
      <c r="F871" s="7" t="inlineStr">
        <is>
          <t xml:space="preserve">М</t>
        </is>
      </c>
      <c r="G871" s="7" t="inlineStr">
        <is>
          <t xml:space="preserve">1</t>
        </is>
      </c>
      <c r="H871" s="8" t="n">
        <v>865</v>
      </c>
      <c r="I871" s="23" t="n">
        <v>66.74</v>
      </c>
      <c r="J871" s="19" t="n">
        <v/>
      </c>
      <c r="K871" s="19" t="n">
        <f>ROUND(I871,2)+J871</f>
        <v>66.74</v>
      </c>
      <c r="L871" s="19" t="n">
        <f>ROUND(H871*ROUND(I871,2),2)</f>
        <v>57730.1</v>
      </c>
      <c r="M871" s="19" t="n">
        <v/>
      </c>
      <c r="N871" s="19" t="n">
        <f>L871+M871</f>
        <v>57730.1</v>
      </c>
      <c r="O871" s="8" t="n">
        <v>865</v>
      </c>
      <c r="P871" s="23" t="n" hidden="false">
        <v>66.74</v>
      </c>
      <c r="Q871" s="19" t="n" hidden="false">
        <v/>
      </c>
      <c r="R871" s="19" t="n" hidden="false">
        <f>P871+Q871</f>
        <v>66.74</v>
      </c>
      <c r="S871" s="19" t="n" hidden="false">
        <f>ROUND(O871*P871,2)</f>
        <v>57730.1</v>
      </c>
      <c r="T871" s="19" t="n" hidden="false">
        <v/>
      </c>
      <c r="U871" s="19" t="n" hidden="false">
        <f>S871+T871</f>
        <v>57730.1</v>
      </c>
      <c r="V871" s="21" t="n" hidden="false">
        <f>U871/N871-1</f>
        <v>0</v>
      </c>
      <c r="W871" s="8" t="n">
        <v>865</v>
      </c>
      <c r="X871" s="23" t="n" hidden="false">
        <v>66.74</v>
      </c>
      <c r="Y871" s="19" t="n" hidden="false">
        <v/>
      </c>
      <c r="Z871" s="19" t="n" hidden="false">
        <f>X871+Y871</f>
        <v>66.74</v>
      </c>
      <c r="AA871" s="19" t="n" hidden="false">
        <f>ROUND(W871*X871,2)</f>
        <v>57730.1</v>
      </c>
      <c r="AB871" s="19" t="n" hidden="false">
        <v/>
      </c>
      <c r="AC871" s="19" t="n" hidden="false">
        <f>AA871+AB871</f>
        <v>57730.1</v>
      </c>
      <c r="AD871" s="21" t="n" hidden="false">
        <f>AC871/N871-1</f>
        <v>0</v>
      </c>
      <c r="AE871" s="8" t="n">
        <v>865</v>
      </c>
      <c r="AF871" s="23" t="n" hidden="false">
        <v>66.74</v>
      </c>
      <c r="AG871" s="19" t="n" hidden="false">
        <v/>
      </c>
      <c r="AH871" s="19" t="n" hidden="false">
        <f>AF871+AG871</f>
        <v>66.74</v>
      </c>
      <c r="AI871" s="19" t="n" hidden="false">
        <f>ROUND(AE871*AF871,2)</f>
        <v>57730.1</v>
      </c>
      <c r="AJ871" s="19" t="n" hidden="false">
        <v/>
      </c>
      <c r="AK871" s="19" t="n" hidden="false">
        <f>AI871+AJ871</f>
        <v>57730.1</v>
      </c>
      <c r="AL871" s="21" t="n" hidden="false">
        <f>AK871/N871-1</f>
        <v>0</v>
      </c>
      <c r="AM871" s="8" t="n">
        <v>0</v>
      </c>
      <c r="AN871" s="23" t="n" hidden="false">
        <v>0</v>
      </c>
      <c r="AO871" s="19" t="n" hidden="false">
        <v/>
      </c>
      <c r="AP871" s="19" t="n" hidden="false">
        <f>AN871+AO871</f>
        <v>0</v>
      </c>
      <c r="AQ871" s="19" t="n" hidden="false">
        <f>ROUND(AM871*AN871,2)</f>
        <v>0</v>
      </c>
      <c r="AR871" s="19" t="n" hidden="false">
        <v/>
      </c>
      <c r="AS871" s="19" t="n" hidden="false">
        <f>AQ871+AR871</f>
        <v>0</v>
      </c>
      <c r="AT871" s="21" t="n" hidden="false">
        <f>AS871/N871-1</f>
        <v>-1</v>
      </c>
    </row>
    <row r="872" customFormat="false" hidden="false" outlineLevel="0" collapsed="false">
      <c r="A872" s="18" t="inlineStr">
        <is>
          <t xml:space="preserve">1.1.1.2.1.1.3.10</t>
        </is>
      </c>
      <c r="B872" s="18" t="inlineStr">
        <is>
          <t xml:space="preserve"/>
        </is>
      </c>
      <c r="C872" s="18" t="inlineStr">
        <is>
          <t xml:space="preserve">Прокладка кабеля, провода в лотке, металлоконструкциях / 700-1000 мм</t>
        </is>
      </c>
      <c r="D872" s="7" t="inlineStr">
        <is>
          <t xml:space="preserve">ЭМ
Поставщики: ООО "Богословский кабельный завод", Акционерное общество "Электрокабель" Кольчугинский завод"</t>
        </is>
      </c>
      <c r="E872" s="7" t="inlineStr">
        <is>
          <t xml:space="preserve">Выгружается из БО по объектам BIM-КЦ</t>
        </is>
      </c>
      <c r="F872" s="7" t="inlineStr">
        <is>
          <t xml:space="preserve">М</t>
        </is>
      </c>
      <c r="G872" s="7" t="inlineStr">
        <is>
          <t xml:space="preserve">1</t>
        </is>
      </c>
      <c r="H872" s="8" t="n">
        <v>20</v>
      </c>
      <c r="I872" s="19" t="n">
        <f>ROUND((L873)/H872,2)</f>
        <v>9106.63</v>
      </c>
      <c r="J872" s="20" t="n">
        <v>909</v>
      </c>
      <c r="K872" s="19" t="n">
        <f>I872+ROUND(J872,2)</f>
        <v>10015.63</v>
      </c>
      <c r="L872" s="19" t="n">
        <f>ROUND(H872*I872,2)</f>
        <v>182132.6</v>
      </c>
      <c r="M872" s="19" t="n">
        <f>ROUND(H872*ROUND(J872,2),2)</f>
        <v>18180</v>
      </c>
      <c r="N872" s="19" t="n">
        <f>L872+M872</f>
        <v>200312.6</v>
      </c>
      <c r="O872" s="8" t="n">
        <v>20</v>
      </c>
      <c r="P872" s="19" t="n" hidden="false">
        <f>ROUND((S873)/O872,2)</f>
        <v>9106.63</v>
      </c>
      <c r="Q872" s="20" t="n" hidden="false">
        <v>1254.4</v>
      </c>
      <c r="R872" s="19" t="n" hidden="false">
        <f>P872+Q872</f>
        <v>10361.03</v>
      </c>
      <c r="S872" s="19" t="n" hidden="false">
        <f>ROUND(O872*P872,2)</f>
        <v>182132.6</v>
      </c>
      <c r="T872" s="19" t="n" hidden="false">
        <f>ROUND(O872*Q872,2)</f>
        <v>25088</v>
      </c>
      <c r="U872" s="19" t="n" hidden="false">
        <f>S872+T872</f>
        <v>207220.6</v>
      </c>
      <c r="V872" s="21" t="n" hidden="false">
        <f>U872/N872-1</f>
        <v>0.03448609822846893</v>
      </c>
      <c r="W872" s="8" t="n">
        <v>20</v>
      </c>
      <c r="X872" s="19" t="n" hidden="false">
        <f>ROUND((AA873)/W872,2)</f>
        <v>9106.63</v>
      </c>
      <c r="Y872" s="20" t="n" hidden="false">
        <v>1100</v>
      </c>
      <c r="Z872" s="19" t="n" hidden="false">
        <f>X872+Y872</f>
        <v>10206.63</v>
      </c>
      <c r="AA872" s="19" t="n" hidden="false">
        <f>ROUND(W872*X872,2)</f>
        <v>182132.6</v>
      </c>
      <c r="AB872" s="19" t="n" hidden="false">
        <f>ROUND(W872*Y872,2)</f>
        <v>22000</v>
      </c>
      <c r="AC872" s="19" t="n" hidden="false">
        <f>AA872+AB872</f>
        <v>204132.6</v>
      </c>
      <c r="AD872" s="21" t="n" hidden="false">
        <f>AC872/N872-1</f>
        <v>0.019070193287890946</v>
      </c>
      <c r="AE872" s="8" t="n">
        <v>20</v>
      </c>
      <c r="AF872" s="19" t="n" hidden="false">
        <f>ROUND((AI873)/AE872,2)</f>
        <v>9106.63</v>
      </c>
      <c r="AG872" s="20" t="n" hidden="false">
        <v>1200</v>
      </c>
      <c r="AH872" s="19" t="n" hidden="false">
        <f>AF872+AG872</f>
        <v>10306.63</v>
      </c>
      <c r="AI872" s="19" t="n" hidden="false">
        <f>ROUND(AE872*AF872,2)</f>
        <v>182132.6</v>
      </c>
      <c r="AJ872" s="19" t="n" hidden="false">
        <f>ROUND(AE872*AG872,2)</f>
        <v>24000</v>
      </c>
      <c r="AK872" s="19" t="n" hidden="false">
        <f>AI872+AJ872</f>
        <v>206132.6</v>
      </c>
      <c r="AL872" s="21" t="n" hidden="false">
        <f>AK872/N872-1</f>
        <v>0.02905458767945701</v>
      </c>
      <c r="AM872" s="8" t="n">
        <v>0</v>
      </c>
      <c r="AN872" s="19" t="n" hidden="false">
        <f>ROUND((AQ873)/AM872,2)</f>
        <v>0</v>
      </c>
      <c r="AO872" s="19" t="n" hidden="false">
        <v>0</v>
      </c>
      <c r="AP872" s="19" t="n" hidden="false">
        <f>AN872+AO872</f>
        <v>0</v>
      </c>
      <c r="AQ872" s="19" t="n" hidden="false">
        <f>ROUND(AM872*AN872,2)</f>
        <v>0</v>
      </c>
      <c r="AR872" s="19" t="n" hidden="false">
        <f>ROUND(AM872*AO872,2)</f>
        <v>0</v>
      </c>
      <c r="AS872" s="19" t="n" hidden="false">
        <f>AQ872+AR872</f>
        <v>0</v>
      </c>
      <c r="AT872" s="21" t="n" hidden="false">
        <f>AS872/N872-1</f>
        <v>-1</v>
      </c>
    </row>
    <row r="873" customFormat="false" hidden="false" outlineLevel="0" collapsed="false">
      <c r="A873" s="18" t="inlineStr">
        <is>
          <t xml:space="preserve">1.1.1.2.1.1.3.10.1</t>
        </is>
      </c>
      <c r="B873" s="18" t="inlineStr">
        <is>
          <t xml:space="preserve"/>
        </is>
      </c>
      <c r="C873" s="22" t="inlineStr">
        <is>
          <t xml:space="preserve">Кабель силовой ВВГнг(A)-FRLS 5х150мм2, 660В</t>
        </is>
      </c>
      <c r="D873" s="7" t="inlineStr">
        <is>
          <t xml:space="preserve"/>
        </is>
      </c>
      <c r="E873" s="7" t="inlineStr">
        <is>
          <t xml:space="preserve"/>
        </is>
      </c>
      <c r="F873" s="7" t="inlineStr">
        <is>
          <t xml:space="preserve">М</t>
        </is>
      </c>
      <c r="G873" s="7" t="inlineStr">
        <is>
          <t xml:space="preserve">1</t>
        </is>
      </c>
      <c r="H873" s="8" t="n">
        <v>20</v>
      </c>
      <c r="I873" s="23" t="n">
        <v>9106.63</v>
      </c>
      <c r="J873" s="19" t="n">
        <v/>
      </c>
      <c r="K873" s="19" t="n">
        <f>ROUND(I873,2)+J873</f>
        <v>9106.63</v>
      </c>
      <c r="L873" s="19" t="n">
        <f>ROUND(H873*ROUND(I873,2),2)</f>
        <v>182132.6</v>
      </c>
      <c r="M873" s="19" t="n">
        <v/>
      </c>
      <c r="N873" s="19" t="n">
        <f>L873+M873</f>
        <v>182132.6</v>
      </c>
      <c r="O873" s="8" t="n">
        <v>20</v>
      </c>
      <c r="P873" s="23" t="n" hidden="false">
        <v>9106.63</v>
      </c>
      <c r="Q873" s="19" t="n" hidden="false">
        <v/>
      </c>
      <c r="R873" s="19" t="n" hidden="false">
        <f>P873+Q873</f>
        <v>9106.63</v>
      </c>
      <c r="S873" s="19" t="n" hidden="false">
        <f>ROUND(O873*P873,2)</f>
        <v>182132.6</v>
      </c>
      <c r="T873" s="19" t="n" hidden="false">
        <v/>
      </c>
      <c r="U873" s="19" t="n" hidden="false">
        <f>S873+T873</f>
        <v>182132.6</v>
      </c>
      <c r="V873" s="21" t="n" hidden="false">
        <f>U873/N873-1</f>
        <v>0</v>
      </c>
      <c r="W873" s="8" t="n">
        <v>20</v>
      </c>
      <c r="X873" s="23" t="n" hidden="false">
        <v>9106.63</v>
      </c>
      <c r="Y873" s="19" t="n" hidden="false">
        <v/>
      </c>
      <c r="Z873" s="19" t="n" hidden="false">
        <f>X873+Y873</f>
        <v>9106.63</v>
      </c>
      <c r="AA873" s="19" t="n" hidden="false">
        <f>ROUND(W873*X873,2)</f>
        <v>182132.6</v>
      </c>
      <c r="AB873" s="19" t="n" hidden="false">
        <v/>
      </c>
      <c r="AC873" s="19" t="n" hidden="false">
        <f>AA873+AB873</f>
        <v>182132.6</v>
      </c>
      <c r="AD873" s="21" t="n" hidden="false">
        <f>AC873/N873-1</f>
        <v>0</v>
      </c>
      <c r="AE873" s="8" t="n">
        <v>20</v>
      </c>
      <c r="AF873" s="23" t="n" hidden="false">
        <v>9106.63</v>
      </c>
      <c r="AG873" s="19" t="n" hidden="false">
        <v/>
      </c>
      <c r="AH873" s="19" t="n" hidden="false">
        <f>AF873+AG873</f>
        <v>9106.63</v>
      </c>
      <c r="AI873" s="19" t="n" hidden="false">
        <f>ROUND(AE873*AF873,2)</f>
        <v>182132.6</v>
      </c>
      <c r="AJ873" s="19" t="n" hidden="false">
        <v/>
      </c>
      <c r="AK873" s="19" t="n" hidden="false">
        <f>AI873+AJ873</f>
        <v>182132.6</v>
      </c>
      <c r="AL873" s="21" t="n" hidden="false">
        <f>AK873/N873-1</f>
        <v>0</v>
      </c>
      <c r="AM873" s="8" t="n">
        <v>0</v>
      </c>
      <c r="AN873" s="23" t="n" hidden="false">
        <v>0</v>
      </c>
      <c r="AO873" s="19" t="n" hidden="false">
        <v/>
      </c>
      <c r="AP873" s="19" t="n" hidden="false">
        <f>AN873+AO873</f>
        <v>0</v>
      </c>
      <c r="AQ873" s="19" t="n" hidden="false">
        <f>ROUND(AM873*AN873,2)</f>
        <v>0</v>
      </c>
      <c r="AR873" s="19" t="n" hidden="false">
        <v/>
      </c>
      <c r="AS873" s="19" t="n" hidden="false">
        <f>AQ873+AR873</f>
        <v>0</v>
      </c>
      <c r="AT873" s="21" t="n" hidden="false">
        <f>AS873/N873-1</f>
        <v>-1</v>
      </c>
    </row>
    <row r="874" customFormat="false" hidden="false" outlineLevel="0" collapsed="false">
      <c r="A874" s="18" t="inlineStr">
        <is>
          <t xml:space="preserve">1.1.1.2.1.1.3.11</t>
        </is>
      </c>
      <c r="B874" s="18" t="inlineStr">
        <is>
          <t xml:space="preserve"/>
        </is>
      </c>
      <c r="C874" s="18" t="inlineStr">
        <is>
          <t xml:space="preserve">Монтаж трубы ПВХ, ПНД для кабеля / до 32мм</t>
        </is>
      </c>
      <c r="D874" s="7" t="inlineStr">
        <is>
          <t xml:space="preserve">ЭО</t>
        </is>
      </c>
      <c r="E874" s="7" t="inlineStr">
        <is>
          <t xml:space="preserve">Выгружается из БО по объектам BIM-КЦ</t>
        </is>
      </c>
      <c r="F874" s="7" t="inlineStr">
        <is>
          <t xml:space="preserve">ПОГ М</t>
        </is>
      </c>
      <c r="G874" s="7" t="inlineStr">
        <is>
          <t xml:space="preserve">1</t>
        </is>
      </c>
      <c r="H874" s="8" t="n">
        <v>2304</v>
      </c>
      <c r="I874" s="19" t="n">
        <f>ROUND((L875+L876+L877)/H874,2)</f>
        <v>37.82</v>
      </c>
      <c r="J874" s="20" t="n">
        <v>83</v>
      </c>
      <c r="K874" s="19" t="n">
        <f>I874+ROUND(J874,2)</f>
        <v>120.82</v>
      </c>
      <c r="L874" s="19" t="n">
        <f>ROUND(H874*I874,2)</f>
        <v>87137.28</v>
      </c>
      <c r="M874" s="19" t="n">
        <f>ROUND(H874*ROUND(J874,2),2)</f>
        <v>191232</v>
      </c>
      <c r="N874" s="19" t="n">
        <f>L874+M874</f>
        <v>278369.28</v>
      </c>
      <c r="O874" s="8" t="n">
        <v>2304</v>
      </c>
      <c r="P874" s="19" t="n" hidden="false">
        <f>ROUND((S875+S876+S877)/O874,2)</f>
        <v>84.74</v>
      </c>
      <c r="Q874" s="20" t="n" hidden="false">
        <v>112.8</v>
      </c>
      <c r="R874" s="19" t="n" hidden="false">
        <f>P874+Q874</f>
        <v>197.54</v>
      </c>
      <c r="S874" s="19" t="n" hidden="false">
        <f>ROUND(O874*P874,2)</f>
        <v>195240.96</v>
      </c>
      <c r="T874" s="19" t="n" hidden="false">
        <f>ROUND(O874*Q874,2)</f>
        <v>259891.2</v>
      </c>
      <c r="U874" s="19" t="n" hidden="false">
        <f>S874+T874</f>
        <v>455132.16</v>
      </c>
      <c r="V874" s="21" t="n" hidden="false">
        <f>U874/N874-1</f>
        <v>0.634994206257242</v>
      </c>
      <c r="W874" s="8" t="n">
        <v>2304</v>
      </c>
      <c r="X874" s="19" t="n" hidden="false">
        <f>ROUND((AA875+AA876+AA877)/W874,2)</f>
        <v>49.31</v>
      </c>
      <c r="Y874" s="20" t="n" hidden="false">
        <v>215</v>
      </c>
      <c r="Z874" s="19" t="n" hidden="false">
        <f>X874+Y874</f>
        <v>264.31</v>
      </c>
      <c r="AA874" s="19" t="n" hidden="false">
        <f>ROUND(W874*X874,2)</f>
        <v>113610.24</v>
      </c>
      <c r="AB874" s="19" t="n" hidden="false">
        <f>ROUND(W874*Y874,2)</f>
        <v>495360</v>
      </c>
      <c r="AC874" s="19" t="n" hidden="false">
        <f>AA874+AB874</f>
        <v>608970.24</v>
      </c>
      <c r="AD874" s="21" t="n" hidden="false">
        <f>AC874/N874-1</f>
        <v>1.1876344975997348</v>
      </c>
      <c r="AE874" s="8" t="n">
        <v>2304</v>
      </c>
      <c r="AF874" s="19" t="n" hidden="false">
        <f>ROUND((AI875+AI876+AI877)/AE874,2)</f>
        <v>97.97</v>
      </c>
      <c r="AG874" s="20" t="n" hidden="false">
        <v>160</v>
      </c>
      <c r="AH874" s="19" t="n" hidden="false">
        <f>AF874+AG874</f>
        <v>257.97</v>
      </c>
      <c r="AI874" s="19" t="n" hidden="false">
        <f>ROUND(AE874*AF874,2)</f>
        <v>225722.88</v>
      </c>
      <c r="AJ874" s="19" t="n" hidden="false">
        <f>ROUND(AE874*AG874,2)</f>
        <v>368640</v>
      </c>
      <c r="AK874" s="19" t="n" hidden="false">
        <f>AI874+AJ874</f>
        <v>594362.88</v>
      </c>
      <c r="AL874" s="21" t="n" hidden="false">
        <f>AK874/N874-1</f>
        <v>1.1351597417646082</v>
      </c>
      <c r="AM874" s="8" t="n">
        <v>0</v>
      </c>
      <c r="AN874" s="19" t="n" hidden="false">
        <f>ROUND((AQ875+AQ876+AQ877)/AM874,2)</f>
        <v>0</v>
      </c>
      <c r="AO874" s="19" t="n" hidden="false">
        <v>0</v>
      </c>
      <c r="AP874" s="19" t="n" hidden="false">
        <f>AN874+AO874</f>
        <v>0</v>
      </c>
      <c r="AQ874" s="19" t="n" hidden="false">
        <f>ROUND(AM874*AN874,2)</f>
        <v>0</v>
      </c>
      <c r="AR874" s="19" t="n" hidden="false">
        <f>ROUND(AM874*AO874,2)</f>
        <v>0</v>
      </c>
      <c r="AS874" s="19" t="n" hidden="false">
        <f>AQ874+AR874</f>
        <v>0</v>
      </c>
      <c r="AT874" s="21" t="n" hidden="false">
        <f>AS874/N874-1</f>
        <v>-1</v>
      </c>
    </row>
    <row r="875" customFormat="false" hidden="false" outlineLevel="0" collapsed="false">
      <c r="A875" s="18" t="inlineStr">
        <is>
          <t xml:space="preserve">1.1.1.2.1.1.3.11.1</t>
        </is>
      </c>
      <c r="B875" s="18" t="inlineStr">
        <is>
          <t xml:space="preserve"/>
        </is>
      </c>
      <c r="C875" s="22" t="inlineStr">
        <is>
          <t xml:space="preserve">Труба ПВХ гофрированная_ / Легкая с протяжкой / 20 мм</t>
        </is>
      </c>
      <c r="D875" s="7" t="inlineStr">
        <is>
          <t xml:space="preserve"/>
        </is>
      </c>
      <c r="E875" s="7" t="inlineStr">
        <is>
          <t xml:space="preserve"/>
        </is>
      </c>
      <c r="F875" s="7" t="inlineStr">
        <is>
          <t xml:space="preserve">ПОГ М</t>
        </is>
      </c>
      <c r="G875" s="7" t="inlineStr">
        <is>
          <t xml:space="preserve">1</t>
        </is>
      </c>
      <c r="H875" s="8" t="n">
        <v>695</v>
      </c>
      <c r="I875" s="20" t="n">
        <v>16.85</v>
      </c>
      <c r="J875" s="19" t="n">
        <v/>
      </c>
      <c r="K875" s="19" t="n">
        <f>ROUND(I875,2)+J875</f>
        <v>16.85</v>
      </c>
      <c r="L875" s="19" t="n">
        <f>ROUND(H875*ROUND(I875,2),2)</f>
        <v>11710.75</v>
      </c>
      <c r="M875" s="19" t="n">
        <v/>
      </c>
      <c r="N875" s="19" t="n">
        <f>L875+M875</f>
        <v>11710.75</v>
      </c>
      <c r="O875" s="8" t="n">
        <v>695</v>
      </c>
      <c r="P875" s="20" t="n" hidden="false">
        <v>17.41</v>
      </c>
      <c r="Q875" s="19" t="n" hidden="false">
        <v/>
      </c>
      <c r="R875" s="19" t="n" hidden="false">
        <f>P875+Q875</f>
        <v>17.41</v>
      </c>
      <c r="S875" s="19" t="n" hidden="false">
        <f>ROUND(O875*P875,2)</f>
        <v>12099.95</v>
      </c>
      <c r="T875" s="19" t="n" hidden="false">
        <v/>
      </c>
      <c r="U875" s="19" t="n" hidden="false">
        <f>S875+T875</f>
        <v>12099.95</v>
      </c>
      <c r="V875" s="21" t="n" hidden="false">
        <f>U875/N875-1</f>
        <v>0.033234421364985334</v>
      </c>
      <c r="W875" s="8" t="n">
        <v>695</v>
      </c>
      <c r="X875" s="20" t="n" hidden="false">
        <v>35</v>
      </c>
      <c r="Y875" s="19" t="n" hidden="false">
        <v/>
      </c>
      <c r="Z875" s="19" t="n" hidden="false">
        <f>X875+Y875</f>
        <v>35</v>
      </c>
      <c r="AA875" s="19" t="n" hidden="false">
        <f>ROUND(W875*X875,2)</f>
        <v>24325</v>
      </c>
      <c r="AB875" s="19" t="n" hidden="false">
        <v/>
      </c>
      <c r="AC875" s="19" t="n" hidden="false">
        <f>AA875+AB875</f>
        <v>24325</v>
      </c>
      <c r="AD875" s="21" t="n" hidden="false">
        <f>AC875/N875-1</f>
        <v>1.077151335311573</v>
      </c>
      <c r="AE875" s="8" t="n">
        <v>695</v>
      </c>
      <c r="AF875" s="20" t="n" hidden="false">
        <v>80</v>
      </c>
      <c r="AG875" s="19" t="n" hidden="false">
        <v/>
      </c>
      <c r="AH875" s="19" t="n" hidden="false">
        <f>AF875+AG875</f>
        <v>80</v>
      </c>
      <c r="AI875" s="19" t="n" hidden="false">
        <f>ROUND(AE875*AF875,2)</f>
        <v>55600</v>
      </c>
      <c r="AJ875" s="19" t="n" hidden="false">
        <v/>
      </c>
      <c r="AK875" s="19" t="n" hidden="false">
        <f>AI875+AJ875</f>
        <v>55600</v>
      </c>
      <c r="AL875" s="21" t="n" hidden="false">
        <f>AK875/N875-1</f>
        <v>3.747774480712166</v>
      </c>
      <c r="AM875" s="8" t="n">
        <v>0</v>
      </c>
      <c r="AN875" s="19" t="n" hidden="false">
        <v>0</v>
      </c>
      <c r="AO875" s="19" t="n" hidden="false">
        <v/>
      </c>
      <c r="AP875" s="19" t="n" hidden="false">
        <f>AN875+AO875</f>
        <v>0</v>
      </c>
      <c r="AQ875" s="19" t="n" hidden="false">
        <f>ROUND(AM875*AN875,2)</f>
        <v>0</v>
      </c>
      <c r="AR875" s="19" t="n" hidden="false">
        <v/>
      </c>
      <c r="AS875" s="19" t="n" hidden="false">
        <f>AQ875+AR875</f>
        <v>0</v>
      </c>
      <c r="AT875" s="21" t="n" hidden="false">
        <f>AS875/N875-1</f>
        <v>-1</v>
      </c>
    </row>
    <row r="876" customFormat="false" hidden="false" outlineLevel="0" collapsed="false">
      <c r="A876" s="18" t="inlineStr">
        <is>
          <t xml:space="preserve">1.1.1.2.1.1.3.11.2</t>
        </is>
      </c>
      <c r="B876" s="18" t="inlineStr">
        <is>
          <t xml:space="preserve"/>
        </is>
      </c>
      <c r="C876" s="22" t="inlineStr">
        <is>
          <t xml:space="preserve">Труба ПВХ гофрированная_ / Легкая с протяжкой / 25 мм</t>
        </is>
      </c>
      <c r="D876" s="7" t="inlineStr">
        <is>
          <t xml:space="preserve"/>
        </is>
      </c>
      <c r="E876" s="7" t="inlineStr">
        <is>
          <t xml:space="preserve"/>
        </is>
      </c>
      <c r="F876" s="7" t="inlineStr">
        <is>
          <t xml:space="preserve">ПОГ М</t>
        </is>
      </c>
      <c r="G876" s="7" t="inlineStr">
        <is>
          <t xml:space="preserve">1</t>
        </is>
      </c>
      <c r="H876" s="8" t="n">
        <v>765</v>
      </c>
      <c r="I876" s="20" t="n">
        <v>25.75</v>
      </c>
      <c r="J876" s="19" t="n">
        <v/>
      </c>
      <c r="K876" s="19" t="n">
        <f>ROUND(I876,2)+J876</f>
        <v>25.75</v>
      </c>
      <c r="L876" s="19" t="n">
        <f>ROUND(H876*ROUND(I876,2),2)</f>
        <v>19698.75</v>
      </c>
      <c r="M876" s="19" t="n">
        <v/>
      </c>
      <c r="N876" s="19" t="n">
        <f>L876+M876</f>
        <v>19698.75</v>
      </c>
      <c r="O876" s="8" t="n">
        <v>765</v>
      </c>
      <c r="P876" s="20" t="n" hidden="false">
        <v>28.2</v>
      </c>
      <c r="Q876" s="19" t="n" hidden="false">
        <v/>
      </c>
      <c r="R876" s="19" t="n" hidden="false">
        <f>P876+Q876</f>
        <v>28.2</v>
      </c>
      <c r="S876" s="19" t="n" hidden="false">
        <f>ROUND(O876*P876,2)</f>
        <v>21573</v>
      </c>
      <c r="T876" s="19" t="n" hidden="false">
        <v/>
      </c>
      <c r="U876" s="19" t="n" hidden="false">
        <f>S876+T876</f>
        <v>21573</v>
      </c>
      <c r="V876" s="21" t="n" hidden="false">
        <f>U876/N876-1</f>
        <v>0.09514563106796126</v>
      </c>
      <c r="W876" s="8" t="n">
        <v>765</v>
      </c>
      <c r="X876" s="20" t="n" hidden="false">
        <v>45</v>
      </c>
      <c r="Y876" s="19" t="n" hidden="false">
        <v/>
      </c>
      <c r="Z876" s="19" t="n" hidden="false">
        <f>X876+Y876</f>
        <v>45</v>
      </c>
      <c r="AA876" s="19" t="n" hidden="false">
        <f>ROUND(W876*X876,2)</f>
        <v>34425</v>
      </c>
      <c r="AB876" s="19" t="n" hidden="false">
        <v/>
      </c>
      <c r="AC876" s="19" t="n" hidden="false">
        <f>AA876+AB876</f>
        <v>34425</v>
      </c>
      <c r="AD876" s="21" t="n" hidden="false">
        <f>AC876/N876-1</f>
        <v>0.7475728155339805</v>
      </c>
      <c r="AE876" s="8" t="n">
        <v>765</v>
      </c>
      <c r="AF876" s="20" t="n" hidden="false">
        <v>90</v>
      </c>
      <c r="AG876" s="19" t="n" hidden="false">
        <v/>
      </c>
      <c r="AH876" s="19" t="n" hidden="false">
        <f>AF876+AG876</f>
        <v>90</v>
      </c>
      <c r="AI876" s="19" t="n" hidden="false">
        <f>ROUND(AE876*AF876,2)</f>
        <v>68850</v>
      </c>
      <c r="AJ876" s="19" t="n" hidden="false">
        <v/>
      </c>
      <c r="AK876" s="19" t="n" hidden="false">
        <f>AI876+AJ876</f>
        <v>68850</v>
      </c>
      <c r="AL876" s="21" t="n" hidden="false">
        <f>AK876/N876-1</f>
        <v>2.495145631067961</v>
      </c>
      <c r="AM876" s="8" t="n">
        <v>0</v>
      </c>
      <c r="AN876" s="19" t="n" hidden="false">
        <v>0</v>
      </c>
      <c r="AO876" s="19" t="n" hidden="false">
        <v/>
      </c>
      <c r="AP876" s="19" t="n" hidden="false">
        <f>AN876+AO876</f>
        <v>0</v>
      </c>
      <c r="AQ876" s="19" t="n" hidden="false">
        <f>ROUND(AM876*AN876,2)</f>
        <v>0</v>
      </c>
      <c r="AR876" s="19" t="n" hidden="false">
        <v/>
      </c>
      <c r="AS876" s="19" t="n" hidden="false">
        <f>AQ876+AR876</f>
        <v>0</v>
      </c>
      <c r="AT876" s="21" t="n" hidden="false">
        <f>AS876/N876-1</f>
        <v>-1</v>
      </c>
    </row>
    <row r="877" customFormat="false" hidden="false" outlineLevel="0" collapsed="false">
      <c r="A877" s="18" t="inlineStr">
        <is>
          <t xml:space="preserve">1.1.1.2.1.1.3.11.3</t>
        </is>
      </c>
      <c r="B877" s="18" t="inlineStr">
        <is>
          <t xml:space="preserve"/>
        </is>
      </c>
      <c r="C877" s="22" t="inlineStr">
        <is>
          <t xml:space="preserve">Труба ПВХ гофрированная_ / Тяжелая с протяжкой / 32 мм</t>
        </is>
      </c>
      <c r="D877" s="7" t="inlineStr">
        <is>
          <t xml:space="preserve">Труба гибкая гофрированная легкая, серия HFR, из композиции
полиолифенов (без галогена), самозатухающая, с зондом</t>
        </is>
      </c>
      <c r="E877" s="7" t="inlineStr">
        <is>
          <t xml:space="preserve"/>
        </is>
      </c>
      <c r="F877" s="7" t="inlineStr">
        <is>
          <t xml:space="preserve">ПОГ М</t>
        </is>
      </c>
      <c r="G877" s="7" t="inlineStr">
        <is>
          <t xml:space="preserve">1</t>
        </is>
      </c>
      <c r="H877" s="8" t="n">
        <v>844</v>
      </c>
      <c r="I877" s="20" t="n">
        <v>66.02</v>
      </c>
      <c r="J877" s="19" t="n">
        <v/>
      </c>
      <c r="K877" s="19" t="n">
        <f>ROUND(I877,2)+J877</f>
        <v>66.02</v>
      </c>
      <c r="L877" s="19" t="n">
        <f>ROUND(H877*ROUND(I877,2),2)</f>
        <v>55720.88</v>
      </c>
      <c r="M877" s="19" t="n">
        <v/>
      </c>
      <c r="N877" s="19" t="n">
        <f>L877+M877</f>
        <v>55720.88</v>
      </c>
      <c r="O877" s="8" t="n">
        <v>844</v>
      </c>
      <c r="P877" s="20" t="n" hidden="false">
        <v>191.44</v>
      </c>
      <c r="Q877" s="19" t="n" hidden="false">
        <v/>
      </c>
      <c r="R877" s="19" t="n" hidden="false">
        <f>P877+Q877</f>
        <v>191.44</v>
      </c>
      <c r="S877" s="19" t="n" hidden="false">
        <f>ROUND(O877*P877,2)</f>
        <v>161575.36</v>
      </c>
      <c r="T877" s="19" t="n" hidden="false">
        <v/>
      </c>
      <c r="U877" s="19" t="n" hidden="false">
        <f>S877+T877</f>
        <v>161575.36</v>
      </c>
      <c r="V877" s="21" t="n" hidden="false">
        <f>U877/N877-1</f>
        <v>1.8997273553468643</v>
      </c>
      <c r="W877" s="8" t="n">
        <v>844</v>
      </c>
      <c r="X877" s="20" t="n" hidden="false">
        <v>65</v>
      </c>
      <c r="Y877" s="19" t="n" hidden="false">
        <v/>
      </c>
      <c r="Z877" s="19" t="n" hidden="false">
        <f>X877+Y877</f>
        <v>65</v>
      </c>
      <c r="AA877" s="19" t="n" hidden="false">
        <f>ROUND(W877*X877,2)</f>
        <v>54860</v>
      </c>
      <c r="AB877" s="19" t="n" hidden="false">
        <v/>
      </c>
      <c r="AC877" s="19" t="n" hidden="false">
        <f>AA877+AB877</f>
        <v>54860</v>
      </c>
      <c r="AD877" s="21" t="n" hidden="false">
        <f>AC877/N877-1</f>
        <v>-0.015449863677673425</v>
      </c>
      <c r="AE877" s="8" t="n">
        <v>844</v>
      </c>
      <c r="AF877" s="20" t="n" hidden="false">
        <v>120</v>
      </c>
      <c r="AG877" s="19" t="n" hidden="false">
        <v/>
      </c>
      <c r="AH877" s="19" t="n" hidden="false">
        <f>AF877+AG877</f>
        <v>120</v>
      </c>
      <c r="AI877" s="19" t="n" hidden="false">
        <f>ROUND(AE877*AF877,2)</f>
        <v>101280</v>
      </c>
      <c r="AJ877" s="19" t="n" hidden="false">
        <v/>
      </c>
      <c r="AK877" s="19" t="n" hidden="false">
        <f>AI877+AJ877</f>
        <v>101280</v>
      </c>
      <c r="AL877" s="21" t="n" hidden="false">
        <f>AK877/N877-1</f>
        <v>0.8176310209027569</v>
      </c>
      <c r="AM877" s="8" t="n">
        <v>0</v>
      </c>
      <c r="AN877" s="19" t="n" hidden="false">
        <v>0</v>
      </c>
      <c r="AO877" s="19" t="n" hidden="false">
        <v/>
      </c>
      <c r="AP877" s="19" t="n" hidden="false">
        <f>AN877+AO877</f>
        <v>0</v>
      </c>
      <c r="AQ877" s="19" t="n" hidden="false">
        <f>ROUND(AM877*AN877,2)</f>
        <v>0</v>
      </c>
      <c r="AR877" s="19" t="n" hidden="false">
        <v/>
      </c>
      <c r="AS877" s="19" t="n" hidden="false">
        <f>AQ877+AR877</f>
        <v>0</v>
      </c>
      <c r="AT877" s="21" t="n" hidden="false">
        <f>AS877/N877-1</f>
        <v>-1</v>
      </c>
    </row>
    <row r="878" customFormat="false" hidden="false" outlineLevel="0" collapsed="false">
      <c r="A878" s="18" t="inlineStr">
        <is>
          <t xml:space="preserve">1.1.1.2.1.1.3.12</t>
        </is>
      </c>
      <c r="B878" s="18" t="inlineStr">
        <is>
          <t xml:space="preserve"/>
        </is>
      </c>
      <c r="C878" s="18" t="inlineStr">
        <is>
          <t xml:space="preserve">Монтаж трубы ПВХ, ПНД для кабеля / до 32мм</t>
        </is>
      </c>
      <c r="D878" s="7" t="inlineStr">
        <is>
          <t xml:space="preserve">ЭМ</t>
        </is>
      </c>
      <c r="E878" s="7" t="inlineStr">
        <is>
          <t xml:space="preserve">Выгружается из БО по объектам BIM-КЦ</t>
        </is>
      </c>
      <c r="F878" s="7" t="inlineStr">
        <is>
          <t xml:space="preserve">ПОГ М</t>
        </is>
      </c>
      <c r="G878" s="7" t="inlineStr">
        <is>
          <t xml:space="preserve">1</t>
        </is>
      </c>
      <c r="H878" s="8" t="n">
        <v>11360</v>
      </c>
      <c r="I878" s="19" t="n">
        <f>ROUND((L879+L880)/H878,2)</f>
        <v>38.45</v>
      </c>
      <c r="J878" s="20" t="n">
        <v>83</v>
      </c>
      <c r="K878" s="19" t="n">
        <f>I878+ROUND(J878,2)</f>
        <v>121.45</v>
      </c>
      <c r="L878" s="19" t="n">
        <f>ROUND(H878*I878,2)</f>
        <v>436792</v>
      </c>
      <c r="M878" s="19" t="n">
        <f>ROUND(H878*ROUND(J878,2),2)</f>
        <v>942880</v>
      </c>
      <c r="N878" s="19" t="n">
        <f>L878+M878</f>
        <v>1379672</v>
      </c>
      <c r="O878" s="8" t="n">
        <v>11360</v>
      </c>
      <c r="P878" s="19" t="n" hidden="false">
        <f>ROUND((S879+S880)/O878,2)</f>
        <v>45.88</v>
      </c>
      <c r="Q878" s="20" t="n" hidden="false">
        <v>112.8</v>
      </c>
      <c r="R878" s="19" t="n" hidden="false">
        <f>P878+Q878</f>
        <v>158.68</v>
      </c>
      <c r="S878" s="19" t="n" hidden="false">
        <f>ROUND(O878*P878,2)</f>
        <v>521196.8</v>
      </c>
      <c r="T878" s="19" t="n" hidden="false">
        <f>ROUND(O878*Q878,2)</f>
        <v>1281408</v>
      </c>
      <c r="U878" s="19" t="n" hidden="false">
        <f>S878+T878</f>
        <v>1802604.8</v>
      </c>
      <c r="V878" s="21" t="n" hidden="false">
        <f>U878/N878-1</f>
        <v>0.3065459036640594</v>
      </c>
      <c r="W878" s="8" t="n">
        <v>11360</v>
      </c>
      <c r="X878" s="19" t="n" hidden="false">
        <f>ROUND((AA879+AA880)/W878,2)</f>
        <v>65.12</v>
      </c>
      <c r="Y878" s="20" t="n" hidden="false">
        <v>215</v>
      </c>
      <c r="Z878" s="19" t="n" hidden="false">
        <f>X878+Y878</f>
        <v>280.12</v>
      </c>
      <c r="AA878" s="19" t="n" hidden="false">
        <f>ROUND(W878*X878,2)</f>
        <v>739763.2</v>
      </c>
      <c r="AB878" s="19" t="n" hidden="false">
        <f>ROUND(W878*Y878,2)</f>
        <v>2442400</v>
      </c>
      <c r="AC878" s="19" t="n" hidden="false">
        <f>AA878+AB878</f>
        <v>3182163.2</v>
      </c>
      <c r="AD878" s="21" t="n" hidden="false">
        <f>AC878/N878-1</f>
        <v>1.3064635652531909</v>
      </c>
      <c r="AE878" s="8" t="n">
        <v>11360</v>
      </c>
      <c r="AF878" s="19" t="n" hidden="false">
        <f>ROUND((AI879+AI880)/AE878,2)</f>
        <v>120</v>
      </c>
      <c r="AG878" s="20" t="n" hidden="false">
        <v>160</v>
      </c>
      <c r="AH878" s="19" t="n" hidden="false">
        <f>AF878+AG878</f>
        <v>280</v>
      </c>
      <c r="AI878" s="19" t="n" hidden="false">
        <f>ROUND(AE878*AF878,2)</f>
        <v>1363200</v>
      </c>
      <c r="AJ878" s="19" t="n" hidden="false">
        <f>ROUND(AE878*AG878,2)</f>
        <v>1817600</v>
      </c>
      <c r="AK878" s="19" t="n" hidden="false">
        <f>AI878+AJ878</f>
        <v>3180800</v>
      </c>
      <c r="AL878" s="21" t="n" hidden="false">
        <f>AK878/N878-1</f>
        <v>1.3054755043227666</v>
      </c>
      <c r="AM878" s="8" t="n">
        <v>0</v>
      </c>
      <c r="AN878" s="19" t="n" hidden="false">
        <f>ROUND((AQ879+AQ880)/AM878,2)</f>
        <v>0</v>
      </c>
      <c r="AO878" s="19" t="n" hidden="false">
        <v>0</v>
      </c>
      <c r="AP878" s="19" t="n" hidden="false">
        <f>AN878+AO878</f>
        <v>0</v>
      </c>
      <c r="AQ878" s="19" t="n" hidden="false">
        <f>ROUND(AM878*AN878,2)</f>
        <v>0</v>
      </c>
      <c r="AR878" s="19" t="n" hidden="false">
        <f>ROUND(AM878*AO878,2)</f>
        <v>0</v>
      </c>
      <c r="AS878" s="19" t="n" hidden="false">
        <f>AQ878+AR878</f>
        <v>0</v>
      </c>
      <c r="AT878" s="21" t="n" hidden="false">
        <f>AS878/N878-1</f>
        <v>-1</v>
      </c>
    </row>
    <row r="879" customFormat="false" hidden="false" outlineLevel="0" collapsed="false">
      <c r="A879" s="18" t="inlineStr">
        <is>
          <t xml:space="preserve">1.1.1.2.1.1.3.12.1</t>
        </is>
      </c>
      <c r="B879" s="18" t="inlineStr">
        <is>
          <t xml:space="preserve"/>
        </is>
      </c>
      <c r="C879" s="22" t="inlineStr">
        <is>
          <t xml:space="preserve">Труба ПВХ гофрированная_ / Легкая с протяжкой / 32 мм</t>
        </is>
      </c>
      <c r="D879" s="7" t="inlineStr">
        <is>
          <t xml:space="preserve"/>
        </is>
      </c>
      <c r="E879" s="7" t="inlineStr">
        <is>
          <t xml:space="preserve"/>
        </is>
      </c>
      <c r="F879" s="7" t="inlineStr">
        <is>
          <t xml:space="preserve">ПОГ М</t>
        </is>
      </c>
      <c r="G879" s="7" t="inlineStr">
        <is>
          <t xml:space="preserve">1</t>
        </is>
      </c>
      <c r="H879" s="8" t="n">
        <v>11225</v>
      </c>
      <c r="I879" s="20" t="n">
        <v>38.27</v>
      </c>
      <c r="J879" s="19" t="n">
        <v/>
      </c>
      <c r="K879" s="19" t="n">
        <f>ROUND(I879,2)+J879</f>
        <v>38.27</v>
      </c>
      <c r="L879" s="19" t="n">
        <f>ROUND(H879*ROUND(I879,2),2)</f>
        <v>429580.75</v>
      </c>
      <c r="M879" s="19" t="n">
        <v/>
      </c>
      <c r="N879" s="19" t="n">
        <f>L879+M879</f>
        <v>429580.75</v>
      </c>
      <c r="O879" s="8" t="n">
        <v>11225</v>
      </c>
      <c r="P879" s="20" t="n" hidden="false">
        <v>45.85</v>
      </c>
      <c r="Q879" s="19" t="n" hidden="false">
        <v/>
      </c>
      <c r="R879" s="19" t="n" hidden="false">
        <f>P879+Q879</f>
        <v>45.85</v>
      </c>
      <c r="S879" s="19" t="n" hidden="false">
        <f>ROUND(O879*P879,2)</f>
        <v>514666.25</v>
      </c>
      <c r="T879" s="19" t="n" hidden="false">
        <v/>
      </c>
      <c r="U879" s="19" t="n" hidden="false">
        <f>S879+T879</f>
        <v>514666.25</v>
      </c>
      <c r="V879" s="21" t="n" hidden="false">
        <f>U879/N879-1</f>
        <v>0.19806637052521547</v>
      </c>
      <c r="W879" s="8" t="n">
        <v>11225</v>
      </c>
      <c r="X879" s="20" t="n" hidden="false">
        <v>65</v>
      </c>
      <c r="Y879" s="19" t="n" hidden="false">
        <v/>
      </c>
      <c r="Z879" s="19" t="n" hidden="false">
        <f>X879+Y879</f>
        <v>65</v>
      </c>
      <c r="AA879" s="19" t="n" hidden="false">
        <f>ROUND(W879*X879,2)</f>
        <v>729625</v>
      </c>
      <c r="AB879" s="19" t="n" hidden="false">
        <v/>
      </c>
      <c r="AC879" s="19" t="n" hidden="false">
        <f>AA879+AB879</f>
        <v>729625</v>
      </c>
      <c r="AD879" s="21" t="n" hidden="false">
        <f>AC879/N879-1</f>
        <v>0.6984583224457799</v>
      </c>
      <c r="AE879" s="8" t="n">
        <v>11225</v>
      </c>
      <c r="AF879" s="20" t="n" hidden="false">
        <v>120</v>
      </c>
      <c r="AG879" s="19" t="n" hidden="false">
        <v/>
      </c>
      <c r="AH879" s="19" t="n" hidden="false">
        <f>AF879+AG879</f>
        <v>120</v>
      </c>
      <c r="AI879" s="19" t="n" hidden="false">
        <f>ROUND(AE879*AF879,2)</f>
        <v>1347000</v>
      </c>
      <c r="AJ879" s="19" t="n" hidden="false">
        <v/>
      </c>
      <c r="AK879" s="19" t="n" hidden="false">
        <f>AI879+AJ879</f>
        <v>1347000</v>
      </c>
      <c r="AL879" s="21" t="n" hidden="false">
        <f>AK879/N879-1</f>
        <v>2.135615364515286</v>
      </c>
      <c r="AM879" s="8" t="n">
        <v>0</v>
      </c>
      <c r="AN879" s="19" t="n" hidden="false">
        <v>0</v>
      </c>
      <c r="AO879" s="19" t="n" hidden="false">
        <v/>
      </c>
      <c r="AP879" s="19" t="n" hidden="false">
        <f>AN879+AO879</f>
        <v>0</v>
      </c>
      <c r="AQ879" s="19" t="n" hidden="false">
        <f>ROUND(AM879*AN879,2)</f>
        <v>0</v>
      </c>
      <c r="AR879" s="19" t="n" hidden="false">
        <v/>
      </c>
      <c r="AS879" s="19" t="n" hidden="false">
        <f>AQ879+AR879</f>
        <v>0</v>
      </c>
      <c r="AT879" s="21" t="n" hidden="false">
        <f>AS879/N879-1</f>
        <v>-1</v>
      </c>
    </row>
    <row r="880" customFormat="false" hidden="false" outlineLevel="0" collapsed="false">
      <c r="A880" s="18" t="inlineStr">
        <is>
          <t xml:space="preserve">1.1.1.2.1.1.3.12.2</t>
        </is>
      </c>
      <c r="B880" s="18" t="inlineStr">
        <is>
          <t xml:space="preserve"/>
        </is>
      </c>
      <c r="C880" s="22" t="inlineStr">
        <is>
          <t xml:space="preserve">Труба ПВХ гофрированная_ / ОКЛ (10132-E90)  / D=32 мм</t>
        </is>
      </c>
      <c r="D880" s="7" t="inlineStr">
        <is>
          <t xml:space="preserve"/>
        </is>
      </c>
      <c r="E880" s="7" t="inlineStr">
        <is>
          <t xml:space="preserve"/>
        </is>
      </c>
      <c r="F880" s="7" t="inlineStr">
        <is>
          <t xml:space="preserve">ПОГ М</t>
        </is>
      </c>
      <c r="G880" s="7" t="inlineStr">
        <is>
          <t xml:space="preserve">1</t>
        </is>
      </c>
      <c r="H880" s="8" t="n">
        <v>135</v>
      </c>
      <c r="I880" s="20" t="n">
        <v>53.2</v>
      </c>
      <c r="J880" s="19" t="n">
        <v/>
      </c>
      <c r="K880" s="19" t="n">
        <f>ROUND(I880,2)+J880</f>
        <v>53.2</v>
      </c>
      <c r="L880" s="19" t="n">
        <f>ROUND(H880*ROUND(I880,2),2)</f>
        <v>7182</v>
      </c>
      <c r="M880" s="19" t="n">
        <v/>
      </c>
      <c r="N880" s="19" t="n">
        <f>L880+M880</f>
        <v>7182</v>
      </c>
      <c r="O880" s="8" t="n">
        <v>135</v>
      </c>
      <c r="P880" s="20" t="n" hidden="false">
        <v>48.32</v>
      </c>
      <c r="Q880" s="19" t="n" hidden="false">
        <v/>
      </c>
      <c r="R880" s="19" t="n" hidden="false">
        <f>P880+Q880</f>
        <v>48.32</v>
      </c>
      <c r="S880" s="19" t="n" hidden="false">
        <f>ROUND(O880*P880,2)</f>
        <v>6523.2</v>
      </c>
      <c r="T880" s="19" t="n" hidden="false">
        <v/>
      </c>
      <c r="U880" s="19" t="n" hidden="false">
        <f>S880+T880</f>
        <v>6523.2</v>
      </c>
      <c r="V880" s="21" t="n" hidden="false">
        <f>U880/N880-1</f>
        <v>-0.09172932330827066</v>
      </c>
      <c r="W880" s="8" t="n">
        <v>135</v>
      </c>
      <c r="X880" s="20" t="n" hidden="false">
        <v>75</v>
      </c>
      <c r="Y880" s="19" t="n" hidden="false">
        <v/>
      </c>
      <c r="Z880" s="19" t="n" hidden="false">
        <f>X880+Y880</f>
        <v>75</v>
      </c>
      <c r="AA880" s="19" t="n" hidden="false">
        <f>ROUND(W880*X880,2)</f>
        <v>10125</v>
      </c>
      <c r="AB880" s="19" t="n" hidden="false">
        <v/>
      </c>
      <c r="AC880" s="19" t="n" hidden="false">
        <f>AA880+AB880</f>
        <v>10125</v>
      </c>
      <c r="AD880" s="21" t="n" hidden="false">
        <f>AC880/N880-1</f>
        <v>0.40977443609022557</v>
      </c>
      <c r="AE880" s="8" t="n">
        <v>135</v>
      </c>
      <c r="AF880" s="20" t="n" hidden="false">
        <v>120</v>
      </c>
      <c r="AG880" s="19" t="n" hidden="false">
        <v/>
      </c>
      <c r="AH880" s="19" t="n" hidden="false">
        <f>AF880+AG880</f>
        <v>120</v>
      </c>
      <c r="AI880" s="19" t="n" hidden="false">
        <f>ROUND(AE880*AF880,2)</f>
        <v>16200</v>
      </c>
      <c r="AJ880" s="19" t="n" hidden="false">
        <v/>
      </c>
      <c r="AK880" s="19" t="n" hidden="false">
        <f>AI880+AJ880</f>
        <v>16200</v>
      </c>
      <c r="AL880" s="21" t="n" hidden="false">
        <f>AK880/N880-1</f>
        <v>1.255639097744361</v>
      </c>
      <c r="AM880" s="8" t="n">
        <v>0</v>
      </c>
      <c r="AN880" s="19" t="n" hidden="false">
        <v>0</v>
      </c>
      <c r="AO880" s="19" t="n" hidden="false">
        <v/>
      </c>
      <c r="AP880" s="19" t="n" hidden="false">
        <f>AN880+AO880</f>
        <v>0</v>
      </c>
      <c r="AQ880" s="19" t="n" hidden="false">
        <f>ROUND(AM880*AN880,2)</f>
        <v>0</v>
      </c>
      <c r="AR880" s="19" t="n" hidden="false">
        <v/>
      </c>
      <c r="AS880" s="19" t="n" hidden="false">
        <f>AQ880+AR880</f>
        <v>0</v>
      </c>
      <c r="AT880" s="21" t="n" hidden="false">
        <f>AS880/N880-1</f>
        <v>-1</v>
      </c>
    </row>
    <row r="881" customFormat="false" hidden="false" outlineLevel="0" collapsed="false">
      <c r="A881" s="18" t="inlineStr">
        <is>
          <t xml:space="preserve">1.1.1.2.1.1.3.13</t>
        </is>
      </c>
      <c r="B881" s="18" t="inlineStr">
        <is>
          <t xml:space="preserve"/>
        </is>
      </c>
      <c r="C881" s="18" t="inlineStr">
        <is>
          <t xml:space="preserve">Монтаж трубы ПВХ, ПНД для кабеля / от 40мм до 100мм</t>
        </is>
      </c>
      <c r="D881" s="7" t="inlineStr">
        <is>
          <t xml:space="preserve">ЭМ</t>
        </is>
      </c>
      <c r="E881" s="7" t="inlineStr">
        <is>
          <t xml:space="preserve">Выгружается из БО по объектам BIM-КЦ</t>
        </is>
      </c>
      <c r="F881" s="7" t="inlineStr">
        <is>
          <t xml:space="preserve">ПОГ М</t>
        </is>
      </c>
      <c r="G881" s="7" t="inlineStr">
        <is>
          <t xml:space="preserve">1</t>
        </is>
      </c>
      <c r="H881" s="8" t="n">
        <v>14090</v>
      </c>
      <c r="I881" s="19" t="n">
        <f>ROUND((L882+L883+L884+L885+L886)/H881,2)</f>
        <v>107.79</v>
      </c>
      <c r="J881" s="20" t="n">
        <v>95</v>
      </c>
      <c r="K881" s="19" t="n">
        <f>I881+ROUND(J881,2)</f>
        <v>202.79</v>
      </c>
      <c r="L881" s="19" t="n">
        <f>ROUND(H881*I881,2)</f>
        <v>1518761.1</v>
      </c>
      <c r="M881" s="19" t="n">
        <f>ROUND(H881*ROUND(J881,2),2)</f>
        <v>1338550</v>
      </c>
      <c r="N881" s="19" t="n">
        <f>L881+M881</f>
        <v>2857311.1</v>
      </c>
      <c r="O881" s="8" t="n">
        <v>14090</v>
      </c>
      <c r="P881" s="19" t="n" hidden="false">
        <f>ROUND((S882+S883+S884+S885+S886)/O881,2)</f>
        <v>126.1</v>
      </c>
      <c r="Q881" s="20" t="n" hidden="false">
        <v>132</v>
      </c>
      <c r="R881" s="19" t="n" hidden="false">
        <f>P881+Q881</f>
        <v>258.1</v>
      </c>
      <c r="S881" s="19" t="n" hidden="false">
        <f>ROUND(O881*P881,2)</f>
        <v>1776749</v>
      </c>
      <c r="T881" s="19" t="n" hidden="false">
        <f>ROUND(O881*Q881,2)</f>
        <v>1859880</v>
      </c>
      <c r="U881" s="19" t="n" hidden="false">
        <f>S881+T881</f>
        <v>3636629</v>
      </c>
      <c r="V881" s="21" t="n" hidden="false">
        <f>U881/N881-1</f>
        <v>0.2727452043986389</v>
      </c>
      <c r="W881" s="8" t="n">
        <v>14090</v>
      </c>
      <c r="X881" s="19" t="n" hidden="false">
        <f>ROUND((AA882+AA883+AA884+AA885+AA886)/W881,2)</f>
        <v>125.23</v>
      </c>
      <c r="Y881" s="20" t="n" hidden="false">
        <v>215</v>
      </c>
      <c r="Z881" s="19" t="n" hidden="false">
        <f>X881+Y881</f>
        <v>340.23</v>
      </c>
      <c r="AA881" s="19" t="n" hidden="false">
        <f>ROUND(W881*X881,2)</f>
        <v>1764490.7</v>
      </c>
      <c r="AB881" s="19" t="n" hidden="false">
        <f>ROUND(W881*Y881,2)</f>
        <v>3029350</v>
      </c>
      <c r="AC881" s="19" t="n" hidden="false">
        <f>AA881+AB881</f>
        <v>4793840.7</v>
      </c>
      <c r="AD881" s="21" t="n" hidden="false">
        <f>AC881/N881-1</f>
        <v>0.6777454509591203</v>
      </c>
      <c r="AE881" s="8" t="n">
        <v>14090</v>
      </c>
      <c r="AF881" s="19" t="n" hidden="false">
        <f>ROUND((AI882+AI883+AI884+AI885+AI886)/AE881,2)</f>
        <v>290.73</v>
      </c>
      <c r="AG881" s="20" t="n" hidden="false">
        <v>160</v>
      </c>
      <c r="AH881" s="19" t="n" hidden="false">
        <f>AF881+AG881</f>
        <v>450.73</v>
      </c>
      <c r="AI881" s="19" t="n" hidden="false">
        <f>ROUND(AE881*AF881,2)</f>
        <v>4096385.7</v>
      </c>
      <c r="AJ881" s="19" t="n" hidden="false">
        <f>ROUND(AE881*AG881,2)</f>
        <v>2254400</v>
      </c>
      <c r="AK881" s="19" t="n" hidden="false">
        <f>AI881+AJ881</f>
        <v>6350785.7</v>
      </c>
      <c r="AL881" s="21" t="n" hidden="false">
        <f>AK881/N881-1</f>
        <v>1.2226441146013118</v>
      </c>
      <c r="AM881" s="8" t="n">
        <v>0</v>
      </c>
      <c r="AN881" s="19" t="n" hidden="false">
        <f>ROUND((AQ882+AQ883+AQ884+AQ885+AQ886)/AM881,2)</f>
        <v>0</v>
      </c>
      <c r="AO881" s="19" t="n" hidden="false">
        <v>0</v>
      </c>
      <c r="AP881" s="19" t="n" hidden="false">
        <f>AN881+AO881</f>
        <v>0</v>
      </c>
      <c r="AQ881" s="19" t="n" hidden="false">
        <f>ROUND(AM881*AN881,2)</f>
        <v>0</v>
      </c>
      <c r="AR881" s="19" t="n" hidden="false">
        <f>ROUND(AM881*AO881,2)</f>
        <v>0</v>
      </c>
      <c r="AS881" s="19" t="n" hidden="false">
        <f>AQ881+AR881</f>
        <v>0</v>
      </c>
      <c r="AT881" s="21" t="n" hidden="false">
        <f>AS881/N881-1</f>
        <v>-1</v>
      </c>
    </row>
    <row r="882" customFormat="false" hidden="false" outlineLevel="0" collapsed="false">
      <c r="A882" s="18" t="inlineStr">
        <is>
          <t xml:space="preserve">1.1.1.2.1.1.3.13.1</t>
        </is>
      </c>
      <c r="B882" s="18" t="inlineStr">
        <is>
          <t xml:space="preserve"/>
        </is>
      </c>
      <c r="C882" s="22" t="inlineStr">
        <is>
          <t xml:space="preserve">Труба полимерная гофрированная_ / ССД-Пайп, 800N, SN22, с протяжкой / OD=50 мм</t>
        </is>
      </c>
      <c r="D882" s="7" t="inlineStr">
        <is>
          <t xml:space="preserve">Труба гибкая гофрированная, из самозатухающей композиции
ПВХ , для ОКЛ , с
протяжкой, наружным диаметром</t>
        </is>
      </c>
      <c r="E882" s="7" t="inlineStr">
        <is>
          <t xml:space="preserve"/>
        </is>
      </c>
      <c r="F882" s="7" t="inlineStr">
        <is>
          <t xml:space="preserve">ПОГ М</t>
        </is>
      </c>
      <c r="G882" s="7" t="inlineStr">
        <is>
          <t xml:space="preserve">1</t>
        </is>
      </c>
      <c r="H882" s="8" t="n">
        <v>2785</v>
      </c>
      <c r="I882" s="20" t="n">
        <v>130</v>
      </c>
      <c r="J882" s="19" t="n">
        <v/>
      </c>
      <c r="K882" s="19" t="n">
        <f>ROUND(I882,2)+J882</f>
        <v>130</v>
      </c>
      <c r="L882" s="19" t="n">
        <f>ROUND(H882*ROUND(I882,2),2)</f>
        <v>362050</v>
      </c>
      <c r="M882" s="19" t="n">
        <v/>
      </c>
      <c r="N882" s="19" t="n">
        <f>L882+M882</f>
        <v>362050</v>
      </c>
      <c r="O882" s="8" t="n">
        <v>2785</v>
      </c>
      <c r="P882" s="20" t="n" hidden="false">
        <v>48.32</v>
      </c>
      <c r="Q882" s="19" t="n" hidden="false">
        <v/>
      </c>
      <c r="R882" s="19" t="n" hidden="false">
        <f>P882+Q882</f>
        <v>48.32</v>
      </c>
      <c r="S882" s="19" t="n" hidden="false">
        <f>ROUND(O882*P882,2)</f>
        <v>134571.2</v>
      </c>
      <c r="T882" s="19" t="n" hidden="false">
        <v/>
      </c>
      <c r="U882" s="19" t="n" hidden="false">
        <f>S882+T882</f>
        <v>134571.2</v>
      </c>
      <c r="V882" s="21" t="n" hidden="false">
        <f>U882/N882-1</f>
        <v>-0.6283076923076922</v>
      </c>
      <c r="W882" s="8" t="n">
        <v>2785</v>
      </c>
      <c r="X882" s="20" t="n" hidden="false">
        <v>235</v>
      </c>
      <c r="Y882" s="19" t="n" hidden="false">
        <v/>
      </c>
      <c r="Z882" s="19" t="n" hidden="false">
        <f>X882+Y882</f>
        <v>235</v>
      </c>
      <c r="AA882" s="19" t="n" hidden="false">
        <f>ROUND(W882*X882,2)</f>
        <v>654475</v>
      </c>
      <c r="AB882" s="19" t="n" hidden="false">
        <v/>
      </c>
      <c r="AC882" s="19" t="n" hidden="false">
        <f>AA882+AB882</f>
        <v>654475</v>
      </c>
      <c r="AD882" s="21" t="n" hidden="false">
        <f>AC882/N882-1</f>
        <v>0.8076923076923077</v>
      </c>
      <c r="AE882" s="8" t="n">
        <v>2785</v>
      </c>
      <c r="AF882" s="20" t="n" hidden="false">
        <v>350</v>
      </c>
      <c r="AG882" s="19" t="n" hidden="false">
        <v/>
      </c>
      <c r="AH882" s="19" t="n" hidden="false">
        <f>AF882+AG882</f>
        <v>350</v>
      </c>
      <c r="AI882" s="19" t="n" hidden="false">
        <f>ROUND(AE882*AF882,2)</f>
        <v>974750</v>
      </c>
      <c r="AJ882" s="19" t="n" hidden="false">
        <v/>
      </c>
      <c r="AK882" s="19" t="n" hidden="false">
        <f>AI882+AJ882</f>
        <v>974750</v>
      </c>
      <c r="AL882" s="21" t="n" hidden="false">
        <f>AK882/N882-1</f>
        <v>1.6923076923076925</v>
      </c>
      <c r="AM882" s="8" t="n">
        <v>0</v>
      </c>
      <c r="AN882" s="19" t="n" hidden="false">
        <v>0</v>
      </c>
      <c r="AO882" s="19" t="n" hidden="false">
        <v/>
      </c>
      <c r="AP882" s="19" t="n" hidden="false">
        <f>AN882+AO882</f>
        <v>0</v>
      </c>
      <c r="AQ882" s="19" t="n" hidden="false">
        <f>ROUND(AM882*AN882,2)</f>
        <v>0</v>
      </c>
      <c r="AR882" s="19" t="n" hidden="false">
        <v/>
      </c>
      <c r="AS882" s="19" t="n" hidden="false">
        <f>AQ882+AR882</f>
        <v>0</v>
      </c>
      <c r="AT882" s="21" t="n" hidden="false">
        <f>AS882/N882-1</f>
        <v>-1</v>
      </c>
    </row>
    <row r="883" customFormat="false" hidden="false" outlineLevel="0" collapsed="false">
      <c r="A883" s="18" t="inlineStr">
        <is>
          <t xml:space="preserve">1.1.1.2.1.1.3.13.2</t>
        </is>
      </c>
      <c r="B883" s="18" t="inlineStr">
        <is>
          <t xml:space="preserve"/>
        </is>
      </c>
      <c r="C883" s="22" t="inlineStr">
        <is>
          <t xml:space="preserve">Труба ПВХ гофрированная_ / Легкая с протяжкой / 50 мм</t>
        </is>
      </c>
      <c r="D883" s="7" t="inlineStr">
        <is>
          <t xml:space="preserve"/>
        </is>
      </c>
      <c r="E883" s="7" t="inlineStr">
        <is>
          <t xml:space="preserve"/>
        </is>
      </c>
      <c r="F883" s="7" t="inlineStr">
        <is>
          <t xml:space="preserve">ПОГ М</t>
        </is>
      </c>
      <c r="G883" s="7" t="inlineStr">
        <is>
          <t xml:space="preserve">1</t>
        </is>
      </c>
      <c r="H883" s="8" t="n">
        <v>725</v>
      </c>
      <c r="I883" s="20" t="n">
        <v>86.16</v>
      </c>
      <c r="J883" s="19" t="n">
        <v/>
      </c>
      <c r="K883" s="19" t="n">
        <f>ROUND(I883,2)+J883</f>
        <v>86.16</v>
      </c>
      <c r="L883" s="19" t="n">
        <f>ROUND(H883*ROUND(I883,2),2)</f>
        <v>62466</v>
      </c>
      <c r="M883" s="19" t="n">
        <v/>
      </c>
      <c r="N883" s="19" t="n">
        <f>L883+M883</f>
        <v>62466</v>
      </c>
      <c r="O883" s="8" t="n">
        <v>725</v>
      </c>
      <c r="P883" s="20" t="n" hidden="false">
        <v>144.44</v>
      </c>
      <c r="Q883" s="19" t="n" hidden="false">
        <v/>
      </c>
      <c r="R883" s="19" t="n" hidden="false">
        <f>P883+Q883</f>
        <v>144.44</v>
      </c>
      <c r="S883" s="19" t="n" hidden="false">
        <f>ROUND(O883*P883,2)</f>
        <v>104719</v>
      </c>
      <c r="T883" s="19" t="n" hidden="false">
        <v/>
      </c>
      <c r="U883" s="19" t="n" hidden="false">
        <f>S883+T883</f>
        <v>104719</v>
      </c>
      <c r="V883" s="21" t="n" hidden="false">
        <f>U883/N883-1</f>
        <v>0.6764159702878365</v>
      </c>
      <c r="W883" s="8" t="n">
        <v>725</v>
      </c>
      <c r="X883" s="20" t="n" hidden="false">
        <v>107</v>
      </c>
      <c r="Y883" s="19" t="n" hidden="false">
        <v/>
      </c>
      <c r="Z883" s="19" t="n" hidden="false">
        <f>X883+Y883</f>
        <v>107</v>
      </c>
      <c r="AA883" s="19" t="n" hidden="false">
        <f>ROUND(W883*X883,2)</f>
        <v>77575</v>
      </c>
      <c r="AB883" s="19" t="n" hidden="false">
        <v/>
      </c>
      <c r="AC883" s="19" t="n" hidden="false">
        <f>AA883+AB883</f>
        <v>77575</v>
      </c>
      <c r="AD883" s="21" t="n" hidden="false">
        <f>AC883/N883-1</f>
        <v>0.24187558031569178</v>
      </c>
      <c r="AE883" s="8" t="n">
        <v>725</v>
      </c>
      <c r="AF883" s="20" t="n" hidden="false">
        <v>350</v>
      </c>
      <c r="AG883" s="19" t="n" hidden="false">
        <v/>
      </c>
      <c r="AH883" s="19" t="n" hidden="false">
        <f>AF883+AG883</f>
        <v>350</v>
      </c>
      <c r="AI883" s="19" t="n" hidden="false">
        <f>ROUND(AE883*AF883,2)</f>
        <v>253750</v>
      </c>
      <c r="AJ883" s="19" t="n" hidden="false">
        <v/>
      </c>
      <c r="AK883" s="19" t="n" hidden="false">
        <f>AI883+AJ883</f>
        <v>253750</v>
      </c>
      <c r="AL883" s="21" t="n" hidden="false">
        <f>AK883/N883-1</f>
        <v>3.0622098421541315</v>
      </c>
      <c r="AM883" s="8" t="n">
        <v>0</v>
      </c>
      <c r="AN883" s="19" t="n" hidden="false">
        <v>0</v>
      </c>
      <c r="AO883" s="19" t="n" hidden="false">
        <v/>
      </c>
      <c r="AP883" s="19" t="n" hidden="false">
        <f>AN883+AO883</f>
        <v>0</v>
      </c>
      <c r="AQ883" s="19" t="n" hidden="false">
        <f>ROUND(AM883*AN883,2)</f>
        <v>0</v>
      </c>
      <c r="AR883" s="19" t="n" hidden="false">
        <v/>
      </c>
      <c r="AS883" s="19" t="n" hidden="false">
        <f>AQ883+AR883</f>
        <v>0</v>
      </c>
      <c r="AT883" s="21" t="n" hidden="false">
        <f>AS883/N883-1</f>
        <v>-1</v>
      </c>
    </row>
    <row r="884" customFormat="false" hidden="false" outlineLevel="0" collapsed="false">
      <c r="A884" s="18" t="inlineStr">
        <is>
          <t xml:space="preserve">1.1.1.2.1.1.3.13.3</t>
        </is>
      </c>
      <c r="B884" s="18" t="inlineStr">
        <is>
          <t xml:space="preserve"/>
        </is>
      </c>
      <c r="C884" s="22" t="inlineStr">
        <is>
          <t xml:space="preserve">Труба ПВХ гофрированная_ / Жесткая с протяжкой ССД-Пайп 800 N, SN22 / 63 мм</t>
        </is>
      </c>
      <c r="D884" s="7" t="inlineStr">
        <is>
          <t xml:space="preserve"/>
        </is>
      </c>
      <c r="E884" s="7" t="inlineStr">
        <is>
          <t xml:space="preserve"/>
        </is>
      </c>
      <c r="F884" s="7" t="inlineStr">
        <is>
          <t xml:space="preserve">ПОГ М</t>
        </is>
      </c>
      <c r="G884" s="7" t="inlineStr">
        <is>
          <t xml:space="preserve">1</t>
        </is>
      </c>
      <c r="H884" s="8" t="n">
        <v>1715</v>
      </c>
      <c r="I884" s="20" t="n">
        <v>177.6</v>
      </c>
      <c r="J884" s="19" t="n">
        <v/>
      </c>
      <c r="K884" s="19" t="n">
        <f>ROUND(I884,2)+J884</f>
        <v>177.6</v>
      </c>
      <c r="L884" s="19" t="n">
        <f>ROUND(H884*ROUND(I884,2),2)</f>
        <v>304584</v>
      </c>
      <c r="M884" s="19" t="n">
        <v/>
      </c>
      <c r="N884" s="19" t="n">
        <f>L884+M884</f>
        <v>304584</v>
      </c>
      <c r="O884" s="8" t="n">
        <v>1715</v>
      </c>
      <c r="P884" s="20" t="n" hidden="false">
        <v>150</v>
      </c>
      <c r="Q884" s="19" t="n" hidden="false">
        <v/>
      </c>
      <c r="R884" s="19" t="n" hidden="false">
        <f>P884+Q884</f>
        <v>150</v>
      </c>
      <c r="S884" s="19" t="n" hidden="false">
        <f>ROUND(O884*P884,2)</f>
        <v>257250</v>
      </c>
      <c r="T884" s="19" t="n" hidden="false">
        <v/>
      </c>
      <c r="U884" s="19" t="n" hidden="false">
        <f>S884+T884</f>
        <v>257250</v>
      </c>
      <c r="V884" s="21" t="n" hidden="false">
        <f>U884/N884-1</f>
        <v>-0.15540540540540537</v>
      </c>
      <c r="W884" s="8" t="n">
        <v>1715</v>
      </c>
      <c r="X884" s="20" t="n" hidden="false">
        <v>235</v>
      </c>
      <c r="Y884" s="19" t="n" hidden="false">
        <v/>
      </c>
      <c r="Z884" s="19" t="n" hidden="false">
        <f>X884+Y884</f>
        <v>235</v>
      </c>
      <c r="AA884" s="19" t="n" hidden="false">
        <f>ROUND(W884*X884,2)</f>
        <v>403025</v>
      </c>
      <c r="AB884" s="19" t="n" hidden="false">
        <v/>
      </c>
      <c r="AC884" s="19" t="n" hidden="false">
        <f>AA884+AB884</f>
        <v>403025</v>
      </c>
      <c r="AD884" s="21" t="n" hidden="false">
        <f>AC884/N884-1</f>
        <v>0.32319819819819817</v>
      </c>
      <c r="AE884" s="8" t="n">
        <v>1715</v>
      </c>
      <c r="AF884" s="20" t="n" hidden="false">
        <v>380</v>
      </c>
      <c r="AG884" s="19" t="n" hidden="false">
        <v/>
      </c>
      <c r="AH884" s="19" t="n" hidden="false">
        <f>AF884+AG884</f>
        <v>380</v>
      </c>
      <c r="AI884" s="19" t="n" hidden="false">
        <f>ROUND(AE884*AF884,2)</f>
        <v>651700</v>
      </c>
      <c r="AJ884" s="19" t="n" hidden="false">
        <v/>
      </c>
      <c r="AK884" s="19" t="n" hidden="false">
        <f>AI884+AJ884</f>
        <v>651700</v>
      </c>
      <c r="AL884" s="21" t="n" hidden="false">
        <f>AK884/N884-1</f>
        <v>1.1396396396396398</v>
      </c>
      <c r="AM884" s="8" t="n">
        <v>0</v>
      </c>
      <c r="AN884" s="19" t="n" hidden="false">
        <v>0</v>
      </c>
      <c r="AO884" s="19" t="n" hidden="false">
        <v/>
      </c>
      <c r="AP884" s="19" t="n" hidden="false">
        <f>AN884+AO884</f>
        <v>0</v>
      </c>
      <c r="AQ884" s="19" t="n" hidden="false">
        <f>ROUND(AM884*AN884,2)</f>
        <v>0</v>
      </c>
      <c r="AR884" s="19" t="n" hidden="false">
        <v/>
      </c>
      <c r="AS884" s="19" t="n" hidden="false">
        <f>AQ884+AR884</f>
        <v>0</v>
      </c>
      <c r="AT884" s="21" t="n" hidden="false">
        <f>AS884/N884-1</f>
        <v>-1</v>
      </c>
    </row>
    <row r="885" customFormat="false" hidden="false" outlineLevel="0" collapsed="false">
      <c r="A885" s="18" t="inlineStr">
        <is>
          <t xml:space="preserve">1.1.1.2.1.1.3.13.4</t>
        </is>
      </c>
      <c r="B885" s="18" t="inlineStr">
        <is>
          <t xml:space="preserve"/>
        </is>
      </c>
      <c r="C885" s="22" t="inlineStr">
        <is>
          <t xml:space="preserve">Труба ПВХ гофрированная_ / Легкая с протяжкой / 40 мм</t>
        </is>
      </c>
      <c r="D885" s="7" t="inlineStr">
        <is>
          <t xml:space="preserve"/>
        </is>
      </c>
      <c r="E885" s="7" t="inlineStr">
        <is>
          <t xml:space="preserve"/>
        </is>
      </c>
      <c r="F885" s="7" t="inlineStr">
        <is>
          <t xml:space="preserve">ПОГ М</t>
        </is>
      </c>
      <c r="G885" s="7" t="inlineStr">
        <is>
          <t xml:space="preserve">1</t>
        </is>
      </c>
      <c r="H885" s="8" t="n">
        <v>4975</v>
      </c>
      <c r="I885" s="20" t="n">
        <v>51.83</v>
      </c>
      <c r="J885" s="19" t="n">
        <v/>
      </c>
      <c r="K885" s="19" t="n">
        <f>ROUND(I885,2)+J885</f>
        <v>51.83</v>
      </c>
      <c r="L885" s="19" t="n">
        <f>ROUND(H885*ROUND(I885,2),2)</f>
        <v>257854.25</v>
      </c>
      <c r="M885" s="19" t="n">
        <v/>
      </c>
      <c r="N885" s="19" t="n">
        <f>L885+M885</f>
        <v>257854.25</v>
      </c>
      <c r="O885" s="8" t="n">
        <v>4975</v>
      </c>
      <c r="P885" s="20" t="n" hidden="false">
        <v>86.88</v>
      </c>
      <c r="Q885" s="19" t="n" hidden="false">
        <v/>
      </c>
      <c r="R885" s="19" t="n" hidden="false">
        <f>P885+Q885</f>
        <v>86.88</v>
      </c>
      <c r="S885" s="19" t="n" hidden="false">
        <f>ROUND(O885*P885,2)</f>
        <v>432228</v>
      </c>
      <c r="T885" s="19" t="n" hidden="false">
        <v/>
      </c>
      <c r="U885" s="19" t="n" hidden="false">
        <f>S885+T885</f>
        <v>432228</v>
      </c>
      <c r="V885" s="21" t="n" hidden="false">
        <f>U885/N885-1</f>
        <v>0.6762492764808026</v>
      </c>
      <c r="W885" s="8" t="n">
        <v>4975</v>
      </c>
      <c r="X885" s="20" t="n" hidden="false">
        <v>71</v>
      </c>
      <c r="Y885" s="19" t="n" hidden="false">
        <v/>
      </c>
      <c r="Z885" s="19" t="n" hidden="false">
        <f>X885+Y885</f>
        <v>71</v>
      </c>
      <c r="AA885" s="19" t="n" hidden="false">
        <f>ROUND(W885*X885,2)</f>
        <v>353225</v>
      </c>
      <c r="AB885" s="19" t="n" hidden="false">
        <v/>
      </c>
      <c r="AC885" s="19" t="n" hidden="false">
        <f>AA885+AB885</f>
        <v>353225</v>
      </c>
      <c r="AD885" s="21" t="n" hidden="false">
        <f>AC885/N885-1</f>
        <v>0.36986301369863006</v>
      </c>
      <c r="AE885" s="8" t="n">
        <v>4975</v>
      </c>
      <c r="AF885" s="20" t="n" hidden="false">
        <v>250</v>
      </c>
      <c r="AG885" s="19" t="n" hidden="false">
        <v/>
      </c>
      <c r="AH885" s="19" t="n" hidden="false">
        <f>AF885+AG885</f>
        <v>250</v>
      </c>
      <c r="AI885" s="19" t="n" hidden="false">
        <f>ROUND(AE885*AF885,2)</f>
        <v>1243750</v>
      </c>
      <c r="AJ885" s="19" t="n" hidden="false">
        <v/>
      </c>
      <c r="AK885" s="19" t="n" hidden="false">
        <f>AI885+AJ885</f>
        <v>1243750</v>
      </c>
      <c r="AL885" s="21" t="n" hidden="false">
        <f>AK885/N885-1</f>
        <v>3.8234613158402473</v>
      </c>
      <c r="AM885" s="8" t="n">
        <v>0</v>
      </c>
      <c r="AN885" s="19" t="n" hidden="false">
        <v>0</v>
      </c>
      <c r="AO885" s="19" t="n" hidden="false">
        <v/>
      </c>
      <c r="AP885" s="19" t="n" hidden="false">
        <f>AN885+AO885</f>
        <v>0</v>
      </c>
      <c r="AQ885" s="19" t="n" hidden="false">
        <f>ROUND(AM885*AN885,2)</f>
        <v>0</v>
      </c>
      <c r="AR885" s="19" t="n" hidden="false">
        <v/>
      </c>
      <c r="AS885" s="19" t="n" hidden="false">
        <f>AQ885+AR885</f>
        <v>0</v>
      </c>
      <c r="AT885" s="21" t="n" hidden="false">
        <f>AS885/N885-1</f>
        <v>-1</v>
      </c>
    </row>
    <row r="886" customFormat="false" hidden="false" outlineLevel="0" collapsed="false">
      <c r="A886" s="18" t="inlineStr">
        <is>
          <t xml:space="preserve">1.1.1.2.1.1.3.13.5</t>
        </is>
      </c>
      <c r="B886" s="18" t="inlineStr">
        <is>
          <t xml:space="preserve"/>
        </is>
      </c>
      <c r="C886" s="22" t="inlineStr">
        <is>
          <t xml:space="preserve">Труба ПВХ_ / Жесткая / Гладкая / тяжелая / 40 мм</t>
        </is>
      </c>
      <c r="D886" s="7" t="inlineStr">
        <is>
          <t xml:space="preserve"/>
        </is>
      </c>
      <c r="E886" s="7" t="inlineStr">
        <is>
          <t xml:space="preserve"/>
        </is>
      </c>
      <c r="F886" s="7" t="inlineStr">
        <is>
          <t xml:space="preserve">ПОГ М</t>
        </is>
      </c>
      <c r="G886" s="7" t="inlineStr">
        <is>
          <t xml:space="preserve">1</t>
        </is>
      </c>
      <c r="H886" s="8" t="n">
        <v>3890</v>
      </c>
      <c r="I886" s="20" t="n">
        <v>136.7</v>
      </c>
      <c r="J886" s="19" t="n">
        <v/>
      </c>
      <c r="K886" s="19" t="n">
        <f>ROUND(I886,2)+J886</f>
        <v>136.7</v>
      </c>
      <c r="L886" s="19" t="n">
        <f>ROUND(H886*ROUND(I886,2),2)</f>
        <v>531763</v>
      </c>
      <c r="M886" s="19" t="n">
        <v/>
      </c>
      <c r="N886" s="19" t="n">
        <f>L886+M886</f>
        <v>531763</v>
      </c>
      <c r="O886" s="8" t="n">
        <v>3890</v>
      </c>
      <c r="P886" s="20" t="n" hidden="false">
        <v>218</v>
      </c>
      <c r="Q886" s="19" t="n" hidden="false">
        <v/>
      </c>
      <c r="R886" s="19" t="n" hidden="false">
        <f>P886+Q886</f>
        <v>218</v>
      </c>
      <c r="S886" s="19" t="n" hidden="false">
        <f>ROUND(O886*P886,2)</f>
        <v>848020</v>
      </c>
      <c r="T886" s="19" t="n" hidden="false">
        <v/>
      </c>
      <c r="U886" s="19" t="n" hidden="false">
        <f>S886+T886</f>
        <v>848020</v>
      </c>
      <c r="V886" s="21" t="n" hidden="false">
        <f>U886/N886-1</f>
        <v>0.5947329919531821</v>
      </c>
      <c r="W886" s="8" t="n">
        <v>3890</v>
      </c>
      <c r="X886" s="20" t="n" hidden="false">
        <v>71</v>
      </c>
      <c r="Y886" s="19" t="n" hidden="false">
        <v/>
      </c>
      <c r="Z886" s="19" t="n" hidden="false">
        <f>X886+Y886</f>
        <v>71</v>
      </c>
      <c r="AA886" s="19" t="n" hidden="false">
        <f>ROUND(W886*X886,2)</f>
        <v>276190</v>
      </c>
      <c r="AB886" s="19" t="n" hidden="false">
        <v/>
      </c>
      <c r="AC886" s="19" t="n" hidden="false">
        <f>AA886+AB886</f>
        <v>276190</v>
      </c>
      <c r="AD886" s="21" t="n" hidden="false">
        <f>AC886/N886-1</f>
        <v>-0.4806144842721287</v>
      </c>
      <c r="AE886" s="8" t="n">
        <v>3890</v>
      </c>
      <c r="AF886" s="20" t="n" hidden="false">
        <v>250</v>
      </c>
      <c r="AG886" s="19" t="n" hidden="false">
        <v/>
      </c>
      <c r="AH886" s="19" t="n" hidden="false">
        <f>AF886+AG886</f>
        <v>250</v>
      </c>
      <c r="AI886" s="19" t="n" hidden="false">
        <f>ROUND(AE886*AF886,2)</f>
        <v>972500</v>
      </c>
      <c r="AJ886" s="19" t="n" hidden="false">
        <v/>
      </c>
      <c r="AK886" s="19" t="n" hidden="false">
        <f>AI886+AJ886</f>
        <v>972500</v>
      </c>
      <c r="AL886" s="21" t="n" hidden="false">
        <f>AK886/N886-1</f>
        <v>0.8288222384784198</v>
      </c>
      <c r="AM886" s="8" t="n">
        <v>0</v>
      </c>
      <c r="AN886" s="19" t="n" hidden="false">
        <v>0</v>
      </c>
      <c r="AO886" s="19" t="n" hidden="false">
        <v/>
      </c>
      <c r="AP886" s="19" t="n" hidden="false">
        <f>AN886+AO886</f>
        <v>0</v>
      </c>
      <c r="AQ886" s="19" t="n" hidden="false">
        <f>ROUND(AM886*AN886,2)</f>
        <v>0</v>
      </c>
      <c r="AR886" s="19" t="n" hidden="false">
        <v/>
      </c>
      <c r="AS886" s="19" t="n" hidden="false">
        <f>AQ886+AR886</f>
        <v>0</v>
      </c>
      <c r="AT886" s="21" t="n" hidden="false">
        <f>AS886/N886-1</f>
        <v>-1</v>
      </c>
    </row>
    <row r="887" customFormat="false" hidden="false" outlineLevel="0" collapsed="false">
      <c r="A887" s="18" t="inlineStr">
        <is>
          <t xml:space="preserve">1.1.1.2.1.1.3.14</t>
        </is>
      </c>
      <c r="B887" s="18" t="inlineStr">
        <is>
          <t xml:space="preserve"/>
        </is>
      </c>
      <c r="C887" s="18" t="inlineStr">
        <is>
          <t xml:space="preserve">Монтаж трубы ПВХ, ПНД для кабеля / расходные материалы</t>
        </is>
      </c>
      <c r="D887" s="7" t="inlineStr">
        <is>
          <t xml:space="preserve">ЭО</t>
        </is>
      </c>
      <c r="E887" s="7" t="inlineStr">
        <is>
          <t xml:space="preserve"/>
        </is>
      </c>
      <c r="F887" s="7" t="inlineStr">
        <is>
          <t xml:space="preserve">ПОГ М</t>
        </is>
      </c>
      <c r="G887" s="7" t="inlineStr">
        <is>
          <t xml:space="preserve">1</t>
        </is>
      </c>
      <c r="H887" s="8" t="n">
        <v>2304</v>
      </c>
      <c r="I887" s="19" t="n">
        <f>ROUND((L888+L889+L890+L891+L892)/H887,2)</f>
        <v>17.19</v>
      </c>
      <c r="J887" s="20" t="n">
        <v>0</v>
      </c>
      <c r="K887" s="19" t="n">
        <f>I887+ROUND(J887,2)</f>
        <v>17.19</v>
      </c>
      <c r="L887" s="19" t="n">
        <f>ROUND(H887*I887,2)</f>
        <v>39605.76</v>
      </c>
      <c r="M887" s="19" t="n">
        <f>ROUND(H887*ROUND(J887,2),2)</f>
        <v>0</v>
      </c>
      <c r="N887" s="19" t="n">
        <f>L887+M887</f>
        <v>39605.76</v>
      </c>
      <c r="O887" s="8" t="n">
        <v>2304</v>
      </c>
      <c r="P887" s="19" t="n" hidden="false">
        <f>ROUND((S888+S889+S890+S891+S892)/O887,2)</f>
        <v>55.31</v>
      </c>
      <c r="Q887" s="20" t="n" hidden="false">
        <v>1</v>
      </c>
      <c r="R887" s="19" t="n" hidden="false">
        <f>P887+Q887</f>
        <v>56.31</v>
      </c>
      <c r="S887" s="19" t="n" hidden="false">
        <f>ROUND(O887*P887,2)</f>
        <v>127434.24</v>
      </c>
      <c r="T887" s="19" t="n" hidden="false">
        <f>ROUND(O887*Q887,2)</f>
        <v>2304</v>
      </c>
      <c r="U887" s="19" t="n" hidden="false">
        <f>S887+T887</f>
        <v>129738.24</v>
      </c>
      <c r="V887" s="21" t="n" hidden="false">
        <f>U887/N887-1</f>
        <v>2.275741710296684</v>
      </c>
      <c r="W887" s="8" t="n">
        <v>2304</v>
      </c>
      <c r="X887" s="19" t="n" hidden="false">
        <f>ROUND((AA888+AA889+AA890+AA891+AA892)/W887,2)</f>
        <v>27.11</v>
      </c>
      <c r="Y887" s="19" t="n" hidden="false">
        <v>0</v>
      </c>
      <c r="Z887" s="19" t="n" hidden="false">
        <f>X887+Y887</f>
        <v>27.11</v>
      </c>
      <c r="AA887" s="19" t="n" hidden="false">
        <f>ROUND(W887*X887,2)</f>
        <v>62461.44</v>
      </c>
      <c r="AB887" s="19" t="n" hidden="false">
        <f>ROUND(W887*Y887,2)</f>
        <v>0</v>
      </c>
      <c r="AC887" s="19" t="n" hidden="false">
        <f>AA887+AB887</f>
        <v>62461.44</v>
      </c>
      <c r="AD887" s="21" t="n" hidden="false">
        <f>AC887/N887-1</f>
        <v>0.5770796974985457</v>
      </c>
      <c r="AE887" s="8" t="n">
        <v>2304</v>
      </c>
      <c r="AF887" s="19" t="n" hidden="false">
        <f>ROUND((AI888+AI889+AI890+AI891+AI892)/AE887,2)</f>
        <v>40.45</v>
      </c>
      <c r="AG887" s="19" t="n" hidden="false">
        <v>0</v>
      </c>
      <c r="AH887" s="19" t="n" hidden="false">
        <f>AF887+AG887</f>
        <v>40.45</v>
      </c>
      <c r="AI887" s="19" t="n" hidden="false">
        <f>ROUND(AE887*AF887,2)</f>
        <v>93196.8</v>
      </c>
      <c r="AJ887" s="19" t="n" hidden="false">
        <f>ROUND(AE887*AG887,2)</f>
        <v>0</v>
      </c>
      <c r="AK887" s="19" t="n" hidden="false">
        <f>AI887+AJ887</f>
        <v>93196.8</v>
      </c>
      <c r="AL887" s="21" t="n" hidden="false">
        <f>AK887/N887-1</f>
        <v>1.3531122745782431</v>
      </c>
      <c r="AM887" s="8" t="n">
        <v>0</v>
      </c>
      <c r="AN887" s="19" t="n" hidden="false">
        <f>ROUND((AQ888+AQ889+AQ890+AQ891+AQ892)/AM887,2)</f>
        <v>0</v>
      </c>
      <c r="AO887" s="19" t="n" hidden="false">
        <v>0</v>
      </c>
      <c r="AP887" s="19" t="n" hidden="false">
        <f>AN887+AO887</f>
        <v>0</v>
      </c>
      <c r="AQ887" s="19" t="n" hidden="false">
        <f>ROUND(AM887*AN887,2)</f>
        <v>0</v>
      </c>
      <c r="AR887" s="19" t="n" hidden="false">
        <f>ROUND(AM887*AO887,2)</f>
        <v>0</v>
      </c>
      <c r="AS887" s="19" t="n" hidden="false">
        <f>AQ887+AR887</f>
        <v>0</v>
      </c>
      <c r="AT887" s="21" t="n" hidden="false">
        <f>AS887/N887-1</f>
        <v>-1</v>
      </c>
    </row>
    <row r="888" customFormat="false" hidden="false" outlineLevel="0" collapsed="false">
      <c r="A888" s="18" t="inlineStr">
        <is>
          <t xml:space="preserve">1.1.1.2.1.1.3.14.1</t>
        </is>
      </c>
      <c r="B888" s="18" t="inlineStr">
        <is>
          <t xml:space="preserve"/>
        </is>
      </c>
      <c r="C888" s="22" t="inlineStr">
        <is>
          <t xml:space="preserve">Скоба металлическая однолапковая_ / 31-32мм</t>
        </is>
      </c>
      <c r="D888" s="7" t="inlineStr">
        <is>
          <t xml:space="preserve">двухлапковая</t>
        </is>
      </c>
      <c r="E888" s="7" t="inlineStr">
        <is>
          <t xml:space="preserve"/>
        </is>
      </c>
      <c r="F888" s="7" t="inlineStr">
        <is>
          <t xml:space="preserve">ШТ</t>
        </is>
      </c>
      <c r="G888" s="7" t="inlineStr">
        <is>
          <t xml:space="preserve">1</t>
        </is>
      </c>
      <c r="H888" s="8" t="n">
        <v>1700</v>
      </c>
      <c r="I888" s="20" t="n">
        <v>4.79</v>
      </c>
      <c r="J888" s="19" t="n">
        <v/>
      </c>
      <c r="K888" s="19" t="n">
        <f>ROUND(I888,2)+J888</f>
        <v>4.79</v>
      </c>
      <c r="L888" s="19" t="n">
        <f>ROUND(H888*ROUND(I888,2),2)</f>
        <v>8143</v>
      </c>
      <c r="M888" s="19" t="n">
        <v/>
      </c>
      <c r="N888" s="19" t="n">
        <f>L888+M888</f>
        <v>8143</v>
      </c>
      <c r="O888" s="8" t="n">
        <v>1700</v>
      </c>
      <c r="P888" s="20" t="n" hidden="false">
        <v>31.48</v>
      </c>
      <c r="Q888" s="19" t="n" hidden="false">
        <v/>
      </c>
      <c r="R888" s="19" t="n" hidden="false">
        <f>P888+Q888</f>
        <v>31.48</v>
      </c>
      <c r="S888" s="19" t="n" hidden="false">
        <f>ROUND(O888*P888,2)</f>
        <v>53516</v>
      </c>
      <c r="T888" s="19" t="n" hidden="false">
        <v/>
      </c>
      <c r="U888" s="19" t="n" hidden="false">
        <f>S888+T888</f>
        <v>53516</v>
      </c>
      <c r="V888" s="21" t="n" hidden="false">
        <f>U888/N888-1</f>
        <v>5.572025052192067</v>
      </c>
      <c r="W888" s="8" t="n">
        <v>1700</v>
      </c>
      <c r="X888" s="20" t="n" hidden="false">
        <v>10</v>
      </c>
      <c r="Y888" s="19" t="n" hidden="false">
        <v/>
      </c>
      <c r="Z888" s="19" t="n" hidden="false">
        <f>X888+Y888</f>
        <v>10</v>
      </c>
      <c r="AA888" s="19" t="n" hidden="false">
        <f>ROUND(W888*X888,2)</f>
        <v>17000</v>
      </c>
      <c r="AB888" s="19" t="n" hidden="false">
        <v/>
      </c>
      <c r="AC888" s="19" t="n" hidden="false">
        <f>AA888+AB888</f>
        <v>17000</v>
      </c>
      <c r="AD888" s="21" t="n" hidden="false">
        <f>AC888/N888-1</f>
        <v>1.0876826722338206</v>
      </c>
      <c r="AE888" s="8" t="n">
        <v>1700</v>
      </c>
      <c r="AF888" s="20" t="n" hidden="false">
        <v>18</v>
      </c>
      <c r="AG888" s="19" t="n" hidden="false">
        <v/>
      </c>
      <c r="AH888" s="19" t="n" hidden="false">
        <f>AF888+AG888</f>
        <v>18</v>
      </c>
      <c r="AI888" s="19" t="n" hidden="false">
        <f>ROUND(AE888*AF888,2)</f>
        <v>30600</v>
      </c>
      <c r="AJ888" s="19" t="n" hidden="false">
        <v/>
      </c>
      <c r="AK888" s="19" t="n" hidden="false">
        <f>AI888+AJ888</f>
        <v>30600</v>
      </c>
      <c r="AL888" s="21" t="n" hidden="false">
        <f>AK888/N888-1</f>
        <v>2.757828810020877</v>
      </c>
      <c r="AM888" s="8" t="n">
        <v>0</v>
      </c>
      <c r="AN888" s="19" t="n" hidden="false">
        <v>0</v>
      </c>
      <c r="AO888" s="19" t="n" hidden="false">
        <v/>
      </c>
      <c r="AP888" s="19" t="n" hidden="false">
        <f>AN888+AO888</f>
        <v>0</v>
      </c>
      <c r="AQ888" s="19" t="n" hidden="false">
        <f>ROUND(AM888*AN888,2)</f>
        <v>0</v>
      </c>
      <c r="AR888" s="19" t="n" hidden="false">
        <v/>
      </c>
      <c r="AS888" s="19" t="n" hidden="false">
        <f>AQ888+AR888</f>
        <v>0</v>
      </c>
      <c r="AT888" s="21" t="n" hidden="false">
        <f>AS888/N888-1</f>
        <v>-1</v>
      </c>
    </row>
    <row r="889" customFormat="false" hidden="false" outlineLevel="0" collapsed="false">
      <c r="A889" s="18" t="inlineStr">
        <is>
          <t xml:space="preserve">1.1.1.2.1.1.3.14.2</t>
        </is>
      </c>
      <c r="B889" s="18" t="inlineStr">
        <is>
          <t xml:space="preserve"/>
        </is>
      </c>
      <c r="C889" s="22" t="inlineStr">
        <is>
          <t xml:space="preserve">Муфта соединительная труба-коробка_ / 25 мм</t>
        </is>
      </c>
      <c r="D889" s="7" t="inlineStr">
        <is>
          <t xml:space="preserve">42725 + BS25</t>
        </is>
      </c>
      <c r="E889" s="7" t="inlineStr">
        <is>
          <t xml:space="preserve"/>
        </is>
      </c>
      <c r="F889" s="7" t="inlineStr">
        <is>
          <t xml:space="preserve">ШТ</t>
        </is>
      </c>
      <c r="G889" s="7" t="inlineStr">
        <is>
          <t xml:space="preserve">1</t>
        </is>
      </c>
      <c r="H889" s="8" t="n">
        <v>74</v>
      </c>
      <c r="I889" s="20" t="n">
        <v>109.36</v>
      </c>
      <c r="J889" s="19" t="n">
        <v/>
      </c>
      <c r="K889" s="19" t="n">
        <f>ROUND(I889,2)+J889</f>
        <v>109.36</v>
      </c>
      <c r="L889" s="19" t="n">
        <f>ROUND(H889*ROUND(I889,2),2)</f>
        <v>8092.64</v>
      </c>
      <c r="M889" s="19" t="n">
        <v/>
      </c>
      <c r="N889" s="19" t="n">
        <f>L889+M889</f>
        <v>8092.64</v>
      </c>
      <c r="O889" s="8" t="n">
        <v>74</v>
      </c>
      <c r="P889" s="20" t="n" hidden="false">
        <v>240</v>
      </c>
      <c r="Q889" s="19" t="n" hidden="false">
        <v/>
      </c>
      <c r="R889" s="19" t="n" hidden="false">
        <f>P889+Q889</f>
        <v>240</v>
      </c>
      <c r="S889" s="19" t="n" hidden="false">
        <f>ROUND(O889*P889,2)</f>
        <v>17760</v>
      </c>
      <c r="T889" s="19" t="n" hidden="false">
        <v/>
      </c>
      <c r="U889" s="19" t="n" hidden="false">
        <f>S889+T889</f>
        <v>17760</v>
      </c>
      <c r="V889" s="21" t="n" hidden="false">
        <f>U889/N889-1</f>
        <v>1.194586686174104</v>
      </c>
      <c r="W889" s="8" t="n">
        <v>74</v>
      </c>
      <c r="X889" s="20" t="n" hidden="false">
        <v>218.42</v>
      </c>
      <c r="Y889" s="19" t="n" hidden="false">
        <v/>
      </c>
      <c r="Z889" s="19" t="n" hidden="false">
        <f>X889+Y889</f>
        <v>218.42</v>
      </c>
      <c r="AA889" s="19" t="n" hidden="false">
        <f>ROUND(W889*X889,2)</f>
        <v>16163.08</v>
      </c>
      <c r="AB889" s="19" t="n" hidden="false">
        <v/>
      </c>
      <c r="AC889" s="19" t="n" hidden="false">
        <f>AA889+AB889</f>
        <v>16163.08</v>
      </c>
      <c r="AD889" s="21" t="n" hidden="false">
        <f>AC889/N889-1</f>
        <v>0.9972567666422822</v>
      </c>
      <c r="AE889" s="8" t="n">
        <v>74</v>
      </c>
      <c r="AF889" s="20" t="n" hidden="false">
        <v>50</v>
      </c>
      <c r="AG889" s="19" t="n" hidden="false">
        <v/>
      </c>
      <c r="AH889" s="19" t="n" hidden="false">
        <f>AF889+AG889</f>
        <v>50</v>
      </c>
      <c r="AI889" s="19" t="n" hidden="false">
        <f>ROUND(AE889*AF889,2)</f>
        <v>3700</v>
      </c>
      <c r="AJ889" s="19" t="n" hidden="false">
        <v/>
      </c>
      <c r="AK889" s="19" t="n" hidden="false">
        <f>AI889+AJ889</f>
        <v>3700</v>
      </c>
      <c r="AL889" s="21" t="n" hidden="false">
        <f>AK889/N889-1</f>
        <v>-0.542794440380395</v>
      </c>
      <c r="AM889" s="8" t="n">
        <v>0</v>
      </c>
      <c r="AN889" s="19" t="n" hidden="false">
        <v>0</v>
      </c>
      <c r="AO889" s="19" t="n" hidden="false">
        <v/>
      </c>
      <c r="AP889" s="19" t="n" hidden="false">
        <f>AN889+AO889</f>
        <v>0</v>
      </c>
      <c r="AQ889" s="19" t="n" hidden="false">
        <f>ROUND(AM889*AN889,2)</f>
        <v>0</v>
      </c>
      <c r="AR889" s="19" t="n" hidden="false">
        <v/>
      </c>
      <c r="AS889" s="19" t="n" hidden="false">
        <f>AQ889+AR889</f>
        <v>0</v>
      </c>
      <c r="AT889" s="21" t="n" hidden="false">
        <f>AS889/N889-1</f>
        <v>-1</v>
      </c>
    </row>
    <row r="890" customFormat="false" hidden="false" outlineLevel="0" collapsed="false">
      <c r="A890" s="18" t="inlineStr">
        <is>
          <t xml:space="preserve">1.1.1.2.1.1.3.14.3</t>
        </is>
      </c>
      <c r="B890" s="18" t="inlineStr">
        <is>
          <t xml:space="preserve"/>
        </is>
      </c>
      <c r="C890" s="22" t="inlineStr">
        <is>
          <t xml:space="preserve">Муфта соединительная труба-коробка_ / 20 мм</t>
        </is>
      </c>
      <c r="D890" s="7" t="inlineStr">
        <is>
          <t xml:space="preserve"/>
        </is>
      </c>
      <c r="E890" s="7" t="inlineStr">
        <is>
          <t xml:space="preserve"/>
        </is>
      </c>
      <c r="F890" s="7" t="inlineStr">
        <is>
          <t xml:space="preserve">ШТ</t>
        </is>
      </c>
      <c r="G890" s="7" t="inlineStr">
        <is>
          <t xml:space="preserve">1</t>
        </is>
      </c>
      <c r="H890" s="8" t="n">
        <v>10</v>
      </c>
      <c r="I890" s="20" t="n">
        <v>86.58</v>
      </c>
      <c r="J890" s="19" t="n">
        <v/>
      </c>
      <c r="K890" s="19" t="n">
        <f>ROUND(I890,2)+J890</f>
        <v>86.58</v>
      </c>
      <c r="L890" s="19" t="n">
        <f>ROUND(H890*ROUND(I890,2),2)</f>
        <v>865.8</v>
      </c>
      <c r="M890" s="19" t="n">
        <v/>
      </c>
      <c r="N890" s="19" t="n">
        <f>L890+M890</f>
        <v>865.8</v>
      </c>
      <c r="O890" s="8" t="n">
        <v>10</v>
      </c>
      <c r="P890" s="20" t="n" hidden="false">
        <v>206</v>
      </c>
      <c r="Q890" s="19" t="n" hidden="false">
        <v/>
      </c>
      <c r="R890" s="19" t="n" hidden="false">
        <f>P890+Q890</f>
        <v>206</v>
      </c>
      <c r="S890" s="19" t="n" hidden="false">
        <f>ROUND(O890*P890,2)</f>
        <v>2060</v>
      </c>
      <c r="T890" s="19" t="n" hidden="false">
        <v/>
      </c>
      <c r="U890" s="19" t="n" hidden="false">
        <f>S890+T890</f>
        <v>2060</v>
      </c>
      <c r="V890" s="21" t="n" hidden="false">
        <f>U890/N890-1</f>
        <v>1.3793023793023793</v>
      </c>
      <c r="W890" s="8" t="n">
        <v>10</v>
      </c>
      <c r="X890" s="20" t="n" hidden="false">
        <v>10</v>
      </c>
      <c r="Y890" s="19" t="n" hidden="false">
        <v/>
      </c>
      <c r="Z890" s="19" t="n" hidden="false">
        <f>X890+Y890</f>
        <v>10</v>
      </c>
      <c r="AA890" s="19" t="n" hidden="false">
        <f>ROUND(W890*X890,2)</f>
        <v>100</v>
      </c>
      <c r="AB890" s="19" t="n" hidden="false">
        <v/>
      </c>
      <c r="AC890" s="19" t="n" hidden="false">
        <f>AA890+AB890</f>
        <v>100</v>
      </c>
      <c r="AD890" s="21" t="n" hidden="false">
        <f>AC890/N890-1</f>
        <v>-0.8844998844998845</v>
      </c>
      <c r="AE890" s="8" t="n">
        <v>10</v>
      </c>
      <c r="AF890" s="20" t="n" hidden="false">
        <v>50</v>
      </c>
      <c r="AG890" s="19" t="n" hidden="false">
        <v/>
      </c>
      <c r="AH890" s="19" t="n" hidden="false">
        <f>AF890+AG890</f>
        <v>50</v>
      </c>
      <c r="AI890" s="19" t="n" hidden="false">
        <f>ROUND(AE890*AF890,2)</f>
        <v>500</v>
      </c>
      <c r="AJ890" s="19" t="n" hidden="false">
        <v/>
      </c>
      <c r="AK890" s="19" t="n" hidden="false">
        <f>AI890+AJ890</f>
        <v>500</v>
      </c>
      <c r="AL890" s="21" t="n" hidden="false">
        <f>AK890/N890-1</f>
        <v>-0.4224994224994225</v>
      </c>
      <c r="AM890" s="8" t="n">
        <v>0</v>
      </c>
      <c r="AN890" s="19" t="n" hidden="false">
        <v>0</v>
      </c>
      <c r="AO890" s="19" t="n" hidden="false">
        <v/>
      </c>
      <c r="AP890" s="19" t="n" hidden="false">
        <f>AN890+AO890</f>
        <v>0</v>
      </c>
      <c r="AQ890" s="19" t="n" hidden="false">
        <f>ROUND(AM890*AN890,2)</f>
        <v>0</v>
      </c>
      <c r="AR890" s="19" t="n" hidden="false">
        <v/>
      </c>
      <c r="AS890" s="19" t="n" hidden="false">
        <f>AQ890+AR890</f>
        <v>0</v>
      </c>
      <c r="AT890" s="21" t="n" hidden="false">
        <f>AS890/N890-1</f>
        <v>-1</v>
      </c>
    </row>
    <row r="891" customFormat="false" hidden="false" outlineLevel="0" collapsed="false">
      <c r="A891" s="18" t="inlineStr">
        <is>
          <t xml:space="preserve">1.1.1.2.1.1.3.14.4</t>
        </is>
      </c>
      <c r="B891" s="18" t="inlineStr">
        <is>
          <t xml:space="preserve"/>
        </is>
      </c>
      <c r="C891" s="22" t="inlineStr">
        <is>
          <t xml:space="preserve">Клипса с дюбелем саморезом для крепления гофротрубы_ / 20 мм</t>
        </is>
      </c>
      <c r="D891" s="7" t="inlineStr">
        <is>
          <t xml:space="preserve"/>
        </is>
      </c>
      <c r="E891" s="7" t="inlineStr">
        <is>
          <t xml:space="preserve"/>
        </is>
      </c>
      <c r="F891" s="7" t="inlineStr">
        <is>
          <t xml:space="preserve">ШТ</t>
        </is>
      </c>
      <c r="G891" s="7" t="inlineStr">
        <is>
          <t xml:space="preserve">2</t>
        </is>
      </c>
      <c r="H891" s="8" t="n">
        <v>1390</v>
      </c>
      <c r="I891" s="20" t="n">
        <v>8.48</v>
      </c>
      <c r="J891" s="19" t="n">
        <v/>
      </c>
      <c r="K891" s="19" t="n">
        <f>ROUND(I891,2)+J891</f>
        <v>8.48</v>
      </c>
      <c r="L891" s="19" t="n">
        <f>ROUND(H891*ROUND(I891,2),2)</f>
        <v>11787.2</v>
      </c>
      <c r="M891" s="19" t="n">
        <v/>
      </c>
      <c r="N891" s="19" t="n">
        <f>L891+M891</f>
        <v>11787.2</v>
      </c>
      <c r="O891" s="8" t="n">
        <v>1390</v>
      </c>
      <c r="P891" s="20" t="n" hidden="false">
        <v>18</v>
      </c>
      <c r="Q891" s="19" t="n" hidden="false">
        <v/>
      </c>
      <c r="R891" s="19" t="n" hidden="false">
        <f>P891+Q891</f>
        <v>18</v>
      </c>
      <c r="S891" s="19" t="n" hidden="false">
        <f>ROUND(O891*P891,2)</f>
        <v>25020</v>
      </c>
      <c r="T891" s="19" t="n" hidden="false">
        <v/>
      </c>
      <c r="U891" s="19" t="n" hidden="false">
        <f>S891+T891</f>
        <v>25020</v>
      </c>
      <c r="V891" s="21" t="n" hidden="false">
        <f>U891/N891-1</f>
        <v>1.1226415094339623</v>
      </c>
      <c r="W891" s="8" t="n">
        <v>1390</v>
      </c>
      <c r="X891" s="20" t="n" hidden="false">
        <v>10</v>
      </c>
      <c r="Y891" s="19" t="n" hidden="false">
        <v/>
      </c>
      <c r="Z891" s="19" t="n" hidden="false">
        <f>X891+Y891</f>
        <v>10</v>
      </c>
      <c r="AA891" s="19" t="n" hidden="false">
        <f>ROUND(W891*X891,2)</f>
        <v>13900</v>
      </c>
      <c r="AB891" s="19" t="n" hidden="false">
        <v/>
      </c>
      <c r="AC891" s="19" t="n" hidden="false">
        <f>AA891+AB891</f>
        <v>13900</v>
      </c>
      <c r="AD891" s="21" t="n" hidden="false">
        <f>AC891/N891-1</f>
        <v>0.17924528301886777</v>
      </c>
      <c r="AE891" s="8" t="n">
        <v>1390</v>
      </c>
      <c r="AF891" s="20" t="n" hidden="false">
        <v>20</v>
      </c>
      <c r="AG891" s="19" t="n" hidden="false">
        <v/>
      </c>
      <c r="AH891" s="19" t="n" hidden="false">
        <f>AF891+AG891</f>
        <v>20</v>
      </c>
      <c r="AI891" s="19" t="n" hidden="false">
        <f>ROUND(AE891*AF891,2)</f>
        <v>27800</v>
      </c>
      <c r="AJ891" s="19" t="n" hidden="false">
        <v/>
      </c>
      <c r="AK891" s="19" t="n" hidden="false">
        <f>AI891+AJ891</f>
        <v>27800</v>
      </c>
      <c r="AL891" s="21" t="n" hidden="false">
        <f>AK891/N891-1</f>
        <v>1.3584905660377355</v>
      </c>
      <c r="AM891" s="8" t="n">
        <v>0</v>
      </c>
      <c r="AN891" s="19" t="n" hidden="false">
        <v>0</v>
      </c>
      <c r="AO891" s="19" t="n" hidden="false">
        <v/>
      </c>
      <c r="AP891" s="19" t="n" hidden="false">
        <f>AN891+AO891</f>
        <v>0</v>
      </c>
      <c r="AQ891" s="19" t="n" hidden="false">
        <f>ROUND(AM891*AN891,2)</f>
        <v>0</v>
      </c>
      <c r="AR891" s="19" t="n" hidden="false">
        <v/>
      </c>
      <c r="AS891" s="19" t="n" hidden="false">
        <f>AQ891+AR891</f>
        <v>0</v>
      </c>
      <c r="AT891" s="21" t="n" hidden="false">
        <f>AS891/N891-1</f>
        <v>-1</v>
      </c>
    </row>
    <row r="892" customFormat="false" hidden="false" outlineLevel="0" collapsed="false">
      <c r="A892" s="18" t="inlineStr">
        <is>
          <t xml:space="preserve">1.1.1.2.1.1.3.14.5</t>
        </is>
      </c>
      <c r="B892" s="18" t="inlineStr">
        <is>
          <t xml:space="preserve"/>
        </is>
      </c>
      <c r="C892" s="22" t="inlineStr">
        <is>
          <t xml:space="preserve">Клипса с дюбелем саморезом для крепления гофротрубы_ / 25 мм</t>
        </is>
      </c>
      <c r="D892" s="7" t="inlineStr">
        <is>
          <t xml:space="preserve"/>
        </is>
      </c>
      <c r="E892" s="7" t="inlineStr">
        <is>
          <t xml:space="preserve"/>
        </is>
      </c>
      <c r="F892" s="7" t="inlineStr">
        <is>
          <t xml:space="preserve">ШТ</t>
        </is>
      </c>
      <c r="G892" s="7" t="inlineStr">
        <is>
          <t xml:space="preserve">2</t>
        </is>
      </c>
      <c r="H892" s="8" t="n">
        <v>1530</v>
      </c>
      <c r="I892" s="20" t="n">
        <v>7</v>
      </c>
      <c r="J892" s="19" t="n">
        <v/>
      </c>
      <c r="K892" s="19" t="n">
        <f>ROUND(I892,2)+J892</f>
        <v>7</v>
      </c>
      <c r="L892" s="19" t="n">
        <f>ROUND(H892*ROUND(I892,2),2)</f>
        <v>10710</v>
      </c>
      <c r="M892" s="19" t="n">
        <v/>
      </c>
      <c r="N892" s="19" t="n">
        <f>L892+M892</f>
        <v>10710</v>
      </c>
      <c r="O892" s="8" t="n">
        <v>1530</v>
      </c>
      <c r="P892" s="20" t="n" hidden="false">
        <v>19</v>
      </c>
      <c r="Q892" s="19" t="n" hidden="false">
        <v/>
      </c>
      <c r="R892" s="19" t="n" hidden="false">
        <f>P892+Q892</f>
        <v>19</v>
      </c>
      <c r="S892" s="19" t="n" hidden="false">
        <f>ROUND(O892*P892,2)</f>
        <v>29070</v>
      </c>
      <c r="T892" s="19" t="n" hidden="false">
        <v/>
      </c>
      <c r="U892" s="19" t="n" hidden="false">
        <f>S892+T892</f>
        <v>29070</v>
      </c>
      <c r="V892" s="21" t="n" hidden="false">
        <f>U892/N892-1</f>
        <v>1.7142857142857144</v>
      </c>
      <c r="W892" s="8" t="n">
        <v>1530</v>
      </c>
      <c r="X892" s="20" t="n" hidden="false">
        <v>10</v>
      </c>
      <c r="Y892" s="19" t="n" hidden="false">
        <v/>
      </c>
      <c r="Z892" s="19" t="n" hidden="false">
        <f>X892+Y892</f>
        <v>10</v>
      </c>
      <c r="AA892" s="19" t="n" hidden="false">
        <f>ROUND(W892*X892,2)</f>
        <v>15300</v>
      </c>
      <c r="AB892" s="19" t="n" hidden="false">
        <v/>
      </c>
      <c r="AC892" s="19" t="n" hidden="false">
        <f>AA892+AB892</f>
        <v>15300</v>
      </c>
      <c r="AD892" s="21" t="n" hidden="false">
        <f>AC892/N892-1</f>
        <v>0.4285714285714286</v>
      </c>
      <c r="AE892" s="8" t="n">
        <v>1530</v>
      </c>
      <c r="AF892" s="20" t="n" hidden="false">
        <v>20</v>
      </c>
      <c r="AG892" s="19" t="n" hidden="false">
        <v/>
      </c>
      <c r="AH892" s="19" t="n" hidden="false">
        <f>AF892+AG892</f>
        <v>20</v>
      </c>
      <c r="AI892" s="19" t="n" hidden="false">
        <f>ROUND(AE892*AF892,2)</f>
        <v>30600</v>
      </c>
      <c r="AJ892" s="19" t="n" hidden="false">
        <v/>
      </c>
      <c r="AK892" s="19" t="n" hidden="false">
        <f>AI892+AJ892</f>
        <v>30600</v>
      </c>
      <c r="AL892" s="21" t="n" hidden="false">
        <f>AK892/N892-1</f>
        <v>1.8571428571428572</v>
      </c>
      <c r="AM892" s="8" t="n">
        <v>0</v>
      </c>
      <c r="AN892" s="19" t="n" hidden="false">
        <v>0</v>
      </c>
      <c r="AO892" s="19" t="n" hidden="false">
        <v/>
      </c>
      <c r="AP892" s="19" t="n" hidden="false">
        <f>AN892+AO892</f>
        <v>0</v>
      </c>
      <c r="AQ892" s="19" t="n" hidden="false">
        <f>ROUND(AM892*AN892,2)</f>
        <v>0</v>
      </c>
      <c r="AR892" s="19" t="n" hidden="false">
        <v/>
      </c>
      <c r="AS892" s="19" t="n" hidden="false">
        <f>AQ892+AR892</f>
        <v>0</v>
      </c>
      <c r="AT892" s="21" t="n" hidden="false">
        <f>AS892/N892-1</f>
        <v>-1</v>
      </c>
    </row>
    <row r="893" customFormat="false" hidden="false" outlineLevel="0" collapsed="false">
      <c r="A893" s="18" t="inlineStr">
        <is>
          <t xml:space="preserve">1.1.1.2.1.1.3.15</t>
        </is>
      </c>
      <c r="B893" s="18" t="inlineStr">
        <is>
          <t xml:space="preserve"/>
        </is>
      </c>
      <c r="C893" s="18" t="inlineStr">
        <is>
          <t xml:space="preserve">Монтаж трубы ПВХ, ПНД для кабеля / расходные материалы</t>
        </is>
      </c>
      <c r="D893" s="7" t="inlineStr">
        <is>
          <t xml:space="preserve">ЭМ</t>
        </is>
      </c>
      <c r="E893" s="7" t="inlineStr">
        <is>
          <t xml:space="preserve"/>
        </is>
      </c>
      <c r="F893" s="7" t="inlineStr">
        <is>
          <t xml:space="preserve">ПОГ М</t>
        </is>
      </c>
      <c r="G893" s="7" t="inlineStr">
        <is>
          <t xml:space="preserve">1</t>
        </is>
      </c>
      <c r="H893" s="8" t="n">
        <v>18775</v>
      </c>
      <c r="I893" s="19" t="n">
        <f>ROUND((L894+L895+L896+L897+L898)/H893,2)</f>
        <v>17.94</v>
      </c>
      <c r="J893" s="20" t="n">
        <v>0</v>
      </c>
      <c r="K893" s="19" t="n">
        <f>I893+ROUND(J893,2)</f>
        <v>17.94</v>
      </c>
      <c r="L893" s="19" t="n">
        <f>ROUND(H893*I893,2)</f>
        <v>336823.5</v>
      </c>
      <c r="M893" s="19" t="n">
        <f>ROUND(H893*ROUND(J893,2),2)</f>
        <v>0</v>
      </c>
      <c r="N893" s="19" t="n">
        <f>L893+M893</f>
        <v>336823.5</v>
      </c>
      <c r="O893" s="8" t="n">
        <v>18775</v>
      </c>
      <c r="P893" s="19" t="n" hidden="false">
        <f>ROUND((S894+S895+S896+S897+S898)/O893,2)</f>
        <v>62.3</v>
      </c>
      <c r="Q893" s="20" t="n" hidden="false">
        <v>1</v>
      </c>
      <c r="R893" s="19" t="n" hidden="false">
        <f>P893+Q893</f>
        <v>63.3</v>
      </c>
      <c r="S893" s="19" t="n" hidden="false">
        <f>ROUND(O893*P893,2)</f>
        <v>1169682.5</v>
      </c>
      <c r="T893" s="19" t="n" hidden="false">
        <f>ROUND(O893*Q893,2)</f>
        <v>18775</v>
      </c>
      <c r="U893" s="19" t="n" hidden="false">
        <f>S893+T893</f>
        <v>1188457.5</v>
      </c>
      <c r="V893" s="21" t="n" hidden="false">
        <f>U893/N893-1</f>
        <v>2.528428093645485</v>
      </c>
      <c r="W893" s="8" t="n">
        <v>18775</v>
      </c>
      <c r="X893" s="19" t="n" hidden="false">
        <f>ROUND((AA894+AA895+AA896+AA897+AA898)/W893,2)</f>
        <v>20</v>
      </c>
      <c r="Y893" s="19" t="n" hidden="false">
        <v>0</v>
      </c>
      <c r="Z893" s="19" t="n" hidden="false">
        <f>X893+Y893</f>
        <v>20</v>
      </c>
      <c r="AA893" s="19" t="n" hidden="false">
        <f>ROUND(W893*X893,2)</f>
        <v>375500</v>
      </c>
      <c r="AB893" s="19" t="n" hidden="false">
        <f>ROUND(W893*Y893,2)</f>
        <v>0</v>
      </c>
      <c r="AC893" s="19" t="n" hidden="false">
        <f>AA893+AB893</f>
        <v>375500</v>
      </c>
      <c r="AD893" s="21" t="n" hidden="false">
        <f>AC893/N893-1</f>
        <v>0.11482720178372352</v>
      </c>
      <c r="AE893" s="8" t="n">
        <v>18775</v>
      </c>
      <c r="AF893" s="19" t="n" hidden="false">
        <f>ROUND((AI894+AI895+AI896+AI897+AI898)/AE893,2)</f>
        <v>57.82</v>
      </c>
      <c r="AG893" s="19" t="n" hidden="false">
        <v>0</v>
      </c>
      <c r="AH893" s="19" t="n" hidden="false">
        <f>AF893+AG893</f>
        <v>57.82</v>
      </c>
      <c r="AI893" s="19" t="n" hidden="false">
        <f>ROUND(AE893*AF893,2)</f>
        <v>1085570.5</v>
      </c>
      <c r="AJ893" s="19" t="n" hidden="false">
        <f>ROUND(AE893*AG893,2)</f>
        <v>0</v>
      </c>
      <c r="AK893" s="19" t="n" hidden="false">
        <f>AI893+AJ893</f>
        <v>1085570.5</v>
      </c>
      <c r="AL893" s="21" t="n" hidden="false">
        <f>AK893/N893-1</f>
        <v>2.2229654403567447</v>
      </c>
      <c r="AM893" s="8" t="n">
        <v>0</v>
      </c>
      <c r="AN893" s="19" t="n" hidden="false">
        <f>ROUND((AQ894+AQ895+AQ896+AQ897+AQ898)/AM893,2)</f>
        <v>0</v>
      </c>
      <c r="AO893" s="19" t="n" hidden="false">
        <v>0</v>
      </c>
      <c r="AP893" s="19" t="n" hidden="false">
        <f>AN893+AO893</f>
        <v>0</v>
      </c>
      <c r="AQ893" s="19" t="n" hidden="false">
        <f>ROUND(AM893*AN893,2)</f>
        <v>0</v>
      </c>
      <c r="AR893" s="19" t="n" hidden="false">
        <f>ROUND(AM893*AO893,2)</f>
        <v>0</v>
      </c>
      <c r="AS893" s="19" t="n" hidden="false">
        <f>AQ893+AR893</f>
        <v>0</v>
      </c>
      <c r="AT893" s="21" t="n" hidden="false">
        <f>AS893/N893-1</f>
        <v>-1</v>
      </c>
    </row>
    <row r="894" customFormat="false" hidden="false" outlineLevel="0" collapsed="false">
      <c r="A894" s="18" t="inlineStr">
        <is>
          <t xml:space="preserve">1.1.1.2.1.1.3.15.1</t>
        </is>
      </c>
      <c r="B894" s="18" t="inlineStr">
        <is>
          <t xml:space="preserve"/>
        </is>
      </c>
      <c r="C894" s="22" t="inlineStr">
        <is>
          <t xml:space="preserve">Клипса с дюбелем саморезом для крепления гофротрубы_ / 32 мм</t>
        </is>
      </c>
      <c r="D894" s="7" t="inlineStr">
        <is>
          <t xml:space="preserve"/>
        </is>
      </c>
      <c r="E894" s="7" t="inlineStr">
        <is>
          <t xml:space="preserve"/>
        </is>
      </c>
      <c r="F894" s="7" t="inlineStr">
        <is>
          <t xml:space="preserve">ШТ</t>
        </is>
      </c>
      <c r="G894" s="7" t="inlineStr">
        <is>
          <t xml:space="preserve">2</t>
        </is>
      </c>
      <c r="H894" s="8" t="n">
        <v>22450</v>
      </c>
      <c r="I894" s="20" t="n">
        <v>8.88</v>
      </c>
      <c r="J894" s="19" t="n">
        <v/>
      </c>
      <c r="K894" s="19" t="n">
        <f>ROUND(I894,2)+J894</f>
        <v>8.88</v>
      </c>
      <c r="L894" s="19" t="n">
        <f>ROUND(H894*ROUND(I894,2),2)</f>
        <v>199356</v>
      </c>
      <c r="M894" s="19" t="n">
        <v/>
      </c>
      <c r="N894" s="19" t="n">
        <f>L894+M894</f>
        <v>199356</v>
      </c>
      <c r="O894" s="8" t="n">
        <v>22450</v>
      </c>
      <c r="P894" s="20" t="n" hidden="false">
        <v>21</v>
      </c>
      <c r="Q894" s="19" t="n" hidden="false">
        <v/>
      </c>
      <c r="R894" s="19" t="n" hidden="false">
        <f>P894+Q894</f>
        <v>21</v>
      </c>
      <c r="S894" s="19" t="n" hidden="false">
        <f>ROUND(O894*P894,2)</f>
        <v>471450</v>
      </c>
      <c r="T894" s="19" t="n" hidden="false">
        <v/>
      </c>
      <c r="U894" s="19" t="n" hidden="false">
        <f>S894+T894</f>
        <v>471450</v>
      </c>
      <c r="V894" s="21" t="n" hidden="false">
        <f>U894/N894-1</f>
        <v>1.364864864864865</v>
      </c>
      <c r="W894" s="8" t="n">
        <v>22450</v>
      </c>
      <c r="X894" s="20" t="n" hidden="false">
        <v>10</v>
      </c>
      <c r="Y894" s="19" t="n" hidden="false">
        <v/>
      </c>
      <c r="Z894" s="19" t="n" hidden="false">
        <f>X894+Y894</f>
        <v>10</v>
      </c>
      <c r="AA894" s="19" t="n" hidden="false">
        <f>ROUND(W894*X894,2)</f>
        <v>224500</v>
      </c>
      <c r="AB894" s="19" t="n" hidden="false">
        <v/>
      </c>
      <c r="AC894" s="19" t="n" hidden="false">
        <f>AA894+AB894</f>
        <v>224500</v>
      </c>
      <c r="AD894" s="21" t="n" hidden="false">
        <f>AC894/N894-1</f>
        <v>0.12612612612612617</v>
      </c>
      <c r="AE894" s="8" t="n">
        <v>22450</v>
      </c>
      <c r="AF894" s="20" t="n" hidden="false">
        <v>26</v>
      </c>
      <c r="AG894" s="19" t="n" hidden="false">
        <v/>
      </c>
      <c r="AH894" s="19" t="n" hidden="false">
        <f>AF894+AG894</f>
        <v>26</v>
      </c>
      <c r="AI894" s="19" t="n" hidden="false">
        <f>ROUND(AE894*AF894,2)</f>
        <v>583700</v>
      </c>
      <c r="AJ894" s="19" t="n" hidden="false">
        <v/>
      </c>
      <c r="AK894" s="19" t="n" hidden="false">
        <f>AI894+AJ894</f>
        <v>583700</v>
      </c>
      <c r="AL894" s="21" t="n" hidden="false">
        <f>AK894/N894-1</f>
        <v>1.9279279279279278</v>
      </c>
      <c r="AM894" s="8" t="n">
        <v>0</v>
      </c>
      <c r="AN894" s="19" t="n" hidden="false">
        <v>0</v>
      </c>
      <c r="AO894" s="19" t="n" hidden="false">
        <v/>
      </c>
      <c r="AP894" s="19" t="n" hidden="false">
        <f>AN894+AO894</f>
        <v>0</v>
      </c>
      <c r="AQ894" s="19" t="n" hidden="false">
        <f>ROUND(AM894*AN894,2)</f>
        <v>0</v>
      </c>
      <c r="AR894" s="19" t="n" hidden="false">
        <v/>
      </c>
      <c r="AS894" s="19" t="n" hidden="false">
        <f>AQ894+AR894</f>
        <v>0</v>
      </c>
      <c r="AT894" s="21" t="n" hidden="false">
        <f>AS894/N894-1</f>
        <v>-1</v>
      </c>
    </row>
    <row r="895" customFormat="false" hidden="false" outlineLevel="0" collapsed="false">
      <c r="A895" s="18" t="inlineStr">
        <is>
          <t xml:space="preserve">1.1.1.2.1.1.3.15.2</t>
        </is>
      </c>
      <c r="B895" s="18" t="inlineStr">
        <is>
          <t xml:space="preserve"/>
        </is>
      </c>
      <c r="C895" s="22" t="inlineStr">
        <is>
          <t xml:space="preserve">Клипса с дюбелем саморезом для крепления гофротрубы_ / 50 мм</t>
        </is>
      </c>
      <c r="D895" s="7" t="inlineStr">
        <is>
          <t xml:space="preserve"/>
        </is>
      </c>
      <c r="E895" s="7" t="inlineStr">
        <is>
          <t xml:space="preserve"/>
        </is>
      </c>
      <c r="F895" s="7" t="inlineStr">
        <is>
          <t xml:space="preserve">ШТ</t>
        </is>
      </c>
      <c r="G895" s="7" t="inlineStr">
        <is>
          <t xml:space="preserve">2</t>
        </is>
      </c>
      <c r="H895" s="8" t="n">
        <v>1450</v>
      </c>
      <c r="I895" s="20" t="n">
        <v>10.5</v>
      </c>
      <c r="J895" s="19" t="n">
        <v/>
      </c>
      <c r="K895" s="19" t="n">
        <f>ROUND(I895,2)+J895</f>
        <v>10.5</v>
      </c>
      <c r="L895" s="19" t="n">
        <f>ROUND(H895*ROUND(I895,2),2)</f>
        <v>15225</v>
      </c>
      <c r="M895" s="19" t="n">
        <v/>
      </c>
      <c r="N895" s="19" t="n">
        <f>L895+M895</f>
        <v>15225</v>
      </c>
      <c r="O895" s="8" t="n">
        <v>1450</v>
      </c>
      <c r="P895" s="20" t="n" hidden="false">
        <v>19</v>
      </c>
      <c r="Q895" s="19" t="n" hidden="false">
        <v/>
      </c>
      <c r="R895" s="19" t="n" hidden="false">
        <f>P895+Q895</f>
        <v>19</v>
      </c>
      <c r="S895" s="19" t="n" hidden="false">
        <f>ROUND(O895*P895,2)</f>
        <v>27550</v>
      </c>
      <c r="T895" s="19" t="n" hidden="false">
        <v/>
      </c>
      <c r="U895" s="19" t="n" hidden="false">
        <f>S895+T895</f>
        <v>27550</v>
      </c>
      <c r="V895" s="21" t="n" hidden="false">
        <f>U895/N895-1</f>
        <v>0.8095238095238095</v>
      </c>
      <c r="W895" s="8" t="n">
        <v>1450</v>
      </c>
      <c r="X895" s="20" t="n" hidden="false">
        <v>10</v>
      </c>
      <c r="Y895" s="19" t="n" hidden="false">
        <v/>
      </c>
      <c r="Z895" s="19" t="n" hidden="false">
        <f>X895+Y895</f>
        <v>10</v>
      </c>
      <c r="AA895" s="19" t="n" hidden="false">
        <f>ROUND(W895*X895,2)</f>
        <v>14500</v>
      </c>
      <c r="AB895" s="19" t="n" hidden="false">
        <v/>
      </c>
      <c r="AC895" s="19" t="n" hidden="false">
        <f>AA895+AB895</f>
        <v>14500</v>
      </c>
      <c r="AD895" s="21" t="n" hidden="false">
        <f>AC895/N895-1</f>
        <v>-0.04761904761904767</v>
      </c>
      <c r="AE895" s="8" t="n">
        <v>1450</v>
      </c>
      <c r="AF895" s="20" t="n" hidden="false">
        <v>40</v>
      </c>
      <c r="AG895" s="19" t="n" hidden="false">
        <v/>
      </c>
      <c r="AH895" s="19" t="n" hidden="false">
        <f>AF895+AG895</f>
        <v>40</v>
      </c>
      <c r="AI895" s="19" t="n" hidden="false">
        <f>ROUND(AE895*AF895,2)</f>
        <v>58000</v>
      </c>
      <c r="AJ895" s="19" t="n" hidden="false">
        <v/>
      </c>
      <c r="AK895" s="19" t="n" hidden="false">
        <f>AI895+AJ895</f>
        <v>58000</v>
      </c>
      <c r="AL895" s="21" t="n" hidden="false">
        <f>AK895/N895-1</f>
        <v>2.8095238095238093</v>
      </c>
      <c r="AM895" s="8" t="n">
        <v>0</v>
      </c>
      <c r="AN895" s="19" t="n" hidden="false">
        <v>0</v>
      </c>
      <c r="AO895" s="19" t="n" hidden="false">
        <v/>
      </c>
      <c r="AP895" s="19" t="n" hidden="false">
        <f>AN895+AO895</f>
        <v>0</v>
      </c>
      <c r="AQ895" s="19" t="n" hidden="false">
        <f>ROUND(AM895*AN895,2)</f>
        <v>0</v>
      </c>
      <c r="AR895" s="19" t="n" hidden="false">
        <v/>
      </c>
      <c r="AS895" s="19" t="n" hidden="false">
        <f>AQ895+AR895</f>
        <v>0</v>
      </c>
      <c r="AT895" s="21" t="n" hidden="false">
        <f>AS895/N895-1</f>
        <v>-1</v>
      </c>
    </row>
    <row r="896" customFormat="false" hidden="false" outlineLevel="0" collapsed="false">
      <c r="A896" s="18" t="inlineStr">
        <is>
          <t xml:space="preserve">1.1.1.2.1.1.3.15.3</t>
        </is>
      </c>
      <c r="B896" s="18" t="inlineStr">
        <is>
          <t xml:space="preserve"/>
        </is>
      </c>
      <c r="C896" s="22" t="inlineStr">
        <is>
          <t xml:space="preserve">Клипса с дюбелем саморезом для крепления гофротрубы_ / 40 мм</t>
        </is>
      </c>
      <c r="D896" s="7" t="inlineStr">
        <is>
          <t xml:space="preserve"/>
        </is>
      </c>
      <c r="E896" s="7" t="inlineStr">
        <is>
          <t xml:space="preserve"/>
        </is>
      </c>
      <c r="F896" s="7" t="inlineStr">
        <is>
          <t xml:space="preserve">ШТ</t>
        </is>
      </c>
      <c r="G896" s="7" t="inlineStr">
        <is>
          <t xml:space="preserve">2</t>
        </is>
      </c>
      <c r="H896" s="8" t="n">
        <v>9950</v>
      </c>
      <c r="I896" s="20" t="n">
        <v>10.5</v>
      </c>
      <c r="J896" s="19" t="n">
        <v/>
      </c>
      <c r="K896" s="19" t="n">
        <f>ROUND(I896,2)+J896</f>
        <v>10.5</v>
      </c>
      <c r="L896" s="19" t="n">
        <f>ROUND(H896*ROUND(I896,2),2)</f>
        <v>104475</v>
      </c>
      <c r="M896" s="19" t="n">
        <v/>
      </c>
      <c r="N896" s="19" t="n">
        <f>L896+M896</f>
        <v>104475</v>
      </c>
      <c r="O896" s="8" t="n">
        <v>9950</v>
      </c>
      <c r="P896" s="20" t="n" hidden="false">
        <v>40</v>
      </c>
      <c r="Q896" s="19" t="n" hidden="false">
        <v/>
      </c>
      <c r="R896" s="19" t="n" hidden="false">
        <f>P896+Q896</f>
        <v>40</v>
      </c>
      <c r="S896" s="19" t="n" hidden="false">
        <f>ROUND(O896*P896,2)</f>
        <v>398000</v>
      </c>
      <c r="T896" s="19" t="n" hidden="false">
        <v/>
      </c>
      <c r="U896" s="19" t="n" hidden="false">
        <f>S896+T896</f>
        <v>398000</v>
      </c>
      <c r="V896" s="21" t="n" hidden="false">
        <f>U896/N896-1</f>
        <v>2.8095238095238093</v>
      </c>
      <c r="W896" s="8" t="n">
        <v>9950</v>
      </c>
      <c r="X896" s="20" t="n" hidden="false">
        <v>10</v>
      </c>
      <c r="Y896" s="19" t="n" hidden="false">
        <v/>
      </c>
      <c r="Z896" s="19" t="n" hidden="false">
        <f>X896+Y896</f>
        <v>10</v>
      </c>
      <c r="AA896" s="19" t="n" hidden="false">
        <f>ROUND(W896*X896,2)</f>
        <v>99500</v>
      </c>
      <c r="AB896" s="19" t="n" hidden="false">
        <v/>
      </c>
      <c r="AC896" s="19" t="n" hidden="false">
        <f>AA896+AB896</f>
        <v>99500</v>
      </c>
      <c r="AD896" s="21" t="n" hidden="false">
        <f>AC896/N896-1</f>
        <v>-0.04761904761904767</v>
      </c>
      <c r="AE896" s="8" t="n">
        <v>9950</v>
      </c>
      <c r="AF896" s="20" t="n" hidden="false">
        <v>30</v>
      </c>
      <c r="AG896" s="19" t="n" hidden="false">
        <v/>
      </c>
      <c r="AH896" s="19" t="n" hidden="false">
        <f>AF896+AG896</f>
        <v>30</v>
      </c>
      <c r="AI896" s="19" t="n" hidden="false">
        <f>ROUND(AE896*AF896,2)</f>
        <v>298500</v>
      </c>
      <c r="AJ896" s="19" t="n" hidden="false">
        <v/>
      </c>
      <c r="AK896" s="19" t="n" hidden="false">
        <f>AI896+AJ896</f>
        <v>298500</v>
      </c>
      <c r="AL896" s="21" t="n" hidden="false">
        <f>AK896/N896-1</f>
        <v>1.8571428571428572</v>
      </c>
      <c r="AM896" s="8" t="n">
        <v>0</v>
      </c>
      <c r="AN896" s="19" t="n" hidden="false">
        <v>0</v>
      </c>
      <c r="AO896" s="19" t="n" hidden="false">
        <v/>
      </c>
      <c r="AP896" s="19" t="n" hidden="false">
        <f>AN896+AO896</f>
        <v>0</v>
      </c>
      <c r="AQ896" s="19" t="n" hidden="false">
        <f>ROUND(AM896*AN896,2)</f>
        <v>0</v>
      </c>
      <c r="AR896" s="19" t="n" hidden="false">
        <v/>
      </c>
      <c r="AS896" s="19" t="n" hidden="false">
        <f>AQ896+AR896</f>
        <v>0</v>
      </c>
      <c r="AT896" s="21" t="n" hidden="false">
        <f>AS896/N896-1</f>
        <v>-1</v>
      </c>
    </row>
    <row r="897" customFormat="false" hidden="false" outlineLevel="0" collapsed="false">
      <c r="A897" s="18" t="inlineStr">
        <is>
          <t xml:space="preserve">1.1.1.2.1.1.3.15.4</t>
        </is>
      </c>
      <c r="B897" s="18" t="inlineStr">
        <is>
          <t xml:space="preserve"/>
        </is>
      </c>
      <c r="C897" s="22" t="inlineStr">
        <is>
          <t xml:space="preserve">Скоба металлическая однолапковая_ / 31-32мм</t>
        </is>
      </c>
      <c r="D897" s="7" t="inlineStr">
        <is>
          <t xml:space="preserve"/>
        </is>
      </c>
      <c r="E897" s="7" t="inlineStr">
        <is>
          <t xml:space="preserve"/>
        </is>
      </c>
      <c r="F897" s="7" t="inlineStr">
        <is>
          <t xml:space="preserve">ШТ</t>
        </is>
      </c>
      <c r="G897" s="7" t="inlineStr">
        <is>
          <t xml:space="preserve">1</t>
        </is>
      </c>
      <c r="H897" s="8" t="n">
        <v>270</v>
      </c>
      <c r="I897" s="20" t="n">
        <v>4.79</v>
      </c>
      <c r="J897" s="19" t="n">
        <v/>
      </c>
      <c r="K897" s="19" t="n">
        <f>ROUND(I897,2)+J897</f>
        <v>4.79</v>
      </c>
      <c r="L897" s="19" t="n">
        <f>ROUND(H897*ROUND(I897,2),2)</f>
        <v>1293.3</v>
      </c>
      <c r="M897" s="19" t="n">
        <v/>
      </c>
      <c r="N897" s="19" t="n">
        <f>L897+M897</f>
        <v>1293.3</v>
      </c>
      <c r="O897" s="8" t="n">
        <v>270</v>
      </c>
      <c r="P897" s="20" t="n" hidden="false">
        <v>31.48</v>
      </c>
      <c r="Q897" s="19" t="n" hidden="false">
        <v/>
      </c>
      <c r="R897" s="19" t="n" hidden="false">
        <f>P897+Q897</f>
        <v>31.48</v>
      </c>
      <c r="S897" s="19" t="n" hidden="false">
        <f>ROUND(O897*P897,2)</f>
        <v>8499.6</v>
      </c>
      <c r="T897" s="19" t="n" hidden="false">
        <v/>
      </c>
      <c r="U897" s="19" t="n" hidden="false">
        <f>S897+T897</f>
        <v>8499.6</v>
      </c>
      <c r="V897" s="21" t="n" hidden="false">
        <f>U897/N897-1</f>
        <v>5.572025052192068</v>
      </c>
      <c r="W897" s="8" t="n">
        <v>270</v>
      </c>
      <c r="X897" s="20" t="n" hidden="false">
        <v>10</v>
      </c>
      <c r="Y897" s="19" t="n" hidden="false">
        <v/>
      </c>
      <c r="Z897" s="19" t="n" hidden="false">
        <f>X897+Y897</f>
        <v>10</v>
      </c>
      <c r="AA897" s="19" t="n" hidden="false">
        <f>ROUND(W897*X897,2)</f>
        <v>2700</v>
      </c>
      <c r="AB897" s="19" t="n" hidden="false">
        <v/>
      </c>
      <c r="AC897" s="19" t="n" hidden="false">
        <f>AA897+AB897</f>
        <v>2700</v>
      </c>
      <c r="AD897" s="21" t="n" hidden="false">
        <f>AC897/N897-1</f>
        <v>1.0876826722338206</v>
      </c>
      <c r="AE897" s="8" t="n">
        <v>270</v>
      </c>
      <c r="AF897" s="20" t="n" hidden="false">
        <v>30</v>
      </c>
      <c r="AG897" s="19" t="n" hidden="false">
        <v/>
      </c>
      <c r="AH897" s="19" t="n" hidden="false">
        <f>AF897+AG897</f>
        <v>30</v>
      </c>
      <c r="AI897" s="19" t="n" hidden="false">
        <f>ROUND(AE897*AF897,2)</f>
        <v>8100</v>
      </c>
      <c r="AJ897" s="19" t="n" hidden="false">
        <v/>
      </c>
      <c r="AK897" s="19" t="n" hidden="false">
        <f>AI897+AJ897</f>
        <v>8100</v>
      </c>
      <c r="AL897" s="21" t="n" hidden="false">
        <f>AK897/N897-1</f>
        <v>5.263048016701462</v>
      </c>
      <c r="AM897" s="8" t="n">
        <v>0</v>
      </c>
      <c r="AN897" s="19" t="n" hidden="false">
        <v>0</v>
      </c>
      <c r="AO897" s="19" t="n" hidden="false">
        <v/>
      </c>
      <c r="AP897" s="19" t="n" hidden="false">
        <f>AN897+AO897</f>
        <v>0</v>
      </c>
      <c r="AQ897" s="19" t="n" hidden="false">
        <f>ROUND(AM897*AN897,2)</f>
        <v>0</v>
      </c>
      <c r="AR897" s="19" t="n" hidden="false">
        <v/>
      </c>
      <c r="AS897" s="19" t="n" hidden="false">
        <f>AQ897+AR897</f>
        <v>0</v>
      </c>
      <c r="AT897" s="21" t="n" hidden="false">
        <f>AS897/N897-1</f>
        <v>-1</v>
      </c>
    </row>
    <row r="898" customFormat="false" hidden="false" outlineLevel="0" collapsed="false">
      <c r="A898" s="18" t="inlineStr">
        <is>
          <t xml:space="preserve">1.1.1.2.1.1.3.15.5</t>
        </is>
      </c>
      <c r="B898" s="18" t="inlineStr">
        <is>
          <t xml:space="preserve"/>
        </is>
      </c>
      <c r="C898" s="22" t="inlineStr">
        <is>
          <t xml:space="preserve">Скоба металлическая двухлапковая_ / 48-50мм</t>
        </is>
      </c>
      <c r="D898" s="7" t="inlineStr">
        <is>
          <t xml:space="preserve">Держатель с защёлкой и дюбелем для труб гофрированных,
диаметром 63</t>
        </is>
      </c>
      <c r="E898" s="7" t="inlineStr">
        <is>
          <t xml:space="preserve"/>
        </is>
      </c>
      <c r="F898" s="7" t="inlineStr">
        <is>
          <t xml:space="preserve">ШТ</t>
        </is>
      </c>
      <c r="G898" s="7" t="inlineStr">
        <is>
          <t xml:space="preserve">1</t>
        </is>
      </c>
      <c r="H898" s="8" t="n">
        <v>3430</v>
      </c>
      <c r="I898" s="20" t="n">
        <v>4.79</v>
      </c>
      <c r="J898" s="19" t="n">
        <v/>
      </c>
      <c r="K898" s="19" t="n">
        <f>ROUND(I898,2)+J898</f>
        <v>4.79</v>
      </c>
      <c r="L898" s="19" t="n">
        <f>ROUND(H898*ROUND(I898,2),2)</f>
        <v>16429.7</v>
      </c>
      <c r="M898" s="19" t="n">
        <v/>
      </c>
      <c r="N898" s="19" t="n">
        <f>L898+M898</f>
        <v>16429.7</v>
      </c>
      <c r="O898" s="8" t="n">
        <v>3430</v>
      </c>
      <c r="P898" s="20" t="n" hidden="false">
        <v>77</v>
      </c>
      <c r="Q898" s="19" t="n" hidden="false">
        <v/>
      </c>
      <c r="R898" s="19" t="n" hidden="false">
        <f>P898+Q898</f>
        <v>77</v>
      </c>
      <c r="S898" s="19" t="n" hidden="false">
        <f>ROUND(O898*P898,2)</f>
        <v>264110</v>
      </c>
      <c r="T898" s="19" t="n" hidden="false">
        <v/>
      </c>
      <c r="U898" s="19" t="n" hidden="false">
        <f>S898+T898</f>
        <v>264110</v>
      </c>
      <c r="V898" s="21" t="n" hidden="false">
        <f>U898/N898-1</f>
        <v>15.075156576200417</v>
      </c>
      <c r="W898" s="8" t="n">
        <v>3430</v>
      </c>
      <c r="X898" s="20" t="n" hidden="false">
        <v>10</v>
      </c>
      <c r="Y898" s="19" t="n" hidden="false">
        <v/>
      </c>
      <c r="Z898" s="19" t="n" hidden="false">
        <f>X898+Y898</f>
        <v>10</v>
      </c>
      <c r="AA898" s="19" t="n" hidden="false">
        <f>ROUND(W898*X898,2)</f>
        <v>34300</v>
      </c>
      <c r="AB898" s="19" t="n" hidden="false">
        <v/>
      </c>
      <c r="AC898" s="19" t="n" hidden="false">
        <f>AA898+AB898</f>
        <v>34300</v>
      </c>
      <c r="AD898" s="21" t="n" hidden="false">
        <f>AC898/N898-1</f>
        <v>1.0876826722338202</v>
      </c>
      <c r="AE898" s="8" t="n">
        <v>3430</v>
      </c>
      <c r="AF898" s="20" t="n" hidden="false">
        <v>40</v>
      </c>
      <c r="AG898" s="19" t="n" hidden="false">
        <v/>
      </c>
      <c r="AH898" s="19" t="n" hidden="false">
        <f>AF898+AG898</f>
        <v>40</v>
      </c>
      <c r="AI898" s="19" t="n" hidden="false">
        <f>ROUND(AE898*AF898,2)</f>
        <v>137200</v>
      </c>
      <c r="AJ898" s="19" t="n" hidden="false">
        <v/>
      </c>
      <c r="AK898" s="19" t="n" hidden="false">
        <f>AI898+AJ898</f>
        <v>137200</v>
      </c>
      <c r="AL898" s="21" t="n" hidden="false">
        <f>AK898/N898-1</f>
        <v>7.350730688935281</v>
      </c>
      <c r="AM898" s="8" t="n">
        <v>0</v>
      </c>
      <c r="AN898" s="19" t="n" hidden="false">
        <v>0</v>
      </c>
      <c r="AO898" s="19" t="n" hidden="false">
        <v/>
      </c>
      <c r="AP898" s="19" t="n" hidden="false">
        <f>AN898+AO898</f>
        <v>0</v>
      </c>
      <c r="AQ898" s="19" t="n" hidden="false">
        <f>ROUND(AM898*AN898,2)</f>
        <v>0</v>
      </c>
      <c r="AR898" s="19" t="n" hidden="false">
        <v/>
      </c>
      <c r="AS898" s="19" t="n" hidden="false">
        <f>AQ898+AR898</f>
        <v>0</v>
      </c>
      <c r="AT898" s="21" t="n" hidden="false">
        <f>AS898/N898-1</f>
        <v>-1</v>
      </c>
    </row>
    <row r="899" customFormat="false" hidden="false" outlineLevel="0" collapsed="false">
      <c r="A899" s="18" t="inlineStr">
        <is>
          <t xml:space="preserve">1.1.1.2.1.1.3.16</t>
        </is>
      </c>
      <c r="B899" s="18" t="inlineStr">
        <is>
          <t xml:space="preserve"/>
        </is>
      </c>
      <c r="C899" s="18" t="inlineStr">
        <is>
          <t xml:space="preserve">Монтаж трубы ПВХ, ПНД для кабеля / расходные материалы</t>
        </is>
      </c>
      <c r="D899" s="7" t="inlineStr">
        <is>
          <t xml:space="preserve">ЭМ ОКЛ</t>
        </is>
      </c>
      <c r="E899" s="7" t="inlineStr">
        <is>
          <t xml:space="preserve"/>
        </is>
      </c>
      <c r="F899" s="7" t="inlineStr">
        <is>
          <t xml:space="preserve">ПОГ М</t>
        </is>
      </c>
      <c r="G899" s="7" t="inlineStr">
        <is>
          <t xml:space="preserve">1</t>
        </is>
      </c>
      <c r="H899" s="8" t="n">
        <v>6675</v>
      </c>
      <c r="I899" s="19" t="n">
        <f>ROUND((L900+L901)/H899,2)</f>
        <v>9.58</v>
      </c>
      <c r="J899" s="20" t="n">
        <v>0</v>
      </c>
      <c r="K899" s="19" t="n">
        <f>I899+ROUND(J899,2)</f>
        <v>9.58</v>
      </c>
      <c r="L899" s="19" t="n">
        <f>ROUND(H899*I899,2)</f>
        <v>63946.5</v>
      </c>
      <c r="M899" s="19" t="n">
        <f>ROUND(H899*ROUND(J899,2),2)</f>
        <v>0</v>
      </c>
      <c r="N899" s="19" t="n">
        <f>L899+M899</f>
        <v>63946.5</v>
      </c>
      <c r="O899" s="8" t="n">
        <v>6675</v>
      </c>
      <c r="P899" s="19" t="n" hidden="false">
        <f>ROUND((S900+S901)/O899,2)</f>
        <v>100.94</v>
      </c>
      <c r="Q899" s="20" t="n" hidden="false">
        <v>1</v>
      </c>
      <c r="R899" s="19" t="n" hidden="false">
        <f>P899+Q899</f>
        <v>101.94</v>
      </c>
      <c r="S899" s="19" t="n" hidden="false">
        <f>ROUND(O899*P899,2)</f>
        <v>673774.5</v>
      </c>
      <c r="T899" s="19" t="n" hidden="false">
        <f>ROUND(O899*Q899,2)</f>
        <v>6675</v>
      </c>
      <c r="U899" s="19" t="n" hidden="false">
        <f>S899+T899</f>
        <v>680449.5</v>
      </c>
      <c r="V899" s="21" t="n" hidden="false">
        <f>U899/N899-1</f>
        <v>9.640918580375782</v>
      </c>
      <c r="W899" s="8" t="n">
        <v>6675</v>
      </c>
      <c r="X899" s="19" t="n" hidden="false">
        <f>ROUND((AA900+AA901)/W899,2)</f>
        <v>20</v>
      </c>
      <c r="Y899" s="19" t="n" hidden="false">
        <v>0</v>
      </c>
      <c r="Z899" s="19" t="n" hidden="false">
        <f>X899+Y899</f>
        <v>20</v>
      </c>
      <c r="AA899" s="19" t="n" hidden="false">
        <f>ROUND(W899*X899,2)</f>
        <v>133500</v>
      </c>
      <c r="AB899" s="19" t="n" hidden="false">
        <f>ROUND(W899*Y899,2)</f>
        <v>0</v>
      </c>
      <c r="AC899" s="19" t="n" hidden="false">
        <f>AA899+AB899</f>
        <v>133500</v>
      </c>
      <c r="AD899" s="21" t="n" hidden="false">
        <f>AC899/N899-1</f>
        <v>1.0876826722338206</v>
      </c>
      <c r="AE899" s="8" t="n">
        <v>6675</v>
      </c>
      <c r="AF899" s="19" t="n" hidden="false">
        <f>ROUND((AI900+AI901)/AE899,2)</f>
        <v>68.34</v>
      </c>
      <c r="AG899" s="19" t="n" hidden="false">
        <v>0</v>
      </c>
      <c r="AH899" s="19" t="n" hidden="false">
        <f>AF899+AG899</f>
        <v>68.34</v>
      </c>
      <c r="AI899" s="19" t="n" hidden="false">
        <f>ROUND(AE899*AF899,2)</f>
        <v>456169.5</v>
      </c>
      <c r="AJ899" s="19" t="n" hidden="false">
        <f>ROUND(AE899*AG899,2)</f>
        <v>0</v>
      </c>
      <c r="AK899" s="19" t="n" hidden="false">
        <f>AI899+AJ899</f>
        <v>456169.5</v>
      </c>
      <c r="AL899" s="21" t="n" hidden="false">
        <f>AK899/N899-1</f>
        <v>6.133611691022964</v>
      </c>
      <c r="AM899" s="8" t="n">
        <v>0</v>
      </c>
      <c r="AN899" s="19" t="n" hidden="false">
        <f>ROUND((AQ900+AQ901)/AM899,2)</f>
        <v>0</v>
      </c>
      <c r="AO899" s="19" t="n" hidden="false">
        <v>0</v>
      </c>
      <c r="AP899" s="19" t="n" hidden="false">
        <f>AN899+AO899</f>
        <v>0</v>
      </c>
      <c r="AQ899" s="19" t="n" hidden="false">
        <f>ROUND(AM899*AN899,2)</f>
        <v>0</v>
      </c>
      <c r="AR899" s="19" t="n" hidden="false">
        <f>ROUND(AM899*AO899,2)</f>
        <v>0</v>
      </c>
      <c r="AS899" s="19" t="n" hidden="false">
        <f>AQ899+AR899</f>
        <v>0</v>
      </c>
      <c r="AT899" s="21" t="n" hidden="false">
        <f>AS899/N899-1</f>
        <v>-1</v>
      </c>
    </row>
    <row r="900" customFormat="false" hidden="false" outlineLevel="0" collapsed="false">
      <c r="A900" s="18" t="inlineStr">
        <is>
          <t xml:space="preserve">1.1.1.2.1.1.3.16.1</t>
        </is>
      </c>
      <c r="B900" s="18" t="inlineStr">
        <is>
          <t xml:space="preserve"/>
        </is>
      </c>
      <c r="C900" s="22" t="inlineStr">
        <is>
          <t xml:space="preserve">Скоба металлическая двухлапковая_ / 48-50мм</t>
        </is>
      </c>
      <c r="D900" s="7" t="inlineStr">
        <is>
          <t xml:space="preserve"/>
        </is>
      </c>
      <c r="E900" s="7" t="inlineStr">
        <is>
          <t xml:space="preserve"/>
        </is>
      </c>
      <c r="F900" s="7" t="inlineStr">
        <is>
          <t xml:space="preserve">ШТ</t>
        </is>
      </c>
      <c r="G900" s="7" t="inlineStr">
        <is>
          <t xml:space="preserve">1</t>
        </is>
      </c>
      <c r="H900" s="8" t="n">
        <v>5570</v>
      </c>
      <c r="I900" s="20" t="n">
        <v>4.79</v>
      </c>
      <c r="J900" s="19" t="n">
        <v/>
      </c>
      <c r="K900" s="19" t="n">
        <f>ROUND(I900,2)+J900</f>
        <v>4.79</v>
      </c>
      <c r="L900" s="19" t="n">
        <f>ROUND(H900*ROUND(I900,2),2)</f>
        <v>26680.3</v>
      </c>
      <c r="M900" s="19" t="n">
        <v/>
      </c>
      <c r="N900" s="19" t="n">
        <f>L900+M900</f>
        <v>26680.3</v>
      </c>
      <c r="O900" s="8" t="n">
        <v>5570</v>
      </c>
      <c r="P900" s="20" t="n" hidden="false">
        <v>77</v>
      </c>
      <c r="Q900" s="19" t="n" hidden="false">
        <v/>
      </c>
      <c r="R900" s="19" t="n" hidden="false">
        <f>P900+Q900</f>
        <v>77</v>
      </c>
      <c r="S900" s="19" t="n" hidden="false">
        <f>ROUND(O900*P900,2)</f>
        <v>428890</v>
      </c>
      <c r="T900" s="19" t="n" hidden="false">
        <v/>
      </c>
      <c r="U900" s="19" t="n" hidden="false">
        <f>S900+T900</f>
        <v>428890</v>
      </c>
      <c r="V900" s="21" t="n" hidden="false">
        <f>U900/N900-1</f>
        <v>15.075156576200417</v>
      </c>
      <c r="W900" s="8" t="n">
        <v>5570</v>
      </c>
      <c r="X900" s="20" t="n" hidden="false">
        <v>10</v>
      </c>
      <c r="Y900" s="19" t="n" hidden="false">
        <v/>
      </c>
      <c r="Z900" s="19" t="n" hidden="false">
        <f>X900+Y900</f>
        <v>10</v>
      </c>
      <c r="AA900" s="19" t="n" hidden="false">
        <f>ROUND(W900*X900,2)</f>
        <v>55700</v>
      </c>
      <c r="AB900" s="19" t="n" hidden="false">
        <v/>
      </c>
      <c r="AC900" s="19" t="n" hidden="false">
        <f>AA900+AB900</f>
        <v>55700</v>
      </c>
      <c r="AD900" s="21" t="n" hidden="false">
        <f>AC900/N900-1</f>
        <v>1.0876826722338206</v>
      </c>
      <c r="AE900" s="8" t="n">
        <v>5570</v>
      </c>
      <c r="AF900" s="20" t="n" hidden="false">
        <v>40</v>
      </c>
      <c r="AG900" s="19" t="n" hidden="false">
        <v/>
      </c>
      <c r="AH900" s="19" t="n" hidden="false">
        <f>AF900+AG900</f>
        <v>40</v>
      </c>
      <c r="AI900" s="19" t="n" hidden="false">
        <f>ROUND(AE900*AF900,2)</f>
        <v>222800</v>
      </c>
      <c r="AJ900" s="19" t="n" hidden="false">
        <v/>
      </c>
      <c r="AK900" s="19" t="n" hidden="false">
        <f>AI900+AJ900</f>
        <v>222800</v>
      </c>
      <c r="AL900" s="21" t="n" hidden="false">
        <f>AK900/N900-1</f>
        <v>7.350730688935283</v>
      </c>
      <c r="AM900" s="8" t="n">
        <v>0</v>
      </c>
      <c r="AN900" s="19" t="n" hidden="false">
        <v>0</v>
      </c>
      <c r="AO900" s="19" t="n" hidden="false">
        <v/>
      </c>
      <c r="AP900" s="19" t="n" hidden="false">
        <f>AN900+AO900</f>
        <v>0</v>
      </c>
      <c r="AQ900" s="19" t="n" hidden="false">
        <f>ROUND(AM900*AN900,2)</f>
        <v>0</v>
      </c>
      <c r="AR900" s="19" t="n" hidden="false">
        <v/>
      </c>
      <c r="AS900" s="19" t="n" hidden="false">
        <f>AQ900+AR900</f>
        <v>0</v>
      </c>
      <c r="AT900" s="21" t="n" hidden="false">
        <f>AS900/N900-1</f>
        <v>-1</v>
      </c>
    </row>
    <row r="901" customFormat="false" hidden="false" outlineLevel="0" collapsed="false">
      <c r="A901" s="18" t="inlineStr">
        <is>
          <t xml:space="preserve">1.1.1.2.1.1.3.16.2</t>
        </is>
      </c>
      <c r="B901" s="18" t="inlineStr">
        <is>
          <t xml:space="preserve"/>
        </is>
      </c>
      <c r="C901" s="22" t="inlineStr">
        <is>
          <t xml:space="preserve">Скоба металлическая однолапковая_ / 31-32мм</t>
        </is>
      </c>
      <c r="D901" s="7" t="inlineStr">
        <is>
          <t xml:space="preserve">Ф40 двухлапковая</t>
        </is>
      </c>
      <c r="E901" s="7" t="inlineStr">
        <is>
          <t xml:space="preserve"/>
        </is>
      </c>
      <c r="F901" s="7" t="inlineStr">
        <is>
          <t xml:space="preserve">ШТ</t>
        </is>
      </c>
      <c r="G901" s="7" t="inlineStr">
        <is>
          <t xml:space="preserve">1</t>
        </is>
      </c>
      <c r="H901" s="8" t="n">
        <v>7780</v>
      </c>
      <c r="I901" s="20" t="n">
        <v>4.79</v>
      </c>
      <c r="J901" s="19" t="n">
        <v/>
      </c>
      <c r="K901" s="19" t="n">
        <f>ROUND(I901,2)+J901</f>
        <v>4.79</v>
      </c>
      <c r="L901" s="19" t="n">
        <f>ROUND(H901*ROUND(I901,2),2)</f>
        <v>37266.2</v>
      </c>
      <c r="M901" s="19" t="n">
        <v/>
      </c>
      <c r="N901" s="19" t="n">
        <f>L901+M901</f>
        <v>37266.2</v>
      </c>
      <c r="O901" s="8" t="n">
        <v>7780</v>
      </c>
      <c r="P901" s="20" t="n" hidden="false">
        <v>31.48</v>
      </c>
      <c r="Q901" s="19" t="n" hidden="false">
        <v/>
      </c>
      <c r="R901" s="19" t="n" hidden="false">
        <f>P901+Q901</f>
        <v>31.48</v>
      </c>
      <c r="S901" s="19" t="n" hidden="false">
        <f>ROUND(O901*P901,2)</f>
        <v>244914.4</v>
      </c>
      <c r="T901" s="19" t="n" hidden="false">
        <v/>
      </c>
      <c r="U901" s="19" t="n" hidden="false">
        <f>S901+T901</f>
        <v>244914.4</v>
      </c>
      <c r="V901" s="21" t="n" hidden="false">
        <f>U901/N901-1</f>
        <v>5.572025052192068</v>
      </c>
      <c r="W901" s="8" t="n">
        <v>7780</v>
      </c>
      <c r="X901" s="20" t="n" hidden="false">
        <v>10</v>
      </c>
      <c r="Y901" s="19" t="n" hidden="false">
        <v/>
      </c>
      <c r="Z901" s="19" t="n" hidden="false">
        <f>X901+Y901</f>
        <v>10</v>
      </c>
      <c r="AA901" s="19" t="n" hidden="false">
        <f>ROUND(W901*X901,2)</f>
        <v>77800</v>
      </c>
      <c r="AB901" s="19" t="n" hidden="false">
        <v/>
      </c>
      <c r="AC901" s="19" t="n" hidden="false">
        <f>AA901+AB901</f>
        <v>77800</v>
      </c>
      <c r="AD901" s="21" t="n" hidden="false">
        <f>AC901/N901-1</f>
        <v>1.0876826722338206</v>
      </c>
      <c r="AE901" s="8" t="n">
        <v>7780</v>
      </c>
      <c r="AF901" s="20" t="n" hidden="false">
        <v>30</v>
      </c>
      <c r="AG901" s="19" t="n" hidden="false">
        <v/>
      </c>
      <c r="AH901" s="19" t="n" hidden="false">
        <f>AF901+AG901</f>
        <v>30</v>
      </c>
      <c r="AI901" s="19" t="n" hidden="false">
        <f>ROUND(AE901*AF901,2)</f>
        <v>233400</v>
      </c>
      <c r="AJ901" s="19" t="n" hidden="false">
        <v/>
      </c>
      <c r="AK901" s="19" t="n" hidden="false">
        <f>AI901+AJ901</f>
        <v>233400</v>
      </c>
      <c r="AL901" s="21" t="n" hidden="false">
        <f>AK901/N901-1</f>
        <v>5.263048016701462</v>
      </c>
      <c r="AM901" s="8" t="n">
        <v>0</v>
      </c>
      <c r="AN901" s="19" t="n" hidden="false">
        <v>0</v>
      </c>
      <c r="AO901" s="19" t="n" hidden="false">
        <v/>
      </c>
      <c r="AP901" s="19" t="n" hidden="false">
        <f>AN901+AO901</f>
        <v>0</v>
      </c>
      <c r="AQ901" s="19" t="n" hidden="false">
        <f>ROUND(AM901*AN901,2)</f>
        <v>0</v>
      </c>
      <c r="AR901" s="19" t="n" hidden="false">
        <v/>
      </c>
      <c r="AS901" s="19" t="n" hidden="false">
        <f>AQ901+AR901</f>
        <v>0</v>
      </c>
      <c r="AT901" s="21" t="n" hidden="false">
        <f>AS901/N901-1</f>
        <v>-1</v>
      </c>
    </row>
    <row r="902" customFormat="false" hidden="false" outlineLevel="0" collapsed="false">
      <c r="A902" s="18" t="inlineStr">
        <is>
          <t xml:space="preserve">1.1.1.2.1.1.3.17</t>
        </is>
      </c>
      <c r="B902" s="18" t="inlineStr">
        <is>
          <t xml:space="preserve"/>
        </is>
      </c>
      <c r="C902" s="18" t="inlineStr">
        <is>
          <t xml:space="preserve">Монтаж лотка электротехнического / перфорированного, неперфорированного</t>
        </is>
      </c>
      <c r="D902" s="7" t="inlineStr">
        <is>
          <t xml:space="preserve">С учетом дополнительных комплектующих.СМР предусматривает дополнительные комплектующие</t>
        </is>
      </c>
      <c r="E902" s="7" t="inlineStr">
        <is>
          <t xml:space="preserve"/>
        </is>
      </c>
      <c r="F902" s="7" t="inlineStr">
        <is>
          <t xml:space="preserve">ПОГ М</t>
        </is>
      </c>
      <c r="G902" s="7" t="inlineStr">
        <is>
          <t xml:space="preserve">1</t>
        </is>
      </c>
      <c r="H902" s="8" t="n">
        <v>1000</v>
      </c>
      <c r="I902" s="19" t="n">
        <f>ROUND((L903+L904)/H902,2)</f>
        <v>1087.1</v>
      </c>
      <c r="J902" s="20" t="n">
        <v>1066</v>
      </c>
      <c r="K902" s="19" t="n">
        <f>I902+ROUND(J902,2)</f>
        <v>2153.1</v>
      </c>
      <c r="L902" s="19" t="n">
        <f>ROUND(H902*I902,2)</f>
        <v>1087100</v>
      </c>
      <c r="M902" s="19" t="n">
        <f>ROUND(H902*ROUND(J902,2),2)</f>
        <v>1066000</v>
      </c>
      <c r="N902" s="19" t="n">
        <f>L902+M902</f>
        <v>2153100</v>
      </c>
      <c r="O902" s="8" t="n">
        <v>1000</v>
      </c>
      <c r="P902" s="19" t="n" hidden="false">
        <f>ROUND((S903+S904)/O902,2)</f>
        <v>1087.1</v>
      </c>
      <c r="Q902" s="20" t="n" hidden="false">
        <v>1605.6</v>
      </c>
      <c r="R902" s="19" t="n" hidden="false">
        <f>P902+Q902</f>
        <v>2692.7</v>
      </c>
      <c r="S902" s="19" t="n" hidden="false">
        <f>ROUND(O902*P902,2)</f>
        <v>1087100</v>
      </c>
      <c r="T902" s="19" t="n" hidden="false">
        <f>ROUND(O902*Q902,2)</f>
        <v>1605600</v>
      </c>
      <c r="U902" s="19" t="n" hidden="false">
        <f>S902+T902</f>
        <v>2692700</v>
      </c>
      <c r="V902" s="21" t="n" hidden="false">
        <f>U902/N902-1</f>
        <v>0.250615391760717</v>
      </c>
      <c r="W902" s="8" t="n">
        <v>1000</v>
      </c>
      <c r="X902" s="19" t="n" hidden="false">
        <f>ROUND((AA903+AA904)/W902,2)</f>
        <v>1087.1</v>
      </c>
      <c r="Y902" s="20" t="n" hidden="false">
        <v>2800</v>
      </c>
      <c r="Z902" s="19" t="n" hidden="false">
        <f>X902+Y902</f>
        <v>3887.1</v>
      </c>
      <c r="AA902" s="19" t="n" hidden="false">
        <f>ROUND(W902*X902,2)</f>
        <v>1087100</v>
      </c>
      <c r="AB902" s="19" t="n" hidden="false">
        <f>ROUND(W902*Y902,2)</f>
        <v>2800000</v>
      </c>
      <c r="AC902" s="19" t="n" hidden="false">
        <f>AA902+AB902</f>
        <v>3887100</v>
      </c>
      <c r="AD902" s="21" t="n" hidden="false">
        <f>AC902/N902-1</f>
        <v>0.8053504249686498</v>
      </c>
      <c r="AE902" s="8" t="n">
        <v>1000</v>
      </c>
      <c r="AF902" s="19" t="n" hidden="false">
        <f>ROUND((AI903+AI904)/AE902,2)</f>
        <v>1087.1</v>
      </c>
      <c r="AG902" s="20" t="n" hidden="false">
        <v>2200</v>
      </c>
      <c r="AH902" s="19" t="n" hidden="false">
        <f>AF902+AG902</f>
        <v>3287.1</v>
      </c>
      <c r="AI902" s="19" t="n" hidden="false">
        <f>ROUND(AE902*AF902,2)</f>
        <v>1087100</v>
      </c>
      <c r="AJ902" s="19" t="n" hidden="false">
        <f>ROUND(AE902*AG902,2)</f>
        <v>2200000</v>
      </c>
      <c r="AK902" s="19" t="n" hidden="false">
        <f>AI902+AJ902</f>
        <v>3287100</v>
      </c>
      <c r="AL902" s="21" t="n" hidden="false">
        <f>AK902/N902-1</f>
        <v>0.5266824578514699</v>
      </c>
      <c r="AM902" s="8" t="n">
        <v>0</v>
      </c>
      <c r="AN902" s="19" t="n" hidden="false">
        <f>ROUND((AQ903+AQ904)/AM902,2)</f>
        <v>0</v>
      </c>
      <c r="AO902" s="19" t="n" hidden="false">
        <v>0</v>
      </c>
      <c r="AP902" s="19" t="n" hidden="false">
        <f>AN902+AO902</f>
        <v>0</v>
      </c>
      <c r="AQ902" s="19" t="n" hidden="false">
        <f>ROUND(AM902*AN902,2)</f>
        <v>0</v>
      </c>
      <c r="AR902" s="19" t="n" hidden="false">
        <f>ROUND(AM902*AO902,2)</f>
        <v>0</v>
      </c>
      <c r="AS902" s="19" t="n" hidden="false">
        <f>AQ902+AR902</f>
        <v>0</v>
      </c>
      <c r="AT902" s="21" t="n" hidden="false">
        <f>AS902/N902-1</f>
        <v>-1</v>
      </c>
    </row>
    <row r="903" customFormat="false" hidden="false" outlineLevel="0" collapsed="false">
      <c r="A903" s="18" t="inlineStr">
        <is>
          <t xml:space="preserve">1.1.1.2.1.1.3.17.1</t>
        </is>
      </c>
      <c r="B903" s="18" t="inlineStr">
        <is>
          <t xml:space="preserve"/>
        </is>
      </c>
      <c r="C903" s="22" t="inlineStr">
        <is>
          <t xml:space="preserve">Лоток электротехнический перфорированный осн.400мм H=80мм</t>
        </is>
      </c>
      <c r="D903" s="7" t="inlineStr">
        <is>
          <t xml:space="preserve">Без учета дополнительных комплектующих
ДКС,Ostec</t>
        </is>
      </c>
      <c r="E903" s="7" t="inlineStr">
        <is>
          <t xml:space="preserve"/>
        </is>
      </c>
      <c r="F903" s="7" t="inlineStr">
        <is>
          <t xml:space="preserve">М</t>
        </is>
      </c>
      <c r="G903" s="7" t="inlineStr">
        <is>
          <t xml:space="preserve">1</t>
        </is>
      </c>
      <c r="H903" s="8" t="n">
        <v>1000</v>
      </c>
      <c r="I903" s="23" t="n">
        <v>831.78</v>
      </c>
      <c r="J903" s="19" t="n">
        <v/>
      </c>
      <c r="K903" s="19" t="n">
        <f>ROUND(I903,2)+J903</f>
        <v>831.78</v>
      </c>
      <c r="L903" s="19" t="n">
        <f>ROUND(H903*ROUND(I903,2),2)</f>
        <v>831780</v>
      </c>
      <c r="M903" s="19" t="n">
        <v/>
      </c>
      <c r="N903" s="19" t="n">
        <f>L903+M903</f>
        <v>831780</v>
      </c>
      <c r="O903" s="8" t="n">
        <v>1000</v>
      </c>
      <c r="P903" s="23" t="n" hidden="false">
        <v>831.78</v>
      </c>
      <c r="Q903" s="19" t="n" hidden="false">
        <v/>
      </c>
      <c r="R903" s="19" t="n" hidden="false">
        <f>P903+Q903</f>
        <v>831.78</v>
      </c>
      <c r="S903" s="19" t="n" hidden="false">
        <f>ROUND(O903*P903,2)</f>
        <v>831780</v>
      </c>
      <c r="T903" s="19" t="n" hidden="false">
        <v/>
      </c>
      <c r="U903" s="19" t="n" hidden="false">
        <f>S903+T903</f>
        <v>831780</v>
      </c>
      <c r="V903" s="21" t="n" hidden="false">
        <f>U903/N903-1</f>
        <v>0</v>
      </c>
      <c r="W903" s="8" t="n">
        <v>1000</v>
      </c>
      <c r="X903" s="23" t="n" hidden="false">
        <v>831.78</v>
      </c>
      <c r="Y903" s="19" t="n" hidden="false">
        <v/>
      </c>
      <c r="Z903" s="19" t="n" hidden="false">
        <f>X903+Y903</f>
        <v>831.78</v>
      </c>
      <c r="AA903" s="19" t="n" hidden="false">
        <f>ROUND(W903*X903,2)</f>
        <v>831780</v>
      </c>
      <c r="AB903" s="19" t="n" hidden="false">
        <v/>
      </c>
      <c r="AC903" s="19" t="n" hidden="false">
        <f>AA903+AB903</f>
        <v>831780</v>
      </c>
      <c r="AD903" s="21" t="n" hidden="false">
        <f>AC903/N903-1</f>
        <v>0</v>
      </c>
      <c r="AE903" s="8" t="n">
        <v>1000</v>
      </c>
      <c r="AF903" s="23" t="n" hidden="false">
        <v>831.78</v>
      </c>
      <c r="AG903" s="19" t="n" hidden="false">
        <v/>
      </c>
      <c r="AH903" s="19" t="n" hidden="false">
        <f>AF903+AG903</f>
        <v>831.78</v>
      </c>
      <c r="AI903" s="19" t="n" hidden="false">
        <f>ROUND(AE903*AF903,2)</f>
        <v>831780</v>
      </c>
      <c r="AJ903" s="19" t="n" hidden="false">
        <v/>
      </c>
      <c r="AK903" s="19" t="n" hidden="false">
        <f>AI903+AJ903</f>
        <v>831780</v>
      </c>
      <c r="AL903" s="21" t="n" hidden="false">
        <f>AK903/N903-1</f>
        <v>0</v>
      </c>
      <c r="AM903" s="8" t="n">
        <v>0</v>
      </c>
      <c r="AN903" s="23" t="n" hidden="false">
        <v>0</v>
      </c>
      <c r="AO903" s="19" t="n" hidden="false">
        <v/>
      </c>
      <c r="AP903" s="19" t="n" hidden="false">
        <f>AN903+AO903</f>
        <v>0</v>
      </c>
      <c r="AQ903" s="19" t="n" hidden="false">
        <f>ROUND(AM903*AN903,2)</f>
        <v>0</v>
      </c>
      <c r="AR903" s="19" t="n" hidden="false">
        <v/>
      </c>
      <c r="AS903" s="19" t="n" hidden="false">
        <f>AQ903+AR903</f>
        <v>0</v>
      </c>
      <c r="AT903" s="21" t="n" hidden="false">
        <f>AS903/N903-1</f>
        <v>-1</v>
      </c>
    </row>
    <row r="904" customFormat="false" hidden="false" outlineLevel="0" collapsed="false">
      <c r="A904" s="18" t="inlineStr">
        <is>
          <t xml:space="preserve">1.1.1.2.1.1.3.17.2</t>
        </is>
      </c>
      <c r="B904" s="18" t="inlineStr">
        <is>
          <t xml:space="preserve"/>
        </is>
      </c>
      <c r="C904" s="22" t="inlineStr">
        <is>
          <t xml:space="preserve">Крышка на лоток осн.400мм</t>
        </is>
      </c>
      <c r="D904" s="7" t="inlineStr">
        <is>
          <t xml:space="preserve">Без учета дополнительных комплектующих
ДКС,Ostec</t>
        </is>
      </c>
      <c r="E904" s="7" t="inlineStr">
        <is>
          <t xml:space="preserve"/>
        </is>
      </c>
      <c r="F904" s="7" t="inlineStr">
        <is>
          <t xml:space="preserve">М</t>
        </is>
      </c>
      <c r="G904" s="7" t="inlineStr">
        <is>
          <t xml:space="preserve">1</t>
        </is>
      </c>
      <c r="H904" s="8" t="n">
        <v>1000</v>
      </c>
      <c r="I904" s="23" t="n">
        <v>255.32</v>
      </c>
      <c r="J904" s="19" t="n">
        <v/>
      </c>
      <c r="K904" s="19" t="n">
        <f>ROUND(I904,2)+J904</f>
        <v>255.32</v>
      </c>
      <c r="L904" s="19" t="n">
        <f>ROUND(H904*ROUND(I904,2),2)</f>
        <v>255320</v>
      </c>
      <c r="M904" s="19" t="n">
        <v/>
      </c>
      <c r="N904" s="19" t="n">
        <f>L904+M904</f>
        <v>255320</v>
      </c>
      <c r="O904" s="8" t="n">
        <v>1000</v>
      </c>
      <c r="P904" s="23" t="n" hidden="false">
        <v>255.32</v>
      </c>
      <c r="Q904" s="19" t="n" hidden="false">
        <v/>
      </c>
      <c r="R904" s="19" t="n" hidden="false">
        <f>P904+Q904</f>
        <v>255.32</v>
      </c>
      <c r="S904" s="19" t="n" hidden="false">
        <f>ROUND(O904*P904,2)</f>
        <v>255320</v>
      </c>
      <c r="T904" s="19" t="n" hidden="false">
        <v/>
      </c>
      <c r="U904" s="19" t="n" hidden="false">
        <f>S904+T904</f>
        <v>255320</v>
      </c>
      <c r="V904" s="21" t="n" hidden="false">
        <f>U904/N904-1</f>
        <v>0</v>
      </c>
      <c r="W904" s="8" t="n">
        <v>1000</v>
      </c>
      <c r="X904" s="23" t="n" hidden="false">
        <v>255.32</v>
      </c>
      <c r="Y904" s="19" t="n" hidden="false">
        <v/>
      </c>
      <c r="Z904" s="19" t="n" hidden="false">
        <f>X904+Y904</f>
        <v>255.32</v>
      </c>
      <c r="AA904" s="19" t="n" hidden="false">
        <f>ROUND(W904*X904,2)</f>
        <v>255320</v>
      </c>
      <c r="AB904" s="19" t="n" hidden="false">
        <v/>
      </c>
      <c r="AC904" s="19" t="n" hidden="false">
        <f>AA904+AB904</f>
        <v>255320</v>
      </c>
      <c r="AD904" s="21" t="n" hidden="false">
        <f>AC904/N904-1</f>
        <v>0</v>
      </c>
      <c r="AE904" s="8" t="n">
        <v>1000</v>
      </c>
      <c r="AF904" s="23" t="n" hidden="false">
        <v>255.32</v>
      </c>
      <c r="AG904" s="19" t="n" hidden="false">
        <v/>
      </c>
      <c r="AH904" s="19" t="n" hidden="false">
        <f>AF904+AG904</f>
        <v>255.32</v>
      </c>
      <c r="AI904" s="19" t="n" hidden="false">
        <f>ROUND(AE904*AF904,2)</f>
        <v>255320</v>
      </c>
      <c r="AJ904" s="19" t="n" hidden="false">
        <v/>
      </c>
      <c r="AK904" s="19" t="n" hidden="false">
        <f>AI904+AJ904</f>
        <v>255320</v>
      </c>
      <c r="AL904" s="21" t="n" hidden="false">
        <f>AK904/N904-1</f>
        <v>0</v>
      </c>
      <c r="AM904" s="8" t="n">
        <v>0</v>
      </c>
      <c r="AN904" s="23" t="n" hidden="false">
        <v>0</v>
      </c>
      <c r="AO904" s="19" t="n" hidden="false">
        <v/>
      </c>
      <c r="AP904" s="19" t="n" hidden="false">
        <f>AN904+AO904</f>
        <v>0</v>
      </c>
      <c r="AQ904" s="19" t="n" hidden="false">
        <f>ROUND(AM904*AN904,2)</f>
        <v>0</v>
      </c>
      <c r="AR904" s="19" t="n" hidden="false">
        <v/>
      </c>
      <c r="AS904" s="19" t="n" hidden="false">
        <f>AQ904+AR904</f>
        <v>0</v>
      </c>
      <c r="AT904" s="21" t="n" hidden="false">
        <f>AS904/N904-1</f>
        <v>-1</v>
      </c>
    </row>
    <row r="905" customFormat="false" hidden="false" outlineLevel="0" collapsed="false">
      <c r="A905" s="18" t="inlineStr">
        <is>
          <t xml:space="preserve">1.1.1.2.1.1.3.18</t>
        </is>
      </c>
      <c r="B905" s="18" t="inlineStr">
        <is>
          <t xml:space="preserve"/>
        </is>
      </c>
      <c r="C905" s="18" t="inlineStr">
        <is>
          <t xml:space="preserve">Монтаж лотка электротехнического / лестничного</t>
        </is>
      </c>
      <c r="D905" s="7" t="inlineStr">
        <is>
          <t xml:space="preserve">С учетом дополнительных комплектующих.СМР предусматривает дополнительные комплектующие</t>
        </is>
      </c>
      <c r="E905" s="7" t="inlineStr">
        <is>
          <t xml:space="preserve"/>
        </is>
      </c>
      <c r="F905" s="7" t="inlineStr">
        <is>
          <t xml:space="preserve">ПОГ М</t>
        </is>
      </c>
      <c r="G905" s="7" t="inlineStr">
        <is>
          <t xml:space="preserve">1</t>
        </is>
      </c>
      <c r="H905" s="8" t="n">
        <v>150</v>
      </c>
      <c r="I905" s="19" t="n">
        <f>ROUND((L906)/H905,2)</f>
        <v>821</v>
      </c>
      <c r="J905" s="20" t="n">
        <v>1066</v>
      </c>
      <c r="K905" s="19" t="n">
        <f>I905+ROUND(J905,2)</f>
        <v>1887</v>
      </c>
      <c r="L905" s="19" t="n">
        <f>ROUND(H905*I905,2)</f>
        <v>123150</v>
      </c>
      <c r="M905" s="19" t="n">
        <f>ROUND(H905*ROUND(J905,2),2)</f>
        <v>159900</v>
      </c>
      <c r="N905" s="19" t="n">
        <f>L905+M905</f>
        <v>283050</v>
      </c>
      <c r="O905" s="8" t="n">
        <v>150</v>
      </c>
      <c r="P905" s="19" t="n" hidden="false">
        <f>ROUND((S906)/O905,2)</f>
        <v>821</v>
      </c>
      <c r="Q905" s="20" t="n" hidden="false">
        <v>1605.6</v>
      </c>
      <c r="R905" s="19" t="n" hidden="false">
        <f>P905+Q905</f>
        <v>2426.6</v>
      </c>
      <c r="S905" s="19" t="n" hidden="false">
        <f>ROUND(O905*P905,2)</f>
        <v>123150</v>
      </c>
      <c r="T905" s="19" t="n" hidden="false">
        <f>ROUND(O905*Q905,2)</f>
        <v>240840</v>
      </c>
      <c r="U905" s="19" t="n" hidden="false">
        <f>S905+T905</f>
        <v>363990</v>
      </c>
      <c r="V905" s="21" t="n" hidden="false">
        <f>U905/N905-1</f>
        <v>0.28595654478007426</v>
      </c>
      <c r="W905" s="8" t="n">
        <v>150</v>
      </c>
      <c r="X905" s="19" t="n" hidden="false">
        <f>ROUND((AA906)/W905,2)</f>
        <v>821</v>
      </c>
      <c r="Y905" s="20" t="n" hidden="false">
        <v>2800</v>
      </c>
      <c r="Z905" s="19" t="n" hidden="false">
        <f>X905+Y905</f>
        <v>3621</v>
      </c>
      <c r="AA905" s="19" t="n" hidden="false">
        <f>ROUND(W905*X905,2)</f>
        <v>123150</v>
      </c>
      <c r="AB905" s="19" t="n" hidden="false">
        <f>ROUND(W905*Y905,2)</f>
        <v>420000</v>
      </c>
      <c r="AC905" s="19" t="n" hidden="false">
        <f>AA905+AB905</f>
        <v>543150</v>
      </c>
      <c r="AD905" s="21" t="n" hidden="false">
        <f>AC905/N905-1</f>
        <v>0.9189189189189189</v>
      </c>
      <c r="AE905" s="8" t="n">
        <v>150</v>
      </c>
      <c r="AF905" s="19" t="n" hidden="false">
        <f>ROUND((AI906)/AE905,2)</f>
        <v>821</v>
      </c>
      <c r="AG905" s="20" t="n" hidden="false">
        <v>2200</v>
      </c>
      <c r="AH905" s="19" t="n" hidden="false">
        <f>AF905+AG905</f>
        <v>3021</v>
      </c>
      <c r="AI905" s="19" t="n" hidden="false">
        <f>ROUND(AE905*AF905,2)</f>
        <v>123150</v>
      </c>
      <c r="AJ905" s="19" t="n" hidden="false">
        <f>ROUND(AE905*AG905,2)</f>
        <v>330000</v>
      </c>
      <c r="AK905" s="19" t="n" hidden="false">
        <f>AI905+AJ905</f>
        <v>453150</v>
      </c>
      <c r="AL905" s="21" t="n" hidden="false">
        <f>AK905/N905-1</f>
        <v>0.6009538950715421</v>
      </c>
      <c r="AM905" s="8" t="n">
        <v>0</v>
      </c>
      <c r="AN905" s="19" t="n" hidden="false">
        <f>ROUND((AQ906)/AM905,2)</f>
        <v>0</v>
      </c>
      <c r="AO905" s="19" t="n" hidden="false">
        <v>0</v>
      </c>
      <c r="AP905" s="19" t="n" hidden="false">
        <f>AN905+AO905</f>
        <v>0</v>
      </c>
      <c r="AQ905" s="19" t="n" hidden="false">
        <f>ROUND(AM905*AN905,2)</f>
        <v>0</v>
      </c>
      <c r="AR905" s="19" t="n" hidden="false">
        <f>ROUND(AM905*AO905,2)</f>
        <v>0</v>
      </c>
      <c r="AS905" s="19" t="n" hidden="false">
        <f>AQ905+AR905</f>
        <v>0</v>
      </c>
      <c r="AT905" s="21" t="n" hidden="false">
        <f>AS905/N905-1</f>
        <v>-1</v>
      </c>
    </row>
    <row r="906" customFormat="false" hidden="false" outlineLevel="0" collapsed="false">
      <c r="A906" s="18" t="inlineStr">
        <is>
          <t xml:space="preserve">1.1.1.2.1.1.3.18.1</t>
        </is>
      </c>
      <c r="B906" s="18" t="inlineStr">
        <is>
          <t xml:space="preserve"/>
        </is>
      </c>
      <c r="C906" s="22" t="inlineStr">
        <is>
          <t xml:space="preserve">Лоток электротехнический лестничный осн.400мм H=80мм</t>
        </is>
      </c>
      <c r="D906" s="7" t="inlineStr">
        <is>
          <t xml:space="preserve">Без учета дополнительных комплектующих
ДКС,Ostec</t>
        </is>
      </c>
      <c r="E906" s="7" t="inlineStr">
        <is>
          <t xml:space="preserve"/>
        </is>
      </c>
      <c r="F906" s="7" t="inlineStr">
        <is>
          <t xml:space="preserve">М</t>
        </is>
      </c>
      <c r="G906" s="7" t="inlineStr">
        <is>
          <t xml:space="preserve">1</t>
        </is>
      </c>
      <c r="H906" s="8" t="n">
        <v>150</v>
      </c>
      <c r="I906" s="23" t="n">
        <v>821</v>
      </c>
      <c r="J906" s="19" t="n">
        <v/>
      </c>
      <c r="K906" s="19" t="n">
        <f>ROUND(I906,2)+J906</f>
        <v>821</v>
      </c>
      <c r="L906" s="19" t="n">
        <f>ROUND(H906*ROUND(I906,2),2)</f>
        <v>123150</v>
      </c>
      <c r="M906" s="19" t="n">
        <v/>
      </c>
      <c r="N906" s="19" t="n">
        <f>L906+M906</f>
        <v>123150</v>
      </c>
      <c r="O906" s="8" t="n">
        <v>150</v>
      </c>
      <c r="P906" s="23" t="n" hidden="false">
        <v>821</v>
      </c>
      <c r="Q906" s="19" t="n" hidden="false">
        <v/>
      </c>
      <c r="R906" s="19" t="n" hidden="false">
        <f>P906+Q906</f>
        <v>821</v>
      </c>
      <c r="S906" s="19" t="n" hidden="false">
        <f>ROUND(O906*P906,2)</f>
        <v>123150</v>
      </c>
      <c r="T906" s="19" t="n" hidden="false">
        <v/>
      </c>
      <c r="U906" s="19" t="n" hidden="false">
        <f>S906+T906</f>
        <v>123150</v>
      </c>
      <c r="V906" s="21" t="n" hidden="false">
        <f>U906/N906-1</f>
        <v>0</v>
      </c>
      <c r="W906" s="8" t="n">
        <v>150</v>
      </c>
      <c r="X906" s="23" t="n" hidden="false">
        <v>821</v>
      </c>
      <c r="Y906" s="19" t="n" hidden="false">
        <v/>
      </c>
      <c r="Z906" s="19" t="n" hidden="false">
        <f>X906+Y906</f>
        <v>821</v>
      </c>
      <c r="AA906" s="19" t="n" hidden="false">
        <f>ROUND(W906*X906,2)</f>
        <v>123150</v>
      </c>
      <c r="AB906" s="19" t="n" hidden="false">
        <v/>
      </c>
      <c r="AC906" s="19" t="n" hidden="false">
        <f>AA906+AB906</f>
        <v>123150</v>
      </c>
      <c r="AD906" s="21" t="n" hidden="false">
        <f>AC906/N906-1</f>
        <v>0</v>
      </c>
      <c r="AE906" s="8" t="n">
        <v>150</v>
      </c>
      <c r="AF906" s="23" t="n" hidden="false">
        <v>821</v>
      </c>
      <c r="AG906" s="19" t="n" hidden="false">
        <v/>
      </c>
      <c r="AH906" s="19" t="n" hidden="false">
        <f>AF906+AG906</f>
        <v>821</v>
      </c>
      <c r="AI906" s="19" t="n" hidden="false">
        <f>ROUND(AE906*AF906,2)</f>
        <v>123150</v>
      </c>
      <c r="AJ906" s="19" t="n" hidden="false">
        <v/>
      </c>
      <c r="AK906" s="19" t="n" hidden="false">
        <f>AI906+AJ906</f>
        <v>123150</v>
      </c>
      <c r="AL906" s="21" t="n" hidden="false">
        <f>AK906/N906-1</f>
        <v>0</v>
      </c>
      <c r="AM906" s="8" t="n">
        <v>0</v>
      </c>
      <c r="AN906" s="23" t="n" hidden="false">
        <v>0</v>
      </c>
      <c r="AO906" s="19" t="n" hidden="false">
        <v/>
      </c>
      <c r="AP906" s="19" t="n" hidden="false">
        <f>AN906+AO906</f>
        <v>0</v>
      </c>
      <c r="AQ906" s="19" t="n" hidden="false">
        <f>ROUND(AM906*AN906,2)</f>
        <v>0</v>
      </c>
      <c r="AR906" s="19" t="n" hidden="false">
        <v/>
      </c>
      <c r="AS906" s="19" t="n" hidden="false">
        <f>AQ906+AR906</f>
        <v>0</v>
      </c>
      <c r="AT906" s="21" t="n" hidden="false">
        <f>AS906/N906-1</f>
        <v>-1</v>
      </c>
    </row>
    <row r="907" customFormat="false" hidden="false" outlineLevel="0" collapsed="false">
      <c r="A907" s="14" t="inlineStr">
        <is>
          <t xml:space="preserve">1.1.1.2.1.1.4</t>
        </is>
      </c>
      <c r="B907" s="14" t="inlineStr">
        <is>
          <t xml:space="preserve"/>
        </is>
      </c>
      <c r="C907" s="14" t="inlineStr">
        <is>
          <t xml:space="preserve">Монтаж электроустановочных изделий</t>
        </is>
      </c>
      <c r="D907" s="6" t="inlineStr">
        <is>
          <t xml:space="preserve"/>
        </is>
      </c>
      <c r="E907" s="6" t="inlineStr">
        <is>
          <t xml:space="preserve"/>
        </is>
      </c>
      <c r="F907" s="6" t="inlineStr">
        <is>
          <t xml:space="preserve"/>
        </is>
      </c>
      <c r="G907" s="6" t="inlineStr">
        <is>
          <t xml:space="preserve"/>
        </is>
      </c>
      <c r="H907" s="15" t="n">
        <v/>
      </c>
      <c r="I907" s="16" t="n">
        <v/>
      </c>
      <c r="J907" s="16" t="n">
        <v/>
      </c>
      <c r="K907" s="16" t="n">
        <v/>
      </c>
      <c r="L907" s="16" t="n">
        <f>L908+L916+L921+L923+L925</f>
        <v>33673.67</v>
      </c>
      <c r="M907" s="16" t="n">
        <f>M908+M916+M921+M923+M925</f>
        <v>201132</v>
      </c>
      <c r="N907" s="16" t="n">
        <f>N908+N916+N921+N923+N925</f>
        <v>234805.67</v>
      </c>
      <c r="O907" s="15" t="n">
        <v/>
      </c>
      <c r="P907" s="16" t="n" hidden="false">
        <v/>
      </c>
      <c r="Q907" s="16" t="n" hidden="false">
        <v/>
      </c>
      <c r="R907" s="16" t="n" hidden="false">
        <v/>
      </c>
      <c r="S907" s="16" t="n" hidden="false">
        <f>S908+S916+S921+S923+S925</f>
        <v>90129.72</v>
      </c>
      <c r="T907" s="16" t="n" hidden="false">
        <f>T908+T916+T921+T923+T925</f>
        <v>341731.2</v>
      </c>
      <c r="U907" s="16" t="n" hidden="false">
        <f>U908+U916+U921+U923+U925</f>
        <v>431860.92</v>
      </c>
      <c r="V907" s="17" t="n" hidden="false">
        <f>U907/N907-1</f>
        <v>0.8392269658564888</v>
      </c>
      <c r="W907" s="15" t="n">
        <v/>
      </c>
      <c r="X907" s="16" t="n" hidden="false">
        <v/>
      </c>
      <c r="Y907" s="16" t="n" hidden="false">
        <v/>
      </c>
      <c r="Z907" s="16" t="n" hidden="false">
        <v/>
      </c>
      <c r="AA907" s="16" t="n" hidden="false">
        <f>AA908+AA916+AA921+AA923+AA925</f>
        <v>140912.34</v>
      </c>
      <c r="AB907" s="16" t="n" hidden="false">
        <f>AB908+AB916+AB921+AB923+AB925</f>
        <v>409920</v>
      </c>
      <c r="AC907" s="16" t="n" hidden="false">
        <f>AC908+AC916+AC921+AC923+AC925</f>
        <v>550832.34</v>
      </c>
      <c r="AD907" s="17" t="n" hidden="false">
        <f>AC907/N907-1</f>
        <v>1.3459073198700864</v>
      </c>
      <c r="AE907" s="15" t="n">
        <v/>
      </c>
      <c r="AF907" s="16" t="n" hidden="false">
        <v/>
      </c>
      <c r="AG907" s="16" t="n" hidden="false">
        <v/>
      </c>
      <c r="AH907" s="16" t="n" hidden="false">
        <v/>
      </c>
      <c r="AI907" s="16" t="n" hidden="false">
        <f>AI908+AI916+AI921+AI923+AI925</f>
        <v>82911.38</v>
      </c>
      <c r="AJ907" s="16" t="n" hidden="false">
        <f>AJ908+AJ916+AJ921+AJ923+AJ925</f>
        <v>498000</v>
      </c>
      <c r="AK907" s="16" t="n" hidden="false">
        <f>AK908+AK916+AK921+AK923+AK925</f>
        <v>580911.38</v>
      </c>
      <c r="AL907" s="17" t="n" hidden="false">
        <f>AK907/N907-1</f>
        <v>1.4740091668144126</v>
      </c>
      <c r="AM907" s="15" t="n">
        <v/>
      </c>
      <c r="AN907" s="16" t="n" hidden="false">
        <v/>
      </c>
      <c r="AO907" s="16" t="n" hidden="false">
        <v/>
      </c>
      <c r="AP907" s="16" t="n" hidden="false">
        <v/>
      </c>
      <c r="AQ907" s="16" t="n" hidden="false">
        <f>AQ908+AQ916+AQ921+AQ923+AQ925</f>
        <v>0</v>
      </c>
      <c r="AR907" s="16" t="n" hidden="false">
        <f>AR908+AR916+AR921+AR923+AR925</f>
        <v>0</v>
      </c>
      <c r="AS907" s="16" t="n" hidden="false">
        <f>AS908+AS916+AS921+AS923+AS925</f>
        <v>0</v>
      </c>
      <c r="AT907" s="17" t="n" hidden="false">
        <f>AS907/N907-1</f>
        <v>-1</v>
      </c>
    </row>
    <row r="908" customFormat="false" hidden="false" outlineLevel="0" collapsed="false">
      <c r="A908" s="18" t="inlineStr">
        <is>
          <t xml:space="preserve">1.1.1.2.1.1.4.1</t>
        </is>
      </c>
      <c r="B908" s="18" t="inlineStr">
        <is>
          <t xml:space="preserve"/>
        </is>
      </c>
      <c r="C908" s="18" t="inlineStr">
        <is>
          <t xml:space="preserve">Монтаж электрических оконечных устройств / выключатель, переключатель</t>
        </is>
      </c>
      <c r="D908" s="7" t="inlineStr">
        <is>
          <t xml:space="preserve"/>
        </is>
      </c>
      <c r="E908" s="7" t="inlineStr">
        <is>
          <t xml:space="preserve">Выгружается из БО по объектам BIM-КЦ</t>
        </is>
      </c>
      <c r="F908" s="7" t="inlineStr">
        <is>
          <t xml:space="preserve">ШТ</t>
        </is>
      </c>
      <c r="G908" s="7" t="inlineStr">
        <is>
          <t xml:space="preserve">1</t>
        </is>
      </c>
      <c r="H908" s="8" t="n">
        <v>95</v>
      </c>
      <c r="I908" s="19" t="n">
        <f>ROUND((L909+L910+L911+L912+L913+L914+L915)/H908,2)</f>
        <v>174.5</v>
      </c>
      <c r="J908" s="20" t="n">
        <v>478</v>
      </c>
      <c r="K908" s="19" t="n">
        <f>I908+ROUND(J908,2)</f>
        <v>652.5</v>
      </c>
      <c r="L908" s="19" t="n">
        <f>ROUND(H908*I908,2)</f>
        <v>16577.5</v>
      </c>
      <c r="M908" s="19" t="n">
        <f>ROUND(H908*ROUND(J908,2),2)</f>
        <v>45410</v>
      </c>
      <c r="N908" s="19" t="n">
        <f>L908+M908</f>
        <v>61987.5</v>
      </c>
      <c r="O908" s="8" t="n">
        <v>95</v>
      </c>
      <c r="P908" s="19" t="n" hidden="false">
        <f>ROUND((S909+S910+S911+S912+S913+S914+S915)/O908,2)</f>
        <v>210.63</v>
      </c>
      <c r="Q908" s="20" t="n" hidden="false">
        <v>764.8</v>
      </c>
      <c r="R908" s="19" t="n" hidden="false">
        <f>P908+Q908</f>
        <v>975.43</v>
      </c>
      <c r="S908" s="19" t="n" hidden="false">
        <f>ROUND(O908*P908,2)</f>
        <v>20009.85</v>
      </c>
      <c r="T908" s="19" t="n" hidden="false">
        <f>ROUND(O908*Q908,2)</f>
        <v>72656</v>
      </c>
      <c r="U908" s="19" t="n" hidden="false">
        <f>S908+T908</f>
        <v>92665.85</v>
      </c>
      <c r="V908" s="21" t="n" hidden="false">
        <f>U908/N908-1</f>
        <v>0.49491187739463616</v>
      </c>
      <c r="W908" s="8" t="n">
        <v>95</v>
      </c>
      <c r="X908" s="19" t="n" hidden="false">
        <f>ROUND((AA909+AA910+AA911+AA912+AA913+AA914+AA915)/W908,2)</f>
        <v>265.75</v>
      </c>
      <c r="Y908" s="20" t="n" hidden="false">
        <v>950</v>
      </c>
      <c r="Z908" s="19" t="n" hidden="false">
        <f>X908+Y908</f>
        <v>1215.75</v>
      </c>
      <c r="AA908" s="19" t="n" hidden="false">
        <f>ROUND(W908*X908,2)</f>
        <v>25246.25</v>
      </c>
      <c r="AB908" s="19" t="n" hidden="false">
        <f>ROUND(W908*Y908,2)</f>
        <v>90250</v>
      </c>
      <c r="AC908" s="19" t="n" hidden="false">
        <f>AA908+AB908</f>
        <v>115496.25</v>
      </c>
      <c r="AD908" s="21" t="n" hidden="false">
        <f>AC908/N908-1</f>
        <v>0.8632183908045976</v>
      </c>
      <c r="AE908" s="8" t="n">
        <v>95</v>
      </c>
      <c r="AF908" s="19" t="n" hidden="false">
        <f>ROUND((AI909+AI910+AI911+AI912+AI913+AI914+AI915)/AE908,2)</f>
        <v>264.1</v>
      </c>
      <c r="AG908" s="20" t="n" hidden="false">
        <v>1000</v>
      </c>
      <c r="AH908" s="19" t="n" hidden="false">
        <f>AF908+AG908</f>
        <v>1264.1</v>
      </c>
      <c r="AI908" s="19" t="n" hidden="false">
        <f>ROUND(AE908*AF908,2)</f>
        <v>25089.5</v>
      </c>
      <c r="AJ908" s="19" t="n" hidden="false">
        <f>ROUND(AE908*AG908,2)</f>
        <v>95000</v>
      </c>
      <c r="AK908" s="19" t="n" hidden="false">
        <f>AI908+AJ908</f>
        <v>120089.5</v>
      </c>
      <c r="AL908" s="21" t="n" hidden="false">
        <f>AK908/N908-1</f>
        <v>0.9373180076628354</v>
      </c>
      <c r="AM908" s="8" t="n">
        <v>0</v>
      </c>
      <c r="AN908" s="19" t="n" hidden="false">
        <f>ROUND((AQ909+AQ910+AQ911+AQ912+AQ913+AQ914+AQ915)/AM908,2)</f>
        <v>0</v>
      </c>
      <c r="AO908" s="19" t="n" hidden="false">
        <v>0</v>
      </c>
      <c r="AP908" s="19" t="n" hidden="false">
        <f>AN908+AO908</f>
        <v>0</v>
      </c>
      <c r="AQ908" s="19" t="n" hidden="false">
        <f>ROUND(AM908*AN908,2)</f>
        <v>0</v>
      </c>
      <c r="AR908" s="19" t="n" hidden="false">
        <f>ROUND(AM908*AO908,2)</f>
        <v>0</v>
      </c>
      <c r="AS908" s="19" t="n" hidden="false">
        <f>AQ908+AR908</f>
        <v>0</v>
      </c>
      <c r="AT908" s="21" t="n" hidden="false">
        <f>AS908/N908-1</f>
        <v>-1</v>
      </c>
    </row>
    <row r="909" customFormat="false" hidden="false" outlineLevel="0" collapsed="false">
      <c r="A909" s="18" t="inlineStr">
        <is>
          <t xml:space="preserve">1.1.1.2.1.1.4.1.1</t>
        </is>
      </c>
      <c r="B909" s="18" t="inlineStr">
        <is>
          <t xml:space="preserve"/>
        </is>
      </c>
      <c r="C909" s="22" t="inlineStr">
        <is>
          <t xml:space="preserve">Рамка Schneider Electric Glossa_ / белый / 1 пост / GSL000101</t>
        </is>
      </c>
      <c r="D909" s="7" t="inlineStr">
        <is>
          <t xml:space="preserve"/>
        </is>
      </c>
      <c r="E909" s="7" t="inlineStr">
        <is>
          <t xml:space="preserve"/>
        </is>
      </c>
      <c r="F909" s="7" t="inlineStr">
        <is>
          <t xml:space="preserve">ШТ</t>
        </is>
      </c>
      <c r="G909" s="7" t="inlineStr">
        <is>
          <t xml:space="preserve">1</t>
        </is>
      </c>
      <c r="H909" s="8" t="n">
        <v>48</v>
      </c>
      <c r="I909" s="23" t="n">
        <v>10.66</v>
      </c>
      <c r="J909" s="19" t="n">
        <v/>
      </c>
      <c r="K909" s="19" t="n">
        <f>ROUND(I909,2)+J909</f>
        <v>10.66</v>
      </c>
      <c r="L909" s="19" t="n">
        <f>ROUND(H909*ROUND(I909,2),2)</f>
        <v>511.68</v>
      </c>
      <c r="M909" s="19" t="n">
        <v/>
      </c>
      <c r="N909" s="19" t="n">
        <f>L909+M909</f>
        <v>511.68</v>
      </c>
      <c r="O909" s="8" t="n">
        <v>48</v>
      </c>
      <c r="P909" s="23" t="n" hidden="false">
        <v>10.66</v>
      </c>
      <c r="Q909" s="19" t="n" hidden="false">
        <v/>
      </c>
      <c r="R909" s="19" t="n" hidden="false">
        <f>P909+Q909</f>
        <v>10.66</v>
      </c>
      <c r="S909" s="19" t="n" hidden="false">
        <f>ROUND(O909*P909,2)</f>
        <v>511.68</v>
      </c>
      <c r="T909" s="19" t="n" hidden="false">
        <v/>
      </c>
      <c r="U909" s="19" t="n" hidden="false">
        <f>S909+T909</f>
        <v>511.68</v>
      </c>
      <c r="V909" s="21" t="n" hidden="false">
        <f>U909/N909-1</f>
        <v>0</v>
      </c>
      <c r="W909" s="8" t="n">
        <v>48</v>
      </c>
      <c r="X909" s="23" t="n" hidden="false">
        <v>10.66</v>
      </c>
      <c r="Y909" s="19" t="n" hidden="false">
        <v/>
      </c>
      <c r="Z909" s="19" t="n" hidden="false">
        <f>X909+Y909</f>
        <v>10.66</v>
      </c>
      <c r="AA909" s="19" t="n" hidden="false">
        <f>ROUND(W909*X909,2)</f>
        <v>511.68</v>
      </c>
      <c r="AB909" s="19" t="n" hidden="false">
        <v/>
      </c>
      <c r="AC909" s="19" t="n" hidden="false">
        <f>AA909+AB909</f>
        <v>511.68</v>
      </c>
      <c r="AD909" s="21" t="n" hidden="false">
        <f>AC909/N909-1</f>
        <v>0</v>
      </c>
      <c r="AE909" s="8" t="n">
        <v>48</v>
      </c>
      <c r="AF909" s="23" t="n" hidden="false">
        <v>10.66</v>
      </c>
      <c r="AG909" s="19" t="n" hidden="false">
        <v/>
      </c>
      <c r="AH909" s="19" t="n" hidden="false">
        <f>AF909+AG909</f>
        <v>10.66</v>
      </c>
      <c r="AI909" s="19" t="n" hidden="false">
        <f>ROUND(AE909*AF909,2)</f>
        <v>511.68</v>
      </c>
      <c r="AJ909" s="19" t="n" hidden="false">
        <v/>
      </c>
      <c r="AK909" s="19" t="n" hidden="false">
        <f>AI909+AJ909</f>
        <v>511.68</v>
      </c>
      <c r="AL909" s="21" t="n" hidden="false">
        <f>AK909/N909-1</f>
        <v>0</v>
      </c>
      <c r="AM909" s="8" t="n">
        <v>0</v>
      </c>
      <c r="AN909" s="23" t="n" hidden="false">
        <v>0</v>
      </c>
      <c r="AO909" s="19" t="n" hidden="false">
        <v/>
      </c>
      <c r="AP909" s="19" t="n" hidden="false">
        <f>AN909+AO909</f>
        <v>0</v>
      </c>
      <c r="AQ909" s="19" t="n" hidden="false">
        <f>ROUND(AM909*AN909,2)</f>
        <v>0</v>
      </c>
      <c r="AR909" s="19" t="n" hidden="false">
        <v/>
      </c>
      <c r="AS909" s="19" t="n" hidden="false">
        <f>AQ909+AR909</f>
        <v>0</v>
      </c>
      <c r="AT909" s="21" t="n" hidden="false">
        <f>AS909/N909-1</f>
        <v>-1</v>
      </c>
    </row>
    <row r="910" customFormat="false" hidden="false" outlineLevel="0" collapsed="false">
      <c r="A910" s="18" t="inlineStr">
        <is>
          <t xml:space="preserve">1.1.1.2.1.1.4.1.2</t>
        </is>
      </c>
      <c r="B910" s="18" t="inlineStr">
        <is>
          <t xml:space="preserve"/>
        </is>
      </c>
      <c r="C910" s="22" t="inlineStr">
        <is>
          <t xml:space="preserve">Переключатель_ / на два направления / открытой установки / 10А, 250В, IP44</t>
        </is>
      </c>
      <c r="D910" s="7" t="inlineStr">
        <is>
          <t xml:space="preserve">Переключатель проходной двухклавишный скрытой установки, 10А, 250В,
IP44 белый</t>
        </is>
      </c>
      <c r="E910" s="7" t="inlineStr">
        <is>
          <t xml:space="preserve"/>
        </is>
      </c>
      <c r="F910" s="7" t="inlineStr">
        <is>
          <t xml:space="preserve">ШТ</t>
        </is>
      </c>
      <c r="G910" s="7" t="inlineStr">
        <is>
          <t xml:space="preserve">1</t>
        </is>
      </c>
      <c r="H910" s="8" t="n">
        <v>2</v>
      </c>
      <c r="I910" s="20" t="n">
        <v>596.87</v>
      </c>
      <c r="J910" s="19" t="n">
        <v/>
      </c>
      <c r="K910" s="19" t="n">
        <f>ROUND(I910,2)+J910</f>
        <v>596.87</v>
      </c>
      <c r="L910" s="19" t="n">
        <f>ROUND(H910*ROUND(I910,2),2)</f>
        <v>1193.74</v>
      </c>
      <c r="M910" s="19" t="n">
        <v/>
      </c>
      <c r="N910" s="19" t="n">
        <f>L910+M910</f>
        <v>1193.74</v>
      </c>
      <c r="O910" s="8" t="n">
        <v>2</v>
      </c>
      <c r="P910" s="20" t="n" hidden="false">
        <v>350</v>
      </c>
      <c r="Q910" s="19" t="n" hidden="false">
        <v/>
      </c>
      <c r="R910" s="19" t="n" hidden="false">
        <f>P910+Q910</f>
        <v>350</v>
      </c>
      <c r="S910" s="19" t="n" hidden="false">
        <f>ROUND(O910*P910,2)</f>
        <v>700</v>
      </c>
      <c r="T910" s="19" t="n" hidden="false">
        <v/>
      </c>
      <c r="U910" s="19" t="n" hidden="false">
        <f>S910+T910</f>
        <v>700</v>
      </c>
      <c r="V910" s="21" t="n" hidden="false">
        <f>U910/N910-1</f>
        <v>-0.41360765325782833</v>
      </c>
      <c r="W910" s="8" t="n">
        <v>2</v>
      </c>
      <c r="X910" s="20" t="n" hidden="false">
        <v>415</v>
      </c>
      <c r="Y910" s="19" t="n" hidden="false">
        <v/>
      </c>
      <c r="Z910" s="19" t="n" hidden="false">
        <f>X910+Y910</f>
        <v>415</v>
      </c>
      <c r="AA910" s="19" t="n" hidden="false">
        <f>ROUND(W910*X910,2)</f>
        <v>830</v>
      </c>
      <c r="AB910" s="19" t="n" hidden="false">
        <v/>
      </c>
      <c r="AC910" s="19" t="n" hidden="false">
        <f>AA910+AB910</f>
        <v>830</v>
      </c>
      <c r="AD910" s="21" t="n" hidden="false">
        <f>AC910/N910-1</f>
        <v>-0.30470621743428217</v>
      </c>
      <c r="AE910" s="8" t="n">
        <v>2</v>
      </c>
      <c r="AF910" s="20" t="n" hidden="false">
        <v>350</v>
      </c>
      <c r="AG910" s="19" t="n" hidden="false">
        <v/>
      </c>
      <c r="AH910" s="19" t="n" hidden="false">
        <f>AF910+AG910</f>
        <v>350</v>
      </c>
      <c r="AI910" s="19" t="n" hidden="false">
        <f>ROUND(AE910*AF910,2)</f>
        <v>700</v>
      </c>
      <c r="AJ910" s="19" t="n" hidden="false">
        <v/>
      </c>
      <c r="AK910" s="19" t="n" hidden="false">
        <f>AI910+AJ910</f>
        <v>700</v>
      </c>
      <c r="AL910" s="21" t="n" hidden="false">
        <f>AK910/N910-1</f>
        <v>-0.41360765325782833</v>
      </c>
      <c r="AM910" s="8" t="n">
        <v>0</v>
      </c>
      <c r="AN910" s="19" t="n" hidden="false">
        <v>0</v>
      </c>
      <c r="AO910" s="19" t="n" hidden="false">
        <v/>
      </c>
      <c r="AP910" s="19" t="n" hidden="false">
        <f>AN910+AO910</f>
        <v>0</v>
      </c>
      <c r="AQ910" s="19" t="n" hidden="false">
        <f>ROUND(AM910*AN910,2)</f>
        <v>0</v>
      </c>
      <c r="AR910" s="19" t="n" hidden="false">
        <v/>
      </c>
      <c r="AS910" s="19" t="n" hidden="false">
        <f>AQ910+AR910</f>
        <v>0</v>
      </c>
      <c r="AT910" s="21" t="n" hidden="false">
        <f>AS910/N910-1</f>
        <v>-1</v>
      </c>
    </row>
    <row r="911" customFormat="false" hidden="false" outlineLevel="0" collapsed="false">
      <c r="A911" s="18" t="inlineStr">
        <is>
          <t xml:space="preserve">1.1.1.2.1.1.4.1.3</t>
        </is>
      </c>
      <c r="B911" s="18" t="inlineStr">
        <is>
          <t xml:space="preserve"/>
        </is>
      </c>
      <c r="C911" s="22" t="inlineStr">
        <is>
          <t xml:space="preserve">Переключатель_ / проходной/одноклавишный/открытой установки / 10А, 220В, IP20</t>
        </is>
      </c>
      <c r="D911" s="7" t="inlineStr">
        <is>
          <t xml:space="preserve">Переключатель проходной одноклавишный скрытой установки, 10А, 250В,
IP20 белый</t>
        </is>
      </c>
      <c r="E911" s="7" t="inlineStr">
        <is>
          <t xml:space="preserve"/>
        </is>
      </c>
      <c r="F911" s="7" t="inlineStr">
        <is>
          <t xml:space="preserve">ШТ</t>
        </is>
      </c>
      <c r="G911" s="7" t="inlineStr">
        <is>
          <t xml:space="preserve">1</t>
        </is>
      </c>
      <c r="H911" s="8" t="n">
        <v>6</v>
      </c>
      <c r="I911" s="20" t="n">
        <v>86.78</v>
      </c>
      <c r="J911" s="19" t="n">
        <v/>
      </c>
      <c r="K911" s="19" t="n">
        <f>ROUND(I911,2)+J911</f>
        <v>86.78</v>
      </c>
      <c r="L911" s="19" t="n">
        <f>ROUND(H911*ROUND(I911,2),2)</f>
        <v>520.68</v>
      </c>
      <c r="M911" s="19" t="n">
        <v/>
      </c>
      <c r="N911" s="19" t="n">
        <f>L911+M911</f>
        <v>520.68</v>
      </c>
      <c r="O911" s="8" t="n">
        <v>6</v>
      </c>
      <c r="P911" s="20" t="n" hidden="false">
        <v>300</v>
      </c>
      <c r="Q911" s="19" t="n" hidden="false">
        <v/>
      </c>
      <c r="R911" s="19" t="n" hidden="false">
        <f>P911+Q911</f>
        <v>300</v>
      </c>
      <c r="S911" s="19" t="n" hidden="false">
        <f>ROUND(O911*P911,2)</f>
        <v>1800</v>
      </c>
      <c r="T911" s="19" t="n" hidden="false">
        <v/>
      </c>
      <c r="U911" s="19" t="n" hidden="false">
        <f>S911+T911</f>
        <v>1800</v>
      </c>
      <c r="V911" s="21" t="n" hidden="false">
        <f>U911/N911-1</f>
        <v>2.45701774602443</v>
      </c>
      <c r="W911" s="8" t="n">
        <v>6</v>
      </c>
      <c r="X911" s="20" t="n" hidden="false">
        <v>415</v>
      </c>
      <c r="Y911" s="19" t="n" hidden="false">
        <v/>
      </c>
      <c r="Z911" s="19" t="n" hidden="false">
        <f>X911+Y911</f>
        <v>415</v>
      </c>
      <c r="AA911" s="19" t="n" hidden="false">
        <f>ROUND(W911*X911,2)</f>
        <v>2490</v>
      </c>
      <c r="AB911" s="19" t="n" hidden="false">
        <v/>
      </c>
      <c r="AC911" s="19" t="n" hidden="false">
        <f>AA911+AB911</f>
        <v>2490</v>
      </c>
      <c r="AD911" s="21" t="n" hidden="false">
        <f>AC911/N911-1</f>
        <v>3.7822078820004617</v>
      </c>
      <c r="AE911" s="8" t="n">
        <v>6</v>
      </c>
      <c r="AF911" s="20" t="n" hidden="false">
        <v>400</v>
      </c>
      <c r="AG911" s="19" t="n" hidden="false">
        <v/>
      </c>
      <c r="AH911" s="19" t="n" hidden="false">
        <f>AF911+AG911</f>
        <v>400</v>
      </c>
      <c r="AI911" s="19" t="n" hidden="false">
        <f>ROUND(AE911*AF911,2)</f>
        <v>2400</v>
      </c>
      <c r="AJ911" s="19" t="n" hidden="false">
        <v/>
      </c>
      <c r="AK911" s="19" t="n" hidden="false">
        <f>AI911+AJ911</f>
        <v>2400</v>
      </c>
      <c r="AL911" s="21" t="n" hidden="false">
        <f>AK911/N911-1</f>
        <v>3.6093569946992403</v>
      </c>
      <c r="AM911" s="8" t="n">
        <v>0</v>
      </c>
      <c r="AN911" s="19" t="n" hidden="false">
        <v>0</v>
      </c>
      <c r="AO911" s="19" t="n" hidden="false">
        <v/>
      </c>
      <c r="AP911" s="19" t="n" hidden="false">
        <f>AN911+AO911</f>
        <v>0</v>
      </c>
      <c r="AQ911" s="19" t="n" hidden="false">
        <f>ROUND(AM911*AN911,2)</f>
        <v>0</v>
      </c>
      <c r="AR911" s="19" t="n" hidden="false">
        <v/>
      </c>
      <c r="AS911" s="19" t="n" hidden="false">
        <f>AQ911+AR911</f>
        <v>0</v>
      </c>
      <c r="AT911" s="21" t="n" hidden="false">
        <f>AS911/N911-1</f>
        <v>-1</v>
      </c>
    </row>
    <row r="912" customFormat="false" hidden="false" outlineLevel="0" collapsed="false">
      <c r="A912" s="18" t="inlineStr">
        <is>
          <t xml:space="preserve">1.1.1.2.1.1.4.1.4</t>
        </is>
      </c>
      <c r="B912" s="18" t="inlineStr">
        <is>
          <t xml:space="preserve"/>
        </is>
      </c>
      <c r="C912" s="22" t="inlineStr">
        <is>
          <t xml:space="preserve">Переключатель_ / проходной/одноклавишный/открытой установки / 10А, 250В, IP44 влагозащищенный</t>
        </is>
      </c>
      <c r="D912" s="7" t="inlineStr">
        <is>
          <t xml:space="preserve">Переключатель проходной одноклавишный скрытой установки, 10А, 250В,
IP44 белый</t>
        </is>
      </c>
      <c r="E912" s="7" t="inlineStr">
        <is>
          <t xml:space="preserve"/>
        </is>
      </c>
      <c r="F912" s="7" t="inlineStr">
        <is>
          <t xml:space="preserve">ШТ</t>
        </is>
      </c>
      <c r="G912" s="7" t="inlineStr">
        <is>
          <t xml:space="preserve">1</t>
        </is>
      </c>
      <c r="H912" s="8" t="n">
        <v>35</v>
      </c>
      <c r="I912" s="20" t="n">
        <v>250</v>
      </c>
      <c r="J912" s="19" t="n">
        <v/>
      </c>
      <c r="K912" s="19" t="n">
        <f>ROUND(I912,2)+J912</f>
        <v>250</v>
      </c>
      <c r="L912" s="19" t="n">
        <f>ROUND(H912*ROUND(I912,2),2)</f>
        <v>8750</v>
      </c>
      <c r="M912" s="19" t="n">
        <v/>
      </c>
      <c r="N912" s="19" t="n">
        <f>L912+M912</f>
        <v>8750</v>
      </c>
      <c r="O912" s="8" t="n">
        <v>35</v>
      </c>
      <c r="P912" s="20" t="n" hidden="false">
        <v>300</v>
      </c>
      <c r="Q912" s="19" t="n" hidden="false">
        <v/>
      </c>
      <c r="R912" s="19" t="n" hidden="false">
        <f>P912+Q912</f>
        <v>300</v>
      </c>
      <c r="S912" s="19" t="n" hidden="false">
        <f>ROUND(O912*P912,2)</f>
        <v>10500</v>
      </c>
      <c r="T912" s="19" t="n" hidden="false">
        <v/>
      </c>
      <c r="U912" s="19" t="n" hidden="false">
        <f>S912+T912</f>
        <v>10500</v>
      </c>
      <c r="V912" s="21" t="n" hidden="false">
        <f>U912/N912-1</f>
        <v>0.19999999999999996</v>
      </c>
      <c r="W912" s="8" t="n">
        <v>35</v>
      </c>
      <c r="X912" s="20" t="n" hidden="false">
        <v>415</v>
      </c>
      <c r="Y912" s="19" t="n" hidden="false">
        <v/>
      </c>
      <c r="Z912" s="19" t="n" hidden="false">
        <f>X912+Y912</f>
        <v>415</v>
      </c>
      <c r="AA912" s="19" t="n" hidden="false">
        <f>ROUND(W912*X912,2)</f>
        <v>14525</v>
      </c>
      <c r="AB912" s="19" t="n" hidden="false">
        <v/>
      </c>
      <c r="AC912" s="19" t="n" hidden="false">
        <f>AA912+AB912</f>
        <v>14525</v>
      </c>
      <c r="AD912" s="21" t="n" hidden="false">
        <f>AC912/N912-1</f>
        <v>0.6599999999999999</v>
      </c>
      <c r="AE912" s="8" t="n">
        <v>35</v>
      </c>
      <c r="AF912" s="20" t="n" hidden="false">
        <v>400</v>
      </c>
      <c r="AG912" s="19" t="n" hidden="false">
        <v/>
      </c>
      <c r="AH912" s="19" t="n" hidden="false">
        <f>AF912+AG912</f>
        <v>400</v>
      </c>
      <c r="AI912" s="19" t="n" hidden="false">
        <f>ROUND(AE912*AF912,2)</f>
        <v>14000</v>
      </c>
      <c r="AJ912" s="19" t="n" hidden="false">
        <v/>
      </c>
      <c r="AK912" s="19" t="n" hidden="false">
        <f>AI912+AJ912</f>
        <v>14000</v>
      </c>
      <c r="AL912" s="21" t="n" hidden="false">
        <f>AK912/N912-1</f>
        <v>0.6000000000000001</v>
      </c>
      <c r="AM912" s="8" t="n">
        <v>0</v>
      </c>
      <c r="AN912" s="19" t="n" hidden="false">
        <v>0</v>
      </c>
      <c r="AO912" s="19" t="n" hidden="false">
        <v/>
      </c>
      <c r="AP912" s="19" t="n" hidden="false">
        <f>AN912+AO912</f>
        <v>0</v>
      </c>
      <c r="AQ912" s="19" t="n" hidden="false">
        <f>ROUND(AM912*AN912,2)</f>
        <v>0</v>
      </c>
      <c r="AR912" s="19" t="n" hidden="false">
        <v/>
      </c>
      <c r="AS912" s="19" t="n" hidden="false">
        <f>AQ912+AR912</f>
        <v>0</v>
      </c>
      <c r="AT912" s="21" t="n" hidden="false">
        <f>AS912/N912-1</f>
        <v>-1</v>
      </c>
    </row>
    <row r="913" customFormat="false" hidden="false" outlineLevel="0" collapsed="false">
      <c r="A913" s="18" t="inlineStr">
        <is>
          <t xml:space="preserve">1.1.1.2.1.1.4.1.5</t>
        </is>
      </c>
      <c r="B913" s="18" t="inlineStr">
        <is>
          <t xml:space="preserve"/>
        </is>
      </c>
      <c r="C913" s="22" t="inlineStr">
        <is>
          <t xml:space="preserve">Выключатель Одноклавишный Открытый 16А 220...250В IP44 Белый</t>
        </is>
      </c>
      <c r="D913" s="7" t="inlineStr">
        <is>
          <t xml:space="preserve">Выключатель одноклавишный, одинарный, 250В, 16А, IP44, скрытый монтаж</t>
        </is>
      </c>
      <c r="E913" s="7" t="inlineStr">
        <is>
          <t xml:space="preserve"/>
        </is>
      </c>
      <c r="F913" s="7" t="inlineStr">
        <is>
          <t xml:space="preserve">ШТ</t>
        </is>
      </c>
      <c r="G913" s="7" t="inlineStr">
        <is>
          <t xml:space="preserve">1</t>
        </is>
      </c>
      <c r="H913" s="8" t="n">
        <v>26</v>
      </c>
      <c r="I913" s="23" t="n">
        <v>133.56</v>
      </c>
      <c r="J913" s="19" t="n">
        <v/>
      </c>
      <c r="K913" s="19" t="n">
        <f>ROUND(I913,2)+J913</f>
        <v>133.56</v>
      </c>
      <c r="L913" s="19" t="n">
        <f>ROUND(H913*ROUND(I913,2),2)</f>
        <v>3472.56</v>
      </c>
      <c r="M913" s="19" t="n">
        <v/>
      </c>
      <c r="N913" s="19" t="n">
        <f>L913+M913</f>
        <v>3472.56</v>
      </c>
      <c r="O913" s="8" t="n">
        <v>26</v>
      </c>
      <c r="P913" s="23" t="n" hidden="false">
        <v>133.56</v>
      </c>
      <c r="Q913" s="19" t="n" hidden="false">
        <v/>
      </c>
      <c r="R913" s="19" t="n" hidden="false">
        <f>P913+Q913</f>
        <v>133.56</v>
      </c>
      <c r="S913" s="19" t="n" hidden="false">
        <f>ROUND(O913*P913,2)</f>
        <v>3472.56</v>
      </c>
      <c r="T913" s="19" t="n" hidden="false">
        <v/>
      </c>
      <c r="U913" s="19" t="n" hidden="false">
        <f>S913+T913</f>
        <v>3472.56</v>
      </c>
      <c r="V913" s="21" t="n" hidden="false">
        <f>U913/N913-1</f>
        <v>0</v>
      </c>
      <c r="W913" s="8" t="n">
        <v>26</v>
      </c>
      <c r="X913" s="23" t="n" hidden="false">
        <v>133.56</v>
      </c>
      <c r="Y913" s="19" t="n" hidden="false">
        <v/>
      </c>
      <c r="Z913" s="19" t="n" hidden="false">
        <f>X913+Y913</f>
        <v>133.56</v>
      </c>
      <c r="AA913" s="19" t="n" hidden="false">
        <f>ROUND(W913*X913,2)</f>
        <v>3472.56</v>
      </c>
      <c r="AB913" s="19" t="n" hidden="false">
        <v/>
      </c>
      <c r="AC913" s="19" t="n" hidden="false">
        <f>AA913+AB913</f>
        <v>3472.56</v>
      </c>
      <c r="AD913" s="21" t="n" hidden="false">
        <f>AC913/N913-1</f>
        <v>0</v>
      </c>
      <c r="AE913" s="8" t="n">
        <v>26</v>
      </c>
      <c r="AF913" s="23" t="n" hidden="false">
        <v>133.56</v>
      </c>
      <c r="AG913" s="19" t="n" hidden="false">
        <v/>
      </c>
      <c r="AH913" s="19" t="n" hidden="false">
        <f>AF913+AG913</f>
        <v>133.56</v>
      </c>
      <c r="AI913" s="19" t="n" hidden="false">
        <f>ROUND(AE913*AF913,2)</f>
        <v>3472.56</v>
      </c>
      <c r="AJ913" s="19" t="n" hidden="false">
        <v/>
      </c>
      <c r="AK913" s="19" t="n" hidden="false">
        <f>AI913+AJ913</f>
        <v>3472.56</v>
      </c>
      <c r="AL913" s="21" t="n" hidden="false">
        <f>AK913/N913-1</f>
        <v>0</v>
      </c>
      <c r="AM913" s="8" t="n">
        <v>0</v>
      </c>
      <c r="AN913" s="23" t="n" hidden="false">
        <v>0</v>
      </c>
      <c r="AO913" s="19" t="n" hidden="false">
        <v/>
      </c>
      <c r="AP913" s="19" t="n" hidden="false">
        <f>AN913+AO913</f>
        <v>0</v>
      </c>
      <c r="AQ913" s="19" t="n" hidden="false">
        <f>ROUND(AM913*AN913,2)</f>
        <v>0</v>
      </c>
      <c r="AR913" s="19" t="n" hidden="false">
        <v/>
      </c>
      <c r="AS913" s="19" t="n" hidden="false">
        <f>AQ913+AR913</f>
        <v>0</v>
      </c>
      <c r="AT913" s="21" t="n" hidden="false">
        <f>AS913/N913-1</f>
        <v>-1</v>
      </c>
    </row>
    <row r="914" customFormat="false" hidden="false" outlineLevel="0" collapsed="false">
      <c r="A914" s="18" t="inlineStr">
        <is>
          <t xml:space="preserve">1.1.1.2.1.1.4.1.6</t>
        </is>
      </c>
      <c r="B914" s="18" t="inlineStr">
        <is>
          <t xml:space="preserve"/>
        </is>
      </c>
      <c r="C914" s="22" t="inlineStr">
        <is>
          <t xml:space="preserve">Выключатель Одноклавишный Скрытый 10А 220...250В IP20 Белый</t>
        </is>
      </c>
      <c r="D914" s="7" t="inlineStr">
        <is>
          <t xml:space="preserve"/>
        </is>
      </c>
      <c r="E914" s="7" t="inlineStr">
        <is>
          <t xml:space="preserve"/>
        </is>
      </c>
      <c r="F914" s="7" t="inlineStr">
        <is>
          <t xml:space="preserve">ШТ</t>
        </is>
      </c>
      <c r="G914" s="7" t="inlineStr">
        <is>
          <t xml:space="preserve">1</t>
        </is>
      </c>
      <c r="H914" s="8" t="n">
        <v>19</v>
      </c>
      <c r="I914" s="23" t="n">
        <v>81.86</v>
      </c>
      <c r="J914" s="19" t="n">
        <v/>
      </c>
      <c r="K914" s="19" t="n">
        <f>ROUND(I914,2)+J914</f>
        <v>81.86</v>
      </c>
      <c r="L914" s="19" t="n">
        <f>ROUND(H914*ROUND(I914,2),2)</f>
        <v>1555.34</v>
      </c>
      <c r="M914" s="19" t="n">
        <v/>
      </c>
      <c r="N914" s="19" t="n">
        <f>L914+M914</f>
        <v>1555.34</v>
      </c>
      <c r="O914" s="8" t="n">
        <v>19</v>
      </c>
      <c r="P914" s="23" t="n" hidden="false">
        <v>81.86</v>
      </c>
      <c r="Q914" s="19" t="n" hidden="false">
        <v/>
      </c>
      <c r="R914" s="19" t="n" hidden="false">
        <f>P914+Q914</f>
        <v>81.86</v>
      </c>
      <c r="S914" s="19" t="n" hidden="false">
        <f>ROUND(O914*P914,2)</f>
        <v>1555.34</v>
      </c>
      <c r="T914" s="19" t="n" hidden="false">
        <v/>
      </c>
      <c r="U914" s="19" t="n" hidden="false">
        <f>S914+T914</f>
        <v>1555.34</v>
      </c>
      <c r="V914" s="21" t="n" hidden="false">
        <f>U914/N914-1</f>
        <v>0</v>
      </c>
      <c r="W914" s="8" t="n">
        <v>19</v>
      </c>
      <c r="X914" s="23" t="n" hidden="false">
        <v>81.86</v>
      </c>
      <c r="Y914" s="19" t="n" hidden="false">
        <v/>
      </c>
      <c r="Z914" s="19" t="n" hidden="false">
        <f>X914+Y914</f>
        <v>81.86</v>
      </c>
      <c r="AA914" s="19" t="n" hidden="false">
        <f>ROUND(W914*X914,2)</f>
        <v>1555.34</v>
      </c>
      <c r="AB914" s="19" t="n" hidden="false">
        <v/>
      </c>
      <c r="AC914" s="19" t="n" hidden="false">
        <f>AA914+AB914</f>
        <v>1555.34</v>
      </c>
      <c r="AD914" s="21" t="n" hidden="false">
        <f>AC914/N914-1</f>
        <v>0</v>
      </c>
      <c r="AE914" s="8" t="n">
        <v>19</v>
      </c>
      <c r="AF914" s="23" t="n" hidden="false">
        <v>81.86</v>
      </c>
      <c r="AG914" s="19" t="n" hidden="false">
        <v/>
      </c>
      <c r="AH914" s="19" t="n" hidden="false">
        <f>AF914+AG914</f>
        <v>81.86</v>
      </c>
      <c r="AI914" s="19" t="n" hidden="false">
        <f>ROUND(AE914*AF914,2)</f>
        <v>1555.34</v>
      </c>
      <c r="AJ914" s="19" t="n" hidden="false">
        <v/>
      </c>
      <c r="AK914" s="19" t="n" hidden="false">
        <f>AI914+AJ914</f>
        <v>1555.34</v>
      </c>
      <c r="AL914" s="21" t="n" hidden="false">
        <f>AK914/N914-1</f>
        <v>0</v>
      </c>
      <c r="AM914" s="8" t="n">
        <v>0</v>
      </c>
      <c r="AN914" s="23" t="n" hidden="false">
        <v>0</v>
      </c>
      <c r="AO914" s="19" t="n" hidden="false">
        <v/>
      </c>
      <c r="AP914" s="19" t="n" hidden="false">
        <f>AN914+AO914</f>
        <v>0</v>
      </c>
      <c r="AQ914" s="19" t="n" hidden="false">
        <f>ROUND(AM914*AN914,2)</f>
        <v>0</v>
      </c>
      <c r="AR914" s="19" t="n" hidden="false">
        <v/>
      </c>
      <c r="AS914" s="19" t="n" hidden="false">
        <f>AQ914+AR914</f>
        <v>0</v>
      </c>
      <c r="AT914" s="21" t="n" hidden="false">
        <f>AS914/N914-1</f>
        <v>-1</v>
      </c>
    </row>
    <row r="915" customFormat="false" hidden="false" outlineLevel="0" collapsed="false">
      <c r="A915" s="18" t="inlineStr">
        <is>
          <t xml:space="preserve">1.1.1.2.1.1.4.1.7</t>
        </is>
      </c>
      <c r="B915" s="18" t="inlineStr">
        <is>
          <t xml:space="preserve"/>
        </is>
      </c>
      <c r="C915" s="22" t="inlineStr">
        <is>
          <t xml:space="preserve">Выключатель Двухклавишный Скрытый 10А 220...250В IP20 Белый</t>
        </is>
      </c>
      <c r="D915" s="7" t="inlineStr">
        <is>
          <t xml:space="preserve"/>
        </is>
      </c>
      <c r="E915" s="7" t="inlineStr">
        <is>
          <t xml:space="preserve"/>
        </is>
      </c>
      <c r="F915" s="7" t="inlineStr">
        <is>
          <t xml:space="preserve">ШТ</t>
        </is>
      </c>
      <c r="G915" s="7" t="inlineStr">
        <is>
          <t xml:space="preserve">1</t>
        </is>
      </c>
      <c r="H915" s="8" t="n">
        <v>7</v>
      </c>
      <c r="I915" s="20" t="n">
        <v>81.87</v>
      </c>
      <c r="J915" s="19" t="n">
        <v/>
      </c>
      <c r="K915" s="19" t="n">
        <f>ROUND(I915,2)+J915</f>
        <v>81.87</v>
      </c>
      <c r="L915" s="19" t="n">
        <f>ROUND(H915*ROUND(I915,2),2)</f>
        <v>573.09</v>
      </c>
      <c r="M915" s="19" t="n">
        <v/>
      </c>
      <c r="N915" s="19" t="n">
        <f>L915+M915</f>
        <v>573.09</v>
      </c>
      <c r="O915" s="8" t="n">
        <v>7</v>
      </c>
      <c r="P915" s="20" t="n" hidden="false">
        <v>210</v>
      </c>
      <c r="Q915" s="19" t="n" hidden="false">
        <v/>
      </c>
      <c r="R915" s="19" t="n" hidden="false">
        <f>P915+Q915</f>
        <v>210</v>
      </c>
      <c r="S915" s="19" t="n" hidden="false">
        <f>ROUND(O915*P915,2)</f>
        <v>1470</v>
      </c>
      <c r="T915" s="19" t="n" hidden="false">
        <v/>
      </c>
      <c r="U915" s="19" t="n" hidden="false">
        <f>S915+T915</f>
        <v>1470</v>
      </c>
      <c r="V915" s="21" t="n" hidden="false">
        <f>U915/N915-1</f>
        <v>1.5650421399780137</v>
      </c>
      <c r="W915" s="8" t="n">
        <v>7</v>
      </c>
      <c r="X915" s="20" t="n" hidden="false">
        <v>266</v>
      </c>
      <c r="Y915" s="19" t="n" hidden="false">
        <v/>
      </c>
      <c r="Z915" s="19" t="n" hidden="false">
        <f>X915+Y915</f>
        <v>266</v>
      </c>
      <c r="AA915" s="19" t="n" hidden="false">
        <f>ROUND(W915*X915,2)</f>
        <v>1862</v>
      </c>
      <c r="AB915" s="19" t="n" hidden="false">
        <v/>
      </c>
      <c r="AC915" s="19" t="n" hidden="false">
        <f>AA915+AB915</f>
        <v>1862</v>
      </c>
      <c r="AD915" s="21" t="n" hidden="false">
        <f>AC915/N915-1</f>
        <v>2.249053377305484</v>
      </c>
      <c r="AE915" s="8" t="n">
        <v>7</v>
      </c>
      <c r="AF915" s="20" t="n" hidden="false">
        <v>350</v>
      </c>
      <c r="AG915" s="19" t="n" hidden="false">
        <v/>
      </c>
      <c r="AH915" s="19" t="n" hidden="false">
        <f>AF915+AG915</f>
        <v>350</v>
      </c>
      <c r="AI915" s="19" t="n" hidden="false">
        <f>ROUND(AE915*AF915,2)</f>
        <v>2450</v>
      </c>
      <c r="AJ915" s="19" t="n" hidden="false">
        <v/>
      </c>
      <c r="AK915" s="19" t="n" hidden="false">
        <f>AI915+AJ915</f>
        <v>2450</v>
      </c>
      <c r="AL915" s="21" t="n" hidden="false">
        <f>AK915/N915-1</f>
        <v>3.27507023329669</v>
      </c>
      <c r="AM915" s="8" t="n">
        <v>0</v>
      </c>
      <c r="AN915" s="19" t="n" hidden="false">
        <v>0</v>
      </c>
      <c r="AO915" s="19" t="n" hidden="false">
        <v/>
      </c>
      <c r="AP915" s="19" t="n" hidden="false">
        <f>AN915+AO915</f>
        <v>0</v>
      </c>
      <c r="AQ915" s="19" t="n" hidden="false">
        <f>ROUND(AM915*AN915,2)</f>
        <v>0</v>
      </c>
      <c r="AR915" s="19" t="n" hidden="false">
        <v/>
      </c>
      <c r="AS915" s="19" t="n" hidden="false">
        <f>AQ915+AR915</f>
        <v>0</v>
      </c>
      <c r="AT915" s="21" t="n" hidden="false">
        <f>AS915/N915-1</f>
        <v>-1</v>
      </c>
    </row>
    <row r="916" customFormat="false" hidden="false" outlineLevel="0" collapsed="false">
      <c r="A916" s="18" t="inlineStr">
        <is>
          <t xml:space="preserve">1.1.1.2.1.1.4.2</t>
        </is>
      </c>
      <c r="B916" s="18" t="inlineStr">
        <is>
          <t xml:space="preserve"/>
        </is>
      </c>
      <c r="C916" s="18" t="inlineStr">
        <is>
          <t xml:space="preserve">Монтаж электрических оконечных устройств / розетка</t>
        </is>
      </c>
      <c r="D916" s="7" t="inlineStr">
        <is>
          <t xml:space="preserve"/>
        </is>
      </c>
      <c r="E916" s="7" t="inlineStr">
        <is>
          <t xml:space="preserve">Выгружается из БО по объектам BIM-КЦ</t>
        </is>
      </c>
      <c r="F916" s="7" t="inlineStr">
        <is>
          <t xml:space="preserve">ШТ</t>
        </is>
      </c>
      <c r="G916" s="7" t="inlineStr">
        <is>
          <t xml:space="preserve">1</t>
        </is>
      </c>
      <c r="H916" s="8" t="n">
        <v>151</v>
      </c>
      <c r="I916" s="19" t="n">
        <f>ROUND((L917+L918+L919+L920)/H916,2)</f>
        <v>1.07</v>
      </c>
      <c r="J916" s="20" t="n">
        <v>478</v>
      </c>
      <c r="K916" s="19" t="n">
        <f>I916+ROUND(J916,2)</f>
        <v>479.07</v>
      </c>
      <c r="L916" s="19" t="n">
        <f>ROUND(H916*I916,2)</f>
        <v>161.57</v>
      </c>
      <c r="M916" s="19" t="n">
        <f>ROUND(H916*ROUND(J916,2),2)</f>
        <v>72178</v>
      </c>
      <c r="N916" s="19" t="n">
        <f>L916+M916</f>
        <v>72339.57</v>
      </c>
      <c r="O916" s="8" t="n">
        <v>151</v>
      </c>
      <c r="P916" s="19" t="n" hidden="false">
        <f>ROUND((S917+S918+S919+S920)/O916,2)</f>
        <v>161.07</v>
      </c>
      <c r="Q916" s="20" t="n" hidden="false">
        <v>764.8</v>
      </c>
      <c r="R916" s="19" t="n" hidden="false">
        <f>P916+Q916</f>
        <v>925.87</v>
      </c>
      <c r="S916" s="19" t="n" hidden="false">
        <f>ROUND(O916*P916,2)</f>
        <v>24321.57</v>
      </c>
      <c r="T916" s="19" t="n" hidden="false">
        <f>ROUND(O916*Q916,2)</f>
        <v>115484.8</v>
      </c>
      <c r="U916" s="19" t="n" hidden="false">
        <f>S916+T916</f>
        <v>139806.37</v>
      </c>
      <c r="V916" s="21" t="n" hidden="false">
        <f>U916/N916-1</f>
        <v>0.9326403239610075</v>
      </c>
      <c r="W916" s="8" t="n">
        <v>151</v>
      </c>
      <c r="X916" s="19" t="n" hidden="false">
        <f>ROUND((AA917+AA918+AA919+AA920)/W916,2)</f>
        <v>362.07</v>
      </c>
      <c r="Y916" s="20" t="n" hidden="false">
        <v>950</v>
      </c>
      <c r="Z916" s="19" t="n" hidden="false">
        <f>X916+Y916</f>
        <v>1312.07</v>
      </c>
      <c r="AA916" s="19" t="n" hidden="false">
        <f>ROUND(W916*X916,2)</f>
        <v>54672.57</v>
      </c>
      <c r="AB916" s="19" t="n" hidden="false">
        <f>ROUND(W916*Y916,2)</f>
        <v>143450</v>
      </c>
      <c r="AC916" s="19" t="n" hidden="false">
        <f>AA916+AB916</f>
        <v>198122.57</v>
      </c>
      <c r="AD916" s="21" t="n" hidden="false">
        <f>AC916/N916-1</f>
        <v>1.7387855636963283</v>
      </c>
      <c r="AE916" s="8" t="n">
        <v>151</v>
      </c>
      <c r="AF916" s="19" t="n" hidden="false">
        <f>ROUND((AI917+AI918+AI919+AI920)/AE916,2)</f>
        <v>329.88</v>
      </c>
      <c r="AG916" s="20" t="n" hidden="false">
        <v>1000</v>
      </c>
      <c r="AH916" s="19" t="n" hidden="false">
        <f>AF916+AG916</f>
        <v>1329.88</v>
      </c>
      <c r="AI916" s="19" t="n" hidden="false">
        <f>ROUND(AE916*AF916,2)</f>
        <v>49811.88</v>
      </c>
      <c r="AJ916" s="19" t="n" hidden="false">
        <f>ROUND(AE916*AG916,2)</f>
        <v>151000</v>
      </c>
      <c r="AK916" s="19" t="n" hidden="false">
        <f>AI916+AJ916</f>
        <v>200811.88</v>
      </c>
      <c r="AL916" s="21" t="n" hidden="false">
        <f>AK916/N916-1</f>
        <v>1.7759617592418642</v>
      </c>
      <c r="AM916" s="8" t="n">
        <v>0</v>
      </c>
      <c r="AN916" s="19" t="n" hidden="false">
        <f>ROUND((AQ917+AQ918+AQ919+AQ920)/AM916,2)</f>
        <v>0</v>
      </c>
      <c r="AO916" s="19" t="n" hidden="false">
        <v>0</v>
      </c>
      <c r="AP916" s="19" t="n" hidden="false">
        <f>AN916+AO916</f>
        <v>0</v>
      </c>
      <c r="AQ916" s="19" t="n" hidden="false">
        <f>ROUND(AM916*AN916,2)</f>
        <v>0</v>
      </c>
      <c r="AR916" s="19" t="n" hidden="false">
        <f>ROUND(AM916*AO916,2)</f>
        <v>0</v>
      </c>
      <c r="AS916" s="19" t="n" hidden="false">
        <f>AQ916+AR916</f>
        <v>0</v>
      </c>
      <c r="AT916" s="21" t="n" hidden="false">
        <f>AS916/N916-1</f>
        <v>-1</v>
      </c>
    </row>
    <row r="917" customFormat="false" hidden="false" outlineLevel="0" collapsed="false">
      <c r="A917" s="18" t="inlineStr">
        <is>
          <t xml:space="preserve">1.1.1.2.1.1.4.2.1</t>
        </is>
      </c>
      <c r="B917" s="18" t="inlineStr">
        <is>
          <t xml:space="preserve"/>
        </is>
      </c>
      <c r="C917" s="22" t="inlineStr">
        <is>
          <t xml:space="preserve">Розетка Открытая 2P+E 220...250В 16А IP44, с крышкой, с/ш, с з/к, постов-1, Черный</t>
        </is>
      </c>
      <c r="D917" s="7" t="inlineStr">
        <is>
          <t xml:space="preserve">Розетка Открытая 1п 2P+E 16А IP44 220...250В з/к з/ш с/к
Белый EQR16-029-30-54-T</t>
        </is>
      </c>
      <c r="E917" s="7" t="inlineStr">
        <is>
          <t xml:space="preserve"/>
        </is>
      </c>
      <c r="F917" s="7" t="inlineStr">
        <is>
          <t xml:space="preserve">ШТ</t>
        </is>
      </c>
      <c r="G917" s="7" t="inlineStr">
        <is>
          <t xml:space="preserve">1</t>
        </is>
      </c>
      <c r="H917" s="8" t="n">
        <v>135</v>
      </c>
      <c r="I917" s="20" t="n">
        <v>0</v>
      </c>
      <c r="J917" s="19" t="n">
        <v/>
      </c>
      <c r="K917" s="19" t="n">
        <f>ROUND(I917,2)+J917</f>
        <v>0</v>
      </c>
      <c r="L917" s="19" t="n">
        <f>ROUND(H917*ROUND(I917,2),2)</f>
        <v>0</v>
      </c>
      <c r="M917" s="19" t="n">
        <v/>
      </c>
      <c r="N917" s="19" t="n">
        <f>L917+M917</f>
        <v>0</v>
      </c>
      <c r="O917" s="8" t="n">
        <v>135</v>
      </c>
      <c r="P917" s="20" t="n" hidden="false">
        <v>160</v>
      </c>
      <c r="Q917" s="19" t="n" hidden="false">
        <v/>
      </c>
      <c r="R917" s="19" t="n" hidden="false">
        <f>P917+Q917</f>
        <v>160</v>
      </c>
      <c r="S917" s="19" t="n" hidden="false">
        <f>ROUND(O917*P917,2)</f>
        <v>21600</v>
      </c>
      <c r="T917" s="19" t="n" hidden="false">
        <v/>
      </c>
      <c r="U917" s="19" t="n" hidden="false">
        <f>S917+T917</f>
        <v>21600</v>
      </c>
      <c r="V917" s="21" t="n" hidden="false">
        <f>U917/N917-1</f>
        <v>Infinity</v>
      </c>
      <c r="W917" s="8" t="n">
        <v>135</v>
      </c>
      <c r="X917" s="20" t="n" hidden="false">
        <v>361</v>
      </c>
      <c r="Y917" s="19" t="n" hidden="false">
        <v/>
      </c>
      <c r="Z917" s="19" t="n" hidden="false">
        <f>X917+Y917</f>
        <v>361</v>
      </c>
      <c r="AA917" s="19" t="n" hidden="false">
        <f>ROUND(W917*X917,2)</f>
        <v>48735</v>
      </c>
      <c r="AB917" s="19" t="n" hidden="false">
        <v/>
      </c>
      <c r="AC917" s="19" t="n" hidden="false">
        <f>AA917+AB917</f>
        <v>48735</v>
      </c>
      <c r="AD917" s="21" t="n" hidden="false">
        <f>AC917/N917-1</f>
        <v>Infinity</v>
      </c>
      <c r="AE917" s="8" t="n">
        <v>135</v>
      </c>
      <c r="AF917" s="20" t="n" hidden="false">
        <v>350</v>
      </c>
      <c r="AG917" s="19" t="n" hidden="false">
        <v/>
      </c>
      <c r="AH917" s="19" t="n" hidden="false">
        <f>AF917+AG917</f>
        <v>350</v>
      </c>
      <c r="AI917" s="19" t="n" hidden="false">
        <f>ROUND(AE917*AF917,2)</f>
        <v>47250</v>
      </c>
      <c r="AJ917" s="19" t="n" hidden="false">
        <v/>
      </c>
      <c r="AK917" s="19" t="n" hidden="false">
        <f>AI917+AJ917</f>
        <v>47250</v>
      </c>
      <c r="AL917" s="21" t="n" hidden="false">
        <f>AK917/N917-1</f>
        <v>Infinity</v>
      </c>
      <c r="AM917" s="8" t="n">
        <v>0</v>
      </c>
      <c r="AN917" s="19" t="n" hidden="false">
        <v>0</v>
      </c>
      <c r="AO917" s="19" t="n" hidden="false">
        <v/>
      </c>
      <c r="AP917" s="19" t="n" hidden="false">
        <f>AN917+AO917</f>
        <v>0</v>
      </c>
      <c r="AQ917" s="19" t="n" hidden="false">
        <f>ROUND(AM917*AN917,2)</f>
        <v>0</v>
      </c>
      <c r="AR917" s="19" t="n" hidden="false">
        <v/>
      </c>
      <c r="AS917" s="19" t="n" hidden="false">
        <f>AQ917+AR917</f>
        <v>0</v>
      </c>
      <c r="AT917" s="21" t="n" hidden="false">
        <f>AS917/N917-1</f>
        <v>NaN</v>
      </c>
    </row>
    <row r="918" customFormat="false" hidden="false" outlineLevel="0" collapsed="false">
      <c r="A918" s="18" t="inlineStr">
        <is>
          <t xml:space="preserve">1.1.1.2.1.1.4.2.2</t>
        </is>
      </c>
      <c r="B918" s="18" t="inlineStr">
        <is>
          <t xml:space="preserve"/>
        </is>
      </c>
      <c r="C918" s="22" t="inlineStr">
        <is>
          <t xml:space="preserve">Розетка Открытая 1п 2P+PE 16А IP20 220...250В з/к з/ш Белый</t>
        </is>
      </c>
      <c r="D918" s="7" t="inlineStr">
        <is>
          <t xml:space="preserve">EWR16-028-90</t>
        </is>
      </c>
      <c r="E918" s="7" t="inlineStr">
        <is>
          <t xml:space="preserve"/>
        </is>
      </c>
      <c r="F918" s="7" t="inlineStr">
        <is>
          <t xml:space="preserve">ШТ</t>
        </is>
      </c>
      <c r="G918" s="7" t="inlineStr">
        <is>
          <t xml:space="preserve">1</t>
        </is>
      </c>
      <c r="H918" s="8" t="n">
        <v>16</v>
      </c>
      <c r="I918" s="20" t="n">
        <v>0</v>
      </c>
      <c r="J918" s="19" t="n">
        <v/>
      </c>
      <c r="K918" s="19" t="n">
        <f>ROUND(I918,2)+J918</f>
        <v>0</v>
      </c>
      <c r="L918" s="19" t="n">
        <f>ROUND(H918*ROUND(I918,2),2)</f>
        <v>0</v>
      </c>
      <c r="M918" s="19" t="n">
        <v/>
      </c>
      <c r="N918" s="19" t="n">
        <f>L918+M918</f>
        <v>0</v>
      </c>
      <c r="O918" s="8" t="n">
        <v>16</v>
      </c>
      <c r="P918" s="20" t="n" hidden="false">
        <v>160</v>
      </c>
      <c r="Q918" s="19" t="n" hidden="false">
        <v/>
      </c>
      <c r="R918" s="19" t="n" hidden="false">
        <f>P918+Q918</f>
        <v>160</v>
      </c>
      <c r="S918" s="19" t="n" hidden="false">
        <f>ROUND(O918*P918,2)</f>
        <v>2560</v>
      </c>
      <c r="T918" s="19" t="n" hidden="false">
        <v/>
      </c>
      <c r="U918" s="19" t="n" hidden="false">
        <f>S918+T918</f>
        <v>2560</v>
      </c>
      <c r="V918" s="21" t="n" hidden="false">
        <f>U918/N918-1</f>
        <v>Infinity</v>
      </c>
      <c r="W918" s="8" t="n">
        <v>16</v>
      </c>
      <c r="X918" s="20" t="n" hidden="false">
        <v>361</v>
      </c>
      <c r="Y918" s="19" t="n" hidden="false">
        <v/>
      </c>
      <c r="Z918" s="19" t="n" hidden="false">
        <f>X918+Y918</f>
        <v>361</v>
      </c>
      <c r="AA918" s="19" t="n" hidden="false">
        <f>ROUND(W918*X918,2)</f>
        <v>5776</v>
      </c>
      <c r="AB918" s="19" t="n" hidden="false">
        <v/>
      </c>
      <c r="AC918" s="19" t="n" hidden="false">
        <f>AA918+AB918</f>
        <v>5776</v>
      </c>
      <c r="AD918" s="21" t="n" hidden="false">
        <f>AC918/N918-1</f>
        <v>Infinity</v>
      </c>
      <c r="AE918" s="8" t="n">
        <v>16</v>
      </c>
      <c r="AF918" s="20" t="n" hidden="false">
        <v>150</v>
      </c>
      <c r="AG918" s="19" t="n" hidden="false">
        <v/>
      </c>
      <c r="AH918" s="19" t="n" hidden="false">
        <f>AF918+AG918</f>
        <v>150</v>
      </c>
      <c r="AI918" s="19" t="n" hidden="false">
        <f>ROUND(AE918*AF918,2)</f>
        <v>2400</v>
      </c>
      <c r="AJ918" s="19" t="n" hidden="false">
        <v/>
      </c>
      <c r="AK918" s="19" t="n" hidden="false">
        <f>AI918+AJ918</f>
        <v>2400</v>
      </c>
      <c r="AL918" s="21" t="n" hidden="false">
        <f>AK918/N918-1</f>
        <v>Infinity</v>
      </c>
      <c r="AM918" s="8" t="n">
        <v>0</v>
      </c>
      <c r="AN918" s="19" t="n" hidden="false">
        <v>0</v>
      </c>
      <c r="AO918" s="19" t="n" hidden="false">
        <v/>
      </c>
      <c r="AP918" s="19" t="n" hidden="false">
        <f>AN918+AO918</f>
        <v>0</v>
      </c>
      <c r="AQ918" s="19" t="n" hidden="false">
        <f>ROUND(AM918*AN918,2)</f>
        <v>0</v>
      </c>
      <c r="AR918" s="19" t="n" hidden="false">
        <v/>
      </c>
      <c r="AS918" s="19" t="n" hidden="false">
        <f>AQ918+AR918</f>
        <v>0</v>
      </c>
      <c r="AT918" s="21" t="n" hidden="false">
        <f>AS918/N918-1</f>
        <v>NaN</v>
      </c>
    </row>
    <row r="919" customFormat="false" hidden="false" outlineLevel="0" collapsed="false">
      <c r="A919" s="18" t="inlineStr">
        <is>
          <t xml:space="preserve">1.1.1.2.1.1.4.2.3</t>
        </is>
      </c>
      <c r="B919" s="18" t="inlineStr">
        <is>
          <t xml:space="preserve"/>
        </is>
      </c>
      <c r="C919" s="22" t="inlineStr">
        <is>
          <t xml:space="preserve">Рамка Schneider Electric Glossa_ / белый / 2 поста / GSL000102</t>
        </is>
      </c>
      <c r="D919" s="7" t="inlineStr">
        <is>
          <t xml:space="preserve">EWM-G-302-10</t>
        </is>
      </c>
      <c r="E919" s="7" t="inlineStr">
        <is>
          <t xml:space="preserve"/>
        </is>
      </c>
      <c r="F919" s="7" t="inlineStr">
        <is>
          <t xml:space="preserve">ШТ</t>
        </is>
      </c>
      <c r="G919" s="7" t="inlineStr">
        <is>
          <t xml:space="preserve">1</t>
        </is>
      </c>
      <c r="H919" s="8" t="n">
        <v>2</v>
      </c>
      <c r="I919" s="23" t="n">
        <v>16.93</v>
      </c>
      <c r="J919" s="19" t="n">
        <v/>
      </c>
      <c r="K919" s="19" t="n">
        <f>ROUND(I919,2)+J919</f>
        <v>16.93</v>
      </c>
      <c r="L919" s="19" t="n">
        <f>ROUND(H919*ROUND(I919,2),2)</f>
        <v>33.86</v>
      </c>
      <c r="M919" s="19" t="n">
        <v/>
      </c>
      <c r="N919" s="19" t="n">
        <f>L919+M919</f>
        <v>33.86</v>
      </c>
      <c r="O919" s="8" t="n">
        <v>2</v>
      </c>
      <c r="P919" s="23" t="n" hidden="false">
        <v>16.93</v>
      </c>
      <c r="Q919" s="19" t="n" hidden="false">
        <v/>
      </c>
      <c r="R919" s="19" t="n" hidden="false">
        <f>P919+Q919</f>
        <v>16.93</v>
      </c>
      <c r="S919" s="19" t="n" hidden="false">
        <f>ROUND(O919*P919,2)</f>
        <v>33.86</v>
      </c>
      <c r="T919" s="19" t="n" hidden="false">
        <v/>
      </c>
      <c r="U919" s="19" t="n" hidden="false">
        <f>S919+T919</f>
        <v>33.86</v>
      </c>
      <c r="V919" s="21" t="n" hidden="false">
        <f>U919/N919-1</f>
        <v>0</v>
      </c>
      <c r="W919" s="8" t="n">
        <v>2</v>
      </c>
      <c r="X919" s="23" t="n" hidden="false">
        <v>16.93</v>
      </c>
      <c r="Y919" s="19" t="n" hidden="false">
        <v/>
      </c>
      <c r="Z919" s="19" t="n" hidden="false">
        <f>X919+Y919</f>
        <v>16.93</v>
      </c>
      <c r="AA919" s="19" t="n" hidden="false">
        <f>ROUND(W919*X919,2)</f>
        <v>33.86</v>
      </c>
      <c r="AB919" s="19" t="n" hidden="false">
        <v/>
      </c>
      <c r="AC919" s="19" t="n" hidden="false">
        <f>AA919+AB919</f>
        <v>33.86</v>
      </c>
      <c r="AD919" s="21" t="n" hidden="false">
        <f>AC919/N919-1</f>
        <v>0</v>
      </c>
      <c r="AE919" s="8" t="n">
        <v>2</v>
      </c>
      <c r="AF919" s="23" t="n" hidden="false">
        <v>16.93</v>
      </c>
      <c r="AG919" s="19" t="n" hidden="false">
        <v/>
      </c>
      <c r="AH919" s="19" t="n" hidden="false">
        <f>AF919+AG919</f>
        <v>16.93</v>
      </c>
      <c r="AI919" s="19" t="n" hidden="false">
        <f>ROUND(AE919*AF919,2)</f>
        <v>33.86</v>
      </c>
      <c r="AJ919" s="19" t="n" hidden="false">
        <v/>
      </c>
      <c r="AK919" s="19" t="n" hidden="false">
        <f>AI919+AJ919</f>
        <v>33.86</v>
      </c>
      <c r="AL919" s="21" t="n" hidden="false">
        <f>AK919/N919-1</f>
        <v>0</v>
      </c>
      <c r="AM919" s="8" t="n">
        <v>0</v>
      </c>
      <c r="AN919" s="23" t="n" hidden="false">
        <v>0</v>
      </c>
      <c r="AO919" s="19" t="n" hidden="false">
        <v/>
      </c>
      <c r="AP919" s="19" t="n" hidden="false">
        <f>AN919+AO919</f>
        <v>0</v>
      </c>
      <c r="AQ919" s="19" t="n" hidden="false">
        <f>ROUND(AM919*AN919,2)</f>
        <v>0</v>
      </c>
      <c r="AR919" s="19" t="n" hidden="false">
        <v/>
      </c>
      <c r="AS919" s="19" t="n" hidden="false">
        <f>AQ919+AR919</f>
        <v>0</v>
      </c>
      <c r="AT919" s="21" t="n" hidden="false">
        <f>AS919/N919-1</f>
        <v>-1</v>
      </c>
    </row>
    <row r="920" customFormat="false" hidden="false" outlineLevel="0" collapsed="false">
      <c r="A920" s="18" t="inlineStr">
        <is>
          <t xml:space="preserve">1.1.1.2.1.1.4.2.4</t>
        </is>
      </c>
      <c r="B920" s="18" t="inlineStr">
        <is>
          <t xml:space="preserve"/>
        </is>
      </c>
      <c r="C920" s="22" t="inlineStr">
        <is>
          <t xml:space="preserve">Рамка Schneider Electric Glossa_ / белый / 1 пост / GSL000101</t>
        </is>
      </c>
      <c r="D920" s="7" t="inlineStr">
        <is>
          <t xml:space="preserve">EWM-G-301-10</t>
        </is>
      </c>
      <c r="E920" s="7" t="inlineStr">
        <is>
          <t xml:space="preserve"/>
        </is>
      </c>
      <c r="F920" s="7" t="inlineStr">
        <is>
          <t xml:space="preserve">ШТ</t>
        </is>
      </c>
      <c r="G920" s="7" t="inlineStr">
        <is>
          <t xml:space="preserve">1</t>
        </is>
      </c>
      <c r="H920" s="8" t="n">
        <v>12</v>
      </c>
      <c r="I920" s="23" t="n">
        <v>10.66</v>
      </c>
      <c r="J920" s="19" t="n">
        <v/>
      </c>
      <c r="K920" s="19" t="n">
        <f>ROUND(I920,2)+J920</f>
        <v>10.66</v>
      </c>
      <c r="L920" s="19" t="n">
        <f>ROUND(H920*ROUND(I920,2),2)</f>
        <v>127.92</v>
      </c>
      <c r="M920" s="19" t="n">
        <v/>
      </c>
      <c r="N920" s="19" t="n">
        <f>L920+M920</f>
        <v>127.92</v>
      </c>
      <c r="O920" s="8" t="n">
        <v>12</v>
      </c>
      <c r="P920" s="23" t="n" hidden="false">
        <v>10.66</v>
      </c>
      <c r="Q920" s="19" t="n" hidden="false">
        <v/>
      </c>
      <c r="R920" s="19" t="n" hidden="false">
        <f>P920+Q920</f>
        <v>10.66</v>
      </c>
      <c r="S920" s="19" t="n" hidden="false">
        <f>ROUND(O920*P920,2)</f>
        <v>127.92</v>
      </c>
      <c r="T920" s="19" t="n" hidden="false">
        <v/>
      </c>
      <c r="U920" s="19" t="n" hidden="false">
        <f>S920+T920</f>
        <v>127.92</v>
      </c>
      <c r="V920" s="21" t="n" hidden="false">
        <f>U920/N920-1</f>
        <v>0</v>
      </c>
      <c r="W920" s="8" t="n">
        <v>12</v>
      </c>
      <c r="X920" s="23" t="n" hidden="false">
        <v>10.66</v>
      </c>
      <c r="Y920" s="19" t="n" hidden="false">
        <v/>
      </c>
      <c r="Z920" s="19" t="n" hidden="false">
        <f>X920+Y920</f>
        <v>10.66</v>
      </c>
      <c r="AA920" s="19" t="n" hidden="false">
        <f>ROUND(W920*X920,2)</f>
        <v>127.92</v>
      </c>
      <c r="AB920" s="19" t="n" hidden="false">
        <v/>
      </c>
      <c r="AC920" s="19" t="n" hidden="false">
        <f>AA920+AB920</f>
        <v>127.92</v>
      </c>
      <c r="AD920" s="21" t="n" hidden="false">
        <f>AC920/N920-1</f>
        <v>0</v>
      </c>
      <c r="AE920" s="8" t="n">
        <v>12</v>
      </c>
      <c r="AF920" s="23" t="n" hidden="false">
        <v>10.66</v>
      </c>
      <c r="AG920" s="19" t="n" hidden="false">
        <v/>
      </c>
      <c r="AH920" s="19" t="n" hidden="false">
        <f>AF920+AG920</f>
        <v>10.66</v>
      </c>
      <c r="AI920" s="19" t="n" hidden="false">
        <f>ROUND(AE920*AF920,2)</f>
        <v>127.92</v>
      </c>
      <c r="AJ920" s="19" t="n" hidden="false">
        <v/>
      </c>
      <c r="AK920" s="19" t="n" hidden="false">
        <f>AI920+AJ920</f>
        <v>127.92</v>
      </c>
      <c r="AL920" s="21" t="n" hidden="false">
        <f>AK920/N920-1</f>
        <v>0</v>
      </c>
      <c r="AM920" s="8" t="n">
        <v>0</v>
      </c>
      <c r="AN920" s="23" t="n" hidden="false">
        <v>0</v>
      </c>
      <c r="AO920" s="19" t="n" hidden="false">
        <v/>
      </c>
      <c r="AP920" s="19" t="n" hidden="false">
        <f>AN920+AO920</f>
        <v>0</v>
      </c>
      <c r="AQ920" s="19" t="n" hidden="false">
        <f>ROUND(AM920*AN920,2)</f>
        <v>0</v>
      </c>
      <c r="AR920" s="19" t="n" hidden="false">
        <v/>
      </c>
      <c r="AS920" s="19" t="n" hidden="false">
        <f>AQ920+AR920</f>
        <v>0</v>
      </c>
      <c r="AT920" s="21" t="n" hidden="false">
        <f>AS920/N920-1</f>
        <v>-1</v>
      </c>
    </row>
    <row r="921" customFormat="false" hidden="false" outlineLevel="0" collapsed="false">
      <c r="A921" s="18" t="inlineStr">
        <is>
          <t xml:space="preserve">1.1.1.2.1.1.4.3</t>
        </is>
      </c>
      <c r="B921" s="18" t="inlineStr">
        <is>
          <t xml:space="preserve"/>
        </is>
      </c>
      <c r="C921" s="18" t="inlineStr">
        <is>
          <t xml:space="preserve">Монтаж электрических оконечных устройств / башенка напольная</t>
        </is>
      </c>
      <c r="D921" s="7" t="inlineStr">
        <is>
          <t xml:space="preserve">88064 LG Legrand</t>
        </is>
      </c>
      <c r="E921" s="7" t="inlineStr">
        <is>
          <t xml:space="preserve">Выгружается из БО по объектам BIM-КЦ</t>
        </is>
      </c>
      <c r="F921" s="7" t="inlineStr">
        <is>
          <t xml:space="preserve">ШТ</t>
        </is>
      </c>
      <c r="G921" s="7" t="inlineStr">
        <is>
          <t xml:space="preserve">1</t>
        </is>
      </c>
      <c r="H921" s="8" t="n">
        <v>8</v>
      </c>
      <c r="I921" s="19" t="n">
        <f>ROUND((L922)/H921,2)</f>
        <v>1600</v>
      </c>
      <c r="J921" s="20" t="n">
        <v>1286</v>
      </c>
      <c r="K921" s="19" t="n">
        <f>I921+ROUND(J921,2)</f>
        <v>2886</v>
      </c>
      <c r="L921" s="19" t="n">
        <f>ROUND(H921*I921,2)</f>
        <v>12800</v>
      </c>
      <c r="M921" s="19" t="n">
        <f>ROUND(H921*ROUND(J921,2),2)</f>
        <v>10288</v>
      </c>
      <c r="N921" s="19" t="n">
        <f>L921+M921</f>
        <v>23088</v>
      </c>
      <c r="O921" s="8" t="n">
        <v>8</v>
      </c>
      <c r="P921" s="19" t="n" hidden="false">
        <f>ROUND((S922)/O921,2)</f>
        <v>4751.85</v>
      </c>
      <c r="Q921" s="20" t="n" hidden="false">
        <v>2057.6</v>
      </c>
      <c r="R921" s="19" t="n" hidden="false">
        <f>P921+Q921</f>
        <v>6809.45</v>
      </c>
      <c r="S921" s="19" t="n" hidden="false">
        <f>ROUND(O921*P921,2)</f>
        <v>38014.8</v>
      </c>
      <c r="T921" s="19" t="n" hidden="false">
        <f>ROUND(O921*Q921,2)</f>
        <v>16460.8</v>
      </c>
      <c r="U921" s="19" t="n" hidden="false">
        <f>S921+T921</f>
        <v>54475.6</v>
      </c>
      <c r="V921" s="21" t="n" hidden="false">
        <f>U921/N921-1</f>
        <v>1.3594767844767843</v>
      </c>
      <c r="W921" s="8" t="n">
        <v>8</v>
      </c>
      <c r="X921" s="19" t="n" hidden="false">
        <f>ROUND((AA922)/W921,2)</f>
        <v>6800</v>
      </c>
      <c r="Y921" s="20" t="n" hidden="false">
        <v>950</v>
      </c>
      <c r="Z921" s="19" t="n" hidden="false">
        <f>X921+Y921</f>
        <v>7750</v>
      </c>
      <c r="AA921" s="19" t="n" hidden="false">
        <f>ROUND(W921*X921,2)</f>
        <v>54400</v>
      </c>
      <c r="AB921" s="19" t="n" hidden="false">
        <f>ROUND(W921*Y921,2)</f>
        <v>7600</v>
      </c>
      <c r="AC921" s="19" t="n" hidden="false">
        <f>AA921+AB921</f>
        <v>62000</v>
      </c>
      <c r="AD921" s="21" t="n" hidden="false">
        <f>AC921/N921-1</f>
        <v>1.6853776853776852</v>
      </c>
      <c r="AE921" s="8" t="n">
        <v>8</v>
      </c>
      <c r="AF921" s="19" t="n" hidden="false">
        <f>ROUND((AI922)/AE921,2)</f>
        <v>15</v>
      </c>
      <c r="AG921" s="20" t="n" hidden="false">
        <v>1000</v>
      </c>
      <c r="AH921" s="19" t="n" hidden="false">
        <f>AF921+AG921</f>
        <v>1015</v>
      </c>
      <c r="AI921" s="19" t="n" hidden="false">
        <f>ROUND(AE921*AF921,2)</f>
        <v>120</v>
      </c>
      <c r="AJ921" s="19" t="n" hidden="false">
        <f>ROUND(AE921*AG921,2)</f>
        <v>8000</v>
      </c>
      <c r="AK921" s="19" t="n" hidden="false">
        <f>AI921+AJ921</f>
        <v>8120</v>
      </c>
      <c r="AL921" s="21" t="n" hidden="false">
        <f>AK921/N921-1</f>
        <v>-0.6483021483021483</v>
      </c>
      <c r="AM921" s="8" t="n">
        <v>0</v>
      </c>
      <c r="AN921" s="19" t="n" hidden="false">
        <f>ROUND((AQ922)/AM921,2)</f>
        <v>0</v>
      </c>
      <c r="AO921" s="19" t="n" hidden="false">
        <v>0</v>
      </c>
      <c r="AP921" s="19" t="n" hidden="false">
        <f>AN921+AO921</f>
        <v>0</v>
      </c>
      <c r="AQ921" s="19" t="n" hidden="false">
        <f>ROUND(AM921*AN921,2)</f>
        <v>0</v>
      </c>
      <c r="AR921" s="19" t="n" hidden="false">
        <f>ROUND(AM921*AO921,2)</f>
        <v>0</v>
      </c>
      <c r="AS921" s="19" t="n" hidden="false">
        <f>AQ921+AR921</f>
        <v>0</v>
      </c>
      <c r="AT921" s="21" t="n" hidden="false">
        <f>AS921/N921-1</f>
        <v>-1</v>
      </c>
    </row>
    <row r="922" customFormat="false" hidden="false" outlineLevel="0" collapsed="false">
      <c r="A922" s="18" t="inlineStr">
        <is>
          <t xml:space="preserve">1.1.1.2.1.1.4.3.1</t>
        </is>
      </c>
      <c r="B922" s="18" t="inlineStr">
        <is>
          <t xml:space="preserve"/>
        </is>
      </c>
      <c r="C922" s="22" t="inlineStr">
        <is>
          <t xml:space="preserve">Напольная башенка_ / BUS, 12 модулей</t>
        </is>
      </c>
      <c r="D922" s="7" t="inlineStr">
        <is>
          <t xml:space="preserve"/>
        </is>
      </c>
      <c r="E922" s="7" t="inlineStr">
        <is>
          <t xml:space="preserve"/>
        </is>
      </c>
      <c r="F922" s="7" t="inlineStr">
        <is>
          <t xml:space="preserve">ШТ</t>
        </is>
      </c>
      <c r="G922" s="7" t="inlineStr">
        <is>
          <t xml:space="preserve">1</t>
        </is>
      </c>
      <c r="H922" s="8" t="n">
        <v>8</v>
      </c>
      <c r="I922" s="20" t="n">
        <v>1600</v>
      </c>
      <c r="J922" s="19" t="n">
        <v/>
      </c>
      <c r="K922" s="19" t="n">
        <f>ROUND(I922,2)+J922</f>
        <v>1600</v>
      </c>
      <c r="L922" s="19" t="n">
        <f>ROUND(H922*ROUND(I922,2),2)</f>
        <v>12800</v>
      </c>
      <c r="M922" s="19" t="n">
        <v/>
      </c>
      <c r="N922" s="19" t="n">
        <f>L922+M922</f>
        <v>12800</v>
      </c>
      <c r="O922" s="8" t="n">
        <v>8</v>
      </c>
      <c r="P922" s="20" t="n" hidden="false">
        <v>4751.85</v>
      </c>
      <c r="Q922" s="19" t="n" hidden="false">
        <v/>
      </c>
      <c r="R922" s="19" t="n" hidden="false">
        <f>P922+Q922</f>
        <v>4751.85</v>
      </c>
      <c r="S922" s="19" t="n" hidden="false">
        <f>ROUND(O922*P922,2)</f>
        <v>38014.8</v>
      </c>
      <c r="T922" s="19" t="n" hidden="false">
        <v/>
      </c>
      <c r="U922" s="19" t="n" hidden="false">
        <f>S922+T922</f>
        <v>38014.8</v>
      </c>
      <c r="V922" s="21" t="n" hidden="false">
        <f>U922/N922-1</f>
        <v>1.9699062500000002</v>
      </c>
      <c r="W922" s="8" t="n">
        <v>8</v>
      </c>
      <c r="X922" s="20" t="n" hidden="false">
        <v>6800</v>
      </c>
      <c r="Y922" s="19" t="n" hidden="false">
        <v/>
      </c>
      <c r="Z922" s="19" t="n" hidden="false">
        <f>X922+Y922</f>
        <v>6800</v>
      </c>
      <c r="AA922" s="19" t="n" hidden="false">
        <f>ROUND(W922*X922,2)</f>
        <v>54400</v>
      </c>
      <c r="AB922" s="19" t="n" hidden="false">
        <v/>
      </c>
      <c r="AC922" s="19" t="n" hidden="false">
        <f>AA922+AB922</f>
        <v>54400</v>
      </c>
      <c r="AD922" s="21" t="n" hidden="false">
        <f>AC922/N922-1</f>
        <v>3.25</v>
      </c>
      <c r="AE922" s="8" t="n">
        <v>8</v>
      </c>
      <c r="AF922" s="20" t="n" hidden="false">
        <v>15</v>
      </c>
      <c r="AG922" s="19" t="n" hidden="false">
        <v/>
      </c>
      <c r="AH922" s="19" t="n" hidden="false">
        <f>AF922+AG922</f>
        <v>15</v>
      </c>
      <c r="AI922" s="19" t="n" hidden="false">
        <f>ROUND(AE922*AF922,2)</f>
        <v>120</v>
      </c>
      <c r="AJ922" s="19" t="n" hidden="false">
        <v/>
      </c>
      <c r="AK922" s="19" t="n" hidden="false">
        <f>AI922+AJ922</f>
        <v>120</v>
      </c>
      <c r="AL922" s="21" t="n" hidden="false">
        <f>AK922/N922-1</f>
        <v>-0.990625</v>
      </c>
      <c r="AM922" s="8" t="n">
        <v>0</v>
      </c>
      <c r="AN922" s="19" t="n" hidden="false">
        <v>0</v>
      </c>
      <c r="AO922" s="19" t="n" hidden="false">
        <v/>
      </c>
      <c r="AP922" s="19" t="n" hidden="false">
        <f>AN922+AO922</f>
        <v>0</v>
      </c>
      <c r="AQ922" s="19" t="n" hidden="false">
        <f>ROUND(AM922*AN922,2)</f>
        <v>0</v>
      </c>
      <c r="AR922" s="19" t="n" hidden="false">
        <v/>
      </c>
      <c r="AS922" s="19" t="n" hidden="false">
        <f>AQ922+AR922</f>
        <v>0</v>
      </c>
      <c r="AT922" s="21" t="n" hidden="false">
        <f>AS922/N922-1</f>
        <v>-1</v>
      </c>
    </row>
    <row r="923" customFormat="false" hidden="false" outlineLevel="0" collapsed="false">
      <c r="A923" s="18" t="inlineStr">
        <is>
          <t xml:space="preserve">1.1.1.2.1.1.4.4</t>
        </is>
      </c>
      <c r="B923" s="18" t="inlineStr">
        <is>
          <t xml:space="preserve"/>
        </is>
      </c>
      <c r="C923" s="18" t="inlineStr">
        <is>
          <t xml:space="preserve">Монтаж коробки распределительной, распаячной</t>
        </is>
      </c>
      <c r="D923" s="7" t="inlineStr">
        <is>
          <t xml:space="preserve"/>
        </is>
      </c>
      <c r="E923" s="7" t="inlineStr">
        <is>
          <t xml:space="preserve">Выгружается из БО по объектам BIM-КЦ</t>
        </is>
      </c>
      <c r="F923" s="7" t="inlineStr">
        <is>
          <t xml:space="preserve">ШТ</t>
        </is>
      </c>
      <c r="G923" s="7" t="inlineStr">
        <is>
          <t xml:space="preserve">1</t>
        </is>
      </c>
      <c r="H923" s="8" t="n">
        <v>150</v>
      </c>
      <c r="I923" s="19" t="n">
        <f>ROUND((L924)/H923,2)</f>
        <v>27</v>
      </c>
      <c r="J923" s="20" t="n">
        <v>395</v>
      </c>
      <c r="K923" s="19" t="n">
        <f>I923+ROUND(J923,2)</f>
        <v>422</v>
      </c>
      <c r="L923" s="19" t="n">
        <f>ROUND(H923*I923,2)</f>
        <v>4050</v>
      </c>
      <c r="M923" s="19" t="n">
        <f>ROUND(H923*ROUND(J923,2),2)</f>
        <v>59250</v>
      </c>
      <c r="N923" s="19" t="n">
        <f>L923+M923</f>
        <v>63300</v>
      </c>
      <c r="O923" s="8" t="n">
        <v>150</v>
      </c>
      <c r="P923" s="19" t="n" hidden="false">
        <f>ROUND((S924)/O923,2)</f>
        <v>11</v>
      </c>
      <c r="Q923" s="20" t="n" hidden="false">
        <v>764.8</v>
      </c>
      <c r="R923" s="19" t="n" hidden="false">
        <f>P923+Q923</f>
        <v>775.8</v>
      </c>
      <c r="S923" s="19" t="n" hidden="false">
        <f>ROUND(O923*P923,2)</f>
        <v>1650</v>
      </c>
      <c r="T923" s="19" t="n" hidden="false">
        <f>ROUND(O923*Q923,2)</f>
        <v>114720</v>
      </c>
      <c r="U923" s="19" t="n" hidden="false">
        <f>S923+T923</f>
        <v>116370</v>
      </c>
      <c r="V923" s="21" t="n" hidden="false">
        <f>U923/N923-1</f>
        <v>0.8383886255924171</v>
      </c>
      <c r="W923" s="8" t="n">
        <v>150</v>
      </c>
      <c r="X923" s="19" t="n" hidden="false">
        <f>ROUND((AA924)/W923,2)</f>
        <v>32</v>
      </c>
      <c r="Y923" s="20" t="n" hidden="false">
        <v>980</v>
      </c>
      <c r="Z923" s="19" t="n" hidden="false">
        <f>X923+Y923</f>
        <v>1012</v>
      </c>
      <c r="AA923" s="19" t="n" hidden="false">
        <f>ROUND(W923*X923,2)</f>
        <v>4800</v>
      </c>
      <c r="AB923" s="19" t="n" hidden="false">
        <f>ROUND(W923*Y923,2)</f>
        <v>147000</v>
      </c>
      <c r="AC923" s="19" t="n" hidden="false">
        <f>AA923+AB923</f>
        <v>151800</v>
      </c>
      <c r="AD923" s="21" t="n" hidden="false">
        <f>AC923/N923-1</f>
        <v>1.3981042654028437</v>
      </c>
      <c r="AE923" s="8" t="n">
        <v>150</v>
      </c>
      <c r="AF923" s="19" t="n" hidden="false">
        <f>ROUND((AI924)/AE923,2)</f>
        <v>15</v>
      </c>
      <c r="AG923" s="20" t="n" hidden="false">
        <v>1000</v>
      </c>
      <c r="AH923" s="19" t="n" hidden="false">
        <f>AF923+AG923</f>
        <v>1015</v>
      </c>
      <c r="AI923" s="19" t="n" hidden="false">
        <f>ROUND(AE923*AF923,2)</f>
        <v>2250</v>
      </c>
      <c r="AJ923" s="19" t="n" hidden="false">
        <f>ROUND(AE923*AG923,2)</f>
        <v>150000</v>
      </c>
      <c r="AK923" s="19" t="n" hidden="false">
        <f>AI923+AJ923</f>
        <v>152250</v>
      </c>
      <c r="AL923" s="21" t="n" hidden="false">
        <f>AK923/N923-1</f>
        <v>1.40521327014218</v>
      </c>
      <c r="AM923" s="8" t="n">
        <v>0</v>
      </c>
      <c r="AN923" s="19" t="n" hidden="false">
        <f>ROUND((AQ924)/AM923,2)</f>
        <v>0</v>
      </c>
      <c r="AO923" s="19" t="n" hidden="false">
        <v>0</v>
      </c>
      <c r="AP923" s="19" t="n" hidden="false">
        <f>AN923+AO923</f>
        <v>0</v>
      </c>
      <c r="AQ923" s="19" t="n" hidden="false">
        <f>ROUND(AM923*AN923,2)</f>
        <v>0</v>
      </c>
      <c r="AR923" s="19" t="n" hidden="false">
        <f>ROUND(AM923*AO923,2)</f>
        <v>0</v>
      </c>
      <c r="AS923" s="19" t="n" hidden="false">
        <f>AQ923+AR923</f>
        <v>0</v>
      </c>
      <c r="AT923" s="21" t="n" hidden="false">
        <f>AS923/N923-1</f>
        <v>-1</v>
      </c>
    </row>
    <row r="924" customFormat="false" hidden="false" outlineLevel="0" collapsed="false">
      <c r="A924" s="18" t="inlineStr">
        <is>
          <t xml:space="preserve">1.1.1.2.1.1.4.4.1</t>
        </is>
      </c>
      <c r="B924" s="18" t="inlineStr">
        <is>
          <t xml:space="preserve"/>
        </is>
      </c>
      <c r="C924" s="22" t="inlineStr">
        <is>
          <t xml:space="preserve">Коробка распаячная_ / Круглая / 80х40 / КМ41004 (UKT01-080-040-000)</t>
        </is>
      </c>
      <c r="D924" s="7" t="inlineStr">
        <is>
          <t xml:space="preserve">КМ40002 UKT10-065-040-000</t>
        </is>
      </c>
      <c r="E924" s="7" t="inlineStr">
        <is>
          <t xml:space="preserve"/>
        </is>
      </c>
      <c r="F924" s="7" t="inlineStr">
        <is>
          <t xml:space="preserve">ШТ</t>
        </is>
      </c>
      <c r="G924" s="7" t="inlineStr">
        <is>
          <t xml:space="preserve">1</t>
        </is>
      </c>
      <c r="H924" s="8" t="n">
        <v>150</v>
      </c>
      <c r="I924" s="20" t="n">
        <v>27</v>
      </c>
      <c r="J924" s="19" t="n">
        <v/>
      </c>
      <c r="K924" s="19" t="n">
        <f>ROUND(I924,2)+J924</f>
        <v>27</v>
      </c>
      <c r="L924" s="19" t="n">
        <f>ROUND(H924*ROUND(I924,2),2)</f>
        <v>4050</v>
      </c>
      <c r="M924" s="19" t="n">
        <v/>
      </c>
      <c r="N924" s="19" t="n">
        <f>L924+M924</f>
        <v>4050</v>
      </c>
      <c r="O924" s="8" t="n">
        <v>150</v>
      </c>
      <c r="P924" s="20" t="n" hidden="false">
        <v>11</v>
      </c>
      <c r="Q924" s="19" t="n" hidden="false">
        <v/>
      </c>
      <c r="R924" s="19" t="n" hidden="false">
        <f>P924+Q924</f>
        <v>11</v>
      </c>
      <c r="S924" s="19" t="n" hidden="false">
        <f>ROUND(O924*P924,2)</f>
        <v>1650</v>
      </c>
      <c r="T924" s="19" t="n" hidden="false">
        <v/>
      </c>
      <c r="U924" s="19" t="n" hidden="false">
        <f>S924+T924</f>
        <v>1650</v>
      </c>
      <c r="V924" s="21" t="n" hidden="false">
        <f>U924/N924-1</f>
        <v>-0.5925925925925926</v>
      </c>
      <c r="W924" s="8" t="n">
        <v>150</v>
      </c>
      <c r="X924" s="20" t="n" hidden="false">
        <v>32</v>
      </c>
      <c r="Y924" s="19" t="n" hidden="false">
        <v/>
      </c>
      <c r="Z924" s="19" t="n" hidden="false">
        <f>X924+Y924</f>
        <v>32</v>
      </c>
      <c r="AA924" s="19" t="n" hidden="false">
        <f>ROUND(W924*X924,2)</f>
        <v>4800</v>
      </c>
      <c r="AB924" s="19" t="n" hidden="false">
        <v/>
      </c>
      <c r="AC924" s="19" t="n" hidden="false">
        <f>AA924+AB924</f>
        <v>4800</v>
      </c>
      <c r="AD924" s="21" t="n" hidden="false">
        <f>AC924/N924-1</f>
        <v>0.18518518518518512</v>
      </c>
      <c r="AE924" s="8" t="n">
        <v>150</v>
      </c>
      <c r="AF924" s="20" t="n" hidden="false">
        <v>15</v>
      </c>
      <c r="AG924" s="19" t="n" hidden="false">
        <v/>
      </c>
      <c r="AH924" s="19" t="n" hidden="false">
        <f>AF924+AG924</f>
        <v>15</v>
      </c>
      <c r="AI924" s="19" t="n" hidden="false">
        <f>ROUND(AE924*AF924,2)</f>
        <v>2250</v>
      </c>
      <c r="AJ924" s="19" t="n" hidden="false">
        <v/>
      </c>
      <c r="AK924" s="19" t="n" hidden="false">
        <f>AI924+AJ924</f>
        <v>2250</v>
      </c>
      <c r="AL924" s="21" t="n" hidden="false">
        <f>AK924/N924-1</f>
        <v>-0.4444444444444444</v>
      </c>
      <c r="AM924" s="8" t="n">
        <v>0</v>
      </c>
      <c r="AN924" s="19" t="n" hidden="false">
        <v>0</v>
      </c>
      <c r="AO924" s="19" t="n" hidden="false">
        <v/>
      </c>
      <c r="AP924" s="19" t="n" hidden="false">
        <f>AN924+AO924</f>
        <v>0</v>
      </c>
      <c r="AQ924" s="19" t="n" hidden="false">
        <f>ROUND(AM924*AN924,2)</f>
        <v>0</v>
      </c>
      <c r="AR924" s="19" t="n" hidden="false">
        <v/>
      </c>
      <c r="AS924" s="19" t="n" hidden="false">
        <f>AQ924+AR924</f>
        <v>0</v>
      </c>
      <c r="AT924" s="21" t="n" hidden="false">
        <f>AS924/N924-1</f>
        <v>-1</v>
      </c>
    </row>
    <row r="925" customFormat="false" hidden="false" outlineLevel="0" collapsed="false">
      <c r="A925" s="18" t="inlineStr">
        <is>
          <t xml:space="preserve">1.1.1.2.1.1.4.5</t>
        </is>
      </c>
      <c r="B925" s="18" t="inlineStr">
        <is>
          <t xml:space="preserve"/>
        </is>
      </c>
      <c r="C925" s="18" t="inlineStr">
        <is>
          <t xml:space="preserve">Монтаж подрозетников, установочных, монтажных коробок в подготовленные отверстия / в ЖБИ, ПГП, газобетон, акотек</t>
        </is>
      </c>
      <c r="D925" s="7" t="inlineStr">
        <is>
          <t xml:space="preserve"/>
        </is>
      </c>
      <c r="E925" s="7" t="inlineStr">
        <is>
          <t xml:space="preserve">Выгружается из БО по объектам BIM-КЦ</t>
        </is>
      </c>
      <c r="F925" s="7" t="inlineStr">
        <is>
          <t xml:space="preserve">ШТ</t>
        </is>
      </c>
      <c r="G925" s="7" t="inlineStr">
        <is>
          <t xml:space="preserve">1</t>
        </is>
      </c>
      <c r="H925" s="8" t="n">
        <v>94</v>
      </c>
      <c r="I925" s="19" t="n">
        <f>ROUND((L926+L927)/H925,2)</f>
        <v>0.9</v>
      </c>
      <c r="J925" s="20" t="n">
        <v>149</v>
      </c>
      <c r="K925" s="19" t="n">
        <f>I925+ROUND(J925,2)</f>
        <v>149.9</v>
      </c>
      <c r="L925" s="19" t="n">
        <f>ROUND(H925*I925,2)</f>
        <v>84.6</v>
      </c>
      <c r="M925" s="19" t="n">
        <f>ROUND(H925*ROUND(J925,2),2)</f>
        <v>14006</v>
      </c>
      <c r="N925" s="19" t="n">
        <f>L925+M925</f>
        <v>14090.6</v>
      </c>
      <c r="O925" s="8" t="n">
        <v>94</v>
      </c>
      <c r="P925" s="19" t="n" hidden="false">
        <f>ROUND((S926+S927)/O925,2)</f>
        <v>65.25</v>
      </c>
      <c r="Q925" s="20" t="n" hidden="false">
        <v>238.4</v>
      </c>
      <c r="R925" s="19" t="n" hidden="false">
        <f>P925+Q925</f>
        <v>303.65</v>
      </c>
      <c r="S925" s="19" t="n" hidden="false">
        <f>ROUND(O925*P925,2)</f>
        <v>6133.5</v>
      </c>
      <c r="T925" s="19" t="n" hidden="false">
        <f>ROUND(O925*Q925,2)</f>
        <v>22409.6</v>
      </c>
      <c r="U925" s="19" t="n" hidden="false">
        <f>S925+T925</f>
        <v>28543.1</v>
      </c>
      <c r="V925" s="21" t="n" hidden="false">
        <f>U925/N925-1</f>
        <v>1.025683789192795</v>
      </c>
      <c r="W925" s="8" t="n">
        <v>94</v>
      </c>
      <c r="X925" s="19" t="n" hidden="false">
        <f>ROUND((AA926+AA927)/W925,2)</f>
        <v>19.08</v>
      </c>
      <c r="Y925" s="20" t="n" hidden="false">
        <v>230</v>
      </c>
      <c r="Z925" s="19" t="n" hidden="false">
        <f>X925+Y925</f>
        <v>249.08</v>
      </c>
      <c r="AA925" s="19" t="n" hidden="false">
        <f>ROUND(W925*X925,2)</f>
        <v>1793.52</v>
      </c>
      <c r="AB925" s="19" t="n" hidden="false">
        <f>ROUND(W925*Y925,2)</f>
        <v>21620</v>
      </c>
      <c r="AC925" s="19" t="n" hidden="false">
        <f>AA925+AB925</f>
        <v>23413.52</v>
      </c>
      <c r="AD925" s="21" t="n" hidden="false">
        <f>AC925/N925-1</f>
        <v>0.6616410940627084</v>
      </c>
      <c r="AE925" s="8" t="n">
        <v>94</v>
      </c>
      <c r="AF925" s="19" t="n" hidden="false">
        <f>ROUND((AI926+AI927)/AE925,2)</f>
        <v>60</v>
      </c>
      <c r="AG925" s="20" t="n" hidden="false">
        <v>1000</v>
      </c>
      <c r="AH925" s="19" t="n" hidden="false">
        <f>AF925+AG925</f>
        <v>1060</v>
      </c>
      <c r="AI925" s="19" t="n" hidden="false">
        <f>ROUND(AE925*AF925,2)</f>
        <v>5640</v>
      </c>
      <c r="AJ925" s="19" t="n" hidden="false">
        <f>ROUND(AE925*AG925,2)</f>
        <v>94000</v>
      </c>
      <c r="AK925" s="19" t="n" hidden="false">
        <f>AI925+AJ925</f>
        <v>99640</v>
      </c>
      <c r="AL925" s="21" t="n" hidden="false">
        <f>AK925/N925-1</f>
        <v>6.071380920613742</v>
      </c>
      <c r="AM925" s="8" t="n">
        <v>0</v>
      </c>
      <c r="AN925" s="19" t="n" hidden="false">
        <f>ROUND((AQ926+AQ927)/AM925,2)</f>
        <v>0</v>
      </c>
      <c r="AO925" s="19" t="n" hidden="false">
        <v>0</v>
      </c>
      <c r="AP925" s="19" t="n" hidden="false">
        <f>AN925+AO925</f>
        <v>0</v>
      </c>
      <c r="AQ925" s="19" t="n" hidden="false">
        <f>ROUND(AM925*AN925,2)</f>
        <v>0</v>
      </c>
      <c r="AR925" s="19" t="n" hidden="false">
        <f>ROUND(AM925*AO925,2)</f>
        <v>0</v>
      </c>
      <c r="AS925" s="19" t="n" hidden="false">
        <f>AQ925+AR925</f>
        <v>0</v>
      </c>
      <c r="AT925" s="21" t="n" hidden="false">
        <f>AS925/N925-1</f>
        <v>-1</v>
      </c>
    </row>
    <row r="926" customFormat="false" hidden="false" outlineLevel="0" collapsed="false">
      <c r="A926" s="18" t="inlineStr">
        <is>
          <t xml:space="preserve">1.1.1.2.1.1.4.5.1</t>
        </is>
      </c>
      <c r="B926" s="18" t="inlineStr">
        <is>
          <t xml:space="preserve"/>
        </is>
      </c>
      <c r="C926" s="22" t="inlineStr">
        <is>
          <t xml:space="preserve">Смесь штукатурная гипсовая_</t>
        </is>
      </c>
      <c r="D926" s="7" t="inlineStr">
        <is>
          <t xml:space="preserve"/>
        </is>
      </c>
      <c r="E926" s="7" t="inlineStr">
        <is>
          <t xml:space="preserve"/>
        </is>
      </c>
      <c r="F926" s="7" t="inlineStr">
        <is>
          <t xml:space="preserve">КГ</t>
        </is>
      </c>
      <c r="G926" s="7" t="inlineStr">
        <is>
          <t xml:space="preserve">0.3</t>
        </is>
      </c>
      <c r="H926" s="8" t="n">
        <v>8.46</v>
      </c>
      <c r="I926" s="20" t="n">
        <v>10</v>
      </c>
      <c r="J926" s="19" t="n">
        <v/>
      </c>
      <c r="K926" s="19" t="n">
        <f>ROUND(I926,2)+J926</f>
        <v>10</v>
      </c>
      <c r="L926" s="19" t="n">
        <f>ROUND(H926*ROUND(I926,2),2)</f>
        <v>84.6</v>
      </c>
      <c r="M926" s="19" t="n">
        <v/>
      </c>
      <c r="N926" s="19" t="n">
        <f>L926+M926</f>
        <v>84.6</v>
      </c>
      <c r="O926" s="8" t="n">
        <v>8.46</v>
      </c>
      <c r="P926" s="20" t="n" hidden="false">
        <v>565</v>
      </c>
      <c r="Q926" s="19" t="n" hidden="false">
        <v/>
      </c>
      <c r="R926" s="19" t="n" hidden="false">
        <f>P926+Q926</f>
        <v>565</v>
      </c>
      <c r="S926" s="19" t="n" hidden="false">
        <f>ROUND(O926*P926,2)</f>
        <v>4779.9</v>
      </c>
      <c r="T926" s="19" t="n" hidden="false">
        <v/>
      </c>
      <c r="U926" s="19" t="n" hidden="false">
        <f>S926+T926</f>
        <v>4779.9</v>
      </c>
      <c r="V926" s="21" t="n" hidden="false">
        <f>U926/N926-1</f>
        <v>55.5</v>
      </c>
      <c r="W926" s="8" t="n">
        <v>8.46</v>
      </c>
      <c r="X926" s="20" t="n" hidden="false">
        <v>12</v>
      </c>
      <c r="Y926" s="19" t="n" hidden="false">
        <v/>
      </c>
      <c r="Z926" s="19" t="n" hidden="false">
        <f>X926+Y926</f>
        <v>12</v>
      </c>
      <c r="AA926" s="19" t="n" hidden="false">
        <f>ROUND(W926*X926,2)</f>
        <v>101.52</v>
      </c>
      <c r="AB926" s="19" t="n" hidden="false">
        <v/>
      </c>
      <c r="AC926" s="19" t="n" hidden="false">
        <f>AA926+AB926</f>
        <v>101.52</v>
      </c>
      <c r="AD926" s="21" t="n" hidden="false">
        <f>AC926/N926-1</f>
        <v>0.19999999999999996</v>
      </c>
      <c r="AE926" s="8" t="n">
        <v>8.46</v>
      </c>
      <c r="AF926" s="20" t="n" hidden="false">
        <v>500</v>
      </c>
      <c r="AG926" s="19" t="n" hidden="false">
        <v/>
      </c>
      <c r="AH926" s="19" t="n" hidden="false">
        <f>AF926+AG926</f>
        <v>500</v>
      </c>
      <c r="AI926" s="19" t="n" hidden="false">
        <f>ROUND(AE926*AF926,2)</f>
        <v>4230</v>
      </c>
      <c r="AJ926" s="19" t="n" hidden="false">
        <v/>
      </c>
      <c r="AK926" s="19" t="n" hidden="false">
        <f>AI926+AJ926</f>
        <v>4230</v>
      </c>
      <c r="AL926" s="21" t="n" hidden="false">
        <f>AK926/N926-1</f>
        <v>49</v>
      </c>
      <c r="AM926" s="8" t="n">
        <v>0</v>
      </c>
      <c r="AN926" s="19" t="n" hidden="false">
        <v>0</v>
      </c>
      <c r="AO926" s="19" t="n" hidden="false">
        <v/>
      </c>
      <c r="AP926" s="19" t="n" hidden="false">
        <f>AN926+AO926</f>
        <v>0</v>
      </c>
      <c r="AQ926" s="19" t="n" hidden="false">
        <f>ROUND(AM926*AN926,2)</f>
        <v>0</v>
      </c>
      <c r="AR926" s="19" t="n" hidden="false">
        <v/>
      </c>
      <c r="AS926" s="19" t="n" hidden="false">
        <f>AQ926+AR926</f>
        <v>0</v>
      </c>
      <c r="AT926" s="21" t="n" hidden="false">
        <f>AS926/N926-1</f>
        <v>-1</v>
      </c>
    </row>
    <row r="927" customFormat="false" hidden="false" outlineLevel="0" collapsed="false">
      <c r="A927" s="18" t="inlineStr">
        <is>
          <t xml:space="preserve">1.1.1.2.1.1.4.5.2</t>
        </is>
      </c>
      <c r="B927" s="18" t="inlineStr">
        <is>
          <t xml:space="preserve"/>
        </is>
      </c>
      <c r="C927" s="22" t="inlineStr">
        <is>
          <t xml:space="preserve">Коробка установочная круглая D=68мм h=40мм IP20 пластик тип установки скрытый для твердых стен б/крышки б/вводов</t>
        </is>
      </c>
      <c r="D927" s="7" t="inlineStr">
        <is>
          <t xml:space="preserve"/>
        </is>
      </c>
      <c r="E927" s="7" t="inlineStr">
        <is>
          <t xml:space="preserve"/>
        </is>
      </c>
      <c r="F927" s="7" t="inlineStr">
        <is>
          <t xml:space="preserve">ШТ</t>
        </is>
      </c>
      <c r="G927" s="7" t="inlineStr">
        <is>
          <t xml:space="preserve">1</t>
        </is>
      </c>
      <c r="H927" s="8" t="n">
        <v>94</v>
      </c>
      <c r="I927" s="20" t="n">
        <v>0</v>
      </c>
      <c r="J927" s="19" t="n">
        <v/>
      </c>
      <c r="K927" s="19" t="n">
        <f>ROUND(I927,2)+J927</f>
        <v>0</v>
      </c>
      <c r="L927" s="19" t="n">
        <f>ROUND(H927*ROUND(I927,2),2)</f>
        <v>0</v>
      </c>
      <c r="M927" s="19" t="n">
        <v/>
      </c>
      <c r="N927" s="19" t="n">
        <f>L927+M927</f>
        <v>0</v>
      </c>
      <c r="O927" s="8" t="n">
        <v>94</v>
      </c>
      <c r="P927" s="20" t="n" hidden="false">
        <v>14.4</v>
      </c>
      <c r="Q927" s="19" t="n" hidden="false">
        <v/>
      </c>
      <c r="R927" s="19" t="n" hidden="false">
        <f>P927+Q927</f>
        <v>14.4</v>
      </c>
      <c r="S927" s="19" t="n" hidden="false">
        <f>ROUND(O927*P927,2)</f>
        <v>1353.6</v>
      </c>
      <c r="T927" s="19" t="n" hidden="false">
        <v/>
      </c>
      <c r="U927" s="19" t="n" hidden="false">
        <f>S927+T927</f>
        <v>1353.6</v>
      </c>
      <c r="V927" s="21" t="n" hidden="false">
        <f>U927/N927-1</f>
        <v>Infinity</v>
      </c>
      <c r="W927" s="8" t="n">
        <v>94</v>
      </c>
      <c r="X927" s="20" t="n" hidden="false">
        <v>18</v>
      </c>
      <c r="Y927" s="19" t="n" hidden="false">
        <v/>
      </c>
      <c r="Z927" s="19" t="n" hidden="false">
        <f>X927+Y927</f>
        <v>18</v>
      </c>
      <c r="AA927" s="19" t="n" hidden="false">
        <f>ROUND(W927*X927,2)</f>
        <v>1692</v>
      </c>
      <c r="AB927" s="19" t="n" hidden="false">
        <v/>
      </c>
      <c r="AC927" s="19" t="n" hidden="false">
        <f>AA927+AB927</f>
        <v>1692</v>
      </c>
      <c r="AD927" s="21" t="n" hidden="false">
        <f>AC927/N927-1</f>
        <v>Infinity</v>
      </c>
      <c r="AE927" s="8" t="n">
        <v>94</v>
      </c>
      <c r="AF927" s="20" t="n" hidden="false">
        <v>15</v>
      </c>
      <c r="AG927" s="19" t="n" hidden="false">
        <v/>
      </c>
      <c r="AH927" s="19" t="n" hidden="false">
        <f>AF927+AG927</f>
        <v>15</v>
      </c>
      <c r="AI927" s="19" t="n" hidden="false">
        <f>ROUND(AE927*AF927,2)</f>
        <v>1410</v>
      </c>
      <c r="AJ927" s="19" t="n" hidden="false">
        <v/>
      </c>
      <c r="AK927" s="19" t="n" hidden="false">
        <f>AI927+AJ927</f>
        <v>1410</v>
      </c>
      <c r="AL927" s="21" t="n" hidden="false">
        <f>AK927/N927-1</f>
        <v>Infinity</v>
      </c>
      <c r="AM927" s="8" t="n">
        <v>0</v>
      </c>
      <c r="AN927" s="19" t="n" hidden="false">
        <v>0</v>
      </c>
      <c r="AO927" s="19" t="n" hidden="false">
        <v/>
      </c>
      <c r="AP927" s="19" t="n" hidden="false">
        <f>AN927+AO927</f>
        <v>0</v>
      </c>
      <c r="AQ927" s="19" t="n" hidden="false">
        <f>ROUND(AM927*AN927,2)</f>
        <v>0</v>
      </c>
      <c r="AR927" s="19" t="n" hidden="false">
        <v/>
      </c>
      <c r="AS927" s="19" t="n" hidden="false">
        <f>AQ927+AR927</f>
        <v>0</v>
      </c>
      <c r="AT927" s="21" t="n" hidden="false">
        <f>AS927/N927-1</f>
        <v>NaN</v>
      </c>
    </row>
    <row r="928" customFormat="false" hidden="false" outlineLevel="0" collapsed="false">
      <c r="A928" s="14" t="inlineStr">
        <is>
          <t xml:space="preserve">1.1.1.2.1.1.5</t>
        </is>
      </c>
      <c r="B928" s="14" t="inlineStr">
        <is>
          <t xml:space="preserve"/>
        </is>
      </c>
      <c r="C928" s="14" t="inlineStr">
        <is>
          <t xml:space="preserve">Монтаж светотехнического оборудования</t>
        </is>
      </c>
      <c r="D928" s="6" t="inlineStr">
        <is>
          <t xml:space="preserve"/>
        </is>
      </c>
      <c r="E928" s="6" t="inlineStr">
        <is>
          <t xml:space="preserve"/>
        </is>
      </c>
      <c r="F928" s="6" t="inlineStr">
        <is>
          <t xml:space="preserve"/>
        </is>
      </c>
      <c r="G928" s="6" t="inlineStr">
        <is>
          <t xml:space="preserve"/>
        </is>
      </c>
      <c r="H928" s="15" t="n">
        <v/>
      </c>
      <c r="I928" s="16" t="n">
        <v/>
      </c>
      <c r="J928" s="16" t="n">
        <v/>
      </c>
      <c r="K928" s="16" t="n">
        <v/>
      </c>
      <c r="L928" s="16" t="n">
        <f>L929+L939</f>
        <v>3580.72</v>
      </c>
      <c r="M928" s="16" t="n">
        <f>M929+M939</f>
        <v>406828</v>
      </c>
      <c r="N928" s="16" t="n">
        <f>N929+N939</f>
        <v>410408.72</v>
      </c>
      <c r="O928" s="15" t="n">
        <v/>
      </c>
      <c r="P928" s="16" t="n" hidden="false">
        <v/>
      </c>
      <c r="Q928" s="16" t="n" hidden="false">
        <v/>
      </c>
      <c r="R928" s="16" t="n" hidden="false">
        <v/>
      </c>
      <c r="S928" s="16" t="n" hidden="false">
        <f>S929+S939</f>
        <v>4098948.99</v>
      </c>
      <c r="T928" s="16" t="n" hidden="false">
        <f>T929+T939</f>
        <v>993316.8</v>
      </c>
      <c r="U928" s="16" t="n" hidden="false">
        <f>U929+U939</f>
        <v>5092265.79</v>
      </c>
      <c r="V928" s="17" t="n" hidden="false">
        <f>U928/N928-1</f>
        <v>11.407791408525629</v>
      </c>
      <c r="W928" s="15" t="n">
        <v/>
      </c>
      <c r="X928" s="16" t="n" hidden="false">
        <v/>
      </c>
      <c r="Y928" s="16" t="n" hidden="false">
        <v/>
      </c>
      <c r="Z928" s="16" t="n" hidden="false">
        <v/>
      </c>
      <c r="AA928" s="16" t="n" hidden="false">
        <f>AA929+AA939</f>
        <v>2879288.19</v>
      </c>
      <c r="AB928" s="16" t="n" hidden="false">
        <f>AB929+AB939</f>
        <v>1486300</v>
      </c>
      <c r="AC928" s="16" t="n" hidden="false">
        <f>AC929+AC939</f>
        <v>4365588.19</v>
      </c>
      <c r="AD928" s="17" t="n" hidden="false">
        <f>AC928/N928-1</f>
        <v>9.637172109793381</v>
      </c>
      <c r="AE928" s="15" t="n">
        <v/>
      </c>
      <c r="AF928" s="16" t="n" hidden="false">
        <v/>
      </c>
      <c r="AG928" s="16" t="n" hidden="false">
        <v/>
      </c>
      <c r="AH928" s="16" t="n" hidden="false">
        <v/>
      </c>
      <c r="AI928" s="16" t="n" hidden="false">
        <f>AI929+AI939</f>
        <v>4994882.64</v>
      </c>
      <c r="AJ928" s="16" t="n" hidden="false">
        <f>AJ929+AJ939</f>
        <v>943500</v>
      </c>
      <c r="AK928" s="16" t="n" hidden="false">
        <f>AK929+AK939</f>
        <v>5938382.64</v>
      </c>
      <c r="AL928" s="17" t="n" hidden="false">
        <f>AK928/N928-1</f>
        <v>13.469435834599226</v>
      </c>
      <c r="AM928" s="15" t="n">
        <v/>
      </c>
      <c r="AN928" s="16" t="n" hidden="false">
        <v/>
      </c>
      <c r="AO928" s="16" t="n" hidden="false">
        <v/>
      </c>
      <c r="AP928" s="16" t="n" hidden="false">
        <v/>
      </c>
      <c r="AQ928" s="16" t="n" hidden="false">
        <f>AQ929+AQ939</f>
        <v>0</v>
      </c>
      <c r="AR928" s="16" t="n" hidden="false">
        <f>AR929+AR939</f>
        <v>0</v>
      </c>
      <c r="AS928" s="16" t="n" hidden="false">
        <f>AS929+AS939</f>
        <v>0</v>
      </c>
      <c r="AT928" s="17" t="n" hidden="false">
        <f>AS928/N928-1</f>
        <v>-1</v>
      </c>
    </row>
    <row r="929" customFormat="false" hidden="false" outlineLevel="0" collapsed="false">
      <c r="A929" s="18" t="inlineStr">
        <is>
          <t xml:space="preserve">1.1.1.2.1.1.5.1</t>
        </is>
      </c>
      <c r="B929" s="18" t="inlineStr">
        <is>
          <t xml:space="preserve"/>
        </is>
      </c>
      <c r="C929" s="18" t="inlineStr">
        <is>
          <t xml:space="preserve">Монтаж светильника / накладной</t>
        </is>
      </c>
      <c r="D929" s="7" t="inlineStr">
        <is>
          <t xml:space="preserve"/>
        </is>
      </c>
      <c r="E929" s="7" t="inlineStr">
        <is>
          <t xml:space="preserve">Выгружается из БО по объектам BIM-КЦ</t>
        </is>
      </c>
      <c r="F929" s="7" t="inlineStr">
        <is>
          <t xml:space="preserve">ШТ</t>
        </is>
      </c>
      <c r="G929" s="7" t="inlineStr">
        <is>
          <t xml:space="preserve">1</t>
        </is>
      </c>
      <c r="H929" s="8" t="n">
        <v>585</v>
      </c>
      <c r="I929" s="19" t="n">
        <f>ROUND((L930+L931+L932+L933+L934+L935+L936+L937+L938)/H929,2)</f>
        <v>0</v>
      </c>
      <c r="J929" s="20" t="n">
        <v>640</v>
      </c>
      <c r="K929" s="19" t="n">
        <f>I929+ROUND(J929,2)</f>
        <v>640</v>
      </c>
      <c r="L929" s="19" t="n">
        <f>ROUND(H929*I929,2)</f>
        <v>0</v>
      </c>
      <c r="M929" s="19" t="n">
        <f>ROUND(H929*ROUND(J929,2),2)</f>
        <v>374400</v>
      </c>
      <c r="N929" s="19" t="n">
        <f>L929+M929</f>
        <v>374400</v>
      </c>
      <c r="O929" s="8" t="n">
        <v>585</v>
      </c>
      <c r="P929" s="19" t="n" hidden="false">
        <f>ROUND((S930+S931+S932+S933+S934+S935+S936+S937+S938)/O929,2)</f>
        <v>6337.19</v>
      </c>
      <c r="Q929" s="20" t="n" hidden="false">
        <v>1579.2</v>
      </c>
      <c r="R929" s="19" t="n" hidden="false">
        <f>P929+Q929</f>
        <v>7916.39</v>
      </c>
      <c r="S929" s="19" t="n" hidden="false">
        <f>ROUND(O929*P929,2)</f>
        <v>3707256.15</v>
      </c>
      <c r="T929" s="19" t="n" hidden="false">
        <f>ROUND(O929*Q929,2)</f>
        <v>923832</v>
      </c>
      <c r="U929" s="19" t="n" hidden="false">
        <f>S929+T929</f>
        <v>4631088.15</v>
      </c>
      <c r="V929" s="21" t="n" hidden="false">
        <f>U929/N929-1</f>
        <v>11.369359375</v>
      </c>
      <c r="W929" s="8" t="n">
        <v>585</v>
      </c>
      <c r="X929" s="19" t="n" hidden="false">
        <f>ROUND((AA930+AA931+AA932+AA933+AA934+AA935+AA936+AA937+AA938)/W929,2)</f>
        <v>4229.51</v>
      </c>
      <c r="Y929" s="20" t="n" hidden="false">
        <v>2300</v>
      </c>
      <c r="Z929" s="19" t="n" hidden="false">
        <f>X929+Y929</f>
        <v>6529.51</v>
      </c>
      <c r="AA929" s="19" t="n" hidden="false">
        <f>ROUND(W929*X929,2)</f>
        <v>2474263.35</v>
      </c>
      <c r="AB929" s="19" t="n" hidden="false">
        <f>ROUND(W929*Y929,2)</f>
        <v>1345500</v>
      </c>
      <c r="AC929" s="19" t="n" hidden="false">
        <f>AA929+AB929</f>
        <v>3819763.35</v>
      </c>
      <c r="AD929" s="21" t="n" hidden="false">
        <f>AC929/N929-1</f>
        <v>9.202359375</v>
      </c>
      <c r="AE929" s="8" t="n">
        <v>585</v>
      </c>
      <c r="AF929" s="19" t="n" hidden="false">
        <f>ROUND((AI930+AI931+AI932+AI933+AI934+AI935+AI936+AI937+AI938)/AE929,2)</f>
        <v>7801.2</v>
      </c>
      <c r="AG929" s="20" t="n" hidden="false">
        <v>1500</v>
      </c>
      <c r="AH929" s="19" t="n" hidden="false">
        <f>AF929+AG929</f>
        <v>9301.2</v>
      </c>
      <c r="AI929" s="19" t="n" hidden="false">
        <f>ROUND(AE929*AF929,2)</f>
        <v>4563702</v>
      </c>
      <c r="AJ929" s="19" t="n" hidden="false">
        <f>ROUND(AE929*AG929,2)</f>
        <v>877500</v>
      </c>
      <c r="AK929" s="19" t="n" hidden="false">
        <f>AI929+AJ929</f>
        <v>5441202</v>
      </c>
      <c r="AL929" s="21" t="n" hidden="false">
        <f>AK929/N929-1</f>
        <v>13.533125</v>
      </c>
      <c r="AM929" s="8" t="n">
        <v>0</v>
      </c>
      <c r="AN929" s="19" t="n" hidden="false">
        <f>ROUND((AQ930+AQ931+AQ932+AQ933+AQ934+AQ935+AQ936+AQ937+AQ938)/AM929,2)</f>
        <v>0</v>
      </c>
      <c r="AO929" s="19" t="n" hidden="false">
        <v>0</v>
      </c>
      <c r="AP929" s="19" t="n" hidden="false">
        <f>AN929+AO929</f>
        <v>0</v>
      </c>
      <c r="AQ929" s="19" t="n" hidden="false">
        <f>ROUND(AM929*AN929,2)</f>
        <v>0</v>
      </c>
      <c r="AR929" s="19" t="n" hidden="false">
        <f>ROUND(AM929*AO929,2)</f>
        <v>0</v>
      </c>
      <c r="AS929" s="19" t="n" hidden="false">
        <f>AQ929+AR929</f>
        <v>0</v>
      </c>
      <c r="AT929" s="21" t="n" hidden="false">
        <f>AS929/N929-1</f>
        <v>-1</v>
      </c>
    </row>
    <row r="930" customFormat="false" hidden="false" outlineLevel="0" collapsed="false">
      <c r="A930" s="18" t="inlineStr">
        <is>
          <t xml:space="preserve">1.1.1.2.1.1.5.1.1</t>
        </is>
      </c>
      <c r="B930" s="18" t="inlineStr">
        <is>
          <t xml:space="preserve"/>
        </is>
      </c>
      <c r="C930" s="22" t="inlineStr">
        <is>
          <t xml:space="preserve">Светильник_ / марку и артикул указать в примечании</t>
        </is>
      </c>
      <c r="D930" s="7" t="inlineStr">
        <is>
          <t xml:space="preserve">Светильник светодиодный универсальный HIGHTECH-64, 1195х295х40,
4000K, 72 Вт,световой поток 7100Лм, IP40</t>
        </is>
      </c>
      <c r="E930" s="7" t="inlineStr">
        <is>
          <t xml:space="preserve"/>
        </is>
      </c>
      <c r="F930" s="7" t="inlineStr">
        <is>
          <t xml:space="preserve">ШТ</t>
        </is>
      </c>
      <c r="G930" s="7" t="inlineStr">
        <is>
          <t xml:space="preserve">1</t>
        </is>
      </c>
      <c r="H930" s="8" t="n">
        <v>146</v>
      </c>
      <c r="I930" s="20" t="n">
        <v>0</v>
      </c>
      <c r="J930" s="19" t="n">
        <v/>
      </c>
      <c r="K930" s="19" t="n">
        <f>ROUND(I930,2)+J930</f>
        <v>0</v>
      </c>
      <c r="L930" s="19" t="n">
        <f>ROUND(H930*ROUND(I930,2),2)</f>
        <v>0</v>
      </c>
      <c r="M930" s="19" t="n">
        <v/>
      </c>
      <c r="N930" s="19" t="n">
        <f>L930+M930</f>
        <v>0</v>
      </c>
      <c r="O930" s="8" t="n">
        <v>146</v>
      </c>
      <c r="P930" s="20" t="n" hidden="false">
        <v>7300</v>
      </c>
      <c r="Q930" s="19" t="n" hidden="false">
        <v/>
      </c>
      <c r="R930" s="19" t="n" hidden="false">
        <f>P930+Q930</f>
        <v>7300</v>
      </c>
      <c r="S930" s="19" t="n" hidden="false">
        <f>ROUND(O930*P930,2)</f>
        <v>1065800</v>
      </c>
      <c r="T930" s="19" t="n" hidden="false">
        <v/>
      </c>
      <c r="U930" s="19" t="n" hidden="false">
        <f>S930+T930</f>
        <v>1065800</v>
      </c>
      <c r="V930" s="21" t="n" hidden="false">
        <f>U930/N930-1</f>
        <v>Infinity</v>
      </c>
      <c r="W930" s="8" t="n">
        <v>146</v>
      </c>
      <c r="X930" s="20" t="n" hidden="false">
        <v>4870</v>
      </c>
      <c r="Y930" s="19" t="n" hidden="false">
        <v/>
      </c>
      <c r="Z930" s="19" t="n" hidden="false">
        <f>X930+Y930</f>
        <v>4870</v>
      </c>
      <c r="AA930" s="19" t="n" hidden="false">
        <f>ROUND(W930*X930,2)</f>
        <v>711020</v>
      </c>
      <c r="AB930" s="19" t="n" hidden="false">
        <v/>
      </c>
      <c r="AC930" s="19" t="n" hidden="false">
        <f>AA930+AB930</f>
        <v>711020</v>
      </c>
      <c r="AD930" s="21" t="n" hidden="false">
        <f>AC930/N930-1</f>
        <v>Infinity</v>
      </c>
      <c r="AE930" s="8" t="n">
        <v>146</v>
      </c>
      <c r="AF930" s="20" t="n" hidden="false">
        <v>5500</v>
      </c>
      <c r="AG930" s="19" t="n" hidden="false">
        <v/>
      </c>
      <c r="AH930" s="19" t="n" hidden="false">
        <f>AF930+AG930</f>
        <v>5500</v>
      </c>
      <c r="AI930" s="19" t="n" hidden="false">
        <f>ROUND(AE930*AF930,2)</f>
        <v>803000</v>
      </c>
      <c r="AJ930" s="19" t="n" hidden="false">
        <v/>
      </c>
      <c r="AK930" s="19" t="n" hidden="false">
        <f>AI930+AJ930</f>
        <v>803000</v>
      </c>
      <c r="AL930" s="21" t="n" hidden="false">
        <f>AK930/N930-1</f>
        <v>Infinity</v>
      </c>
      <c r="AM930" s="8" t="n">
        <v>0</v>
      </c>
      <c r="AN930" s="19" t="n" hidden="false">
        <v>0</v>
      </c>
      <c r="AO930" s="19" t="n" hidden="false">
        <v/>
      </c>
      <c r="AP930" s="19" t="n" hidden="false">
        <f>AN930+AO930</f>
        <v>0</v>
      </c>
      <c r="AQ930" s="19" t="n" hidden="false">
        <f>ROUND(AM930*AN930,2)</f>
        <v>0</v>
      </c>
      <c r="AR930" s="19" t="n" hidden="false">
        <v/>
      </c>
      <c r="AS930" s="19" t="n" hidden="false">
        <f>AQ930+AR930</f>
        <v>0</v>
      </c>
      <c r="AT930" s="21" t="n" hidden="false">
        <f>AS930/N930-1</f>
        <v>NaN</v>
      </c>
    </row>
    <row r="931" customFormat="false" hidden="false" outlineLevel="0" collapsed="false">
      <c r="A931" s="18" t="inlineStr">
        <is>
          <t xml:space="preserve">1.1.1.2.1.1.5.1.2</t>
        </is>
      </c>
      <c r="B931" s="18" t="inlineStr">
        <is>
          <t xml:space="preserve"/>
        </is>
      </c>
      <c r="C931" s="22" t="inlineStr">
        <is>
          <t xml:space="preserve">Светильник_ / марку и артикул указать в примечании</t>
        </is>
      </c>
      <c r="D931" s="7" t="inlineStr">
        <is>
          <t xml:space="preserve">Светильник линейный накладной светодиодный Dust 1200 P L 65 4000 W GR 1200х124, 4000K, 36 Вт, световой поток 4320 Лм, IP65</t>
        </is>
      </c>
      <c r="E931" s="7" t="inlineStr">
        <is>
          <t xml:space="preserve"/>
        </is>
      </c>
      <c r="F931" s="7" t="inlineStr">
        <is>
          <t xml:space="preserve">ШТ</t>
        </is>
      </c>
      <c r="G931" s="7" t="inlineStr">
        <is>
          <t xml:space="preserve">1</t>
        </is>
      </c>
      <c r="H931" s="8" t="n">
        <v>140</v>
      </c>
      <c r="I931" s="20" t="n">
        <v>0</v>
      </c>
      <c r="J931" s="19" t="n">
        <v/>
      </c>
      <c r="K931" s="19" t="n">
        <f>ROUND(I931,2)+J931</f>
        <v>0</v>
      </c>
      <c r="L931" s="19" t="n">
        <f>ROUND(H931*ROUND(I931,2),2)</f>
        <v>0</v>
      </c>
      <c r="M931" s="19" t="n">
        <v/>
      </c>
      <c r="N931" s="19" t="n">
        <f>L931+M931</f>
        <v>0</v>
      </c>
      <c r="O931" s="8" t="n">
        <v>140</v>
      </c>
      <c r="P931" s="20" t="n" hidden="false">
        <v>8800</v>
      </c>
      <c r="Q931" s="19" t="n" hidden="false">
        <v/>
      </c>
      <c r="R931" s="19" t="n" hidden="false">
        <f>P931+Q931</f>
        <v>8800</v>
      </c>
      <c r="S931" s="19" t="n" hidden="false">
        <f>ROUND(O931*P931,2)</f>
        <v>1232000</v>
      </c>
      <c r="T931" s="19" t="n" hidden="false">
        <v/>
      </c>
      <c r="U931" s="19" t="n" hidden="false">
        <f>S931+T931</f>
        <v>1232000</v>
      </c>
      <c r="V931" s="21" t="n" hidden="false">
        <f>U931/N931-1</f>
        <v>Infinity</v>
      </c>
      <c r="W931" s="8" t="n">
        <v>140</v>
      </c>
      <c r="X931" s="20" t="n" hidden="false">
        <v>4565</v>
      </c>
      <c r="Y931" s="19" t="n" hidden="false">
        <v/>
      </c>
      <c r="Z931" s="19" t="n" hidden="false">
        <f>X931+Y931</f>
        <v>4565</v>
      </c>
      <c r="AA931" s="19" t="n" hidden="false">
        <f>ROUND(W931*X931,2)</f>
        <v>639100</v>
      </c>
      <c r="AB931" s="19" t="n" hidden="false">
        <v/>
      </c>
      <c r="AC931" s="19" t="n" hidden="false">
        <f>AA931+AB931</f>
        <v>639100</v>
      </c>
      <c r="AD931" s="21" t="n" hidden="false">
        <f>AC931/N931-1</f>
        <v>Infinity</v>
      </c>
      <c r="AE931" s="8" t="n">
        <v>140</v>
      </c>
      <c r="AF931" s="20" t="n" hidden="false">
        <v>9500</v>
      </c>
      <c r="AG931" s="19" t="n" hidden="false">
        <v/>
      </c>
      <c r="AH931" s="19" t="n" hidden="false">
        <f>AF931+AG931</f>
        <v>9500</v>
      </c>
      <c r="AI931" s="19" t="n" hidden="false">
        <f>ROUND(AE931*AF931,2)</f>
        <v>1330000</v>
      </c>
      <c r="AJ931" s="19" t="n" hidden="false">
        <v/>
      </c>
      <c r="AK931" s="19" t="n" hidden="false">
        <f>AI931+AJ931</f>
        <v>1330000</v>
      </c>
      <c r="AL931" s="21" t="n" hidden="false">
        <f>AK931/N931-1</f>
        <v>Infinity</v>
      </c>
      <c r="AM931" s="8" t="n">
        <v>0</v>
      </c>
      <c r="AN931" s="19" t="n" hidden="false">
        <v>0</v>
      </c>
      <c r="AO931" s="19" t="n" hidden="false">
        <v/>
      </c>
      <c r="AP931" s="19" t="n" hidden="false">
        <f>AN931+AO931</f>
        <v>0</v>
      </c>
      <c r="AQ931" s="19" t="n" hidden="false">
        <f>ROUND(AM931*AN931,2)</f>
        <v>0</v>
      </c>
      <c r="AR931" s="19" t="n" hidden="false">
        <v/>
      </c>
      <c r="AS931" s="19" t="n" hidden="false">
        <f>AQ931+AR931</f>
        <v>0</v>
      </c>
      <c r="AT931" s="21" t="n" hidden="false">
        <f>AS931/N931-1</f>
        <v>NaN</v>
      </c>
    </row>
    <row r="932" customFormat="false" hidden="false" outlineLevel="0" collapsed="false">
      <c r="A932" s="18" t="inlineStr">
        <is>
          <t xml:space="preserve">1.1.1.2.1.1.5.1.3</t>
        </is>
      </c>
      <c r="B932" s="18" t="inlineStr">
        <is>
          <t xml:space="preserve"/>
        </is>
      </c>
      <c r="C932" s="22" t="inlineStr">
        <is>
          <t xml:space="preserve">Светильник_ / марку и артикул указать в примечании</t>
        </is>
      </c>
      <c r="D932" s="7" t="inlineStr">
        <is>
          <t xml:space="preserve">Светильник светодиодный ES 96-028-20 EXSER ,1170х270, 4000K, 37 Вт,
световой поток 3470 Лм, IP54, с темперированным стеклом</t>
        </is>
      </c>
      <c r="E932" s="7" t="inlineStr">
        <is>
          <t xml:space="preserve"/>
        </is>
      </c>
      <c r="F932" s="7" t="inlineStr">
        <is>
          <t xml:space="preserve">ШТ</t>
        </is>
      </c>
      <c r="G932" s="7" t="inlineStr">
        <is>
          <t xml:space="preserve">1</t>
        </is>
      </c>
      <c r="H932" s="8" t="n">
        <v>117</v>
      </c>
      <c r="I932" s="20" t="n">
        <v>0</v>
      </c>
      <c r="J932" s="19" t="n">
        <v/>
      </c>
      <c r="K932" s="19" t="n">
        <f>ROUND(I932,2)+J932</f>
        <v>0</v>
      </c>
      <c r="L932" s="19" t="n">
        <f>ROUND(H932*ROUND(I932,2),2)</f>
        <v>0</v>
      </c>
      <c r="M932" s="19" t="n">
        <v/>
      </c>
      <c r="N932" s="19" t="n">
        <f>L932+M932</f>
        <v>0</v>
      </c>
      <c r="O932" s="8" t="n">
        <v>117</v>
      </c>
      <c r="P932" s="20" t="n" hidden="false">
        <v>3570</v>
      </c>
      <c r="Q932" s="19" t="n" hidden="false">
        <v/>
      </c>
      <c r="R932" s="19" t="n" hidden="false">
        <f>P932+Q932</f>
        <v>3570</v>
      </c>
      <c r="S932" s="19" t="n" hidden="false">
        <f>ROUND(O932*P932,2)</f>
        <v>417690</v>
      </c>
      <c r="T932" s="19" t="n" hidden="false">
        <v/>
      </c>
      <c r="U932" s="19" t="n" hidden="false">
        <f>S932+T932</f>
        <v>417690</v>
      </c>
      <c r="V932" s="21" t="n" hidden="false">
        <f>U932/N932-1</f>
        <v>Infinity</v>
      </c>
      <c r="W932" s="8" t="n">
        <v>117</v>
      </c>
      <c r="X932" s="20" t="n" hidden="false">
        <v>3380</v>
      </c>
      <c r="Y932" s="19" t="n" hidden="false">
        <v/>
      </c>
      <c r="Z932" s="19" t="n" hidden="false">
        <f>X932+Y932</f>
        <v>3380</v>
      </c>
      <c r="AA932" s="19" t="n" hidden="false">
        <f>ROUND(W932*X932,2)</f>
        <v>395460</v>
      </c>
      <c r="AB932" s="19" t="n" hidden="false">
        <v/>
      </c>
      <c r="AC932" s="19" t="n" hidden="false">
        <f>AA932+AB932</f>
        <v>395460</v>
      </c>
      <c r="AD932" s="21" t="n" hidden="false">
        <f>AC932/N932-1</f>
        <v>Infinity</v>
      </c>
      <c r="AE932" s="8" t="n">
        <v>117</v>
      </c>
      <c r="AF932" s="20" t="n" hidden="false">
        <v>8000</v>
      </c>
      <c r="AG932" s="19" t="n" hidden="false">
        <v/>
      </c>
      <c r="AH932" s="19" t="n" hidden="false">
        <f>AF932+AG932</f>
        <v>8000</v>
      </c>
      <c r="AI932" s="19" t="n" hidden="false">
        <f>ROUND(AE932*AF932,2)</f>
        <v>936000</v>
      </c>
      <c r="AJ932" s="19" t="n" hidden="false">
        <v/>
      </c>
      <c r="AK932" s="19" t="n" hidden="false">
        <f>AI932+AJ932</f>
        <v>936000</v>
      </c>
      <c r="AL932" s="21" t="n" hidden="false">
        <f>AK932/N932-1</f>
        <v>Infinity</v>
      </c>
      <c r="AM932" s="8" t="n">
        <v>0</v>
      </c>
      <c r="AN932" s="19" t="n" hidden="false">
        <v>0</v>
      </c>
      <c r="AO932" s="19" t="n" hidden="false">
        <v/>
      </c>
      <c r="AP932" s="19" t="n" hidden="false">
        <f>AN932+AO932</f>
        <v>0</v>
      </c>
      <c r="AQ932" s="19" t="n" hidden="false">
        <f>ROUND(AM932*AN932,2)</f>
        <v>0</v>
      </c>
      <c r="AR932" s="19" t="n" hidden="false">
        <v/>
      </c>
      <c r="AS932" s="19" t="n" hidden="false">
        <f>AQ932+AR932</f>
        <v>0</v>
      </c>
      <c r="AT932" s="21" t="n" hidden="false">
        <f>AS932/N932-1</f>
        <v>NaN</v>
      </c>
    </row>
    <row r="933" customFormat="false" hidden="false" outlineLevel="0" collapsed="false">
      <c r="A933" s="18" t="inlineStr">
        <is>
          <t xml:space="preserve">1.1.1.2.1.1.5.1.4</t>
        </is>
      </c>
      <c r="B933" s="18" t="inlineStr">
        <is>
          <t xml:space="preserve"/>
        </is>
      </c>
      <c r="C933" s="22" t="inlineStr">
        <is>
          <t xml:space="preserve">Светильник_ / марку и артикул указать в примечании</t>
        </is>
      </c>
      <c r="D933" s="7" t="inlineStr">
        <is>
          <t xml:space="preserve">Светильник круглый ES 96-066-20 EXSER, d150, 4000К, 22Вт, световой поток
1760 Лм, IP54</t>
        </is>
      </c>
      <c r="E933" s="7" t="inlineStr">
        <is>
          <t xml:space="preserve"/>
        </is>
      </c>
      <c r="F933" s="7" t="inlineStr">
        <is>
          <t xml:space="preserve">ШТ</t>
        </is>
      </c>
      <c r="G933" s="7" t="inlineStr">
        <is>
          <t xml:space="preserve">1</t>
        </is>
      </c>
      <c r="H933" s="8" t="n">
        <v>7</v>
      </c>
      <c r="I933" s="20" t="n">
        <v>0</v>
      </c>
      <c r="J933" s="19" t="n">
        <v/>
      </c>
      <c r="K933" s="19" t="n">
        <f>ROUND(I933,2)+J933</f>
        <v>0</v>
      </c>
      <c r="L933" s="19" t="n">
        <f>ROUND(H933*ROUND(I933,2),2)</f>
        <v>0</v>
      </c>
      <c r="M933" s="19" t="n">
        <v/>
      </c>
      <c r="N933" s="19" t="n">
        <f>L933+M933</f>
        <v>0</v>
      </c>
      <c r="O933" s="8" t="n">
        <v>7</v>
      </c>
      <c r="P933" s="20" t="n" hidden="false">
        <v>3570</v>
      </c>
      <c r="Q933" s="19" t="n" hidden="false">
        <v/>
      </c>
      <c r="R933" s="19" t="n" hidden="false">
        <f>P933+Q933</f>
        <v>3570</v>
      </c>
      <c r="S933" s="19" t="n" hidden="false">
        <f>ROUND(O933*P933,2)</f>
        <v>24990</v>
      </c>
      <c r="T933" s="19" t="n" hidden="false">
        <v/>
      </c>
      <c r="U933" s="19" t="n" hidden="false">
        <f>S933+T933</f>
        <v>24990</v>
      </c>
      <c r="V933" s="21" t="n" hidden="false">
        <f>U933/N933-1</f>
        <v>Infinity</v>
      </c>
      <c r="W933" s="8" t="n">
        <v>7</v>
      </c>
      <c r="X933" s="20" t="n" hidden="false">
        <v>4300</v>
      </c>
      <c r="Y933" s="19" t="n" hidden="false">
        <v/>
      </c>
      <c r="Z933" s="19" t="n" hidden="false">
        <f>X933+Y933</f>
        <v>4300</v>
      </c>
      <c r="AA933" s="19" t="n" hidden="false">
        <f>ROUND(W933*X933,2)</f>
        <v>30100</v>
      </c>
      <c r="AB933" s="19" t="n" hidden="false">
        <v/>
      </c>
      <c r="AC933" s="19" t="n" hidden="false">
        <f>AA933+AB933</f>
        <v>30100</v>
      </c>
      <c r="AD933" s="21" t="n" hidden="false">
        <f>AC933/N933-1</f>
        <v>Infinity</v>
      </c>
      <c r="AE933" s="8" t="n">
        <v>7</v>
      </c>
      <c r="AF933" s="20" t="n" hidden="false">
        <v>8000</v>
      </c>
      <c r="AG933" s="19" t="n" hidden="false">
        <v/>
      </c>
      <c r="AH933" s="19" t="n" hidden="false">
        <f>AF933+AG933</f>
        <v>8000</v>
      </c>
      <c r="AI933" s="19" t="n" hidden="false">
        <f>ROUND(AE933*AF933,2)</f>
        <v>56000</v>
      </c>
      <c r="AJ933" s="19" t="n" hidden="false">
        <v/>
      </c>
      <c r="AK933" s="19" t="n" hidden="false">
        <f>AI933+AJ933</f>
        <v>56000</v>
      </c>
      <c r="AL933" s="21" t="n" hidden="false">
        <f>AK933/N933-1</f>
        <v>Infinity</v>
      </c>
      <c r="AM933" s="8" t="n">
        <v>0</v>
      </c>
      <c r="AN933" s="19" t="n" hidden="false">
        <v>0</v>
      </c>
      <c r="AO933" s="19" t="n" hidden="false">
        <v/>
      </c>
      <c r="AP933" s="19" t="n" hidden="false">
        <f>AN933+AO933</f>
        <v>0</v>
      </c>
      <c r="AQ933" s="19" t="n" hidden="false">
        <f>ROUND(AM933*AN933,2)</f>
        <v>0</v>
      </c>
      <c r="AR933" s="19" t="n" hidden="false">
        <v/>
      </c>
      <c r="AS933" s="19" t="n" hidden="false">
        <f>AQ933+AR933</f>
        <v>0</v>
      </c>
      <c r="AT933" s="21" t="n" hidden="false">
        <f>AS933/N933-1</f>
        <v>NaN</v>
      </c>
    </row>
    <row r="934" customFormat="false" hidden="false" outlineLevel="0" collapsed="false">
      <c r="A934" s="18" t="inlineStr">
        <is>
          <t xml:space="preserve">1.1.1.2.1.1.5.1.5</t>
        </is>
      </c>
      <c r="B934" s="18" t="inlineStr">
        <is>
          <t xml:space="preserve"/>
        </is>
      </c>
      <c r="C934" s="22" t="inlineStr">
        <is>
          <t xml:space="preserve">Светильник_ / марку и артикул указать в примечании</t>
        </is>
      </c>
      <c r="D934" s="7" t="inlineStr">
        <is>
          <t xml:space="preserve">Светильник потолочный/накладной светодиодный ES 96-062-20 EXSER
2000х80, 4000K, 49 Вт, световой поток 3690 Лм, IP20</t>
        </is>
      </c>
      <c r="E934" s="7" t="inlineStr">
        <is>
          <t xml:space="preserve"/>
        </is>
      </c>
      <c r="F934" s="7" t="inlineStr">
        <is>
          <t xml:space="preserve">ШТ</t>
        </is>
      </c>
      <c r="G934" s="7" t="inlineStr">
        <is>
          <t xml:space="preserve">1</t>
        </is>
      </c>
      <c r="H934" s="8" t="n">
        <v>97</v>
      </c>
      <c r="I934" s="20" t="n">
        <v>0</v>
      </c>
      <c r="J934" s="19" t="n">
        <v/>
      </c>
      <c r="K934" s="19" t="n">
        <f>ROUND(I934,2)+J934</f>
        <v>0</v>
      </c>
      <c r="L934" s="19" t="n">
        <f>ROUND(H934*ROUND(I934,2),2)</f>
        <v>0</v>
      </c>
      <c r="M934" s="19" t="n">
        <v/>
      </c>
      <c r="N934" s="19" t="n">
        <f>L934+M934</f>
        <v>0</v>
      </c>
      <c r="O934" s="8" t="n">
        <v>97</v>
      </c>
      <c r="P934" s="20" t="n" hidden="false">
        <v>5700</v>
      </c>
      <c r="Q934" s="19" t="n" hidden="false">
        <v/>
      </c>
      <c r="R934" s="19" t="n" hidden="false">
        <f>P934+Q934</f>
        <v>5700</v>
      </c>
      <c r="S934" s="19" t="n" hidden="false">
        <f>ROUND(O934*P934,2)</f>
        <v>552900</v>
      </c>
      <c r="T934" s="19" t="n" hidden="false">
        <v/>
      </c>
      <c r="U934" s="19" t="n" hidden="false">
        <f>S934+T934</f>
        <v>552900</v>
      </c>
      <c r="V934" s="21" t="n" hidden="false">
        <f>U934/N934-1</f>
        <v>Infinity</v>
      </c>
      <c r="W934" s="8" t="n">
        <v>97</v>
      </c>
      <c r="X934" s="20" t="n" hidden="false">
        <v>3300</v>
      </c>
      <c r="Y934" s="19" t="n" hidden="false">
        <v/>
      </c>
      <c r="Z934" s="19" t="n" hidden="false">
        <f>X934+Y934</f>
        <v>3300</v>
      </c>
      <c r="AA934" s="19" t="n" hidden="false">
        <f>ROUND(W934*X934,2)</f>
        <v>320100</v>
      </c>
      <c r="AB934" s="19" t="n" hidden="false">
        <v/>
      </c>
      <c r="AC934" s="19" t="n" hidden="false">
        <f>AA934+AB934</f>
        <v>320100</v>
      </c>
      <c r="AD934" s="21" t="n" hidden="false">
        <f>AC934/N934-1</f>
        <v>Infinity</v>
      </c>
      <c r="AE934" s="8" t="n">
        <v>97</v>
      </c>
      <c r="AF934" s="20" t="n" hidden="false">
        <v>8000</v>
      </c>
      <c r="AG934" s="19" t="n" hidden="false">
        <v/>
      </c>
      <c r="AH934" s="19" t="n" hidden="false">
        <f>AF934+AG934</f>
        <v>8000</v>
      </c>
      <c r="AI934" s="19" t="n" hidden="false">
        <f>ROUND(AE934*AF934,2)</f>
        <v>776000</v>
      </c>
      <c r="AJ934" s="19" t="n" hidden="false">
        <v/>
      </c>
      <c r="AK934" s="19" t="n" hidden="false">
        <f>AI934+AJ934</f>
        <v>776000</v>
      </c>
      <c r="AL934" s="21" t="n" hidden="false">
        <f>AK934/N934-1</f>
        <v>Infinity</v>
      </c>
      <c r="AM934" s="8" t="n">
        <v>0</v>
      </c>
      <c r="AN934" s="19" t="n" hidden="false">
        <v>0</v>
      </c>
      <c r="AO934" s="19" t="n" hidden="false">
        <v/>
      </c>
      <c r="AP934" s="19" t="n" hidden="false">
        <f>AN934+AO934</f>
        <v>0</v>
      </c>
      <c r="AQ934" s="19" t="n" hidden="false">
        <f>ROUND(AM934*AN934,2)</f>
        <v>0</v>
      </c>
      <c r="AR934" s="19" t="n" hidden="false">
        <v/>
      </c>
      <c r="AS934" s="19" t="n" hidden="false">
        <f>AQ934+AR934</f>
        <v>0</v>
      </c>
      <c r="AT934" s="21" t="n" hidden="false">
        <f>AS934/N934-1</f>
        <v>NaN</v>
      </c>
    </row>
    <row r="935" customFormat="false" hidden="false" outlineLevel="0" collapsed="false">
      <c r="A935" s="18" t="inlineStr">
        <is>
          <t xml:space="preserve">1.1.1.2.1.1.5.1.6</t>
        </is>
      </c>
      <c r="B935" s="18" t="inlineStr">
        <is>
          <t xml:space="preserve"/>
        </is>
      </c>
      <c r="C935" s="22" t="inlineStr">
        <is>
          <t xml:space="preserve">Светильник_ / марку и артикул указать в примечании</t>
        </is>
      </c>
      <c r="D935" s="7" t="inlineStr">
        <is>
          <t xml:space="preserve">Светильник светодиодный HIGHTECH-32, 1195х160, 4000K, 34 Вт, световой
поток 3700 Лм, IP54</t>
        </is>
      </c>
      <c r="E935" s="7" t="inlineStr">
        <is>
          <t xml:space="preserve"/>
        </is>
      </c>
      <c r="F935" s="7" t="inlineStr">
        <is>
          <t xml:space="preserve">ШТ</t>
        </is>
      </c>
      <c r="G935" s="7" t="inlineStr">
        <is>
          <t xml:space="preserve">1</t>
        </is>
      </c>
      <c r="H935" s="8" t="n">
        <v>4</v>
      </c>
      <c r="I935" s="20" t="n">
        <v>0</v>
      </c>
      <c r="J935" s="19" t="n">
        <v/>
      </c>
      <c r="K935" s="19" t="n">
        <f>ROUND(I935,2)+J935</f>
        <v>0</v>
      </c>
      <c r="L935" s="19" t="n">
        <f>ROUND(H935*ROUND(I935,2),2)</f>
        <v>0</v>
      </c>
      <c r="M935" s="19" t="n">
        <v/>
      </c>
      <c r="N935" s="19" t="n">
        <f>L935+M935</f>
        <v>0</v>
      </c>
      <c r="O935" s="8" t="n">
        <v>4</v>
      </c>
      <c r="P935" s="20" t="n" hidden="false">
        <v>4000</v>
      </c>
      <c r="Q935" s="19" t="n" hidden="false">
        <v/>
      </c>
      <c r="R935" s="19" t="n" hidden="false">
        <f>P935+Q935</f>
        <v>4000</v>
      </c>
      <c r="S935" s="19" t="n" hidden="false">
        <f>ROUND(O935*P935,2)</f>
        <v>16000</v>
      </c>
      <c r="T935" s="19" t="n" hidden="false">
        <v/>
      </c>
      <c r="U935" s="19" t="n" hidden="false">
        <f>S935+T935</f>
        <v>16000</v>
      </c>
      <c r="V935" s="21" t="n" hidden="false">
        <f>U935/N935-1</f>
        <v>Infinity</v>
      </c>
      <c r="W935" s="8" t="n">
        <v>4</v>
      </c>
      <c r="X935" s="20" t="n" hidden="false">
        <v>7102</v>
      </c>
      <c r="Y935" s="19" t="n" hidden="false">
        <v/>
      </c>
      <c r="Z935" s="19" t="n" hidden="false">
        <f>X935+Y935</f>
        <v>7102</v>
      </c>
      <c r="AA935" s="19" t="n" hidden="false">
        <f>ROUND(W935*X935,2)</f>
        <v>28408</v>
      </c>
      <c r="AB935" s="19" t="n" hidden="false">
        <v/>
      </c>
      <c r="AC935" s="19" t="n" hidden="false">
        <f>AA935+AB935</f>
        <v>28408</v>
      </c>
      <c r="AD935" s="21" t="n" hidden="false">
        <f>AC935/N935-1</f>
        <v>Infinity</v>
      </c>
      <c r="AE935" s="8" t="n">
        <v>4</v>
      </c>
      <c r="AF935" s="20" t="n" hidden="false">
        <v>5500</v>
      </c>
      <c r="AG935" s="19" t="n" hidden="false">
        <v/>
      </c>
      <c r="AH935" s="19" t="n" hidden="false">
        <f>AF935+AG935</f>
        <v>5500</v>
      </c>
      <c r="AI935" s="19" t="n" hidden="false">
        <f>ROUND(AE935*AF935,2)</f>
        <v>22000</v>
      </c>
      <c r="AJ935" s="19" t="n" hidden="false">
        <v/>
      </c>
      <c r="AK935" s="19" t="n" hidden="false">
        <f>AI935+AJ935</f>
        <v>22000</v>
      </c>
      <c r="AL935" s="21" t="n" hidden="false">
        <f>AK935/N935-1</f>
        <v>Infinity</v>
      </c>
      <c r="AM935" s="8" t="n">
        <v>0</v>
      </c>
      <c r="AN935" s="19" t="n" hidden="false">
        <v>0</v>
      </c>
      <c r="AO935" s="19" t="n" hidden="false">
        <v/>
      </c>
      <c r="AP935" s="19" t="n" hidden="false">
        <f>AN935+AO935</f>
        <v>0</v>
      </c>
      <c r="AQ935" s="19" t="n" hidden="false">
        <f>ROUND(AM935*AN935,2)</f>
        <v>0</v>
      </c>
      <c r="AR935" s="19" t="n" hidden="false">
        <v/>
      </c>
      <c r="AS935" s="19" t="n" hidden="false">
        <f>AQ935+AR935</f>
        <v>0</v>
      </c>
      <c r="AT935" s="21" t="n" hidden="false">
        <f>AS935/N935-1</f>
        <v>NaN</v>
      </c>
    </row>
    <row r="936" customFormat="false" hidden="false" outlineLevel="0" collapsed="false">
      <c r="A936" s="18" t="inlineStr">
        <is>
          <t xml:space="preserve">1.1.1.2.1.1.5.1.7</t>
        </is>
      </c>
      <c r="B936" s="18" t="inlineStr">
        <is>
          <t xml:space="preserve"/>
        </is>
      </c>
      <c r="C936" s="22" t="inlineStr">
        <is>
          <t xml:space="preserve">Светильник_ / марку и артикул указать в примечании</t>
        </is>
      </c>
      <c r="D936" s="7" t="inlineStr">
        <is>
          <t xml:space="preserve">Светильник светодиодный ES 96-056-20 EXSER ,1123х60, 4000K, 32 Вт,
световой поток 3050 Лм, IP20</t>
        </is>
      </c>
      <c r="E936" s="7" t="inlineStr">
        <is>
          <t xml:space="preserve"/>
        </is>
      </c>
      <c r="F936" s="7" t="inlineStr">
        <is>
          <t xml:space="preserve">ШТ</t>
        </is>
      </c>
      <c r="G936" s="7" t="inlineStr">
        <is>
          <t xml:space="preserve">1</t>
        </is>
      </c>
      <c r="H936" s="8" t="n">
        <v>36</v>
      </c>
      <c r="I936" s="20" t="n">
        <v>0</v>
      </c>
      <c r="J936" s="19" t="n">
        <v/>
      </c>
      <c r="K936" s="19" t="n">
        <f>ROUND(I936,2)+J936</f>
        <v>0</v>
      </c>
      <c r="L936" s="19" t="n">
        <f>ROUND(H936*ROUND(I936,2),2)</f>
        <v>0</v>
      </c>
      <c r="M936" s="19" t="n">
        <v/>
      </c>
      <c r="N936" s="19" t="n">
        <f>L936+M936</f>
        <v>0</v>
      </c>
      <c r="O936" s="8" t="n">
        <v>36</v>
      </c>
      <c r="P936" s="20" t="n" hidden="false">
        <v>3570</v>
      </c>
      <c r="Q936" s="19" t="n" hidden="false">
        <v/>
      </c>
      <c r="R936" s="19" t="n" hidden="false">
        <f>P936+Q936</f>
        <v>3570</v>
      </c>
      <c r="S936" s="19" t="n" hidden="false">
        <f>ROUND(O936*P936,2)</f>
        <v>128520</v>
      </c>
      <c r="T936" s="19" t="n" hidden="false">
        <v/>
      </c>
      <c r="U936" s="19" t="n" hidden="false">
        <f>S936+T936</f>
        <v>128520</v>
      </c>
      <c r="V936" s="21" t="n" hidden="false">
        <f>U936/N936-1</f>
        <v>Infinity</v>
      </c>
      <c r="W936" s="8" t="n">
        <v>36</v>
      </c>
      <c r="X936" s="20" t="n" hidden="false">
        <v>4300</v>
      </c>
      <c r="Y936" s="19" t="n" hidden="false">
        <v/>
      </c>
      <c r="Z936" s="19" t="n" hidden="false">
        <f>X936+Y936</f>
        <v>4300</v>
      </c>
      <c r="AA936" s="19" t="n" hidden="false">
        <f>ROUND(W936*X936,2)</f>
        <v>154800</v>
      </c>
      <c r="AB936" s="19" t="n" hidden="false">
        <v/>
      </c>
      <c r="AC936" s="19" t="n" hidden="false">
        <f>AA936+AB936</f>
        <v>154800</v>
      </c>
      <c r="AD936" s="21" t="n" hidden="false">
        <f>AC936/N936-1</f>
        <v>Infinity</v>
      </c>
      <c r="AE936" s="8" t="n">
        <v>36</v>
      </c>
      <c r="AF936" s="20" t="n" hidden="false">
        <v>8200</v>
      </c>
      <c r="AG936" s="19" t="n" hidden="false">
        <v/>
      </c>
      <c r="AH936" s="19" t="n" hidden="false">
        <f>AF936+AG936</f>
        <v>8200</v>
      </c>
      <c r="AI936" s="19" t="n" hidden="false">
        <f>ROUND(AE936*AF936,2)</f>
        <v>295200</v>
      </c>
      <c r="AJ936" s="19" t="n" hidden="false">
        <v/>
      </c>
      <c r="AK936" s="19" t="n" hidden="false">
        <f>AI936+AJ936</f>
        <v>295200</v>
      </c>
      <c r="AL936" s="21" t="n" hidden="false">
        <f>AK936/N936-1</f>
        <v>Infinity</v>
      </c>
      <c r="AM936" s="8" t="n">
        <v>0</v>
      </c>
      <c r="AN936" s="19" t="n" hidden="false">
        <v>0</v>
      </c>
      <c r="AO936" s="19" t="n" hidden="false">
        <v/>
      </c>
      <c r="AP936" s="19" t="n" hidden="false">
        <f>AN936+AO936</f>
        <v>0</v>
      </c>
      <c r="AQ936" s="19" t="n" hidden="false">
        <f>ROUND(AM936*AN936,2)</f>
        <v>0</v>
      </c>
      <c r="AR936" s="19" t="n" hidden="false">
        <v/>
      </c>
      <c r="AS936" s="19" t="n" hidden="false">
        <f>AQ936+AR936</f>
        <v>0</v>
      </c>
      <c r="AT936" s="21" t="n" hidden="false">
        <f>AS936/N936-1</f>
        <v>NaN</v>
      </c>
    </row>
    <row r="937" customFormat="false" hidden="false" outlineLevel="0" collapsed="false">
      <c r="A937" s="18" t="inlineStr">
        <is>
          <t xml:space="preserve">1.1.1.2.1.1.5.1.8</t>
        </is>
      </c>
      <c r="B937" s="18" t="inlineStr">
        <is>
          <t xml:space="preserve"/>
        </is>
      </c>
      <c r="C937" s="22" t="inlineStr">
        <is>
          <t xml:space="preserve">Светильник_ / марку и артикул указать в примечании</t>
        </is>
      </c>
      <c r="D937" s="7" t="inlineStr">
        <is>
          <t xml:space="preserve">Светильник светодиодный, настенный, DOMO LED 11W 840 SL, 11 Вт, 4000К,
световой поток 1450 Лм, IP65</t>
        </is>
      </c>
      <c r="E937" s="7" t="inlineStr">
        <is>
          <t xml:space="preserve"/>
        </is>
      </c>
      <c r="F937" s="7" t="inlineStr">
        <is>
          <t xml:space="preserve">ШТ</t>
        </is>
      </c>
      <c r="G937" s="7" t="inlineStr">
        <is>
          <t xml:space="preserve">1</t>
        </is>
      </c>
      <c r="H937" s="8" t="n">
        <v>9</v>
      </c>
      <c r="I937" s="20" t="n">
        <v>0</v>
      </c>
      <c r="J937" s="19" t="n">
        <v/>
      </c>
      <c r="K937" s="19" t="n">
        <f>ROUND(I937,2)+J937</f>
        <v>0</v>
      </c>
      <c r="L937" s="19" t="n">
        <f>ROUND(H937*ROUND(I937,2),2)</f>
        <v>0</v>
      </c>
      <c r="M937" s="19" t="n">
        <v/>
      </c>
      <c r="N937" s="19" t="n">
        <f>L937+M937</f>
        <v>0</v>
      </c>
      <c r="O937" s="8" t="n">
        <v>9</v>
      </c>
      <c r="P937" s="20" t="n" hidden="false">
        <v>11562</v>
      </c>
      <c r="Q937" s="19" t="n" hidden="false">
        <v/>
      </c>
      <c r="R937" s="19" t="n" hidden="false">
        <f>P937+Q937</f>
        <v>11562</v>
      </c>
      <c r="S937" s="19" t="n" hidden="false">
        <f>ROUND(O937*P937,2)</f>
        <v>104058</v>
      </c>
      <c r="T937" s="19" t="n" hidden="false">
        <v/>
      </c>
      <c r="U937" s="19" t="n" hidden="false">
        <f>S937+T937</f>
        <v>104058</v>
      </c>
      <c r="V937" s="21" t="n" hidden="false">
        <f>U937/N937-1</f>
        <v>Infinity</v>
      </c>
      <c r="W937" s="8" t="n">
        <v>9</v>
      </c>
      <c r="X937" s="20" t="n" hidden="false">
        <v>10806</v>
      </c>
      <c r="Y937" s="19" t="n" hidden="false">
        <v/>
      </c>
      <c r="Z937" s="19" t="n" hidden="false">
        <f>X937+Y937</f>
        <v>10806</v>
      </c>
      <c r="AA937" s="19" t="n" hidden="false">
        <f>ROUND(W937*X937,2)</f>
        <v>97254</v>
      </c>
      <c r="AB937" s="19" t="n" hidden="false">
        <v/>
      </c>
      <c r="AC937" s="19" t="n" hidden="false">
        <f>AA937+AB937</f>
        <v>97254</v>
      </c>
      <c r="AD937" s="21" t="n" hidden="false">
        <f>AC937/N937-1</f>
        <v>Infinity</v>
      </c>
      <c r="AE937" s="8" t="n">
        <v>9</v>
      </c>
      <c r="AF937" s="20" t="n" hidden="false">
        <v>11000</v>
      </c>
      <c r="AG937" s="19" t="n" hidden="false">
        <v/>
      </c>
      <c r="AH937" s="19" t="n" hidden="false">
        <f>AF937+AG937</f>
        <v>11000</v>
      </c>
      <c r="AI937" s="19" t="n" hidden="false">
        <f>ROUND(AE937*AF937,2)</f>
        <v>99000</v>
      </c>
      <c r="AJ937" s="19" t="n" hidden="false">
        <v/>
      </c>
      <c r="AK937" s="19" t="n" hidden="false">
        <f>AI937+AJ937</f>
        <v>99000</v>
      </c>
      <c r="AL937" s="21" t="n" hidden="false">
        <f>AK937/N937-1</f>
        <v>Infinity</v>
      </c>
      <c r="AM937" s="8" t="n">
        <v>0</v>
      </c>
      <c r="AN937" s="19" t="n" hidden="false">
        <v>0</v>
      </c>
      <c r="AO937" s="19" t="n" hidden="false">
        <v/>
      </c>
      <c r="AP937" s="19" t="n" hidden="false">
        <f>AN937+AO937</f>
        <v>0</v>
      </c>
      <c r="AQ937" s="19" t="n" hidden="false">
        <f>ROUND(AM937*AN937,2)</f>
        <v>0</v>
      </c>
      <c r="AR937" s="19" t="n" hidden="false">
        <v/>
      </c>
      <c r="AS937" s="19" t="n" hidden="false">
        <f>AQ937+AR937</f>
        <v>0</v>
      </c>
      <c r="AT937" s="21" t="n" hidden="false">
        <f>AS937/N937-1</f>
        <v>NaN</v>
      </c>
    </row>
    <row r="938" customFormat="false" hidden="false" outlineLevel="0" collapsed="false">
      <c r="A938" s="18" t="inlineStr">
        <is>
          <t xml:space="preserve">1.1.1.2.1.1.5.1.9</t>
        </is>
      </c>
      <c r="B938" s="18" t="inlineStr">
        <is>
          <t xml:space="preserve"/>
        </is>
      </c>
      <c r="C938" s="22" t="inlineStr">
        <is>
          <t xml:space="preserve">Светильник_ / марку и артикул указать в примечании</t>
        </is>
      </c>
      <c r="D938" s="7" t="inlineStr">
        <is>
          <t xml:space="preserve">Светильник потолочный/накладной светодиодный ES 96-058-20 EXSER
1250х60, 4000K, 28 Вт, световой поток 3250 Лм, IP20</t>
        </is>
      </c>
      <c r="E938" s="7" t="inlineStr">
        <is>
          <t xml:space="preserve"/>
        </is>
      </c>
      <c r="F938" s="7" t="inlineStr">
        <is>
          <t xml:space="preserve">ШТ</t>
        </is>
      </c>
      <c r="G938" s="7" t="inlineStr">
        <is>
          <t xml:space="preserve">1</t>
        </is>
      </c>
      <c r="H938" s="8" t="n">
        <v>29</v>
      </c>
      <c r="I938" s="20" t="n">
        <v>0</v>
      </c>
      <c r="J938" s="19" t="n">
        <v/>
      </c>
      <c r="K938" s="19" t="n">
        <f>ROUND(I938,2)+J938</f>
        <v>0</v>
      </c>
      <c r="L938" s="19" t="n">
        <f>ROUND(H938*ROUND(I938,2),2)</f>
        <v>0</v>
      </c>
      <c r="M938" s="19" t="n">
        <v/>
      </c>
      <c r="N938" s="19" t="n">
        <f>L938+M938</f>
        <v>0</v>
      </c>
      <c r="O938" s="8" t="n">
        <v>29</v>
      </c>
      <c r="P938" s="20" t="n" hidden="false">
        <v>5700</v>
      </c>
      <c r="Q938" s="19" t="n" hidden="false">
        <v/>
      </c>
      <c r="R938" s="19" t="n" hidden="false">
        <f>P938+Q938</f>
        <v>5700</v>
      </c>
      <c r="S938" s="19" t="n" hidden="false">
        <f>ROUND(O938*P938,2)</f>
        <v>165300</v>
      </c>
      <c r="T938" s="19" t="n" hidden="false">
        <v/>
      </c>
      <c r="U938" s="19" t="n" hidden="false">
        <f>S938+T938</f>
        <v>165300</v>
      </c>
      <c r="V938" s="21" t="n" hidden="false">
        <f>U938/N938-1</f>
        <v>Infinity</v>
      </c>
      <c r="W938" s="8" t="n">
        <v>29</v>
      </c>
      <c r="X938" s="20" t="n" hidden="false">
        <v>3380</v>
      </c>
      <c r="Y938" s="19" t="n" hidden="false">
        <v/>
      </c>
      <c r="Z938" s="19" t="n" hidden="false">
        <f>X938+Y938</f>
        <v>3380</v>
      </c>
      <c r="AA938" s="19" t="n" hidden="false">
        <f>ROUND(W938*X938,2)</f>
        <v>98020</v>
      </c>
      <c r="AB938" s="19" t="n" hidden="false">
        <v/>
      </c>
      <c r="AC938" s="19" t="n" hidden="false">
        <f>AA938+AB938</f>
        <v>98020</v>
      </c>
      <c r="AD938" s="21" t="n" hidden="false">
        <f>AC938/N938-1</f>
        <v>Infinity</v>
      </c>
      <c r="AE938" s="8" t="n">
        <v>29</v>
      </c>
      <c r="AF938" s="20" t="n" hidden="false">
        <v>8500</v>
      </c>
      <c r="AG938" s="19" t="n" hidden="false">
        <v/>
      </c>
      <c r="AH938" s="19" t="n" hidden="false">
        <f>AF938+AG938</f>
        <v>8500</v>
      </c>
      <c r="AI938" s="19" t="n" hidden="false">
        <f>ROUND(AE938*AF938,2)</f>
        <v>246500</v>
      </c>
      <c r="AJ938" s="19" t="n" hidden="false">
        <v/>
      </c>
      <c r="AK938" s="19" t="n" hidden="false">
        <f>AI938+AJ938</f>
        <v>246500</v>
      </c>
      <c r="AL938" s="21" t="n" hidden="false">
        <f>AK938/N938-1</f>
        <v>Infinity</v>
      </c>
      <c r="AM938" s="8" t="n">
        <v>0</v>
      </c>
      <c r="AN938" s="19" t="n" hidden="false">
        <v>0</v>
      </c>
      <c r="AO938" s="19" t="n" hidden="false">
        <v/>
      </c>
      <c r="AP938" s="19" t="n" hidden="false">
        <f>AN938+AO938</f>
        <v>0</v>
      </c>
      <c r="AQ938" s="19" t="n" hidden="false">
        <f>ROUND(AM938*AN938,2)</f>
        <v>0</v>
      </c>
      <c r="AR938" s="19" t="n" hidden="false">
        <v/>
      </c>
      <c r="AS938" s="19" t="n" hidden="false">
        <f>AQ938+AR938</f>
        <v>0</v>
      </c>
      <c r="AT938" s="21" t="n" hidden="false">
        <f>AS938/N938-1</f>
        <v>NaN</v>
      </c>
    </row>
    <row r="939" customFormat="false" hidden="false" outlineLevel="0" collapsed="false">
      <c r="A939" s="18" t="inlineStr">
        <is>
          <t xml:space="preserve">1.1.1.2.1.1.5.2</t>
        </is>
      </c>
      <c r="B939" s="18" t="inlineStr">
        <is>
          <t xml:space="preserve"/>
        </is>
      </c>
      <c r="C939" s="18" t="inlineStr">
        <is>
          <t xml:space="preserve">Монтаж светильника / встраиваемый в Армстронг, Грильято</t>
        </is>
      </c>
      <c r="D939" s="7" t="inlineStr">
        <is>
          <t xml:space="preserve"/>
        </is>
      </c>
      <c r="E939" s="7" t="inlineStr">
        <is>
          <t xml:space="preserve">Выгружается из БО по объектам BIM-КЦ</t>
        </is>
      </c>
      <c r="F939" s="7" t="inlineStr">
        <is>
          <t xml:space="preserve">ШТ</t>
        </is>
      </c>
      <c r="G939" s="7" t="inlineStr">
        <is>
          <t xml:space="preserve">1</t>
        </is>
      </c>
      <c r="H939" s="8" t="n">
        <v>44</v>
      </c>
      <c r="I939" s="19" t="n">
        <f>ROUND((L940+L941+L942)/H939,2)</f>
        <v>81.38</v>
      </c>
      <c r="J939" s="20" t="n">
        <v>737</v>
      </c>
      <c r="K939" s="19" t="n">
        <f>I939+ROUND(J939,2)</f>
        <v>818.38</v>
      </c>
      <c r="L939" s="19" t="n">
        <f>ROUND(H939*I939,2)</f>
        <v>3580.72</v>
      </c>
      <c r="M939" s="19" t="n">
        <f>ROUND(H939*ROUND(J939,2),2)</f>
        <v>32428</v>
      </c>
      <c r="N939" s="19" t="n">
        <f>L939+M939</f>
        <v>36008.72</v>
      </c>
      <c r="O939" s="8" t="n">
        <v>44</v>
      </c>
      <c r="P939" s="19" t="n" hidden="false">
        <f>ROUND((S940+S941+S942)/O939,2)</f>
        <v>8902.11</v>
      </c>
      <c r="Q939" s="20" t="n" hidden="false">
        <v>1579.2</v>
      </c>
      <c r="R939" s="19" t="n" hidden="false">
        <f>P939+Q939</f>
        <v>10481.31</v>
      </c>
      <c r="S939" s="19" t="n" hidden="false">
        <f>ROUND(O939*P939,2)</f>
        <v>391692.84</v>
      </c>
      <c r="T939" s="19" t="n" hidden="false">
        <f>ROUND(O939*Q939,2)</f>
        <v>69484.8</v>
      </c>
      <c r="U939" s="19" t="n" hidden="false">
        <f>S939+T939</f>
        <v>461177.64</v>
      </c>
      <c r="V939" s="21" t="n" hidden="false">
        <f>U939/N939-1</f>
        <v>11.80738776607444</v>
      </c>
      <c r="W939" s="8" t="n">
        <v>44</v>
      </c>
      <c r="X939" s="19" t="n" hidden="false">
        <f>ROUND((AA940+AA941+AA942)/W939,2)</f>
        <v>9205.11</v>
      </c>
      <c r="Y939" s="20" t="n" hidden="false">
        <v>3200</v>
      </c>
      <c r="Z939" s="19" t="n" hidden="false">
        <f>X939+Y939</f>
        <v>12405.11</v>
      </c>
      <c r="AA939" s="19" t="n" hidden="false">
        <f>ROUND(W939*X939,2)</f>
        <v>405024.84</v>
      </c>
      <c r="AB939" s="19" t="n" hidden="false">
        <f>ROUND(W939*Y939,2)</f>
        <v>140800</v>
      </c>
      <c r="AC939" s="19" t="n" hidden="false">
        <f>AA939+AB939</f>
        <v>545824.84</v>
      </c>
      <c r="AD939" s="21" t="n" hidden="false">
        <f>AC939/N939-1</f>
        <v>14.15812947530487</v>
      </c>
      <c r="AE939" s="8" t="n">
        <v>44</v>
      </c>
      <c r="AF939" s="19" t="n" hidden="false">
        <f>ROUND((AI940+AI941+AI942)/AE939,2)</f>
        <v>9799.56</v>
      </c>
      <c r="AG939" s="20" t="n" hidden="false">
        <v>1500</v>
      </c>
      <c r="AH939" s="19" t="n" hidden="false">
        <f>AF939+AG939</f>
        <v>11299.56</v>
      </c>
      <c r="AI939" s="19" t="n" hidden="false">
        <f>ROUND(AE939*AF939,2)</f>
        <v>431180.64</v>
      </c>
      <c r="AJ939" s="19" t="n" hidden="false">
        <f>ROUND(AE939*AG939,2)</f>
        <v>66000</v>
      </c>
      <c r="AK939" s="19" t="n" hidden="false">
        <f>AI939+AJ939</f>
        <v>497180.64</v>
      </c>
      <c r="AL939" s="21" t="n" hidden="false">
        <f>AK939/N939-1</f>
        <v>12.80722891566265</v>
      </c>
      <c r="AM939" s="8" t="n">
        <v>0</v>
      </c>
      <c r="AN939" s="19" t="n" hidden="false">
        <f>ROUND((AQ940+AQ941+AQ942)/AM939,2)</f>
        <v>0</v>
      </c>
      <c r="AO939" s="19" t="n" hidden="false">
        <v>0</v>
      </c>
      <c r="AP939" s="19" t="n" hidden="false">
        <f>AN939+AO939</f>
        <v>0</v>
      </c>
      <c r="AQ939" s="19" t="n" hidden="false">
        <f>ROUND(AM939*AN939,2)</f>
        <v>0</v>
      </c>
      <c r="AR939" s="19" t="n" hidden="false">
        <f>ROUND(AM939*AO939,2)</f>
        <v>0</v>
      </c>
      <c r="AS939" s="19" t="n" hidden="false">
        <f>AQ939+AR939</f>
        <v>0</v>
      </c>
      <c r="AT939" s="21" t="n" hidden="false">
        <f>AS939/N939-1</f>
        <v>-1</v>
      </c>
    </row>
    <row r="940" customFormat="false" hidden="false" outlineLevel="0" collapsed="false">
      <c r="A940" s="18" t="inlineStr">
        <is>
          <t xml:space="preserve">1.1.1.2.1.1.5.2.1</t>
        </is>
      </c>
      <c r="B940" s="18" t="inlineStr">
        <is>
          <t xml:space="preserve"/>
        </is>
      </c>
      <c r="C940" s="22" t="inlineStr">
        <is>
          <t xml:space="preserve">Светильник_ / марку и артикул указать в примечании</t>
        </is>
      </c>
      <c r="D940" s="7" t="inlineStr">
        <is>
          <t xml:space="preserve">Светильник светодиодный CSVT AVRORA, 595х595, 4000K, 32 Вт, световой поток 3700 Лм, IP20</t>
        </is>
      </c>
      <c r="E940" s="7" t="inlineStr">
        <is>
          <t xml:space="preserve"/>
        </is>
      </c>
      <c r="F940" s="7" t="inlineStr">
        <is>
          <t xml:space="preserve">ШТ</t>
        </is>
      </c>
      <c r="G940" s="7" t="inlineStr">
        <is>
          <t xml:space="preserve">1</t>
        </is>
      </c>
      <c r="H940" s="8" t="n">
        <v>8</v>
      </c>
      <c r="I940" s="20" t="n">
        <v>0</v>
      </c>
      <c r="J940" s="19" t="n">
        <v/>
      </c>
      <c r="K940" s="19" t="n">
        <f>ROUND(I940,2)+J940</f>
        <v>0</v>
      </c>
      <c r="L940" s="19" t="n">
        <f>ROUND(H940*ROUND(I940,2),2)</f>
        <v>0</v>
      </c>
      <c r="M940" s="19" t="n">
        <v/>
      </c>
      <c r="N940" s="19" t="n">
        <f>L940+M940</f>
        <v>0</v>
      </c>
      <c r="O940" s="8" t="n">
        <v>8</v>
      </c>
      <c r="P940" s="20" t="n" hidden="false">
        <v>2650</v>
      </c>
      <c r="Q940" s="19" t="n" hidden="false">
        <v/>
      </c>
      <c r="R940" s="19" t="n" hidden="false">
        <f>P940+Q940</f>
        <v>2650</v>
      </c>
      <c r="S940" s="19" t="n" hidden="false">
        <f>ROUND(O940*P940,2)</f>
        <v>21200</v>
      </c>
      <c r="T940" s="19" t="n" hidden="false">
        <v/>
      </c>
      <c r="U940" s="19" t="n" hidden="false">
        <f>S940+T940</f>
        <v>21200</v>
      </c>
      <c r="V940" s="21" t="n" hidden="false">
        <f>U940/N940-1</f>
        <v>Infinity</v>
      </c>
      <c r="W940" s="8" t="n">
        <v>8</v>
      </c>
      <c r="X940" s="20" t="n" hidden="false">
        <v>2467</v>
      </c>
      <c r="Y940" s="19" t="n" hidden="false">
        <v/>
      </c>
      <c r="Z940" s="19" t="n" hidden="false">
        <f>X940+Y940</f>
        <v>2467</v>
      </c>
      <c r="AA940" s="19" t="n" hidden="false">
        <f>ROUND(W940*X940,2)</f>
        <v>19736</v>
      </c>
      <c r="AB940" s="19" t="n" hidden="false">
        <v/>
      </c>
      <c r="AC940" s="19" t="n" hidden="false">
        <f>AA940+AB940</f>
        <v>19736</v>
      </c>
      <c r="AD940" s="21" t="n" hidden="false">
        <f>AC940/N940-1</f>
        <v>Infinity</v>
      </c>
      <c r="AE940" s="8" t="n">
        <v>8</v>
      </c>
      <c r="AF940" s="20" t="n" hidden="false">
        <v>1700</v>
      </c>
      <c r="AG940" s="19" t="n" hidden="false">
        <v/>
      </c>
      <c r="AH940" s="19" t="n" hidden="false">
        <f>AF940+AG940</f>
        <v>1700</v>
      </c>
      <c r="AI940" s="19" t="n" hidden="false">
        <f>ROUND(AE940*AF940,2)</f>
        <v>13600</v>
      </c>
      <c r="AJ940" s="19" t="n" hidden="false">
        <v/>
      </c>
      <c r="AK940" s="19" t="n" hidden="false">
        <f>AI940+AJ940</f>
        <v>13600</v>
      </c>
      <c r="AL940" s="21" t="n" hidden="false">
        <f>AK940/N940-1</f>
        <v>Infinity</v>
      </c>
      <c r="AM940" s="8" t="n">
        <v>0</v>
      </c>
      <c r="AN940" s="19" t="n" hidden="false">
        <v>0</v>
      </c>
      <c r="AO940" s="19" t="n" hidden="false">
        <v/>
      </c>
      <c r="AP940" s="19" t="n" hidden="false">
        <f>AN940+AO940</f>
        <v>0</v>
      </c>
      <c r="AQ940" s="19" t="n" hidden="false">
        <f>ROUND(AM940*AN940,2)</f>
        <v>0</v>
      </c>
      <c r="AR940" s="19" t="n" hidden="false">
        <v/>
      </c>
      <c r="AS940" s="19" t="n" hidden="false">
        <f>AQ940+AR940</f>
        <v>0</v>
      </c>
      <c r="AT940" s="21" t="n" hidden="false">
        <f>AS940/N940-1</f>
        <v>NaN</v>
      </c>
    </row>
    <row r="941" customFormat="false" hidden="false" outlineLevel="0" collapsed="false">
      <c r="A941" s="18" t="inlineStr">
        <is>
          <t xml:space="preserve">1.1.1.2.1.1.5.2.2</t>
        </is>
      </c>
      <c r="B941" s="18" t="inlineStr">
        <is>
          <t xml:space="preserve"/>
        </is>
      </c>
      <c r="C941" s="22" t="inlineStr">
        <is>
          <t xml:space="preserve">Светильник_ / марку и артикул указать в примечании</t>
        </is>
      </c>
      <c r="D941" s="7" t="inlineStr">
        <is>
          <t xml:space="preserve">Светильник встраиваемый/накладной светодиодный OPTIMA.OPL ECO LED
1200х600, 4000K, 76 Вт, световой поток 6000 Лм, IP20</t>
        </is>
      </c>
      <c r="E941" s="7" t="inlineStr">
        <is>
          <t xml:space="preserve"/>
        </is>
      </c>
      <c r="F941" s="7" t="inlineStr">
        <is>
          <t xml:space="preserve">ШТ</t>
        </is>
      </c>
      <c r="G941" s="7" t="inlineStr">
        <is>
          <t xml:space="preserve">1</t>
        </is>
      </c>
      <c r="H941" s="8" t="n">
        <v>36</v>
      </c>
      <c r="I941" s="20" t="n">
        <v>0</v>
      </c>
      <c r="J941" s="19" t="n">
        <v/>
      </c>
      <c r="K941" s="19" t="n">
        <f>ROUND(I941,2)+J941</f>
        <v>0</v>
      </c>
      <c r="L941" s="19" t="n">
        <f>ROUND(H941*ROUND(I941,2),2)</f>
        <v>0</v>
      </c>
      <c r="M941" s="19" t="n">
        <v/>
      </c>
      <c r="N941" s="19" t="n">
        <f>L941+M941</f>
        <v>0</v>
      </c>
      <c r="O941" s="8" t="n">
        <v>36</v>
      </c>
      <c r="P941" s="20" t="n" hidden="false">
        <v>10192</v>
      </c>
      <c r="Q941" s="19" t="n" hidden="false">
        <v/>
      </c>
      <c r="R941" s="19" t="n" hidden="false">
        <f>P941+Q941</f>
        <v>10192</v>
      </c>
      <c r="S941" s="19" t="n" hidden="false">
        <f>ROUND(O941*P941,2)</f>
        <v>366912</v>
      </c>
      <c r="T941" s="19" t="n" hidden="false">
        <v/>
      </c>
      <c r="U941" s="19" t="n" hidden="false">
        <f>S941+T941</f>
        <v>366912</v>
      </c>
      <c r="V941" s="21" t="n" hidden="false">
        <f>U941/N941-1</f>
        <v>Infinity</v>
      </c>
      <c r="W941" s="8" t="n">
        <v>36</v>
      </c>
      <c r="X941" s="20" t="n" hidden="false">
        <v>10603</v>
      </c>
      <c r="Y941" s="19" t="n" hidden="false">
        <v/>
      </c>
      <c r="Z941" s="19" t="n" hidden="false">
        <f>X941+Y941</f>
        <v>10603</v>
      </c>
      <c r="AA941" s="19" t="n" hidden="false">
        <f>ROUND(W941*X941,2)</f>
        <v>381708</v>
      </c>
      <c r="AB941" s="19" t="n" hidden="false">
        <v/>
      </c>
      <c r="AC941" s="19" t="n" hidden="false">
        <f>AA941+AB941</f>
        <v>381708</v>
      </c>
      <c r="AD941" s="21" t="n" hidden="false">
        <f>AC941/N941-1</f>
        <v>Infinity</v>
      </c>
      <c r="AE941" s="8" t="n">
        <v>36</v>
      </c>
      <c r="AF941" s="20" t="n" hidden="false">
        <v>11500</v>
      </c>
      <c r="AG941" s="19" t="n" hidden="false">
        <v/>
      </c>
      <c r="AH941" s="19" t="n" hidden="false">
        <f>AF941+AG941</f>
        <v>11500</v>
      </c>
      <c r="AI941" s="19" t="n" hidden="false">
        <f>ROUND(AE941*AF941,2)</f>
        <v>414000</v>
      </c>
      <c r="AJ941" s="19" t="n" hidden="false">
        <v/>
      </c>
      <c r="AK941" s="19" t="n" hidden="false">
        <f>AI941+AJ941</f>
        <v>414000</v>
      </c>
      <c r="AL941" s="21" t="n" hidden="false">
        <f>AK941/N941-1</f>
        <v>Infinity</v>
      </c>
      <c r="AM941" s="8" t="n">
        <v>0</v>
      </c>
      <c r="AN941" s="19" t="n" hidden="false">
        <v>0</v>
      </c>
      <c r="AO941" s="19" t="n" hidden="false">
        <v/>
      </c>
      <c r="AP941" s="19" t="n" hidden="false">
        <f>AN941+AO941</f>
        <v>0</v>
      </c>
      <c r="AQ941" s="19" t="n" hidden="false">
        <f>ROUND(AM941*AN941,2)</f>
        <v>0</v>
      </c>
      <c r="AR941" s="19" t="n" hidden="false">
        <v/>
      </c>
      <c r="AS941" s="19" t="n" hidden="false">
        <f>AQ941+AR941</f>
        <v>0</v>
      </c>
      <c r="AT941" s="21" t="n" hidden="false">
        <f>AS941/N941-1</f>
        <v>NaN</v>
      </c>
    </row>
    <row r="942" customFormat="false" hidden="false" outlineLevel="0" collapsed="false">
      <c r="A942" s="18" t="inlineStr">
        <is>
          <t xml:space="preserve">1.1.1.2.1.1.5.2.3</t>
        </is>
      </c>
      <c r="B942" s="18" t="inlineStr">
        <is>
          <t xml:space="preserve"/>
        </is>
      </c>
      <c r="C942" s="22" t="inlineStr">
        <is>
          <t xml:space="preserve">Драйвер на 6 светильников Грильято</t>
        </is>
      </c>
      <c r="D942" s="7" t="inlineStr">
        <is>
          <t xml:space="preserve"/>
        </is>
      </c>
      <c r="E942" s="7" t="inlineStr">
        <is>
          <t xml:space="preserve"/>
        </is>
      </c>
      <c r="F942" s="7" t="inlineStr">
        <is>
          <t xml:space="preserve">ШТ</t>
        </is>
      </c>
      <c r="G942" s="7" t="inlineStr">
        <is>
          <t xml:space="preserve">1</t>
        </is>
      </c>
      <c r="H942" s="8" t="n">
        <v>8</v>
      </c>
      <c r="I942" s="23" t="n">
        <v>447.6</v>
      </c>
      <c r="J942" s="19" t="n">
        <v/>
      </c>
      <c r="K942" s="19" t="n">
        <f>ROUND(I942,2)+J942</f>
        <v>447.6</v>
      </c>
      <c r="L942" s="19" t="n">
        <f>ROUND(H942*ROUND(I942,2),2)</f>
        <v>3580.8</v>
      </c>
      <c r="M942" s="19" t="n">
        <v/>
      </c>
      <c r="N942" s="19" t="n">
        <f>L942+M942</f>
        <v>3580.8</v>
      </c>
      <c r="O942" s="8" t="n">
        <v>8</v>
      </c>
      <c r="P942" s="23" t="n" hidden="false">
        <v>447.6</v>
      </c>
      <c r="Q942" s="19" t="n" hidden="false">
        <v/>
      </c>
      <c r="R942" s="19" t="n" hidden="false">
        <f>P942+Q942</f>
        <v>447.6</v>
      </c>
      <c r="S942" s="19" t="n" hidden="false">
        <f>ROUND(O942*P942,2)</f>
        <v>3580.8</v>
      </c>
      <c r="T942" s="19" t="n" hidden="false">
        <v/>
      </c>
      <c r="U942" s="19" t="n" hidden="false">
        <f>S942+T942</f>
        <v>3580.8</v>
      </c>
      <c r="V942" s="21" t="n" hidden="false">
        <f>U942/N942-1</f>
        <v>0</v>
      </c>
      <c r="W942" s="8" t="n">
        <v>8</v>
      </c>
      <c r="X942" s="23" t="n" hidden="false">
        <v>447.6</v>
      </c>
      <c r="Y942" s="19" t="n" hidden="false">
        <v/>
      </c>
      <c r="Z942" s="19" t="n" hidden="false">
        <f>X942+Y942</f>
        <v>447.6</v>
      </c>
      <c r="AA942" s="19" t="n" hidden="false">
        <f>ROUND(W942*X942,2)</f>
        <v>3580.8</v>
      </c>
      <c r="AB942" s="19" t="n" hidden="false">
        <v/>
      </c>
      <c r="AC942" s="19" t="n" hidden="false">
        <f>AA942+AB942</f>
        <v>3580.8</v>
      </c>
      <c r="AD942" s="21" t="n" hidden="false">
        <f>AC942/N942-1</f>
        <v>0</v>
      </c>
      <c r="AE942" s="8" t="n">
        <v>8</v>
      </c>
      <c r="AF942" s="23" t="n" hidden="false">
        <v>447.6</v>
      </c>
      <c r="AG942" s="19" t="n" hidden="false">
        <v/>
      </c>
      <c r="AH942" s="19" t="n" hidden="false">
        <f>AF942+AG942</f>
        <v>447.6</v>
      </c>
      <c r="AI942" s="19" t="n" hidden="false">
        <f>ROUND(AE942*AF942,2)</f>
        <v>3580.8</v>
      </c>
      <c r="AJ942" s="19" t="n" hidden="false">
        <v/>
      </c>
      <c r="AK942" s="19" t="n" hidden="false">
        <f>AI942+AJ942</f>
        <v>3580.8</v>
      </c>
      <c r="AL942" s="21" t="n" hidden="false">
        <f>AK942/N942-1</f>
        <v>0</v>
      </c>
      <c r="AM942" s="8" t="n">
        <v>0</v>
      </c>
      <c r="AN942" s="23" t="n" hidden="false">
        <v>0</v>
      </c>
      <c r="AO942" s="19" t="n" hidden="false">
        <v/>
      </c>
      <c r="AP942" s="19" t="n" hidden="false">
        <f>AN942+AO942</f>
        <v>0</v>
      </c>
      <c r="AQ942" s="19" t="n" hidden="false">
        <f>ROUND(AM942*AN942,2)</f>
        <v>0</v>
      </c>
      <c r="AR942" s="19" t="n" hidden="false">
        <v/>
      </c>
      <c r="AS942" s="19" t="n" hidden="false">
        <f>AQ942+AR942</f>
        <v>0</v>
      </c>
      <c r="AT942" s="21" t="n" hidden="false">
        <f>AS942/N942-1</f>
        <v>-1</v>
      </c>
    </row>
    <row r="943" customFormat="false" hidden="false" outlineLevel="0" collapsed="false">
      <c r="A943" s="14" t="inlineStr">
        <is>
          <t xml:space="preserve">1.1.1.2.1.1.6</t>
        </is>
      </c>
      <c r="B943" s="14" t="inlineStr">
        <is>
          <t xml:space="preserve"/>
        </is>
      </c>
      <c r="C943" s="14" t="inlineStr">
        <is>
          <t xml:space="preserve">Штробление и бурение</t>
        </is>
      </c>
      <c r="D943" s="6" t="inlineStr">
        <is>
          <t xml:space="preserve"/>
        </is>
      </c>
      <c r="E943" s="6" t="inlineStr">
        <is>
          <t xml:space="preserve"/>
        </is>
      </c>
      <c r="F943" s="6" t="inlineStr">
        <is>
          <t xml:space="preserve"/>
        </is>
      </c>
      <c r="G943" s="6" t="inlineStr">
        <is>
          <t xml:space="preserve"/>
        </is>
      </c>
      <c r="H943" s="15" t="n">
        <v/>
      </c>
      <c r="I943" s="16" t="n">
        <v/>
      </c>
      <c r="J943" s="16" t="n">
        <v/>
      </c>
      <c r="K943" s="16" t="n">
        <v/>
      </c>
      <c r="L943" s="16" t="n">
        <f>L944+L945+L946</f>
        <v>0</v>
      </c>
      <c r="M943" s="16" t="n">
        <f>M944+M945+M946</f>
        <v>110354</v>
      </c>
      <c r="N943" s="16" t="n">
        <f>N944+N945+N946</f>
        <v>110354</v>
      </c>
      <c r="O943" s="15" t="n">
        <v/>
      </c>
      <c r="P943" s="16" t="n" hidden="false">
        <v/>
      </c>
      <c r="Q943" s="16" t="n" hidden="false">
        <v/>
      </c>
      <c r="R943" s="16" t="n" hidden="false">
        <v/>
      </c>
      <c r="S943" s="16" t="n" hidden="false">
        <f>S944+S945+S946</f>
        <v>0</v>
      </c>
      <c r="T943" s="16" t="n" hidden="false">
        <f>T944+T945+T946</f>
        <v>143462</v>
      </c>
      <c r="U943" s="16" t="n" hidden="false">
        <f>U944+U945+U946</f>
        <v>143462</v>
      </c>
      <c r="V943" s="17" t="n" hidden="false">
        <f>U943/N943-1</f>
        <v>0.30001631114413607</v>
      </c>
      <c r="W943" s="15" t="n">
        <v/>
      </c>
      <c r="X943" s="16" t="n" hidden="false">
        <v/>
      </c>
      <c r="Y943" s="16" t="n" hidden="false">
        <v/>
      </c>
      <c r="Z943" s="16" t="n" hidden="false">
        <v/>
      </c>
      <c r="AA943" s="16" t="n" hidden="false">
        <f>AA944+AA945+AA946</f>
        <v>0</v>
      </c>
      <c r="AB943" s="16" t="n" hidden="false">
        <f>AB944+AB945+AB946</f>
        <v>191390</v>
      </c>
      <c r="AC943" s="16" t="n" hidden="false">
        <f>AC944+AC945+AC946</f>
        <v>191390</v>
      </c>
      <c r="AD943" s="17" t="n" hidden="false">
        <f>AC943/N943-1</f>
        <v>0.7343277090091886</v>
      </c>
      <c r="AE943" s="15" t="n">
        <v/>
      </c>
      <c r="AF943" s="16" t="n" hidden="false">
        <v/>
      </c>
      <c r="AG943" s="16" t="n" hidden="false">
        <v/>
      </c>
      <c r="AH943" s="16" t="n" hidden="false">
        <v/>
      </c>
      <c r="AI943" s="16" t="n" hidden="false">
        <f>AI944+AI945+AI946</f>
        <v>0</v>
      </c>
      <c r="AJ943" s="16" t="n" hidden="false">
        <f>AJ944+AJ945+AJ946</f>
        <v>197000</v>
      </c>
      <c r="AK943" s="16" t="n" hidden="false">
        <f>AK944+AK945+AK946</f>
        <v>197000</v>
      </c>
      <c r="AL943" s="17" t="n" hidden="false">
        <f>AK943/N943-1</f>
        <v>0.785164108233503</v>
      </c>
      <c r="AM943" s="15" t="n">
        <v/>
      </c>
      <c r="AN943" s="16" t="n" hidden="false">
        <v/>
      </c>
      <c r="AO943" s="16" t="n" hidden="false">
        <v/>
      </c>
      <c r="AP943" s="16" t="n" hidden="false">
        <v/>
      </c>
      <c r="AQ943" s="16" t="n" hidden="false">
        <f>AQ944+AQ945+AQ946</f>
        <v>0</v>
      </c>
      <c r="AR943" s="16" t="n" hidden="false">
        <f>AR944+AR945+AR946</f>
        <v>0</v>
      </c>
      <c r="AS943" s="16" t="n" hidden="false">
        <f>AS944+AS945+AS946</f>
        <v>0</v>
      </c>
      <c r="AT943" s="17" t="n" hidden="false">
        <f>AS943/N943-1</f>
        <v>-1</v>
      </c>
    </row>
    <row r="944" customFormat="false" hidden="false" outlineLevel="0" collapsed="false">
      <c r="A944" s="18" t="inlineStr">
        <is>
          <t xml:space="preserve">1.1.1.2.1.1.6.1</t>
        </is>
      </c>
      <c r="B944" s="18" t="inlineStr">
        <is>
          <t xml:space="preserve"/>
        </is>
      </c>
      <c r="C944" s="18" t="inlineStr">
        <is>
          <t xml:space="preserve">Устройство глухих отверстий в стенах / ЖБИ / диаметром от 51 мм до 100 мм</t>
        </is>
      </c>
      <c r="D944" s="7" t="inlineStr">
        <is>
          <t xml:space="preserve">Коронение подрозетников</t>
        </is>
      </c>
      <c r="E944" s="7" t="inlineStr">
        <is>
          <t xml:space="preserve"/>
        </is>
      </c>
      <c r="F944" s="7" t="inlineStr">
        <is>
          <t xml:space="preserve">ШТ</t>
        </is>
      </c>
      <c r="G944" s="7" t="inlineStr">
        <is>
          <t xml:space="preserve">1</t>
        </is>
      </c>
      <c r="H944" s="8" t="n">
        <v>94</v>
      </c>
      <c r="I944" s="19" t="n">
        <v/>
      </c>
      <c r="J944" s="20" t="n">
        <v>441</v>
      </c>
      <c r="K944" s="19" t="n">
        <f>I944+ROUND(J944,2)</f>
        <v>441</v>
      </c>
      <c r="L944" s="19" t="n">
        <v/>
      </c>
      <c r="M944" s="19" t="n">
        <f>ROUND(H944*ROUND(J944,2),2)</f>
        <v>41454</v>
      </c>
      <c r="N944" s="19" t="n">
        <f>L944+M944</f>
        <v>41454</v>
      </c>
      <c r="O944" s="8" t="n">
        <v>94</v>
      </c>
      <c r="P944" s="19" t="n" hidden="false">
        <v/>
      </c>
      <c r="Q944" s="20" t="n" hidden="false">
        <v>573</v>
      </c>
      <c r="R944" s="19" t="n" hidden="false">
        <f>P944+Q944</f>
        <v>573</v>
      </c>
      <c r="S944" s="19" t="n" hidden="false">
        <v/>
      </c>
      <c r="T944" s="19" t="n" hidden="false">
        <f>ROUND(O944*Q944,2)</f>
        <v>53862</v>
      </c>
      <c r="U944" s="19" t="n" hidden="false">
        <f>S944+T944</f>
        <v>53862</v>
      </c>
      <c r="V944" s="21" t="n" hidden="false">
        <f>U944/N944-1</f>
        <v>0.2993197278911566</v>
      </c>
      <c r="W944" s="8" t="n">
        <v>94</v>
      </c>
      <c r="X944" s="19" t="n" hidden="false">
        <v/>
      </c>
      <c r="Y944" s="20" t="n" hidden="false">
        <v>435</v>
      </c>
      <c r="Z944" s="19" t="n" hidden="false">
        <f>X944+Y944</f>
        <v>435</v>
      </c>
      <c r="AA944" s="19" t="n" hidden="false">
        <v/>
      </c>
      <c r="AB944" s="19" t="n" hidden="false">
        <f>ROUND(W944*Y944,2)</f>
        <v>40890</v>
      </c>
      <c r="AC944" s="19" t="n" hidden="false">
        <f>AA944+AB944</f>
        <v>40890</v>
      </c>
      <c r="AD944" s="21" t="n" hidden="false">
        <f>AC944/N944-1</f>
        <v>-0.013605442176870763</v>
      </c>
      <c r="AE944" s="8" t="n">
        <v>94</v>
      </c>
      <c r="AF944" s="19" t="n" hidden="false">
        <v/>
      </c>
      <c r="AG944" s="20" t="n" hidden="false">
        <v>500</v>
      </c>
      <c r="AH944" s="19" t="n" hidden="false">
        <f>AF944+AG944</f>
        <v>500</v>
      </c>
      <c r="AI944" s="19" t="n" hidden="false">
        <v/>
      </c>
      <c r="AJ944" s="19" t="n" hidden="false">
        <f>ROUND(AE944*AG944,2)</f>
        <v>47000</v>
      </c>
      <c r="AK944" s="19" t="n" hidden="false">
        <f>AI944+AJ944</f>
        <v>47000</v>
      </c>
      <c r="AL944" s="21" t="n" hidden="false">
        <f>AK944/N944-1</f>
        <v>0.13378684807256236</v>
      </c>
      <c r="AM944" s="8" t="n">
        <v>0</v>
      </c>
      <c r="AN944" s="19" t="n" hidden="false">
        <v/>
      </c>
      <c r="AO944" s="19" t="n" hidden="false">
        <v>0</v>
      </c>
      <c r="AP944" s="19" t="n" hidden="false">
        <f>AN944+AO944</f>
        <v>0</v>
      </c>
      <c r="AQ944" s="19" t="n" hidden="false">
        <v/>
      </c>
      <c r="AR944" s="19" t="n" hidden="false">
        <f>ROUND(AM944*AO944,2)</f>
        <v>0</v>
      </c>
      <c r="AS944" s="19" t="n" hidden="false">
        <f>AQ944+AR944</f>
        <v>0</v>
      </c>
      <c r="AT944" s="21" t="n" hidden="false">
        <f>AS944/N944-1</f>
        <v>-1</v>
      </c>
    </row>
    <row r="945" customFormat="false" hidden="false" outlineLevel="0" collapsed="false">
      <c r="A945" s="18" t="inlineStr">
        <is>
          <t xml:space="preserve">1.1.1.2.1.1.6.2</t>
        </is>
      </c>
      <c r="B945" s="18" t="inlineStr">
        <is>
          <t xml:space="preserve"/>
        </is>
      </c>
      <c r="C945" s="18" t="inlineStr">
        <is>
          <t xml:space="preserve">Устройство штроб для монтажа кабеля, труб / ЖБИ</t>
        </is>
      </c>
      <c r="D945" s="7" t="inlineStr">
        <is>
          <t xml:space="preserve"/>
        </is>
      </c>
      <c r="E945" s="7" t="inlineStr">
        <is>
          <t xml:space="preserve"/>
        </is>
      </c>
      <c r="F945" s="7" t="inlineStr">
        <is>
          <t xml:space="preserve">ПОГ М</t>
        </is>
      </c>
      <c r="G945" s="7" t="inlineStr">
        <is>
          <t xml:space="preserve">1</t>
        </is>
      </c>
      <c r="H945" s="8" t="n">
        <v>100</v>
      </c>
      <c r="I945" s="19" t="n">
        <v/>
      </c>
      <c r="J945" s="20" t="n">
        <v>428</v>
      </c>
      <c r="K945" s="19" t="n">
        <f>I945+ROUND(J945,2)</f>
        <v>428</v>
      </c>
      <c r="L945" s="19" t="n">
        <v/>
      </c>
      <c r="M945" s="19" t="n">
        <f>ROUND(H945*ROUND(J945,2),2)</f>
        <v>42800</v>
      </c>
      <c r="N945" s="19" t="n">
        <f>L945+M945</f>
        <v>42800</v>
      </c>
      <c r="O945" s="8" t="n">
        <v>100</v>
      </c>
      <c r="P945" s="19" t="n" hidden="false">
        <v/>
      </c>
      <c r="Q945" s="20" t="n" hidden="false">
        <v>557</v>
      </c>
      <c r="R945" s="19" t="n" hidden="false">
        <f>P945+Q945</f>
        <v>557</v>
      </c>
      <c r="S945" s="19" t="n" hidden="false">
        <v/>
      </c>
      <c r="T945" s="19" t="n" hidden="false">
        <f>ROUND(O945*Q945,2)</f>
        <v>55700</v>
      </c>
      <c r="U945" s="19" t="n" hidden="false">
        <f>S945+T945</f>
        <v>55700</v>
      </c>
      <c r="V945" s="21" t="n" hidden="false">
        <f>U945/N945-1</f>
        <v>0.30140186915887845</v>
      </c>
      <c r="W945" s="8" t="n">
        <v>100</v>
      </c>
      <c r="X945" s="19" t="n" hidden="false">
        <v/>
      </c>
      <c r="Y945" s="20" t="n" hidden="false">
        <v>915</v>
      </c>
      <c r="Z945" s="19" t="n" hidden="false">
        <f>X945+Y945</f>
        <v>915</v>
      </c>
      <c r="AA945" s="19" t="n" hidden="false">
        <v/>
      </c>
      <c r="AB945" s="19" t="n" hidden="false">
        <f>ROUND(W945*Y945,2)</f>
        <v>91500</v>
      </c>
      <c r="AC945" s="19" t="n" hidden="false">
        <f>AA945+AB945</f>
        <v>91500</v>
      </c>
      <c r="AD945" s="21" t="n" hidden="false">
        <f>AC945/N945-1</f>
        <v>1.1378504672897196</v>
      </c>
      <c r="AE945" s="8" t="n">
        <v>100</v>
      </c>
      <c r="AF945" s="19" t="n" hidden="false">
        <v/>
      </c>
      <c r="AG945" s="20" t="n" hidden="false">
        <v>1000</v>
      </c>
      <c r="AH945" s="19" t="n" hidden="false">
        <f>AF945+AG945</f>
        <v>1000</v>
      </c>
      <c r="AI945" s="19" t="n" hidden="false">
        <v/>
      </c>
      <c r="AJ945" s="19" t="n" hidden="false">
        <f>ROUND(AE945*AG945,2)</f>
        <v>100000</v>
      </c>
      <c r="AK945" s="19" t="n" hidden="false">
        <f>AI945+AJ945</f>
        <v>100000</v>
      </c>
      <c r="AL945" s="21" t="n" hidden="false">
        <f>AK945/N945-1</f>
        <v>1.3364485981308412</v>
      </c>
      <c r="AM945" s="8" t="n">
        <v>0</v>
      </c>
      <c r="AN945" s="19" t="n" hidden="false">
        <v/>
      </c>
      <c r="AO945" s="19" t="n" hidden="false">
        <v>0</v>
      </c>
      <c r="AP945" s="19" t="n" hidden="false">
        <f>AN945+AO945</f>
        <v>0</v>
      </c>
      <c r="AQ945" s="19" t="n" hidden="false">
        <v/>
      </c>
      <c r="AR945" s="19" t="n" hidden="false">
        <f>ROUND(AM945*AO945,2)</f>
        <v>0</v>
      </c>
      <c r="AS945" s="19" t="n" hidden="false">
        <f>AQ945+AR945</f>
        <v>0</v>
      </c>
      <c r="AT945" s="21" t="n" hidden="false">
        <f>AS945/N945-1</f>
        <v>-1</v>
      </c>
    </row>
    <row r="946" customFormat="false" hidden="false" outlineLevel="0" collapsed="false">
      <c r="A946" s="18" t="inlineStr">
        <is>
          <t xml:space="preserve">1.1.1.2.1.1.6.3</t>
        </is>
      </c>
      <c r="B946" s="18" t="inlineStr">
        <is>
          <t xml:space="preserve"/>
        </is>
      </c>
      <c r="C946" s="18" t="inlineStr">
        <is>
          <t xml:space="preserve">Устройство штроб для монтажа кабеля, труб / ПГП, газобетон, акотек</t>
        </is>
      </c>
      <c r="D946" s="7" t="inlineStr">
        <is>
          <t xml:space="preserve"/>
        </is>
      </c>
      <c r="E946" s="7" t="inlineStr">
        <is>
          <t xml:space="preserve"/>
        </is>
      </c>
      <c r="F946" s="7" t="inlineStr">
        <is>
          <t xml:space="preserve">ПОГ М</t>
        </is>
      </c>
      <c r="G946" s="7" t="inlineStr">
        <is>
          <t xml:space="preserve">1</t>
        </is>
      </c>
      <c r="H946" s="8" t="n">
        <v>100</v>
      </c>
      <c r="I946" s="19" t="n">
        <v/>
      </c>
      <c r="J946" s="20" t="n">
        <v>261</v>
      </c>
      <c r="K946" s="19" t="n">
        <f>I946+ROUND(J946,2)</f>
        <v>261</v>
      </c>
      <c r="L946" s="19" t="n">
        <v/>
      </c>
      <c r="M946" s="19" t="n">
        <f>ROUND(H946*ROUND(J946,2),2)</f>
        <v>26100</v>
      </c>
      <c r="N946" s="19" t="n">
        <f>L946+M946</f>
        <v>26100</v>
      </c>
      <c r="O946" s="8" t="n">
        <v>100</v>
      </c>
      <c r="P946" s="19" t="n" hidden="false">
        <v/>
      </c>
      <c r="Q946" s="20" t="n" hidden="false">
        <v>339</v>
      </c>
      <c r="R946" s="19" t="n" hidden="false">
        <f>P946+Q946</f>
        <v>339</v>
      </c>
      <c r="S946" s="19" t="n" hidden="false">
        <v/>
      </c>
      <c r="T946" s="19" t="n" hidden="false">
        <f>ROUND(O946*Q946,2)</f>
        <v>33900</v>
      </c>
      <c r="U946" s="19" t="n" hidden="false">
        <f>S946+T946</f>
        <v>33900</v>
      </c>
      <c r="V946" s="21" t="n" hidden="false">
        <f>U946/N946-1</f>
        <v>0.29885057471264376</v>
      </c>
      <c r="W946" s="8" t="n">
        <v>100</v>
      </c>
      <c r="X946" s="19" t="n" hidden="false">
        <v/>
      </c>
      <c r="Y946" s="20" t="n" hidden="false">
        <v>590</v>
      </c>
      <c r="Z946" s="19" t="n" hidden="false">
        <f>X946+Y946</f>
        <v>590</v>
      </c>
      <c r="AA946" s="19" t="n" hidden="false">
        <v/>
      </c>
      <c r="AB946" s="19" t="n" hidden="false">
        <f>ROUND(W946*Y946,2)</f>
        <v>59000</v>
      </c>
      <c r="AC946" s="19" t="n" hidden="false">
        <f>AA946+AB946</f>
        <v>59000</v>
      </c>
      <c r="AD946" s="21" t="n" hidden="false">
        <f>AC946/N946-1</f>
        <v>1.260536398467433</v>
      </c>
      <c r="AE946" s="8" t="n">
        <v>100</v>
      </c>
      <c r="AF946" s="19" t="n" hidden="false">
        <v/>
      </c>
      <c r="AG946" s="20" t="n" hidden="false">
        <v>500</v>
      </c>
      <c r="AH946" s="19" t="n" hidden="false">
        <f>AF946+AG946</f>
        <v>500</v>
      </c>
      <c r="AI946" s="19" t="n" hidden="false">
        <v/>
      </c>
      <c r="AJ946" s="19" t="n" hidden="false">
        <f>ROUND(AE946*AG946,2)</f>
        <v>50000</v>
      </c>
      <c r="AK946" s="19" t="n" hidden="false">
        <f>AI946+AJ946</f>
        <v>50000</v>
      </c>
      <c r="AL946" s="21" t="n" hidden="false">
        <f>AK946/N946-1</f>
        <v>0.9157088122605364</v>
      </c>
      <c r="AM946" s="8" t="n">
        <v>0</v>
      </c>
      <c r="AN946" s="19" t="n" hidden="false">
        <v/>
      </c>
      <c r="AO946" s="19" t="n" hidden="false">
        <v>0</v>
      </c>
      <c r="AP946" s="19" t="n" hidden="false">
        <f>AN946+AO946</f>
        <v>0</v>
      </c>
      <c r="AQ946" s="19" t="n" hidden="false">
        <v/>
      </c>
      <c r="AR946" s="19" t="n" hidden="false">
        <f>ROUND(AM946*AO946,2)</f>
        <v>0</v>
      </c>
      <c r="AS946" s="19" t="n" hidden="false">
        <f>AQ946+AR946</f>
        <v>0</v>
      </c>
      <c r="AT946" s="21" t="n" hidden="false">
        <f>AS946/N946-1</f>
        <v>-1</v>
      </c>
    </row>
    <row r="947" customFormat="false" hidden="false" outlineLevel="0" collapsed="false">
      <c r="A947" s="14" t="inlineStr">
        <is>
          <t xml:space="preserve">1.1.1.2.1.2</t>
        </is>
      </c>
      <c r="B947" s="14" t="inlineStr">
        <is>
          <t xml:space="preserve"/>
        </is>
      </c>
      <c r="C947" s="14" t="inlineStr">
        <is>
          <t xml:space="preserve">Пуско-наладочные работы</t>
        </is>
      </c>
      <c r="D947" s="6" t="inlineStr">
        <is>
          <t xml:space="preserve"/>
        </is>
      </c>
      <c r="E947" s="6" t="inlineStr">
        <is>
          <t xml:space="preserve"/>
        </is>
      </c>
      <c r="F947" s="6" t="inlineStr">
        <is>
          <t xml:space="preserve"/>
        </is>
      </c>
      <c r="G947" s="6" t="inlineStr">
        <is>
          <t xml:space="preserve"/>
        </is>
      </c>
      <c r="H947" s="15" t="n">
        <v/>
      </c>
      <c r="I947" s="16" t="n">
        <v/>
      </c>
      <c r="J947" s="16" t="n">
        <v/>
      </c>
      <c r="K947" s="16" t="n">
        <v/>
      </c>
      <c r="L947" s="16" t="n">
        <f>L948+L949</f>
        <v>0</v>
      </c>
      <c r="M947" s="16" t="n">
        <f>M948+M949</f>
        <v>0</v>
      </c>
      <c r="N947" s="16" t="n">
        <f>N948+N949</f>
        <v>0</v>
      </c>
      <c r="O947" s="15" t="n">
        <v/>
      </c>
      <c r="P947" s="16" t="n" hidden="false">
        <v/>
      </c>
      <c r="Q947" s="16" t="n" hidden="false">
        <v/>
      </c>
      <c r="R947" s="16" t="n" hidden="false">
        <v/>
      </c>
      <c r="S947" s="16" t="n" hidden="false">
        <f>S948+S949</f>
        <v>0</v>
      </c>
      <c r="T947" s="16" t="n" hidden="false">
        <f>T948+T949</f>
        <v>1800804</v>
      </c>
      <c r="U947" s="16" t="n" hidden="false">
        <f>U948+U949</f>
        <v>1800804</v>
      </c>
      <c r="V947" s="17" t="n" hidden="false">
        <f>U947/N947-1</f>
        <v>Infinity</v>
      </c>
      <c r="W947" s="15" t="n">
        <v/>
      </c>
      <c r="X947" s="16" t="n" hidden="false">
        <v/>
      </c>
      <c r="Y947" s="16" t="n" hidden="false">
        <v/>
      </c>
      <c r="Z947" s="16" t="n" hidden="false">
        <v/>
      </c>
      <c r="AA947" s="16" t="n" hidden="false">
        <f>AA948+AA949</f>
        <v>0</v>
      </c>
      <c r="AB947" s="16" t="n" hidden="false">
        <f>AB948+AB949</f>
        <v>213250.04</v>
      </c>
      <c r="AC947" s="16" t="n" hidden="false">
        <f>AC948+AC949</f>
        <v>213250.04</v>
      </c>
      <c r="AD947" s="17" t="n" hidden="false">
        <f>AC947/N947-1</f>
        <v>Infinity</v>
      </c>
      <c r="AE947" s="15" t="n">
        <v/>
      </c>
      <c r="AF947" s="16" t="n" hidden="false">
        <v/>
      </c>
      <c r="AG947" s="16" t="n" hidden="false">
        <v/>
      </c>
      <c r="AH947" s="16" t="n" hidden="false">
        <v/>
      </c>
      <c r="AI947" s="16" t="n" hidden="false">
        <f>AI948+AI949</f>
        <v>0</v>
      </c>
      <c r="AJ947" s="16" t="n" hidden="false">
        <f>AJ948+AJ949</f>
        <v>2664124.5</v>
      </c>
      <c r="AK947" s="16" t="n" hidden="false">
        <f>AK948+AK949</f>
        <v>2664124.5</v>
      </c>
      <c r="AL947" s="17" t="n" hidden="false">
        <f>AK947/N947-1</f>
        <v>Infinity</v>
      </c>
      <c r="AM947" s="15" t="n">
        <v/>
      </c>
      <c r="AN947" s="16" t="n" hidden="false">
        <v/>
      </c>
      <c r="AO947" s="16" t="n" hidden="false">
        <v/>
      </c>
      <c r="AP947" s="16" t="n" hidden="false">
        <v/>
      </c>
      <c r="AQ947" s="16" t="n" hidden="false">
        <f>AQ948+AQ949</f>
        <v>0</v>
      </c>
      <c r="AR947" s="16" t="n" hidden="false">
        <f>AR948+AR949</f>
        <v>0</v>
      </c>
      <c r="AS947" s="16" t="n" hidden="false">
        <f>AS948+AS949</f>
        <v>0</v>
      </c>
      <c r="AT947" s="17" t="n" hidden="false">
        <f>AS947/N947-1</f>
        <v>NaN</v>
      </c>
    </row>
    <row r="948" customFormat="false" hidden="false" outlineLevel="0" collapsed="false">
      <c r="A948" s="18" t="inlineStr">
        <is>
          <t xml:space="preserve">1.1.1.2.1.2.1</t>
        </is>
      </c>
      <c r="B948" s="18" t="inlineStr">
        <is>
          <t xml:space="preserve"/>
        </is>
      </c>
      <c r="C948" s="18" t="inlineStr">
        <is>
          <t xml:space="preserve">Пуско-наладочные работы СКБ (СОШ, ДОУ) ЭОМ (от полного СМР, кроме раздела ВРУ)</t>
        </is>
      </c>
      <c r="D948" s="7" t="inlineStr">
        <is>
          <t xml:space="preserve"/>
        </is>
      </c>
      <c r="E948" s="7" t="inlineStr">
        <is>
          <t xml:space="preserve">Относится к школам, детским садам 5%.
База для расчета ПНР без раздела ВРУ.</t>
        </is>
      </c>
      <c r="F948" s="7" t="inlineStr">
        <is>
          <t xml:space="preserve">комплекс</t>
        </is>
      </c>
      <c r="G948" s="7" t="inlineStr">
        <is>
          <t xml:space="preserve">1</t>
        </is>
      </c>
      <c r="H948" s="8" t="n">
        <v>1</v>
      </c>
      <c r="I948" s="19" t="n">
        <v/>
      </c>
      <c r="J948" s="20" t="n">
        <v>0</v>
      </c>
      <c r="K948" s="19" t="n">
        <f>I948+ROUND(J948,2)</f>
        <v>0</v>
      </c>
      <c r="L948" s="19" t="n">
        <v/>
      </c>
      <c r="M948" s="19" t="n">
        <f>ROUND(H948*ROUND(J948,2),2)</f>
        <v>0</v>
      </c>
      <c r="N948" s="19" t="n">
        <f>L948+M948</f>
        <v>0</v>
      </c>
      <c r="O948" s="8" t="n">
        <v>1</v>
      </c>
      <c r="P948" s="19" t="n" hidden="false">
        <v/>
      </c>
      <c r="Q948" s="20" t="n" hidden="false">
        <v>564372</v>
      </c>
      <c r="R948" s="19" t="n" hidden="false">
        <f>P948+Q948</f>
        <v>564372</v>
      </c>
      <c r="S948" s="19" t="n" hidden="false">
        <v/>
      </c>
      <c r="T948" s="19" t="n" hidden="false">
        <f>ROUND(O948*Q948,2)</f>
        <v>564372</v>
      </c>
      <c r="U948" s="19" t="n" hidden="false">
        <f>S948+T948</f>
        <v>564372</v>
      </c>
      <c r="V948" s="21" t="n" hidden="false">
        <f>U948/N948-1</f>
        <v>Infinity</v>
      </c>
      <c r="W948" s="8" t="n">
        <v>1</v>
      </c>
      <c r="X948" s="19" t="n" hidden="false">
        <v/>
      </c>
      <c r="Y948" s="20" t="n" hidden="false">
        <v>106625.02</v>
      </c>
      <c r="Z948" s="19" t="n" hidden="false">
        <f>X948+Y948</f>
        <v>106625.02</v>
      </c>
      <c r="AA948" s="19" t="n" hidden="false">
        <v/>
      </c>
      <c r="AB948" s="19" t="n" hidden="false">
        <f>ROUND(W948*Y948,2)</f>
        <v>106625.02</v>
      </c>
      <c r="AC948" s="19" t="n" hidden="false">
        <f>AA948+AB948</f>
        <v>106625.02</v>
      </c>
      <c r="AD948" s="21" t="n" hidden="false">
        <f>AC948/N948-1</f>
        <v>Infinity</v>
      </c>
      <c r="AE948" s="8" t="n">
        <v>1</v>
      </c>
      <c r="AF948" s="19" t="n" hidden="false">
        <v/>
      </c>
      <c r="AG948" s="20" t="n" hidden="false">
        <v>888041.5</v>
      </c>
      <c r="AH948" s="19" t="n" hidden="false">
        <f>AF948+AG948</f>
        <v>888041.5</v>
      </c>
      <c r="AI948" s="19" t="n" hidden="false">
        <v/>
      </c>
      <c r="AJ948" s="19" t="n" hidden="false">
        <f>ROUND(AE948*AG948,2)</f>
        <v>888041.5</v>
      </c>
      <c r="AK948" s="19" t="n" hidden="false">
        <f>AI948+AJ948</f>
        <v>888041.5</v>
      </c>
      <c r="AL948" s="21" t="n" hidden="false">
        <f>AK948/N948-1</f>
        <v>Infinity</v>
      </c>
      <c r="AM948" s="8" t="n">
        <v>0</v>
      </c>
      <c r="AN948" s="19" t="n" hidden="false">
        <v/>
      </c>
      <c r="AO948" s="19" t="n" hidden="false">
        <v>0</v>
      </c>
      <c r="AP948" s="19" t="n" hidden="false">
        <f>AN948+AO948</f>
        <v>0</v>
      </c>
      <c r="AQ948" s="19" t="n" hidden="false">
        <v/>
      </c>
      <c r="AR948" s="19" t="n" hidden="false">
        <f>ROUND(AM948*AO948,2)</f>
        <v>0</v>
      </c>
      <c r="AS948" s="19" t="n" hidden="false">
        <f>AQ948+AR948</f>
        <v>0</v>
      </c>
      <c r="AT948" s="21" t="n" hidden="false">
        <f>AS948/N948-1</f>
        <v>NaN</v>
      </c>
    </row>
    <row r="949" customFormat="false" hidden="false" outlineLevel="0" collapsed="false">
      <c r="A949" s="18" t="inlineStr">
        <is>
          <t xml:space="preserve">1.1.1.2.1.2.2</t>
        </is>
      </c>
      <c r="B949" s="18" t="inlineStr">
        <is>
          <t xml:space="preserve"/>
        </is>
      </c>
      <c r="C949" s="18" t="inlineStr">
        <is>
          <t xml:space="preserve">Сдача систем в эксплуатирующую организацию СКБ (СОШ, ДОУ)</t>
        </is>
      </c>
      <c r="D949" s="7" t="inlineStr">
        <is>
          <t xml:space="preserve"/>
        </is>
      </c>
      <c r="E949"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949" s="7" t="inlineStr">
        <is>
          <t xml:space="preserve">комплекс</t>
        </is>
      </c>
      <c r="G949" s="7" t="inlineStr">
        <is>
          <t xml:space="preserve">1</t>
        </is>
      </c>
      <c r="H949" s="8" t="n">
        <v>1</v>
      </c>
      <c r="I949" s="19" t="n">
        <v/>
      </c>
      <c r="J949" s="20" t="n">
        <v>0</v>
      </c>
      <c r="K949" s="19" t="n">
        <f>I949+ROUND(J949,2)</f>
        <v>0</v>
      </c>
      <c r="L949" s="19" t="n">
        <v/>
      </c>
      <c r="M949" s="19" t="n">
        <f>ROUND(H949*ROUND(J949,2),2)</f>
        <v>0</v>
      </c>
      <c r="N949" s="19" t="n">
        <f>L949+M949</f>
        <v>0</v>
      </c>
      <c r="O949" s="8" t="n">
        <v>1</v>
      </c>
      <c r="P949" s="19" t="n" hidden="false">
        <v/>
      </c>
      <c r="Q949" s="20" t="n" hidden="false">
        <v>1236432</v>
      </c>
      <c r="R949" s="19" t="n" hidden="false">
        <f>P949+Q949</f>
        <v>1236432</v>
      </c>
      <c r="S949" s="19" t="n" hidden="false">
        <v/>
      </c>
      <c r="T949" s="19" t="n" hidden="false">
        <f>ROUND(O949*Q949,2)</f>
        <v>1236432</v>
      </c>
      <c r="U949" s="19" t="n" hidden="false">
        <f>S949+T949</f>
        <v>1236432</v>
      </c>
      <c r="V949" s="21" t="n" hidden="false">
        <f>U949/N949-1</f>
        <v>Infinity</v>
      </c>
      <c r="W949" s="8" t="n">
        <v>1</v>
      </c>
      <c r="X949" s="19" t="n" hidden="false">
        <v/>
      </c>
      <c r="Y949" s="20" t="n" hidden="false">
        <v>106625.02</v>
      </c>
      <c r="Z949" s="19" t="n" hidden="false">
        <f>X949+Y949</f>
        <v>106625.02</v>
      </c>
      <c r="AA949" s="19" t="n" hidden="false">
        <v/>
      </c>
      <c r="AB949" s="19" t="n" hidden="false">
        <f>ROUND(W949*Y949,2)</f>
        <v>106625.02</v>
      </c>
      <c r="AC949" s="19" t="n" hidden="false">
        <f>AA949+AB949</f>
        <v>106625.02</v>
      </c>
      <c r="AD949" s="21" t="n" hidden="false">
        <f>AC949/N949-1</f>
        <v>Infinity</v>
      </c>
      <c r="AE949" s="8" t="n">
        <v>1</v>
      </c>
      <c r="AF949" s="19" t="n" hidden="false">
        <v/>
      </c>
      <c r="AG949" s="20" t="n" hidden="false">
        <v>1776083</v>
      </c>
      <c r="AH949" s="19" t="n" hidden="false">
        <f>AF949+AG949</f>
        <v>1776083</v>
      </c>
      <c r="AI949" s="19" t="n" hidden="false">
        <v/>
      </c>
      <c r="AJ949" s="19" t="n" hidden="false">
        <f>ROUND(AE949*AG949,2)</f>
        <v>1776083</v>
      </c>
      <c r="AK949" s="19" t="n" hidden="false">
        <f>AI949+AJ949</f>
        <v>1776083</v>
      </c>
      <c r="AL949" s="21" t="n" hidden="false">
        <f>AK949/N949-1</f>
        <v>Infinity</v>
      </c>
      <c r="AM949" s="8" t="n">
        <v>0</v>
      </c>
      <c r="AN949" s="19" t="n" hidden="false">
        <v/>
      </c>
      <c r="AO949" s="19" t="n" hidden="false">
        <v>0</v>
      </c>
      <c r="AP949" s="19" t="n" hidden="false">
        <f>AN949+AO949</f>
        <v>0</v>
      </c>
      <c r="AQ949" s="19" t="n" hidden="false">
        <v/>
      </c>
      <c r="AR949" s="19" t="n" hidden="false">
        <f>ROUND(AM949*AO949,2)</f>
        <v>0</v>
      </c>
      <c r="AS949" s="19" t="n" hidden="false">
        <f>AQ949+AR949</f>
        <v>0</v>
      </c>
      <c r="AT949" s="21" t="n" hidden="false">
        <f>AS949/N949-1</f>
        <v>NaN</v>
      </c>
    </row>
    <row r="950" customFormat="false" hidden="false" outlineLevel="0" collapsed="false">
      <c r="A950" s="24" t="inlineStr">
        <is>
          <t xml:space="preserve"/>
        </is>
      </c>
      <c r="B950" s="24" t="inlineStr">
        <is>
          <t xml:space="preserve"/>
        </is>
      </c>
      <c r="C950" s="24" t="inlineStr">
        <is>
          <t xml:space="preserve">ВСЕГО затрат на выполнение полного комплекса работ</t>
        </is>
      </c>
      <c r="D950" s="25" t="inlineStr">
        <is>
          <t xml:space="preserve"/>
        </is>
      </c>
      <c r="E950" s="25" t="inlineStr">
        <is>
          <t xml:space="preserve"/>
        </is>
      </c>
      <c r="F950" s="25" t="inlineStr">
        <is>
          <t xml:space="preserve"/>
        </is>
      </c>
      <c r="G950" s="25" t="inlineStr">
        <is>
          <t xml:space="preserve"/>
        </is>
      </c>
      <c r="H950" s="26" t="n">
        <v/>
      </c>
      <c r="I950" s="27" t="n">
        <v/>
      </c>
      <c r="J950" s="27" t="n">
        <v/>
      </c>
      <c r="K950" s="27" t="n">
        <v/>
      </c>
      <c r="L950" s="27" t="n">
        <f>L778</f>
        <v>9349700.93</v>
      </c>
      <c r="M950" s="27" t="n">
        <f>M778</f>
        <v>8678631</v>
      </c>
      <c r="N950" s="27" t="n">
        <f>N778</f>
        <v>18028331.93</v>
      </c>
      <c r="O950" s="26" t="n">
        <v/>
      </c>
      <c r="P950" s="27" t="n" hidden="false">
        <v/>
      </c>
      <c r="Q950" s="27" t="n" hidden="false">
        <v/>
      </c>
      <c r="R950" s="27" t="n" hidden="false">
        <v/>
      </c>
      <c r="S950" s="27" t="n" hidden="false">
        <f>S778</f>
        <v>16203449.69</v>
      </c>
      <c r="T950" s="27" t="n" hidden="false">
        <f>T778</f>
        <v>14470012</v>
      </c>
      <c r="U950" s="27" t="n" hidden="false">
        <f>U778</f>
        <v>30673461.69</v>
      </c>
      <c r="V950" s="34" t="n" hidden="false">
        <f>U950/N950-1</f>
        <v>0.7014032029750854</v>
      </c>
      <c r="W950" s="26" t="n">
        <v/>
      </c>
      <c r="X950" s="27" t="n" hidden="false">
        <v/>
      </c>
      <c r="Y950" s="27" t="n" hidden="false">
        <v/>
      </c>
      <c r="Z950" s="27" t="n" hidden="false">
        <v/>
      </c>
      <c r="AA950" s="27" t="n" hidden="false">
        <f>AA778</f>
        <v>13017805.43</v>
      </c>
      <c r="AB950" s="27" t="n" hidden="false">
        <f>AB778</f>
        <v>21750915.04</v>
      </c>
      <c r="AC950" s="27" t="n" hidden="false">
        <f>AC778</f>
        <v>34768720.47</v>
      </c>
      <c r="AD950" s="34" t="n" hidden="false">
        <f>AC950/N950-1</f>
        <v>0.9285600356704771</v>
      </c>
      <c r="AE950" s="26" t="n">
        <v/>
      </c>
      <c r="AF950" s="27" t="n" hidden="false">
        <v/>
      </c>
      <c r="AG950" s="27" t="n" hidden="false">
        <v/>
      </c>
      <c r="AH950" s="27" t="n" hidden="false">
        <v/>
      </c>
      <c r="AI950" s="27" t="n" hidden="false">
        <f>AI778</f>
        <v>19855142.82</v>
      </c>
      <c r="AJ950" s="27" t="n" hidden="false">
        <f>AJ778</f>
        <v>20424954.5</v>
      </c>
      <c r="AK950" s="27" t="n" hidden="false">
        <f>AK778</f>
        <v>40280097.32</v>
      </c>
      <c r="AL950" s="34" t="n" hidden="false">
        <f>AK950/N950-1</f>
        <v>1.2342664577287934</v>
      </c>
      <c r="AM950" s="26" t="n">
        <v/>
      </c>
      <c r="AN950" s="27" t="n" hidden="false">
        <v/>
      </c>
      <c r="AO950" s="27" t="n" hidden="false">
        <v/>
      </c>
      <c r="AP950" s="27" t="n" hidden="false">
        <v/>
      </c>
      <c r="AQ950" s="27" t="n" hidden="false">
        <f>AQ778</f>
        <v>17544222.71</v>
      </c>
      <c r="AR950" s="27" t="n" hidden="false">
        <f>AR778</f>
        <v>30524862.88</v>
      </c>
      <c r="AS950" s="27" t="n" hidden="false">
        <f>AS778</f>
        <v>48069085.59</v>
      </c>
      <c r="AT950" s="34" t="n" hidden="false">
        <f>AS950/N950-1</f>
        <v>1.666307996582355</v>
      </c>
    </row>
    <row r="951" customFormat="false" hidden="false" customHeight="1" outlineLevel="0" collapsed="false" ht="26" height="26">
      <c r="A951" s="4" t="inlineStr">
        <is>
          <t xml:space="preserve">ЭГ</t>
        </is>
      </c>
    </row>
    <row r="952" customFormat="false" hidden="false" customHeight="1" outlineLevel="0" collapsed="false" ht="54" height="54">
      <c r="A952" s="5" t="inlineStr">
        <is>
          <t xml:space="preserve">по адресу: ул. Люблинская, корпус 34</t>
        </is>
      </c>
    </row>
    <row r="953" customFormat="false" hidden="false" outlineLevel="0" collapsed="false">
      <c r="A953" s="9" t="inlineStr">
        <is>
          <t xml:space="preserve">1</t>
        </is>
      </c>
      <c r="B953" s="9" t="inlineStr">
        <is>
          <t xml:space="preserve"/>
        </is>
      </c>
      <c r="C953" s="9" t="inlineStr">
        <is>
          <t xml:space="preserve">Объект ИДП без распределения на секции</t>
        </is>
      </c>
      <c r="D953" s="10" t="inlineStr">
        <is>
          <t xml:space="preserve"/>
        </is>
      </c>
      <c r="E953" s="10" t="inlineStr">
        <is>
          <t xml:space="preserve"/>
        </is>
      </c>
      <c r="F953" s="10" t="inlineStr">
        <is>
          <t xml:space="preserve"/>
        </is>
      </c>
      <c r="G953" s="10" t="inlineStr">
        <is>
          <t xml:space="preserve"/>
        </is>
      </c>
      <c r="H953" s="11" t="n">
        <v/>
      </c>
      <c r="I953" s="12" t="n">
        <v/>
      </c>
      <c r="J953" s="12" t="n">
        <v/>
      </c>
      <c r="K953" s="12" t="n">
        <v/>
      </c>
      <c r="L953" s="12" t="n">
        <f>L954</f>
        <v>1362068.52</v>
      </c>
      <c r="M953" s="12" t="n">
        <f>M954</f>
        <v>2760922</v>
      </c>
      <c r="N953" s="12" t="n">
        <f>N954</f>
        <v>4122990.52</v>
      </c>
      <c r="O953" s="11" t="n">
        <v/>
      </c>
      <c r="P953" s="12" t="n" hidden="false">
        <v/>
      </c>
      <c r="Q953" s="12" t="n" hidden="false">
        <v/>
      </c>
      <c r="R953" s="12" t="n" hidden="false">
        <v/>
      </c>
      <c r="S953" s="12" t="n" hidden="false">
        <f>S954</f>
        <v>2507304.2</v>
      </c>
      <c r="T953" s="12" t="n" hidden="false">
        <f>T954</f>
        <v>4140202.2</v>
      </c>
      <c r="U953" s="12" t="n" hidden="false">
        <f>U954</f>
        <v>6647506.4</v>
      </c>
      <c r="V953" s="13" t="n" hidden="false">
        <f>U953/N953-1</f>
        <v>0.6123021306389034</v>
      </c>
      <c r="W953" s="11" t="n">
        <v/>
      </c>
      <c r="X953" s="12" t="n" hidden="false">
        <v/>
      </c>
      <c r="Y953" s="12" t="n" hidden="false">
        <v/>
      </c>
      <c r="Z953" s="12" t="n" hidden="false">
        <v/>
      </c>
      <c r="AA953" s="12" t="n" hidden="false">
        <f>AA954</f>
        <v>2526642.22</v>
      </c>
      <c r="AB953" s="12" t="n" hidden="false">
        <f>AB954</f>
        <v>4684151.56</v>
      </c>
      <c r="AC953" s="12" t="n" hidden="false">
        <f>AC954</f>
        <v>7210793.78</v>
      </c>
      <c r="AD953" s="13" t="n" hidden="false">
        <f>AC953/N953-1</f>
        <v>0.748923201501807</v>
      </c>
      <c r="AE953" s="11" t="n">
        <v/>
      </c>
      <c r="AF953" s="12" t="n" hidden="false">
        <v/>
      </c>
      <c r="AG953" s="12" t="n" hidden="false">
        <v/>
      </c>
      <c r="AH953" s="12" t="n" hidden="false">
        <v/>
      </c>
      <c r="AI953" s="12" t="n" hidden="false">
        <f>AI954</f>
        <v>2080682.42</v>
      </c>
      <c r="AJ953" s="12" t="n" hidden="false">
        <f>AJ954</f>
        <v>6024850</v>
      </c>
      <c r="AK953" s="12" t="n" hidden="false">
        <f>AK954</f>
        <v>8105532.42</v>
      </c>
      <c r="AL953" s="13" t="n" hidden="false">
        <f>AK953/N953-1</f>
        <v>0.9659352551700748</v>
      </c>
      <c r="AM953" s="11" t="n">
        <v/>
      </c>
      <c r="AN953" s="12" t="n" hidden="false">
        <v/>
      </c>
      <c r="AO953" s="12" t="n" hidden="false">
        <v/>
      </c>
      <c r="AP953" s="12" t="n" hidden="false">
        <v/>
      </c>
      <c r="AQ953" s="12" t="n" hidden="false">
        <f>AQ954</f>
        <v>2890471.3</v>
      </c>
      <c r="AR953" s="12" t="n" hidden="false">
        <f>AR954</f>
        <v>6092500</v>
      </c>
      <c r="AS953" s="12" t="n" hidden="false">
        <f>AS954</f>
        <v>8982971.3</v>
      </c>
      <c r="AT953" s="13" t="n" hidden="false">
        <f>AS953/N953-1</f>
        <v>1.178751383595226</v>
      </c>
    </row>
    <row r="954" customFormat="false" hidden="false" outlineLevel="0" collapsed="false">
      <c r="A954" s="14" t="inlineStr">
        <is>
          <t xml:space="preserve">1.1</t>
        </is>
      </c>
      <c r="B954" s="14" t="inlineStr">
        <is>
          <t xml:space="preserve">6</t>
        </is>
      </c>
      <c r="C954" s="14" t="inlineStr">
        <is>
          <t xml:space="preserve">Затраты на строительство</t>
        </is>
      </c>
      <c r="D954" s="6" t="inlineStr">
        <is>
          <t xml:space="preserve"/>
        </is>
      </c>
      <c r="E954" s="6" t="inlineStr">
        <is>
          <t xml:space="preserve"/>
        </is>
      </c>
      <c r="F954" s="6" t="inlineStr">
        <is>
          <t xml:space="preserve"/>
        </is>
      </c>
      <c r="G954" s="6" t="inlineStr">
        <is>
          <t xml:space="preserve"/>
        </is>
      </c>
      <c r="H954" s="15" t="n">
        <v/>
      </c>
      <c r="I954" s="16" t="n">
        <v/>
      </c>
      <c r="J954" s="16" t="n">
        <v/>
      </c>
      <c r="K954" s="16" t="n">
        <v/>
      </c>
      <c r="L954" s="16" t="n">
        <f>L955</f>
        <v>1362068.52</v>
      </c>
      <c r="M954" s="16" t="n">
        <f>M955</f>
        <v>2760922</v>
      </c>
      <c r="N954" s="16" t="n">
        <f>N955</f>
        <v>4122990.52</v>
      </c>
      <c r="O954" s="15" t="n">
        <v/>
      </c>
      <c r="P954" s="16" t="n" hidden="false">
        <v/>
      </c>
      <c r="Q954" s="16" t="n" hidden="false">
        <v/>
      </c>
      <c r="R954" s="16" t="n" hidden="false">
        <v/>
      </c>
      <c r="S954" s="16" t="n" hidden="false">
        <f>S955</f>
        <v>2507304.2</v>
      </c>
      <c r="T954" s="16" t="n" hidden="false">
        <f>T955</f>
        <v>4140202.2</v>
      </c>
      <c r="U954" s="16" t="n" hidden="false">
        <f>U955</f>
        <v>6647506.4</v>
      </c>
      <c r="V954" s="17" t="n" hidden="false">
        <f>U954/N954-1</f>
        <v>0.6123021306389034</v>
      </c>
      <c r="W954" s="15" t="n">
        <v/>
      </c>
      <c r="X954" s="16" t="n" hidden="false">
        <v/>
      </c>
      <c r="Y954" s="16" t="n" hidden="false">
        <v/>
      </c>
      <c r="Z954" s="16" t="n" hidden="false">
        <v/>
      </c>
      <c r="AA954" s="16" t="n" hidden="false">
        <f>AA955</f>
        <v>2526642.22</v>
      </c>
      <c r="AB954" s="16" t="n" hidden="false">
        <f>AB955</f>
        <v>4684151.56</v>
      </c>
      <c r="AC954" s="16" t="n" hidden="false">
        <f>AC955</f>
        <v>7210793.78</v>
      </c>
      <c r="AD954" s="17" t="n" hidden="false">
        <f>AC954/N954-1</f>
        <v>0.748923201501807</v>
      </c>
      <c r="AE954" s="15" t="n">
        <v/>
      </c>
      <c r="AF954" s="16" t="n" hidden="false">
        <v/>
      </c>
      <c r="AG954" s="16" t="n" hidden="false">
        <v/>
      </c>
      <c r="AH954" s="16" t="n" hidden="false">
        <v/>
      </c>
      <c r="AI954" s="16" t="n" hidden="false">
        <f>AI955</f>
        <v>2080682.42</v>
      </c>
      <c r="AJ954" s="16" t="n" hidden="false">
        <f>AJ955</f>
        <v>6024850</v>
      </c>
      <c r="AK954" s="16" t="n" hidden="false">
        <f>AK955</f>
        <v>8105532.42</v>
      </c>
      <c r="AL954" s="17" t="n" hidden="false">
        <f>AK954/N954-1</f>
        <v>0.9659352551700748</v>
      </c>
      <c r="AM954" s="15" t="n">
        <v/>
      </c>
      <c r="AN954" s="16" t="n" hidden="false">
        <v/>
      </c>
      <c r="AO954" s="16" t="n" hidden="false">
        <v/>
      </c>
      <c r="AP954" s="16" t="n" hidden="false">
        <v/>
      </c>
      <c r="AQ954" s="16" t="n" hidden="false">
        <f>AQ955</f>
        <v>2890471.3</v>
      </c>
      <c r="AR954" s="16" t="n" hidden="false">
        <f>AR955</f>
        <v>6092500</v>
      </c>
      <c r="AS954" s="16" t="n" hidden="false">
        <f>AS955</f>
        <v>8982971.3</v>
      </c>
      <c r="AT954" s="17" t="n" hidden="false">
        <f>AS954/N954-1</f>
        <v>1.178751383595226</v>
      </c>
    </row>
    <row r="955" customFormat="false" hidden="false" outlineLevel="0" collapsed="false">
      <c r="A955" s="14" t="inlineStr">
        <is>
          <t xml:space="preserve">1.1.1</t>
        </is>
      </c>
      <c r="B955" s="14" t="inlineStr">
        <is>
          <t xml:space="preserve"/>
        </is>
      </c>
      <c r="C955" s="14" t="inlineStr">
        <is>
          <t xml:space="preserve">СМР корпуса без отделки</t>
        </is>
      </c>
      <c r="D955" s="6" t="inlineStr">
        <is>
          <t xml:space="preserve"/>
        </is>
      </c>
      <c r="E955" s="6" t="inlineStr">
        <is>
          <t xml:space="preserve"/>
        </is>
      </c>
      <c r="F955" s="6" t="inlineStr">
        <is>
          <t xml:space="preserve"/>
        </is>
      </c>
      <c r="G955" s="6" t="inlineStr">
        <is>
          <t xml:space="preserve"/>
        </is>
      </c>
      <c r="H955" s="15" t="n">
        <v/>
      </c>
      <c r="I955" s="16" t="n">
        <v/>
      </c>
      <c r="J955" s="16" t="n">
        <v/>
      </c>
      <c r="K955" s="16" t="n">
        <v/>
      </c>
      <c r="L955" s="16" t="n">
        <f>L956</f>
        <v>1362068.52</v>
      </c>
      <c r="M955" s="16" t="n">
        <f>M956</f>
        <v>2760922</v>
      </c>
      <c r="N955" s="16" t="n">
        <f>N956</f>
        <v>4122990.52</v>
      </c>
      <c r="O955" s="15" t="n">
        <v/>
      </c>
      <c r="P955" s="16" t="n" hidden="false">
        <v/>
      </c>
      <c r="Q955" s="16" t="n" hidden="false">
        <v/>
      </c>
      <c r="R955" s="16" t="n" hidden="false">
        <v/>
      </c>
      <c r="S955" s="16" t="n" hidden="false">
        <f>S956</f>
        <v>2507304.2</v>
      </c>
      <c r="T955" s="16" t="n" hidden="false">
        <f>T956</f>
        <v>4140202.2</v>
      </c>
      <c r="U955" s="16" t="n" hidden="false">
        <f>U956</f>
        <v>6647506.4</v>
      </c>
      <c r="V955" s="17" t="n" hidden="false">
        <f>U955/N955-1</f>
        <v>0.6123021306389034</v>
      </c>
      <c r="W955" s="15" t="n">
        <v/>
      </c>
      <c r="X955" s="16" t="n" hidden="false">
        <v/>
      </c>
      <c r="Y955" s="16" t="n" hidden="false">
        <v/>
      </c>
      <c r="Z955" s="16" t="n" hidden="false">
        <v/>
      </c>
      <c r="AA955" s="16" t="n" hidden="false">
        <f>AA956</f>
        <v>2526642.22</v>
      </c>
      <c r="AB955" s="16" t="n" hidden="false">
        <f>AB956</f>
        <v>4684151.56</v>
      </c>
      <c r="AC955" s="16" t="n" hidden="false">
        <f>AC956</f>
        <v>7210793.78</v>
      </c>
      <c r="AD955" s="17" t="n" hidden="false">
        <f>AC955/N955-1</f>
        <v>0.748923201501807</v>
      </c>
      <c r="AE955" s="15" t="n">
        <v/>
      </c>
      <c r="AF955" s="16" t="n" hidden="false">
        <v/>
      </c>
      <c r="AG955" s="16" t="n" hidden="false">
        <v/>
      </c>
      <c r="AH955" s="16" t="n" hidden="false">
        <v/>
      </c>
      <c r="AI955" s="16" t="n" hidden="false">
        <f>AI956</f>
        <v>2080682.42</v>
      </c>
      <c r="AJ955" s="16" t="n" hidden="false">
        <f>AJ956</f>
        <v>6024850</v>
      </c>
      <c r="AK955" s="16" t="n" hidden="false">
        <f>AK956</f>
        <v>8105532.42</v>
      </c>
      <c r="AL955" s="17" t="n" hidden="false">
        <f>AK955/N955-1</f>
        <v>0.9659352551700748</v>
      </c>
      <c r="AM955" s="15" t="n">
        <v/>
      </c>
      <c r="AN955" s="16" t="n" hidden="false">
        <v/>
      </c>
      <c r="AO955" s="16" t="n" hidden="false">
        <v/>
      </c>
      <c r="AP955" s="16" t="n" hidden="false">
        <v/>
      </c>
      <c r="AQ955" s="16" t="n" hidden="false">
        <f>AQ956</f>
        <v>2890471.3</v>
      </c>
      <c r="AR955" s="16" t="n" hidden="false">
        <f>AR956</f>
        <v>6092500</v>
      </c>
      <c r="AS955" s="16" t="n" hidden="false">
        <f>AS956</f>
        <v>8982971.3</v>
      </c>
      <c r="AT955" s="17" t="n" hidden="false">
        <f>AS955/N955-1</f>
        <v>1.178751383595226</v>
      </c>
    </row>
    <row r="956" customFormat="false" hidden="false" outlineLevel="0" collapsed="false">
      <c r="A956" s="14" t="inlineStr">
        <is>
          <t xml:space="preserve">1.1.1.1</t>
        </is>
      </c>
      <c r="B956" s="14" t="inlineStr">
        <is>
          <t xml:space="preserve"/>
        </is>
      </c>
      <c r="C956" s="14" t="inlineStr">
        <is>
          <t xml:space="preserve">Инженерные системы</t>
        </is>
      </c>
      <c r="D956" s="6" t="inlineStr">
        <is>
          <t xml:space="preserve"/>
        </is>
      </c>
      <c r="E956" s="6" t="inlineStr">
        <is>
          <t xml:space="preserve"/>
        </is>
      </c>
      <c r="F956" s="6" t="inlineStr">
        <is>
          <t xml:space="preserve"/>
        </is>
      </c>
      <c r="G956" s="6" t="inlineStr">
        <is>
          <t xml:space="preserve"/>
        </is>
      </c>
      <c r="H956" s="15" t="n">
        <v/>
      </c>
      <c r="I956" s="16" t="n">
        <v/>
      </c>
      <c r="J956" s="16" t="n">
        <v/>
      </c>
      <c r="K956" s="16" t="n">
        <v/>
      </c>
      <c r="L956" s="16" t="n">
        <f>L957</f>
        <v>1362068.52</v>
      </c>
      <c r="M956" s="16" t="n">
        <f>M957</f>
        <v>2760922</v>
      </c>
      <c r="N956" s="16" t="n">
        <f>N957</f>
        <v>4122990.52</v>
      </c>
      <c r="O956" s="15" t="n">
        <v/>
      </c>
      <c r="P956" s="16" t="n" hidden="false">
        <v/>
      </c>
      <c r="Q956" s="16" t="n" hidden="false">
        <v/>
      </c>
      <c r="R956" s="16" t="n" hidden="false">
        <v/>
      </c>
      <c r="S956" s="16" t="n" hidden="false">
        <f>S957</f>
        <v>2507304.2</v>
      </c>
      <c r="T956" s="16" t="n" hidden="false">
        <f>T957</f>
        <v>4140202.2</v>
      </c>
      <c r="U956" s="16" t="n" hidden="false">
        <f>U957</f>
        <v>6647506.4</v>
      </c>
      <c r="V956" s="17" t="n" hidden="false">
        <f>U956/N956-1</f>
        <v>0.6123021306389034</v>
      </c>
      <c r="W956" s="15" t="n">
        <v/>
      </c>
      <c r="X956" s="16" t="n" hidden="false">
        <v/>
      </c>
      <c r="Y956" s="16" t="n" hidden="false">
        <v/>
      </c>
      <c r="Z956" s="16" t="n" hidden="false">
        <v/>
      </c>
      <c r="AA956" s="16" t="n" hidden="false">
        <f>AA957</f>
        <v>2526642.22</v>
      </c>
      <c r="AB956" s="16" t="n" hidden="false">
        <f>AB957</f>
        <v>4684151.56</v>
      </c>
      <c r="AC956" s="16" t="n" hidden="false">
        <f>AC957</f>
        <v>7210793.78</v>
      </c>
      <c r="AD956" s="17" t="n" hidden="false">
        <f>AC956/N956-1</f>
        <v>0.748923201501807</v>
      </c>
      <c r="AE956" s="15" t="n">
        <v/>
      </c>
      <c r="AF956" s="16" t="n" hidden="false">
        <v/>
      </c>
      <c r="AG956" s="16" t="n" hidden="false">
        <v/>
      </c>
      <c r="AH956" s="16" t="n" hidden="false">
        <v/>
      </c>
      <c r="AI956" s="16" t="n" hidden="false">
        <f>AI957</f>
        <v>2080682.42</v>
      </c>
      <c r="AJ956" s="16" t="n" hidden="false">
        <f>AJ957</f>
        <v>6024850</v>
      </c>
      <c r="AK956" s="16" t="n" hidden="false">
        <f>AK957</f>
        <v>8105532.42</v>
      </c>
      <c r="AL956" s="17" t="n" hidden="false">
        <f>AK956/N956-1</f>
        <v>0.9659352551700748</v>
      </c>
      <c r="AM956" s="15" t="n">
        <v/>
      </c>
      <c r="AN956" s="16" t="n" hidden="false">
        <v/>
      </c>
      <c r="AO956" s="16" t="n" hidden="false">
        <v/>
      </c>
      <c r="AP956" s="16" t="n" hidden="false">
        <v/>
      </c>
      <c r="AQ956" s="16" t="n" hidden="false">
        <f>AQ957</f>
        <v>2890471.3</v>
      </c>
      <c r="AR956" s="16" t="n" hidden="false">
        <f>AR957</f>
        <v>6092500</v>
      </c>
      <c r="AS956" s="16" t="n" hidden="false">
        <f>AS957</f>
        <v>8982971.3</v>
      </c>
      <c r="AT956" s="17" t="n" hidden="false">
        <f>AS956/N956-1</f>
        <v>1.178751383595226</v>
      </c>
    </row>
    <row r="957" customFormat="false" hidden="false" outlineLevel="0" collapsed="false">
      <c r="A957" s="14" t="inlineStr">
        <is>
          <t xml:space="preserve">1.1.1.1.1</t>
        </is>
      </c>
      <c r="B957" s="14" t="inlineStr">
        <is>
          <t xml:space="preserve"/>
        </is>
      </c>
      <c r="C957" s="14" t="inlineStr">
        <is>
          <t xml:space="preserve">Электроснабжение</t>
        </is>
      </c>
      <c r="D957" s="6" t="inlineStr">
        <is>
          <t xml:space="preserve"/>
        </is>
      </c>
      <c r="E957" s="6" t="inlineStr">
        <is>
          <t xml:space="preserve"/>
        </is>
      </c>
      <c r="F957" s="6" t="inlineStr">
        <is>
          <t xml:space="preserve"/>
        </is>
      </c>
      <c r="G957" s="6" t="inlineStr">
        <is>
          <t xml:space="preserve"/>
        </is>
      </c>
      <c r="H957" s="15" t="n">
        <v/>
      </c>
      <c r="I957" s="16" t="n">
        <v/>
      </c>
      <c r="J957" s="16" t="n">
        <v/>
      </c>
      <c r="K957" s="16" t="n">
        <v/>
      </c>
      <c r="L957" s="16" t="n">
        <f>L958+L974</f>
        <v>1362068.52</v>
      </c>
      <c r="M957" s="16" t="n">
        <f>M958+M974</f>
        <v>2760922</v>
      </c>
      <c r="N957" s="16" t="n">
        <f>N958+N974</f>
        <v>4122990.52</v>
      </c>
      <c r="O957" s="15" t="n">
        <v/>
      </c>
      <c r="P957" s="16" t="n" hidden="false">
        <v/>
      </c>
      <c r="Q957" s="16" t="n" hidden="false">
        <v/>
      </c>
      <c r="R957" s="16" t="n" hidden="false">
        <v/>
      </c>
      <c r="S957" s="16" t="n" hidden="false">
        <f>S958+S974</f>
        <v>2507304.2</v>
      </c>
      <c r="T957" s="16" t="n" hidden="false">
        <f>T958+T974</f>
        <v>4140202.2</v>
      </c>
      <c r="U957" s="16" t="n" hidden="false">
        <f>U958+U974</f>
        <v>6647506.4</v>
      </c>
      <c r="V957" s="17" t="n" hidden="false">
        <f>U957/N957-1</f>
        <v>0.6123021306389034</v>
      </c>
      <c r="W957" s="15" t="n">
        <v/>
      </c>
      <c r="X957" s="16" t="n" hidden="false">
        <v/>
      </c>
      <c r="Y957" s="16" t="n" hidden="false">
        <v/>
      </c>
      <c r="Z957" s="16" t="n" hidden="false">
        <v/>
      </c>
      <c r="AA957" s="16" t="n" hidden="false">
        <f>AA958+AA974</f>
        <v>2526642.22</v>
      </c>
      <c r="AB957" s="16" t="n" hidden="false">
        <f>AB958+AB974</f>
        <v>4684151.56</v>
      </c>
      <c r="AC957" s="16" t="n" hidden="false">
        <f>AC958+AC974</f>
        <v>7210793.78</v>
      </c>
      <c r="AD957" s="17" t="n" hidden="false">
        <f>AC957/N957-1</f>
        <v>0.748923201501807</v>
      </c>
      <c r="AE957" s="15" t="n">
        <v/>
      </c>
      <c r="AF957" s="16" t="n" hidden="false">
        <v/>
      </c>
      <c r="AG957" s="16" t="n" hidden="false">
        <v/>
      </c>
      <c r="AH957" s="16" t="n" hidden="false">
        <v/>
      </c>
      <c r="AI957" s="16" t="n" hidden="false">
        <f>AI958+AI974</f>
        <v>2080682.42</v>
      </c>
      <c r="AJ957" s="16" t="n" hidden="false">
        <f>AJ958+AJ974</f>
        <v>6024850</v>
      </c>
      <c r="AK957" s="16" t="n" hidden="false">
        <f>AK958+AK974</f>
        <v>8105532.42</v>
      </c>
      <c r="AL957" s="17" t="n" hidden="false">
        <f>AK957/N957-1</f>
        <v>0.9659352551700748</v>
      </c>
      <c r="AM957" s="15" t="n">
        <v/>
      </c>
      <c r="AN957" s="16" t="n" hidden="false">
        <v/>
      </c>
      <c r="AO957" s="16" t="n" hidden="false">
        <v/>
      </c>
      <c r="AP957" s="16" t="n" hidden="false">
        <v/>
      </c>
      <c r="AQ957" s="16" t="n" hidden="false">
        <f>AQ958+AQ974</f>
        <v>2890471.3</v>
      </c>
      <c r="AR957" s="16" t="n" hidden="false">
        <f>AR958+AR974</f>
        <v>6092500</v>
      </c>
      <c r="AS957" s="16" t="n" hidden="false">
        <f>AS958+AS974</f>
        <v>8982971.3</v>
      </c>
      <c r="AT957" s="17" t="n" hidden="false">
        <f>AS957/N957-1</f>
        <v>1.178751383595226</v>
      </c>
    </row>
    <row r="958" customFormat="false" hidden="false" outlineLevel="0" collapsed="false">
      <c r="A958" s="14" t="inlineStr">
        <is>
          <t xml:space="preserve">1.1.1.1.1.1</t>
        </is>
      </c>
      <c r="B958" s="14" t="inlineStr">
        <is>
          <t xml:space="preserve"/>
        </is>
      </c>
      <c r="C958" s="14" t="inlineStr">
        <is>
          <t xml:space="preserve">Электромонтажные работы в нежилой части</t>
        </is>
      </c>
      <c r="D958" s="6" t="inlineStr">
        <is>
          <t xml:space="preserve"/>
        </is>
      </c>
      <c r="E958" s="6" t="inlineStr">
        <is>
          <t xml:space="preserve"/>
        </is>
      </c>
      <c r="F958" s="6" t="inlineStr">
        <is>
          <t xml:space="preserve"/>
        </is>
      </c>
      <c r="G958" s="6" t="inlineStr">
        <is>
          <t xml:space="preserve"/>
        </is>
      </c>
      <c r="H958" s="15" t="n">
        <v/>
      </c>
      <c r="I958" s="16" t="n">
        <v/>
      </c>
      <c r="J958" s="16" t="n">
        <v/>
      </c>
      <c r="K958" s="16" t="n">
        <v/>
      </c>
      <c r="L958" s="16" t="n">
        <f>L959+L965</f>
        <v>1362068.52</v>
      </c>
      <c r="M958" s="16" t="n">
        <f>M959+M965</f>
        <v>2760922</v>
      </c>
      <c r="N958" s="16" t="n">
        <f>N959+N965</f>
        <v>4122990.52</v>
      </c>
      <c r="O958" s="15" t="n">
        <v/>
      </c>
      <c r="P958" s="16" t="n" hidden="false">
        <v/>
      </c>
      <c r="Q958" s="16" t="n" hidden="false">
        <v/>
      </c>
      <c r="R958" s="16" t="n" hidden="false">
        <v/>
      </c>
      <c r="S958" s="16" t="n" hidden="false">
        <f>S959+S965</f>
        <v>2507304.2</v>
      </c>
      <c r="T958" s="16" t="n" hidden="false">
        <f>T959+T965</f>
        <v>3831115.2</v>
      </c>
      <c r="U958" s="16" t="n" hidden="false">
        <f>U959+U965</f>
        <v>6338419.4</v>
      </c>
      <c r="V958" s="17" t="n" hidden="false">
        <f>U958/N958-1</f>
        <v>0.5373354290419277</v>
      </c>
      <c r="W958" s="15" t="n">
        <v/>
      </c>
      <c r="X958" s="16" t="n" hidden="false">
        <v/>
      </c>
      <c r="Y958" s="16" t="n" hidden="false">
        <v/>
      </c>
      <c r="Z958" s="16" t="n" hidden="false">
        <v/>
      </c>
      <c r="AA958" s="16" t="n" hidden="false">
        <f>AA959+AA965</f>
        <v>2526642.22</v>
      </c>
      <c r="AB958" s="16" t="n" hidden="false">
        <f>AB959+AB965</f>
        <v>4649480</v>
      </c>
      <c r="AC958" s="16" t="n" hidden="false">
        <f>AC959+AC965</f>
        <v>7176122.22</v>
      </c>
      <c r="AD958" s="17" t="n" hidden="false">
        <f>AC958/N958-1</f>
        <v>0.7405138782613547</v>
      </c>
      <c r="AE958" s="15" t="n">
        <v/>
      </c>
      <c r="AF958" s="16" t="n" hidden="false">
        <v/>
      </c>
      <c r="AG958" s="16" t="n" hidden="false">
        <v/>
      </c>
      <c r="AH958" s="16" t="n" hidden="false">
        <v/>
      </c>
      <c r="AI958" s="16" t="n" hidden="false">
        <f>AI959+AI965</f>
        <v>2080682.42</v>
      </c>
      <c r="AJ958" s="16" t="n" hidden="false">
        <f>AJ959+AJ965</f>
        <v>5239000</v>
      </c>
      <c r="AK958" s="16" t="n" hidden="false">
        <f>AK959+AK965</f>
        <v>7319682.42</v>
      </c>
      <c r="AL958" s="17" t="n" hidden="false">
        <f>AK958/N958-1</f>
        <v>0.7753333131602738</v>
      </c>
      <c r="AM958" s="15" t="n">
        <v/>
      </c>
      <c r="AN958" s="16" t="n" hidden="false">
        <v/>
      </c>
      <c r="AO958" s="16" t="n" hidden="false">
        <v/>
      </c>
      <c r="AP958" s="16" t="n" hidden="false">
        <v/>
      </c>
      <c r="AQ958" s="16" t="n" hidden="false">
        <f>AQ959+AQ965</f>
        <v>2890471.3</v>
      </c>
      <c r="AR958" s="16" t="n" hidden="false">
        <f>AR959+AR965</f>
        <v>5792500</v>
      </c>
      <c r="AS958" s="16" t="n" hidden="false">
        <f>AS959+AS965</f>
        <v>8682971.3</v>
      </c>
      <c r="AT958" s="17" t="n" hidden="false">
        <f>AS958/N958-1</f>
        <v>1.1059886647520112</v>
      </c>
    </row>
    <row r="959" customFormat="false" hidden="true" outlineLevel="0" collapsed="false">
      <c r="A959" s="14" t="inlineStr">
        <is>
          <t xml:space="preserve">1.1.1.1.1.1.1</t>
        </is>
      </c>
      <c r="B959" s="14" t="inlineStr">
        <is>
          <t xml:space="preserve"/>
        </is>
      </c>
      <c r="C959" s="14" t="inlineStr">
        <is>
          <t xml:space="preserve">Прокладка кабеля</t>
        </is>
      </c>
      <c r="D959" s="6" t="inlineStr">
        <is>
          <t xml:space="preserve"/>
        </is>
      </c>
      <c r="E959" s="6" t="inlineStr">
        <is>
          <t xml:space="preserve"/>
        </is>
      </c>
      <c r="F959" s="6" t="inlineStr">
        <is>
          <t xml:space="preserve"/>
        </is>
      </c>
      <c r="G959" s="6" t="inlineStr">
        <is>
          <t xml:space="preserve"/>
        </is>
      </c>
      <c r="H959" s="15" t="n">
        <v/>
      </c>
      <c r="I959" s="16" t="n">
        <v/>
      </c>
      <c r="J959" s="16" t="n">
        <v/>
      </c>
      <c r="K959" s="16" t="n">
        <v/>
      </c>
      <c r="L959" s="16" t="n">
        <f>L960+L963</f>
        <v>544216</v>
      </c>
      <c r="M959" s="16" t="n">
        <f>M960+M963</f>
        <v>641700</v>
      </c>
      <c r="N959" s="16" t="n">
        <f>N960+N963</f>
        <v>1185916</v>
      </c>
      <c r="O959" s="15" t="n">
        <v/>
      </c>
      <c r="P959" s="16" t="n" hidden="false">
        <v/>
      </c>
      <c r="Q959" s="16" t="n" hidden="false">
        <v/>
      </c>
      <c r="R959" s="16" t="n" hidden="false">
        <v/>
      </c>
      <c r="S959" s="16" t="n" hidden="false">
        <f>S960+S963</f>
        <v>544216</v>
      </c>
      <c r="T959" s="16" t="n" hidden="false">
        <f>T960+T963</f>
        <v>935120</v>
      </c>
      <c r="U959" s="16" t="n" hidden="false">
        <f>U960+U963</f>
        <v>1479336</v>
      </c>
      <c r="V959" s="17" t="n" hidden="false">
        <f>U959/N959-1</f>
        <v>0.24742055929762308</v>
      </c>
      <c r="W959" s="15" t="n">
        <v/>
      </c>
      <c r="X959" s="16" t="n" hidden="false">
        <v/>
      </c>
      <c r="Y959" s="16" t="n" hidden="false">
        <v/>
      </c>
      <c r="Z959" s="16" t="n" hidden="false">
        <v/>
      </c>
      <c r="AA959" s="16" t="n" hidden="false">
        <f>AA960+AA963</f>
        <v>544216</v>
      </c>
      <c r="AB959" s="16" t="n" hidden="false">
        <f>AB960+AB963</f>
        <v>1016000</v>
      </c>
      <c r="AC959" s="16" t="n" hidden="false">
        <f>AC960+AC963</f>
        <v>1560216</v>
      </c>
      <c r="AD959" s="17" t="n" hidden="false">
        <f>AC959/N959-1</f>
        <v>0.31562100519767</v>
      </c>
      <c r="AE959" s="15" t="n">
        <v/>
      </c>
      <c r="AF959" s="16" t="n" hidden="false">
        <v/>
      </c>
      <c r="AG959" s="16" t="n" hidden="false">
        <v/>
      </c>
      <c r="AH959" s="16" t="n" hidden="false">
        <v/>
      </c>
      <c r="AI959" s="16" t="n" hidden="false">
        <f>AI960+AI963</f>
        <v>544216</v>
      </c>
      <c r="AJ959" s="16" t="n" hidden="false">
        <f>AJ960+AJ963</f>
        <v>1116000</v>
      </c>
      <c r="AK959" s="16" t="n" hidden="false">
        <f>AK960+AK963</f>
        <v>1660216</v>
      </c>
      <c r="AL959" s="17" t="n" hidden="false">
        <f>AK959/N959-1</f>
        <v>0.39994400952512654</v>
      </c>
      <c r="AM959" s="15" t="n">
        <v/>
      </c>
      <c r="AN959" s="16" t="n" hidden="false">
        <v/>
      </c>
      <c r="AO959" s="16" t="n" hidden="false">
        <v/>
      </c>
      <c r="AP959" s="16" t="n" hidden="false">
        <v/>
      </c>
      <c r="AQ959" s="16" t="n" hidden="false">
        <f>AQ960+AQ963</f>
        <v>544216</v>
      </c>
      <c r="AR959" s="16" t="n" hidden="false">
        <f>AR960+AR963</f>
        <v>1331800</v>
      </c>
      <c r="AS959" s="16" t="n" hidden="false">
        <f>AS960+AS963</f>
        <v>1876016</v>
      </c>
      <c r="AT959" s="17" t="n" hidden="false">
        <f>AS959/N959-1</f>
        <v>0.5819130528637779</v>
      </c>
    </row>
    <row r="960" customFormat="false" hidden="true" outlineLevel="0" collapsed="false">
      <c r="A960" s="18" t="inlineStr">
        <is>
          <t xml:space="preserve">1.1.1.1.1.1.1.1</t>
        </is>
      </c>
      <c r="B960" s="18" t="inlineStr">
        <is>
          <t xml:space="preserve"/>
        </is>
      </c>
      <c r="C960" s="18" t="inlineStr">
        <is>
          <t xml:space="preserve">Прокладка кабеля, провода открыто / 1,5-6 мм</t>
        </is>
      </c>
      <c r="D960" s="7" t="inlineStr">
        <is>
          <t xml:space="preserve"/>
        </is>
      </c>
      <c r="E960" s="7" t="inlineStr">
        <is>
          <t xml:space="preserve">Выгружается из БО по объектам BIM-КЦ</t>
        </is>
      </c>
      <c r="F960" s="7" t="inlineStr">
        <is>
          <t xml:space="preserve">М</t>
        </is>
      </c>
      <c r="G960" s="7" t="inlineStr">
        <is>
          <t xml:space="preserve">1</t>
        </is>
      </c>
      <c r="H960" s="8" t="n">
        <v>1580</v>
      </c>
      <c r="I960" s="19" t="n">
        <f>ROUND((L961+L962)/H960,2)</f>
        <v>52.2</v>
      </c>
      <c r="J960" s="20" t="n">
        <v>115</v>
      </c>
      <c r="K960" s="19" t="n">
        <f>I960+ROUND(J960,2)</f>
        <v>167.2</v>
      </c>
      <c r="L960" s="19" t="n">
        <f>ROUND(H960*I960,2)</f>
        <v>82476</v>
      </c>
      <c r="M960" s="19" t="n">
        <f>ROUND(H960*ROUND(J960,2),2)</f>
        <v>181700</v>
      </c>
      <c r="N960" s="19" t="n">
        <f>L960+M960</f>
        <v>264176</v>
      </c>
      <c r="O960" s="8" t="n">
        <v>1580</v>
      </c>
      <c r="P960" s="19" t="n" hidden="false">
        <f>ROUND((S961+S962)/O960,2)</f>
        <v>52.2</v>
      </c>
      <c r="Q960" s="20" t="n" hidden="false">
        <v>164</v>
      </c>
      <c r="R960" s="19" t="n" hidden="false">
        <f>P960+Q960</f>
        <v>216.2</v>
      </c>
      <c r="S960" s="19" t="n" hidden="false">
        <f>ROUND(O960*P960,2)</f>
        <v>82476</v>
      </c>
      <c r="T960" s="19" t="n" hidden="false">
        <f>ROUND(O960*Q960,2)</f>
        <v>259120</v>
      </c>
      <c r="U960" s="19" t="n" hidden="false">
        <f>S960+T960</f>
        <v>341596</v>
      </c>
      <c r="V960" s="21" t="n" hidden="false">
        <f>U960/N960-1</f>
        <v>0.2930622009569377</v>
      </c>
      <c r="W960" s="8" t="n">
        <v>1580</v>
      </c>
      <c r="X960" s="19" t="n" hidden="false">
        <f>ROUND((AA961+AA962)/W960,2)</f>
        <v>52.2</v>
      </c>
      <c r="Y960" s="20" t="n" hidden="false">
        <v>200</v>
      </c>
      <c r="Z960" s="19" t="n" hidden="false">
        <f>X960+Y960</f>
        <v>252.2</v>
      </c>
      <c r="AA960" s="19" t="n" hidden="false">
        <f>ROUND(W960*X960,2)</f>
        <v>82476</v>
      </c>
      <c r="AB960" s="19" t="n" hidden="false">
        <f>ROUND(W960*Y960,2)</f>
        <v>316000</v>
      </c>
      <c r="AC960" s="19" t="n" hidden="false">
        <f>AA960+AB960</f>
        <v>398476</v>
      </c>
      <c r="AD960" s="21" t="n" hidden="false">
        <f>AC960/N960-1</f>
        <v>0.5083732057416268</v>
      </c>
      <c r="AE960" s="8" t="n">
        <v>1580</v>
      </c>
      <c r="AF960" s="19" t="n" hidden="false">
        <f>ROUND((AI961+AI962)/AE960,2)</f>
        <v>52.2</v>
      </c>
      <c r="AG960" s="20" t="n" hidden="false">
        <v>200</v>
      </c>
      <c r="AH960" s="19" t="n" hidden="false">
        <f>AF960+AG960</f>
        <v>252.2</v>
      </c>
      <c r="AI960" s="19" t="n" hidden="false">
        <f>ROUND(AE960*AF960,2)</f>
        <v>82476</v>
      </c>
      <c r="AJ960" s="19" t="n" hidden="false">
        <f>ROUND(AE960*AG960,2)</f>
        <v>316000</v>
      </c>
      <c r="AK960" s="19" t="n" hidden="false">
        <f>AI960+AJ960</f>
        <v>398476</v>
      </c>
      <c r="AL960" s="21" t="n" hidden="false">
        <f>AK960/N960-1</f>
        <v>0.5083732057416268</v>
      </c>
      <c r="AM960" s="8" t="n">
        <v>1580</v>
      </c>
      <c r="AN960" s="19" t="n" hidden="false">
        <f>ROUND((AQ961+AQ962)/AM960,2)</f>
        <v>52.2</v>
      </c>
      <c r="AO960" s="20" t="n" hidden="false">
        <v>210</v>
      </c>
      <c r="AP960" s="19" t="n" hidden="false">
        <f>AN960+AO960</f>
        <v>262.2</v>
      </c>
      <c r="AQ960" s="19" t="n" hidden="false">
        <f>ROUND(AM960*AN960,2)</f>
        <v>82476</v>
      </c>
      <c r="AR960" s="19" t="n" hidden="false">
        <f>ROUND(AM960*AO960,2)</f>
        <v>331800</v>
      </c>
      <c r="AS960" s="19" t="n" hidden="false">
        <f>AQ960+AR960</f>
        <v>414276</v>
      </c>
      <c r="AT960" s="21" t="n" hidden="false">
        <f>AS960/N960-1</f>
        <v>0.5681818181818181</v>
      </c>
    </row>
    <row r="961" customFormat="false" hidden="true" outlineLevel="0" collapsed="false">
      <c r="A961" s="18" t="inlineStr">
        <is>
          <t xml:space="preserve">1.1.1.1.1.1.1.1.1</t>
        </is>
      </c>
      <c r="B961" s="18" t="inlineStr">
        <is>
          <t xml:space="preserve"/>
        </is>
      </c>
      <c r="C961" s="22" t="inlineStr">
        <is>
          <t xml:space="preserve">Кабель силовой ВВГнг(A)-LS 1х6мм2, цвет зелено-желтый, 660В</t>
        </is>
      </c>
      <c r="D961" s="7" t="inlineStr">
        <is>
          <t xml:space="preserve"/>
        </is>
      </c>
      <c r="E961" s="7" t="inlineStr">
        <is>
          <t xml:space="preserve"/>
        </is>
      </c>
      <c r="F961" s="7" t="inlineStr">
        <is>
          <t xml:space="preserve">М</t>
        </is>
      </c>
      <c r="G961" s="7" t="inlineStr">
        <is>
          <t xml:space="preserve">1</t>
        </is>
      </c>
      <c r="H961" s="8" t="n">
        <v>500</v>
      </c>
      <c r="I961" s="23" t="n">
        <v>62.72</v>
      </c>
      <c r="J961" s="19" t="n">
        <v/>
      </c>
      <c r="K961" s="19" t="n">
        <f>ROUND(I961,2)+J961</f>
        <v>62.72</v>
      </c>
      <c r="L961" s="19" t="n">
        <f>ROUND(H961*ROUND(I961,2),2)</f>
        <v>31360</v>
      </c>
      <c r="M961" s="19" t="n">
        <v/>
      </c>
      <c r="N961" s="19" t="n">
        <f>L961+M961</f>
        <v>31360</v>
      </c>
      <c r="O961" s="8" t="n">
        <v>500</v>
      </c>
      <c r="P961" s="23" t="n" hidden="false">
        <v>62.72</v>
      </c>
      <c r="Q961" s="19" t="n" hidden="false">
        <v/>
      </c>
      <c r="R961" s="19" t="n" hidden="false">
        <f>P961+Q961</f>
        <v>62.72</v>
      </c>
      <c r="S961" s="19" t="n" hidden="false">
        <f>ROUND(O961*P961,2)</f>
        <v>31360</v>
      </c>
      <c r="T961" s="19" t="n" hidden="false">
        <v/>
      </c>
      <c r="U961" s="19" t="n" hidden="false">
        <f>S961+T961</f>
        <v>31360</v>
      </c>
      <c r="V961" s="21" t="n" hidden="false">
        <f>U961/N961-1</f>
        <v>0</v>
      </c>
      <c r="W961" s="8" t="n">
        <v>500</v>
      </c>
      <c r="X961" s="23" t="n" hidden="false">
        <v>62.72</v>
      </c>
      <c r="Y961" s="19" t="n" hidden="false">
        <v/>
      </c>
      <c r="Z961" s="19" t="n" hidden="false">
        <f>X961+Y961</f>
        <v>62.72</v>
      </c>
      <c r="AA961" s="19" t="n" hidden="false">
        <f>ROUND(W961*X961,2)</f>
        <v>31360</v>
      </c>
      <c r="AB961" s="19" t="n" hidden="false">
        <v/>
      </c>
      <c r="AC961" s="19" t="n" hidden="false">
        <f>AA961+AB961</f>
        <v>31360</v>
      </c>
      <c r="AD961" s="21" t="n" hidden="false">
        <f>AC961/N961-1</f>
        <v>0</v>
      </c>
      <c r="AE961" s="8" t="n">
        <v>500</v>
      </c>
      <c r="AF961" s="23" t="n" hidden="false">
        <v>62.72</v>
      </c>
      <c r="AG961" s="19" t="n" hidden="false">
        <v/>
      </c>
      <c r="AH961" s="19" t="n" hidden="false">
        <f>AF961+AG961</f>
        <v>62.72</v>
      </c>
      <c r="AI961" s="19" t="n" hidden="false">
        <f>ROUND(AE961*AF961,2)</f>
        <v>31360</v>
      </c>
      <c r="AJ961" s="19" t="n" hidden="false">
        <v/>
      </c>
      <c r="AK961" s="19" t="n" hidden="false">
        <f>AI961+AJ961</f>
        <v>31360</v>
      </c>
      <c r="AL961" s="21" t="n" hidden="false">
        <f>AK961/N961-1</f>
        <v>0</v>
      </c>
      <c r="AM961" s="8" t="n">
        <v>500</v>
      </c>
      <c r="AN961" s="23" t="n" hidden="false">
        <v>62.72</v>
      </c>
      <c r="AO961" s="19" t="n" hidden="false">
        <v/>
      </c>
      <c r="AP961" s="19" t="n" hidden="false">
        <f>AN961+AO961</f>
        <v>62.72</v>
      </c>
      <c r="AQ961" s="19" t="n" hidden="false">
        <f>ROUND(AM961*AN961,2)</f>
        <v>31360</v>
      </c>
      <c r="AR961" s="19" t="n" hidden="false">
        <v/>
      </c>
      <c r="AS961" s="19" t="n" hidden="false">
        <f>AQ961+AR961</f>
        <v>31360</v>
      </c>
      <c r="AT961" s="21" t="n" hidden="false">
        <f>AS961/N961-1</f>
        <v>0</v>
      </c>
    </row>
    <row r="962" customFormat="false" hidden="true" outlineLevel="0" collapsed="false">
      <c r="A962" s="18" t="inlineStr">
        <is>
          <t xml:space="preserve">1.1.1.1.1.1.1.1.2</t>
        </is>
      </c>
      <c r="B962" s="18" t="inlineStr">
        <is>
          <t xml:space="preserve"/>
        </is>
      </c>
      <c r="C962" s="22" t="inlineStr">
        <is>
          <t xml:space="preserve">Кабель силовой ВВГнг(A)-LS 1х4мм2, цвет зелено-желтый, 660В</t>
        </is>
      </c>
      <c r="D962" s="7" t="inlineStr">
        <is>
          <t xml:space="preserve"/>
        </is>
      </c>
      <c r="E962" s="7" t="inlineStr">
        <is>
          <t xml:space="preserve"/>
        </is>
      </c>
      <c r="F962" s="7" t="inlineStr">
        <is>
          <t xml:space="preserve">М</t>
        </is>
      </c>
      <c r="G962" s="7" t="inlineStr">
        <is>
          <t xml:space="preserve">1</t>
        </is>
      </c>
      <c r="H962" s="8" t="n">
        <v>1080</v>
      </c>
      <c r="I962" s="23" t="n">
        <v>47.33</v>
      </c>
      <c r="J962" s="19" t="n">
        <v/>
      </c>
      <c r="K962" s="19" t="n">
        <f>ROUND(I962,2)+J962</f>
        <v>47.33</v>
      </c>
      <c r="L962" s="19" t="n">
        <f>ROUND(H962*ROUND(I962,2),2)</f>
        <v>51116.4</v>
      </c>
      <c r="M962" s="19" t="n">
        <v/>
      </c>
      <c r="N962" s="19" t="n">
        <f>L962+M962</f>
        <v>51116.4</v>
      </c>
      <c r="O962" s="8" t="n">
        <v>1080</v>
      </c>
      <c r="P962" s="23" t="n" hidden="false">
        <v>47.33</v>
      </c>
      <c r="Q962" s="19" t="n" hidden="false">
        <v/>
      </c>
      <c r="R962" s="19" t="n" hidden="false">
        <f>P962+Q962</f>
        <v>47.33</v>
      </c>
      <c r="S962" s="19" t="n" hidden="false">
        <f>ROUND(O962*P962,2)</f>
        <v>51116.4</v>
      </c>
      <c r="T962" s="19" t="n" hidden="false">
        <v/>
      </c>
      <c r="U962" s="19" t="n" hidden="false">
        <f>S962+T962</f>
        <v>51116.4</v>
      </c>
      <c r="V962" s="21" t="n" hidden="false">
        <f>U962/N962-1</f>
        <v>0</v>
      </c>
      <c r="W962" s="8" t="n">
        <v>1080</v>
      </c>
      <c r="X962" s="23" t="n" hidden="false">
        <v>47.33</v>
      </c>
      <c r="Y962" s="19" t="n" hidden="false">
        <v/>
      </c>
      <c r="Z962" s="19" t="n" hidden="false">
        <f>X962+Y962</f>
        <v>47.33</v>
      </c>
      <c r="AA962" s="19" t="n" hidden="false">
        <f>ROUND(W962*X962,2)</f>
        <v>51116.4</v>
      </c>
      <c r="AB962" s="19" t="n" hidden="false">
        <v/>
      </c>
      <c r="AC962" s="19" t="n" hidden="false">
        <f>AA962+AB962</f>
        <v>51116.4</v>
      </c>
      <c r="AD962" s="21" t="n" hidden="false">
        <f>AC962/N962-1</f>
        <v>0</v>
      </c>
      <c r="AE962" s="8" t="n">
        <v>1080</v>
      </c>
      <c r="AF962" s="23" t="n" hidden="false">
        <v>47.33</v>
      </c>
      <c r="AG962" s="19" t="n" hidden="false">
        <v/>
      </c>
      <c r="AH962" s="19" t="n" hidden="false">
        <f>AF962+AG962</f>
        <v>47.33</v>
      </c>
      <c r="AI962" s="19" t="n" hidden="false">
        <f>ROUND(AE962*AF962,2)</f>
        <v>51116.4</v>
      </c>
      <c r="AJ962" s="19" t="n" hidden="false">
        <v/>
      </c>
      <c r="AK962" s="19" t="n" hidden="false">
        <f>AI962+AJ962</f>
        <v>51116.4</v>
      </c>
      <c r="AL962" s="21" t="n" hidden="false">
        <f>AK962/N962-1</f>
        <v>0</v>
      </c>
      <c r="AM962" s="8" t="n">
        <v>1080</v>
      </c>
      <c r="AN962" s="23" t="n" hidden="false">
        <v>47.33</v>
      </c>
      <c r="AO962" s="19" t="n" hidden="false">
        <v/>
      </c>
      <c r="AP962" s="19" t="n" hidden="false">
        <f>AN962+AO962</f>
        <v>47.33</v>
      </c>
      <c r="AQ962" s="19" t="n" hidden="false">
        <f>ROUND(AM962*AN962,2)</f>
        <v>51116.4</v>
      </c>
      <c r="AR962" s="19" t="n" hidden="false">
        <v/>
      </c>
      <c r="AS962" s="19" t="n" hidden="false">
        <f>AQ962+AR962</f>
        <v>51116.4</v>
      </c>
      <c r="AT962" s="21" t="n" hidden="false">
        <f>AS962/N962-1</f>
        <v>0</v>
      </c>
    </row>
    <row r="963" customFormat="false" hidden="true" outlineLevel="0" collapsed="false">
      <c r="A963" s="18" t="inlineStr">
        <is>
          <t xml:space="preserve">1.1.1.1.1.1.1.2</t>
        </is>
      </c>
      <c r="B963" s="18" t="inlineStr">
        <is>
          <t xml:space="preserve"/>
        </is>
      </c>
      <c r="C963" s="18" t="inlineStr">
        <is>
          <t xml:space="preserve">Прокладка кабеля, провода открыто / 18-39 мм</t>
        </is>
      </c>
      <c r="D963" s="7" t="inlineStr">
        <is>
          <t xml:space="preserve"/>
        </is>
      </c>
      <c r="E963" s="7" t="inlineStr">
        <is>
          <t xml:space="preserve">Выгружается из БО по объектам BIM-КЦ</t>
        </is>
      </c>
      <c r="F963" s="7" t="inlineStr">
        <is>
          <t xml:space="preserve">М</t>
        </is>
      </c>
      <c r="G963" s="7" t="inlineStr">
        <is>
          <t xml:space="preserve">1</t>
        </is>
      </c>
      <c r="H963" s="8" t="n">
        <v>2000</v>
      </c>
      <c r="I963" s="19" t="n">
        <f>ROUND((L964)/H963,2)</f>
        <v>230.87</v>
      </c>
      <c r="J963" s="20" t="n">
        <v>230</v>
      </c>
      <c r="K963" s="19" t="n">
        <f>I963+ROUND(J963,2)</f>
        <v>460.87</v>
      </c>
      <c r="L963" s="19" t="n">
        <f>ROUND(H963*I963,2)</f>
        <v>461740</v>
      </c>
      <c r="M963" s="19" t="n">
        <f>ROUND(H963*ROUND(J963,2),2)</f>
        <v>460000</v>
      </c>
      <c r="N963" s="19" t="n">
        <f>L963+M963</f>
        <v>921740</v>
      </c>
      <c r="O963" s="8" t="n">
        <v>2000</v>
      </c>
      <c r="P963" s="19" t="n" hidden="false">
        <f>ROUND((S964)/O963,2)</f>
        <v>230.87</v>
      </c>
      <c r="Q963" s="20" t="n" hidden="false">
        <v>338</v>
      </c>
      <c r="R963" s="19" t="n" hidden="false">
        <f>P963+Q963</f>
        <v>568.87</v>
      </c>
      <c r="S963" s="19" t="n" hidden="false">
        <f>ROUND(O963*P963,2)</f>
        <v>461740</v>
      </c>
      <c r="T963" s="19" t="n" hidden="false">
        <f>ROUND(O963*Q963,2)</f>
        <v>676000</v>
      </c>
      <c r="U963" s="19" t="n" hidden="false">
        <f>S963+T963</f>
        <v>1137740</v>
      </c>
      <c r="V963" s="21" t="n" hidden="false">
        <f>U963/N963-1</f>
        <v>0.23433940156660227</v>
      </c>
      <c r="W963" s="8" t="n">
        <v>2000</v>
      </c>
      <c r="X963" s="19" t="n" hidden="false">
        <f>ROUND((AA964)/W963,2)</f>
        <v>230.87</v>
      </c>
      <c r="Y963" s="20" t="n" hidden="false">
        <v>350</v>
      </c>
      <c r="Z963" s="19" t="n" hidden="false">
        <f>X963+Y963</f>
        <v>580.87</v>
      </c>
      <c r="AA963" s="19" t="n" hidden="false">
        <f>ROUND(W963*X963,2)</f>
        <v>461740</v>
      </c>
      <c r="AB963" s="19" t="n" hidden="false">
        <f>ROUND(W963*Y963,2)</f>
        <v>700000</v>
      </c>
      <c r="AC963" s="19" t="n" hidden="false">
        <f>AA963+AB963</f>
        <v>1161740</v>
      </c>
      <c r="AD963" s="21" t="n" hidden="false">
        <f>AC963/N963-1</f>
        <v>0.2603771128517802</v>
      </c>
      <c r="AE963" s="8" t="n">
        <v>2000</v>
      </c>
      <c r="AF963" s="19" t="n" hidden="false">
        <f>ROUND((AI964)/AE963,2)</f>
        <v>230.87</v>
      </c>
      <c r="AG963" s="20" t="n" hidden="false">
        <v>400</v>
      </c>
      <c r="AH963" s="19" t="n" hidden="false">
        <f>AF963+AG963</f>
        <v>630.87</v>
      </c>
      <c r="AI963" s="19" t="n" hidden="false">
        <f>ROUND(AE963*AF963,2)</f>
        <v>461740</v>
      </c>
      <c r="AJ963" s="19" t="n" hidden="false">
        <f>ROUND(AE963*AG963,2)</f>
        <v>800000</v>
      </c>
      <c r="AK963" s="19" t="n" hidden="false">
        <f>AI963+AJ963</f>
        <v>1261740</v>
      </c>
      <c r="AL963" s="21" t="n" hidden="false">
        <f>AK963/N963-1</f>
        <v>0.3688675765400222</v>
      </c>
      <c r="AM963" s="8" t="n">
        <v>2000</v>
      </c>
      <c r="AN963" s="19" t="n" hidden="false">
        <f>ROUND((AQ964)/AM963,2)</f>
        <v>230.87</v>
      </c>
      <c r="AO963" s="20" t="n" hidden="false">
        <v>500</v>
      </c>
      <c r="AP963" s="19" t="n" hidden="false">
        <f>AN963+AO963</f>
        <v>730.87</v>
      </c>
      <c r="AQ963" s="19" t="n" hidden="false">
        <f>ROUND(AM963*AN963,2)</f>
        <v>461740</v>
      </c>
      <c r="AR963" s="19" t="n" hidden="false">
        <f>ROUND(AM963*AO963,2)</f>
        <v>1000000</v>
      </c>
      <c r="AS963" s="19" t="n" hidden="false">
        <f>AQ963+AR963</f>
        <v>1461740</v>
      </c>
      <c r="AT963" s="21" t="n" hidden="false">
        <f>AS963/N963-1</f>
        <v>0.5858485039165058</v>
      </c>
    </row>
    <row r="964" customFormat="false" hidden="true" outlineLevel="0" collapsed="false">
      <c r="A964" s="18" t="inlineStr">
        <is>
          <t xml:space="preserve">1.1.1.1.1.1.1.2.1</t>
        </is>
      </c>
      <c r="B964" s="18" t="inlineStr">
        <is>
          <t xml:space="preserve"/>
        </is>
      </c>
      <c r="C964" s="22" t="inlineStr">
        <is>
          <t xml:space="preserve">Кабель силовой ВВГнг(A)-LSLTx 1х25мм2, цвет зелено-желтый, 660В</t>
        </is>
      </c>
      <c r="D964" s="7" t="inlineStr">
        <is>
          <t xml:space="preserve"/>
        </is>
      </c>
      <c r="E964" s="7" t="inlineStr">
        <is>
          <t xml:space="preserve"/>
        </is>
      </c>
      <c r="F964" s="7" t="inlineStr">
        <is>
          <t xml:space="preserve">М</t>
        </is>
      </c>
      <c r="G964" s="7" t="inlineStr">
        <is>
          <t xml:space="preserve">1</t>
        </is>
      </c>
      <c r="H964" s="8" t="n">
        <v>2000</v>
      </c>
      <c r="I964" s="23" t="n">
        <v>230.87</v>
      </c>
      <c r="J964" s="19" t="n">
        <v/>
      </c>
      <c r="K964" s="19" t="n">
        <f>ROUND(I964,2)+J964</f>
        <v>230.87</v>
      </c>
      <c r="L964" s="19" t="n">
        <f>ROUND(H964*ROUND(I964,2),2)</f>
        <v>461740</v>
      </c>
      <c r="M964" s="19" t="n">
        <v/>
      </c>
      <c r="N964" s="19" t="n">
        <f>L964+M964</f>
        <v>461740</v>
      </c>
      <c r="O964" s="8" t="n">
        <v>2000</v>
      </c>
      <c r="P964" s="23" t="n" hidden="false">
        <v>230.87</v>
      </c>
      <c r="Q964" s="19" t="n" hidden="false">
        <v/>
      </c>
      <c r="R964" s="19" t="n" hidden="false">
        <f>P964+Q964</f>
        <v>230.87</v>
      </c>
      <c r="S964" s="19" t="n" hidden="false">
        <f>ROUND(O964*P964,2)</f>
        <v>461740</v>
      </c>
      <c r="T964" s="19" t="n" hidden="false">
        <v/>
      </c>
      <c r="U964" s="19" t="n" hidden="false">
        <f>S964+T964</f>
        <v>461740</v>
      </c>
      <c r="V964" s="21" t="n" hidden="false">
        <f>U964/N964-1</f>
        <v>0</v>
      </c>
      <c r="W964" s="8" t="n">
        <v>2000</v>
      </c>
      <c r="X964" s="23" t="n" hidden="false">
        <v>230.87</v>
      </c>
      <c r="Y964" s="19" t="n" hidden="false">
        <v/>
      </c>
      <c r="Z964" s="19" t="n" hidden="false">
        <f>X964+Y964</f>
        <v>230.87</v>
      </c>
      <c r="AA964" s="19" t="n" hidden="false">
        <f>ROUND(W964*X964,2)</f>
        <v>461740</v>
      </c>
      <c r="AB964" s="19" t="n" hidden="false">
        <v/>
      </c>
      <c r="AC964" s="19" t="n" hidden="false">
        <f>AA964+AB964</f>
        <v>461740</v>
      </c>
      <c r="AD964" s="21" t="n" hidden="false">
        <f>AC964/N964-1</f>
        <v>0</v>
      </c>
      <c r="AE964" s="8" t="n">
        <v>2000</v>
      </c>
      <c r="AF964" s="23" t="n" hidden="false">
        <v>230.87</v>
      </c>
      <c r="AG964" s="19" t="n" hidden="false">
        <v/>
      </c>
      <c r="AH964" s="19" t="n" hidden="false">
        <f>AF964+AG964</f>
        <v>230.87</v>
      </c>
      <c r="AI964" s="19" t="n" hidden="false">
        <f>ROUND(AE964*AF964,2)</f>
        <v>461740</v>
      </c>
      <c r="AJ964" s="19" t="n" hidden="false">
        <v/>
      </c>
      <c r="AK964" s="19" t="n" hidden="false">
        <f>AI964+AJ964</f>
        <v>461740</v>
      </c>
      <c r="AL964" s="21" t="n" hidden="false">
        <f>AK964/N964-1</f>
        <v>0</v>
      </c>
      <c r="AM964" s="8" t="n">
        <v>2000</v>
      </c>
      <c r="AN964" s="23" t="n" hidden="false">
        <v>230.87</v>
      </c>
      <c r="AO964" s="19" t="n" hidden="false">
        <v/>
      </c>
      <c r="AP964" s="19" t="n" hidden="false">
        <f>AN964+AO964</f>
        <v>230.87</v>
      </c>
      <c r="AQ964" s="19" t="n" hidden="false">
        <f>ROUND(AM964*AN964,2)</f>
        <v>461740</v>
      </c>
      <c r="AR964" s="19" t="n" hidden="false">
        <v/>
      </c>
      <c r="AS964" s="19" t="n" hidden="false">
        <f>AQ964+AR964</f>
        <v>461740</v>
      </c>
      <c r="AT964" s="21" t="n" hidden="false">
        <f>AS964/N964-1</f>
        <v>0</v>
      </c>
    </row>
    <row r="965" customFormat="false" hidden="false" outlineLevel="0" collapsed="false">
      <c r="A965" s="14" t="inlineStr">
        <is>
          <t xml:space="preserve">1.1.1.1.1.1.2</t>
        </is>
      </c>
      <c r="B965" s="14" t="inlineStr">
        <is>
          <t xml:space="preserve"/>
        </is>
      </c>
      <c r="C965" s="14" t="inlineStr">
        <is>
          <t xml:space="preserve">Уравнивание потенциалов, молниезащита, заземление</t>
        </is>
      </c>
      <c r="D965" s="6" t="inlineStr">
        <is>
          <t xml:space="preserve"/>
        </is>
      </c>
      <c r="E965" s="6" t="inlineStr">
        <is>
          <t xml:space="preserve"/>
        </is>
      </c>
      <c r="F965" s="6" t="inlineStr">
        <is>
          <t xml:space="preserve"/>
        </is>
      </c>
      <c r="G965" s="6" t="inlineStr">
        <is>
          <t xml:space="preserve"/>
        </is>
      </c>
      <c r="H965" s="15" t="n">
        <v/>
      </c>
      <c r="I965" s="16" t="n">
        <v/>
      </c>
      <c r="J965" s="16" t="n">
        <v/>
      </c>
      <c r="K965" s="16" t="n">
        <v/>
      </c>
      <c r="L965" s="16" t="n">
        <f>L966+L968</f>
        <v>817852.52</v>
      </c>
      <c r="M965" s="16" t="n">
        <f>M966+M968</f>
        <v>2119222</v>
      </c>
      <c r="N965" s="16" t="n">
        <f>N966+N968</f>
        <v>2937074.52</v>
      </c>
      <c r="O965" s="15" t="n">
        <v/>
      </c>
      <c r="P965" s="16" t="n" hidden="false">
        <v/>
      </c>
      <c r="Q965" s="16" t="n" hidden="false">
        <v/>
      </c>
      <c r="R965" s="16" t="n" hidden="false">
        <v/>
      </c>
      <c r="S965" s="16" t="n" hidden="false">
        <f>S966+S968</f>
        <v>1963088.2</v>
      </c>
      <c r="T965" s="16" t="n" hidden="false">
        <f>T966+T968</f>
        <v>2895995.2</v>
      </c>
      <c r="U965" s="16" t="n" hidden="false">
        <f>U966+U968</f>
        <v>4859083.4</v>
      </c>
      <c r="V965" s="17" t="n" hidden="false">
        <f>U965/N965-1</f>
        <v>0.6543956807742148</v>
      </c>
      <c r="W965" s="15" t="n">
        <v/>
      </c>
      <c r="X965" s="16" t="n" hidden="false">
        <v/>
      </c>
      <c r="Y965" s="16" t="n" hidden="false">
        <v/>
      </c>
      <c r="Z965" s="16" t="n" hidden="false">
        <v/>
      </c>
      <c r="AA965" s="16" t="n" hidden="false">
        <f>AA966+AA968</f>
        <v>1982426.22</v>
      </c>
      <c r="AB965" s="16" t="n" hidden="false">
        <f>AB966+AB968</f>
        <v>3633480</v>
      </c>
      <c r="AC965" s="16" t="n" hidden="false">
        <f>AC966+AC968</f>
        <v>5615906.22</v>
      </c>
      <c r="AD965" s="17" t="n" hidden="false">
        <f>AC965/N965-1</f>
        <v>0.9120748151803788</v>
      </c>
      <c r="AE965" s="15" t="n">
        <v/>
      </c>
      <c r="AF965" s="16" t="n" hidden="false">
        <v/>
      </c>
      <c r="AG965" s="16" t="n" hidden="false">
        <v/>
      </c>
      <c r="AH965" s="16" t="n" hidden="false">
        <v/>
      </c>
      <c r="AI965" s="16" t="n" hidden="false">
        <f>AI966+AI968</f>
        <v>1536466.42</v>
      </c>
      <c r="AJ965" s="16" t="n" hidden="false">
        <f>AJ966+AJ968</f>
        <v>4123000</v>
      </c>
      <c r="AK965" s="16" t="n" hidden="false">
        <f>AK966+AK968</f>
        <v>5659466.42</v>
      </c>
      <c r="AL965" s="17" t="n" hidden="false">
        <f>AK965/N965-1</f>
        <v>0.9269059676429319</v>
      </c>
      <c r="AM965" s="15" t="n">
        <v/>
      </c>
      <c r="AN965" s="16" t="n" hidden="false">
        <v/>
      </c>
      <c r="AO965" s="16" t="n" hidden="false">
        <v/>
      </c>
      <c r="AP965" s="16" t="n" hidden="false">
        <v/>
      </c>
      <c r="AQ965" s="16" t="n" hidden="false">
        <f>AQ966+AQ968</f>
        <v>2346255.3</v>
      </c>
      <c r="AR965" s="16" t="n" hidden="false">
        <f>AR966+AR968</f>
        <v>4460700</v>
      </c>
      <c r="AS965" s="16" t="n" hidden="false">
        <f>AS966+AS968</f>
        <v>6806955.3</v>
      </c>
      <c r="AT965" s="17" t="n" hidden="false">
        <f>AS965/N965-1</f>
        <v>1.3175970693450432</v>
      </c>
    </row>
    <row r="966" customFormat="false" hidden="false" outlineLevel="0" collapsed="false">
      <c r="A966" s="18" t="inlineStr">
        <is>
          <t xml:space="preserve">1.1.1.1.1.1.2.1</t>
        </is>
      </c>
      <c r="B966" s="18" t="inlineStr">
        <is>
          <t xml:space="preserve"/>
        </is>
      </c>
      <c r="C966" s="18" t="inlineStr">
        <is>
          <t xml:space="preserve">Устройство молниезащитной сетки, заземления</t>
        </is>
      </c>
      <c r="D966" s="7" t="inlineStr">
        <is>
          <t xml:space="preserve"/>
        </is>
      </c>
      <c r="E966" s="7" t="inlineStr">
        <is>
          <t xml:space="preserve"/>
        </is>
      </c>
      <c r="F966" s="7" t="inlineStr">
        <is>
          <t xml:space="preserve">ПОГ М</t>
        </is>
      </c>
      <c r="G966" s="7" t="inlineStr">
        <is>
          <t xml:space="preserve">1</t>
        </is>
      </c>
      <c r="H966" s="8" t="n">
        <v>5000</v>
      </c>
      <c r="I966" s="19" t="n">
        <f>ROUND((L967)/H966,2)</f>
        <v>104.74</v>
      </c>
      <c r="J966" s="20" t="n">
        <v>257</v>
      </c>
      <c r="K966" s="19" t="n">
        <f>I966+ROUND(J966,2)</f>
        <v>361.74</v>
      </c>
      <c r="L966" s="19" t="n">
        <f>ROUND(H966*I966,2)</f>
        <v>523700</v>
      </c>
      <c r="M966" s="19" t="n">
        <f>ROUND(H966*ROUND(J966,2),2)</f>
        <v>1285000</v>
      </c>
      <c r="N966" s="19" t="n">
        <f>L966+M966</f>
        <v>1808700</v>
      </c>
      <c r="O966" s="8" t="n">
        <v>5000</v>
      </c>
      <c r="P966" s="19" t="n" hidden="false">
        <f>ROUND((S967)/O966,2)</f>
        <v>200</v>
      </c>
      <c r="Q966" s="20" t="n" hidden="false">
        <v>351.2</v>
      </c>
      <c r="R966" s="19" t="n" hidden="false">
        <f>P966+Q966</f>
        <v>551.2</v>
      </c>
      <c r="S966" s="19" t="n" hidden="false">
        <f>ROUND(O966*P966,2)</f>
        <v>1000000</v>
      </c>
      <c r="T966" s="19" t="n" hidden="false">
        <f>ROUND(O966*Q966,2)</f>
        <v>1756000</v>
      </c>
      <c r="U966" s="19" t="n" hidden="false">
        <f>S966+T966</f>
        <v>2756000</v>
      </c>
      <c r="V966" s="21" t="n" hidden="false">
        <f>U966/N966-1</f>
        <v>0.523746337148228</v>
      </c>
      <c r="W966" s="8" t="n">
        <v>5000</v>
      </c>
      <c r="X966" s="19" t="n" hidden="false">
        <f>ROUND((AA967)/W966,2)</f>
        <v>165</v>
      </c>
      <c r="Y966" s="20" t="n" hidden="false">
        <v>480</v>
      </c>
      <c r="Z966" s="19" t="n" hidden="false">
        <f>X966+Y966</f>
        <v>645</v>
      </c>
      <c r="AA966" s="19" t="n" hidden="false">
        <f>ROUND(W966*X966,2)</f>
        <v>825000</v>
      </c>
      <c r="AB966" s="19" t="n" hidden="false">
        <f>ROUND(W966*Y966,2)</f>
        <v>2400000</v>
      </c>
      <c r="AC966" s="19" t="n" hidden="false">
        <f>AA966+AB966</f>
        <v>3225000</v>
      </c>
      <c r="AD966" s="21" t="n" hidden="false">
        <f>AC966/N966-1</f>
        <v>0.783048598440869</v>
      </c>
      <c r="AE966" s="8" t="n">
        <v>5000</v>
      </c>
      <c r="AF966" s="19" t="n" hidden="false">
        <f>ROUND((AI967)/AE966,2)</f>
        <v>200</v>
      </c>
      <c r="AG966" s="20" t="n" hidden="false">
        <v>500</v>
      </c>
      <c r="AH966" s="19" t="n" hidden="false">
        <f>AF966+AG966</f>
        <v>700</v>
      </c>
      <c r="AI966" s="19" t="n" hidden="false">
        <f>ROUND(AE966*AF966,2)</f>
        <v>1000000</v>
      </c>
      <c r="AJ966" s="19" t="n" hidden="false">
        <f>ROUND(AE966*AG966,2)</f>
        <v>2500000</v>
      </c>
      <c r="AK966" s="19" t="n" hidden="false">
        <f>AI966+AJ966</f>
        <v>3500000</v>
      </c>
      <c r="AL966" s="21" t="n" hidden="false">
        <f>AK966/N966-1</f>
        <v>0.935091502183889</v>
      </c>
      <c r="AM966" s="8" t="n">
        <v>5000</v>
      </c>
      <c r="AN966" s="19" t="n" hidden="false">
        <f>ROUND((AQ967)/AM966,2)</f>
        <v>180</v>
      </c>
      <c r="AO966" s="20" t="n" hidden="false">
        <v>600</v>
      </c>
      <c r="AP966" s="19" t="n" hidden="false">
        <f>AN966+AO966</f>
        <v>780</v>
      </c>
      <c r="AQ966" s="19" t="n" hidden="false">
        <f>ROUND(AM966*AN966,2)</f>
        <v>900000</v>
      </c>
      <c r="AR966" s="19" t="n" hidden="false">
        <f>ROUND(AM966*AO966,2)</f>
        <v>3000000</v>
      </c>
      <c r="AS966" s="19" t="n" hidden="false">
        <f>AQ966+AR966</f>
        <v>3900000</v>
      </c>
      <c r="AT966" s="21" t="n" hidden="false">
        <f>AS966/N966-1</f>
        <v>1.1562448167191905</v>
      </c>
    </row>
    <row r="967" customFormat="false" hidden="false" outlineLevel="0" collapsed="false">
      <c r="A967" s="18" t="inlineStr">
        <is>
          <t xml:space="preserve">1.1.1.1.1.1.2.1.1</t>
        </is>
      </c>
      <c r="B967" s="18" t="inlineStr">
        <is>
          <t xml:space="preserve"/>
        </is>
      </c>
      <c r="C967" s="22" t="inlineStr">
        <is>
          <t xml:space="preserve">Пруток-катанка горячеоцинкованный_ / d 10 мм</t>
        </is>
      </c>
      <c r="D967" s="7" t="inlineStr">
        <is>
          <t xml:space="preserve"/>
        </is>
      </c>
      <c r="E967" s="7" t="inlineStr">
        <is>
          <t xml:space="preserve"/>
        </is>
      </c>
      <c r="F967" s="7" t="inlineStr">
        <is>
          <t xml:space="preserve">ПОГ М</t>
        </is>
      </c>
      <c r="G967" s="7" t="inlineStr">
        <is>
          <t xml:space="preserve">1</t>
        </is>
      </c>
      <c r="H967" s="8" t="n">
        <v>5000</v>
      </c>
      <c r="I967" s="20" t="n">
        <v>104.74</v>
      </c>
      <c r="J967" s="19" t="n">
        <v/>
      </c>
      <c r="K967" s="19" t="n">
        <f>ROUND(I967,2)+J967</f>
        <v>104.74</v>
      </c>
      <c r="L967" s="19" t="n">
        <f>ROUND(H967*ROUND(I967,2),2)</f>
        <v>523700</v>
      </c>
      <c r="M967" s="19" t="n">
        <v/>
      </c>
      <c r="N967" s="19" t="n">
        <f>L967+M967</f>
        <v>523700</v>
      </c>
      <c r="O967" s="8" t="n">
        <v>5000</v>
      </c>
      <c r="P967" s="20" t="n" hidden="false">
        <v>200</v>
      </c>
      <c r="Q967" s="19" t="n" hidden="false">
        <v/>
      </c>
      <c r="R967" s="19" t="n" hidden="false">
        <f>P967+Q967</f>
        <v>200</v>
      </c>
      <c r="S967" s="19" t="n" hidden="false">
        <f>ROUND(O967*P967,2)</f>
        <v>1000000</v>
      </c>
      <c r="T967" s="19" t="n" hidden="false">
        <v/>
      </c>
      <c r="U967" s="19" t="n" hidden="false">
        <f>S967+T967</f>
        <v>1000000</v>
      </c>
      <c r="V967" s="21" t="n" hidden="false">
        <f>U967/N967-1</f>
        <v>0.9094901661256445</v>
      </c>
      <c r="W967" s="8" t="n">
        <v>5000</v>
      </c>
      <c r="X967" s="20" t="n" hidden="false">
        <v>165</v>
      </c>
      <c r="Y967" s="19" t="n" hidden="false">
        <v/>
      </c>
      <c r="Z967" s="19" t="n" hidden="false">
        <f>X967+Y967</f>
        <v>165</v>
      </c>
      <c r="AA967" s="19" t="n" hidden="false">
        <f>ROUND(W967*X967,2)</f>
        <v>825000</v>
      </c>
      <c r="AB967" s="19" t="n" hidden="false">
        <v/>
      </c>
      <c r="AC967" s="19" t="n" hidden="false">
        <f>AA967+AB967</f>
        <v>825000</v>
      </c>
      <c r="AD967" s="21" t="n" hidden="false">
        <f>AC967/N967-1</f>
        <v>0.5753293870536567</v>
      </c>
      <c r="AE967" s="8" t="n">
        <v>5000</v>
      </c>
      <c r="AF967" s="20" t="n" hidden="false">
        <v>200</v>
      </c>
      <c r="AG967" s="19" t="n" hidden="false">
        <v/>
      </c>
      <c r="AH967" s="19" t="n" hidden="false">
        <f>AF967+AG967</f>
        <v>200</v>
      </c>
      <c r="AI967" s="19" t="n" hidden="false">
        <f>ROUND(AE967*AF967,2)</f>
        <v>1000000</v>
      </c>
      <c r="AJ967" s="19" t="n" hidden="false">
        <v/>
      </c>
      <c r="AK967" s="19" t="n" hidden="false">
        <f>AI967+AJ967</f>
        <v>1000000</v>
      </c>
      <c r="AL967" s="21" t="n" hidden="false">
        <f>AK967/N967-1</f>
        <v>0.9094901661256445</v>
      </c>
      <c r="AM967" s="8" t="n">
        <v>5000</v>
      </c>
      <c r="AN967" s="20" t="n" hidden="false">
        <v>180</v>
      </c>
      <c r="AO967" s="19" t="n" hidden="false">
        <v/>
      </c>
      <c r="AP967" s="19" t="n" hidden="false">
        <f>AN967+AO967</f>
        <v>180</v>
      </c>
      <c r="AQ967" s="19" t="n" hidden="false">
        <f>ROUND(AM967*AN967,2)</f>
        <v>900000</v>
      </c>
      <c r="AR967" s="19" t="n" hidden="false">
        <v/>
      </c>
      <c r="AS967" s="19" t="n" hidden="false">
        <f>AQ967+AR967</f>
        <v>900000</v>
      </c>
      <c r="AT967" s="21" t="n" hidden="false">
        <f>AS967/N967-1</f>
        <v>0.71854114951308</v>
      </c>
    </row>
    <row r="968" customFormat="false" hidden="false" outlineLevel="0" collapsed="false">
      <c r="A968" s="18" t="inlineStr">
        <is>
          <t xml:space="preserve">1.1.1.1.1.1.2.2</t>
        </is>
      </c>
      <c r="B968" s="18" t="inlineStr">
        <is>
          <t xml:space="preserve"/>
        </is>
      </c>
      <c r="C968" s="18" t="inlineStr">
        <is>
          <t xml:space="preserve">Устройство молниезащитной сетки, заземления</t>
        </is>
      </c>
      <c r="D968" s="7" t="inlineStr">
        <is>
          <t xml:space="preserve"/>
        </is>
      </c>
      <c r="E968" s="7" t="inlineStr">
        <is>
          <t xml:space="preserve"/>
        </is>
      </c>
      <c r="F968" s="7" t="inlineStr">
        <is>
          <t xml:space="preserve">ПОГ М</t>
        </is>
      </c>
      <c r="G968" s="7" t="inlineStr">
        <is>
          <t xml:space="preserve">1</t>
        </is>
      </c>
      <c r="H968" s="8" t="n">
        <v>3246</v>
      </c>
      <c r="I968" s="19" t="n">
        <f>ROUND((L969+L970+L971+L972+L973)/H968,2)</f>
        <v>90.62</v>
      </c>
      <c r="J968" s="20" t="n">
        <v>257</v>
      </c>
      <c r="K968" s="19" t="n">
        <f>I968+ROUND(J968,2)</f>
        <v>347.62</v>
      </c>
      <c r="L968" s="19" t="n">
        <f>ROUND(H968*I968,2)</f>
        <v>294152.52</v>
      </c>
      <c r="M968" s="19" t="n">
        <f>ROUND(H968*ROUND(J968,2),2)</f>
        <v>834222</v>
      </c>
      <c r="N968" s="19" t="n">
        <f>L968+M968</f>
        <v>1128374.52</v>
      </c>
      <c r="O968" s="8" t="n">
        <v>3246</v>
      </c>
      <c r="P968" s="19" t="n" hidden="false">
        <f>ROUND((S969+S970+S971+S972+S973)/O968,2)</f>
        <v>296.7</v>
      </c>
      <c r="Q968" s="20" t="n" hidden="false">
        <v>351.2</v>
      </c>
      <c r="R968" s="19" t="n" hidden="false">
        <f>P968+Q968</f>
        <v>647.9</v>
      </c>
      <c r="S968" s="19" t="n" hidden="false">
        <f>ROUND(O968*P968,2)</f>
        <v>963088.2</v>
      </c>
      <c r="T968" s="19" t="n" hidden="false">
        <f>ROUND(O968*Q968,2)</f>
        <v>1139995.2</v>
      </c>
      <c r="U968" s="19" t="n" hidden="false">
        <f>S968+T968</f>
        <v>2103083.4</v>
      </c>
      <c r="V968" s="21" t="n" hidden="false">
        <f>U968/N968-1</f>
        <v>0.8638168114607905</v>
      </c>
      <c r="W968" s="8" t="n">
        <v>3246</v>
      </c>
      <c r="X968" s="19" t="n" hidden="false">
        <f>ROUND((AA969+AA970+AA971+AA972+AA973)/W968,2)</f>
        <v>356.57</v>
      </c>
      <c r="Y968" s="20" t="n" hidden="false">
        <v>380</v>
      </c>
      <c r="Z968" s="19" t="n" hidden="false">
        <f>X968+Y968</f>
        <v>736.57</v>
      </c>
      <c r="AA968" s="19" t="n" hidden="false">
        <f>ROUND(W968*X968,2)</f>
        <v>1157426.22</v>
      </c>
      <c r="AB968" s="19" t="n" hidden="false">
        <f>ROUND(W968*Y968,2)</f>
        <v>1233480</v>
      </c>
      <c r="AC968" s="19" t="n" hidden="false">
        <f>AA968+AB968</f>
        <v>2390906.22</v>
      </c>
      <c r="AD968" s="21" t="n" hidden="false">
        <f>AC968/N968-1</f>
        <v>1.1188941948104252</v>
      </c>
      <c r="AE968" s="8" t="n">
        <v>3246</v>
      </c>
      <c r="AF968" s="19" t="n" hidden="false">
        <f>ROUND((AI969+AI970+AI971+AI972+AI973)/AE968,2)</f>
        <v>165.27</v>
      </c>
      <c r="AG968" s="20" t="n" hidden="false">
        <v>500</v>
      </c>
      <c r="AH968" s="19" t="n" hidden="false">
        <f>AF968+AG968</f>
        <v>665.27</v>
      </c>
      <c r="AI968" s="19" t="n" hidden="false">
        <f>ROUND(AE968*AF968,2)</f>
        <v>536466.42</v>
      </c>
      <c r="AJ968" s="19" t="n" hidden="false">
        <f>ROUND(AE968*AG968,2)</f>
        <v>1623000</v>
      </c>
      <c r="AK968" s="19" t="n" hidden="false">
        <f>AI968+AJ968</f>
        <v>2159466.42</v>
      </c>
      <c r="AL968" s="21" t="n" hidden="false">
        <f>AK968/N968-1</f>
        <v>0.9137851677118691</v>
      </c>
      <c r="AM968" s="8" t="n">
        <v>3246</v>
      </c>
      <c r="AN968" s="19" t="n" hidden="false">
        <f>ROUND((AQ969+AQ970+AQ971+AQ972+AQ973)/AM968,2)</f>
        <v>445.55</v>
      </c>
      <c r="AO968" s="20" t="n" hidden="false">
        <v>450</v>
      </c>
      <c r="AP968" s="19" t="n" hidden="false">
        <f>AN968+AO968</f>
        <v>895.55</v>
      </c>
      <c r="AQ968" s="19" t="n" hidden="false">
        <f>ROUND(AM968*AN968,2)</f>
        <v>1446255.3</v>
      </c>
      <c r="AR968" s="19" t="n" hidden="false">
        <f>ROUND(AM968*AO968,2)</f>
        <v>1460700</v>
      </c>
      <c r="AS968" s="19" t="n" hidden="false">
        <f>AQ968+AR968</f>
        <v>2906955.3</v>
      </c>
      <c r="AT968" s="21" t="n" hidden="false">
        <f>AS968/N968-1</f>
        <v>1.5762326678557042</v>
      </c>
    </row>
    <row r="969" customFormat="false" hidden="false" outlineLevel="0" collapsed="false">
      <c r="A969" s="18" t="inlineStr">
        <is>
          <t xml:space="preserve">1.1.1.1.1.1.2.2.1</t>
        </is>
      </c>
      <c r="B969" s="18" t="inlineStr">
        <is>
          <t xml:space="preserve"/>
        </is>
      </c>
      <c r="C969" s="22" t="inlineStr">
        <is>
          <t xml:space="preserve">Полоса стальная_ / 40х4 мм</t>
        </is>
      </c>
      <c r="D969" s="7" t="inlineStr">
        <is>
          <t xml:space="preserve"/>
        </is>
      </c>
      <c r="E969" s="7" t="inlineStr">
        <is>
          <t xml:space="preserve"/>
        </is>
      </c>
      <c r="F969" s="7" t="inlineStr">
        <is>
          <t xml:space="preserve">ПОГ М</t>
        </is>
      </c>
      <c r="G969" s="7" t="inlineStr">
        <is>
          <t xml:space="preserve">1</t>
        </is>
      </c>
      <c r="H969" s="8" t="n">
        <v>1400</v>
      </c>
      <c r="I969" s="20" t="n">
        <v>80.92</v>
      </c>
      <c r="J969" s="19" t="n">
        <v/>
      </c>
      <c r="K969" s="19" t="n">
        <f>ROUND(I969,2)+J969</f>
        <v>80.92</v>
      </c>
      <c r="L969" s="19" t="n">
        <f>ROUND(H969*ROUND(I969,2),2)</f>
        <v>113288</v>
      </c>
      <c r="M969" s="19" t="n">
        <v/>
      </c>
      <c r="N969" s="19" t="n">
        <f>L969+M969</f>
        <v>113288</v>
      </c>
      <c r="O969" s="8" t="n">
        <v>1400</v>
      </c>
      <c r="P969" s="20" t="n" hidden="false">
        <v>205</v>
      </c>
      <c r="Q969" s="19" t="n" hidden="false">
        <v/>
      </c>
      <c r="R969" s="19" t="n" hidden="false">
        <f>P969+Q969</f>
        <v>205</v>
      </c>
      <c r="S969" s="19" t="n" hidden="false">
        <f>ROUND(O969*P969,2)</f>
        <v>287000</v>
      </c>
      <c r="T969" s="19" t="n" hidden="false">
        <v/>
      </c>
      <c r="U969" s="19" t="n" hidden="false">
        <f>S969+T969</f>
        <v>287000</v>
      </c>
      <c r="V969" s="21" t="n" hidden="false">
        <f>U969/N969-1</f>
        <v>1.533366287691547</v>
      </c>
      <c r="W969" s="8" t="n">
        <v>1400</v>
      </c>
      <c r="X969" s="20" t="n" hidden="false">
        <v>310</v>
      </c>
      <c r="Y969" s="19" t="n" hidden="false">
        <v/>
      </c>
      <c r="Z969" s="19" t="n" hidden="false">
        <f>X969+Y969</f>
        <v>310</v>
      </c>
      <c r="AA969" s="19" t="n" hidden="false">
        <f>ROUND(W969*X969,2)</f>
        <v>434000</v>
      </c>
      <c r="AB969" s="19" t="n" hidden="false">
        <v/>
      </c>
      <c r="AC969" s="19" t="n" hidden="false">
        <f>AA969+AB969</f>
        <v>434000</v>
      </c>
      <c r="AD969" s="21" t="n" hidden="false">
        <f>AC969/N969-1</f>
        <v>2.8309441423628274</v>
      </c>
      <c r="AE969" s="8" t="n">
        <v>1400</v>
      </c>
      <c r="AF969" s="20" t="n" hidden="false">
        <v>120</v>
      </c>
      <c r="AG969" s="19" t="n" hidden="false">
        <v/>
      </c>
      <c r="AH969" s="19" t="n" hidden="false">
        <f>AF969+AG969</f>
        <v>120</v>
      </c>
      <c r="AI969" s="19" t="n" hidden="false">
        <f>ROUND(AE969*AF969,2)</f>
        <v>168000</v>
      </c>
      <c r="AJ969" s="19" t="n" hidden="false">
        <v/>
      </c>
      <c r="AK969" s="19" t="n" hidden="false">
        <f>AI969+AJ969</f>
        <v>168000</v>
      </c>
      <c r="AL969" s="21" t="n" hidden="false">
        <f>AK969/N969-1</f>
        <v>0.4829461196243203</v>
      </c>
      <c r="AM969" s="8" t="n">
        <v>1400</v>
      </c>
      <c r="AN969" s="20" t="n" hidden="false">
        <v>345</v>
      </c>
      <c r="AO969" s="19" t="n" hidden="false">
        <v/>
      </c>
      <c r="AP969" s="19" t="n" hidden="false">
        <f>AN969+AO969</f>
        <v>345</v>
      </c>
      <c r="AQ969" s="19" t="n" hidden="false">
        <f>ROUND(AM969*AN969,2)</f>
        <v>483000</v>
      </c>
      <c r="AR969" s="19" t="n" hidden="false">
        <v/>
      </c>
      <c r="AS969" s="19" t="n" hidden="false">
        <f>AQ969+AR969</f>
        <v>483000</v>
      </c>
      <c r="AT969" s="21" t="n" hidden="false">
        <f>AS969/N969-1</f>
        <v>3.2634700939199206</v>
      </c>
    </row>
    <row r="970" customFormat="false" hidden="false" outlineLevel="0" collapsed="false">
      <c r="A970" s="18" t="inlineStr">
        <is>
          <t xml:space="preserve">1.1.1.1.1.1.2.2.2</t>
        </is>
      </c>
      <c r="B970" s="18" t="inlineStr">
        <is>
          <t xml:space="preserve"/>
        </is>
      </c>
      <c r="C970" s="22" t="inlineStr">
        <is>
          <t xml:space="preserve">Полоса стальная_ / 40х5 мм</t>
        </is>
      </c>
      <c r="D970" s="7" t="inlineStr">
        <is>
          <t xml:space="preserve"/>
        </is>
      </c>
      <c r="E970" s="7" t="inlineStr">
        <is>
          <t xml:space="preserve"/>
        </is>
      </c>
      <c r="F970" s="7" t="inlineStr">
        <is>
          <t xml:space="preserve">ПОГ М</t>
        </is>
      </c>
      <c r="G970" s="7" t="inlineStr">
        <is>
          <t xml:space="preserve">1</t>
        </is>
      </c>
      <c r="H970" s="8" t="n">
        <v>900</v>
      </c>
      <c r="I970" s="20" t="n">
        <v>104.32</v>
      </c>
      <c r="J970" s="19" t="n">
        <v/>
      </c>
      <c r="K970" s="19" t="n">
        <f>ROUND(I970,2)+J970</f>
        <v>104.32</v>
      </c>
      <c r="L970" s="19" t="n">
        <f>ROUND(H970*ROUND(I970,2),2)</f>
        <v>93888</v>
      </c>
      <c r="M970" s="19" t="n">
        <v/>
      </c>
      <c r="N970" s="19" t="n">
        <f>L970+M970</f>
        <v>93888</v>
      </c>
      <c r="O970" s="8" t="n">
        <v>900</v>
      </c>
      <c r="P970" s="20" t="n" hidden="false">
        <v>450</v>
      </c>
      <c r="Q970" s="19" t="n" hidden="false">
        <v/>
      </c>
      <c r="R970" s="19" t="n" hidden="false">
        <f>P970+Q970</f>
        <v>450</v>
      </c>
      <c r="S970" s="19" t="n" hidden="false">
        <f>ROUND(O970*P970,2)</f>
        <v>405000</v>
      </c>
      <c r="T970" s="19" t="n" hidden="false">
        <v/>
      </c>
      <c r="U970" s="19" t="n" hidden="false">
        <f>S970+T970</f>
        <v>405000</v>
      </c>
      <c r="V970" s="21" t="n" hidden="false">
        <f>U970/N970-1</f>
        <v>3.3136503067484666</v>
      </c>
      <c r="W970" s="8" t="n">
        <v>900</v>
      </c>
      <c r="X970" s="20" t="n" hidden="false">
        <v>375</v>
      </c>
      <c r="Y970" s="19" t="n" hidden="false">
        <v/>
      </c>
      <c r="Z970" s="19" t="n" hidden="false">
        <f>X970+Y970</f>
        <v>375</v>
      </c>
      <c r="AA970" s="19" t="n" hidden="false">
        <f>ROUND(W970*X970,2)</f>
        <v>337500</v>
      </c>
      <c r="AB970" s="19" t="n" hidden="false">
        <v/>
      </c>
      <c r="AC970" s="19" t="n" hidden="false">
        <f>AA970+AB970</f>
        <v>337500</v>
      </c>
      <c r="AD970" s="21" t="n" hidden="false">
        <f>AC970/N970-1</f>
        <v>2.5947085889570554</v>
      </c>
      <c r="AE970" s="8" t="n">
        <v>900</v>
      </c>
      <c r="AF970" s="20" t="n" hidden="false">
        <v>160</v>
      </c>
      <c r="AG970" s="19" t="n" hidden="false">
        <v/>
      </c>
      <c r="AH970" s="19" t="n" hidden="false">
        <f>AF970+AG970</f>
        <v>160</v>
      </c>
      <c r="AI970" s="19" t="n" hidden="false">
        <f>ROUND(AE970*AF970,2)</f>
        <v>144000</v>
      </c>
      <c r="AJ970" s="19" t="n" hidden="false">
        <v/>
      </c>
      <c r="AK970" s="19" t="n" hidden="false">
        <f>AI970+AJ970</f>
        <v>144000</v>
      </c>
      <c r="AL970" s="21" t="n" hidden="false">
        <f>AK970/N970-1</f>
        <v>0.5337423312883436</v>
      </c>
      <c r="AM970" s="8" t="n">
        <v>900</v>
      </c>
      <c r="AN970" s="20" t="n" hidden="false">
        <v>560</v>
      </c>
      <c r="AO970" s="19" t="n" hidden="false">
        <v/>
      </c>
      <c r="AP970" s="19" t="n" hidden="false">
        <f>AN970+AO970</f>
        <v>560</v>
      </c>
      <c r="AQ970" s="19" t="n" hidden="false">
        <f>ROUND(AM970*AN970,2)</f>
        <v>504000</v>
      </c>
      <c r="AR970" s="19" t="n" hidden="false">
        <v/>
      </c>
      <c r="AS970" s="19" t="n" hidden="false">
        <f>AQ970+AR970</f>
        <v>504000</v>
      </c>
      <c r="AT970" s="21" t="n" hidden="false">
        <f>AS970/N970-1</f>
        <v>4.368098159509202</v>
      </c>
    </row>
    <row r="971" customFormat="false" hidden="false" outlineLevel="0" collapsed="false">
      <c r="A971" s="18" t="inlineStr">
        <is>
          <t xml:space="preserve">1.1.1.1.1.1.2.2.3</t>
        </is>
      </c>
      <c r="B971" s="18" t="inlineStr">
        <is>
          <t xml:space="preserve"/>
        </is>
      </c>
      <c r="C971" s="22" t="inlineStr">
        <is>
          <t xml:space="preserve">Полоса стальная_ / 25х4 мм</t>
        </is>
      </c>
      <c r="D971" s="7" t="inlineStr">
        <is>
          <t xml:space="preserve"/>
        </is>
      </c>
      <c r="E971" s="7" t="inlineStr">
        <is>
          <t xml:space="preserve"/>
        </is>
      </c>
      <c r="F971" s="7" t="inlineStr">
        <is>
          <t xml:space="preserve">ПОГ М</t>
        </is>
      </c>
      <c r="G971" s="7" t="inlineStr">
        <is>
          <t xml:space="preserve">1</t>
        </is>
      </c>
      <c r="H971" s="8" t="n">
        <v>817</v>
      </c>
      <c r="I971" s="20" t="n">
        <v>50.27</v>
      </c>
      <c r="J971" s="19" t="n">
        <v/>
      </c>
      <c r="K971" s="19" t="n">
        <f>ROUND(I971,2)+J971</f>
        <v>50.27</v>
      </c>
      <c r="L971" s="19" t="n">
        <f>ROUND(H971*ROUND(I971,2),2)</f>
        <v>41070.59</v>
      </c>
      <c r="M971" s="19" t="n">
        <v/>
      </c>
      <c r="N971" s="19" t="n">
        <f>L971+M971</f>
        <v>41070.59</v>
      </c>
      <c r="O971" s="8" t="n">
        <v>817</v>
      </c>
      <c r="P971" s="20" t="n" hidden="false">
        <v>270</v>
      </c>
      <c r="Q971" s="19" t="n" hidden="false">
        <v/>
      </c>
      <c r="R971" s="19" t="n" hidden="false">
        <f>P971+Q971</f>
        <v>270</v>
      </c>
      <c r="S971" s="19" t="n" hidden="false">
        <f>ROUND(O971*P971,2)</f>
        <v>220590</v>
      </c>
      <c r="T971" s="19" t="n" hidden="false">
        <v/>
      </c>
      <c r="U971" s="19" t="n" hidden="false">
        <f>S971+T971</f>
        <v>220590</v>
      </c>
      <c r="V971" s="21" t="n" hidden="false">
        <f>U971/N971-1</f>
        <v>4.370996618261389</v>
      </c>
      <c r="W971" s="8" t="n">
        <v>817</v>
      </c>
      <c r="X971" s="20" t="n" hidden="false">
        <v>185</v>
      </c>
      <c r="Y971" s="19" t="n" hidden="false">
        <v/>
      </c>
      <c r="Z971" s="19" t="n" hidden="false">
        <f>X971+Y971</f>
        <v>185</v>
      </c>
      <c r="AA971" s="19" t="n" hidden="false">
        <f>ROUND(W971*X971,2)</f>
        <v>151145</v>
      </c>
      <c r="AB971" s="19" t="n" hidden="false">
        <v/>
      </c>
      <c r="AC971" s="19" t="n" hidden="false">
        <f>AA971+AB971</f>
        <v>151145</v>
      </c>
      <c r="AD971" s="21" t="n" hidden="false">
        <f>AC971/N971-1</f>
        <v>2.680127312512433</v>
      </c>
      <c r="AE971" s="8" t="n">
        <v>817</v>
      </c>
      <c r="AF971" s="20" t="n" hidden="false">
        <v>80</v>
      </c>
      <c r="AG971" s="19" t="n" hidden="false">
        <v/>
      </c>
      <c r="AH971" s="19" t="n" hidden="false">
        <f>AF971+AG971</f>
        <v>80</v>
      </c>
      <c r="AI971" s="19" t="n" hidden="false">
        <f>ROUND(AE971*AF971,2)</f>
        <v>65360</v>
      </c>
      <c r="AJ971" s="19" t="n" hidden="false">
        <v/>
      </c>
      <c r="AK971" s="19" t="n" hidden="false">
        <f>AI971+AJ971</f>
        <v>65360</v>
      </c>
      <c r="AL971" s="21" t="n" hidden="false">
        <f>AK971/N971-1</f>
        <v>0.5914064054107819</v>
      </c>
      <c r="AM971" s="8" t="n">
        <v>817</v>
      </c>
      <c r="AN971" s="20" t="n" hidden="false">
        <v>250</v>
      </c>
      <c r="AO971" s="19" t="n" hidden="false">
        <v/>
      </c>
      <c r="AP971" s="19" t="n" hidden="false">
        <f>AN971+AO971</f>
        <v>250</v>
      </c>
      <c r="AQ971" s="19" t="n" hidden="false">
        <f>ROUND(AM971*AN971,2)</f>
        <v>204250</v>
      </c>
      <c r="AR971" s="19" t="n" hidden="false">
        <v/>
      </c>
      <c r="AS971" s="19" t="n" hidden="false">
        <f>AQ971+AR971</f>
        <v>204250</v>
      </c>
      <c r="AT971" s="21" t="n" hidden="false">
        <f>AS971/N971-1</f>
        <v>3.9731450169086937</v>
      </c>
    </row>
    <row r="972" customFormat="false" hidden="true" outlineLevel="0" collapsed="false">
      <c r="A972" s="18" t="inlineStr">
        <is>
          <t xml:space="preserve">1.1.1.1.1.1.2.2.4</t>
        </is>
      </c>
      <c r="B972" s="18" t="inlineStr">
        <is>
          <t xml:space="preserve"/>
        </is>
      </c>
      <c r="C972" s="22" t="inlineStr">
        <is>
          <t xml:space="preserve">Уголок стальной_ / 50х5 мм</t>
        </is>
      </c>
      <c r="D972" s="7" t="inlineStr">
        <is>
          <t xml:space="preserve"/>
        </is>
      </c>
      <c r="E972" s="7" t="inlineStr">
        <is>
          <t xml:space="preserve"/>
        </is>
      </c>
      <c r="F972" s="7" t="inlineStr">
        <is>
          <t xml:space="preserve">ПОГ М</t>
        </is>
      </c>
      <c r="G972" s="7" t="inlineStr">
        <is>
          <t xml:space="preserve">1</t>
        </is>
      </c>
      <c r="H972" s="8" t="n">
        <v>129</v>
      </c>
      <c r="I972" s="20" t="n">
        <v>222.43</v>
      </c>
      <c r="J972" s="19" t="n">
        <v/>
      </c>
      <c r="K972" s="19" t="n">
        <f>ROUND(I972,2)+J972</f>
        <v>222.43</v>
      </c>
      <c r="L972" s="19" t="n">
        <f>ROUND(H972*ROUND(I972,2),2)</f>
        <v>28693.47</v>
      </c>
      <c r="M972" s="19" t="n">
        <v/>
      </c>
      <c r="N972" s="19" t="n">
        <f>L972+M972</f>
        <v>28693.47</v>
      </c>
      <c r="O972" s="8" t="n">
        <v>129</v>
      </c>
      <c r="P972" s="20" t="n" hidden="false">
        <v>298</v>
      </c>
      <c r="Q972" s="19" t="n" hidden="false">
        <v/>
      </c>
      <c r="R972" s="19" t="n" hidden="false">
        <f>P972+Q972</f>
        <v>298</v>
      </c>
      <c r="S972" s="19" t="n" hidden="false">
        <f>ROUND(O972*P972,2)</f>
        <v>38442</v>
      </c>
      <c r="T972" s="19" t="n" hidden="false">
        <v/>
      </c>
      <c r="U972" s="19" t="n" hidden="false">
        <f>S972+T972</f>
        <v>38442</v>
      </c>
      <c r="V972" s="21" t="n" hidden="false">
        <f>U972/N972-1</f>
        <v>0.33974733624061493</v>
      </c>
      <c r="W972" s="8" t="n">
        <v>129</v>
      </c>
      <c r="X972" s="20" t="n" hidden="false">
        <v>720</v>
      </c>
      <c r="Y972" s="19" t="n" hidden="false">
        <v/>
      </c>
      <c r="Z972" s="19" t="n" hidden="false">
        <f>X972+Y972</f>
        <v>720</v>
      </c>
      <c r="AA972" s="19" t="n" hidden="false">
        <f>ROUND(W972*X972,2)</f>
        <v>92880</v>
      </c>
      <c r="AB972" s="19" t="n" hidden="false">
        <v/>
      </c>
      <c r="AC972" s="19" t="n" hidden="false">
        <f>AA972+AB972</f>
        <v>92880</v>
      </c>
      <c r="AD972" s="21" t="n" hidden="false">
        <f>AC972/N972-1</f>
        <v>2.2369734298430966</v>
      </c>
      <c r="AE972" s="8" t="n">
        <v>129</v>
      </c>
      <c r="AF972" s="20" t="n" hidden="false">
        <v>300</v>
      </c>
      <c r="AG972" s="19" t="n" hidden="false">
        <v/>
      </c>
      <c r="AH972" s="19" t="n" hidden="false">
        <f>AF972+AG972</f>
        <v>300</v>
      </c>
      <c r="AI972" s="19" t="n" hidden="false">
        <f>ROUND(AE972*AF972,2)</f>
        <v>38700</v>
      </c>
      <c r="AJ972" s="19" t="n" hidden="false">
        <v/>
      </c>
      <c r="AK972" s="19" t="n" hidden="false">
        <f>AI972+AJ972</f>
        <v>38700</v>
      </c>
      <c r="AL972" s="21" t="n" hidden="false">
        <f>AK972/N972-1</f>
        <v>0.34873892910129034</v>
      </c>
      <c r="AM972" s="8" t="n">
        <v>129</v>
      </c>
      <c r="AN972" s="20" t="n" hidden="false">
        <v>910</v>
      </c>
      <c r="AO972" s="19" t="n" hidden="false">
        <v/>
      </c>
      <c r="AP972" s="19" t="n" hidden="false">
        <f>AN972+AO972</f>
        <v>910</v>
      </c>
      <c r="AQ972" s="19" t="n" hidden="false">
        <f>ROUND(AM972*AN972,2)</f>
        <v>117390</v>
      </c>
      <c r="AR972" s="19" t="n" hidden="false">
        <v/>
      </c>
      <c r="AS972" s="19" t="n" hidden="false">
        <f>AQ972+AR972</f>
        <v>117390</v>
      </c>
      <c r="AT972" s="21" t="n" hidden="false">
        <f>AS972/N972-1</f>
        <v>3.091174751607247</v>
      </c>
    </row>
    <row r="973" customFormat="false" hidden="true" outlineLevel="0" collapsed="false">
      <c r="A973" s="18" t="inlineStr">
        <is>
          <t xml:space="preserve">1.1.1.1.1.1.2.2.5</t>
        </is>
      </c>
      <c r="B973" s="18" t="inlineStr">
        <is>
          <t xml:space="preserve"/>
        </is>
      </c>
      <c r="C973" s="22" t="inlineStr">
        <is>
          <t xml:space="preserve">Лента бандажная_ / 27х7</t>
        </is>
      </c>
      <c r="D973" s="7" t="inlineStr">
        <is>
          <t xml:space="preserve">NA1001 43 шт= 43*20</t>
        </is>
      </c>
      <c r="E973" s="7" t="inlineStr">
        <is>
          <t xml:space="preserve"/>
        </is>
      </c>
      <c r="F973" s="7" t="inlineStr">
        <is>
          <t xml:space="preserve">ПОГ М</t>
        </is>
      </c>
      <c r="G973" s="7" t="inlineStr">
        <is>
          <t xml:space="preserve">1</t>
        </is>
      </c>
      <c r="H973" s="8" t="n">
        <v>860</v>
      </c>
      <c r="I973" s="20" t="n">
        <v>20</v>
      </c>
      <c r="J973" s="19" t="n">
        <v/>
      </c>
      <c r="K973" s="19" t="n">
        <f>ROUND(I973,2)+J973</f>
        <v>20</v>
      </c>
      <c r="L973" s="19" t="n">
        <f>ROUND(H973*ROUND(I973,2),2)</f>
        <v>17200</v>
      </c>
      <c r="M973" s="19" t="n">
        <v/>
      </c>
      <c r="N973" s="19" t="n">
        <f>L973+M973</f>
        <v>17200</v>
      </c>
      <c r="O973" s="8" t="n">
        <v>860</v>
      </c>
      <c r="P973" s="20" t="n" hidden="false">
        <v>14</v>
      </c>
      <c r="Q973" s="19" t="n" hidden="false">
        <v/>
      </c>
      <c r="R973" s="19" t="n" hidden="false">
        <f>P973+Q973</f>
        <v>14</v>
      </c>
      <c r="S973" s="19" t="n" hidden="false">
        <f>ROUND(O973*P973,2)</f>
        <v>12040</v>
      </c>
      <c r="T973" s="19" t="n" hidden="false">
        <v/>
      </c>
      <c r="U973" s="19" t="n" hidden="false">
        <f>S973+T973</f>
        <v>12040</v>
      </c>
      <c r="V973" s="21" t="n" hidden="false">
        <f>U973/N973-1</f>
        <v>-0.30000000000000004</v>
      </c>
      <c r="W973" s="8" t="n">
        <v>860</v>
      </c>
      <c r="X973" s="20" t="n" hidden="false">
        <v>165</v>
      </c>
      <c r="Y973" s="19" t="n" hidden="false">
        <v/>
      </c>
      <c r="Z973" s="19" t="n" hidden="false">
        <f>X973+Y973</f>
        <v>165</v>
      </c>
      <c r="AA973" s="19" t="n" hidden="false">
        <f>ROUND(W973*X973,2)</f>
        <v>141900</v>
      </c>
      <c r="AB973" s="19" t="n" hidden="false">
        <v/>
      </c>
      <c r="AC973" s="19" t="n" hidden="false">
        <f>AA973+AB973</f>
        <v>141900</v>
      </c>
      <c r="AD973" s="21" t="n" hidden="false">
        <f>AC973/N973-1</f>
        <v>7.25</v>
      </c>
      <c r="AE973" s="8" t="n">
        <v>860</v>
      </c>
      <c r="AF973" s="20" t="n" hidden="false">
        <v>140</v>
      </c>
      <c r="AG973" s="19" t="n" hidden="false">
        <v/>
      </c>
      <c r="AH973" s="19" t="n" hidden="false">
        <f>AF973+AG973</f>
        <v>140</v>
      </c>
      <c r="AI973" s="19" t="n" hidden="false">
        <f>ROUND(AE973*AF973,2)</f>
        <v>120400</v>
      </c>
      <c r="AJ973" s="19" t="n" hidden="false">
        <v/>
      </c>
      <c r="AK973" s="19" t="n" hidden="false">
        <f>AI973+AJ973</f>
        <v>120400</v>
      </c>
      <c r="AL973" s="21" t="n" hidden="false">
        <f>AK973/N973-1</f>
        <v>6</v>
      </c>
      <c r="AM973" s="8" t="n">
        <v>860</v>
      </c>
      <c r="AN973" s="20" t="n" hidden="false">
        <v>160</v>
      </c>
      <c r="AO973" s="19" t="n" hidden="false">
        <v/>
      </c>
      <c r="AP973" s="19" t="n" hidden="false">
        <f>AN973+AO973</f>
        <v>160</v>
      </c>
      <c r="AQ973" s="19" t="n" hidden="false">
        <f>ROUND(AM973*AN973,2)</f>
        <v>137600</v>
      </c>
      <c r="AR973" s="19" t="n" hidden="false">
        <v/>
      </c>
      <c r="AS973" s="19" t="n" hidden="false">
        <f>AQ973+AR973</f>
        <v>137600</v>
      </c>
      <c r="AT973" s="21" t="n" hidden="false">
        <f>AS973/N973-1</f>
        <v>7</v>
      </c>
    </row>
    <row r="974" customFormat="false" hidden="false" outlineLevel="0" collapsed="false">
      <c r="A974" s="14" t="inlineStr">
        <is>
          <t xml:space="preserve">1.1.1.1.1.2</t>
        </is>
      </c>
      <c r="B974" s="14" t="inlineStr">
        <is>
          <t xml:space="preserve"/>
        </is>
      </c>
      <c r="C974" s="14" t="inlineStr">
        <is>
          <t xml:space="preserve">Пуско-наладочные работы</t>
        </is>
      </c>
      <c r="D974" s="6" t="inlineStr">
        <is>
          <t xml:space="preserve"/>
        </is>
      </c>
      <c r="E974" s="6" t="inlineStr">
        <is>
          <t xml:space="preserve"/>
        </is>
      </c>
      <c r="F974" s="6" t="inlineStr">
        <is>
          <t xml:space="preserve"/>
        </is>
      </c>
      <c r="G974" s="6" t="inlineStr">
        <is>
          <t xml:space="preserve"/>
        </is>
      </c>
      <c r="H974" s="15" t="n">
        <v/>
      </c>
      <c r="I974" s="16" t="n">
        <v/>
      </c>
      <c r="J974" s="16" t="n">
        <v/>
      </c>
      <c r="K974" s="16" t="n">
        <v/>
      </c>
      <c r="L974" s="16" t="n">
        <f>L975+L976</f>
        <v>0</v>
      </c>
      <c r="M974" s="16" t="n">
        <f>M975+M976</f>
        <v>0</v>
      </c>
      <c r="N974" s="16" t="n">
        <f>N975+N976</f>
        <v>0</v>
      </c>
      <c r="O974" s="15" t="n">
        <v/>
      </c>
      <c r="P974" s="16" t="n" hidden="false">
        <v/>
      </c>
      <c r="Q974" s="16" t="n" hidden="false">
        <v/>
      </c>
      <c r="R974" s="16" t="n" hidden="false">
        <v/>
      </c>
      <c r="S974" s="16" t="n" hidden="false">
        <f>S975+S976</f>
        <v>0</v>
      </c>
      <c r="T974" s="16" t="n" hidden="false">
        <f>T975+T976</f>
        <v>309087</v>
      </c>
      <c r="U974" s="16" t="n" hidden="false">
        <f>U975+U976</f>
        <v>309087</v>
      </c>
      <c r="V974" s="17" t="n" hidden="false">
        <f>U974/N974-1</f>
        <v>Infinity</v>
      </c>
      <c r="W974" s="15" t="n">
        <v/>
      </c>
      <c r="X974" s="16" t="n" hidden="false">
        <v/>
      </c>
      <c r="Y974" s="16" t="n" hidden="false">
        <v/>
      </c>
      <c r="Z974" s="16" t="n" hidden="false">
        <v/>
      </c>
      <c r="AA974" s="16" t="n" hidden="false">
        <f>AA975+AA976</f>
        <v>0</v>
      </c>
      <c r="AB974" s="16" t="n" hidden="false">
        <f>AB975+AB976</f>
        <v>34671.56</v>
      </c>
      <c r="AC974" s="16" t="n" hidden="false">
        <f>AC975+AC976</f>
        <v>34671.56</v>
      </c>
      <c r="AD974" s="17" t="n" hidden="false">
        <f>AC974/N974-1</f>
        <v>Infinity</v>
      </c>
      <c r="AE974" s="15" t="n">
        <v/>
      </c>
      <c r="AF974" s="16" t="n" hidden="false">
        <v/>
      </c>
      <c r="AG974" s="16" t="n" hidden="false">
        <v/>
      </c>
      <c r="AH974" s="16" t="n" hidden="false">
        <v/>
      </c>
      <c r="AI974" s="16" t="n" hidden="false">
        <f>AI975+AI976</f>
        <v>0</v>
      </c>
      <c r="AJ974" s="16" t="n" hidden="false">
        <f>AJ975+AJ976</f>
        <v>785850</v>
      </c>
      <c r="AK974" s="16" t="n" hidden="false">
        <f>AK975+AK976</f>
        <v>785850</v>
      </c>
      <c r="AL974" s="17" t="n" hidden="false">
        <f>AK974/N974-1</f>
        <v>Infinity</v>
      </c>
      <c r="AM974" s="15" t="n">
        <v/>
      </c>
      <c r="AN974" s="16" t="n" hidden="false">
        <v/>
      </c>
      <c r="AO974" s="16" t="n" hidden="false">
        <v/>
      </c>
      <c r="AP974" s="16" t="n" hidden="false">
        <v/>
      </c>
      <c r="AQ974" s="16" t="n" hidden="false">
        <f>AQ975+AQ976</f>
        <v>0</v>
      </c>
      <c r="AR974" s="16" t="n" hidden="false">
        <f>AR975+AR976</f>
        <v>300000</v>
      </c>
      <c r="AS974" s="16" t="n" hidden="false">
        <f>AS975+AS976</f>
        <v>300000</v>
      </c>
      <c r="AT974" s="17" t="n" hidden="false">
        <f>AS974/N974-1</f>
        <v>Infinity</v>
      </c>
    </row>
    <row r="975" customFormat="false" hidden="false" outlineLevel="0" collapsed="false">
      <c r="A975" s="18" t="inlineStr">
        <is>
          <t xml:space="preserve">1.1.1.1.1.2.1</t>
        </is>
      </c>
      <c r="B975" s="18" t="inlineStr">
        <is>
          <t xml:space="preserve"/>
        </is>
      </c>
      <c r="C975" s="18" t="inlineStr">
        <is>
          <t xml:space="preserve">Пуско-наладочные работы СКБ (СОШ, ДОУ) ЭОМ (от полного СМР, кроме раздела ВРУ)</t>
        </is>
      </c>
      <c r="D975" s="7" t="inlineStr">
        <is>
          <t xml:space="preserve"/>
        </is>
      </c>
      <c r="E975" s="7" t="inlineStr">
        <is>
          <t xml:space="preserve">Относится к школам, детским садам 5%.
База для расчета ПНР без раздела ВРУ.</t>
        </is>
      </c>
      <c r="F975" s="7" t="inlineStr">
        <is>
          <t xml:space="preserve">комплекс</t>
        </is>
      </c>
      <c r="G975" s="7" t="inlineStr">
        <is>
          <t xml:space="preserve">1</t>
        </is>
      </c>
      <c r="H975" s="8" t="n">
        <v>1</v>
      </c>
      <c r="I975" s="19" t="n">
        <v/>
      </c>
      <c r="J975" s="20" t="n">
        <v>0</v>
      </c>
      <c r="K975" s="19" t="n">
        <f>I975+ROUND(J975,2)</f>
        <v>0</v>
      </c>
      <c r="L975" s="19" t="n">
        <v/>
      </c>
      <c r="M975" s="19" t="n">
        <f>ROUND(H975*ROUND(J975,2),2)</f>
        <v>0</v>
      </c>
      <c r="N975" s="19" t="n">
        <f>L975+M975</f>
        <v>0</v>
      </c>
      <c r="O975" s="8" t="n">
        <v>1</v>
      </c>
      <c r="P975" s="19" t="n" hidden="false">
        <v/>
      </c>
      <c r="Q975" s="20" t="n" hidden="false">
        <v>62544</v>
      </c>
      <c r="R975" s="19" t="n" hidden="false">
        <f>P975+Q975</f>
        <v>62544</v>
      </c>
      <c r="S975" s="19" t="n" hidden="false">
        <v/>
      </c>
      <c r="T975" s="19" t="n" hidden="false">
        <f>ROUND(O975*Q975,2)</f>
        <v>62544</v>
      </c>
      <c r="U975" s="19" t="n" hidden="false">
        <f>S975+T975</f>
        <v>62544</v>
      </c>
      <c r="V975" s="21" t="n" hidden="false">
        <f>U975/N975-1</f>
        <v>Infinity</v>
      </c>
      <c r="W975" s="8" t="n">
        <v>1</v>
      </c>
      <c r="X975" s="19" t="n" hidden="false">
        <v/>
      </c>
      <c r="Y975" s="20" t="n" hidden="false">
        <v>17335.78</v>
      </c>
      <c r="Z975" s="19" t="n" hidden="false">
        <f>X975+Y975</f>
        <v>17335.78</v>
      </c>
      <c r="AA975" s="19" t="n" hidden="false">
        <v/>
      </c>
      <c r="AB975" s="19" t="n" hidden="false">
        <f>ROUND(W975*Y975,2)</f>
        <v>17335.78</v>
      </c>
      <c r="AC975" s="19" t="n" hidden="false">
        <f>AA975+AB975</f>
        <v>17335.78</v>
      </c>
      <c r="AD975" s="21" t="n" hidden="false">
        <f>AC975/N975-1</f>
        <v>Infinity</v>
      </c>
      <c r="AE975" s="8" t="n">
        <v>1</v>
      </c>
      <c r="AF975" s="19" t="n" hidden="false">
        <v/>
      </c>
      <c r="AG975" s="20" t="n" hidden="false">
        <v>261950</v>
      </c>
      <c r="AH975" s="19" t="n" hidden="false">
        <f>AF975+AG975</f>
        <v>261950</v>
      </c>
      <c r="AI975" s="19" t="n" hidden="false">
        <v/>
      </c>
      <c r="AJ975" s="19" t="n" hidden="false">
        <f>ROUND(AE975*AG975,2)</f>
        <v>261950</v>
      </c>
      <c r="AK975" s="19" t="n" hidden="false">
        <f>AI975+AJ975</f>
        <v>261950</v>
      </c>
      <c r="AL975" s="21" t="n" hidden="false">
        <f>AK975/N975-1</f>
        <v>Infinity</v>
      </c>
      <c r="AM975" s="8" t="n">
        <v>1</v>
      </c>
      <c r="AN975" s="19" t="n" hidden="false">
        <v/>
      </c>
      <c r="AO975" s="20" t="n" hidden="false">
        <v>100000</v>
      </c>
      <c r="AP975" s="19" t="n" hidden="false">
        <f>AN975+AO975</f>
        <v>100000</v>
      </c>
      <c r="AQ975" s="19" t="n" hidden="false">
        <v/>
      </c>
      <c r="AR975" s="19" t="n" hidden="false">
        <f>ROUND(AM975*AO975,2)</f>
        <v>100000</v>
      </c>
      <c r="AS975" s="19" t="n" hidden="false">
        <f>AQ975+AR975</f>
        <v>100000</v>
      </c>
      <c r="AT975" s="21" t="n" hidden="false">
        <f>AS975/N975-1</f>
        <v>Infinity</v>
      </c>
    </row>
    <row r="976" customFormat="false" hidden="false" outlineLevel="0" collapsed="false">
      <c r="A976" s="18" t="inlineStr">
        <is>
          <t xml:space="preserve">1.1.1.1.1.2.2</t>
        </is>
      </c>
      <c r="B976" s="18" t="inlineStr">
        <is>
          <t xml:space="preserve"/>
        </is>
      </c>
      <c r="C976" s="18" t="inlineStr">
        <is>
          <t xml:space="preserve">Сдача систем в эксплуатирующую организацию СКБ (СОШ, ДОУ)</t>
        </is>
      </c>
      <c r="D976" s="7" t="inlineStr">
        <is>
          <t xml:space="preserve"/>
        </is>
      </c>
      <c r="E976"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976" s="7" t="inlineStr">
        <is>
          <t xml:space="preserve">комплекс</t>
        </is>
      </c>
      <c r="G976" s="7" t="inlineStr">
        <is>
          <t xml:space="preserve">1</t>
        </is>
      </c>
      <c r="H976" s="8" t="n">
        <v>1</v>
      </c>
      <c r="I976" s="19" t="n">
        <v/>
      </c>
      <c r="J976" s="20" t="n">
        <v>0</v>
      </c>
      <c r="K976" s="19" t="n">
        <f>I976+ROUND(J976,2)</f>
        <v>0</v>
      </c>
      <c r="L976" s="19" t="n">
        <v/>
      </c>
      <c r="M976" s="19" t="n">
        <f>ROUND(H976*ROUND(J976,2),2)</f>
        <v>0</v>
      </c>
      <c r="N976" s="19" t="n">
        <f>L976+M976</f>
        <v>0</v>
      </c>
      <c r="O976" s="8" t="n">
        <v>1</v>
      </c>
      <c r="P976" s="19" t="n" hidden="false">
        <v/>
      </c>
      <c r="Q976" s="20" t="n" hidden="false">
        <v>246543</v>
      </c>
      <c r="R976" s="19" t="n" hidden="false">
        <f>P976+Q976</f>
        <v>246543</v>
      </c>
      <c r="S976" s="19" t="n" hidden="false">
        <v/>
      </c>
      <c r="T976" s="19" t="n" hidden="false">
        <f>ROUND(O976*Q976,2)</f>
        <v>246543</v>
      </c>
      <c r="U976" s="19" t="n" hidden="false">
        <f>S976+T976</f>
        <v>246543</v>
      </c>
      <c r="V976" s="21" t="n" hidden="false">
        <f>U976/N976-1</f>
        <v>Infinity</v>
      </c>
      <c r="W976" s="8" t="n">
        <v>1</v>
      </c>
      <c r="X976" s="19" t="n" hidden="false">
        <v/>
      </c>
      <c r="Y976" s="20" t="n" hidden="false">
        <v>17335.78</v>
      </c>
      <c r="Z976" s="19" t="n" hidden="false">
        <f>X976+Y976</f>
        <v>17335.78</v>
      </c>
      <c r="AA976" s="19" t="n" hidden="false">
        <v/>
      </c>
      <c r="AB976" s="19" t="n" hidden="false">
        <f>ROUND(W976*Y976,2)</f>
        <v>17335.78</v>
      </c>
      <c r="AC976" s="19" t="n" hidden="false">
        <f>AA976+AB976</f>
        <v>17335.78</v>
      </c>
      <c r="AD976" s="21" t="n" hidden="false">
        <f>AC976/N976-1</f>
        <v>Infinity</v>
      </c>
      <c r="AE976" s="8" t="n">
        <v>1</v>
      </c>
      <c r="AF976" s="19" t="n" hidden="false">
        <v/>
      </c>
      <c r="AG976" s="20" t="n" hidden="false">
        <v>523900</v>
      </c>
      <c r="AH976" s="19" t="n" hidden="false">
        <f>AF976+AG976</f>
        <v>523900</v>
      </c>
      <c r="AI976" s="19" t="n" hidden="false">
        <v/>
      </c>
      <c r="AJ976" s="19" t="n" hidden="false">
        <f>ROUND(AE976*AG976,2)</f>
        <v>523900</v>
      </c>
      <c r="AK976" s="19" t="n" hidden="false">
        <f>AI976+AJ976</f>
        <v>523900</v>
      </c>
      <c r="AL976" s="21" t="n" hidden="false">
        <f>AK976/N976-1</f>
        <v>Infinity</v>
      </c>
      <c r="AM976" s="8" t="n">
        <v>1</v>
      </c>
      <c r="AN976" s="19" t="n" hidden="false">
        <v/>
      </c>
      <c r="AO976" s="20" t="n" hidden="false">
        <v>200000</v>
      </c>
      <c r="AP976" s="19" t="n" hidden="false">
        <f>AN976+AO976</f>
        <v>200000</v>
      </c>
      <c r="AQ976" s="19" t="n" hidden="false">
        <v/>
      </c>
      <c r="AR976" s="19" t="n" hidden="false">
        <f>ROUND(AM976*AO976,2)</f>
        <v>200000</v>
      </c>
      <c r="AS976" s="19" t="n" hidden="false">
        <f>AQ976+AR976</f>
        <v>200000</v>
      </c>
      <c r="AT976" s="21" t="n" hidden="false">
        <f>AS976/N976-1</f>
        <v>Infinity</v>
      </c>
    </row>
    <row r="977" customFormat="false" hidden="false" outlineLevel="0" collapsed="false">
      <c r="A977" s="24" t="inlineStr">
        <is>
          <t xml:space="preserve"/>
        </is>
      </c>
      <c r="B977" s="24" t="inlineStr">
        <is>
          <t xml:space="preserve"/>
        </is>
      </c>
      <c r="C977" s="24" t="inlineStr">
        <is>
          <t xml:space="preserve">ВСЕГО затрат на выполнение полного комплекса работ</t>
        </is>
      </c>
      <c r="D977" s="25" t="inlineStr">
        <is>
          <t xml:space="preserve"/>
        </is>
      </c>
      <c r="E977" s="25" t="inlineStr">
        <is>
          <t xml:space="preserve"/>
        </is>
      </c>
      <c r="F977" s="25" t="inlineStr">
        <is>
          <t xml:space="preserve"/>
        </is>
      </c>
      <c r="G977" s="25" t="inlineStr">
        <is>
          <t xml:space="preserve"/>
        </is>
      </c>
      <c r="H977" s="26" t="n">
        <v/>
      </c>
      <c r="I977" s="27" t="n">
        <v/>
      </c>
      <c r="J977" s="27" t="n">
        <v/>
      </c>
      <c r="K977" s="27" t="n">
        <v/>
      </c>
      <c r="L977" s="27" t="n">
        <f>L953</f>
        <v>1362068.52</v>
      </c>
      <c r="M977" s="27" t="n">
        <f>M953</f>
        <v>2760922</v>
      </c>
      <c r="N977" s="27" t="n">
        <f>N953</f>
        <v>4122990.52</v>
      </c>
      <c r="O977" s="26" t="n">
        <v/>
      </c>
      <c r="P977" s="27" t="n" hidden="false">
        <v/>
      </c>
      <c r="Q977" s="27" t="n" hidden="false">
        <v/>
      </c>
      <c r="R977" s="27" t="n" hidden="false">
        <v/>
      </c>
      <c r="S977" s="27" t="n" hidden="false">
        <f>S953</f>
        <v>2507304.2</v>
      </c>
      <c r="T977" s="27" t="n" hidden="false">
        <f>T953</f>
        <v>4140202.2</v>
      </c>
      <c r="U977" s="27" t="n" hidden="false">
        <f>U953</f>
        <v>6647506.4</v>
      </c>
      <c r="V977" s="34" t="n" hidden="false">
        <f>U977/N977-1</f>
        <v>0.6123021306389034</v>
      </c>
      <c r="W977" s="26" t="n">
        <v/>
      </c>
      <c r="X977" s="27" t="n" hidden="false">
        <v/>
      </c>
      <c r="Y977" s="27" t="n" hidden="false">
        <v/>
      </c>
      <c r="Z977" s="27" t="n" hidden="false">
        <v/>
      </c>
      <c r="AA977" s="27" t="n" hidden="false">
        <f>AA953</f>
        <v>2526642.22</v>
      </c>
      <c r="AB977" s="27" t="n" hidden="false">
        <f>AB953</f>
        <v>4684151.56</v>
      </c>
      <c r="AC977" s="27" t="n" hidden="false">
        <f>AC953</f>
        <v>7210793.78</v>
      </c>
      <c r="AD977" s="34" t="n" hidden="false">
        <f>AC977/N977-1</f>
        <v>0.748923201501807</v>
      </c>
      <c r="AE977" s="26" t="n">
        <v/>
      </c>
      <c r="AF977" s="27" t="n" hidden="false">
        <v/>
      </c>
      <c r="AG977" s="27" t="n" hidden="false">
        <v/>
      </c>
      <c r="AH977" s="27" t="n" hidden="false">
        <v/>
      </c>
      <c r="AI977" s="27" t="n" hidden="false">
        <f>AI953</f>
        <v>2080682.42</v>
      </c>
      <c r="AJ977" s="27" t="n" hidden="false">
        <f>AJ953</f>
        <v>6024850</v>
      </c>
      <c r="AK977" s="27" t="n" hidden="false">
        <f>AK953</f>
        <v>8105532.42</v>
      </c>
      <c r="AL977" s="34" t="n" hidden="false">
        <f>AK977/N977-1</f>
        <v>0.9659352551700748</v>
      </c>
      <c r="AM977" s="26" t="n">
        <v/>
      </c>
      <c r="AN977" s="27" t="n" hidden="false">
        <v/>
      </c>
      <c r="AO977" s="27" t="n" hidden="false">
        <v/>
      </c>
      <c r="AP977" s="27" t="n" hidden="false">
        <v/>
      </c>
      <c r="AQ977" s="27" t="n" hidden="false">
        <f>AQ953</f>
        <v>2890471.3</v>
      </c>
      <c r="AR977" s="27" t="n" hidden="false">
        <f>AR953</f>
        <v>6092500</v>
      </c>
      <c r="AS977" s="27" t="n" hidden="false">
        <f>AS953</f>
        <v>8982971.3</v>
      </c>
      <c r="AT977" s="34" t="n" hidden="false">
        <f>AS977/N977-1</f>
        <v>1.178751383595226</v>
      </c>
    </row>
    <row r="978" customFormat="false" hidden="false" customHeight="1" outlineLevel="0" collapsed="false" ht="22" height="22">
      <c r="A978" s="1"/>
      <c r="B978" s="35" t="inlineStr">
        <is>
          <t xml:space="preserve">Дополнительные параметры</t>
        </is>
      </c>
      <c r="C978" s="35" t="inlineStr">
        <is>
          <t xml:space="preserve"/>
        </is>
      </c>
      <c r="D978" s="35" t="inlineStr">
        <is>
          <t xml:space="preserve"/>
        </is>
      </c>
      <c r="E978" s="35" t="inlineStr">
        <is>
          <t xml:space="preserve"/>
        </is>
      </c>
      <c r="F978" s="35" t="inlineStr">
        <is>
          <t xml:space="preserve"/>
        </is>
      </c>
      <c r="G978" s="35" t="inlineStr">
        <is>
          <t xml:space="preserve"/>
        </is>
      </c>
      <c r="H978" s="35" t="inlineStr">
        <is>
          <t xml:space="preserve"/>
        </is>
      </c>
      <c r="I978" s="35" t="inlineStr">
        <is>
          <t xml:space="preserve"/>
        </is>
      </c>
      <c r="J978" s="35" t="inlineStr">
        <is>
          <t xml:space="preserve"/>
        </is>
      </c>
      <c r="K978" s="35" t="inlineStr">
        <is>
          <t xml:space="preserve"/>
        </is>
      </c>
    </row>
    <row r="979" customFormat="false" hidden="false" customHeight="1" outlineLevel="0" collapsed="false" ht="16" height="16">
      <c r="A979" s="36" t="n">
        <v>1</v>
      </c>
      <c r="B979" s="18" t="inlineStr">
        <is>
          <t xml:space="preserve">Наличие авансирования</t>
        </is>
      </c>
      <c r="C979" s="18"/>
      <c r="D979" s="18" t="inlineStr">
        <is>
          <t xml:space="preserve">да (%)/нет</t>
        </is>
      </c>
      <c r="E979" s="18" t="inlineStr">
        <is>
          <t xml:space="preserve"/>
        </is>
      </c>
      <c r="F979" s="18" t="inlineStr">
        <is>
          <t xml:space="preserve"/>
        </is>
      </c>
      <c r="G979" s="18" t="inlineStr">
        <is>
          <t xml:space="preserve"/>
        </is>
      </c>
      <c r="H979" s="18" t="inlineStr">
        <is>
          <t xml:space="preserve"/>
        </is>
      </c>
      <c r="I979" s="18" t="inlineStr">
        <is>
          <t xml:space="preserve"/>
        </is>
      </c>
      <c r="J979" s="18" t="inlineStr">
        <is>
          <t xml:space="preserve"/>
        </is>
      </c>
      <c r="K979" s="18" t="inlineStr">
        <is>
          <t xml:space="preserve"/>
        </is>
      </c>
      <c r="L979" s="18" t="inlineStr">
        <is>
          <t xml:space="preserve"/>
        </is>
      </c>
      <c r="M979" s="18" t="inlineStr">
        <is>
          <t xml:space="preserve"/>
        </is>
      </c>
      <c r="N979" s="18" t="inlineStr">
        <is>
          <t xml:space="preserve"/>
        </is>
      </c>
      <c r="O979" s="18" t="inlineStr">
        <is>
          <t xml:space="preserve">Да (20%)</t>
        </is>
      </c>
      <c r="P979" s="18" t="inlineStr">
        <is>
          <t xml:space="preserve"/>
        </is>
      </c>
      <c r="Q979" s="18" t="inlineStr">
        <is>
          <t xml:space="preserve"/>
        </is>
      </c>
      <c r="R979" s="18" t="inlineStr">
        <is>
          <t xml:space="preserve"/>
        </is>
      </c>
      <c r="S979" s="18" t="inlineStr">
        <is>
          <t xml:space="preserve"/>
        </is>
      </c>
      <c r="T979" s="18" t="inlineStr">
        <is>
          <t xml:space="preserve"/>
        </is>
      </c>
      <c r="U979" s="18" t="inlineStr">
        <is>
          <t xml:space="preserve"/>
        </is>
      </c>
      <c r="V979" s="18" t="inlineStr">
        <is>
          <t xml:space="preserve"/>
        </is>
      </c>
      <c r="W979" s="18" t="inlineStr">
        <is>
          <t xml:space="preserve">Да, под выполненные работы.</t>
        </is>
      </c>
      <c r="X979" s="18" t="inlineStr">
        <is>
          <t xml:space="preserve"/>
        </is>
      </c>
      <c r="Y979" s="18" t="inlineStr">
        <is>
          <t xml:space="preserve"/>
        </is>
      </c>
      <c r="Z979" s="18" t="inlineStr">
        <is>
          <t xml:space="preserve"/>
        </is>
      </c>
      <c r="AA979" s="18" t="inlineStr">
        <is>
          <t xml:space="preserve"/>
        </is>
      </c>
      <c r="AB979" s="18" t="inlineStr">
        <is>
          <t xml:space="preserve"/>
        </is>
      </c>
      <c r="AC979" s="18" t="inlineStr">
        <is>
          <t xml:space="preserve"/>
        </is>
      </c>
      <c r="AD979" s="18" t="inlineStr">
        <is>
          <t xml:space="preserve"/>
        </is>
      </c>
      <c r="AE979" s="18" t="inlineStr">
        <is>
          <t xml:space="preserve">да</t>
        </is>
      </c>
      <c r="AF979" s="18" t="inlineStr">
        <is>
          <t xml:space="preserve"/>
        </is>
      </c>
      <c r="AG979" s="18" t="inlineStr">
        <is>
          <t xml:space="preserve"/>
        </is>
      </c>
      <c r="AH979" s="18" t="inlineStr">
        <is>
          <t xml:space="preserve"/>
        </is>
      </c>
      <c r="AI979" s="18" t="inlineStr">
        <is>
          <t xml:space="preserve"/>
        </is>
      </c>
      <c r="AJ979" s="18" t="inlineStr">
        <is>
          <t xml:space="preserve"/>
        </is>
      </c>
      <c r="AK979" s="18" t="inlineStr">
        <is>
          <t xml:space="preserve"/>
        </is>
      </c>
      <c r="AL979" s="18" t="inlineStr">
        <is>
          <t xml:space="preserve"/>
        </is>
      </c>
      <c r="AM979" s="18" t="inlineStr">
        <is>
          <t xml:space="preserve">Да, под выполненные работы.</t>
        </is>
      </c>
      <c r="AN979" s="18" t="inlineStr">
        <is>
          <t xml:space="preserve"/>
        </is>
      </c>
      <c r="AO979" s="18" t="inlineStr">
        <is>
          <t xml:space="preserve"/>
        </is>
      </c>
      <c r="AP979" s="18" t="inlineStr">
        <is>
          <t xml:space="preserve"/>
        </is>
      </c>
      <c r="AQ979" s="18" t="inlineStr">
        <is>
          <t xml:space="preserve"/>
        </is>
      </c>
      <c r="AR979" s="18" t="inlineStr">
        <is>
          <t xml:space="preserve"/>
        </is>
      </c>
      <c r="AS979" s="18" t="inlineStr">
        <is>
          <t xml:space="preserve"/>
        </is>
      </c>
      <c r="AT979" s="18" t="inlineStr">
        <is>
          <t xml:space="preserve"/>
        </is>
      </c>
    </row>
    <row r="980" customFormat="false" hidden="false" customHeight="1" outlineLevel="0" collapsed="false" ht="16" height="16">
      <c r="A980" s="36" t="n">
        <v>2</v>
      </c>
      <c r="B980" s="18" t="inlineStr">
        <is>
          <t xml:space="preserve">Готовность приступить к работе по уведомлению</t>
        </is>
      </c>
      <c r="C980" s="18"/>
      <c r="D980" s="18" t="inlineStr">
        <is>
          <t xml:space="preserve">да /нет</t>
        </is>
      </c>
      <c r="E980" s="18" t="inlineStr">
        <is>
          <t xml:space="preserve"/>
        </is>
      </c>
      <c r="F980" s="18" t="inlineStr">
        <is>
          <t xml:space="preserve"/>
        </is>
      </c>
      <c r="G980" s="18" t="inlineStr">
        <is>
          <t xml:space="preserve"/>
        </is>
      </c>
      <c r="H980" s="18" t="inlineStr">
        <is>
          <t xml:space="preserve"/>
        </is>
      </c>
      <c r="I980" s="18" t="inlineStr">
        <is>
          <t xml:space="preserve"/>
        </is>
      </c>
      <c r="J980" s="18" t="inlineStr">
        <is>
          <t xml:space="preserve"/>
        </is>
      </c>
      <c r="K980" s="18" t="inlineStr">
        <is>
          <t xml:space="preserve"/>
        </is>
      </c>
      <c r="L980" s="18" t="inlineStr">
        <is>
          <t xml:space="preserve"/>
        </is>
      </c>
      <c r="M980" s="18" t="inlineStr">
        <is>
          <t xml:space="preserve"/>
        </is>
      </c>
      <c r="N980" s="18" t="inlineStr">
        <is>
          <t xml:space="preserve"/>
        </is>
      </c>
      <c r="O980" s="18" t="inlineStr">
        <is>
          <t xml:space="preserve">да</t>
        </is>
      </c>
      <c r="P980" s="18" t="inlineStr">
        <is>
          <t xml:space="preserve"/>
        </is>
      </c>
      <c r="Q980" s="18" t="inlineStr">
        <is>
          <t xml:space="preserve"/>
        </is>
      </c>
      <c r="R980" s="18" t="inlineStr">
        <is>
          <t xml:space="preserve"/>
        </is>
      </c>
      <c r="S980" s="18" t="inlineStr">
        <is>
          <t xml:space="preserve"/>
        </is>
      </c>
      <c r="T980" s="18" t="inlineStr">
        <is>
          <t xml:space="preserve"/>
        </is>
      </c>
      <c r="U980" s="18" t="inlineStr">
        <is>
          <t xml:space="preserve"/>
        </is>
      </c>
      <c r="V980" s="18" t="inlineStr">
        <is>
          <t xml:space="preserve"/>
        </is>
      </c>
      <c r="W980" s="18" t="inlineStr">
        <is>
          <t xml:space="preserve">Да</t>
        </is>
      </c>
      <c r="X980" s="18" t="inlineStr">
        <is>
          <t xml:space="preserve"/>
        </is>
      </c>
      <c r="Y980" s="18" t="inlineStr">
        <is>
          <t xml:space="preserve"/>
        </is>
      </c>
      <c r="Z980" s="18" t="inlineStr">
        <is>
          <t xml:space="preserve"/>
        </is>
      </c>
      <c r="AA980" s="18" t="inlineStr">
        <is>
          <t xml:space="preserve"/>
        </is>
      </c>
      <c r="AB980" s="18" t="inlineStr">
        <is>
          <t xml:space="preserve"/>
        </is>
      </c>
      <c r="AC980" s="18" t="inlineStr">
        <is>
          <t xml:space="preserve"/>
        </is>
      </c>
      <c r="AD980" s="18" t="inlineStr">
        <is>
          <t xml:space="preserve"/>
        </is>
      </c>
      <c r="AE980" s="18" t="inlineStr">
        <is>
          <t xml:space="preserve">да</t>
        </is>
      </c>
      <c r="AF980" s="18" t="inlineStr">
        <is>
          <t xml:space="preserve"/>
        </is>
      </c>
      <c r="AG980" s="18" t="inlineStr">
        <is>
          <t xml:space="preserve"/>
        </is>
      </c>
      <c r="AH980" s="18" t="inlineStr">
        <is>
          <t xml:space="preserve"/>
        </is>
      </c>
      <c r="AI980" s="18" t="inlineStr">
        <is>
          <t xml:space="preserve"/>
        </is>
      </c>
      <c r="AJ980" s="18" t="inlineStr">
        <is>
          <t xml:space="preserve"/>
        </is>
      </c>
      <c r="AK980" s="18" t="inlineStr">
        <is>
          <t xml:space="preserve"/>
        </is>
      </c>
      <c r="AL980" s="18" t="inlineStr">
        <is>
          <t xml:space="preserve"/>
        </is>
      </c>
      <c r="AM980" s="18" t="inlineStr">
        <is>
          <t xml:space="preserve">Да</t>
        </is>
      </c>
      <c r="AN980" s="18" t="inlineStr">
        <is>
          <t xml:space="preserve"/>
        </is>
      </c>
      <c r="AO980" s="18" t="inlineStr">
        <is>
          <t xml:space="preserve"/>
        </is>
      </c>
      <c r="AP980" s="18" t="inlineStr">
        <is>
          <t xml:space="preserve"/>
        </is>
      </c>
      <c r="AQ980" s="18" t="inlineStr">
        <is>
          <t xml:space="preserve"/>
        </is>
      </c>
      <c r="AR980" s="18" t="inlineStr">
        <is>
          <t xml:space="preserve"/>
        </is>
      </c>
      <c r="AS980" s="18" t="inlineStr">
        <is>
          <t xml:space="preserve"/>
        </is>
      </c>
      <c r="AT980" s="18" t="inlineStr">
        <is>
          <t xml:space="preserve"/>
        </is>
      </c>
    </row>
    <row r="981" customFormat="false" hidden="false" customHeight="1" outlineLevel="0" collapsed="false" ht="96" height="96">
      <c r="A981" s="36" t="n">
        <v>3</v>
      </c>
      <c r="B981" s="18" t="inlineStr">
        <is>
          <t xml:space="preserve">Срок исполнения предмета тендера</t>
        </is>
      </c>
      <c r="C981" s="18"/>
      <c r="D981" s="18" t="inlineStr">
        <is>
          <t xml:space="preserve">Указать полотово: Блок 1/Блок 2/Блок 3/Блок 4/Блок 5/ЭГ - месяцев</t>
        </is>
      </c>
      <c r="E981" s="18" t="inlineStr">
        <is>
          <t xml:space="preserve"/>
        </is>
      </c>
      <c r="F981" s="18" t="inlineStr">
        <is>
          <t xml:space="preserve"/>
        </is>
      </c>
      <c r="G981" s="18" t="inlineStr">
        <is>
          <t xml:space="preserve"/>
        </is>
      </c>
      <c r="H981" s="18" t="inlineStr">
        <is>
          <t xml:space="preserve"/>
        </is>
      </c>
      <c r="I981" s="18" t="inlineStr">
        <is>
          <t xml:space="preserve"/>
        </is>
      </c>
      <c r="J981" s="18" t="inlineStr">
        <is>
          <t xml:space="preserve"/>
        </is>
      </c>
      <c r="K981" s="18" t="inlineStr">
        <is>
          <t xml:space="preserve"/>
        </is>
      </c>
      <c r="L981" s="18" t="inlineStr">
        <is>
          <t xml:space="preserve"/>
        </is>
      </c>
      <c r="M981" s="18" t="inlineStr">
        <is>
          <t xml:space="preserve"/>
        </is>
      </c>
      <c r="N981" s="18" t="inlineStr">
        <is>
          <t xml:space="preserve"/>
        </is>
      </c>
      <c r="O981" s="18" t="inlineStr">
        <is>
          <t xml:space="preserve">11мес</t>
        </is>
      </c>
      <c r="P981" s="18" t="inlineStr">
        <is>
          <t xml:space="preserve"/>
        </is>
      </c>
      <c r="Q981" s="18" t="inlineStr">
        <is>
          <t xml:space="preserve"/>
        </is>
      </c>
      <c r="R981" s="18" t="inlineStr">
        <is>
          <t xml:space="preserve"/>
        </is>
      </c>
      <c r="S981" s="18" t="inlineStr">
        <is>
          <t xml:space="preserve"/>
        </is>
      </c>
      <c r="T981" s="18" t="inlineStr">
        <is>
          <t xml:space="preserve"/>
        </is>
      </c>
      <c r="U981" s="18" t="inlineStr">
        <is>
          <t xml:space="preserve"/>
        </is>
      </c>
      <c r="V981" s="18" t="inlineStr">
        <is>
          <t xml:space="preserve"/>
        </is>
      </c>
      <c r="W981" s="18" t="inlineStr">
        <is>
          <t xml:space="preserve">Блок №1 – 6 мес.
Блок №2 - 6 мес.
Блок №3 - 6 мес.
 Блок №4 - 8 мес.
Блок №5 - 8 мес.
ЭГ -  2 мес.</t>
        </is>
      </c>
      <c r="X981" s="18" t="inlineStr">
        <is>
          <t xml:space="preserve"/>
        </is>
      </c>
      <c r="Y981" s="18" t="inlineStr">
        <is>
          <t xml:space="preserve"/>
        </is>
      </c>
      <c r="Z981" s="18" t="inlineStr">
        <is>
          <t xml:space="preserve"/>
        </is>
      </c>
      <c r="AA981" s="18" t="inlineStr">
        <is>
          <t xml:space="preserve"/>
        </is>
      </c>
      <c r="AB981" s="18" t="inlineStr">
        <is>
          <t xml:space="preserve"/>
        </is>
      </c>
      <c r="AC981" s="18" t="inlineStr">
        <is>
          <t xml:space="preserve"/>
        </is>
      </c>
      <c r="AD981" s="18" t="inlineStr">
        <is>
          <t xml:space="preserve"/>
        </is>
      </c>
      <c r="AE981" s="18" t="inlineStr">
        <is>
          <t xml:space="preserve">9 месяцев</t>
        </is>
      </c>
      <c r="AF981" s="18" t="inlineStr">
        <is>
          <t xml:space="preserve"/>
        </is>
      </c>
      <c r="AG981" s="18" t="inlineStr">
        <is>
          <t xml:space="preserve"/>
        </is>
      </c>
      <c r="AH981" s="18" t="inlineStr">
        <is>
          <t xml:space="preserve"/>
        </is>
      </c>
      <c r="AI981" s="18" t="inlineStr">
        <is>
          <t xml:space="preserve"/>
        </is>
      </c>
      <c r="AJ981" s="18" t="inlineStr">
        <is>
          <t xml:space="preserve"/>
        </is>
      </c>
      <c r="AK981" s="18" t="inlineStr">
        <is>
          <t xml:space="preserve"/>
        </is>
      </c>
      <c r="AL981" s="18" t="inlineStr">
        <is>
          <t xml:space="preserve"/>
        </is>
      </c>
      <c r="AM981" s="18" t="inlineStr">
        <is>
          <t xml:space="preserve">Блок №1 – 9 мес.
Блок №2 - 9 мес.
Блок №3 - 9 мес.
 Блок №4 - 9 мес.
Блок №5 – 9 мес.
ЭГ -  3 мес</t>
        </is>
      </c>
      <c r="AN981" s="18" t="inlineStr">
        <is>
          <t xml:space="preserve"/>
        </is>
      </c>
      <c r="AO981" s="18" t="inlineStr">
        <is>
          <t xml:space="preserve"/>
        </is>
      </c>
      <c r="AP981" s="18" t="inlineStr">
        <is>
          <t xml:space="preserve"/>
        </is>
      </c>
      <c r="AQ981" s="18" t="inlineStr">
        <is>
          <t xml:space="preserve"/>
        </is>
      </c>
      <c r="AR981" s="18" t="inlineStr">
        <is>
          <t xml:space="preserve"/>
        </is>
      </c>
      <c r="AS981" s="18" t="inlineStr">
        <is>
          <t xml:space="preserve"/>
        </is>
      </c>
      <c r="AT981" s="18" t="inlineStr">
        <is>
          <t xml:space="preserve"/>
        </is>
      </c>
    </row>
    <row r="982" customFormat="false" hidden="false" customHeight="1" outlineLevel="0" collapsed="false" ht="16" height="16">
      <c r="A982" s="36" t="n">
        <v>4</v>
      </c>
      <c r="B982" s="18" t="inlineStr">
        <is>
          <t xml:space="preserve">Гарантийный срок 5 лет</t>
        </is>
      </c>
      <c r="C982" s="18"/>
      <c r="D982" s="18" t="inlineStr">
        <is>
          <t xml:space="preserve">да /нет</t>
        </is>
      </c>
      <c r="E982" s="18" t="inlineStr">
        <is>
          <t xml:space="preserve"/>
        </is>
      </c>
      <c r="F982" s="18" t="inlineStr">
        <is>
          <t xml:space="preserve"/>
        </is>
      </c>
      <c r="G982" s="18" t="inlineStr">
        <is>
          <t xml:space="preserve"/>
        </is>
      </c>
      <c r="H982" s="18" t="inlineStr">
        <is>
          <t xml:space="preserve"/>
        </is>
      </c>
      <c r="I982" s="18" t="inlineStr">
        <is>
          <t xml:space="preserve"/>
        </is>
      </c>
      <c r="J982" s="18" t="inlineStr">
        <is>
          <t xml:space="preserve"/>
        </is>
      </c>
      <c r="K982" s="18" t="inlineStr">
        <is>
          <t xml:space="preserve"/>
        </is>
      </c>
      <c r="L982" s="18" t="inlineStr">
        <is>
          <t xml:space="preserve"/>
        </is>
      </c>
      <c r="M982" s="18" t="inlineStr">
        <is>
          <t xml:space="preserve"/>
        </is>
      </c>
      <c r="N982" s="18" t="inlineStr">
        <is>
          <t xml:space="preserve"/>
        </is>
      </c>
      <c r="O982" s="18" t="inlineStr">
        <is>
          <t xml:space="preserve">да</t>
        </is>
      </c>
      <c r="P982" s="18" t="inlineStr">
        <is>
          <t xml:space="preserve"/>
        </is>
      </c>
      <c r="Q982" s="18" t="inlineStr">
        <is>
          <t xml:space="preserve"/>
        </is>
      </c>
      <c r="R982" s="18" t="inlineStr">
        <is>
          <t xml:space="preserve"/>
        </is>
      </c>
      <c r="S982" s="18" t="inlineStr">
        <is>
          <t xml:space="preserve"/>
        </is>
      </c>
      <c r="T982" s="18" t="inlineStr">
        <is>
          <t xml:space="preserve"/>
        </is>
      </c>
      <c r="U982" s="18" t="inlineStr">
        <is>
          <t xml:space="preserve"/>
        </is>
      </c>
      <c r="V982" s="18" t="inlineStr">
        <is>
          <t xml:space="preserve"/>
        </is>
      </c>
      <c r="W982" s="18" t="inlineStr">
        <is>
          <t xml:space="preserve">Да</t>
        </is>
      </c>
      <c r="X982" s="18" t="inlineStr">
        <is>
          <t xml:space="preserve"/>
        </is>
      </c>
      <c r="Y982" s="18" t="inlineStr">
        <is>
          <t xml:space="preserve"/>
        </is>
      </c>
      <c r="Z982" s="18" t="inlineStr">
        <is>
          <t xml:space="preserve"/>
        </is>
      </c>
      <c r="AA982" s="18" t="inlineStr">
        <is>
          <t xml:space="preserve"/>
        </is>
      </c>
      <c r="AB982" s="18" t="inlineStr">
        <is>
          <t xml:space="preserve"/>
        </is>
      </c>
      <c r="AC982" s="18" t="inlineStr">
        <is>
          <t xml:space="preserve"/>
        </is>
      </c>
      <c r="AD982" s="18" t="inlineStr">
        <is>
          <t xml:space="preserve"/>
        </is>
      </c>
      <c r="AE982" s="18" t="inlineStr">
        <is>
          <t xml:space="preserve">да</t>
        </is>
      </c>
      <c r="AF982" s="18" t="inlineStr">
        <is>
          <t xml:space="preserve"/>
        </is>
      </c>
      <c r="AG982" s="18" t="inlineStr">
        <is>
          <t xml:space="preserve"/>
        </is>
      </c>
      <c r="AH982" s="18" t="inlineStr">
        <is>
          <t xml:space="preserve"/>
        </is>
      </c>
      <c r="AI982" s="18" t="inlineStr">
        <is>
          <t xml:space="preserve"/>
        </is>
      </c>
      <c r="AJ982" s="18" t="inlineStr">
        <is>
          <t xml:space="preserve"/>
        </is>
      </c>
      <c r="AK982" s="18" t="inlineStr">
        <is>
          <t xml:space="preserve"/>
        </is>
      </c>
      <c r="AL982" s="18" t="inlineStr">
        <is>
          <t xml:space="preserve"/>
        </is>
      </c>
      <c r="AM982" s="18" t="inlineStr">
        <is>
          <t xml:space="preserve">да</t>
        </is>
      </c>
      <c r="AN982" s="18" t="inlineStr">
        <is>
          <t xml:space="preserve"/>
        </is>
      </c>
      <c r="AO982" s="18" t="inlineStr">
        <is>
          <t xml:space="preserve"/>
        </is>
      </c>
      <c r="AP982" s="18" t="inlineStr">
        <is>
          <t xml:space="preserve"/>
        </is>
      </c>
      <c r="AQ982" s="18" t="inlineStr">
        <is>
          <t xml:space="preserve"/>
        </is>
      </c>
      <c r="AR982" s="18" t="inlineStr">
        <is>
          <t xml:space="preserve"/>
        </is>
      </c>
      <c r="AS982" s="18" t="inlineStr">
        <is>
          <t xml:space="preserve"/>
        </is>
      </c>
      <c r="AT982" s="18" t="inlineStr">
        <is>
          <t xml:space="preserve"/>
        </is>
      </c>
    </row>
    <row r="983" customFormat="false" hidden="false" customHeight="1" outlineLevel="0" collapsed="false" ht="32" height="32">
      <c r="A983" s="36" t="n">
        <v>5</v>
      </c>
      <c r="B983" s="18" t="inlineStr">
        <is>
          <t xml:space="preserve">Информация о посещении объекта (были/не были); вопросы по результатам посещения (да/нет)</t>
        </is>
      </c>
      <c r="C983" s="18"/>
      <c r="D983" s="18" t="inlineStr">
        <is>
          <t xml:space="preserve">были/не были;
да/нет</t>
        </is>
      </c>
      <c r="E983" s="18" t="inlineStr">
        <is>
          <t xml:space="preserve"/>
        </is>
      </c>
      <c r="F983" s="18" t="inlineStr">
        <is>
          <t xml:space="preserve"/>
        </is>
      </c>
      <c r="G983" s="18" t="inlineStr">
        <is>
          <t xml:space="preserve"/>
        </is>
      </c>
      <c r="H983" s="18" t="inlineStr">
        <is>
          <t xml:space="preserve"/>
        </is>
      </c>
      <c r="I983" s="18" t="inlineStr">
        <is>
          <t xml:space="preserve"/>
        </is>
      </c>
      <c r="J983" s="18" t="inlineStr">
        <is>
          <t xml:space="preserve"/>
        </is>
      </c>
      <c r="K983" s="18" t="inlineStr">
        <is>
          <t xml:space="preserve"/>
        </is>
      </c>
      <c r="L983" s="18" t="inlineStr">
        <is>
          <t xml:space="preserve"/>
        </is>
      </c>
      <c r="M983" s="18" t="inlineStr">
        <is>
          <t xml:space="preserve"/>
        </is>
      </c>
      <c r="N983" s="18" t="inlineStr">
        <is>
          <t xml:space="preserve"/>
        </is>
      </c>
      <c r="O983" s="18" t="inlineStr">
        <is>
          <t xml:space="preserve">были
нет</t>
        </is>
      </c>
      <c r="P983" s="18" t="inlineStr">
        <is>
          <t xml:space="preserve"/>
        </is>
      </c>
      <c r="Q983" s="18" t="inlineStr">
        <is>
          <t xml:space="preserve"/>
        </is>
      </c>
      <c r="R983" s="18" t="inlineStr">
        <is>
          <t xml:space="preserve"/>
        </is>
      </c>
      <c r="S983" s="18" t="inlineStr">
        <is>
          <t xml:space="preserve"/>
        </is>
      </c>
      <c r="T983" s="18" t="inlineStr">
        <is>
          <t xml:space="preserve"/>
        </is>
      </c>
      <c r="U983" s="18" t="inlineStr">
        <is>
          <t xml:space="preserve"/>
        </is>
      </c>
      <c r="V983" s="18" t="inlineStr">
        <is>
          <t xml:space="preserve"/>
        </is>
      </c>
      <c r="W983" s="18" t="inlineStr">
        <is>
          <t xml:space="preserve">Были</t>
        </is>
      </c>
      <c r="X983" s="18" t="inlineStr">
        <is>
          <t xml:space="preserve"/>
        </is>
      </c>
      <c r="Y983" s="18" t="inlineStr">
        <is>
          <t xml:space="preserve"/>
        </is>
      </c>
      <c r="Z983" s="18" t="inlineStr">
        <is>
          <t xml:space="preserve"/>
        </is>
      </c>
      <c r="AA983" s="18" t="inlineStr">
        <is>
          <t xml:space="preserve"/>
        </is>
      </c>
      <c r="AB983" s="18" t="inlineStr">
        <is>
          <t xml:space="preserve"/>
        </is>
      </c>
      <c r="AC983" s="18" t="inlineStr">
        <is>
          <t xml:space="preserve"/>
        </is>
      </c>
      <c r="AD983" s="18" t="inlineStr">
        <is>
          <t xml:space="preserve"/>
        </is>
      </c>
      <c r="AE983" s="18" t="inlineStr">
        <is>
          <t xml:space="preserve">нет</t>
        </is>
      </c>
      <c r="AF983" s="18" t="inlineStr">
        <is>
          <t xml:space="preserve"/>
        </is>
      </c>
      <c r="AG983" s="18" t="inlineStr">
        <is>
          <t xml:space="preserve"/>
        </is>
      </c>
      <c r="AH983" s="18" t="inlineStr">
        <is>
          <t xml:space="preserve"/>
        </is>
      </c>
      <c r="AI983" s="18" t="inlineStr">
        <is>
          <t xml:space="preserve"/>
        </is>
      </c>
      <c r="AJ983" s="18" t="inlineStr">
        <is>
          <t xml:space="preserve"/>
        </is>
      </c>
      <c r="AK983" s="18" t="inlineStr">
        <is>
          <t xml:space="preserve"/>
        </is>
      </c>
      <c r="AL983" s="18" t="inlineStr">
        <is>
          <t xml:space="preserve"/>
        </is>
      </c>
      <c r="AM983" s="18" t="inlineStr">
        <is>
          <t xml:space="preserve">Не были</t>
        </is>
      </c>
      <c r="AN983" s="18" t="inlineStr">
        <is>
          <t xml:space="preserve"/>
        </is>
      </c>
      <c r="AO983" s="18" t="inlineStr">
        <is>
          <t xml:space="preserve"/>
        </is>
      </c>
      <c r="AP983" s="18" t="inlineStr">
        <is>
          <t xml:space="preserve"/>
        </is>
      </c>
      <c r="AQ983" s="18" t="inlineStr">
        <is>
          <t xml:space="preserve"/>
        </is>
      </c>
      <c r="AR983" s="18" t="inlineStr">
        <is>
          <t xml:space="preserve"/>
        </is>
      </c>
      <c r="AS983" s="18" t="inlineStr">
        <is>
          <t xml:space="preserve"/>
        </is>
      </c>
      <c r="AT983" s="18" t="inlineStr">
        <is>
          <t xml:space="preserve"/>
        </is>
      </c>
    </row>
    <row r="984" customFormat="false" hidden="false" customHeight="1" outlineLevel="0" collapsed="false" ht="16" height="16">
      <c r="A984" s="36" t="n">
        <v>6</v>
      </c>
      <c r="B984" s="18" t="inlineStr">
        <is>
          <t xml:space="preserve">Виды работ, планируемые к выполнению субподрядными организациями</t>
        </is>
      </c>
      <c r="C984" s="18"/>
      <c r="D984" s="18" t="inlineStr">
        <is>
          <t xml:space="preserve">вид работ-наименование</t>
        </is>
      </c>
      <c r="E984" s="18" t="inlineStr">
        <is>
          <t xml:space="preserve"/>
        </is>
      </c>
      <c r="F984" s="18" t="inlineStr">
        <is>
          <t xml:space="preserve"/>
        </is>
      </c>
      <c r="G984" s="18" t="inlineStr">
        <is>
          <t xml:space="preserve"/>
        </is>
      </c>
      <c r="H984" s="18" t="inlineStr">
        <is>
          <t xml:space="preserve"/>
        </is>
      </c>
      <c r="I984" s="18" t="inlineStr">
        <is>
          <t xml:space="preserve"/>
        </is>
      </c>
      <c r="J984" s="18" t="inlineStr">
        <is>
          <t xml:space="preserve"/>
        </is>
      </c>
      <c r="K984" s="18" t="inlineStr">
        <is>
          <t xml:space="preserve"/>
        </is>
      </c>
      <c r="L984" s="18" t="inlineStr">
        <is>
          <t xml:space="preserve"/>
        </is>
      </c>
      <c r="M984" s="18" t="inlineStr">
        <is>
          <t xml:space="preserve"/>
        </is>
      </c>
      <c r="N984" s="18" t="inlineStr">
        <is>
          <t xml:space="preserve"/>
        </is>
      </c>
      <c r="O984" s="18" t="inlineStr">
        <is>
          <t xml:space="preserve">ЭОМ,ЭГ</t>
        </is>
      </c>
      <c r="P984" s="18" t="inlineStr">
        <is>
          <t xml:space="preserve"/>
        </is>
      </c>
      <c r="Q984" s="18" t="inlineStr">
        <is>
          <t xml:space="preserve"/>
        </is>
      </c>
      <c r="R984" s="18" t="inlineStr">
        <is>
          <t xml:space="preserve"/>
        </is>
      </c>
      <c r="S984" s="18" t="inlineStr">
        <is>
          <t xml:space="preserve"/>
        </is>
      </c>
      <c r="T984" s="18" t="inlineStr">
        <is>
          <t xml:space="preserve"/>
        </is>
      </c>
      <c r="U984" s="18" t="inlineStr">
        <is>
          <t xml:space="preserve"/>
        </is>
      </c>
      <c r="V984" s="18" t="inlineStr">
        <is>
          <t xml:space="preserve"/>
        </is>
      </c>
      <c r="W984" s="18" t="inlineStr">
        <is>
          <t xml:space="preserve">-</t>
        </is>
      </c>
      <c r="X984" s="18" t="inlineStr">
        <is>
          <t xml:space="preserve"/>
        </is>
      </c>
      <c r="Y984" s="18" t="inlineStr">
        <is>
          <t xml:space="preserve"/>
        </is>
      </c>
      <c r="Z984" s="18" t="inlineStr">
        <is>
          <t xml:space="preserve"/>
        </is>
      </c>
      <c r="AA984" s="18" t="inlineStr">
        <is>
          <t xml:space="preserve"/>
        </is>
      </c>
      <c r="AB984" s="18" t="inlineStr">
        <is>
          <t xml:space="preserve"/>
        </is>
      </c>
      <c r="AC984" s="18" t="inlineStr">
        <is>
          <t xml:space="preserve"/>
        </is>
      </c>
      <c r="AD984" s="18" t="inlineStr">
        <is>
          <t xml:space="preserve"/>
        </is>
      </c>
      <c r="AE984" s="18" t="inlineStr">
        <is>
          <t xml:space="preserve">Собственные силы</t>
        </is>
      </c>
      <c r="AF984" s="18" t="inlineStr">
        <is>
          <t xml:space="preserve"/>
        </is>
      </c>
      <c r="AG984" s="18" t="inlineStr">
        <is>
          <t xml:space="preserve"/>
        </is>
      </c>
      <c r="AH984" s="18" t="inlineStr">
        <is>
          <t xml:space="preserve"/>
        </is>
      </c>
      <c r="AI984" s="18" t="inlineStr">
        <is>
          <t xml:space="preserve"/>
        </is>
      </c>
      <c r="AJ984" s="18" t="inlineStr">
        <is>
          <t xml:space="preserve"/>
        </is>
      </c>
      <c r="AK984" s="18" t="inlineStr">
        <is>
          <t xml:space="preserve"/>
        </is>
      </c>
      <c r="AL984" s="18" t="inlineStr">
        <is>
          <t xml:space="preserve"/>
        </is>
      </c>
      <c r="AM984" s="18" t="inlineStr">
        <is>
          <t xml:space="preserve">-</t>
        </is>
      </c>
      <c r="AN984" s="18" t="inlineStr">
        <is>
          <t xml:space="preserve"/>
        </is>
      </c>
      <c r="AO984" s="18" t="inlineStr">
        <is>
          <t xml:space="preserve"/>
        </is>
      </c>
      <c r="AP984" s="18" t="inlineStr">
        <is>
          <t xml:space="preserve"/>
        </is>
      </c>
      <c r="AQ984" s="18" t="inlineStr">
        <is>
          <t xml:space="preserve"/>
        </is>
      </c>
      <c r="AR984" s="18" t="inlineStr">
        <is>
          <t xml:space="preserve"/>
        </is>
      </c>
      <c r="AS984" s="18" t="inlineStr">
        <is>
          <t xml:space="preserve"/>
        </is>
      </c>
      <c r="AT984" s="18" t="inlineStr">
        <is>
          <t xml:space="preserve"/>
        </is>
      </c>
    </row>
    <row r="985" customFormat="false" hidden="false" customHeight="1" outlineLevel="0" collapsed="false" ht="16" height="16">
      <c r="A985" s="36" t="n">
        <v>7</v>
      </c>
      <c r="B985" s="18" t="inlineStr">
        <is>
          <t xml:space="preserve">Готовность подписать договор в редакции Заказчика</t>
        </is>
      </c>
      <c r="C985" s="18"/>
      <c r="D985" s="18" t="inlineStr">
        <is>
          <t xml:space="preserve">да/нет</t>
        </is>
      </c>
      <c r="E985" s="18" t="inlineStr">
        <is>
          <t xml:space="preserve"/>
        </is>
      </c>
      <c r="F985" s="18" t="inlineStr">
        <is>
          <t xml:space="preserve"/>
        </is>
      </c>
      <c r="G985" s="18" t="inlineStr">
        <is>
          <t xml:space="preserve"/>
        </is>
      </c>
      <c r="H985" s="18" t="inlineStr">
        <is>
          <t xml:space="preserve"/>
        </is>
      </c>
      <c r="I985" s="18" t="inlineStr">
        <is>
          <t xml:space="preserve"/>
        </is>
      </c>
      <c r="J985" s="18" t="inlineStr">
        <is>
          <t xml:space="preserve"/>
        </is>
      </c>
      <c r="K985" s="18" t="inlineStr">
        <is>
          <t xml:space="preserve"/>
        </is>
      </c>
      <c r="L985" s="18" t="inlineStr">
        <is>
          <t xml:space="preserve"/>
        </is>
      </c>
      <c r="M985" s="18" t="inlineStr">
        <is>
          <t xml:space="preserve"/>
        </is>
      </c>
      <c r="N985" s="18" t="inlineStr">
        <is>
          <t xml:space="preserve"/>
        </is>
      </c>
      <c r="O985" s="18" t="inlineStr">
        <is>
          <t xml:space="preserve">да</t>
        </is>
      </c>
      <c r="P985" s="18" t="inlineStr">
        <is>
          <t xml:space="preserve"/>
        </is>
      </c>
      <c r="Q985" s="18" t="inlineStr">
        <is>
          <t xml:space="preserve"/>
        </is>
      </c>
      <c r="R985" s="18" t="inlineStr">
        <is>
          <t xml:space="preserve"/>
        </is>
      </c>
      <c r="S985" s="18" t="inlineStr">
        <is>
          <t xml:space="preserve"/>
        </is>
      </c>
      <c r="T985" s="18" t="inlineStr">
        <is>
          <t xml:space="preserve"/>
        </is>
      </c>
      <c r="U985" s="18" t="inlineStr">
        <is>
          <t xml:space="preserve"/>
        </is>
      </c>
      <c r="V985" s="18" t="inlineStr">
        <is>
          <t xml:space="preserve"/>
        </is>
      </c>
      <c r="W985" s="18" t="inlineStr">
        <is>
          <t xml:space="preserve">Да</t>
        </is>
      </c>
      <c r="X985" s="18" t="inlineStr">
        <is>
          <t xml:space="preserve"/>
        </is>
      </c>
      <c r="Y985" s="18" t="inlineStr">
        <is>
          <t xml:space="preserve"/>
        </is>
      </c>
      <c r="Z985" s="18" t="inlineStr">
        <is>
          <t xml:space="preserve"/>
        </is>
      </c>
      <c r="AA985" s="18" t="inlineStr">
        <is>
          <t xml:space="preserve"/>
        </is>
      </c>
      <c r="AB985" s="18" t="inlineStr">
        <is>
          <t xml:space="preserve"/>
        </is>
      </c>
      <c r="AC985" s="18" t="inlineStr">
        <is>
          <t xml:space="preserve"/>
        </is>
      </c>
      <c r="AD985" s="18" t="inlineStr">
        <is>
          <t xml:space="preserve"/>
        </is>
      </c>
      <c r="AE985" s="18" t="inlineStr">
        <is>
          <t xml:space="preserve">да</t>
        </is>
      </c>
      <c r="AF985" s="18" t="inlineStr">
        <is>
          <t xml:space="preserve"/>
        </is>
      </c>
      <c r="AG985" s="18" t="inlineStr">
        <is>
          <t xml:space="preserve"/>
        </is>
      </c>
      <c r="AH985" s="18" t="inlineStr">
        <is>
          <t xml:space="preserve"/>
        </is>
      </c>
      <c r="AI985" s="18" t="inlineStr">
        <is>
          <t xml:space="preserve"/>
        </is>
      </c>
      <c r="AJ985" s="18" t="inlineStr">
        <is>
          <t xml:space="preserve"/>
        </is>
      </c>
      <c r="AK985" s="18" t="inlineStr">
        <is>
          <t xml:space="preserve"/>
        </is>
      </c>
      <c r="AL985" s="18" t="inlineStr">
        <is>
          <t xml:space="preserve"/>
        </is>
      </c>
      <c r="AM985" s="18" t="inlineStr">
        <is>
          <t xml:space="preserve">да</t>
        </is>
      </c>
      <c r="AN985" s="18" t="inlineStr">
        <is>
          <t xml:space="preserve"/>
        </is>
      </c>
      <c r="AO985" s="18" t="inlineStr">
        <is>
          <t xml:space="preserve"/>
        </is>
      </c>
      <c r="AP985" s="18" t="inlineStr">
        <is>
          <t xml:space="preserve"/>
        </is>
      </c>
      <c r="AQ985" s="18" t="inlineStr">
        <is>
          <t xml:space="preserve"/>
        </is>
      </c>
      <c r="AR985" s="18" t="inlineStr">
        <is>
          <t xml:space="preserve"/>
        </is>
      </c>
      <c r="AS985" s="18" t="inlineStr">
        <is>
          <t xml:space="preserve"/>
        </is>
      </c>
      <c r="AT985" s="18" t="inlineStr">
        <is>
          <t xml:space="preserve"/>
        </is>
      </c>
    </row>
    <row r="986" customFormat="false" hidden="false" customHeight="1" outlineLevel="0" collapsed="false" ht="16" height="16">
      <c r="A986" s="36" t="n">
        <v>8</v>
      </c>
      <c r="B986" s="18" t="inlineStr">
        <is>
          <t xml:space="preserve">Наличие СРО</t>
        </is>
      </c>
      <c r="C986" s="18"/>
      <c r="D986" s="18" t="inlineStr">
        <is>
          <t xml:space="preserve">да(сумма)/нет</t>
        </is>
      </c>
      <c r="E986" s="18" t="inlineStr">
        <is>
          <t xml:space="preserve"/>
        </is>
      </c>
      <c r="F986" s="18" t="inlineStr">
        <is>
          <t xml:space="preserve"/>
        </is>
      </c>
      <c r="G986" s="18" t="inlineStr">
        <is>
          <t xml:space="preserve"/>
        </is>
      </c>
      <c r="H986" s="18" t="inlineStr">
        <is>
          <t xml:space="preserve"/>
        </is>
      </c>
      <c r="I986" s="18" t="inlineStr">
        <is>
          <t xml:space="preserve"/>
        </is>
      </c>
      <c r="J986" s="18" t="inlineStr">
        <is>
          <t xml:space="preserve"/>
        </is>
      </c>
      <c r="K986" s="18" t="inlineStr">
        <is>
          <t xml:space="preserve"/>
        </is>
      </c>
      <c r="L986" s="18" t="inlineStr">
        <is>
          <t xml:space="preserve"/>
        </is>
      </c>
      <c r="M986" s="18" t="inlineStr">
        <is>
          <t xml:space="preserve"/>
        </is>
      </c>
      <c r="N986" s="18" t="inlineStr">
        <is>
          <t xml:space="preserve"/>
        </is>
      </c>
      <c r="O986" s="18" t="inlineStr">
        <is>
          <t xml:space="preserve">да (90млн)</t>
        </is>
      </c>
      <c r="P986" s="18" t="inlineStr">
        <is>
          <t xml:space="preserve"/>
        </is>
      </c>
      <c r="Q986" s="18" t="inlineStr">
        <is>
          <t xml:space="preserve"/>
        </is>
      </c>
      <c r="R986" s="18" t="inlineStr">
        <is>
          <t xml:space="preserve"/>
        </is>
      </c>
      <c r="S986" s="18" t="inlineStr">
        <is>
          <t xml:space="preserve"/>
        </is>
      </c>
      <c r="T986" s="18" t="inlineStr">
        <is>
          <t xml:space="preserve"/>
        </is>
      </c>
      <c r="U986" s="18" t="inlineStr">
        <is>
          <t xml:space="preserve"/>
        </is>
      </c>
      <c r="V986" s="18" t="inlineStr">
        <is>
          <t xml:space="preserve"/>
        </is>
      </c>
      <c r="W986" s="18" t="inlineStr">
        <is>
          <t xml:space="preserve">Да, 90 млн. В случае победы, готовы увеличить до 2 уровня, до 500 млн.</t>
        </is>
      </c>
      <c r="X986" s="18" t="inlineStr">
        <is>
          <t xml:space="preserve"/>
        </is>
      </c>
      <c r="Y986" s="18" t="inlineStr">
        <is>
          <t xml:space="preserve"/>
        </is>
      </c>
      <c r="Z986" s="18" t="inlineStr">
        <is>
          <t xml:space="preserve"/>
        </is>
      </c>
      <c r="AA986" s="18" t="inlineStr">
        <is>
          <t xml:space="preserve"/>
        </is>
      </c>
      <c r="AB986" s="18" t="inlineStr">
        <is>
          <t xml:space="preserve"/>
        </is>
      </c>
      <c r="AC986" s="18" t="inlineStr">
        <is>
          <t xml:space="preserve"/>
        </is>
      </c>
      <c r="AD986" s="18" t="inlineStr">
        <is>
          <t xml:space="preserve"/>
        </is>
      </c>
      <c r="AE986" s="18" t="inlineStr">
        <is>
          <t xml:space="preserve">да</t>
        </is>
      </c>
      <c r="AF986" s="18" t="inlineStr">
        <is>
          <t xml:space="preserve"/>
        </is>
      </c>
      <c r="AG986" s="18" t="inlineStr">
        <is>
          <t xml:space="preserve"/>
        </is>
      </c>
      <c r="AH986" s="18" t="inlineStr">
        <is>
          <t xml:space="preserve"/>
        </is>
      </c>
      <c r="AI986" s="18" t="inlineStr">
        <is>
          <t xml:space="preserve"/>
        </is>
      </c>
      <c r="AJ986" s="18" t="inlineStr">
        <is>
          <t xml:space="preserve"/>
        </is>
      </c>
      <c r="AK986" s="18" t="inlineStr">
        <is>
          <t xml:space="preserve"/>
        </is>
      </c>
      <c r="AL986" s="18" t="inlineStr">
        <is>
          <t xml:space="preserve"/>
        </is>
      </c>
      <c r="AM986" s="18" t="inlineStr">
        <is>
          <t xml:space="preserve">Да, 500 млн.</t>
        </is>
      </c>
      <c r="AN986" s="18" t="inlineStr">
        <is>
          <t xml:space="preserve"/>
        </is>
      </c>
      <c r="AO986" s="18" t="inlineStr">
        <is>
          <t xml:space="preserve"/>
        </is>
      </c>
      <c r="AP986" s="18" t="inlineStr">
        <is>
          <t xml:space="preserve"/>
        </is>
      </c>
      <c r="AQ986" s="18" t="inlineStr">
        <is>
          <t xml:space="preserve"/>
        </is>
      </c>
      <c r="AR986" s="18" t="inlineStr">
        <is>
          <t xml:space="preserve"/>
        </is>
      </c>
      <c r="AS986" s="18" t="inlineStr">
        <is>
          <t xml:space="preserve"/>
        </is>
      </c>
      <c r="AT986" s="18" t="inlineStr">
        <is>
          <t xml:space="preserve"/>
        </is>
      </c>
    </row>
    <row r="987" customFormat="false" hidden="false" customHeight="1" outlineLevel="0" collapsed="false" ht="304" height="304">
      <c r="A987" s="36" t="n">
        <v>9</v>
      </c>
      <c r="B987" s="18" t="inlineStr">
        <is>
          <t xml:space="preserve">Опыт работы с ГК ПИК (при наличии текущих проектов- указать % реализации)</t>
        </is>
      </c>
      <c r="C987" s="18"/>
      <c r="D987" s="18" t="inlineStr">
        <is>
          <t xml:space="preserve">объект/вид работ/% выполнения</t>
        </is>
      </c>
      <c r="E987" s="18" t="inlineStr">
        <is>
          <t xml:space="preserve"/>
        </is>
      </c>
      <c r="F987" s="18" t="inlineStr">
        <is>
          <t xml:space="preserve"/>
        </is>
      </c>
      <c r="G987" s="18" t="inlineStr">
        <is>
          <t xml:space="preserve"/>
        </is>
      </c>
      <c r="H987" s="18" t="inlineStr">
        <is>
          <t xml:space="preserve"/>
        </is>
      </c>
      <c r="I987" s="18" t="inlineStr">
        <is>
          <t xml:space="preserve"/>
        </is>
      </c>
      <c r="J987" s="18" t="inlineStr">
        <is>
          <t xml:space="preserve"/>
        </is>
      </c>
      <c r="K987" s="18" t="inlineStr">
        <is>
          <t xml:space="preserve"/>
        </is>
      </c>
      <c r="L987" s="18" t="inlineStr">
        <is>
          <t xml:space="preserve"/>
        </is>
      </c>
      <c r="M987" s="18" t="inlineStr">
        <is>
          <t xml:space="preserve"/>
        </is>
      </c>
      <c r="N987" s="18" t="inlineStr">
        <is>
          <t xml:space="preserve"/>
        </is>
      </c>
      <c r="O987" s="18" t="inlineStr">
        <is>
          <t xml:space="preserve">Проект: Green park. Вид работ: ЭОМ.
Адрес: г. Москва, ВДНХ, ул. Сельскохозяйственная, вл. 35, оч. 3, БНК на 270 мест с СОШ на 825 мест
34%
Проект: Green park. Вид работ: ОВиК
Адрес: г. Москва, ВДНХ, ул. Сельскохозяйственная, вл. 35, оч. 3, БНК на 270 мест с СОШ на 825 мест
55%
Проект: Green park. Вид работ: ОВиК и Вк.
Адрес: г. Москва, ВДНХ, ул. Сельскохозяйственная, вл. 35, оч. 3, ДОУ 3 (200 мест)
78%
Проект: Green park. Вид работ: ЭОМ и СС.
Адрес: г. Москва, ВДНХ, ул. Сельскохозяйственная, вл. 35, оч. 3, ДОУ 3 (200 мест)
75%
Проект: Кольская 8. Вид работ: ЭОМ и СС.
Адрес: г. Москва, ул. Кольская вл. 8, ДОО на 225 мест
23%
Проект: Люблинский парк
Адрес:
г. Москва, ул. Люблинская, вл. 72, корп. 34, Школа на 2200 мест
10%</t>
        </is>
      </c>
      <c r="P987" s="18" t="inlineStr">
        <is>
          <t xml:space="preserve"/>
        </is>
      </c>
      <c r="Q987" s="18" t="inlineStr">
        <is>
          <t xml:space="preserve"/>
        </is>
      </c>
      <c r="R987" s="18" t="inlineStr">
        <is>
          <t xml:space="preserve"/>
        </is>
      </c>
      <c r="S987" s="18" t="inlineStr">
        <is>
          <t xml:space="preserve"/>
        </is>
      </c>
      <c r="T987" s="18" t="inlineStr">
        <is>
          <t xml:space="preserve"/>
        </is>
      </c>
      <c r="U987" s="18" t="inlineStr">
        <is>
          <t xml:space="preserve"/>
        </is>
      </c>
      <c r="V987" s="18" t="inlineStr">
        <is>
          <t xml:space="preserve"/>
        </is>
      </c>
      <c r="W987" s="18" t="inlineStr">
        <is>
          <t xml:space="preserve">Восточное бутово корп. 42 – 80 %
Митинский лес корп. 2.1, паркинг – 90 %
Мичуринский парк ЭОМ и СС корп. 4.4 – 15 %
Юнино корп. 2 – 40 %
ТЦ Lakes – 85 %</t>
        </is>
      </c>
      <c r="X987" s="18" t="inlineStr">
        <is>
          <t xml:space="preserve"/>
        </is>
      </c>
      <c r="Y987" s="18" t="inlineStr">
        <is>
          <t xml:space="preserve"/>
        </is>
      </c>
      <c r="Z987" s="18" t="inlineStr">
        <is>
          <t xml:space="preserve"/>
        </is>
      </c>
      <c r="AA987" s="18" t="inlineStr">
        <is>
          <t xml:space="preserve"/>
        </is>
      </c>
      <c r="AB987" s="18" t="inlineStr">
        <is>
          <t xml:space="preserve"/>
        </is>
      </c>
      <c r="AC987" s="18" t="inlineStr">
        <is>
          <t xml:space="preserve"/>
        </is>
      </c>
      <c r="AD987" s="18" t="inlineStr">
        <is>
          <t xml:space="preserve"/>
        </is>
      </c>
      <c r="AE987" s="18" t="inlineStr">
        <is>
          <t xml:space="preserve">ЖК Дмитровский парк СКБ (Электромонтажные работы, алмазное бурение), ЖК Holland park Жилье (Электромонтажные работы, алмазное бурение), ЖК Кронштадтский 14 СКБ (Электромонтажные работы, алмазное бурение), ЖК Сигнальный 16 СКБ (Электромонтажные работы, алмазное бурение)</t>
        </is>
      </c>
      <c r="AF987" s="18" t="inlineStr">
        <is>
          <t xml:space="preserve"/>
        </is>
      </c>
      <c r="AG987" s="18" t="inlineStr">
        <is>
          <t xml:space="preserve"/>
        </is>
      </c>
      <c r="AH987" s="18" t="inlineStr">
        <is>
          <t xml:space="preserve"/>
        </is>
      </c>
      <c r="AI987" s="18" t="inlineStr">
        <is>
          <t xml:space="preserve"/>
        </is>
      </c>
      <c r="AJ987" s="18" t="inlineStr">
        <is>
          <t xml:space="preserve"/>
        </is>
      </c>
      <c r="AK987" s="18" t="inlineStr">
        <is>
          <t xml:space="preserve"/>
        </is>
      </c>
      <c r="AL987" s="18" t="inlineStr">
        <is>
          <t xml:space="preserve"/>
        </is>
      </c>
      <c r="AM987" s="18" t="inlineStr">
        <is>
          <t xml:space="preserve">Озерная корп. 2.3, 2.6 – 95 %</t>
        </is>
      </c>
      <c r="AN987" s="18" t="inlineStr">
        <is>
          <t xml:space="preserve"/>
        </is>
      </c>
      <c r="AO987" s="18" t="inlineStr">
        <is>
          <t xml:space="preserve"/>
        </is>
      </c>
      <c r="AP987" s="18" t="inlineStr">
        <is>
          <t xml:space="preserve"/>
        </is>
      </c>
      <c r="AQ987" s="18" t="inlineStr">
        <is>
          <t xml:space="preserve"/>
        </is>
      </c>
      <c r="AR987" s="18" t="inlineStr">
        <is>
          <t xml:space="preserve"/>
        </is>
      </c>
      <c r="AS987" s="18" t="inlineStr">
        <is>
          <t xml:space="preserve"/>
        </is>
      </c>
      <c r="AT987" s="18" t="inlineStr">
        <is>
          <t xml:space="preserve"/>
        </is>
      </c>
    </row>
    <row r="988" customFormat="false" hidden="false" customHeight="1" outlineLevel="0" collapsed="false" ht="256" height="256">
      <c r="A988" s="36" t="n">
        <v>10</v>
      </c>
      <c r="B988" s="18" t="inlineStr">
        <is>
          <t xml:space="preserve">Опыт реализации подобных видов работ за последние 2-3 года (указать не более 5 ключевых объектов и их заказчиков)</t>
        </is>
      </c>
      <c r="C988" s="18"/>
      <c r="D988" s="18" t="inlineStr">
        <is>
          <t xml:space="preserve">объект/заказчик/год</t>
        </is>
      </c>
      <c r="E988" s="18" t="inlineStr">
        <is>
          <t xml:space="preserve"/>
        </is>
      </c>
      <c r="F988" s="18" t="inlineStr">
        <is>
          <t xml:space="preserve"/>
        </is>
      </c>
      <c r="G988" s="18" t="inlineStr">
        <is>
          <t xml:space="preserve"/>
        </is>
      </c>
      <c r="H988" s="18" t="inlineStr">
        <is>
          <t xml:space="preserve"/>
        </is>
      </c>
      <c r="I988" s="18" t="inlineStr">
        <is>
          <t xml:space="preserve"/>
        </is>
      </c>
      <c r="J988" s="18" t="inlineStr">
        <is>
          <t xml:space="preserve"/>
        </is>
      </c>
      <c r="K988" s="18" t="inlineStr">
        <is>
          <t xml:space="preserve"/>
        </is>
      </c>
      <c r="L988" s="18" t="inlineStr">
        <is>
          <t xml:space="preserve"/>
        </is>
      </c>
      <c r="M988" s="18" t="inlineStr">
        <is>
          <t xml:space="preserve"/>
        </is>
      </c>
      <c r="N988" s="18" t="inlineStr">
        <is>
          <t xml:space="preserve"/>
        </is>
      </c>
      <c r="O988" s="18" t="inlineStr">
        <is>
          <t xml:space="preserve">ООО "Мосстройдевелопмент"
Авторский дом Roza Rossa.
Отделочные работы, устройство внутреннего и наружнего освещения, общестроительные работы.
03.2023-12.2024.
ООО "Мосстройдевелопмент"
Технопарк Pererva.
Отделочные работы, слаботочные системы, общестроительные работы.
03.2023-10.2024.
ООО "Мосстройдевелопмент"
ДМ Тауэр.
Фасадное освещение, слаботочные системы.
2022-2023.
ООО "АЛЬФА-ГРУПП"
Городская поликлиника № 107.
Электромонтажные работы и слаботочные системы.
2022-2023г.</t>
        </is>
      </c>
      <c r="P988" s="18" t="inlineStr">
        <is>
          <t xml:space="preserve"/>
        </is>
      </c>
      <c r="Q988" s="18" t="inlineStr">
        <is>
          <t xml:space="preserve"/>
        </is>
      </c>
      <c r="R988" s="18" t="inlineStr">
        <is>
          <t xml:space="preserve"/>
        </is>
      </c>
      <c r="S988" s="18" t="inlineStr">
        <is>
          <t xml:space="preserve"/>
        </is>
      </c>
      <c r="T988" s="18" t="inlineStr">
        <is>
          <t xml:space="preserve"/>
        </is>
      </c>
      <c r="U988" s="18" t="inlineStr">
        <is>
          <t xml:space="preserve"/>
        </is>
      </c>
      <c r="V988" s="18" t="inlineStr">
        <is>
          <t xml:space="preserve"/>
        </is>
      </c>
      <c r="W988" s="18" t="inlineStr">
        <is>
          <t xml:space="preserve">Второй нагатинский ДОО 200 мест.
Одинцово корп. 2.6 ДОО к корп. 1.17.
ЖК Одинбург Школа 1000 мест.
Саларьево парк ДОО 220 мест.</t>
        </is>
      </c>
      <c r="X988" s="18" t="inlineStr">
        <is>
          <t xml:space="preserve"/>
        </is>
      </c>
      <c r="Y988" s="18" t="inlineStr">
        <is>
          <t xml:space="preserve"/>
        </is>
      </c>
      <c r="Z988" s="18" t="inlineStr">
        <is>
          <t xml:space="preserve"/>
        </is>
      </c>
      <c r="AA988" s="18" t="inlineStr">
        <is>
          <t xml:space="preserve"/>
        </is>
      </c>
      <c r="AB988" s="18" t="inlineStr">
        <is>
          <t xml:space="preserve"/>
        </is>
      </c>
      <c r="AC988" s="18" t="inlineStr">
        <is>
          <t xml:space="preserve"/>
        </is>
      </c>
      <c r="AD988" s="18" t="inlineStr">
        <is>
          <t xml:space="preserve"/>
        </is>
      </c>
      <c r="AE988" s="18" t="inlineStr">
        <is>
          <t xml:space="preserve">ЖК Дмитровский парк СКБ (Электромонтажные работы, алмазное бурение), ЖК Holland park Жилье (Электромонтажные работы, алмазное бурение), ЖК Кронштадтский 14 СКБ (Электромонтажные работы, алмазное бурение), ЖК Сигнальный 16 СКБ (Электромонтажные работы, алмазное бурение), ЖК Микинено, ЖК Ильинские луга</t>
        </is>
      </c>
      <c r="AF988" s="18" t="inlineStr">
        <is>
          <t xml:space="preserve"/>
        </is>
      </c>
      <c r="AG988" s="18" t="inlineStr">
        <is>
          <t xml:space="preserve"/>
        </is>
      </c>
      <c r="AH988" s="18" t="inlineStr">
        <is>
          <t xml:space="preserve"/>
        </is>
      </c>
      <c r="AI988" s="18" t="inlineStr">
        <is>
          <t xml:space="preserve"/>
        </is>
      </c>
      <c r="AJ988" s="18" t="inlineStr">
        <is>
          <t xml:space="preserve"/>
        </is>
      </c>
      <c r="AK988" s="18" t="inlineStr">
        <is>
          <t xml:space="preserve"/>
        </is>
      </c>
      <c r="AL988" s="18" t="inlineStr">
        <is>
          <t xml:space="preserve"/>
        </is>
      </c>
      <c r="AM988" s="18" t="inlineStr">
        <is>
          <t xml:space="preserve">-</t>
        </is>
      </c>
      <c r="AN988" s="18" t="inlineStr">
        <is>
          <t xml:space="preserve"/>
        </is>
      </c>
      <c r="AO988" s="18" t="inlineStr">
        <is>
          <t xml:space="preserve"/>
        </is>
      </c>
      <c r="AP988" s="18" t="inlineStr">
        <is>
          <t xml:space="preserve"/>
        </is>
      </c>
      <c r="AQ988" s="18" t="inlineStr">
        <is>
          <t xml:space="preserve"/>
        </is>
      </c>
      <c r="AR988" s="18" t="inlineStr">
        <is>
          <t xml:space="preserve"/>
        </is>
      </c>
      <c r="AS988" s="18" t="inlineStr">
        <is>
          <t xml:space="preserve"/>
        </is>
      </c>
      <c r="AT988" s="18" t="inlineStr">
        <is>
          <t xml:space="preserve"/>
        </is>
      </c>
    </row>
    <row r="989" customFormat="false" hidden="false" customHeight="1" outlineLevel="0" collapsed="false" ht="32" height="32">
      <c r="A989" s="36" t="n">
        <v>11</v>
      </c>
      <c r="B989" s="18" t="inlineStr">
        <is>
          <t xml:space="preserve">Численность работающих всего(кол-во); Численность, планируемая для выполнения предмета тендера(кол-во)</t>
        </is>
      </c>
      <c r="C989" s="18"/>
      <c r="D989" s="18" t="inlineStr">
        <is>
          <t xml:space="preserve">кол-во;
кол-во</t>
        </is>
      </c>
      <c r="E989" s="18" t="inlineStr">
        <is>
          <t xml:space="preserve"/>
        </is>
      </c>
      <c r="F989" s="18" t="inlineStr">
        <is>
          <t xml:space="preserve"/>
        </is>
      </c>
      <c r="G989" s="18" t="inlineStr">
        <is>
          <t xml:space="preserve"/>
        </is>
      </c>
      <c r="H989" s="18" t="inlineStr">
        <is>
          <t xml:space="preserve"/>
        </is>
      </c>
      <c r="I989" s="18" t="inlineStr">
        <is>
          <t xml:space="preserve"/>
        </is>
      </c>
      <c r="J989" s="18" t="inlineStr">
        <is>
          <t xml:space="preserve"/>
        </is>
      </c>
      <c r="K989" s="18" t="inlineStr">
        <is>
          <t xml:space="preserve"/>
        </is>
      </c>
      <c r="L989" s="18" t="inlineStr">
        <is>
          <t xml:space="preserve"/>
        </is>
      </c>
      <c r="M989" s="18" t="inlineStr">
        <is>
          <t xml:space="preserve"/>
        </is>
      </c>
      <c r="N989" s="18" t="inlineStr">
        <is>
          <t xml:space="preserve"/>
        </is>
      </c>
      <c r="O989" s="18" t="inlineStr">
        <is>
          <t xml:space="preserve">50
30</t>
        </is>
      </c>
      <c r="P989" s="18" t="inlineStr">
        <is>
          <t xml:space="preserve"/>
        </is>
      </c>
      <c r="Q989" s="18" t="inlineStr">
        <is>
          <t xml:space="preserve"/>
        </is>
      </c>
      <c r="R989" s="18" t="inlineStr">
        <is>
          <t xml:space="preserve"/>
        </is>
      </c>
      <c r="S989" s="18" t="inlineStr">
        <is>
          <t xml:space="preserve"/>
        </is>
      </c>
      <c r="T989" s="18" t="inlineStr">
        <is>
          <t xml:space="preserve"/>
        </is>
      </c>
      <c r="U989" s="18" t="inlineStr">
        <is>
          <t xml:space="preserve"/>
        </is>
      </c>
      <c r="V989" s="18" t="inlineStr">
        <is>
          <t xml:space="preserve"/>
        </is>
      </c>
      <c r="W989" s="18" t="inlineStr">
        <is>
          <t xml:space="preserve">Всего численность работающих – 120.
Планируемая численность для выполнения тендера – 64.</t>
        </is>
      </c>
      <c r="X989" s="18" t="inlineStr">
        <is>
          <t xml:space="preserve"/>
        </is>
      </c>
      <c r="Y989" s="18" t="inlineStr">
        <is>
          <t xml:space="preserve"/>
        </is>
      </c>
      <c r="Z989" s="18" t="inlineStr">
        <is>
          <t xml:space="preserve"/>
        </is>
      </c>
      <c r="AA989" s="18" t="inlineStr">
        <is>
          <t xml:space="preserve"/>
        </is>
      </c>
      <c r="AB989" s="18" t="inlineStr">
        <is>
          <t xml:space="preserve"/>
        </is>
      </c>
      <c r="AC989" s="18" t="inlineStr">
        <is>
          <t xml:space="preserve"/>
        </is>
      </c>
      <c r="AD989" s="18" t="inlineStr">
        <is>
          <t xml:space="preserve"/>
        </is>
      </c>
      <c r="AE989" s="18" t="inlineStr">
        <is>
          <t xml:space="preserve">100; планируется 250</t>
        </is>
      </c>
      <c r="AF989" s="18" t="inlineStr">
        <is>
          <t xml:space="preserve"/>
        </is>
      </c>
      <c r="AG989" s="18" t="inlineStr">
        <is>
          <t xml:space="preserve"/>
        </is>
      </c>
      <c r="AH989" s="18" t="inlineStr">
        <is>
          <t xml:space="preserve"/>
        </is>
      </c>
      <c r="AI989" s="18" t="inlineStr">
        <is>
          <t xml:space="preserve"/>
        </is>
      </c>
      <c r="AJ989" s="18" t="inlineStr">
        <is>
          <t xml:space="preserve"/>
        </is>
      </c>
      <c r="AK989" s="18" t="inlineStr">
        <is>
          <t xml:space="preserve"/>
        </is>
      </c>
      <c r="AL989" s="18" t="inlineStr">
        <is>
          <t xml:space="preserve"/>
        </is>
      </c>
      <c r="AM989" s="18" t="inlineStr">
        <is>
          <t xml:space="preserve">Всего численность работающих – 131.
Планируемая численность для выполнения тендера – 50.</t>
        </is>
      </c>
      <c r="AN989" s="18" t="inlineStr">
        <is>
          <t xml:space="preserve"/>
        </is>
      </c>
      <c r="AO989" s="18" t="inlineStr">
        <is>
          <t xml:space="preserve"/>
        </is>
      </c>
      <c r="AP989" s="18" t="inlineStr">
        <is>
          <t xml:space="preserve"/>
        </is>
      </c>
      <c r="AQ989" s="18" t="inlineStr">
        <is>
          <t xml:space="preserve"/>
        </is>
      </c>
      <c r="AR989" s="18" t="inlineStr">
        <is>
          <t xml:space="preserve"/>
        </is>
      </c>
      <c r="AS989" s="18" t="inlineStr">
        <is>
          <t xml:space="preserve"/>
        </is>
      </c>
      <c r="AT989" s="18" t="inlineStr">
        <is>
          <t xml:space="preserve"/>
        </is>
      </c>
    </row>
    <row r="990" customFormat="false" hidden="false" customHeight="1" outlineLevel="0" collapsed="false" ht="16" height="16">
      <c r="A990" s="36" t="n">
        <v>12</v>
      </c>
      <c r="B990" s="18" t="inlineStr">
        <is>
          <t xml:space="preserve">Дата регистрации компании</t>
        </is>
      </c>
      <c r="C990" s="18"/>
      <c r="D990" s="18" t="inlineStr">
        <is>
          <t xml:space="preserve">дд/мм/гггг</t>
        </is>
      </c>
      <c r="E990" s="18" t="inlineStr">
        <is>
          <t xml:space="preserve"/>
        </is>
      </c>
      <c r="F990" s="18" t="inlineStr">
        <is>
          <t xml:space="preserve"/>
        </is>
      </c>
      <c r="G990" s="18" t="inlineStr">
        <is>
          <t xml:space="preserve"/>
        </is>
      </c>
      <c r="H990" s="18" t="inlineStr">
        <is>
          <t xml:space="preserve"/>
        </is>
      </c>
      <c r="I990" s="18" t="inlineStr">
        <is>
          <t xml:space="preserve"/>
        </is>
      </c>
      <c r="J990" s="18" t="inlineStr">
        <is>
          <t xml:space="preserve"/>
        </is>
      </c>
      <c r="K990" s="18" t="inlineStr">
        <is>
          <t xml:space="preserve"/>
        </is>
      </c>
      <c r="L990" s="18" t="inlineStr">
        <is>
          <t xml:space="preserve"/>
        </is>
      </c>
      <c r="M990" s="18" t="inlineStr">
        <is>
          <t xml:space="preserve"/>
        </is>
      </c>
      <c r="N990" s="18" t="inlineStr">
        <is>
          <t xml:space="preserve"/>
        </is>
      </c>
      <c r="O990" s="18" t="inlineStr">
        <is>
          <t xml:space="preserve">03.02.2010</t>
        </is>
      </c>
      <c r="P990" s="18" t="inlineStr">
        <is>
          <t xml:space="preserve"/>
        </is>
      </c>
      <c r="Q990" s="18" t="inlineStr">
        <is>
          <t xml:space="preserve"/>
        </is>
      </c>
      <c r="R990" s="18" t="inlineStr">
        <is>
          <t xml:space="preserve"/>
        </is>
      </c>
      <c r="S990" s="18" t="inlineStr">
        <is>
          <t xml:space="preserve"/>
        </is>
      </c>
      <c r="T990" s="18" t="inlineStr">
        <is>
          <t xml:space="preserve"/>
        </is>
      </c>
      <c r="U990" s="18" t="inlineStr">
        <is>
          <t xml:space="preserve"/>
        </is>
      </c>
      <c r="V990" s="18" t="inlineStr">
        <is>
          <t xml:space="preserve"/>
        </is>
      </c>
      <c r="W990" s="18" t="inlineStr">
        <is>
          <t xml:space="preserve">05.04.2023 г.</t>
        </is>
      </c>
      <c r="X990" s="18" t="inlineStr">
        <is>
          <t xml:space="preserve"/>
        </is>
      </c>
      <c r="Y990" s="18" t="inlineStr">
        <is>
          <t xml:space="preserve"/>
        </is>
      </c>
      <c r="Z990" s="18" t="inlineStr">
        <is>
          <t xml:space="preserve"/>
        </is>
      </c>
      <c r="AA990" s="18" t="inlineStr">
        <is>
          <t xml:space="preserve"/>
        </is>
      </c>
      <c r="AB990" s="18" t="inlineStr">
        <is>
          <t xml:space="preserve"/>
        </is>
      </c>
      <c r="AC990" s="18" t="inlineStr">
        <is>
          <t xml:space="preserve"/>
        </is>
      </c>
      <c r="AD990" s="18" t="inlineStr">
        <is>
          <t xml:space="preserve"/>
        </is>
      </c>
      <c r="AE990" s="18" t="inlineStr">
        <is>
          <t xml:space="preserve">20.05.2016г.</t>
        </is>
      </c>
      <c r="AF990" s="18" t="inlineStr">
        <is>
          <t xml:space="preserve"/>
        </is>
      </c>
      <c r="AG990" s="18" t="inlineStr">
        <is>
          <t xml:space="preserve"/>
        </is>
      </c>
      <c r="AH990" s="18" t="inlineStr">
        <is>
          <t xml:space="preserve"/>
        </is>
      </c>
      <c r="AI990" s="18" t="inlineStr">
        <is>
          <t xml:space="preserve"/>
        </is>
      </c>
      <c r="AJ990" s="18" t="inlineStr">
        <is>
          <t xml:space="preserve"/>
        </is>
      </c>
      <c r="AK990" s="18" t="inlineStr">
        <is>
          <t xml:space="preserve"/>
        </is>
      </c>
      <c r="AL990" s="18" t="inlineStr">
        <is>
          <t xml:space="preserve"/>
        </is>
      </c>
      <c r="AM990" s="18" t="inlineStr">
        <is>
          <t xml:space="preserve">17.02.2022 г.</t>
        </is>
      </c>
      <c r="AN990" s="18" t="inlineStr">
        <is>
          <t xml:space="preserve"/>
        </is>
      </c>
      <c r="AO990" s="18" t="inlineStr">
        <is>
          <t xml:space="preserve"/>
        </is>
      </c>
      <c r="AP990" s="18" t="inlineStr">
        <is>
          <t xml:space="preserve"/>
        </is>
      </c>
      <c r="AQ990" s="18" t="inlineStr">
        <is>
          <t xml:space="preserve"/>
        </is>
      </c>
      <c r="AR990" s="18" t="inlineStr">
        <is>
          <t xml:space="preserve"/>
        </is>
      </c>
      <c r="AS990" s="18" t="inlineStr">
        <is>
          <t xml:space="preserve"/>
        </is>
      </c>
      <c r="AT990" s="18" t="inlineStr">
        <is>
          <t xml:space="preserve"/>
        </is>
      </c>
    </row>
    <row r="991" customFormat="false" hidden="false" customHeight="1" outlineLevel="0" collapsed="false" ht="48" height="48">
      <c r="A991" s="36" t="n">
        <v>13</v>
      </c>
      <c r="B991" s="18" t="inlineStr">
        <is>
          <t xml:space="preserve">Оборот за последние 3 года (указать оборот (выручку) по данным бухгалтерской отчетности за 2022/2023/2024 год)</t>
        </is>
      </c>
      <c r="C991" s="18"/>
      <c r="D991" s="18" t="inlineStr">
        <is>
          <t xml:space="preserve">год-сумма/год-сумма/год-сумма (руб.без НДС)</t>
        </is>
      </c>
      <c r="E991" s="18" t="inlineStr">
        <is>
          <t xml:space="preserve"/>
        </is>
      </c>
      <c r="F991" s="18" t="inlineStr">
        <is>
          <t xml:space="preserve"/>
        </is>
      </c>
      <c r="G991" s="18" t="inlineStr">
        <is>
          <t xml:space="preserve"/>
        </is>
      </c>
      <c r="H991" s="18" t="inlineStr">
        <is>
          <t xml:space="preserve"/>
        </is>
      </c>
      <c r="I991" s="18" t="inlineStr">
        <is>
          <t xml:space="preserve"/>
        </is>
      </c>
      <c r="J991" s="18" t="inlineStr">
        <is>
          <t xml:space="preserve"/>
        </is>
      </c>
      <c r="K991" s="18" t="inlineStr">
        <is>
          <t xml:space="preserve"/>
        </is>
      </c>
      <c r="L991" s="18" t="inlineStr">
        <is>
          <t xml:space="preserve"/>
        </is>
      </c>
      <c r="M991" s="18" t="inlineStr">
        <is>
          <t xml:space="preserve"/>
        </is>
      </c>
      <c r="N991" s="18" t="inlineStr">
        <is>
          <t xml:space="preserve"/>
        </is>
      </c>
      <c r="O991" s="18" t="inlineStr">
        <is>
          <t xml:space="preserve">2022-90559673,19
2023-47279871,94
2024-188075251,89</t>
        </is>
      </c>
      <c r="P991" s="18" t="inlineStr">
        <is>
          <t xml:space="preserve"/>
        </is>
      </c>
      <c r="Q991" s="18" t="inlineStr">
        <is>
          <t xml:space="preserve"/>
        </is>
      </c>
      <c r="R991" s="18" t="inlineStr">
        <is>
          <t xml:space="preserve"/>
        </is>
      </c>
      <c r="S991" s="18" t="inlineStr">
        <is>
          <t xml:space="preserve"/>
        </is>
      </c>
      <c r="T991" s="18" t="inlineStr">
        <is>
          <t xml:space="preserve"/>
        </is>
      </c>
      <c r="U991" s="18" t="inlineStr">
        <is>
          <t xml:space="preserve"/>
        </is>
      </c>
      <c r="V991" s="18" t="inlineStr">
        <is>
          <t xml:space="preserve"/>
        </is>
      </c>
      <c r="W991" s="18" t="inlineStr">
        <is>
          <t xml:space="preserve">2022 г. - 0
2023 г. – 11 млн.
2024 г. – 248 млн.</t>
        </is>
      </c>
      <c r="X991" s="18" t="inlineStr">
        <is>
          <t xml:space="preserve"/>
        </is>
      </c>
      <c r="Y991" s="18" t="inlineStr">
        <is>
          <t xml:space="preserve"/>
        </is>
      </c>
      <c r="Z991" s="18" t="inlineStr">
        <is>
          <t xml:space="preserve"/>
        </is>
      </c>
      <c r="AA991" s="18" t="inlineStr">
        <is>
          <t xml:space="preserve"/>
        </is>
      </c>
      <c r="AB991" s="18" t="inlineStr">
        <is>
          <t xml:space="preserve"/>
        </is>
      </c>
      <c r="AC991" s="18" t="inlineStr">
        <is>
          <t xml:space="preserve"/>
        </is>
      </c>
      <c r="AD991" s="18" t="inlineStr">
        <is>
          <t xml:space="preserve"/>
        </is>
      </c>
      <c r="AE991" s="18" t="inlineStr">
        <is>
          <t xml:space="preserve">2022-1,6 млн/ 2023-5 млн./ 2024- 20 млн</t>
        </is>
      </c>
      <c r="AF991" s="18" t="inlineStr">
        <is>
          <t xml:space="preserve"/>
        </is>
      </c>
      <c r="AG991" s="18" t="inlineStr">
        <is>
          <t xml:space="preserve"/>
        </is>
      </c>
      <c r="AH991" s="18" t="inlineStr">
        <is>
          <t xml:space="preserve"/>
        </is>
      </c>
      <c r="AI991" s="18" t="inlineStr">
        <is>
          <t xml:space="preserve"/>
        </is>
      </c>
      <c r="AJ991" s="18" t="inlineStr">
        <is>
          <t xml:space="preserve"/>
        </is>
      </c>
      <c r="AK991" s="18" t="inlineStr">
        <is>
          <t xml:space="preserve"/>
        </is>
      </c>
      <c r="AL991" s="18" t="inlineStr">
        <is>
          <t xml:space="preserve"/>
        </is>
      </c>
      <c r="AM991" s="18" t="inlineStr">
        <is>
          <t xml:space="preserve">2022 г. - 68 млн.
2023 г. – 358 млн.
2024 г. – 500 млн.</t>
        </is>
      </c>
      <c r="AN991" s="18" t="inlineStr">
        <is>
          <t xml:space="preserve"/>
        </is>
      </c>
      <c r="AO991" s="18" t="inlineStr">
        <is>
          <t xml:space="preserve"/>
        </is>
      </c>
      <c r="AP991" s="18" t="inlineStr">
        <is>
          <t xml:space="preserve"/>
        </is>
      </c>
      <c r="AQ991" s="18" t="inlineStr">
        <is>
          <t xml:space="preserve"/>
        </is>
      </c>
      <c r="AR991" s="18" t="inlineStr">
        <is>
          <t xml:space="preserve"/>
        </is>
      </c>
      <c r="AS991" s="18" t="inlineStr">
        <is>
          <t xml:space="preserve"/>
        </is>
      </c>
      <c r="AT991" s="18" t="inlineStr">
        <is>
          <t xml:space="preserve"/>
        </is>
      </c>
    </row>
    <row r="992" customFormat="false" hidden="false" customHeight="1" outlineLevel="0" collapsed="false" ht="16" height="16">
      <c r="A992" s="36" t="n">
        <v>14</v>
      </c>
      <c r="B992" s="18" t="inlineStr">
        <is>
          <t xml:space="preserve">Сайт компании</t>
        </is>
      </c>
      <c r="C992" s="18"/>
      <c r="D992" s="18" t="inlineStr">
        <is>
          <t xml:space="preserve">ссылка</t>
        </is>
      </c>
      <c r="E992" s="18" t="inlineStr">
        <is>
          <t xml:space="preserve"/>
        </is>
      </c>
      <c r="F992" s="18" t="inlineStr">
        <is>
          <t xml:space="preserve"/>
        </is>
      </c>
      <c r="G992" s="18" t="inlineStr">
        <is>
          <t xml:space="preserve"/>
        </is>
      </c>
      <c r="H992" s="18" t="inlineStr">
        <is>
          <t xml:space="preserve"/>
        </is>
      </c>
      <c r="I992" s="18" t="inlineStr">
        <is>
          <t xml:space="preserve"/>
        </is>
      </c>
      <c r="J992" s="18" t="inlineStr">
        <is>
          <t xml:space="preserve"/>
        </is>
      </c>
      <c r="K992" s="18" t="inlineStr">
        <is>
          <t xml:space="preserve"/>
        </is>
      </c>
      <c r="L992" s="18" t="inlineStr">
        <is>
          <t xml:space="preserve"/>
        </is>
      </c>
      <c r="M992" s="18" t="inlineStr">
        <is>
          <t xml:space="preserve"/>
        </is>
      </c>
      <c r="N992" s="18" t="inlineStr">
        <is>
          <t xml:space="preserve"/>
        </is>
      </c>
      <c r="O992" s="18" t="inlineStr">
        <is>
          <t xml:space="preserve">https://www.omprogress.ru/</t>
        </is>
      </c>
      <c r="P992" s="18" t="inlineStr">
        <is>
          <t xml:space="preserve"/>
        </is>
      </c>
      <c r="Q992" s="18" t="inlineStr">
        <is>
          <t xml:space="preserve"/>
        </is>
      </c>
      <c r="R992" s="18" t="inlineStr">
        <is>
          <t xml:space="preserve"/>
        </is>
      </c>
      <c r="S992" s="18" t="inlineStr">
        <is>
          <t xml:space="preserve"/>
        </is>
      </c>
      <c r="T992" s="18" t="inlineStr">
        <is>
          <t xml:space="preserve"/>
        </is>
      </c>
      <c r="U992" s="18" t="inlineStr">
        <is>
          <t xml:space="preserve"/>
        </is>
      </c>
      <c r="V992" s="18" t="inlineStr">
        <is>
          <t xml:space="preserve"/>
        </is>
      </c>
      <c r="W992" s="18" t="inlineStr">
        <is>
          <t xml:space="preserve">-</t>
        </is>
      </c>
      <c r="X992" s="18" t="inlineStr">
        <is>
          <t xml:space="preserve"/>
        </is>
      </c>
      <c r="Y992" s="18" t="inlineStr">
        <is>
          <t xml:space="preserve"/>
        </is>
      </c>
      <c r="Z992" s="18" t="inlineStr">
        <is>
          <t xml:space="preserve"/>
        </is>
      </c>
      <c r="AA992" s="18" t="inlineStr">
        <is>
          <t xml:space="preserve"/>
        </is>
      </c>
      <c r="AB992" s="18" t="inlineStr">
        <is>
          <t xml:space="preserve"/>
        </is>
      </c>
      <c r="AC992" s="18" t="inlineStr">
        <is>
          <t xml:space="preserve"/>
        </is>
      </c>
      <c r="AD992" s="18" t="inlineStr">
        <is>
          <t xml:space="preserve"/>
        </is>
      </c>
      <c r="AE992" s="18" t="inlineStr">
        <is>
          <t xml:space="preserve">нет</t>
        </is>
      </c>
      <c r="AF992" s="18" t="inlineStr">
        <is>
          <t xml:space="preserve"/>
        </is>
      </c>
      <c r="AG992" s="18" t="inlineStr">
        <is>
          <t xml:space="preserve"/>
        </is>
      </c>
      <c r="AH992" s="18" t="inlineStr">
        <is>
          <t xml:space="preserve"/>
        </is>
      </c>
      <c r="AI992" s="18" t="inlineStr">
        <is>
          <t xml:space="preserve"/>
        </is>
      </c>
      <c r="AJ992" s="18" t="inlineStr">
        <is>
          <t xml:space="preserve"/>
        </is>
      </c>
      <c r="AK992" s="18" t="inlineStr">
        <is>
          <t xml:space="preserve"/>
        </is>
      </c>
      <c r="AL992" s="18" t="inlineStr">
        <is>
          <t xml:space="preserve"/>
        </is>
      </c>
      <c r="AM992" s="18" t="inlineStr">
        <is>
          <t xml:space="preserve">-</t>
        </is>
      </c>
      <c r="AN992" s="18" t="inlineStr">
        <is>
          <t xml:space="preserve"/>
        </is>
      </c>
      <c r="AO992" s="18" t="inlineStr">
        <is>
          <t xml:space="preserve"/>
        </is>
      </c>
      <c r="AP992" s="18" t="inlineStr">
        <is>
          <t xml:space="preserve"/>
        </is>
      </c>
      <c r="AQ992" s="18" t="inlineStr">
        <is>
          <t xml:space="preserve"/>
        </is>
      </c>
      <c r="AR992" s="18" t="inlineStr">
        <is>
          <t xml:space="preserve"/>
        </is>
      </c>
      <c r="AS992" s="18" t="inlineStr">
        <is>
          <t xml:space="preserve"/>
        </is>
      </c>
      <c r="AT992" s="18" t="inlineStr">
        <is>
          <t xml:space="preserve"/>
        </is>
      </c>
    </row>
    <row r="993" customFormat="false" hidden="false" customHeight="1" outlineLevel="0" collapsed="false" ht="64" height="64">
      <c r="A993" s="36" t="n">
        <v>15</v>
      </c>
      <c r="B993" s="18" t="inlineStr">
        <is>
          <t xml:space="preserve">Генеральный директор</t>
        </is>
      </c>
      <c r="C993" s="18"/>
      <c r="D993" s="18" t="inlineStr">
        <is>
          <t xml:space="preserve">Ф.И.О. полностью;
Телефон для связи; 
e-mail</t>
        </is>
      </c>
      <c r="E993" s="18" t="inlineStr">
        <is>
          <t xml:space="preserve"/>
        </is>
      </c>
      <c r="F993" s="18" t="inlineStr">
        <is>
          <t xml:space="preserve"/>
        </is>
      </c>
      <c r="G993" s="18" t="inlineStr">
        <is>
          <t xml:space="preserve"/>
        </is>
      </c>
      <c r="H993" s="18" t="inlineStr">
        <is>
          <t xml:space="preserve"/>
        </is>
      </c>
      <c r="I993" s="18" t="inlineStr">
        <is>
          <t xml:space="preserve"/>
        </is>
      </c>
      <c r="J993" s="18" t="inlineStr">
        <is>
          <t xml:space="preserve"/>
        </is>
      </c>
      <c r="K993" s="18" t="inlineStr">
        <is>
          <t xml:space="preserve"/>
        </is>
      </c>
      <c r="L993" s="18" t="inlineStr">
        <is>
          <t xml:space="preserve"/>
        </is>
      </c>
      <c r="M993" s="18" t="inlineStr">
        <is>
          <t xml:space="preserve"/>
        </is>
      </c>
      <c r="N993" s="18" t="inlineStr">
        <is>
          <t xml:space="preserve"/>
        </is>
      </c>
      <c r="O993" s="18" t="inlineStr">
        <is>
          <t xml:space="preserve">Соколова Светлана Александровна
+7 910 372-65-45
sa@omprogress.ru</t>
        </is>
      </c>
      <c r="P993" s="18" t="inlineStr">
        <is>
          <t xml:space="preserve"/>
        </is>
      </c>
      <c r="Q993" s="18" t="inlineStr">
        <is>
          <t xml:space="preserve"/>
        </is>
      </c>
      <c r="R993" s="18" t="inlineStr">
        <is>
          <t xml:space="preserve"/>
        </is>
      </c>
      <c r="S993" s="18" t="inlineStr">
        <is>
          <t xml:space="preserve"/>
        </is>
      </c>
      <c r="T993" s="18" t="inlineStr">
        <is>
          <t xml:space="preserve"/>
        </is>
      </c>
      <c r="U993" s="18" t="inlineStr">
        <is>
          <t xml:space="preserve"/>
        </is>
      </c>
      <c r="V993" s="18" t="inlineStr">
        <is>
          <t xml:space="preserve"/>
        </is>
      </c>
      <c r="W993" s="18" t="inlineStr">
        <is>
          <t xml:space="preserve">Генеральный директор 
Хатеенка Андрей Владимирович
8 925 609 09 46
sk.stroygrad.23@gmail.com</t>
        </is>
      </c>
      <c r="X993" s="18" t="inlineStr">
        <is>
          <t xml:space="preserve"/>
        </is>
      </c>
      <c r="Y993" s="18" t="inlineStr">
        <is>
          <t xml:space="preserve"/>
        </is>
      </c>
      <c r="Z993" s="18" t="inlineStr">
        <is>
          <t xml:space="preserve"/>
        </is>
      </c>
      <c r="AA993" s="18" t="inlineStr">
        <is>
          <t xml:space="preserve"/>
        </is>
      </c>
      <c r="AB993" s="18" t="inlineStr">
        <is>
          <t xml:space="preserve"/>
        </is>
      </c>
      <c r="AC993" s="18" t="inlineStr">
        <is>
          <t xml:space="preserve"/>
        </is>
      </c>
      <c r="AD993" s="18" t="inlineStr">
        <is>
          <t xml:space="preserve"/>
        </is>
      </c>
      <c r="AE993" s="18" t="inlineStr">
        <is>
          <t xml:space="preserve">Горошко Владимир Эдуардович
+79851414667
texkorsk@yandex.ru</t>
        </is>
      </c>
      <c r="AF993" s="18" t="inlineStr">
        <is>
          <t xml:space="preserve"/>
        </is>
      </c>
      <c r="AG993" s="18" t="inlineStr">
        <is>
          <t xml:space="preserve"/>
        </is>
      </c>
      <c r="AH993" s="18" t="inlineStr">
        <is>
          <t xml:space="preserve"/>
        </is>
      </c>
      <c r="AI993" s="18" t="inlineStr">
        <is>
          <t xml:space="preserve"/>
        </is>
      </c>
      <c r="AJ993" s="18" t="inlineStr">
        <is>
          <t xml:space="preserve"/>
        </is>
      </c>
      <c r="AK993" s="18" t="inlineStr">
        <is>
          <t xml:space="preserve"/>
        </is>
      </c>
      <c r="AL993" s="18" t="inlineStr">
        <is>
          <t xml:space="preserve"/>
        </is>
      </c>
      <c r="AM993" s="18" t="inlineStr">
        <is>
          <t xml:space="preserve">Генеральный директор 
Каменев Павел Раульевич, 
+7 952 56 28 716
brigstroysk@gmail.com</t>
        </is>
      </c>
      <c r="AN993" s="18" t="inlineStr">
        <is>
          <t xml:space="preserve"/>
        </is>
      </c>
      <c r="AO993" s="18" t="inlineStr">
        <is>
          <t xml:space="preserve"/>
        </is>
      </c>
      <c r="AP993" s="18" t="inlineStr">
        <is>
          <t xml:space="preserve"/>
        </is>
      </c>
      <c r="AQ993" s="18" t="inlineStr">
        <is>
          <t xml:space="preserve"/>
        </is>
      </c>
      <c r="AR993" s="18" t="inlineStr">
        <is>
          <t xml:space="preserve"/>
        </is>
      </c>
      <c r="AS993" s="18" t="inlineStr">
        <is>
          <t xml:space="preserve"/>
        </is>
      </c>
      <c r="AT993" s="18" t="inlineStr">
        <is>
          <t xml:space="preserve"/>
        </is>
      </c>
    </row>
    <row r="994" customFormat="false" hidden="false" customHeight="1" outlineLevel="0" collapsed="false" ht="64" height="64">
      <c r="A994" s="36" t="n">
        <v>16</v>
      </c>
      <c r="B994" s="18" t="inlineStr">
        <is>
          <t xml:space="preserve">Контактное лицо</t>
        </is>
      </c>
      <c r="C994" s="18"/>
      <c r="D994" s="18" t="inlineStr">
        <is>
          <t xml:space="preserve">Ф.И.О. полностью;
Телефон для связи;
e-mail</t>
        </is>
      </c>
      <c r="E994" s="18" t="inlineStr">
        <is>
          <t xml:space="preserve"/>
        </is>
      </c>
      <c r="F994" s="18" t="inlineStr">
        <is>
          <t xml:space="preserve"/>
        </is>
      </c>
      <c r="G994" s="18" t="inlineStr">
        <is>
          <t xml:space="preserve"/>
        </is>
      </c>
      <c r="H994" s="18" t="inlineStr">
        <is>
          <t xml:space="preserve"/>
        </is>
      </c>
      <c r="I994" s="18" t="inlineStr">
        <is>
          <t xml:space="preserve"/>
        </is>
      </c>
      <c r="J994" s="18" t="inlineStr">
        <is>
          <t xml:space="preserve"/>
        </is>
      </c>
      <c r="K994" s="18" t="inlineStr">
        <is>
          <t xml:space="preserve"/>
        </is>
      </c>
      <c r="L994" s="18" t="inlineStr">
        <is>
          <t xml:space="preserve"/>
        </is>
      </c>
      <c r="M994" s="18" t="inlineStr">
        <is>
          <t xml:space="preserve"/>
        </is>
      </c>
      <c r="N994" s="18" t="inlineStr">
        <is>
          <t xml:space="preserve"/>
        </is>
      </c>
      <c r="O994" s="18" t="inlineStr">
        <is>
          <t xml:space="preserve">Ряховский Илья Борисович
+7 995 922-50-40
info@omprogress.ru</t>
        </is>
      </c>
      <c r="P994" s="18" t="inlineStr">
        <is>
          <t xml:space="preserve"/>
        </is>
      </c>
      <c r="Q994" s="18" t="inlineStr">
        <is>
          <t xml:space="preserve"/>
        </is>
      </c>
      <c r="R994" s="18" t="inlineStr">
        <is>
          <t xml:space="preserve"/>
        </is>
      </c>
      <c r="S994" s="18" t="inlineStr">
        <is>
          <t xml:space="preserve"/>
        </is>
      </c>
      <c r="T994" s="18" t="inlineStr">
        <is>
          <t xml:space="preserve"/>
        </is>
      </c>
      <c r="U994" s="18" t="inlineStr">
        <is>
          <t xml:space="preserve"/>
        </is>
      </c>
      <c r="V994" s="18" t="inlineStr">
        <is>
          <t xml:space="preserve"/>
        </is>
      </c>
      <c r="W994" s="18" t="inlineStr">
        <is>
          <t xml:space="preserve">Коммерческий директор Кузнецов Михаил Александрович 
89627515507 kuznetsov.m1k.eom@yandex.ru
Главный инженер Кирий Игорь Сергеевич
89850894459 igorkirii@yandex.ru</t>
        </is>
      </c>
      <c r="X994" s="18" t="inlineStr">
        <is>
          <t xml:space="preserve"/>
        </is>
      </c>
      <c r="Y994" s="18" t="inlineStr">
        <is>
          <t xml:space="preserve"/>
        </is>
      </c>
      <c r="Z994" s="18" t="inlineStr">
        <is>
          <t xml:space="preserve"/>
        </is>
      </c>
      <c r="AA994" s="18" t="inlineStr">
        <is>
          <t xml:space="preserve"/>
        </is>
      </c>
      <c r="AB994" s="18" t="inlineStr">
        <is>
          <t xml:space="preserve"/>
        </is>
      </c>
      <c r="AC994" s="18" t="inlineStr">
        <is>
          <t xml:space="preserve"/>
        </is>
      </c>
      <c r="AD994" s="18" t="inlineStr">
        <is>
          <t xml:space="preserve"/>
        </is>
      </c>
      <c r="AE994" s="18" t="inlineStr">
        <is>
          <t xml:space="preserve">Фомченков Александр Михайлович
+79169460164
foma6069836@yandex.rul</t>
        </is>
      </c>
      <c r="AF994" s="18" t="inlineStr">
        <is>
          <t xml:space="preserve"/>
        </is>
      </c>
      <c r="AG994" s="18" t="inlineStr">
        <is>
          <t xml:space="preserve"/>
        </is>
      </c>
      <c r="AH994" s="18" t="inlineStr">
        <is>
          <t xml:space="preserve"/>
        </is>
      </c>
      <c r="AI994" s="18" t="inlineStr">
        <is>
          <t xml:space="preserve"/>
        </is>
      </c>
      <c r="AJ994" s="18" t="inlineStr">
        <is>
          <t xml:space="preserve"/>
        </is>
      </c>
      <c r="AK994" s="18" t="inlineStr">
        <is>
          <t xml:space="preserve"/>
        </is>
      </c>
      <c r="AL994" s="18" t="inlineStr">
        <is>
          <t xml:space="preserve"/>
        </is>
      </c>
      <c r="AM994" s="18" t="inlineStr">
        <is>
          <t xml:space="preserve">Шевченко Тарас Григорьевич, начальник СДО, 
+7 952 220-07-64, sdo@brigstroysk.ru
Руководитель направления ЭОМ Карпов Сергей Николавеич
89038015103</t>
        </is>
      </c>
      <c r="AN994" s="18" t="inlineStr">
        <is>
          <t xml:space="preserve"/>
        </is>
      </c>
      <c r="AO994" s="18" t="inlineStr">
        <is>
          <t xml:space="preserve"/>
        </is>
      </c>
      <c r="AP994" s="18" t="inlineStr">
        <is>
          <t xml:space="preserve"/>
        </is>
      </c>
      <c r="AQ994" s="18" t="inlineStr">
        <is>
          <t xml:space="preserve"/>
        </is>
      </c>
      <c r="AR994" s="18" t="inlineStr">
        <is>
          <t xml:space="preserve"/>
        </is>
      </c>
      <c r="AS994" s="18" t="inlineStr">
        <is>
          <t xml:space="preserve"/>
        </is>
      </c>
      <c r="AT994" s="18" t="inlineStr">
        <is>
          <t xml:space="preserve"/>
        </is>
      </c>
    </row>
    <row r="995" customFormat="false" hidden="false" customHeight="1" outlineLevel="0" collapsed="false" ht="176" height="176">
      <c r="A995" s="36" t="n">
        <v>17</v>
      </c>
      <c r="B995" s="18" t="inlineStr">
        <is>
          <t xml:space="preserve">Примечание к ТКП претендента</t>
        </is>
      </c>
      <c r="C995" s="18"/>
      <c r="D995" s="18" t="inlineStr">
        <is>
          <t xml:space="preserve"/>
        </is>
      </c>
      <c r="E995" s="18" t="inlineStr">
        <is>
          <t xml:space="preserve"/>
        </is>
      </c>
      <c r="F995" s="18" t="inlineStr">
        <is>
          <t xml:space="preserve"/>
        </is>
      </c>
      <c r="G995" s="18" t="inlineStr">
        <is>
          <t xml:space="preserve"/>
        </is>
      </c>
      <c r="H995" s="18" t="inlineStr">
        <is>
          <t xml:space="preserve"/>
        </is>
      </c>
      <c r="I995" s="18" t="inlineStr">
        <is>
          <t xml:space="preserve"/>
        </is>
      </c>
      <c r="J995" s="18" t="inlineStr">
        <is>
          <t xml:space="preserve"/>
        </is>
      </c>
      <c r="K995" s="18" t="inlineStr">
        <is>
          <t xml:space="preserve"/>
        </is>
      </c>
      <c r="L995" s="18" t="inlineStr">
        <is>
          <t xml:space="preserve"/>
        </is>
      </c>
      <c r="M995" s="18" t="inlineStr">
        <is>
          <t xml:space="preserve"/>
        </is>
      </c>
      <c r="N995" s="18" t="inlineStr">
        <is>
          <t xml:space="preserve"/>
        </is>
      </c>
      <c r="O995" s="18" t="inlineStr">
        <is>
          <t xml:space="preserve">Так как РД с стадии разработки и уточнении, в ТКП не учтен полный перечень работ, материалов и оборудования.
Отсутствуют крепежные элементы для лотковых трасс.</t>
        </is>
      </c>
      <c r="P995" s="18" t="inlineStr">
        <is>
          <t xml:space="preserve"/>
        </is>
      </c>
      <c r="Q995" s="18" t="inlineStr">
        <is>
          <t xml:space="preserve"/>
        </is>
      </c>
      <c r="R995" s="18" t="inlineStr">
        <is>
          <t xml:space="preserve"/>
        </is>
      </c>
      <c r="S995" s="18" t="inlineStr">
        <is>
          <t xml:space="preserve"/>
        </is>
      </c>
      <c r="T995" s="18" t="inlineStr">
        <is>
          <t xml:space="preserve"/>
        </is>
      </c>
      <c r="U995" s="18" t="inlineStr">
        <is>
          <t xml:space="preserve"/>
        </is>
      </c>
      <c r="V995" s="18" t="inlineStr">
        <is>
          <t xml:space="preserve"/>
        </is>
      </c>
      <c r="W995" s="18" t="inlineStr">
        <is>
          <t xml:space="preserve">В ТКП отсутствует: 
1. Штробление ЖБИ и ПГП.
2. Сверление глухих отверстий ПГП, ЖБИ.
3. Сверление сквозных отверстий в ПГП и ЖБИ.
4. Установка проходных гильз, межэтажных и одиночных из стальной трубы.
5. Заделка межэтажных и одиночных гильз.
6. Провод для видимого заземления металлических частей.
7. Видимое заземление вент. Установок на крыше.
8. Материал для крепления лотков.
9. Материал для расключения кабеля в коробках.  
Пункты 1-3 в дальнейшем будут выполнены на основании запроса КП, не по КЦ.</t>
        </is>
      </c>
      <c r="X995" s="18" t="inlineStr">
        <is>
          <t xml:space="preserve"/>
        </is>
      </c>
      <c r="Y995" s="18" t="inlineStr">
        <is>
          <t xml:space="preserve"/>
        </is>
      </c>
      <c r="Z995" s="18" t="inlineStr">
        <is>
          <t xml:space="preserve"/>
        </is>
      </c>
      <c r="AA995" s="18" t="inlineStr">
        <is>
          <t xml:space="preserve"/>
        </is>
      </c>
      <c r="AB995" s="18" t="inlineStr">
        <is>
          <t xml:space="preserve"/>
        </is>
      </c>
      <c r="AC995" s="18" t="inlineStr">
        <is>
          <t xml:space="preserve"/>
        </is>
      </c>
      <c r="AD995" s="18" t="inlineStr">
        <is>
          <t xml:space="preserve"/>
        </is>
      </c>
      <c r="AE995" s="18" t="inlineStr">
        <is>
          <t xml:space="preserve">нет</t>
        </is>
      </c>
      <c r="AF995" s="18" t="inlineStr">
        <is>
          <t xml:space="preserve"/>
        </is>
      </c>
      <c r="AG995" s="18" t="inlineStr">
        <is>
          <t xml:space="preserve"/>
        </is>
      </c>
      <c r="AH995" s="18" t="inlineStr">
        <is>
          <t xml:space="preserve"/>
        </is>
      </c>
      <c r="AI995" s="18" t="inlineStr">
        <is>
          <t xml:space="preserve"/>
        </is>
      </c>
      <c r="AJ995" s="18" t="inlineStr">
        <is>
          <t xml:space="preserve"/>
        </is>
      </c>
      <c r="AK995" s="18" t="inlineStr">
        <is>
          <t xml:space="preserve"/>
        </is>
      </c>
      <c r="AL995" s="18" t="inlineStr">
        <is>
          <t xml:space="preserve"/>
        </is>
      </c>
      <c r="AM995" s="18" t="inlineStr">
        <is>
          <t xml:space="preserve">-</t>
        </is>
      </c>
      <c r="AN995" s="18" t="inlineStr">
        <is>
          <t xml:space="preserve"/>
        </is>
      </c>
      <c r="AO995" s="18" t="inlineStr">
        <is>
          <t xml:space="preserve"/>
        </is>
      </c>
      <c r="AP995" s="18" t="inlineStr">
        <is>
          <t xml:space="preserve"/>
        </is>
      </c>
      <c r="AQ995" s="18" t="inlineStr">
        <is>
          <t xml:space="preserve"/>
        </is>
      </c>
      <c r="AR995" s="18" t="inlineStr">
        <is>
          <t xml:space="preserve"/>
        </is>
      </c>
      <c r="AS995" s="18" t="inlineStr">
        <is>
          <t xml:space="preserve"/>
        </is>
      </c>
      <c r="AT995" s="18" t="inlineStr">
        <is>
          <t xml:space="preserve"/>
        </is>
      </c>
    </row>
    <row r="996" customFormat="false" hidden="false" customHeight="1" outlineLevel="0" collapsed="false" ht="16" height="16">
      <c r="A996" s="36" t="n">
        <v>18</v>
      </c>
      <c r="B996" s="18" t="inlineStr">
        <is>
          <t xml:space="preserve">Готовность подписать в случае победы соглашение об ЭДО (Электронный документооброт)</t>
        </is>
      </c>
      <c r="C996" s="18"/>
      <c r="D996" s="18" t="inlineStr">
        <is>
          <t xml:space="preserve">да/нет</t>
        </is>
      </c>
      <c r="E996" s="18" t="inlineStr">
        <is>
          <t xml:space="preserve"/>
        </is>
      </c>
      <c r="F996" s="18" t="inlineStr">
        <is>
          <t xml:space="preserve"/>
        </is>
      </c>
      <c r="G996" s="18" t="inlineStr">
        <is>
          <t xml:space="preserve"/>
        </is>
      </c>
      <c r="H996" s="18" t="inlineStr">
        <is>
          <t xml:space="preserve"/>
        </is>
      </c>
      <c r="I996" s="18" t="inlineStr">
        <is>
          <t xml:space="preserve"/>
        </is>
      </c>
      <c r="J996" s="18" t="inlineStr">
        <is>
          <t xml:space="preserve"/>
        </is>
      </c>
      <c r="K996" s="18" t="inlineStr">
        <is>
          <t xml:space="preserve"/>
        </is>
      </c>
      <c r="L996" s="18" t="inlineStr">
        <is>
          <t xml:space="preserve"/>
        </is>
      </c>
      <c r="M996" s="18" t="inlineStr">
        <is>
          <t xml:space="preserve"/>
        </is>
      </c>
      <c r="N996" s="18" t="inlineStr">
        <is>
          <t xml:space="preserve"/>
        </is>
      </c>
      <c r="O996" s="18" t="inlineStr">
        <is>
          <t xml:space="preserve">да</t>
        </is>
      </c>
      <c r="P996" s="18" t="inlineStr">
        <is>
          <t xml:space="preserve"/>
        </is>
      </c>
      <c r="Q996" s="18" t="inlineStr">
        <is>
          <t xml:space="preserve"/>
        </is>
      </c>
      <c r="R996" s="18" t="inlineStr">
        <is>
          <t xml:space="preserve"/>
        </is>
      </c>
      <c r="S996" s="18" t="inlineStr">
        <is>
          <t xml:space="preserve"/>
        </is>
      </c>
      <c r="T996" s="18" t="inlineStr">
        <is>
          <t xml:space="preserve"/>
        </is>
      </c>
      <c r="U996" s="18" t="inlineStr">
        <is>
          <t xml:space="preserve"/>
        </is>
      </c>
      <c r="V996" s="18" t="inlineStr">
        <is>
          <t xml:space="preserve"/>
        </is>
      </c>
      <c r="W996" s="18" t="inlineStr">
        <is>
          <t xml:space="preserve">Да</t>
        </is>
      </c>
      <c r="X996" s="18" t="inlineStr">
        <is>
          <t xml:space="preserve"/>
        </is>
      </c>
      <c r="Y996" s="18" t="inlineStr">
        <is>
          <t xml:space="preserve"/>
        </is>
      </c>
      <c r="Z996" s="18" t="inlineStr">
        <is>
          <t xml:space="preserve"/>
        </is>
      </c>
      <c r="AA996" s="18" t="inlineStr">
        <is>
          <t xml:space="preserve"/>
        </is>
      </c>
      <c r="AB996" s="18" t="inlineStr">
        <is>
          <t xml:space="preserve"/>
        </is>
      </c>
      <c r="AC996" s="18" t="inlineStr">
        <is>
          <t xml:space="preserve"/>
        </is>
      </c>
      <c r="AD996" s="18" t="inlineStr">
        <is>
          <t xml:space="preserve"/>
        </is>
      </c>
      <c r="AE996" s="18" t="inlineStr">
        <is>
          <t xml:space="preserve">да</t>
        </is>
      </c>
      <c r="AF996" s="18" t="inlineStr">
        <is>
          <t xml:space="preserve"/>
        </is>
      </c>
      <c r="AG996" s="18" t="inlineStr">
        <is>
          <t xml:space="preserve"/>
        </is>
      </c>
      <c r="AH996" s="18" t="inlineStr">
        <is>
          <t xml:space="preserve"/>
        </is>
      </c>
      <c r="AI996" s="18" t="inlineStr">
        <is>
          <t xml:space="preserve"/>
        </is>
      </c>
      <c r="AJ996" s="18" t="inlineStr">
        <is>
          <t xml:space="preserve"/>
        </is>
      </c>
      <c r="AK996" s="18" t="inlineStr">
        <is>
          <t xml:space="preserve"/>
        </is>
      </c>
      <c r="AL996" s="18" t="inlineStr">
        <is>
          <t xml:space="preserve"/>
        </is>
      </c>
      <c r="AM996" s="18" t="inlineStr">
        <is>
          <t xml:space="preserve">да</t>
        </is>
      </c>
      <c r="AN996" s="18" t="inlineStr">
        <is>
          <t xml:space="preserve"/>
        </is>
      </c>
      <c r="AO996" s="18" t="inlineStr">
        <is>
          <t xml:space="preserve"/>
        </is>
      </c>
      <c r="AP996" s="18" t="inlineStr">
        <is>
          <t xml:space="preserve"/>
        </is>
      </c>
      <c r="AQ996" s="18" t="inlineStr">
        <is>
          <t xml:space="preserve"/>
        </is>
      </c>
      <c r="AR996" s="18" t="inlineStr">
        <is>
          <t xml:space="preserve"/>
        </is>
      </c>
      <c r="AS996" s="18" t="inlineStr">
        <is>
          <t xml:space="preserve"/>
        </is>
      </c>
      <c r="AT996" s="18" t="inlineStr">
        <is>
          <t xml:space="preserve"/>
        </is>
      </c>
    </row>
    <row r="997" customFormat="false" hidden="false" customHeight="1" outlineLevel="0" collapsed="false" ht="16" height="16">
      <c r="A997" s="36" t="n">
        <v>19</v>
      </c>
      <c r="B997" s="18" t="inlineStr">
        <is>
          <t xml:space="preserve">Подрядчик в случае необходимости до заключения договора согласует разбивку цен попозиционно со сметно-договорным отделом ПАО «ПИК СЗ»</t>
        </is>
      </c>
      <c r="C997" s="18"/>
      <c r="D997" s="18" t="inlineStr">
        <is>
          <t xml:space="preserve">да/нет</t>
        </is>
      </c>
      <c r="E997" s="18" t="inlineStr">
        <is>
          <t xml:space="preserve"/>
        </is>
      </c>
      <c r="F997" s="18" t="inlineStr">
        <is>
          <t xml:space="preserve"/>
        </is>
      </c>
      <c r="G997" s="18" t="inlineStr">
        <is>
          <t xml:space="preserve"/>
        </is>
      </c>
      <c r="H997" s="18" t="inlineStr">
        <is>
          <t xml:space="preserve"/>
        </is>
      </c>
      <c r="I997" s="18" t="inlineStr">
        <is>
          <t xml:space="preserve"/>
        </is>
      </c>
      <c r="J997" s="18" t="inlineStr">
        <is>
          <t xml:space="preserve"/>
        </is>
      </c>
      <c r="K997" s="18" t="inlineStr">
        <is>
          <t xml:space="preserve"/>
        </is>
      </c>
      <c r="L997" s="18" t="inlineStr">
        <is>
          <t xml:space="preserve"/>
        </is>
      </c>
      <c r="M997" s="18" t="inlineStr">
        <is>
          <t xml:space="preserve"/>
        </is>
      </c>
      <c r="N997" s="18" t="inlineStr">
        <is>
          <t xml:space="preserve"/>
        </is>
      </c>
      <c r="O997" s="18" t="inlineStr">
        <is>
          <t xml:space="preserve">да</t>
        </is>
      </c>
      <c r="P997" s="18" t="inlineStr">
        <is>
          <t xml:space="preserve"/>
        </is>
      </c>
      <c r="Q997" s="18" t="inlineStr">
        <is>
          <t xml:space="preserve"/>
        </is>
      </c>
      <c r="R997" s="18" t="inlineStr">
        <is>
          <t xml:space="preserve"/>
        </is>
      </c>
      <c r="S997" s="18" t="inlineStr">
        <is>
          <t xml:space="preserve"/>
        </is>
      </c>
      <c r="T997" s="18" t="inlineStr">
        <is>
          <t xml:space="preserve"/>
        </is>
      </c>
      <c r="U997" s="18" t="inlineStr">
        <is>
          <t xml:space="preserve"/>
        </is>
      </c>
      <c r="V997" s="18" t="inlineStr">
        <is>
          <t xml:space="preserve"/>
        </is>
      </c>
      <c r="W997" s="18" t="inlineStr">
        <is>
          <t xml:space="preserve">Нет</t>
        </is>
      </c>
      <c r="X997" s="18" t="inlineStr">
        <is>
          <t xml:space="preserve"/>
        </is>
      </c>
      <c r="Y997" s="18" t="inlineStr">
        <is>
          <t xml:space="preserve"/>
        </is>
      </c>
      <c r="Z997" s="18" t="inlineStr">
        <is>
          <t xml:space="preserve"/>
        </is>
      </c>
      <c r="AA997" s="18" t="inlineStr">
        <is>
          <t xml:space="preserve"/>
        </is>
      </c>
      <c r="AB997" s="18" t="inlineStr">
        <is>
          <t xml:space="preserve"/>
        </is>
      </c>
      <c r="AC997" s="18" t="inlineStr">
        <is>
          <t xml:space="preserve"/>
        </is>
      </c>
      <c r="AD997" s="18" t="inlineStr">
        <is>
          <t xml:space="preserve"/>
        </is>
      </c>
      <c r="AE997" s="18" t="inlineStr">
        <is>
          <t xml:space="preserve">да</t>
        </is>
      </c>
      <c r="AF997" s="18" t="inlineStr">
        <is>
          <t xml:space="preserve"/>
        </is>
      </c>
      <c r="AG997" s="18" t="inlineStr">
        <is>
          <t xml:space="preserve"/>
        </is>
      </c>
      <c r="AH997" s="18" t="inlineStr">
        <is>
          <t xml:space="preserve"/>
        </is>
      </c>
      <c r="AI997" s="18" t="inlineStr">
        <is>
          <t xml:space="preserve"/>
        </is>
      </c>
      <c r="AJ997" s="18" t="inlineStr">
        <is>
          <t xml:space="preserve"/>
        </is>
      </c>
      <c r="AK997" s="18" t="inlineStr">
        <is>
          <t xml:space="preserve"/>
        </is>
      </c>
      <c r="AL997" s="18" t="inlineStr">
        <is>
          <t xml:space="preserve"/>
        </is>
      </c>
      <c r="AM997" s="18" t="inlineStr">
        <is>
          <t xml:space="preserve">нет</t>
        </is>
      </c>
      <c r="AN997" s="18" t="inlineStr">
        <is>
          <t xml:space="preserve"/>
        </is>
      </c>
      <c r="AO997" s="18" t="inlineStr">
        <is>
          <t xml:space="preserve"/>
        </is>
      </c>
      <c r="AP997" s="18" t="inlineStr">
        <is>
          <t xml:space="preserve"/>
        </is>
      </c>
      <c r="AQ997" s="18" t="inlineStr">
        <is>
          <t xml:space="preserve"/>
        </is>
      </c>
      <c r="AR997" s="18" t="inlineStr">
        <is>
          <t xml:space="preserve"/>
        </is>
      </c>
      <c r="AS997" s="18" t="inlineStr">
        <is>
          <t xml:space="preserve"/>
        </is>
      </c>
      <c r="AT997" s="18" t="inlineStr">
        <is>
          <t xml:space="preserve"/>
        </is>
      </c>
    </row>
    <row r="998" customFormat="false" hidden="false" customHeight="1" outlineLevel="0" collapsed="false" ht="16" height="16">
      <c r="A998" s="36" t="n">
        <v>20</v>
      </c>
      <c r="B998" s="18" t="inlineStr">
        <is>
          <t xml:space="preserve">ЗП рабочего за месяц</t>
        </is>
      </c>
      <c r="C998" s="18"/>
      <c r="D998" s="18" t="inlineStr">
        <is>
          <t xml:space="preserve">руб.</t>
        </is>
      </c>
      <c r="E998" s="18" t="inlineStr">
        <is>
          <t xml:space="preserve"/>
        </is>
      </c>
      <c r="F998" s="18" t="inlineStr">
        <is>
          <t xml:space="preserve"/>
        </is>
      </c>
      <c r="G998" s="18" t="inlineStr">
        <is>
          <t xml:space="preserve"/>
        </is>
      </c>
      <c r="H998" s="18" t="inlineStr">
        <is>
          <t xml:space="preserve"/>
        </is>
      </c>
      <c r="I998" s="18" t="inlineStr">
        <is>
          <t xml:space="preserve"/>
        </is>
      </c>
      <c r="J998" s="18" t="inlineStr">
        <is>
          <t xml:space="preserve"/>
        </is>
      </c>
      <c r="K998" s="18" t="inlineStr">
        <is>
          <t xml:space="preserve"/>
        </is>
      </c>
      <c r="L998" s="18" t="inlineStr">
        <is>
          <t xml:space="preserve"/>
        </is>
      </c>
      <c r="M998" s="18" t="inlineStr">
        <is>
          <t xml:space="preserve"/>
        </is>
      </c>
      <c r="N998" s="18" t="inlineStr">
        <is>
          <t xml:space="preserve"/>
        </is>
      </c>
      <c r="O998" s="18" t="inlineStr">
        <is>
          <t xml:space="preserve">100000</t>
        </is>
      </c>
      <c r="P998" s="18" t="inlineStr">
        <is>
          <t xml:space="preserve"/>
        </is>
      </c>
      <c r="Q998" s="18" t="inlineStr">
        <is>
          <t xml:space="preserve"/>
        </is>
      </c>
      <c r="R998" s="18" t="inlineStr">
        <is>
          <t xml:space="preserve"/>
        </is>
      </c>
      <c r="S998" s="18" t="inlineStr">
        <is>
          <t xml:space="preserve"/>
        </is>
      </c>
      <c r="T998" s="18" t="inlineStr">
        <is>
          <t xml:space="preserve"/>
        </is>
      </c>
      <c r="U998" s="18" t="inlineStr">
        <is>
          <t xml:space="preserve"/>
        </is>
      </c>
      <c r="V998" s="18" t="inlineStr">
        <is>
          <t xml:space="preserve"/>
        </is>
      </c>
      <c r="W998" s="18" t="inlineStr">
        <is>
          <t xml:space="preserve">140-180 тыс. руб.</t>
        </is>
      </c>
      <c r="X998" s="18" t="inlineStr">
        <is>
          <t xml:space="preserve"/>
        </is>
      </c>
      <c r="Y998" s="18" t="inlineStr">
        <is>
          <t xml:space="preserve"/>
        </is>
      </c>
      <c r="Z998" s="18" t="inlineStr">
        <is>
          <t xml:space="preserve"/>
        </is>
      </c>
      <c r="AA998" s="18" t="inlineStr">
        <is>
          <t xml:space="preserve"/>
        </is>
      </c>
      <c r="AB998" s="18" t="inlineStr">
        <is>
          <t xml:space="preserve"/>
        </is>
      </c>
      <c r="AC998" s="18" t="inlineStr">
        <is>
          <t xml:space="preserve"/>
        </is>
      </c>
      <c r="AD998" s="18" t="inlineStr">
        <is>
          <t xml:space="preserve"/>
        </is>
      </c>
      <c r="AE998" s="18" t="inlineStr">
        <is>
          <t xml:space="preserve">120000</t>
        </is>
      </c>
      <c r="AF998" s="18" t="inlineStr">
        <is>
          <t xml:space="preserve"/>
        </is>
      </c>
      <c r="AG998" s="18" t="inlineStr">
        <is>
          <t xml:space="preserve"/>
        </is>
      </c>
      <c r="AH998" s="18" t="inlineStr">
        <is>
          <t xml:space="preserve"/>
        </is>
      </c>
      <c r="AI998" s="18" t="inlineStr">
        <is>
          <t xml:space="preserve"/>
        </is>
      </c>
      <c r="AJ998" s="18" t="inlineStr">
        <is>
          <t xml:space="preserve"/>
        </is>
      </c>
      <c r="AK998" s="18" t="inlineStr">
        <is>
          <t xml:space="preserve"/>
        </is>
      </c>
      <c r="AL998" s="18" t="inlineStr">
        <is>
          <t xml:space="preserve"/>
        </is>
      </c>
      <c r="AM998" s="18" t="inlineStr">
        <is>
          <t xml:space="preserve">150-200 тыс. руб</t>
        </is>
      </c>
      <c r="AN998" s="18" t="inlineStr">
        <is>
          <t xml:space="preserve"/>
        </is>
      </c>
      <c r="AO998" s="18" t="inlineStr">
        <is>
          <t xml:space="preserve"/>
        </is>
      </c>
      <c r="AP998" s="18" t="inlineStr">
        <is>
          <t xml:space="preserve"/>
        </is>
      </c>
      <c r="AQ998" s="18" t="inlineStr">
        <is>
          <t xml:space="preserve"/>
        </is>
      </c>
      <c r="AR998" s="18" t="inlineStr">
        <is>
          <t xml:space="preserve"/>
        </is>
      </c>
      <c r="AS998" s="18" t="inlineStr">
        <is>
          <t xml:space="preserve"/>
        </is>
      </c>
      <c r="AT998" s="18" t="inlineStr">
        <is>
          <t xml:space="preserve"/>
        </is>
      </c>
    </row>
    <row r="999" customFormat="false" hidden="false" customHeight="1" outlineLevel="0" collapsed="false" ht="16" height="16">
      <c r="A999" s="36" t="n">
        <v>21</v>
      </c>
      <c r="B999" s="18" t="inlineStr">
        <is>
          <t xml:space="preserve">Компания работает с НДС/без НДС</t>
        </is>
      </c>
      <c r="C999" s="18"/>
      <c r="D999" s="18" t="inlineStr">
        <is>
          <t xml:space="preserve">с НДС/без НДС</t>
        </is>
      </c>
      <c r="E999" s="18" t="inlineStr">
        <is>
          <t xml:space="preserve"/>
        </is>
      </c>
      <c r="F999" s="18" t="inlineStr">
        <is>
          <t xml:space="preserve"/>
        </is>
      </c>
      <c r="G999" s="18" t="inlineStr">
        <is>
          <t xml:space="preserve"/>
        </is>
      </c>
      <c r="H999" s="18" t="inlineStr">
        <is>
          <t xml:space="preserve"/>
        </is>
      </c>
      <c r="I999" s="18" t="inlineStr">
        <is>
          <t xml:space="preserve"/>
        </is>
      </c>
      <c r="J999" s="18" t="inlineStr">
        <is>
          <t xml:space="preserve"/>
        </is>
      </c>
      <c r="K999" s="18" t="inlineStr">
        <is>
          <t xml:space="preserve"/>
        </is>
      </c>
      <c r="L999" s="18" t="inlineStr">
        <is>
          <t xml:space="preserve"/>
        </is>
      </c>
      <c r="M999" s="18" t="inlineStr">
        <is>
          <t xml:space="preserve"/>
        </is>
      </c>
      <c r="N999" s="18" t="inlineStr">
        <is>
          <t xml:space="preserve"/>
        </is>
      </c>
      <c r="O999" s="18" t="inlineStr">
        <is>
          <t xml:space="preserve">с ндс</t>
        </is>
      </c>
      <c r="P999" s="18" t="inlineStr">
        <is>
          <t xml:space="preserve"/>
        </is>
      </c>
      <c r="Q999" s="18" t="inlineStr">
        <is>
          <t xml:space="preserve"/>
        </is>
      </c>
      <c r="R999" s="18" t="inlineStr">
        <is>
          <t xml:space="preserve"/>
        </is>
      </c>
      <c r="S999" s="18" t="inlineStr">
        <is>
          <t xml:space="preserve"/>
        </is>
      </c>
      <c r="T999" s="18" t="inlineStr">
        <is>
          <t xml:space="preserve"/>
        </is>
      </c>
      <c r="U999" s="18" t="inlineStr">
        <is>
          <t xml:space="preserve"/>
        </is>
      </c>
      <c r="V999" s="18" t="inlineStr">
        <is>
          <t xml:space="preserve"/>
        </is>
      </c>
      <c r="W999" s="18" t="inlineStr">
        <is>
          <t xml:space="preserve">С НДС</t>
        </is>
      </c>
      <c r="X999" s="18" t="inlineStr">
        <is>
          <t xml:space="preserve"/>
        </is>
      </c>
      <c r="Y999" s="18" t="inlineStr">
        <is>
          <t xml:space="preserve"/>
        </is>
      </c>
      <c r="Z999" s="18" t="inlineStr">
        <is>
          <t xml:space="preserve"/>
        </is>
      </c>
      <c r="AA999" s="18" t="inlineStr">
        <is>
          <t xml:space="preserve"/>
        </is>
      </c>
      <c r="AB999" s="18" t="inlineStr">
        <is>
          <t xml:space="preserve"/>
        </is>
      </c>
      <c r="AC999" s="18" t="inlineStr">
        <is>
          <t xml:space="preserve"/>
        </is>
      </c>
      <c r="AD999" s="18" t="inlineStr">
        <is>
          <t xml:space="preserve"/>
        </is>
      </c>
      <c r="AE999" s="18" t="inlineStr">
        <is>
          <t xml:space="preserve">с НДС</t>
        </is>
      </c>
      <c r="AF999" s="18" t="inlineStr">
        <is>
          <t xml:space="preserve"/>
        </is>
      </c>
      <c r="AG999" s="18" t="inlineStr">
        <is>
          <t xml:space="preserve"/>
        </is>
      </c>
      <c r="AH999" s="18" t="inlineStr">
        <is>
          <t xml:space="preserve"/>
        </is>
      </c>
      <c r="AI999" s="18" t="inlineStr">
        <is>
          <t xml:space="preserve"/>
        </is>
      </c>
      <c r="AJ999" s="18" t="inlineStr">
        <is>
          <t xml:space="preserve"/>
        </is>
      </c>
      <c r="AK999" s="18" t="inlineStr">
        <is>
          <t xml:space="preserve"/>
        </is>
      </c>
      <c r="AL999" s="18" t="inlineStr">
        <is>
          <t xml:space="preserve"/>
        </is>
      </c>
      <c r="AM999" s="18" t="inlineStr">
        <is>
          <t xml:space="preserve">с ндс</t>
        </is>
      </c>
      <c r="AN999" s="18" t="inlineStr">
        <is>
          <t xml:space="preserve"/>
        </is>
      </c>
      <c r="AO999" s="18" t="inlineStr">
        <is>
          <t xml:space="preserve"/>
        </is>
      </c>
      <c r="AP999" s="18" t="inlineStr">
        <is>
          <t xml:space="preserve"/>
        </is>
      </c>
      <c r="AQ999" s="18" t="inlineStr">
        <is>
          <t xml:space="preserve"/>
        </is>
      </c>
      <c r="AR999" s="18" t="inlineStr">
        <is>
          <t xml:space="preserve"/>
        </is>
      </c>
      <c r="AS999" s="18" t="inlineStr">
        <is>
          <t xml:space="preserve"/>
        </is>
      </c>
      <c r="AT999" s="18" t="inlineStr">
        <is>
          <t xml:space="preserve"/>
        </is>
      </c>
    </row>
    <row r="1000" customFormat="false" hidden="false" customHeight="1" outlineLevel="0" collapsed="false" ht="64" height="64">
      <c r="A1000" s="36" t="n">
        <v>22</v>
      </c>
      <c r="B1000" s="18" t="inlineStr">
        <is>
          <t xml:space="preserve">Опыт сдачи объектов СКБ (садики, школы, поликлиники) Если да, то указать какие объекты</t>
        </is>
      </c>
      <c r="C1000" s="18"/>
      <c r="D1000" s="18" t="inlineStr">
        <is>
          <t xml:space="preserve">да(указать объекты)/нет</t>
        </is>
      </c>
      <c r="E1000" s="18" t="inlineStr">
        <is>
          <t xml:space="preserve"/>
        </is>
      </c>
      <c r="F1000" s="18" t="inlineStr">
        <is>
          <t xml:space="preserve"/>
        </is>
      </c>
      <c r="G1000" s="18" t="inlineStr">
        <is>
          <t xml:space="preserve"/>
        </is>
      </c>
      <c r="H1000" s="18" t="inlineStr">
        <is>
          <t xml:space="preserve"/>
        </is>
      </c>
      <c r="I1000" s="18" t="inlineStr">
        <is>
          <t xml:space="preserve"/>
        </is>
      </c>
      <c r="J1000" s="18" t="inlineStr">
        <is>
          <t xml:space="preserve"/>
        </is>
      </c>
      <c r="K1000" s="18" t="inlineStr">
        <is>
          <t xml:space="preserve"/>
        </is>
      </c>
      <c r="L1000" s="18" t="inlineStr">
        <is>
          <t xml:space="preserve"/>
        </is>
      </c>
      <c r="M1000" s="18" t="inlineStr">
        <is>
          <t xml:space="preserve"/>
        </is>
      </c>
      <c r="N1000" s="18" t="inlineStr">
        <is>
          <t xml:space="preserve"/>
        </is>
      </c>
      <c r="O1000" s="18" t="inlineStr">
        <is>
          <t xml:space="preserve">Городская поликлиника № 107.
Электромонтажные работы и слаботочные системы.
2022-2023г.</t>
        </is>
      </c>
      <c r="P1000" s="18" t="inlineStr">
        <is>
          <t xml:space="preserve"/>
        </is>
      </c>
      <c r="Q1000" s="18" t="inlineStr">
        <is>
          <t xml:space="preserve"/>
        </is>
      </c>
      <c r="R1000" s="18" t="inlineStr">
        <is>
          <t xml:space="preserve"/>
        </is>
      </c>
      <c r="S1000" s="18" t="inlineStr">
        <is>
          <t xml:space="preserve"/>
        </is>
      </c>
      <c r="T1000" s="18" t="inlineStr">
        <is>
          <t xml:space="preserve"/>
        </is>
      </c>
      <c r="U1000" s="18" t="inlineStr">
        <is>
          <t xml:space="preserve"/>
        </is>
      </c>
      <c r="V1000" s="18" t="inlineStr">
        <is>
          <t xml:space="preserve"/>
        </is>
      </c>
      <c r="W1000" s="18" t="inlineStr">
        <is>
          <t xml:space="preserve">Второй нагатинский ДОО 200 мест.
Одинцово корп. 2.6 ДОО к корп. 1.17.
ЖК Одинбург Школа 1000 мест.
Саларьево парк ДОО 220 мест.</t>
        </is>
      </c>
      <c r="X1000" s="18" t="inlineStr">
        <is>
          <t xml:space="preserve"/>
        </is>
      </c>
      <c r="Y1000" s="18" t="inlineStr">
        <is>
          <t xml:space="preserve"/>
        </is>
      </c>
      <c r="Z1000" s="18" t="inlineStr">
        <is>
          <t xml:space="preserve"/>
        </is>
      </c>
      <c r="AA1000" s="18" t="inlineStr">
        <is>
          <t xml:space="preserve"/>
        </is>
      </c>
      <c r="AB1000" s="18" t="inlineStr">
        <is>
          <t xml:space="preserve"/>
        </is>
      </c>
      <c r="AC1000" s="18" t="inlineStr">
        <is>
          <t xml:space="preserve"/>
        </is>
      </c>
      <c r="AD1000" s="18" t="inlineStr">
        <is>
          <t xml:space="preserve"/>
        </is>
      </c>
      <c r="AE1000" s="18" t="inlineStr">
        <is>
          <t xml:space="preserve">да ЖК Дмитровский парк; ЖК Матвеевский парк</t>
        </is>
      </c>
      <c r="AF1000" s="18" t="inlineStr">
        <is>
          <t xml:space="preserve"/>
        </is>
      </c>
      <c r="AG1000" s="18" t="inlineStr">
        <is>
          <t xml:space="preserve"/>
        </is>
      </c>
      <c r="AH1000" s="18" t="inlineStr">
        <is>
          <t xml:space="preserve"/>
        </is>
      </c>
      <c r="AI1000" s="18" t="inlineStr">
        <is>
          <t xml:space="preserve"/>
        </is>
      </c>
      <c r="AJ1000" s="18" t="inlineStr">
        <is>
          <t xml:space="preserve"/>
        </is>
      </c>
      <c r="AK1000" s="18" t="inlineStr">
        <is>
          <t xml:space="preserve"/>
        </is>
      </c>
      <c r="AL1000" s="18" t="inlineStr">
        <is>
          <t xml:space="preserve"/>
        </is>
      </c>
      <c r="AM1000" s="18" t="inlineStr">
        <is>
          <t xml:space="preserve">-</t>
        </is>
      </c>
      <c r="AN1000" s="18" t="inlineStr">
        <is>
          <t xml:space="preserve"/>
        </is>
      </c>
      <c r="AO1000" s="18" t="inlineStr">
        <is>
          <t xml:space="preserve"/>
        </is>
      </c>
      <c r="AP1000" s="18" t="inlineStr">
        <is>
          <t xml:space="preserve"/>
        </is>
      </c>
      <c r="AQ1000" s="18" t="inlineStr">
        <is>
          <t xml:space="preserve"/>
        </is>
      </c>
      <c r="AR1000" s="18" t="inlineStr">
        <is>
          <t xml:space="preserve"/>
        </is>
      </c>
      <c r="AS1000" s="18" t="inlineStr">
        <is>
          <t xml:space="preserve"/>
        </is>
      </c>
      <c r="AT1000" s="18" t="inlineStr">
        <is>
          <t xml:space="preserve"/>
        </is>
      </c>
    </row>
    <row r="1001" customFormat="false" hidden="false" customHeight="1" outlineLevel="0" collapsed="false" ht="16" height="16">
      <c r="A1001" s="36" t="n">
        <v>23</v>
      </c>
      <c r="B1001" s="18" t="inlineStr">
        <is>
          <t xml:space="preserve">Согласие на финальную переторжку на ЕСТП</t>
        </is>
      </c>
      <c r="C1001" s="18"/>
      <c r="D1001" s="18" t="inlineStr">
        <is>
          <t xml:space="preserve">да/нет</t>
        </is>
      </c>
      <c r="E1001" s="18" t="inlineStr">
        <is>
          <t xml:space="preserve"/>
        </is>
      </c>
      <c r="F1001" s="18" t="inlineStr">
        <is>
          <t xml:space="preserve"/>
        </is>
      </c>
      <c r="G1001" s="18" t="inlineStr">
        <is>
          <t xml:space="preserve"/>
        </is>
      </c>
      <c r="H1001" s="18" t="inlineStr">
        <is>
          <t xml:space="preserve"/>
        </is>
      </c>
      <c r="I1001" s="18" t="inlineStr">
        <is>
          <t xml:space="preserve"/>
        </is>
      </c>
      <c r="J1001" s="18" t="inlineStr">
        <is>
          <t xml:space="preserve"/>
        </is>
      </c>
      <c r="K1001" s="18" t="inlineStr">
        <is>
          <t xml:space="preserve"/>
        </is>
      </c>
      <c r="L1001" s="18" t="inlineStr">
        <is>
          <t xml:space="preserve"/>
        </is>
      </c>
      <c r="M1001" s="18" t="inlineStr">
        <is>
          <t xml:space="preserve"/>
        </is>
      </c>
      <c r="N1001" s="18" t="inlineStr">
        <is>
          <t xml:space="preserve"/>
        </is>
      </c>
      <c r="O1001" s="18" t="inlineStr">
        <is>
          <t xml:space="preserve">да</t>
        </is>
      </c>
      <c r="P1001" s="18" t="inlineStr">
        <is>
          <t xml:space="preserve"/>
        </is>
      </c>
      <c r="Q1001" s="18" t="inlineStr">
        <is>
          <t xml:space="preserve"/>
        </is>
      </c>
      <c r="R1001" s="18" t="inlineStr">
        <is>
          <t xml:space="preserve"/>
        </is>
      </c>
      <c r="S1001" s="18" t="inlineStr">
        <is>
          <t xml:space="preserve"/>
        </is>
      </c>
      <c r="T1001" s="18" t="inlineStr">
        <is>
          <t xml:space="preserve"/>
        </is>
      </c>
      <c r="U1001" s="18" t="inlineStr">
        <is>
          <t xml:space="preserve"/>
        </is>
      </c>
      <c r="V1001" s="18" t="inlineStr">
        <is>
          <t xml:space="preserve"/>
        </is>
      </c>
      <c r="W1001" s="18" t="inlineStr">
        <is>
          <t xml:space="preserve">Нет</t>
        </is>
      </c>
      <c r="X1001" s="18" t="inlineStr">
        <is>
          <t xml:space="preserve"/>
        </is>
      </c>
      <c r="Y1001" s="18" t="inlineStr">
        <is>
          <t xml:space="preserve"/>
        </is>
      </c>
      <c r="Z1001" s="18" t="inlineStr">
        <is>
          <t xml:space="preserve"/>
        </is>
      </c>
      <c r="AA1001" s="18" t="inlineStr">
        <is>
          <t xml:space="preserve"/>
        </is>
      </c>
      <c r="AB1001" s="18" t="inlineStr">
        <is>
          <t xml:space="preserve"/>
        </is>
      </c>
      <c r="AC1001" s="18" t="inlineStr">
        <is>
          <t xml:space="preserve"/>
        </is>
      </c>
      <c r="AD1001" s="18" t="inlineStr">
        <is>
          <t xml:space="preserve"/>
        </is>
      </c>
      <c r="AE1001" s="18" t="inlineStr">
        <is>
          <t xml:space="preserve">да</t>
        </is>
      </c>
      <c r="AF1001" s="18" t="inlineStr">
        <is>
          <t xml:space="preserve"/>
        </is>
      </c>
      <c r="AG1001" s="18" t="inlineStr">
        <is>
          <t xml:space="preserve"/>
        </is>
      </c>
      <c r="AH1001" s="18" t="inlineStr">
        <is>
          <t xml:space="preserve"/>
        </is>
      </c>
      <c r="AI1001" s="18" t="inlineStr">
        <is>
          <t xml:space="preserve"/>
        </is>
      </c>
      <c r="AJ1001" s="18" t="inlineStr">
        <is>
          <t xml:space="preserve"/>
        </is>
      </c>
      <c r="AK1001" s="18" t="inlineStr">
        <is>
          <t xml:space="preserve"/>
        </is>
      </c>
      <c r="AL1001" s="18" t="inlineStr">
        <is>
          <t xml:space="preserve"/>
        </is>
      </c>
      <c r="AM1001" s="18" t="inlineStr">
        <is>
          <t xml:space="preserve">нет</t>
        </is>
      </c>
      <c r="AN1001" s="18" t="inlineStr">
        <is>
          <t xml:space="preserve"/>
        </is>
      </c>
      <c r="AO1001" s="18" t="inlineStr">
        <is>
          <t xml:space="preserve"/>
        </is>
      </c>
      <c r="AP1001" s="18" t="inlineStr">
        <is>
          <t xml:space="preserve"/>
        </is>
      </c>
      <c r="AQ1001" s="18" t="inlineStr">
        <is>
          <t xml:space="preserve"/>
        </is>
      </c>
      <c r="AR1001" s="18" t="inlineStr">
        <is>
          <t xml:space="preserve"/>
        </is>
      </c>
      <c r="AS1001" s="18" t="inlineStr">
        <is>
          <t xml:space="preserve"/>
        </is>
      </c>
      <c r="AT1001" s="18" t="inlineStr">
        <is>
          <t xml:space="preserve"/>
        </is>
      </c>
    </row>
  </sheetData>
  <mergeCells count="197">
    <mergeCell ref="C2:B2"/>
    <mergeCell ref="C3:B3"/>
    <mergeCell ref="L6:A6"/>
    <mergeCell ref="L7:A7"/>
    <mergeCell ref="L8:A8"/>
    <mergeCell ref="A9:A15"/>
    <mergeCell ref="B9:B15"/>
    <mergeCell ref="C9:C15"/>
    <mergeCell ref="D9:D15"/>
    <mergeCell ref="E9:E15"/>
    <mergeCell ref="F9:F15"/>
    <mergeCell ref="G9:G15"/>
    <mergeCell ref="H9:H15"/>
    <mergeCell ref="I9:N13"/>
    <mergeCell ref="O9:V9"/>
    <mergeCell ref="W9:AD9"/>
    <mergeCell ref="AE9:AL9"/>
    <mergeCell ref="AM9:AT9"/>
    <mergeCell ref="O10:V10"/>
    <mergeCell ref="W10:AD10"/>
    <mergeCell ref="AE10:AL10"/>
    <mergeCell ref="AM10:AT10"/>
    <mergeCell ref="O11:V11"/>
    <mergeCell ref="W11:AD11"/>
    <mergeCell ref="AE11:AL11"/>
    <mergeCell ref="AM11:AT11"/>
    <mergeCell ref="O12:V12"/>
    <mergeCell ref="W12:AD12"/>
    <mergeCell ref="AE12:AL12"/>
    <mergeCell ref="AM12:AT12"/>
    <mergeCell ref="O13:V13"/>
    <mergeCell ref="W13:AD13"/>
    <mergeCell ref="AE13:AL13"/>
    <mergeCell ref="AM13:AT13"/>
    <mergeCell ref="I14:K14"/>
    <mergeCell ref="L14:N14"/>
    <mergeCell ref="O14:O15"/>
    <mergeCell ref="P14:R14"/>
    <mergeCell ref="S14:U14"/>
    <mergeCell ref="W14:W15"/>
    <mergeCell ref="X14:Z14"/>
    <mergeCell ref="AA14:AC14"/>
    <mergeCell ref="AE14:AE15"/>
    <mergeCell ref="AF14:AH14"/>
    <mergeCell ref="AI14:AK14"/>
    <mergeCell ref="AM14:AM15"/>
    <mergeCell ref="AN14:AP14"/>
    <mergeCell ref="AQ14:AS14"/>
    <mergeCell ref="L178:A178"/>
    <mergeCell ref="L179:A179"/>
    <mergeCell ref="L359:A359"/>
    <mergeCell ref="L360:A360"/>
    <mergeCell ref="L510:A510"/>
    <mergeCell ref="L511:A511"/>
    <mergeCell ref="L776:A776"/>
    <mergeCell ref="L777:A777"/>
    <mergeCell ref="L951:A951"/>
    <mergeCell ref="L952:A952"/>
    <mergeCell ref="K978:B978"/>
    <mergeCell ref="C979:B979"/>
    <mergeCell ref="N979:D979"/>
    <mergeCell ref="V979:O979"/>
    <mergeCell ref="AD979:W979"/>
    <mergeCell ref="AL979:AE979"/>
    <mergeCell ref="AT979:AM979"/>
    <mergeCell ref="C980:B980"/>
    <mergeCell ref="N980:D980"/>
    <mergeCell ref="V980:O980"/>
    <mergeCell ref="AD980:W980"/>
    <mergeCell ref="AL980:AE980"/>
    <mergeCell ref="AT980:AM980"/>
    <mergeCell ref="C981:B981"/>
    <mergeCell ref="N981:D981"/>
    <mergeCell ref="V981:O981"/>
    <mergeCell ref="AD981:W981"/>
    <mergeCell ref="AL981:AE981"/>
    <mergeCell ref="AT981:AM981"/>
    <mergeCell ref="C982:B982"/>
    <mergeCell ref="N982:D982"/>
    <mergeCell ref="V982:O982"/>
    <mergeCell ref="AD982:W982"/>
    <mergeCell ref="AL982:AE982"/>
    <mergeCell ref="AT982:AM982"/>
    <mergeCell ref="C983:B983"/>
    <mergeCell ref="N983:D983"/>
    <mergeCell ref="V983:O983"/>
    <mergeCell ref="AD983:W983"/>
    <mergeCell ref="AL983:AE983"/>
    <mergeCell ref="AT983:AM983"/>
    <mergeCell ref="C984:B984"/>
    <mergeCell ref="N984:D984"/>
    <mergeCell ref="V984:O984"/>
    <mergeCell ref="AD984:W984"/>
    <mergeCell ref="AL984:AE984"/>
    <mergeCell ref="AT984:AM984"/>
    <mergeCell ref="C985:B985"/>
    <mergeCell ref="N985:D985"/>
    <mergeCell ref="V985:O985"/>
    <mergeCell ref="AD985:W985"/>
    <mergeCell ref="AL985:AE985"/>
    <mergeCell ref="AT985:AM985"/>
    <mergeCell ref="C986:B986"/>
    <mergeCell ref="N986:D986"/>
    <mergeCell ref="V986:O986"/>
    <mergeCell ref="AD986:W986"/>
    <mergeCell ref="AL986:AE986"/>
    <mergeCell ref="AT986:AM986"/>
    <mergeCell ref="C987:B987"/>
    <mergeCell ref="N987:D987"/>
    <mergeCell ref="V987:O987"/>
    <mergeCell ref="AD987:W987"/>
    <mergeCell ref="AL987:AE987"/>
    <mergeCell ref="AT987:AM987"/>
    <mergeCell ref="C988:B988"/>
    <mergeCell ref="N988:D988"/>
    <mergeCell ref="V988:O988"/>
    <mergeCell ref="AD988:W988"/>
    <mergeCell ref="AL988:AE988"/>
    <mergeCell ref="AT988:AM988"/>
    <mergeCell ref="C989:B989"/>
    <mergeCell ref="N989:D989"/>
    <mergeCell ref="V989:O989"/>
    <mergeCell ref="AD989:W989"/>
    <mergeCell ref="AL989:AE989"/>
    <mergeCell ref="AT989:AM989"/>
    <mergeCell ref="C990:B990"/>
    <mergeCell ref="N990:D990"/>
    <mergeCell ref="V990:O990"/>
    <mergeCell ref="AD990:W990"/>
    <mergeCell ref="AL990:AE990"/>
    <mergeCell ref="AT990:AM990"/>
    <mergeCell ref="C991:B991"/>
    <mergeCell ref="N991:D991"/>
    <mergeCell ref="V991:O991"/>
    <mergeCell ref="AD991:W991"/>
    <mergeCell ref="AL991:AE991"/>
    <mergeCell ref="AT991:AM991"/>
    <mergeCell ref="C992:B992"/>
    <mergeCell ref="N992:D992"/>
    <mergeCell ref="V992:O992"/>
    <mergeCell ref="AD992:W992"/>
    <mergeCell ref="AL992:AE992"/>
    <mergeCell ref="AT992:AM992"/>
    <mergeCell ref="C993:B993"/>
    <mergeCell ref="N993:D993"/>
    <mergeCell ref="V993:O993"/>
    <mergeCell ref="AD993:W993"/>
    <mergeCell ref="AL993:AE993"/>
    <mergeCell ref="AT993:AM993"/>
    <mergeCell ref="C994:B994"/>
    <mergeCell ref="N994:D994"/>
    <mergeCell ref="V994:O994"/>
    <mergeCell ref="AD994:W994"/>
    <mergeCell ref="AL994:AE994"/>
    <mergeCell ref="AT994:AM994"/>
    <mergeCell ref="C995:B995"/>
    <mergeCell ref="N995:D995"/>
    <mergeCell ref="V995:O995"/>
    <mergeCell ref="AD995:W995"/>
    <mergeCell ref="AL995:AE995"/>
    <mergeCell ref="AT995:AM995"/>
    <mergeCell ref="C996:B996"/>
    <mergeCell ref="N996:D996"/>
    <mergeCell ref="V996:O996"/>
    <mergeCell ref="AD996:W996"/>
    <mergeCell ref="AL996:AE996"/>
    <mergeCell ref="AT996:AM996"/>
    <mergeCell ref="C997:B997"/>
    <mergeCell ref="N997:D997"/>
    <mergeCell ref="V997:O997"/>
    <mergeCell ref="AD997:W997"/>
    <mergeCell ref="AL997:AE997"/>
    <mergeCell ref="AT997:AM997"/>
    <mergeCell ref="C998:B998"/>
    <mergeCell ref="N998:D998"/>
    <mergeCell ref="V998:O998"/>
    <mergeCell ref="AD998:W998"/>
    <mergeCell ref="AL998:AE998"/>
    <mergeCell ref="AT998:AM998"/>
    <mergeCell ref="C999:B999"/>
    <mergeCell ref="N999:D999"/>
    <mergeCell ref="V999:O999"/>
    <mergeCell ref="AD999:W999"/>
    <mergeCell ref="AL999:AE999"/>
    <mergeCell ref="AT999:AM999"/>
    <mergeCell ref="C1000:B1000"/>
    <mergeCell ref="N1000:D1000"/>
    <mergeCell ref="V1000:O1000"/>
    <mergeCell ref="AD1000:W1000"/>
    <mergeCell ref="AL1000:AE1000"/>
    <mergeCell ref="AT1000:AM1000"/>
    <mergeCell ref="C1001:B1001"/>
    <mergeCell ref="N1001:D1001"/>
    <mergeCell ref="V1001:O1001"/>
    <mergeCell ref="AD1001:W1001"/>
    <mergeCell ref="AL1001:AE1001"/>
    <mergeCell ref="AT1001:AM1001"/>
  </mergeCells>
  <printOptions headings="false" gridLines="false" gridLinesSet="true" horizontalCentered="false" verticalCentered="false"/>
  <pageMargins left="0.39375" right="0.39375" top="0.7875" bottom="0.7875" header="0.511805555555555" footer="0.511805555555555"/>
  <pageSetup paperSize="9" scale="100" firstPageNumber="1" fitToWidth="1" fitToHeight="1" pageOrder="downThenOver" orientation="landscape" blackAndWhite="false" draft="false" cellComments="none" useFirstPageNumber="true" horizontalDpi="300" verticalDpi="300" copies="1"/>
</worksheet>
</file>

<file path=xl/worksheets/sheet3.xml><?xml version="1.0" encoding="utf-8"?>
<worksheet xmlns="http://schemas.openxmlformats.org/spreadsheetml/2006/main" xmlns:r="http://schemas.openxmlformats.org/officeDocument/2006/relationships">
  <sheetPr filterMode="false">
    <pageSetUpPr fitToPage="false"/>
  </sheetPr>
  <dimension ref="A1:N1019"/>
  <sheetViews>
    <sheetView showFormulas="false" showGridLines="true" showRowColHeaders="true" showZeros="true" rightToLeft="false" tabSelected="false" showOutlineSymbols="true" defaultGridColor="true" view="normal" topLeftCell="A1" colorId="64" zoomScale="65" zoomScaleNormal="65" zoomScalePageLayoutView="65" workbookViewId="0">
      <selection pane="topLeft" activeCell="A1" activeCellId="0" sqref="A1"/>
    </sheetView>
  </sheetViews>
  <sheetFormatPr defaultColWidth="11.58984375" defaultRowHeight="14" zeroHeight="false" outlineLevelRow="0" outlineLevelCol="0"/>
  <cols>
    <col min="1" max="1" width="15" style="1" customWidth="1"/>
    <col min="2" max="2" width="15" style="1" customWidth="1"/>
    <col min="3" max="3" width="75" style="1" customWidth="1"/>
    <col min="4" max="4" width="30" style="1" customWidth="1"/>
    <col min="5" max="5" width="25" style="1" customWidth="1"/>
    <col min="6" max="6" width="10" style="1" customWidth="1"/>
    <col min="7" max="7" width="10" style="1" customWidth="1"/>
    <col min="8" max="8" width="10" style="1" customWidth="1"/>
    <col min="9" max="9" width="17.08203125" style="1" customWidth="1"/>
    <col min="10" max="10" width="17.08203125" style="1" customWidth="1"/>
    <col min="11" max="11" width="17.08203125" style="1" customWidth="1"/>
    <col min="12" max="12" width="17.08203125" style="1" customWidth="1"/>
    <col min="13" max="13" width="17.08203125" style="1" customWidth="1"/>
    <col min="14" max="14" width="17.08203125" style="1" customWidth="1"/>
    <col min="15" max="1024" width="15" style="1" customWidth="1"/>
  </cols>
  <sheetData>
    <row r="1" customFormat="false" hidden="false" outlineLevel="0" collapsed="false"/>
    <row r="2" customFormat="false" hidden="false" outlineLevel="0" collapsed="false">
      <c r="A2" s="1"/>
      <c r="B2" s="2" t="inlineStr">
        <is>
          <t xml:space="preserve">ООО "ОМ-ПРОГРЕСС"</t>
        </is>
      </c>
    </row>
    <row r="3" customFormat="false" hidden="false" outlineLevel="0" collapsed="false">
      <c r="A3" s="1"/>
      <c r="B3" s="2" t="inlineStr">
        <is>
          <t xml:space="preserve">7702724303</t>
        </is>
      </c>
    </row>
    <row r="4" customFormat="false" hidden="false" outlineLevel="0" collapsed="false"/>
    <row r="5" customFormat="false" hidden="false" outlineLevel="0" collapsed="false"/>
    <row r="6" customFormat="false" hidden="false" customHeight="1" outlineLevel="0" collapsed="false" ht="23" height="23">
      <c r="A6" s="3" t="inlineStr">
        <is>
          <t xml:space="preserve">ТЕХНИКО-КОММЕРЧЕСКОЕ ПРЕДЛОЖЕНИЕ</t>
        </is>
      </c>
    </row>
    <row r="7" customFormat="false" hidden="false" customHeight="1" outlineLevel="0" collapsed="false" ht="26" height="26">
      <c r="A7" s="3" t="inlineStr">
        <is>
          <t xml:space="preserve">Блок 1</t>
        </is>
      </c>
    </row>
    <row r="8" customFormat="false" hidden="false" customHeight="1" outlineLevel="0" collapsed="false" ht="54" height="54">
      <c r="A8" s="37" t="inlineStr">
        <is>
          <t xml:space="preserve">по адресу: ул. Люблинская, корпус 34</t>
        </is>
      </c>
    </row>
    <row r="9" customFormat="false" hidden="false" customHeight="1" outlineLevel="0" collapsed="false" ht="24" height="24">
      <c r="A9" s="38"/>
      <c r="B9" s="39" t="inlineStr">
        <is>
          <t xml:space="preserve">-заполняемые ячейки!</t>
        </is>
      </c>
      <c r="C9" s="39"/>
    </row>
    <row r="10" customFormat="false" hidden="false" customHeight="1" outlineLevel="0" collapsed="false" ht="30" height="30">
      <c r="A10" s="6" t="inlineStr">
        <is>
          <t xml:space="preserve">№ п/п</t>
        </is>
      </c>
      <c r="B10" s="6" t="inlineStr">
        <is>
          <t xml:space="preserve">Код узла ИСР</t>
        </is>
      </c>
      <c r="C10" s="6" t="inlineStr">
        <is>
          <t xml:space="preserve">Наименование</t>
        </is>
      </c>
      <c r="D10" s="6" t="inlineStr">
        <is>
          <t xml:space="preserve">Комментарий по ИСР</t>
        </is>
      </c>
      <c r="E10" s="6" t="inlineStr">
        <is>
          <t xml:space="preserve">Комментарий для подрядчика</t>
        </is>
      </c>
      <c r="F10" s="6" t="inlineStr">
        <is>
          <t xml:space="preserve">Ед. изм.</t>
        </is>
      </c>
      <c r="G10" s="6" t="inlineStr">
        <is>
          <t xml:space="preserve">Коэф. расхода</t>
        </is>
      </c>
      <c r="H10" s="6" t="inlineStr">
        <is>
          <t xml:space="preserve">Кол-во</t>
        </is>
      </c>
      <c r="I10" s="6" t="inlineStr">
        <is>
          <t xml:space="preserve">Цена за единицу, руб. (в т.ч. НДС 20%)</t>
        </is>
      </c>
      <c r="J10" s="6"/>
      <c r="K10" s="6"/>
      <c r="L10" s="6" t="inlineStr">
        <is>
          <t xml:space="preserve">Общая стоимость, руб. (в т.ч. НДС 20%)</t>
        </is>
      </c>
      <c r="M10" s="6"/>
      <c r="N10" s="6"/>
    </row>
    <row r="11" customFormat="false" hidden="false" customHeight="1" outlineLevel="0" collapsed="false" ht="40" height="40">
      <c r="A11" s="6" t="inlineStr">
        <is>
          <t xml:space="preserve">Итого</t>
        </is>
      </c>
      <c r="B11" s="6" t="inlineStr">
        <is>
          <t xml:space="preserve">Итого</t>
        </is>
      </c>
      <c r="C11" s="6" t="inlineStr">
        <is>
          <t xml:space="preserve">Итого</t>
        </is>
      </c>
      <c r="D11" s="6" t="inlineStr">
        <is>
          <t xml:space="preserve">Итого</t>
        </is>
      </c>
      <c r="E11" s="6" t="inlineStr">
        <is>
          <t xml:space="preserve">Итого</t>
        </is>
      </c>
      <c r="F11" s="6" t="inlineStr">
        <is>
          <t xml:space="preserve">Итого</t>
        </is>
      </c>
      <c r="G11" s="6" t="inlineStr">
        <is>
          <t xml:space="preserve">Итого</t>
        </is>
      </c>
      <c r="H11" s="6"/>
      <c r="I11" s="7" t="inlineStr">
        <is>
          <t xml:space="preserve">Материалы</t>
        </is>
      </c>
      <c r="J11" s="7" t="inlineStr">
        <is>
          <t xml:space="preserve">СМР</t>
        </is>
      </c>
      <c r="K11" s="7" t="inlineStr">
        <is>
          <t xml:space="preserve">Итого</t>
        </is>
      </c>
      <c r="L11" s="7" t="inlineStr">
        <is>
          <t xml:space="preserve">Материалы</t>
        </is>
      </c>
      <c r="M11" s="7" t="inlineStr">
        <is>
          <t xml:space="preserve">СМР</t>
        </is>
      </c>
      <c r="N11" s="7" t="inlineStr">
        <is>
          <t xml:space="preserve">Итого</t>
        </is>
      </c>
    </row>
    <row r="12" customFormat="false" hidden="false" outlineLevel="0" collapsed="false">
      <c r="A12" s="8" t="n">
        <v>1</v>
      </c>
      <c r="B12" s="8" t="n">
        <v>2</v>
      </c>
      <c r="C12" s="8" t="n">
        <v>3</v>
      </c>
      <c r="D12" s="8" t="n">
        <v>4</v>
      </c>
      <c r="E12" s="8" t="n">
        <v>5</v>
      </c>
      <c r="F12" s="8" t="n">
        <v>6</v>
      </c>
      <c r="G12" s="8" t="n">
        <v>7</v>
      </c>
      <c r="H12" s="8" t="n">
        <v>8</v>
      </c>
      <c r="I12" s="8" t="n">
        <v>9</v>
      </c>
      <c r="J12" s="8" t="n">
        <v>10</v>
      </c>
      <c r="K12" s="8" t="n">
        <v>11</v>
      </c>
      <c r="L12" s="8" t="n">
        <v>12</v>
      </c>
      <c r="M12" s="8" t="n">
        <v>13</v>
      </c>
      <c r="N12" s="8" t="n">
        <v>14</v>
      </c>
    </row>
    <row r="13" customFormat="false" hidden="false" outlineLevel="0" collapsed="false">
      <c r="A13" s="9" t="inlineStr">
        <is>
          <t xml:space="preserve">1</t>
        </is>
      </c>
      <c r="B13" s="9" t="inlineStr">
        <is>
          <t xml:space="preserve"/>
        </is>
      </c>
      <c r="C13" s="9" t="inlineStr">
        <is>
          <t xml:space="preserve">Объект ИДП без распределения на секции</t>
        </is>
      </c>
      <c r="D13" s="10" t="inlineStr">
        <is>
          <t xml:space="preserve"/>
        </is>
      </c>
      <c r="E13" s="10" t="inlineStr">
        <is>
          <t xml:space="preserve"/>
        </is>
      </c>
      <c r="F13" s="10" t="inlineStr">
        <is>
          <t xml:space="preserve"/>
        </is>
      </c>
      <c r="G13" s="10" t="inlineStr">
        <is>
          <t xml:space="preserve"/>
        </is>
      </c>
      <c r="H13" s="11" t="n">
        <v/>
      </c>
      <c r="I13" s="12" t="n" hidden="false">
        <v/>
      </c>
      <c r="J13" s="12" t="n" hidden="false">
        <v/>
      </c>
      <c r="K13" s="12" t="n" hidden="false">
        <v/>
      </c>
      <c r="L13" s="12" t="n" hidden="false">
        <f>L14</f>
        <v>8656004.86</v>
      </c>
      <c r="M13" s="12" t="n" hidden="false">
        <f>M14</f>
        <v>8893478.4</v>
      </c>
      <c r="N13" s="12" t="n" hidden="false">
        <f>N14</f>
        <v>17549483.26</v>
      </c>
    </row>
    <row r="14" customFormat="false" hidden="false" outlineLevel="0" collapsed="false">
      <c r="A14" s="14" t="inlineStr">
        <is>
          <t xml:space="preserve">1.1</t>
        </is>
      </c>
      <c r="B14" s="14" t="inlineStr">
        <is>
          <t xml:space="preserve">6</t>
        </is>
      </c>
      <c r="C14" s="14" t="inlineStr">
        <is>
          <t xml:space="preserve">Затраты на строительство</t>
        </is>
      </c>
      <c r="D14" s="6" t="inlineStr">
        <is>
          <t xml:space="preserve"/>
        </is>
      </c>
      <c r="E14" s="6" t="inlineStr">
        <is>
          <t xml:space="preserve"/>
        </is>
      </c>
      <c r="F14" s="6" t="inlineStr">
        <is>
          <t xml:space="preserve"/>
        </is>
      </c>
      <c r="G14" s="6" t="inlineStr">
        <is>
          <t xml:space="preserve"/>
        </is>
      </c>
      <c r="H14" s="15" t="n">
        <v/>
      </c>
      <c r="I14" s="16" t="n" hidden="false">
        <v/>
      </c>
      <c r="J14" s="16" t="n" hidden="false">
        <v/>
      </c>
      <c r="K14" s="16" t="n" hidden="false">
        <v/>
      </c>
      <c r="L14" s="16" t="n" hidden="false">
        <f>L15</f>
        <v>8656004.86</v>
      </c>
      <c r="M14" s="16" t="n" hidden="false">
        <f>M15</f>
        <v>8893478.4</v>
      </c>
      <c r="N14" s="16" t="n" hidden="false">
        <f>N15</f>
        <v>17549483.26</v>
      </c>
    </row>
    <row r="15" customFormat="false" hidden="false" outlineLevel="0" collapsed="false">
      <c r="A15" s="14" t="inlineStr">
        <is>
          <t xml:space="preserve">1.1.1</t>
        </is>
      </c>
      <c r="B15" s="14" t="inlineStr">
        <is>
          <t xml:space="preserve"/>
        </is>
      </c>
      <c r="C15" s="14" t="inlineStr">
        <is>
          <t xml:space="preserve">СМР корпуса без отделки</t>
        </is>
      </c>
      <c r="D15" s="6" t="inlineStr">
        <is>
          <t xml:space="preserve"/>
        </is>
      </c>
      <c r="E15" s="6" t="inlineStr">
        <is>
          <t xml:space="preserve"/>
        </is>
      </c>
      <c r="F15" s="6" t="inlineStr">
        <is>
          <t xml:space="preserve"/>
        </is>
      </c>
      <c r="G15" s="6" t="inlineStr">
        <is>
          <t xml:space="preserve"/>
        </is>
      </c>
      <c r="H15" s="15" t="n">
        <v/>
      </c>
      <c r="I15" s="16" t="n" hidden="false">
        <v/>
      </c>
      <c r="J15" s="16" t="n" hidden="false">
        <v/>
      </c>
      <c r="K15" s="16" t="n" hidden="false">
        <v/>
      </c>
      <c r="L15" s="16" t="n" hidden="false">
        <f>L16</f>
        <v>8656004.86</v>
      </c>
      <c r="M15" s="16" t="n" hidden="false">
        <f>M16</f>
        <v>8893478.4</v>
      </c>
      <c r="N15" s="16" t="n" hidden="false">
        <f>N16</f>
        <v>17549483.26</v>
      </c>
    </row>
    <row r="16" customFormat="false" hidden="false" outlineLevel="0" collapsed="false">
      <c r="A16" s="14" t="inlineStr">
        <is>
          <t xml:space="preserve">1.1.1.1</t>
        </is>
      </c>
      <c r="B16" s="14" t="inlineStr">
        <is>
          <t xml:space="preserve"/>
        </is>
      </c>
      <c r="C16" s="14" t="inlineStr">
        <is>
          <t xml:space="preserve">Инженерные системы</t>
        </is>
      </c>
      <c r="D16" s="6" t="inlineStr">
        <is>
          <t xml:space="preserve"/>
        </is>
      </c>
      <c r="E16" s="6" t="inlineStr">
        <is>
          <t xml:space="preserve"/>
        </is>
      </c>
      <c r="F16" s="6" t="inlineStr">
        <is>
          <t xml:space="preserve"/>
        </is>
      </c>
      <c r="G16" s="6" t="inlineStr">
        <is>
          <t xml:space="preserve"/>
        </is>
      </c>
      <c r="H16" s="15" t="n">
        <v/>
      </c>
      <c r="I16" s="16" t="n" hidden="false">
        <v/>
      </c>
      <c r="J16" s="16" t="n" hidden="false">
        <v/>
      </c>
      <c r="K16" s="16" t="n" hidden="false">
        <v/>
      </c>
      <c r="L16" s="16" t="n" hidden="false">
        <f>L17</f>
        <v>8656004.86</v>
      </c>
      <c r="M16" s="16" t="n" hidden="false">
        <f>M17</f>
        <v>8893478.4</v>
      </c>
      <c r="N16" s="16" t="n" hidden="false">
        <f>N17</f>
        <v>17549483.26</v>
      </c>
    </row>
    <row r="17" customFormat="false" hidden="false" outlineLevel="0" collapsed="false">
      <c r="A17" s="14" t="inlineStr">
        <is>
          <t xml:space="preserve">1.1.1.1.1</t>
        </is>
      </c>
      <c r="B17" s="14" t="inlineStr">
        <is>
          <t xml:space="preserve"/>
        </is>
      </c>
      <c r="C17" s="14" t="inlineStr">
        <is>
          <t xml:space="preserve">Электроснабжение</t>
        </is>
      </c>
      <c r="D17" s="6" t="inlineStr">
        <is>
          <t xml:space="preserve"/>
        </is>
      </c>
      <c r="E17" s="6" t="inlineStr">
        <is>
          <t xml:space="preserve"/>
        </is>
      </c>
      <c r="F17" s="6" t="inlineStr">
        <is>
          <t xml:space="preserve"/>
        </is>
      </c>
      <c r="G17" s="6" t="inlineStr">
        <is>
          <t xml:space="preserve"/>
        </is>
      </c>
      <c r="H17" s="15" t="n">
        <v/>
      </c>
      <c r="I17" s="16" t="n" hidden="false">
        <v/>
      </c>
      <c r="J17" s="16" t="n" hidden="false">
        <v/>
      </c>
      <c r="K17" s="16" t="n" hidden="false">
        <v/>
      </c>
      <c r="L17" s="16" t="n" hidden="false">
        <f>L18+L170</f>
        <v>8656004.86</v>
      </c>
      <c r="M17" s="16" t="n" hidden="false">
        <f>M18+M170</f>
        <v>8893478.4</v>
      </c>
      <c r="N17" s="16" t="n" hidden="false">
        <f>N18+N170</f>
        <v>17549483.26</v>
      </c>
    </row>
    <row r="18" customFormat="false" hidden="false" outlineLevel="0" collapsed="false">
      <c r="A18" s="14" t="inlineStr">
        <is>
          <t xml:space="preserve">1.1.1.1.1.1</t>
        </is>
      </c>
      <c r="B18" s="14" t="inlineStr">
        <is>
          <t xml:space="preserve"/>
        </is>
      </c>
      <c r="C18" s="14" t="inlineStr">
        <is>
          <t xml:space="preserve">Электромонтажные работы в нежилой части</t>
        </is>
      </c>
      <c r="D18" s="6" t="inlineStr">
        <is>
          <t xml:space="preserve"/>
        </is>
      </c>
      <c r="E18" s="6" t="inlineStr">
        <is>
          <t xml:space="preserve"/>
        </is>
      </c>
      <c r="F18" s="6" t="inlineStr">
        <is>
          <t xml:space="preserve"/>
        </is>
      </c>
      <c r="G18" s="6" t="inlineStr">
        <is>
          <t xml:space="preserve"/>
        </is>
      </c>
      <c r="H18" s="15" t="n">
        <v/>
      </c>
      <c r="I18" s="16" t="n" hidden="false">
        <v/>
      </c>
      <c r="J18" s="16" t="n" hidden="false">
        <v/>
      </c>
      <c r="K18" s="16" t="n" hidden="false">
        <v/>
      </c>
      <c r="L18" s="16" t="n" hidden="false">
        <f>L19+L39+L60+L125+L142+L166</f>
        <v>8656004.86</v>
      </c>
      <c r="M18" s="16" t="n" hidden="false">
        <f>M19+M39+M60+M125+M142+M166</f>
        <v>7722362.4</v>
      </c>
      <c r="N18" s="16" t="n" hidden="false">
        <f>N19+N39+N60+N125+N142+N166</f>
        <v>16378367.26</v>
      </c>
    </row>
    <row r="19" customFormat="false" hidden="false" outlineLevel="0" collapsed="false">
      <c r="A19" s="14" t="inlineStr">
        <is>
          <t xml:space="preserve">1.1.1.1.1.1.1</t>
        </is>
      </c>
      <c r="B19" s="14" t="inlineStr">
        <is>
          <t xml:space="preserve"/>
        </is>
      </c>
      <c r="C19" s="14" t="inlineStr">
        <is>
          <t xml:space="preserve">Монтаж ВРУ</t>
        </is>
      </c>
      <c r="D19" s="6" t="inlineStr">
        <is>
          <t xml:space="preserve"/>
        </is>
      </c>
      <c r="E19" s="6" t="inlineStr">
        <is>
          <t xml:space="preserve"/>
        </is>
      </c>
      <c r="F19" s="6" t="inlineStr">
        <is>
          <t xml:space="preserve"/>
        </is>
      </c>
      <c r="G19" s="6" t="inlineStr">
        <is>
          <t xml:space="preserve"/>
        </is>
      </c>
      <c r="H19" s="15" t="n">
        <v/>
      </c>
      <c r="I19" s="16" t="n" hidden="false">
        <v/>
      </c>
      <c r="J19" s="16" t="n" hidden="false">
        <v/>
      </c>
      <c r="K19" s="16" t="n" hidden="false">
        <v/>
      </c>
      <c r="L19" s="16" t="n" hidden="false">
        <f>L20+L23+L25+L38</f>
        <v>52177.08</v>
      </c>
      <c r="M19" s="16" t="n" hidden="false">
        <f>M20+M23+M25+M38</f>
        <v>697393</v>
      </c>
      <c r="N19" s="16" t="n" hidden="false">
        <f>N20+N23+N25+N38</f>
        <v>749570.08</v>
      </c>
    </row>
    <row r="20" customFormat="false" hidden="false" outlineLevel="0" collapsed="false">
      <c r="A20" s="18" t="inlineStr">
        <is>
          <t xml:space="preserve">1.1.1.1.1.1.1.1</t>
        </is>
      </c>
      <c r="B20" s="18" t="inlineStr">
        <is>
          <t xml:space="preserve"/>
        </is>
      </c>
      <c r="C20" s="18" t="inlineStr">
        <is>
          <t xml:space="preserve">Установка и коммутация щитов ВРУ / 7 панелей</t>
        </is>
      </c>
      <c r="D20" s="7" t="inlineStr">
        <is>
          <t xml:space="preserve">Выгружается из БО по объектам BIM-КЦ</t>
        </is>
      </c>
      <c r="E20" s="7" t="inlineStr">
        <is>
          <t xml:space="preserve"/>
        </is>
      </c>
      <c r="F20" s="7" t="inlineStr">
        <is>
          <t xml:space="preserve">ШТ</t>
        </is>
      </c>
      <c r="G20" s="7" t="inlineStr">
        <is>
          <t xml:space="preserve">1</t>
        </is>
      </c>
      <c r="H20" s="8" t="n">
        <v>1</v>
      </c>
      <c r="I20" s="19" t="n" hidden="false">
        <f>ROUND((L21+L22)/H20,2)</f>
        <v>2361</v>
      </c>
      <c r="J20" s="20" t="n" hidden="false">
        <v>440448</v>
      </c>
      <c r="K20" s="19" t="n" hidden="false">
        <f>I20+J20</f>
        <v>442809</v>
      </c>
      <c r="L20" s="19" t="n" hidden="false">
        <f>ROUND(H20*I20,2)</f>
        <v>2361</v>
      </c>
      <c r="M20" s="19" t="n" hidden="false">
        <f>ROUND(H20*J20,2)</f>
        <v>440448</v>
      </c>
      <c r="N20" s="19" t="n" hidden="false">
        <f>L20+M20</f>
        <v>442809</v>
      </c>
    </row>
    <row r="21" customFormat="false" hidden="false" outlineLevel="0" collapsed="false">
      <c r="A21" s="18" t="inlineStr">
        <is>
          <t xml:space="preserve">1.1.1.1.1.1.1.1.1</t>
        </is>
      </c>
      <c r="B21" s="18" t="inlineStr">
        <is>
          <t xml:space="preserve"/>
        </is>
      </c>
      <c r="C21" s="22" t="inlineStr">
        <is>
          <t xml:space="preserve">Комплект наконечников и бирок для монтажа ВРУ_ / 7 панелей</t>
        </is>
      </c>
      <c r="D21" s="7" t="inlineStr">
        <is>
          <t xml:space="preserve"/>
        </is>
      </c>
      <c r="E21" s="7" t="inlineStr">
        <is>
          <t xml:space="preserve"/>
        </is>
      </c>
      <c r="F21" s="7" t="inlineStr">
        <is>
          <t xml:space="preserve">КОМПЛ</t>
        </is>
      </c>
      <c r="G21" s="7" t="inlineStr">
        <is>
          <t xml:space="preserve">1</t>
        </is>
      </c>
      <c r="H21" s="8" t="n">
        <v>1</v>
      </c>
      <c r="I21" s="20" t="n" hidden="false">
        <v>2360</v>
      </c>
      <c r="J21" s="19" t="n" hidden="false">
        <v/>
      </c>
      <c r="K21" s="19" t="n" hidden="false">
        <f>I21+J21</f>
        <v>2360</v>
      </c>
      <c r="L21" s="19" t="n" hidden="false">
        <f>ROUND(H21*I21,2)</f>
        <v>2360</v>
      </c>
      <c r="M21" s="19" t="n" hidden="false">
        <v/>
      </c>
      <c r="N21" s="19" t="n" hidden="false">
        <f>L21+M21</f>
        <v>2360</v>
      </c>
    </row>
    <row r="22" customFormat="false" hidden="false" outlineLevel="0" collapsed="false">
      <c r="A22" s="18" t="inlineStr">
        <is>
          <t xml:space="preserve">1.1.1.1.1.1.1.1.2</t>
        </is>
      </c>
      <c r="B22" s="18" t="inlineStr">
        <is>
          <t xml:space="preserve"/>
        </is>
      </c>
      <c r="C22" s="22" t="inlineStr">
        <is>
          <t xml:space="preserve">ВРУ (в соответствии со схемой) / МЭЛ_ / 7-панельный (к-т)</t>
        </is>
      </c>
      <c r="D22" s="7" t="inlineStr">
        <is>
          <t xml:space="preserve"/>
        </is>
      </c>
      <c r="E22" s="7" t="inlineStr">
        <is>
          <t xml:space="preserve"/>
        </is>
      </c>
      <c r="F22" s="7" t="inlineStr">
        <is>
          <t xml:space="preserve">ШТ</t>
        </is>
      </c>
      <c r="G22" s="7" t="inlineStr">
        <is>
          <t xml:space="preserve">1</t>
        </is>
      </c>
      <c r="H22" s="8" t="n">
        <v>1</v>
      </c>
      <c r="I22" s="23" t="n" hidden="false">
        <v>1</v>
      </c>
      <c r="J22" s="19" t="n" hidden="false">
        <v/>
      </c>
      <c r="K22" s="19" t="n" hidden="false">
        <f>I22+J22</f>
        <v>1</v>
      </c>
      <c r="L22" s="19" t="n" hidden="false">
        <f>ROUND(H22*I22,2)</f>
        <v>1</v>
      </c>
      <c r="M22" s="19" t="n" hidden="false">
        <v/>
      </c>
      <c r="N22" s="19" t="n" hidden="false">
        <f>L22+M22</f>
        <v>1</v>
      </c>
    </row>
    <row r="23" customFormat="false" hidden="false" outlineLevel="0" collapsed="false">
      <c r="A23" s="18" t="inlineStr">
        <is>
          <t xml:space="preserve">1.1.1.1.1.1.1.2</t>
        </is>
      </c>
      <c r="B23" s="18" t="inlineStr">
        <is>
          <t xml:space="preserve"/>
        </is>
      </c>
      <c r="C23" s="18" t="inlineStr">
        <is>
          <t xml:space="preserve">Комплектация щитов ВРУ</t>
        </is>
      </c>
      <c r="D23" s="7" t="inlineStr">
        <is>
          <t xml:space="preserve"/>
        </is>
      </c>
      <c r="E23" s="7" t="inlineStr">
        <is>
          <t xml:space="preserve"/>
        </is>
      </c>
      <c r="F23" s="7" t="inlineStr">
        <is>
          <t xml:space="preserve">ШТ</t>
        </is>
      </c>
      <c r="G23" s="7" t="inlineStr">
        <is>
          <t xml:space="preserve">1</t>
        </is>
      </c>
      <c r="H23" s="8" t="n">
        <v>7</v>
      </c>
      <c r="I23" s="19" t="n" hidden="false">
        <f>ROUND((L24)/H23,2)</f>
        <v>2076</v>
      </c>
      <c r="J23" s="20" t="n" hidden="false">
        <v>3200</v>
      </c>
      <c r="K23" s="19" t="n" hidden="false">
        <f>I23+J23</f>
        <v>5276</v>
      </c>
      <c r="L23" s="19" t="n" hidden="false">
        <f>ROUND(H23*I23,2)</f>
        <v>14532</v>
      </c>
      <c r="M23" s="19" t="n" hidden="false">
        <f>ROUND(H23*J23,2)</f>
        <v>22400</v>
      </c>
      <c r="N23" s="19" t="n" hidden="false">
        <f>L23+M23</f>
        <v>36932</v>
      </c>
    </row>
    <row r="24" customFormat="false" hidden="false" outlineLevel="0" collapsed="false">
      <c r="A24" s="18" t="inlineStr">
        <is>
          <t xml:space="preserve">1.1.1.1.1.1.1.2.1</t>
        </is>
      </c>
      <c r="B24" s="18" t="inlineStr">
        <is>
          <t xml:space="preserve"/>
        </is>
      </c>
      <c r="C24" s="22" t="inlineStr">
        <is>
          <t xml:space="preserve">Автоматическая установка пожаротушения_ / ОСП-2</t>
        </is>
      </c>
      <c r="D24" s="7" t="inlineStr">
        <is>
          <t xml:space="preserve"/>
        </is>
      </c>
      <c r="E24" s="7" t="inlineStr">
        <is>
          <t xml:space="preserve"/>
        </is>
      </c>
      <c r="F24" s="7" t="inlineStr">
        <is>
          <t xml:space="preserve">ШТ</t>
        </is>
      </c>
      <c r="G24" s="7" t="inlineStr">
        <is>
          <t xml:space="preserve">1</t>
        </is>
      </c>
      <c r="H24" s="8" t="n">
        <v>7</v>
      </c>
      <c r="I24" s="20" t="n" hidden="false">
        <v>2076</v>
      </c>
      <c r="J24" s="19" t="n" hidden="false">
        <v/>
      </c>
      <c r="K24" s="19" t="n" hidden="false">
        <f>I24+J24</f>
        <v>2076</v>
      </c>
      <c r="L24" s="19" t="n" hidden="false">
        <f>ROUND(H24*I24,2)</f>
        <v>14532</v>
      </c>
      <c r="M24" s="19" t="n" hidden="false">
        <v/>
      </c>
      <c r="N24" s="19" t="n" hidden="false">
        <f>L24+M24</f>
        <v>14532</v>
      </c>
    </row>
    <row r="25" customFormat="false" hidden="false" outlineLevel="0" collapsed="false">
      <c r="A25" s="18" t="inlineStr">
        <is>
          <t xml:space="preserve">1.1.1.1.1.1.1.3</t>
        </is>
      </c>
      <c r="B25" s="18" t="inlineStr">
        <is>
          <t xml:space="preserve"/>
        </is>
      </c>
      <c r="C25" s="18" t="inlineStr">
        <is>
          <t xml:space="preserve">Средства защиты</t>
        </is>
      </c>
      <c r="D25" s="7" t="inlineStr">
        <is>
          <t xml:space="preserve"/>
        </is>
      </c>
      <c r="E25" s="7" t="inlineStr">
        <is>
          <t xml:space="preserve"/>
        </is>
      </c>
      <c r="F25" s="7" t="inlineStr">
        <is>
          <t xml:space="preserve">ШТ</t>
        </is>
      </c>
      <c r="G25" s="7" t="inlineStr">
        <is>
          <t xml:space="preserve">1</t>
        </is>
      </c>
      <c r="H25" s="8" t="n">
        <v>24</v>
      </c>
      <c r="I25" s="19" t="n" hidden="false">
        <f>ROUND((L26+L27+L28+L29+L30+L31+L32+L33+L34+L35+L36+L37)/H25,2)</f>
        <v>1470.17</v>
      </c>
      <c r="J25" s="20" t="n" hidden="false">
        <v>1</v>
      </c>
      <c r="K25" s="19" t="n" hidden="false">
        <f>I25+J25</f>
        <v>1471.17</v>
      </c>
      <c r="L25" s="19" t="n" hidden="false">
        <f>ROUND(H25*I25,2)</f>
        <v>35284.08</v>
      </c>
      <c r="M25" s="19" t="n" hidden="false">
        <f>ROUND(H25*J25,2)</f>
        <v>24</v>
      </c>
      <c r="N25" s="19" t="n" hidden="false">
        <f>L25+M25</f>
        <v>35308.08</v>
      </c>
    </row>
    <row r="26" customFormat="false" hidden="false" outlineLevel="0" collapsed="false">
      <c r="A26" s="18" t="inlineStr">
        <is>
          <t xml:space="preserve">1.1.1.1.1.1.1.3.1</t>
        </is>
      </c>
      <c r="B26" s="18" t="inlineStr">
        <is>
          <t xml:space="preserve"/>
        </is>
      </c>
      <c r="C26" s="22" t="inlineStr">
        <is>
          <t xml:space="preserve">Подставка под огнетушитель Сталь 200х400х200мм</t>
        </is>
      </c>
      <c r="D26" s="7" t="inlineStr">
        <is>
          <t xml:space="preserve"/>
        </is>
      </c>
      <c r="E26" s="7" t="inlineStr">
        <is>
          <t xml:space="preserve"/>
        </is>
      </c>
      <c r="F26" s="7" t="inlineStr">
        <is>
          <t xml:space="preserve">ШТ</t>
        </is>
      </c>
      <c r="G26" s="7" t="inlineStr">
        <is>
          <t xml:space="preserve">1</t>
        </is>
      </c>
      <c r="H26" s="8" t="n">
        <v>2</v>
      </c>
      <c r="I26" s="20" t="n" hidden="false">
        <v>582</v>
      </c>
      <c r="J26" s="19" t="n" hidden="false">
        <v/>
      </c>
      <c r="K26" s="19" t="n" hidden="false">
        <f>I26+J26</f>
        <v>582</v>
      </c>
      <c r="L26" s="19" t="n" hidden="false">
        <f>ROUND(H26*I26,2)</f>
        <v>1164</v>
      </c>
      <c r="M26" s="19" t="n" hidden="false">
        <v/>
      </c>
      <c r="N26" s="19" t="n" hidden="false">
        <f>L26+M26</f>
        <v>1164</v>
      </c>
    </row>
    <row r="27" customFormat="false" hidden="false" outlineLevel="0" collapsed="false">
      <c r="A27" s="18" t="inlineStr">
        <is>
          <t xml:space="preserve">1.1.1.1.1.1.1.3.2</t>
        </is>
      </c>
      <c r="B27" s="18" t="inlineStr">
        <is>
          <t xml:space="preserve"/>
        </is>
      </c>
      <c r="C27" s="22" t="inlineStr">
        <is>
          <t xml:space="preserve">Заземления переносные_</t>
        </is>
      </c>
      <c r="D27" s="7" t="inlineStr">
        <is>
          <t xml:space="preserve"/>
        </is>
      </c>
      <c r="E27" s="7" t="inlineStr">
        <is>
          <t xml:space="preserve">ПЗРУ-1</t>
        </is>
      </c>
      <c r="F27" s="7" t="inlineStr">
        <is>
          <t xml:space="preserve">КОМПЛ</t>
        </is>
      </c>
      <c r="G27" s="7" t="inlineStr">
        <is>
          <t xml:space="preserve">1</t>
        </is>
      </c>
      <c r="H27" s="8" t="n">
        <v>1</v>
      </c>
      <c r="I27" s="20" t="n" hidden="false">
        <v>5250</v>
      </c>
      <c r="J27" s="19" t="n" hidden="false">
        <v/>
      </c>
      <c r="K27" s="19" t="n" hidden="false">
        <f>I27+J27</f>
        <v>5250</v>
      </c>
      <c r="L27" s="19" t="n" hidden="false">
        <f>ROUND(H27*I27,2)</f>
        <v>5250</v>
      </c>
      <c r="M27" s="19" t="n" hidden="false">
        <v/>
      </c>
      <c r="N27" s="19" t="n" hidden="false">
        <f>L27+M27</f>
        <v>5250</v>
      </c>
    </row>
    <row r="28" customFormat="false" hidden="false" outlineLevel="0" collapsed="false">
      <c r="A28" s="18" t="inlineStr">
        <is>
          <t xml:space="preserve">1.1.1.1.1.1.1.3.3</t>
        </is>
      </c>
      <c r="B28" s="18" t="inlineStr">
        <is>
          <t xml:space="preserve"/>
        </is>
      </c>
      <c r="C28" s="22" t="inlineStr">
        <is>
          <t xml:space="preserve">Аптечка_</t>
        </is>
      </c>
      <c r="D28" s="7" t="inlineStr">
        <is>
          <t xml:space="preserve"/>
        </is>
      </c>
      <c r="E28" s="7" t="inlineStr">
        <is>
          <t xml:space="preserve"/>
        </is>
      </c>
      <c r="F28" s="7" t="inlineStr">
        <is>
          <t xml:space="preserve">ШТ</t>
        </is>
      </c>
      <c r="G28" s="7" t="inlineStr">
        <is>
          <t xml:space="preserve">1</t>
        </is>
      </c>
      <c r="H28" s="8" t="n">
        <v>1</v>
      </c>
      <c r="I28" s="20" t="n" hidden="false">
        <v>1550</v>
      </c>
      <c r="J28" s="19" t="n" hidden="false">
        <v/>
      </c>
      <c r="K28" s="19" t="n" hidden="false">
        <f>I28+J28</f>
        <v>1550</v>
      </c>
      <c r="L28" s="19" t="n" hidden="false">
        <f>ROUND(H28*I28,2)</f>
        <v>1550</v>
      </c>
      <c r="M28" s="19" t="n" hidden="false">
        <v/>
      </c>
      <c r="N28" s="19" t="n" hidden="false">
        <f>L28+M28</f>
        <v>1550</v>
      </c>
    </row>
    <row r="29" customFormat="false" hidden="false" outlineLevel="0" collapsed="false">
      <c r="A29" s="18" t="inlineStr">
        <is>
          <t xml:space="preserve">1.1.1.1.1.1.1.3.4</t>
        </is>
      </c>
      <c r="B29" s="18" t="inlineStr">
        <is>
          <t xml:space="preserve"/>
        </is>
      </c>
      <c r="C29" s="22" t="inlineStr">
        <is>
          <t xml:space="preserve">Защитные очки</t>
        </is>
      </c>
      <c r="D29" s="7" t="inlineStr">
        <is>
          <t xml:space="preserve"/>
        </is>
      </c>
      <c r="E29" s="7" t="inlineStr">
        <is>
          <t xml:space="preserve"/>
        </is>
      </c>
      <c r="F29" s="7" t="inlineStr">
        <is>
          <t xml:space="preserve">ШТ</t>
        </is>
      </c>
      <c r="G29" s="7" t="inlineStr">
        <is>
          <t xml:space="preserve">1</t>
        </is>
      </c>
      <c r="H29" s="8" t="n">
        <v>1</v>
      </c>
      <c r="I29" s="20" t="n" hidden="false">
        <v>347</v>
      </c>
      <c r="J29" s="19" t="n" hidden="false">
        <v/>
      </c>
      <c r="K29" s="19" t="n" hidden="false">
        <f>I29+J29</f>
        <v>347</v>
      </c>
      <c r="L29" s="19" t="n" hidden="false">
        <f>ROUND(H29*I29,2)</f>
        <v>347</v>
      </c>
      <c r="M29" s="19" t="n" hidden="false">
        <v/>
      </c>
      <c r="N29" s="19" t="n" hidden="false">
        <f>L29+M29</f>
        <v>347</v>
      </c>
    </row>
    <row r="30" customFormat="false" hidden="false" outlineLevel="0" collapsed="false">
      <c r="A30" s="18" t="inlineStr">
        <is>
          <t xml:space="preserve">1.1.1.1.1.1.1.3.5</t>
        </is>
      </c>
      <c r="B30" s="18" t="inlineStr">
        <is>
          <t xml:space="preserve"/>
        </is>
      </c>
      <c r="C30" s="22" t="inlineStr">
        <is>
          <t xml:space="preserve">Диэлектрические галоши_</t>
        </is>
      </c>
      <c r="D30" s="7" t="inlineStr">
        <is>
          <t xml:space="preserve"/>
        </is>
      </c>
      <c r="E30" s="7" t="inlineStr">
        <is>
          <t xml:space="preserve"/>
        </is>
      </c>
      <c r="F30" s="7" t="inlineStr">
        <is>
          <t xml:space="preserve">ШТ</t>
        </is>
      </c>
      <c r="G30" s="7" t="inlineStr">
        <is>
          <t xml:space="preserve">1</t>
        </is>
      </c>
      <c r="H30" s="8" t="n">
        <v>2</v>
      </c>
      <c r="I30" s="20" t="n" hidden="false">
        <v>766</v>
      </c>
      <c r="J30" s="19" t="n" hidden="false">
        <v/>
      </c>
      <c r="K30" s="19" t="n" hidden="false">
        <f>I30+J30</f>
        <v>766</v>
      </c>
      <c r="L30" s="19" t="n" hidden="false">
        <f>ROUND(H30*I30,2)</f>
        <v>1532</v>
      </c>
      <c r="M30" s="19" t="n" hidden="false">
        <v/>
      </c>
      <c r="N30" s="19" t="n" hidden="false">
        <f>L30+M30</f>
        <v>1532</v>
      </c>
    </row>
    <row r="31" customFormat="false" hidden="false" outlineLevel="0" collapsed="false">
      <c r="A31" s="18" t="inlineStr">
        <is>
          <t xml:space="preserve">1.1.1.1.1.1.1.3.6</t>
        </is>
      </c>
      <c r="B31" s="18" t="inlineStr">
        <is>
          <t xml:space="preserve"/>
        </is>
      </c>
      <c r="C31" s="22" t="inlineStr">
        <is>
          <t xml:space="preserve">Диэлектрические ковры_ /  800х1500 мм</t>
        </is>
      </c>
      <c r="D31" s="7" t="inlineStr">
        <is>
          <t xml:space="preserve"/>
        </is>
      </c>
      <c r="E31" s="7" t="inlineStr">
        <is>
          <t xml:space="preserve">компл</t>
        </is>
      </c>
      <c r="F31" s="7" t="inlineStr">
        <is>
          <t xml:space="preserve">ШТ</t>
        </is>
      </c>
      <c r="G31" s="7" t="inlineStr">
        <is>
          <t xml:space="preserve">1</t>
        </is>
      </c>
      <c r="H31" s="8" t="n">
        <v>3</v>
      </c>
      <c r="I31" s="20" t="n" hidden="false">
        <v>2800</v>
      </c>
      <c r="J31" s="19" t="n" hidden="false">
        <v/>
      </c>
      <c r="K31" s="19" t="n" hidden="false">
        <f>I31+J31</f>
        <v>2800</v>
      </c>
      <c r="L31" s="19" t="n" hidden="false">
        <f>ROUND(H31*I31,2)</f>
        <v>8400</v>
      </c>
      <c r="M31" s="19" t="n" hidden="false">
        <v/>
      </c>
      <c r="N31" s="19" t="n" hidden="false">
        <f>L31+M31</f>
        <v>8400</v>
      </c>
    </row>
    <row r="32" customFormat="false" hidden="false" outlineLevel="0" collapsed="false">
      <c r="A32" s="18" t="inlineStr">
        <is>
          <t xml:space="preserve">1.1.1.1.1.1.1.3.7</t>
        </is>
      </c>
      <c r="B32" s="18" t="inlineStr">
        <is>
          <t xml:space="preserve"/>
        </is>
      </c>
      <c r="C32" s="22" t="inlineStr">
        <is>
          <t xml:space="preserve">Предупредительные плакаты и знаки безопасности_</t>
        </is>
      </c>
      <c r="D32" s="7" t="inlineStr">
        <is>
          <t xml:space="preserve"/>
        </is>
      </c>
      <c r="E32" s="7" t="inlineStr">
        <is>
          <t xml:space="preserve">2 компл</t>
        </is>
      </c>
      <c r="F32" s="7" t="inlineStr">
        <is>
          <t xml:space="preserve">ШТ</t>
        </is>
      </c>
      <c r="G32" s="7" t="inlineStr">
        <is>
          <t xml:space="preserve">1</t>
        </is>
      </c>
      <c r="H32" s="8" t="n">
        <v>2</v>
      </c>
      <c r="I32" s="20" t="n" hidden="false">
        <v>500</v>
      </c>
      <c r="J32" s="19" t="n" hidden="false">
        <v/>
      </c>
      <c r="K32" s="19" t="n" hidden="false">
        <f>I32+J32</f>
        <v>500</v>
      </c>
      <c r="L32" s="19" t="n" hidden="false">
        <f>ROUND(H32*I32,2)</f>
        <v>1000</v>
      </c>
      <c r="M32" s="19" t="n" hidden="false">
        <v/>
      </c>
      <c r="N32" s="19" t="n" hidden="false">
        <f>L32+M32</f>
        <v>1000</v>
      </c>
    </row>
    <row r="33" customFormat="false" hidden="false" outlineLevel="0" collapsed="false">
      <c r="A33" s="18" t="inlineStr">
        <is>
          <t xml:space="preserve">1.1.1.1.1.1.1.3.8</t>
        </is>
      </c>
      <c r="B33" s="18" t="inlineStr">
        <is>
          <t xml:space="preserve"/>
        </is>
      </c>
      <c r="C33" s="22" t="inlineStr">
        <is>
          <t xml:space="preserve">Указатель напряжения_ / 10-500 В</t>
        </is>
      </c>
      <c r="D33" s="7" t="inlineStr">
        <is>
          <t xml:space="preserve"/>
        </is>
      </c>
      <c r="E33" s="7" t="inlineStr">
        <is>
          <t xml:space="preserve">МИН-2 ТУ 25-04-84</t>
        </is>
      </c>
      <c r="F33" s="7" t="inlineStr">
        <is>
          <t xml:space="preserve">ШТ</t>
        </is>
      </c>
      <c r="G33" s="7" t="inlineStr">
        <is>
          <t xml:space="preserve">1</t>
        </is>
      </c>
      <c r="H33" s="8" t="n">
        <v>2</v>
      </c>
      <c r="I33" s="20" t="n" hidden="false">
        <v>3500</v>
      </c>
      <c r="J33" s="19" t="n" hidden="false">
        <v/>
      </c>
      <c r="K33" s="19" t="n" hidden="false">
        <f>I33+J33</f>
        <v>3500</v>
      </c>
      <c r="L33" s="19" t="n" hidden="false">
        <f>ROUND(H33*I33,2)</f>
        <v>7000</v>
      </c>
      <c r="M33" s="19" t="n" hidden="false">
        <v/>
      </c>
      <c r="N33" s="19" t="n" hidden="false">
        <f>L33+M33</f>
        <v>7000</v>
      </c>
    </row>
    <row r="34" customFormat="false" hidden="false" outlineLevel="0" collapsed="false">
      <c r="A34" s="18" t="inlineStr">
        <is>
          <t xml:space="preserve">1.1.1.1.1.1.1.3.9</t>
        </is>
      </c>
      <c r="B34" s="18" t="inlineStr">
        <is>
          <t xml:space="preserve"/>
        </is>
      </c>
      <c r="C34" s="22" t="inlineStr">
        <is>
          <t xml:space="preserve">Плавкая вставка_ / ППН-35</t>
        </is>
      </c>
      <c r="D34" s="7" t="inlineStr">
        <is>
          <t xml:space="preserve"/>
        </is>
      </c>
      <c r="E34" s="7" t="inlineStr">
        <is>
          <t xml:space="preserve"/>
        </is>
      </c>
      <c r="F34" s="7" t="inlineStr">
        <is>
          <t xml:space="preserve">ШТ</t>
        </is>
      </c>
      <c r="G34" s="7" t="inlineStr">
        <is>
          <t xml:space="preserve">1</t>
        </is>
      </c>
      <c r="H34" s="8" t="n">
        <v>6</v>
      </c>
      <c r="I34" s="20" t="n" hidden="false">
        <v>730</v>
      </c>
      <c r="J34" s="19" t="n" hidden="false">
        <v/>
      </c>
      <c r="K34" s="19" t="n" hidden="false">
        <f>I34+J34</f>
        <v>730</v>
      </c>
      <c r="L34" s="19" t="n" hidden="false">
        <f>ROUND(H34*I34,2)</f>
        <v>4380</v>
      </c>
      <c r="M34" s="19" t="n" hidden="false">
        <v/>
      </c>
      <c r="N34" s="19" t="n" hidden="false">
        <f>L34+M34</f>
        <v>4380</v>
      </c>
    </row>
    <row r="35" customFormat="false" hidden="false" outlineLevel="0" collapsed="false">
      <c r="A35" s="18" t="inlineStr">
        <is>
          <t xml:space="preserve">1.1.1.1.1.1.1.3.10</t>
        </is>
      </c>
      <c r="B35" s="18" t="inlineStr">
        <is>
          <t xml:space="preserve"/>
        </is>
      </c>
      <c r="C35" s="22" t="inlineStr">
        <is>
          <t xml:space="preserve">Перчатки диэлектрические до 1 кВ/Безшовные</t>
        </is>
      </c>
      <c r="D35" s="7" t="inlineStr">
        <is>
          <t xml:space="preserve"/>
        </is>
      </c>
      <c r="E35" s="7" t="inlineStr">
        <is>
          <t xml:space="preserve"/>
        </is>
      </c>
      <c r="F35" s="7" t="inlineStr">
        <is>
          <t xml:space="preserve">ПАР</t>
        </is>
      </c>
      <c r="G35" s="7" t="inlineStr">
        <is>
          <t xml:space="preserve">1</t>
        </is>
      </c>
      <c r="H35" s="8" t="n">
        <v>2</v>
      </c>
      <c r="I35" s="20" t="n" hidden="false">
        <v>850</v>
      </c>
      <c r="J35" s="19" t="n" hidden="false">
        <v/>
      </c>
      <c r="K35" s="19" t="n" hidden="false">
        <f>I35+J35</f>
        <v>850</v>
      </c>
      <c r="L35" s="19" t="n" hidden="false">
        <f>ROUND(H35*I35,2)</f>
        <v>1700</v>
      </c>
      <c r="M35" s="19" t="n" hidden="false">
        <v/>
      </c>
      <c r="N35" s="19" t="n" hidden="false">
        <f>L35+M35</f>
        <v>1700</v>
      </c>
    </row>
    <row r="36" customFormat="false" hidden="false" outlineLevel="0" collapsed="false">
      <c r="A36" s="18" t="inlineStr">
        <is>
          <t xml:space="preserve">1.1.1.1.1.1.1.3.11</t>
        </is>
      </c>
      <c r="B36" s="18" t="inlineStr">
        <is>
          <t xml:space="preserve"/>
        </is>
      </c>
      <c r="C36" s="22" t="inlineStr">
        <is>
          <t xml:space="preserve">Огнетушитель_ / углекислотный ОУ-2</t>
        </is>
      </c>
      <c r="D36" s="7" t="inlineStr">
        <is>
          <t xml:space="preserve"/>
        </is>
      </c>
      <c r="E36" s="7" t="inlineStr">
        <is>
          <t xml:space="preserve"/>
        </is>
      </c>
      <c r="F36" s="7" t="inlineStr">
        <is>
          <t xml:space="preserve">ШТ</t>
        </is>
      </c>
      <c r="G36" s="7" t="inlineStr">
        <is>
          <t xml:space="preserve">1</t>
        </is>
      </c>
      <c r="H36" s="8" t="n">
        <v>1</v>
      </c>
      <c r="I36" s="23" t="n" hidden="false">
        <v>961</v>
      </c>
      <c r="J36" s="19" t="n" hidden="false">
        <v/>
      </c>
      <c r="K36" s="19" t="n" hidden="false">
        <f>I36+J36</f>
        <v>961</v>
      </c>
      <c r="L36" s="19" t="n" hidden="false">
        <f>ROUND(H36*I36,2)</f>
        <v>961</v>
      </c>
      <c r="M36" s="19" t="n" hidden="false">
        <v/>
      </c>
      <c r="N36" s="19" t="n" hidden="false">
        <f>L36+M36</f>
        <v>961</v>
      </c>
    </row>
    <row r="37" customFormat="false" hidden="false" outlineLevel="0" collapsed="false">
      <c r="A37" s="18" t="inlineStr">
        <is>
          <t xml:space="preserve">1.1.1.1.1.1.1.3.12</t>
        </is>
      </c>
      <c r="B37" s="18" t="inlineStr">
        <is>
          <t xml:space="preserve"/>
        </is>
      </c>
      <c r="C37" s="22" t="inlineStr">
        <is>
          <t xml:space="preserve">Огнетушитель_ / углекислотный ОУ-3</t>
        </is>
      </c>
      <c r="D37" s="7" t="inlineStr">
        <is>
          <t xml:space="preserve"/>
        </is>
      </c>
      <c r="E37" s="7" t="inlineStr">
        <is>
          <t xml:space="preserve"/>
        </is>
      </c>
      <c r="F37" s="7" t="inlineStr">
        <is>
          <t xml:space="preserve">ШТ</t>
        </is>
      </c>
      <c r="G37" s="7" t="inlineStr">
        <is>
          <t xml:space="preserve">1</t>
        </is>
      </c>
      <c r="H37" s="8" t="n">
        <v>1</v>
      </c>
      <c r="I37" s="20" t="n" hidden="false">
        <v>2000</v>
      </c>
      <c r="J37" s="19" t="n" hidden="false">
        <v/>
      </c>
      <c r="K37" s="19" t="n" hidden="false">
        <f>I37+J37</f>
        <v>2000</v>
      </c>
      <c r="L37" s="19" t="n" hidden="false">
        <f>ROUND(H37*I37,2)</f>
        <v>2000</v>
      </c>
      <c r="M37" s="19" t="n" hidden="false">
        <v/>
      </c>
      <c r="N37" s="19" t="n" hidden="false">
        <f>L37+M37</f>
        <v>2000</v>
      </c>
    </row>
    <row r="38" customFormat="false" hidden="false" outlineLevel="0" collapsed="false">
      <c r="A38" s="18" t="inlineStr">
        <is>
          <t xml:space="preserve">1.1.1.1.1.1.1.4</t>
        </is>
      </c>
      <c r="B38" s="18" t="inlineStr">
        <is>
          <t xml:space="preserve"/>
        </is>
      </c>
      <c r="C38" s="18" t="inlineStr">
        <is>
          <t xml:space="preserve">Пуско-наладочные работы ВРУ</t>
        </is>
      </c>
      <c r="D38" s="7" t="inlineStr">
        <is>
          <t xml:space="preserve"/>
        </is>
      </c>
      <c r="E38" s="7" t="inlineStr">
        <is>
          <t xml:space="preserve"/>
        </is>
      </c>
      <c r="F38" s="7" t="inlineStr">
        <is>
          <t xml:space="preserve">ШТ</t>
        </is>
      </c>
      <c r="G38" s="7" t="inlineStr">
        <is>
          <t xml:space="preserve">1</t>
        </is>
      </c>
      <c r="H38" s="8" t="n">
        <v>1</v>
      </c>
      <c r="I38" s="19" t="n" hidden="false">
        <v/>
      </c>
      <c r="J38" s="20" t="n" hidden="false">
        <v>234521</v>
      </c>
      <c r="K38" s="19" t="n" hidden="false">
        <f>I38+J38</f>
        <v>234521</v>
      </c>
      <c r="L38" s="19" t="n" hidden="false">
        <v/>
      </c>
      <c r="M38" s="19" t="n" hidden="false">
        <f>ROUND(H38*J38,2)</f>
        <v>234521</v>
      </c>
      <c r="N38" s="19" t="n" hidden="false">
        <f>L38+M38</f>
        <v>234521</v>
      </c>
    </row>
    <row r="39" customFormat="false" hidden="false" outlineLevel="0" collapsed="false">
      <c r="A39" s="14" t="inlineStr">
        <is>
          <t xml:space="preserve">1.1.1.1.1.1.2</t>
        </is>
      </c>
      <c r="B39" s="14" t="inlineStr">
        <is>
          <t xml:space="preserve"/>
        </is>
      </c>
      <c r="C39" s="14" t="inlineStr">
        <is>
          <t xml:space="preserve">Монтаж щитового оборудования</t>
        </is>
      </c>
      <c r="D39" s="6" t="inlineStr">
        <is>
          <t xml:space="preserve"/>
        </is>
      </c>
      <c r="E39" s="6" t="inlineStr">
        <is>
          <t xml:space="preserve"/>
        </is>
      </c>
      <c r="F39" s="6" t="inlineStr">
        <is>
          <t xml:space="preserve"/>
        </is>
      </c>
      <c r="G39" s="6" t="inlineStr">
        <is>
          <t xml:space="preserve"/>
        </is>
      </c>
      <c r="H39" s="15" t="n">
        <v/>
      </c>
      <c r="I39" s="16" t="n" hidden="false">
        <v/>
      </c>
      <c r="J39" s="16" t="n" hidden="false">
        <v/>
      </c>
      <c r="K39" s="16" t="n" hidden="false">
        <v/>
      </c>
      <c r="L39" s="16" t="n" hidden="false">
        <f>L40+L42+L44+L48+L55</f>
        <v>379866</v>
      </c>
      <c r="M39" s="16" t="n" hidden="false">
        <f>M40+M42+M44+M48+M55</f>
        <v>257640</v>
      </c>
      <c r="N39" s="16" t="n" hidden="false">
        <f>N40+N42+N44+N48+N55</f>
        <v>637506</v>
      </c>
    </row>
    <row r="40" customFormat="false" hidden="false" outlineLevel="0" collapsed="false">
      <c r="A40" s="18" t="inlineStr">
        <is>
          <t xml:space="preserve">1.1.1.1.1.1.2.1</t>
        </is>
      </c>
      <c r="B40" s="18" t="inlineStr">
        <is>
          <t xml:space="preserve"/>
        </is>
      </c>
      <c r="C40" s="18" t="inlineStr">
        <is>
          <t xml:space="preserve">Монтаж щита, шкафа распределительного, учетного</t>
        </is>
      </c>
      <c r="D40" s="7" t="inlineStr">
        <is>
          <t xml:space="preserve">Выгружается из БО по объектам BIM-КЦ</t>
        </is>
      </c>
      <c r="E40" s="7" t="inlineStr">
        <is>
          <t xml:space="preserve"/>
        </is>
      </c>
      <c r="F40" s="7" t="inlineStr">
        <is>
          <t xml:space="preserve">ШТ</t>
        </is>
      </c>
      <c r="G40" s="7" t="inlineStr">
        <is>
          <t xml:space="preserve">1</t>
        </is>
      </c>
      <c r="H40" s="8" t="n">
        <v>1</v>
      </c>
      <c r="I40" s="19" t="n" hidden="false">
        <f>ROUND((L41)/H40,2)</f>
        <v>1</v>
      </c>
      <c r="J40" s="20" t="n" hidden="false">
        <v>9072</v>
      </c>
      <c r="K40" s="19" t="n" hidden="false">
        <f>I40+J40</f>
        <v>9073</v>
      </c>
      <c r="L40" s="19" t="n" hidden="false">
        <f>ROUND(H40*I40,2)</f>
        <v>1</v>
      </c>
      <c r="M40" s="19" t="n" hidden="false">
        <f>ROUND(H40*J40,2)</f>
        <v>9072</v>
      </c>
      <c r="N40" s="19" t="n" hidden="false">
        <f>L40+M40</f>
        <v>9073</v>
      </c>
    </row>
    <row r="41" customFormat="false" hidden="false" outlineLevel="0" collapsed="false">
      <c r="A41" s="18" t="inlineStr">
        <is>
          <t xml:space="preserve">1.1.1.1.1.1.2.1.1</t>
        </is>
      </c>
      <c r="B41" s="18" t="inlineStr">
        <is>
          <t xml:space="preserve"/>
        </is>
      </c>
      <c r="C41" s="22" t="inlineStr">
        <is>
          <t xml:space="preserve">Щит силовой (в соответствии со схемой)_ / МЭЛ</t>
        </is>
      </c>
      <c r="D41" s="7" t="inlineStr">
        <is>
          <t xml:space="preserve"/>
        </is>
      </c>
      <c r="E41" s="7" t="inlineStr">
        <is>
          <t xml:space="preserve">Щит силовой кровельных воронок ЩСА</t>
        </is>
      </c>
      <c r="F41" s="7" t="inlineStr">
        <is>
          <t xml:space="preserve">ШТ</t>
        </is>
      </c>
      <c r="G41" s="7" t="inlineStr">
        <is>
          <t xml:space="preserve">1</t>
        </is>
      </c>
      <c r="H41" s="8" t="n">
        <v>1</v>
      </c>
      <c r="I41" s="23" t="n" hidden="false">
        <v>1</v>
      </c>
      <c r="J41" s="19" t="n" hidden="false">
        <v/>
      </c>
      <c r="K41" s="19" t="n" hidden="false">
        <f>I41+J41</f>
        <v>1</v>
      </c>
      <c r="L41" s="19" t="n" hidden="false">
        <f>ROUND(H41*I41,2)</f>
        <v>1</v>
      </c>
      <c r="M41" s="19" t="n" hidden="false">
        <v/>
      </c>
      <c r="N41" s="19" t="n" hidden="false">
        <f>L41+M41</f>
        <v>1</v>
      </c>
    </row>
    <row r="42" customFormat="false" hidden="false" outlineLevel="0" collapsed="false">
      <c r="A42" s="18" t="inlineStr">
        <is>
          <t xml:space="preserve">1.1.1.1.1.1.2.2</t>
        </is>
      </c>
      <c r="B42" s="18" t="inlineStr">
        <is>
          <t xml:space="preserve"/>
        </is>
      </c>
      <c r="C42" s="18" t="inlineStr">
        <is>
          <t xml:space="preserve">Монтаж АВР</t>
        </is>
      </c>
      <c r="D42" s="7" t="inlineStr">
        <is>
          <t xml:space="preserve">Выгружается из БО по объектам BIM-КЦ</t>
        </is>
      </c>
      <c r="E42" s="7" t="inlineStr">
        <is>
          <t xml:space="preserve">АВР1,АВР2</t>
        </is>
      </c>
      <c r="F42" s="7" t="inlineStr">
        <is>
          <t xml:space="preserve">ШТ</t>
        </is>
      </c>
      <c r="G42" s="7" t="inlineStr">
        <is>
          <t xml:space="preserve">1</t>
        </is>
      </c>
      <c r="H42" s="8" t="n">
        <v>2</v>
      </c>
      <c r="I42" s="19" t="n" hidden="false">
        <f>ROUND((L43)/H42,2)</f>
        <v>189926</v>
      </c>
      <c r="J42" s="20" t="n" hidden="false">
        <v>19628.8</v>
      </c>
      <c r="K42" s="19" t="n" hidden="false">
        <f>I42+J42</f>
        <v>209554.8</v>
      </c>
      <c r="L42" s="19" t="n" hidden="false">
        <f>ROUND(H42*I42,2)</f>
        <v>379852</v>
      </c>
      <c r="M42" s="19" t="n" hidden="false">
        <f>ROUND(H42*J42,2)</f>
        <v>39257.6</v>
      </c>
      <c r="N42" s="19" t="n" hidden="false">
        <f>L42+M42</f>
        <v>419109.6</v>
      </c>
    </row>
    <row r="43" customFormat="false" hidden="false" outlineLevel="0" collapsed="false">
      <c r="A43" s="18" t="inlineStr">
        <is>
          <t xml:space="preserve">1.1.1.1.1.1.2.2.1</t>
        </is>
      </c>
      <c r="B43" s="18" t="inlineStr">
        <is>
          <t xml:space="preserve"/>
        </is>
      </c>
      <c r="C43" s="22" t="inlineStr">
        <is>
          <t xml:space="preserve">Устройство автоматического ввода резерва АВР_ / 100А на 2 ввода IP 54</t>
        </is>
      </c>
      <c r="D43" s="7" t="inlineStr">
        <is>
          <t xml:space="preserve"/>
        </is>
      </c>
      <c r="E43" s="7" t="inlineStr">
        <is>
          <t xml:space="preserve"/>
        </is>
      </c>
      <c r="F43" s="7" t="inlineStr">
        <is>
          <t xml:space="preserve">ШТ</t>
        </is>
      </c>
      <c r="G43" s="7" t="inlineStr">
        <is>
          <t xml:space="preserve">1</t>
        </is>
      </c>
      <c r="H43" s="8" t="n">
        <v>2</v>
      </c>
      <c r="I43" s="20" t="n" hidden="false">
        <v>189926</v>
      </c>
      <c r="J43" s="19" t="n" hidden="false">
        <v/>
      </c>
      <c r="K43" s="19" t="n" hidden="false">
        <f>I43+J43</f>
        <v>189926</v>
      </c>
      <c r="L43" s="19" t="n" hidden="false">
        <f>ROUND(H43*I43,2)</f>
        <v>379852</v>
      </c>
      <c r="M43" s="19" t="n" hidden="false">
        <v/>
      </c>
      <c r="N43" s="19" t="n" hidden="false">
        <f>L43+M43</f>
        <v>379852</v>
      </c>
    </row>
    <row r="44" customFormat="false" hidden="false" outlineLevel="0" collapsed="false">
      <c r="A44" s="18" t="inlineStr">
        <is>
          <t xml:space="preserve">1.1.1.1.1.1.2.3</t>
        </is>
      </c>
      <c r="B44" s="18" t="inlineStr">
        <is>
          <t xml:space="preserve"/>
        </is>
      </c>
      <c r="C44" s="18" t="inlineStr">
        <is>
          <t xml:space="preserve">Монтаж щита силового (для СКБ) / 12 модулей</t>
        </is>
      </c>
      <c r="D44" s="7" t="inlineStr">
        <is>
          <t xml:space="preserve"/>
        </is>
      </c>
      <c r="E44" s="7" t="inlineStr">
        <is>
          <t xml:space="preserve"/>
        </is>
      </c>
      <c r="F44" s="7" t="inlineStr">
        <is>
          <t xml:space="preserve">ШТ</t>
        </is>
      </c>
      <c r="G44" s="7" t="inlineStr">
        <is>
          <t xml:space="preserve">1</t>
        </is>
      </c>
      <c r="H44" s="8" t="n">
        <v>3</v>
      </c>
      <c r="I44" s="19" t="n" hidden="false">
        <f>ROUND((L45+L46+L47)/H44,2)</f>
        <v>1</v>
      </c>
      <c r="J44" s="20" t="n" hidden="false">
        <v>16100.8</v>
      </c>
      <c r="K44" s="19" t="n" hidden="false">
        <f>I44+J44</f>
        <v>16101.8</v>
      </c>
      <c r="L44" s="19" t="n" hidden="false">
        <f>ROUND(H44*I44,2)</f>
        <v>3</v>
      </c>
      <c r="M44" s="19" t="n" hidden="false">
        <f>ROUND(H44*J44,2)</f>
        <v>48302.4</v>
      </c>
      <c r="N44" s="19" t="n" hidden="false">
        <f>L44+M44</f>
        <v>48305.4</v>
      </c>
    </row>
    <row r="45" customFormat="false" hidden="false" outlineLevel="0" collapsed="false">
      <c r="A45" s="18" t="inlineStr">
        <is>
          <t xml:space="preserve">1.1.1.1.1.1.2.3.1</t>
        </is>
      </c>
      <c r="B45" s="18" t="inlineStr">
        <is>
          <t xml:space="preserve"/>
        </is>
      </c>
      <c r="C45" s="22" t="inlineStr">
        <is>
          <t xml:space="preserve">Щит силовой (в соответствии со схемой)_ / МЭЛ</t>
        </is>
      </c>
      <c r="D45" s="7" t="inlineStr">
        <is>
          <t xml:space="preserve"/>
        </is>
      </c>
      <c r="E45" s="7" t="inlineStr">
        <is>
          <t xml:space="preserve">ЩС 3.2</t>
        </is>
      </c>
      <c r="F45" s="7" t="inlineStr">
        <is>
          <t xml:space="preserve">ШТ</t>
        </is>
      </c>
      <c r="G45" s="7" t="inlineStr">
        <is>
          <t xml:space="preserve">1</t>
        </is>
      </c>
      <c r="H45" s="8" t="n">
        <v>1</v>
      </c>
      <c r="I45" s="23" t="n" hidden="false">
        <v>1</v>
      </c>
      <c r="J45" s="19" t="n" hidden="false">
        <v/>
      </c>
      <c r="K45" s="19" t="n" hidden="false">
        <f>I45+J45</f>
        <v>1</v>
      </c>
      <c r="L45" s="19" t="n" hidden="false">
        <f>ROUND(H45*I45,2)</f>
        <v>1</v>
      </c>
      <c r="M45" s="19" t="n" hidden="false">
        <v/>
      </c>
      <c r="N45" s="19" t="n" hidden="false">
        <f>L45+M45</f>
        <v>1</v>
      </c>
    </row>
    <row r="46" customFormat="false" hidden="false" outlineLevel="0" collapsed="false">
      <c r="A46" s="18" t="inlineStr">
        <is>
          <t xml:space="preserve">1.1.1.1.1.1.2.3.2</t>
        </is>
      </c>
      <c r="B46" s="18" t="inlineStr">
        <is>
          <t xml:space="preserve"/>
        </is>
      </c>
      <c r="C46" s="22" t="inlineStr">
        <is>
          <t xml:space="preserve">Щит силовой (в соответствии со схемой)_ / МЭЛ</t>
        </is>
      </c>
      <c r="D46" s="7" t="inlineStr">
        <is>
          <t xml:space="preserve"/>
        </is>
      </c>
      <c r="E46" s="7" t="inlineStr">
        <is>
          <t xml:space="preserve">ЩС 3.1</t>
        </is>
      </c>
      <c r="F46" s="7" t="inlineStr">
        <is>
          <t xml:space="preserve">ШТ</t>
        </is>
      </c>
      <c r="G46" s="7" t="inlineStr">
        <is>
          <t xml:space="preserve">1</t>
        </is>
      </c>
      <c r="H46" s="8" t="n">
        <v>1</v>
      </c>
      <c r="I46" s="23" t="n" hidden="false">
        <v>1</v>
      </c>
      <c r="J46" s="19" t="n" hidden="false">
        <v/>
      </c>
      <c r="K46" s="19" t="n" hidden="false">
        <f>I46+J46</f>
        <v>1</v>
      </c>
      <c r="L46" s="19" t="n" hidden="false">
        <f>ROUND(H46*I46,2)</f>
        <v>1</v>
      </c>
      <c r="M46" s="19" t="n" hidden="false">
        <v/>
      </c>
      <c r="N46" s="19" t="n" hidden="false">
        <f>L46+M46</f>
        <v>1</v>
      </c>
    </row>
    <row r="47" customFormat="false" hidden="false" outlineLevel="0" collapsed="false">
      <c r="A47" s="18" t="inlineStr">
        <is>
          <t xml:space="preserve">1.1.1.1.1.1.2.3.3</t>
        </is>
      </c>
      <c r="B47" s="18" t="inlineStr">
        <is>
          <t xml:space="preserve"/>
        </is>
      </c>
      <c r="C47" s="22" t="inlineStr">
        <is>
          <t xml:space="preserve">Щит силовой (в соответствии со схемой)_ / МЭЛ</t>
        </is>
      </c>
      <c r="D47" s="7" t="inlineStr">
        <is>
          <t xml:space="preserve"/>
        </is>
      </c>
      <c r="E47" s="7" t="inlineStr">
        <is>
          <t xml:space="preserve">ЩРв</t>
        </is>
      </c>
      <c r="F47" s="7" t="inlineStr">
        <is>
          <t xml:space="preserve">ШТ</t>
        </is>
      </c>
      <c r="G47" s="7" t="inlineStr">
        <is>
          <t xml:space="preserve">1</t>
        </is>
      </c>
      <c r="H47" s="8" t="n">
        <v>1</v>
      </c>
      <c r="I47" s="23" t="n" hidden="false">
        <v>1</v>
      </c>
      <c r="J47" s="19" t="n" hidden="false">
        <v/>
      </c>
      <c r="K47" s="19" t="n" hidden="false">
        <f>I47+J47</f>
        <v>1</v>
      </c>
      <c r="L47" s="19" t="n" hidden="false">
        <f>ROUND(H47*I47,2)</f>
        <v>1</v>
      </c>
      <c r="M47" s="19" t="n" hidden="false">
        <v/>
      </c>
      <c r="N47" s="19" t="n" hidden="false">
        <f>L47+M47</f>
        <v>1</v>
      </c>
    </row>
    <row r="48" customFormat="false" hidden="false" outlineLevel="0" collapsed="false">
      <c r="A48" s="18" t="inlineStr">
        <is>
          <t xml:space="preserve">1.1.1.1.1.1.2.4</t>
        </is>
      </c>
      <c r="B48" s="18" t="inlineStr">
        <is>
          <t xml:space="preserve"/>
        </is>
      </c>
      <c r="C48" s="18" t="inlineStr">
        <is>
          <t xml:space="preserve">Монтаж щита силового (для СКБ) / 18 модулей</t>
        </is>
      </c>
      <c r="D48" s="7" t="inlineStr">
        <is>
          <t xml:space="preserve"/>
        </is>
      </c>
      <c r="E48" s="7" t="inlineStr">
        <is>
          <t xml:space="preserve"/>
        </is>
      </c>
      <c r="F48" s="7" t="inlineStr">
        <is>
          <t xml:space="preserve">ШТ</t>
        </is>
      </c>
      <c r="G48" s="7" t="inlineStr">
        <is>
          <t xml:space="preserve">1</t>
        </is>
      </c>
      <c r="H48" s="8" t="n">
        <v>6</v>
      </c>
      <c r="I48" s="19" t="n" hidden="false">
        <f>ROUND((L49+L50+L51+L52+L53+L54)/H48,2)</f>
        <v>1</v>
      </c>
      <c r="J48" s="20" t="n" hidden="false">
        <v>16100.8</v>
      </c>
      <c r="K48" s="19" t="n" hidden="false">
        <f>I48+J48</f>
        <v>16101.8</v>
      </c>
      <c r="L48" s="19" t="n" hidden="false">
        <f>ROUND(H48*I48,2)</f>
        <v>6</v>
      </c>
      <c r="M48" s="19" t="n" hidden="false">
        <f>ROUND(H48*J48,2)</f>
        <v>96604.8</v>
      </c>
      <c r="N48" s="19" t="n" hidden="false">
        <f>L48+M48</f>
        <v>96610.8</v>
      </c>
    </row>
    <row r="49" customFormat="false" hidden="false" outlineLevel="0" collapsed="false">
      <c r="A49" s="18" t="inlineStr">
        <is>
          <t xml:space="preserve">1.1.1.1.1.1.2.4.1</t>
        </is>
      </c>
      <c r="B49" s="18" t="inlineStr">
        <is>
          <t xml:space="preserve"/>
        </is>
      </c>
      <c r="C49" s="22" t="inlineStr">
        <is>
          <t xml:space="preserve">Щит силовой (в соответствии со схемой)_ / МЭЛ</t>
        </is>
      </c>
      <c r="D49" s="7" t="inlineStr">
        <is>
          <t xml:space="preserve"/>
        </is>
      </c>
      <c r="E49" s="7" t="inlineStr">
        <is>
          <t xml:space="preserve">ЩАО1.0  ЩРн-18-350х300х120-IP54 EKF</t>
        </is>
      </c>
      <c r="F49" s="7" t="inlineStr">
        <is>
          <t xml:space="preserve">ШТ</t>
        </is>
      </c>
      <c r="G49" s="7" t="inlineStr">
        <is>
          <t xml:space="preserve">1</t>
        </is>
      </c>
      <c r="H49" s="8" t="n">
        <v>1</v>
      </c>
      <c r="I49" s="23" t="n" hidden="false">
        <v>1</v>
      </c>
      <c r="J49" s="19" t="n" hidden="false">
        <v/>
      </c>
      <c r="K49" s="19" t="n" hidden="false">
        <f>I49+J49</f>
        <v>1</v>
      </c>
      <c r="L49" s="19" t="n" hidden="false">
        <f>ROUND(H49*I49,2)</f>
        <v>1</v>
      </c>
      <c r="M49" s="19" t="n" hidden="false">
        <v/>
      </c>
      <c r="N49" s="19" t="n" hidden="false">
        <f>L49+M49</f>
        <v>1</v>
      </c>
    </row>
    <row r="50" customFormat="false" hidden="false" outlineLevel="0" collapsed="false">
      <c r="A50" s="18" t="inlineStr">
        <is>
          <t xml:space="preserve">1.1.1.1.1.1.2.4.2</t>
        </is>
      </c>
      <c r="B50" s="18" t="inlineStr">
        <is>
          <t xml:space="preserve"/>
        </is>
      </c>
      <c r="C50" s="22" t="inlineStr">
        <is>
          <t xml:space="preserve">Щит силовой (в соответствии со схемой)_ / МЭЛ</t>
        </is>
      </c>
      <c r="D50" s="7" t="inlineStr">
        <is>
          <t xml:space="preserve"/>
        </is>
      </c>
      <c r="E50" s="7" t="inlineStr">
        <is>
          <t xml:space="preserve">ЩС 2.1</t>
        </is>
      </c>
      <c r="F50" s="7" t="inlineStr">
        <is>
          <t xml:space="preserve">ШТ</t>
        </is>
      </c>
      <c r="G50" s="7" t="inlineStr">
        <is>
          <t xml:space="preserve">1</t>
        </is>
      </c>
      <c r="H50" s="8" t="n">
        <v>1</v>
      </c>
      <c r="I50" s="23" t="n" hidden="false">
        <v>1</v>
      </c>
      <c r="J50" s="19" t="n" hidden="false">
        <v/>
      </c>
      <c r="K50" s="19" t="n" hidden="false">
        <f>I50+J50</f>
        <v>1</v>
      </c>
      <c r="L50" s="19" t="n" hidden="false">
        <f>ROUND(H50*I50,2)</f>
        <v>1</v>
      </c>
      <c r="M50" s="19" t="n" hidden="false">
        <v/>
      </c>
      <c r="N50" s="19" t="n" hidden="false">
        <f>L50+M50</f>
        <v>1</v>
      </c>
    </row>
    <row r="51" customFormat="false" hidden="false" outlineLevel="0" collapsed="false">
      <c r="A51" s="18" t="inlineStr">
        <is>
          <t xml:space="preserve">1.1.1.1.1.1.2.4.3</t>
        </is>
      </c>
      <c r="B51" s="18" t="inlineStr">
        <is>
          <t xml:space="preserve"/>
        </is>
      </c>
      <c r="C51" s="22" t="inlineStr">
        <is>
          <t xml:space="preserve">Щит силовой (в соответствии со схемой)_ / МЭЛ</t>
        </is>
      </c>
      <c r="D51" s="7" t="inlineStr">
        <is>
          <t xml:space="preserve"/>
        </is>
      </c>
      <c r="E51" s="7" t="inlineStr">
        <is>
          <t xml:space="preserve">ЩС 1.1</t>
        </is>
      </c>
      <c r="F51" s="7" t="inlineStr">
        <is>
          <t xml:space="preserve">ШТ</t>
        </is>
      </c>
      <c r="G51" s="7" t="inlineStr">
        <is>
          <t xml:space="preserve">1</t>
        </is>
      </c>
      <c r="H51" s="8" t="n">
        <v>1</v>
      </c>
      <c r="I51" s="23" t="n" hidden="false">
        <v>1</v>
      </c>
      <c r="J51" s="19" t="n" hidden="false">
        <v/>
      </c>
      <c r="K51" s="19" t="n" hidden="false">
        <f>I51+J51</f>
        <v>1</v>
      </c>
      <c r="L51" s="19" t="n" hidden="false">
        <f>ROUND(H51*I51,2)</f>
        <v>1</v>
      </c>
      <c r="M51" s="19" t="n" hidden="false">
        <v/>
      </c>
      <c r="N51" s="19" t="n" hidden="false">
        <f>L51+M51</f>
        <v>1</v>
      </c>
    </row>
    <row r="52" customFormat="false" hidden="false" outlineLevel="0" collapsed="false">
      <c r="A52" s="18" t="inlineStr">
        <is>
          <t xml:space="preserve">1.1.1.1.1.1.2.4.4</t>
        </is>
      </c>
      <c r="B52" s="18" t="inlineStr">
        <is>
          <t xml:space="preserve"/>
        </is>
      </c>
      <c r="C52" s="22" t="inlineStr">
        <is>
          <t xml:space="preserve">Щит силовой (в соответствии со схемой)_ / МЭЛ</t>
        </is>
      </c>
      <c r="D52" s="7" t="inlineStr">
        <is>
          <t xml:space="preserve"/>
        </is>
      </c>
      <c r="E52" s="7" t="inlineStr">
        <is>
          <t xml:space="preserve">ЩАО1.3 ЩРн-18-350х300х120-IP31 mb11-18n EKF</t>
        </is>
      </c>
      <c r="F52" s="7" t="inlineStr">
        <is>
          <t xml:space="preserve">ШТ</t>
        </is>
      </c>
      <c r="G52" s="7" t="inlineStr">
        <is>
          <t xml:space="preserve">1</t>
        </is>
      </c>
      <c r="H52" s="8" t="n">
        <v>1</v>
      </c>
      <c r="I52" s="23" t="n" hidden="false">
        <v>1</v>
      </c>
      <c r="J52" s="19" t="n" hidden="false">
        <v/>
      </c>
      <c r="K52" s="19" t="n" hidden="false">
        <f>I52+J52</f>
        <v>1</v>
      </c>
      <c r="L52" s="19" t="n" hidden="false">
        <f>ROUND(H52*I52,2)</f>
        <v>1</v>
      </c>
      <c r="M52" s="19" t="n" hidden="false">
        <v/>
      </c>
      <c r="N52" s="19" t="n" hidden="false">
        <f>L52+M52</f>
        <v>1</v>
      </c>
    </row>
    <row r="53" customFormat="false" hidden="false" outlineLevel="0" collapsed="false">
      <c r="A53" s="18" t="inlineStr">
        <is>
          <t xml:space="preserve">1.1.1.1.1.1.2.4.5</t>
        </is>
      </c>
      <c r="B53" s="18" t="inlineStr">
        <is>
          <t xml:space="preserve"/>
        </is>
      </c>
      <c r="C53" s="22" t="inlineStr">
        <is>
          <t xml:space="preserve">Щит силовой (в соответствии со схемой)_ / МЭЛ</t>
        </is>
      </c>
      <c r="D53" s="7" t="inlineStr">
        <is>
          <t xml:space="preserve"/>
        </is>
      </c>
      <c r="E53" s="7" t="inlineStr">
        <is>
          <t xml:space="preserve">ЩАО1.2 ЩРн-18-350х300х120-IP31 mb11-18n EKF</t>
        </is>
      </c>
      <c r="F53" s="7" t="inlineStr">
        <is>
          <t xml:space="preserve">ШТ</t>
        </is>
      </c>
      <c r="G53" s="7" t="inlineStr">
        <is>
          <t xml:space="preserve">1</t>
        </is>
      </c>
      <c r="H53" s="8" t="n">
        <v>1</v>
      </c>
      <c r="I53" s="23" t="n" hidden="false">
        <v>1</v>
      </c>
      <c r="J53" s="19" t="n" hidden="false">
        <v/>
      </c>
      <c r="K53" s="19" t="n" hidden="false">
        <f>I53+J53</f>
        <v>1</v>
      </c>
      <c r="L53" s="19" t="n" hidden="false">
        <f>ROUND(H53*I53,2)</f>
        <v>1</v>
      </c>
      <c r="M53" s="19" t="n" hidden="false">
        <v/>
      </c>
      <c r="N53" s="19" t="n" hidden="false">
        <f>L53+M53</f>
        <v>1</v>
      </c>
    </row>
    <row r="54" customFormat="false" hidden="false" outlineLevel="0" collapsed="false">
      <c r="A54" s="18" t="inlineStr">
        <is>
          <t xml:space="preserve">1.1.1.1.1.1.2.4.6</t>
        </is>
      </c>
      <c r="B54" s="18" t="inlineStr">
        <is>
          <t xml:space="preserve"/>
        </is>
      </c>
      <c r="C54" s="22" t="inlineStr">
        <is>
          <t xml:space="preserve">Щит силовой (в соответствии со схемой)_ / МЭЛ</t>
        </is>
      </c>
      <c r="D54" s="7" t="inlineStr">
        <is>
          <t xml:space="preserve"/>
        </is>
      </c>
      <c r="E54" s="7" t="inlineStr">
        <is>
          <t xml:space="preserve">ЩАО1.1 ЩРн-18-350х300х120-IP31 mb11-18n EKF</t>
        </is>
      </c>
      <c r="F54" s="7" t="inlineStr">
        <is>
          <t xml:space="preserve">ШТ</t>
        </is>
      </c>
      <c r="G54" s="7" t="inlineStr">
        <is>
          <t xml:space="preserve">1</t>
        </is>
      </c>
      <c r="H54" s="8" t="n">
        <v>1</v>
      </c>
      <c r="I54" s="23" t="n" hidden="false">
        <v>1</v>
      </c>
      <c r="J54" s="19" t="n" hidden="false">
        <v/>
      </c>
      <c r="K54" s="19" t="n" hidden="false">
        <f>I54+J54</f>
        <v>1</v>
      </c>
      <c r="L54" s="19" t="n" hidden="false">
        <f>ROUND(H54*I54,2)</f>
        <v>1</v>
      </c>
      <c r="M54" s="19" t="n" hidden="false">
        <v/>
      </c>
      <c r="N54" s="19" t="n" hidden="false">
        <f>L54+M54</f>
        <v>1</v>
      </c>
    </row>
    <row r="55" customFormat="false" hidden="false" outlineLevel="0" collapsed="false">
      <c r="A55" s="18" t="inlineStr">
        <is>
          <t xml:space="preserve">1.1.1.1.1.1.2.5</t>
        </is>
      </c>
      <c r="B55" s="18" t="inlineStr">
        <is>
          <t xml:space="preserve"/>
        </is>
      </c>
      <c r="C55" s="18" t="inlineStr">
        <is>
          <t xml:space="preserve">Монтаж щита силового (для СКБ) / 24 модуля</t>
        </is>
      </c>
      <c r="D55" s="7" t="inlineStr">
        <is>
          <t xml:space="preserve"/>
        </is>
      </c>
      <c r="E55" s="7" t="inlineStr">
        <is>
          <t xml:space="preserve"/>
        </is>
      </c>
      <c r="F55" s="7" t="inlineStr">
        <is>
          <t xml:space="preserve">ШТ</t>
        </is>
      </c>
      <c r="G55" s="7" t="inlineStr">
        <is>
          <t xml:space="preserve">1</t>
        </is>
      </c>
      <c r="H55" s="8" t="n">
        <v>4</v>
      </c>
      <c r="I55" s="19" t="n" hidden="false">
        <f>ROUND((L56+L57+L58+L59)/H55,2)</f>
        <v>1</v>
      </c>
      <c r="J55" s="20" t="n" hidden="false">
        <v>16100.8</v>
      </c>
      <c r="K55" s="19" t="n" hidden="false">
        <f>I55+J55</f>
        <v>16101.8</v>
      </c>
      <c r="L55" s="19" t="n" hidden="false">
        <f>ROUND(H55*I55,2)</f>
        <v>4</v>
      </c>
      <c r="M55" s="19" t="n" hidden="false">
        <f>ROUND(H55*J55,2)</f>
        <v>64403.2</v>
      </c>
      <c r="N55" s="19" t="n" hidden="false">
        <f>L55+M55</f>
        <v>64407.2</v>
      </c>
    </row>
    <row r="56" customFormat="false" hidden="false" outlineLevel="0" collapsed="false">
      <c r="A56" s="18" t="inlineStr">
        <is>
          <t xml:space="preserve">1.1.1.1.1.1.2.5.1</t>
        </is>
      </c>
      <c r="B56" s="18" t="inlineStr">
        <is>
          <t xml:space="preserve"/>
        </is>
      </c>
      <c r="C56" s="22" t="inlineStr">
        <is>
          <t xml:space="preserve">Щит силовой (в соответствии со схемой)_ / МЭЛ</t>
        </is>
      </c>
      <c r="D56" s="7" t="inlineStr">
        <is>
          <t xml:space="preserve"/>
        </is>
      </c>
      <c r="E56" s="7" t="inlineStr">
        <is>
          <t xml:space="preserve">ЩО1.2 ЩРн-24-395х310х120-IP31 EKF</t>
        </is>
      </c>
      <c r="F56" s="7" t="inlineStr">
        <is>
          <t xml:space="preserve">ШТ</t>
        </is>
      </c>
      <c r="G56" s="7" t="inlineStr">
        <is>
          <t xml:space="preserve">1</t>
        </is>
      </c>
      <c r="H56" s="8" t="n">
        <v>1</v>
      </c>
      <c r="I56" s="23" t="n" hidden="false">
        <v>1</v>
      </c>
      <c r="J56" s="19" t="n" hidden="false">
        <v/>
      </c>
      <c r="K56" s="19" t="n" hidden="false">
        <f>I56+J56</f>
        <v>1</v>
      </c>
      <c r="L56" s="19" t="n" hidden="false">
        <f>ROUND(H56*I56,2)</f>
        <v>1</v>
      </c>
      <c r="M56" s="19" t="n" hidden="false">
        <v/>
      </c>
      <c r="N56" s="19" t="n" hidden="false">
        <f>L56+M56</f>
        <v>1</v>
      </c>
    </row>
    <row r="57" customFormat="false" hidden="false" outlineLevel="0" collapsed="false">
      <c r="A57" s="18" t="inlineStr">
        <is>
          <t xml:space="preserve">1.1.1.1.1.1.2.5.2</t>
        </is>
      </c>
      <c r="B57" s="18" t="inlineStr">
        <is>
          <t xml:space="preserve"/>
        </is>
      </c>
      <c r="C57" s="22" t="inlineStr">
        <is>
          <t xml:space="preserve">Щит силовой (в соответствии со схемой)_ / МЭЛ</t>
        </is>
      </c>
      <c r="D57" s="7" t="inlineStr">
        <is>
          <t xml:space="preserve"/>
        </is>
      </c>
      <c r="E57" s="7" t="inlineStr">
        <is>
          <t xml:space="preserve">ЩО1.1 ЩРн-24-395х310х120-IP31 EKF</t>
        </is>
      </c>
      <c r="F57" s="7" t="inlineStr">
        <is>
          <t xml:space="preserve">ШТ</t>
        </is>
      </c>
      <c r="G57" s="7" t="inlineStr">
        <is>
          <t xml:space="preserve">1</t>
        </is>
      </c>
      <c r="H57" s="8" t="n">
        <v>1</v>
      </c>
      <c r="I57" s="23" t="n" hidden="false">
        <v>1</v>
      </c>
      <c r="J57" s="19" t="n" hidden="false">
        <v/>
      </c>
      <c r="K57" s="19" t="n" hidden="false">
        <f>I57+J57</f>
        <v>1</v>
      </c>
      <c r="L57" s="19" t="n" hidden="false">
        <f>ROUND(H57*I57,2)</f>
        <v>1</v>
      </c>
      <c r="M57" s="19" t="n" hidden="false">
        <v/>
      </c>
      <c r="N57" s="19" t="n" hidden="false">
        <f>L57+M57</f>
        <v>1</v>
      </c>
    </row>
    <row r="58" customFormat="false" hidden="false" outlineLevel="0" collapsed="false">
      <c r="A58" s="18" t="inlineStr">
        <is>
          <t xml:space="preserve">1.1.1.1.1.1.2.5.3</t>
        </is>
      </c>
      <c r="B58" s="18" t="inlineStr">
        <is>
          <t xml:space="preserve"/>
        </is>
      </c>
      <c r="C58" s="22" t="inlineStr">
        <is>
          <t xml:space="preserve">Щит силовой (в соответствии со схемой)_ / МЭЛ</t>
        </is>
      </c>
      <c r="D58" s="7" t="inlineStr">
        <is>
          <t xml:space="preserve"/>
        </is>
      </c>
      <c r="E58" s="7" t="inlineStr">
        <is>
          <t xml:space="preserve">ЩО0.1 ЩРн-24-395х310х120-IP54 EKF</t>
        </is>
      </c>
      <c r="F58" s="7" t="inlineStr">
        <is>
          <t xml:space="preserve">ШТ</t>
        </is>
      </c>
      <c r="G58" s="7" t="inlineStr">
        <is>
          <t xml:space="preserve">1</t>
        </is>
      </c>
      <c r="H58" s="8" t="n">
        <v>1</v>
      </c>
      <c r="I58" s="23" t="n" hidden="false">
        <v>1</v>
      </c>
      <c r="J58" s="19" t="n" hidden="false">
        <v/>
      </c>
      <c r="K58" s="19" t="n" hidden="false">
        <f>I58+J58</f>
        <v>1</v>
      </c>
      <c r="L58" s="19" t="n" hidden="false">
        <f>ROUND(H58*I58,2)</f>
        <v>1</v>
      </c>
      <c r="M58" s="19" t="n" hidden="false">
        <v/>
      </c>
      <c r="N58" s="19" t="n" hidden="false">
        <f>L58+M58</f>
        <v>1</v>
      </c>
    </row>
    <row r="59" customFormat="false" hidden="false" outlineLevel="0" collapsed="false">
      <c r="A59" s="18" t="inlineStr">
        <is>
          <t xml:space="preserve">1.1.1.1.1.1.2.5.4</t>
        </is>
      </c>
      <c r="B59" s="18" t="inlineStr">
        <is>
          <t xml:space="preserve"/>
        </is>
      </c>
      <c r="C59" s="22" t="inlineStr">
        <is>
          <t xml:space="preserve">Щит силовой (в соответствии со схемой)_ / МЭЛ</t>
        </is>
      </c>
      <c r="D59" s="7" t="inlineStr">
        <is>
          <t xml:space="preserve"/>
        </is>
      </c>
      <c r="E59" s="7" t="inlineStr">
        <is>
          <t xml:space="preserve">ЩО1.3 ЩРн-24-395х310х120-IP31 EKF</t>
        </is>
      </c>
      <c r="F59" s="7" t="inlineStr">
        <is>
          <t xml:space="preserve">ШТ</t>
        </is>
      </c>
      <c r="G59" s="7" t="inlineStr">
        <is>
          <t xml:space="preserve">1</t>
        </is>
      </c>
      <c r="H59" s="8" t="n">
        <v>1</v>
      </c>
      <c r="I59" s="23" t="n" hidden="false">
        <v>1</v>
      </c>
      <c r="J59" s="19" t="n" hidden="false">
        <v/>
      </c>
      <c r="K59" s="19" t="n" hidden="false">
        <f>I59+J59</f>
        <v>1</v>
      </c>
      <c r="L59" s="19" t="n" hidden="false">
        <f>ROUND(H59*I59,2)</f>
        <v>1</v>
      </c>
      <c r="M59" s="19" t="n" hidden="false">
        <v/>
      </c>
      <c r="N59" s="19" t="n" hidden="false">
        <f>L59+M59</f>
        <v>1</v>
      </c>
    </row>
    <row r="60" customFormat="false" hidden="false" outlineLevel="0" collapsed="false">
      <c r="A60" s="14" t="inlineStr">
        <is>
          <t xml:space="preserve">1.1.1.1.1.1.3</t>
        </is>
      </c>
      <c r="B60" s="14" t="inlineStr">
        <is>
          <t xml:space="preserve"/>
        </is>
      </c>
      <c r="C60" s="14" t="inlineStr">
        <is>
          <t xml:space="preserve">Прокладка кабеля</t>
        </is>
      </c>
      <c r="D60" s="6" t="inlineStr">
        <is>
          <t xml:space="preserve"/>
        </is>
      </c>
      <c r="E60" s="6" t="inlineStr">
        <is>
          <t xml:space="preserve"/>
        </is>
      </c>
      <c r="F60" s="6" t="inlineStr">
        <is>
          <t xml:space="preserve"/>
        </is>
      </c>
      <c r="G60" s="6" t="inlineStr">
        <is>
          <t xml:space="preserve"/>
        </is>
      </c>
      <c r="H60" s="15" t="n">
        <v/>
      </c>
      <c r="I60" s="16" t="n" hidden="false">
        <v/>
      </c>
      <c r="J60" s="16" t="n" hidden="false">
        <v/>
      </c>
      <c r="K60" s="16" t="n" hidden="false">
        <v/>
      </c>
      <c r="L60" s="16" t="n" hidden="false">
        <f>L61+L64+L66+L69+L76+L80+L83+L85+L88+L95+L99+L103+L106+L109+L115+L118+L122</f>
        <v>3356685.38</v>
      </c>
      <c r="M60" s="16" t="n" hidden="false">
        <f>M61+M64+M66+M69+M76+M80+M83+M85+M88+M95+M99+M103+M106+M109+M115+M118+M122</f>
        <v>5012755.6</v>
      </c>
      <c r="N60" s="16" t="n" hidden="false">
        <f>N61+N64+N66+N69+N76+N80+N83+N85+N88+N95+N99+N103+N106+N109+N115+N118+N122</f>
        <v>8369440.98</v>
      </c>
    </row>
    <row r="61" customFormat="false" hidden="false" outlineLevel="0" collapsed="false">
      <c r="A61" s="18" t="inlineStr">
        <is>
          <t xml:space="preserve">1.1.1.1.1.1.3.1</t>
        </is>
      </c>
      <c r="B61" s="18" t="inlineStr">
        <is>
          <t xml:space="preserve"/>
        </is>
      </c>
      <c r="C61" s="18" t="inlineStr">
        <is>
          <t xml:space="preserve">Затяжка кабеля, провода в трубу / 1,5-6 мм</t>
        </is>
      </c>
      <c r="D61" s="7" t="inlineStr">
        <is>
          <t xml:space="preserve">Выгружается из БО по объектам BIM-КЦ</t>
        </is>
      </c>
      <c r="E61" s="7" t="inlineStr">
        <is>
          <t xml:space="preserve">Поставщики: ООО "Богословский кабельный завод", Акционерное общество "Электрокабель" Кольчугинский завод"</t>
        </is>
      </c>
      <c r="F61" s="7" t="inlineStr">
        <is>
          <t xml:space="preserve">ПОГ М</t>
        </is>
      </c>
      <c r="G61" s="7" t="inlineStr">
        <is>
          <t xml:space="preserve">1</t>
        </is>
      </c>
      <c r="H61" s="8" t="n">
        <v>858</v>
      </c>
      <c r="I61" s="19" t="n" hidden="false">
        <f>ROUND((L62+L63)/H61,2)</f>
        <v>69.5</v>
      </c>
      <c r="J61" s="20" t="n" hidden="false">
        <v>120.8</v>
      </c>
      <c r="K61" s="19" t="n" hidden="false">
        <f>I61+J61</f>
        <v>190.3</v>
      </c>
      <c r="L61" s="19" t="n" hidden="false">
        <f>ROUND(H61*I61,2)</f>
        <v>59631</v>
      </c>
      <c r="M61" s="19" t="n" hidden="false">
        <f>ROUND(H61*J61,2)</f>
        <v>103646.4</v>
      </c>
      <c r="N61" s="19" t="n" hidden="false">
        <f>L61+M61</f>
        <v>163277.4</v>
      </c>
    </row>
    <row r="62" customFormat="false" hidden="false" outlineLevel="0" collapsed="false">
      <c r="A62" s="18" t="inlineStr">
        <is>
          <t xml:space="preserve">1.1.1.1.1.1.3.1.1</t>
        </is>
      </c>
      <c r="B62" s="18" t="inlineStr">
        <is>
          <t xml:space="preserve"/>
        </is>
      </c>
      <c r="C62" s="22" t="inlineStr">
        <is>
          <t xml:space="preserve">Кабель силовой ВВГнг(A)-FRLS 3х1,5мм2, 660В</t>
        </is>
      </c>
      <c r="D62" s="7" t="inlineStr">
        <is>
          <t xml:space="preserve"/>
        </is>
      </c>
      <c r="E62" s="7" t="inlineStr">
        <is>
          <t xml:space="preserve">ЭО</t>
        </is>
      </c>
      <c r="F62" s="7" t="inlineStr">
        <is>
          <t xml:space="preserve">М</t>
        </is>
      </c>
      <c r="G62" s="7" t="inlineStr">
        <is>
          <t xml:space="preserve">1</t>
        </is>
      </c>
      <c r="H62" s="8" t="n">
        <v>628</v>
      </c>
      <c r="I62" s="23" t="n" hidden="false">
        <v>64</v>
      </c>
      <c r="J62" s="19" t="n" hidden="false">
        <v/>
      </c>
      <c r="K62" s="19" t="n" hidden="false">
        <f>I62+J62</f>
        <v>64</v>
      </c>
      <c r="L62" s="19" t="n" hidden="false">
        <f>ROUND(H62*I62,2)</f>
        <v>40192</v>
      </c>
      <c r="M62" s="19" t="n" hidden="false">
        <v/>
      </c>
      <c r="N62" s="19" t="n" hidden="false">
        <f>L62+M62</f>
        <v>40192</v>
      </c>
    </row>
    <row r="63" customFormat="false" hidden="false" outlineLevel="0" collapsed="false">
      <c r="A63" s="18" t="inlineStr">
        <is>
          <t xml:space="preserve">1.1.1.1.1.1.3.1.2</t>
        </is>
      </c>
      <c r="B63" s="18" t="inlineStr">
        <is>
          <t xml:space="preserve"/>
        </is>
      </c>
      <c r="C63" s="22" t="inlineStr">
        <is>
          <t xml:space="preserve">Кабель силовой ВВГнг(A)-LSLTx 3х1,5мм2, 1000В</t>
        </is>
      </c>
      <c r="D63" s="7" t="inlineStr">
        <is>
          <t xml:space="preserve"/>
        </is>
      </c>
      <c r="E63" s="7" t="inlineStr">
        <is>
          <t xml:space="preserve">ЭО</t>
        </is>
      </c>
      <c r="F63" s="7" t="inlineStr">
        <is>
          <t xml:space="preserve">М</t>
        </is>
      </c>
      <c r="G63" s="7" t="inlineStr">
        <is>
          <t xml:space="preserve">1</t>
        </is>
      </c>
      <c r="H63" s="8" t="n">
        <v>230</v>
      </c>
      <c r="I63" s="20" t="n" hidden="false">
        <v>84.5</v>
      </c>
      <c r="J63" s="19" t="n" hidden="false">
        <v/>
      </c>
      <c r="K63" s="19" t="n" hidden="false">
        <f>I63+J63</f>
        <v>84.5</v>
      </c>
      <c r="L63" s="19" t="n" hidden="false">
        <f>ROUND(H63*I63,2)</f>
        <v>19435</v>
      </c>
      <c r="M63" s="19" t="n" hidden="false">
        <v/>
      </c>
      <c r="N63" s="19" t="n" hidden="false">
        <f>L63+M63</f>
        <v>19435</v>
      </c>
    </row>
    <row r="64" customFormat="false" hidden="false" outlineLevel="0" collapsed="false">
      <c r="A64" s="18" t="inlineStr">
        <is>
          <t xml:space="preserve">1.1.1.1.1.1.3.2</t>
        </is>
      </c>
      <c r="B64" s="18" t="inlineStr">
        <is>
          <t xml:space="preserve"/>
        </is>
      </c>
      <c r="C64" s="18" t="inlineStr">
        <is>
          <t xml:space="preserve">Затяжка кабеля, провода в трубу / 1,5-6 мм</t>
        </is>
      </c>
      <c r="D64" s="7" t="inlineStr">
        <is>
          <t xml:space="preserve">Выгружается из БО по объектам BIM-КЦ</t>
        </is>
      </c>
      <c r="E64" s="7" t="inlineStr">
        <is>
          <t xml:space="preserve">ЭМ
Поставщики: ООО "Богословский кабельный завод", Акционерное общество "Электрокабель" Кольчугинский завод"</t>
        </is>
      </c>
      <c r="F64" s="7" t="inlineStr">
        <is>
          <t xml:space="preserve">ПОГ М</t>
        </is>
      </c>
      <c r="G64" s="7" t="inlineStr">
        <is>
          <t xml:space="preserve">1</t>
        </is>
      </c>
      <c r="H64" s="8" t="n">
        <v>100</v>
      </c>
      <c r="I64" s="19" t="n" hidden="false">
        <f>ROUND((L65)/H64,2)</f>
        <v>64</v>
      </c>
      <c r="J64" s="20" t="n" hidden="false">
        <v>120.8</v>
      </c>
      <c r="K64" s="19" t="n" hidden="false">
        <f>I64+J64</f>
        <v>184.8</v>
      </c>
      <c r="L64" s="19" t="n" hidden="false">
        <f>ROUND(H64*I64,2)</f>
        <v>6400</v>
      </c>
      <c r="M64" s="19" t="n" hidden="false">
        <f>ROUND(H64*J64,2)</f>
        <v>12080</v>
      </c>
      <c r="N64" s="19" t="n" hidden="false">
        <f>L64+M64</f>
        <v>18480</v>
      </c>
    </row>
    <row r="65" customFormat="false" hidden="false" outlineLevel="0" collapsed="false">
      <c r="A65" s="18" t="inlineStr">
        <is>
          <t xml:space="preserve">1.1.1.1.1.1.3.2.1</t>
        </is>
      </c>
      <c r="B65" s="18" t="inlineStr">
        <is>
          <t xml:space="preserve"/>
        </is>
      </c>
      <c r="C65" s="22" t="inlineStr">
        <is>
          <t xml:space="preserve">Кабель силовой ВВГнг(A)-FRLS 3х1,5мм2, 660В</t>
        </is>
      </c>
      <c r="D65" s="7" t="inlineStr">
        <is>
          <t xml:space="preserve"/>
        </is>
      </c>
      <c r="E65" s="7" t="inlineStr">
        <is>
          <t xml:space="preserve">FRLSLTX</t>
        </is>
      </c>
      <c r="F65" s="7" t="inlineStr">
        <is>
          <t xml:space="preserve">М</t>
        </is>
      </c>
      <c r="G65" s="7" t="inlineStr">
        <is>
          <t xml:space="preserve">1</t>
        </is>
      </c>
      <c r="H65" s="8" t="n">
        <v>100</v>
      </c>
      <c r="I65" s="23" t="n" hidden="false">
        <v>64</v>
      </c>
      <c r="J65" s="19" t="n" hidden="false">
        <v/>
      </c>
      <c r="K65" s="19" t="n" hidden="false">
        <f>I65+J65</f>
        <v>64</v>
      </c>
      <c r="L65" s="19" t="n" hidden="false">
        <f>ROUND(H65*I65,2)</f>
        <v>6400</v>
      </c>
      <c r="M65" s="19" t="n" hidden="false">
        <v/>
      </c>
      <c r="N65" s="19" t="n" hidden="false">
        <f>L65+M65</f>
        <v>6400</v>
      </c>
    </row>
    <row r="66" customFormat="false" hidden="false" outlineLevel="0" collapsed="false">
      <c r="A66" s="18" t="inlineStr">
        <is>
          <t xml:space="preserve">1.1.1.1.1.1.3.3</t>
        </is>
      </c>
      <c r="B66" s="18" t="inlineStr">
        <is>
          <t xml:space="preserve"/>
        </is>
      </c>
      <c r="C66" s="18" t="inlineStr">
        <is>
          <t xml:space="preserve">Затяжка кабеля, провода в трубу / 7-17 мм</t>
        </is>
      </c>
      <c r="D66" s="7" t="inlineStr">
        <is>
          <t xml:space="preserve">Выгружается из БО по объектам BIM-КЦ</t>
        </is>
      </c>
      <c r="E66" s="7" t="inlineStr">
        <is>
          <t xml:space="preserve">Поставщики: ООО "Богословский кабельный завод", Акционерное общество "Электрокабель" Кольчугинский завод"</t>
        </is>
      </c>
      <c r="F66" s="7" t="inlineStr">
        <is>
          <t xml:space="preserve">ПОГ М</t>
        </is>
      </c>
      <c r="G66" s="7" t="inlineStr">
        <is>
          <t xml:space="preserve">1</t>
        </is>
      </c>
      <c r="H66" s="8" t="n">
        <v>1138</v>
      </c>
      <c r="I66" s="19" t="n" hidden="false">
        <f>ROUND((L67+L68)/H66,2)</f>
        <v>69.77</v>
      </c>
      <c r="J66" s="20" t="n" hidden="false">
        <v>152.8</v>
      </c>
      <c r="K66" s="19" t="n" hidden="false">
        <f>I66+J66</f>
        <v>222.57</v>
      </c>
      <c r="L66" s="19" t="n" hidden="false">
        <f>ROUND(H66*I66,2)</f>
        <v>79398.26</v>
      </c>
      <c r="M66" s="19" t="n" hidden="false">
        <f>ROUND(H66*J66,2)</f>
        <v>173886.4</v>
      </c>
      <c r="N66" s="19" t="n" hidden="false">
        <f>L66+M66</f>
        <v>253284.66</v>
      </c>
    </row>
    <row r="67" customFormat="false" hidden="false" outlineLevel="0" collapsed="false">
      <c r="A67" s="18" t="inlineStr">
        <is>
          <t xml:space="preserve">1.1.1.1.1.1.3.3.1</t>
        </is>
      </c>
      <c r="B67" s="18" t="inlineStr">
        <is>
          <t xml:space="preserve"/>
        </is>
      </c>
      <c r="C67" s="22" t="inlineStr">
        <is>
          <t xml:space="preserve">Кабель силовой ВВГнг(A)-FRLS 3х2,5мм2, 660В</t>
        </is>
      </c>
      <c r="D67" s="7" t="inlineStr">
        <is>
          <t xml:space="preserve"/>
        </is>
      </c>
      <c r="E67" s="7" t="inlineStr">
        <is>
          <t xml:space="preserve">ЭО</t>
        </is>
      </c>
      <c r="F67" s="7" t="inlineStr">
        <is>
          <t xml:space="preserve">М</t>
        </is>
      </c>
      <c r="G67" s="7" t="inlineStr">
        <is>
          <t xml:space="preserve">1</t>
        </is>
      </c>
      <c r="H67" s="8" t="n">
        <v>85</v>
      </c>
      <c r="I67" s="23" t="n" hidden="false">
        <v>107.26</v>
      </c>
      <c r="J67" s="19" t="n" hidden="false">
        <v/>
      </c>
      <c r="K67" s="19" t="n" hidden="false">
        <f>I67+J67</f>
        <v>107.26</v>
      </c>
      <c r="L67" s="19" t="n" hidden="false">
        <f>ROUND(H67*I67,2)</f>
        <v>9117.1</v>
      </c>
      <c r="M67" s="19" t="n" hidden="false">
        <v/>
      </c>
      <c r="N67" s="19" t="n" hidden="false">
        <f>L67+M67</f>
        <v>9117.1</v>
      </c>
    </row>
    <row r="68" customFormat="false" hidden="false" outlineLevel="0" collapsed="false">
      <c r="A68" s="18" t="inlineStr">
        <is>
          <t xml:space="preserve">1.1.1.1.1.1.3.3.2</t>
        </is>
      </c>
      <c r="B68" s="18" t="inlineStr">
        <is>
          <t xml:space="preserve"/>
        </is>
      </c>
      <c r="C68" s="22" t="inlineStr">
        <is>
          <t xml:space="preserve">Кабель силовой ВВГнг(A)-LSLTx 3х2,5мм2, 660В</t>
        </is>
      </c>
      <c r="D68" s="7" t="inlineStr">
        <is>
          <t xml:space="preserve"/>
        </is>
      </c>
      <c r="E68" s="7" t="inlineStr">
        <is>
          <t xml:space="preserve">ЭО</t>
        </is>
      </c>
      <c r="F68" s="7" t="inlineStr">
        <is>
          <t xml:space="preserve">М</t>
        </is>
      </c>
      <c r="G68" s="7" t="inlineStr">
        <is>
          <t xml:space="preserve">1</t>
        </is>
      </c>
      <c r="H68" s="8" t="n">
        <v>1053</v>
      </c>
      <c r="I68" s="23" t="n" hidden="false">
        <v>66.74</v>
      </c>
      <c r="J68" s="19" t="n" hidden="false">
        <v/>
      </c>
      <c r="K68" s="19" t="n" hidden="false">
        <f>I68+J68</f>
        <v>66.74</v>
      </c>
      <c r="L68" s="19" t="n" hidden="false">
        <f>ROUND(H68*I68,2)</f>
        <v>70277.22</v>
      </c>
      <c r="M68" s="19" t="n" hidden="false">
        <v/>
      </c>
      <c r="N68" s="19" t="n" hidden="false">
        <f>L68+M68</f>
        <v>70277.22</v>
      </c>
    </row>
    <row r="69" customFormat="false" hidden="false" outlineLevel="0" collapsed="false">
      <c r="A69" s="18" t="inlineStr">
        <is>
          <t xml:space="preserve">1.1.1.1.1.1.3.4</t>
        </is>
      </c>
      <c r="B69" s="18" t="inlineStr">
        <is>
          <t xml:space="preserve"/>
        </is>
      </c>
      <c r="C69" s="18" t="inlineStr">
        <is>
          <t xml:space="preserve">Затяжка кабеля, провода в трубу / 7-17 мм</t>
        </is>
      </c>
      <c r="D69" s="7" t="inlineStr">
        <is>
          <t xml:space="preserve">Выгружается из БО по объектам BIM-КЦ</t>
        </is>
      </c>
      <c r="E69" s="7" t="inlineStr">
        <is>
          <t xml:space="preserve">ЭМ
Поставщики: ООО "Богословский кабельный завод", Акционерное общество "Электрокабель" Кольчугинский завод"</t>
        </is>
      </c>
      <c r="F69" s="7" t="inlineStr">
        <is>
          <t xml:space="preserve">ПОГ М</t>
        </is>
      </c>
      <c r="G69" s="7" t="inlineStr">
        <is>
          <t xml:space="preserve">1</t>
        </is>
      </c>
      <c r="H69" s="8" t="n">
        <v>5000</v>
      </c>
      <c r="I69" s="19" t="n" hidden="false">
        <f>ROUND((L70+L71+L72+L73+L74+L75)/H69,2)</f>
        <v>95.58</v>
      </c>
      <c r="J69" s="20" t="n" hidden="false">
        <v>152.8</v>
      </c>
      <c r="K69" s="19" t="n" hidden="false">
        <f>I69+J69</f>
        <v>248.38</v>
      </c>
      <c r="L69" s="19" t="n" hidden="false">
        <f>ROUND(H69*I69,2)</f>
        <v>477900</v>
      </c>
      <c r="M69" s="19" t="n" hidden="false">
        <f>ROUND(H69*J69,2)</f>
        <v>764000</v>
      </c>
      <c r="N69" s="19" t="n" hidden="false">
        <f>L69+M69</f>
        <v>1241900</v>
      </c>
    </row>
    <row r="70" customFormat="false" hidden="false" outlineLevel="0" collapsed="false">
      <c r="A70" s="18" t="inlineStr">
        <is>
          <t xml:space="preserve">1.1.1.1.1.1.3.4.1</t>
        </is>
      </c>
      <c r="B70" s="18" t="inlineStr">
        <is>
          <t xml:space="preserve"/>
        </is>
      </c>
      <c r="C70" s="22" t="inlineStr">
        <is>
          <t xml:space="preserve">Кабель силовой ВВГнг(A)-LSLTx 5х2,5мм2, 660В</t>
        </is>
      </c>
      <c r="D70" s="7" t="inlineStr">
        <is>
          <t xml:space="preserve"/>
        </is>
      </c>
      <c r="E70" s="7" t="inlineStr">
        <is>
          <t xml:space="preserve"/>
        </is>
      </c>
      <c r="F70" s="7" t="inlineStr">
        <is>
          <t xml:space="preserve">М</t>
        </is>
      </c>
      <c r="G70" s="7" t="inlineStr">
        <is>
          <t xml:space="preserve">1</t>
        </is>
      </c>
      <c r="H70" s="8" t="n">
        <v>100</v>
      </c>
      <c r="I70" s="23" t="n" hidden="false">
        <v>153.21</v>
      </c>
      <c r="J70" s="19" t="n" hidden="false">
        <v/>
      </c>
      <c r="K70" s="19" t="n" hidden="false">
        <f>I70+J70</f>
        <v>153.21</v>
      </c>
      <c r="L70" s="19" t="n" hidden="false">
        <f>ROUND(H70*I70,2)</f>
        <v>15321</v>
      </c>
      <c r="M70" s="19" t="n" hidden="false">
        <v/>
      </c>
      <c r="N70" s="19" t="n" hidden="false">
        <f>L70+M70</f>
        <v>15321</v>
      </c>
    </row>
    <row r="71" customFormat="false" hidden="false" outlineLevel="0" collapsed="false">
      <c r="A71" s="18" t="inlineStr">
        <is>
          <t xml:space="preserve">1.1.1.1.1.1.3.4.2</t>
        </is>
      </c>
      <c r="B71" s="18" t="inlineStr">
        <is>
          <t xml:space="preserve"/>
        </is>
      </c>
      <c r="C71" s="22" t="inlineStr">
        <is>
          <t xml:space="preserve">Кабель силовой ВВГнг(A)-FRLSLTx 3х4мм2, 660В</t>
        </is>
      </c>
      <c r="D71" s="7" t="inlineStr">
        <is>
          <t xml:space="preserve"/>
        </is>
      </c>
      <c r="E71" s="7" t="inlineStr">
        <is>
          <t xml:space="preserve"/>
        </is>
      </c>
      <c r="F71" s="7" t="inlineStr">
        <is>
          <t xml:space="preserve">М</t>
        </is>
      </c>
      <c r="G71" s="7" t="inlineStr">
        <is>
          <t xml:space="preserve">1</t>
        </is>
      </c>
      <c r="H71" s="8" t="n">
        <v>100</v>
      </c>
      <c r="I71" s="23" t="n" hidden="false">
        <v>199.59</v>
      </c>
      <c r="J71" s="19" t="n" hidden="false">
        <v/>
      </c>
      <c r="K71" s="19" t="n" hidden="false">
        <f>I71+J71</f>
        <v>199.59</v>
      </c>
      <c r="L71" s="19" t="n" hidden="false">
        <f>ROUND(H71*I71,2)</f>
        <v>19959</v>
      </c>
      <c r="M71" s="19" t="n" hidden="false">
        <v/>
      </c>
      <c r="N71" s="19" t="n" hidden="false">
        <f>L71+M71</f>
        <v>19959</v>
      </c>
    </row>
    <row r="72" customFormat="false" hidden="false" outlineLevel="0" collapsed="false">
      <c r="A72" s="18" t="inlineStr">
        <is>
          <t xml:space="preserve">1.1.1.1.1.1.3.4.3</t>
        </is>
      </c>
      <c r="B72" s="18" t="inlineStr">
        <is>
          <t xml:space="preserve"/>
        </is>
      </c>
      <c r="C72" s="22" t="inlineStr">
        <is>
          <t xml:space="preserve">Кабель силовой ВВГнг(A)-FRLSLTx 5х2,5мм2, 660В</t>
        </is>
      </c>
      <c r="D72" s="7" t="inlineStr">
        <is>
          <t xml:space="preserve"/>
        </is>
      </c>
      <c r="E72" s="7" t="inlineStr">
        <is>
          <t xml:space="preserve"/>
        </is>
      </c>
      <c r="F72" s="7" t="inlineStr">
        <is>
          <t xml:space="preserve">М</t>
        </is>
      </c>
      <c r="G72" s="7" t="inlineStr">
        <is>
          <t xml:space="preserve">1</t>
        </is>
      </c>
      <c r="H72" s="8" t="n">
        <v>300</v>
      </c>
      <c r="I72" s="23" t="n" hidden="false">
        <v>158.06</v>
      </c>
      <c r="J72" s="19" t="n" hidden="false">
        <v/>
      </c>
      <c r="K72" s="19" t="n" hidden="false">
        <f>I72+J72</f>
        <v>158.06</v>
      </c>
      <c r="L72" s="19" t="n" hidden="false">
        <f>ROUND(H72*I72,2)</f>
        <v>47418</v>
      </c>
      <c r="M72" s="19" t="n" hidden="false">
        <v/>
      </c>
      <c r="N72" s="19" t="n" hidden="false">
        <f>L72+M72</f>
        <v>47418</v>
      </c>
    </row>
    <row r="73" customFormat="false" hidden="false" outlineLevel="0" collapsed="false">
      <c r="A73" s="18" t="inlineStr">
        <is>
          <t xml:space="preserve">1.1.1.1.1.1.3.4.4</t>
        </is>
      </c>
      <c r="B73" s="18" t="inlineStr">
        <is>
          <t xml:space="preserve"/>
        </is>
      </c>
      <c r="C73" s="22" t="inlineStr">
        <is>
          <t xml:space="preserve">Кабель силовой ВВГнг(A)-LSLTx 3х2,5мм2, 660В</t>
        </is>
      </c>
      <c r="D73" s="7" t="inlineStr">
        <is>
          <t xml:space="preserve"/>
        </is>
      </c>
      <c r="E73" s="7" t="inlineStr">
        <is>
          <t xml:space="preserve"/>
        </is>
      </c>
      <c r="F73" s="7" t="inlineStr">
        <is>
          <t xml:space="preserve">М</t>
        </is>
      </c>
      <c r="G73" s="7" t="inlineStr">
        <is>
          <t xml:space="preserve">1</t>
        </is>
      </c>
      <c r="H73" s="8" t="n">
        <v>3200</v>
      </c>
      <c r="I73" s="23" t="n" hidden="false">
        <v>66.74</v>
      </c>
      <c r="J73" s="19" t="n" hidden="false">
        <v/>
      </c>
      <c r="K73" s="19" t="n" hidden="false">
        <f>I73+J73</f>
        <v>66.74</v>
      </c>
      <c r="L73" s="19" t="n" hidden="false">
        <f>ROUND(H73*I73,2)</f>
        <v>213568</v>
      </c>
      <c r="M73" s="19" t="n" hidden="false">
        <v/>
      </c>
      <c r="N73" s="19" t="n" hidden="false">
        <f>L73+M73</f>
        <v>213568</v>
      </c>
    </row>
    <row r="74" customFormat="false" hidden="false" outlineLevel="0" collapsed="false">
      <c r="A74" s="18" t="inlineStr">
        <is>
          <t xml:space="preserve">1.1.1.1.1.1.3.4.5</t>
        </is>
      </c>
      <c r="B74" s="18" t="inlineStr">
        <is>
          <t xml:space="preserve"/>
        </is>
      </c>
      <c r="C74" s="22" t="inlineStr">
        <is>
          <t xml:space="preserve">Кабель силовой ВВГнг(A)-LSLTx 3х4мм2, 1000В</t>
        </is>
      </c>
      <c r="D74" s="7" t="inlineStr">
        <is>
          <t xml:space="preserve"/>
        </is>
      </c>
      <c r="E74" s="7" t="inlineStr">
        <is>
          <t xml:space="preserve"/>
        </is>
      </c>
      <c r="F74" s="7" t="inlineStr">
        <is>
          <t xml:space="preserve">М</t>
        </is>
      </c>
      <c r="G74" s="7" t="inlineStr">
        <is>
          <t xml:space="preserve">1</t>
        </is>
      </c>
      <c r="H74" s="8" t="n">
        <v>700</v>
      </c>
      <c r="I74" s="20" t="n" hidden="false">
        <v>183</v>
      </c>
      <c r="J74" s="19" t="n" hidden="false">
        <v/>
      </c>
      <c r="K74" s="19" t="n" hidden="false">
        <f>I74+J74</f>
        <v>183</v>
      </c>
      <c r="L74" s="19" t="n" hidden="false">
        <f>ROUND(H74*I74,2)</f>
        <v>128100</v>
      </c>
      <c r="M74" s="19" t="n" hidden="false">
        <v/>
      </c>
      <c r="N74" s="19" t="n" hidden="false">
        <f>L74+M74</f>
        <v>128100</v>
      </c>
    </row>
    <row r="75" customFormat="false" hidden="false" outlineLevel="0" collapsed="false">
      <c r="A75" s="18" t="inlineStr">
        <is>
          <t xml:space="preserve">1.1.1.1.1.1.3.4.6</t>
        </is>
      </c>
      <c r="B75" s="18" t="inlineStr">
        <is>
          <t xml:space="preserve"/>
        </is>
      </c>
      <c r="C75" s="22" t="inlineStr">
        <is>
          <t xml:space="preserve">Кабель силовой ВВГнг(A)-LSLTx 5х1,5мм2, 660В</t>
        </is>
      </c>
      <c r="D75" s="7" t="inlineStr">
        <is>
          <t xml:space="preserve"/>
        </is>
      </c>
      <c r="E75" s="7" t="inlineStr">
        <is>
          <t xml:space="preserve"/>
        </is>
      </c>
      <c r="F75" s="7" t="inlineStr">
        <is>
          <t xml:space="preserve">М</t>
        </is>
      </c>
      <c r="G75" s="7" t="inlineStr">
        <is>
          <t xml:space="preserve">1</t>
        </is>
      </c>
      <c r="H75" s="8" t="n">
        <v>600</v>
      </c>
      <c r="I75" s="23" t="n" hidden="false">
        <v>89.24</v>
      </c>
      <c r="J75" s="19" t="n" hidden="false">
        <v/>
      </c>
      <c r="K75" s="19" t="n" hidden="false">
        <f>I75+J75</f>
        <v>89.24</v>
      </c>
      <c r="L75" s="19" t="n" hidden="false">
        <f>ROUND(H75*I75,2)</f>
        <v>53544</v>
      </c>
      <c r="M75" s="19" t="n" hidden="false">
        <v/>
      </c>
      <c r="N75" s="19" t="n" hidden="false">
        <f>L75+M75</f>
        <v>53544</v>
      </c>
    </row>
    <row r="76" customFormat="false" hidden="false" outlineLevel="0" collapsed="false">
      <c r="A76" s="18" t="inlineStr">
        <is>
          <t xml:space="preserve">1.1.1.1.1.1.3.5</t>
        </is>
      </c>
      <c r="B76" s="18" t="inlineStr">
        <is>
          <t xml:space="preserve"/>
        </is>
      </c>
      <c r="C76" s="18" t="inlineStr">
        <is>
          <t xml:space="preserve">Затяжка кабеля, провода в трубу / 18-39 мм</t>
        </is>
      </c>
      <c r="D76" s="7" t="inlineStr">
        <is>
          <t xml:space="preserve">Выгружается из БО по объектам BIM-КЦ</t>
        </is>
      </c>
      <c r="E76" s="7" t="inlineStr">
        <is>
          <t xml:space="preserve">Поставщики: ООО "Богословский кабельный завод", Акционерное общество "Электрокабель" Кольчугинский завод"</t>
        </is>
      </c>
      <c r="F76" s="7" t="inlineStr">
        <is>
          <t xml:space="preserve">ПОГ М</t>
        </is>
      </c>
      <c r="G76" s="7" t="inlineStr">
        <is>
          <t xml:space="preserve">1</t>
        </is>
      </c>
      <c r="H76" s="8" t="n">
        <v>726</v>
      </c>
      <c r="I76" s="19" t="n" hidden="false">
        <f>ROUND((L77+L78+L79)/H76,2)</f>
        <v>202.55</v>
      </c>
      <c r="J76" s="20" t="n" hidden="false">
        <v>252.8</v>
      </c>
      <c r="K76" s="19" t="n" hidden="false">
        <f>I76+J76</f>
        <v>455.35</v>
      </c>
      <c r="L76" s="19" t="n" hidden="false">
        <f>ROUND(H76*I76,2)</f>
        <v>147051.3</v>
      </c>
      <c r="M76" s="19" t="n" hidden="false">
        <f>ROUND(H76*J76,2)</f>
        <v>183532.8</v>
      </c>
      <c r="N76" s="19" t="n" hidden="false">
        <f>L76+M76</f>
        <v>330584.1</v>
      </c>
    </row>
    <row r="77" customFormat="false" hidden="false" outlineLevel="0" collapsed="false">
      <c r="A77" s="18" t="inlineStr">
        <is>
          <t xml:space="preserve">1.1.1.1.1.1.3.5.1</t>
        </is>
      </c>
      <c r="B77" s="18" t="inlineStr">
        <is>
          <t xml:space="preserve"/>
        </is>
      </c>
      <c r="C77" s="22" t="inlineStr">
        <is>
          <t xml:space="preserve">Кабель силовой ВВГнг(A)-FRLS 3х6мм2, 660В</t>
        </is>
      </c>
      <c r="D77" s="7" t="inlineStr">
        <is>
          <t xml:space="preserve"/>
        </is>
      </c>
      <c r="E77" s="7" t="inlineStr">
        <is>
          <t xml:space="preserve">FRLSTLX</t>
        </is>
      </c>
      <c r="F77" s="7" t="inlineStr">
        <is>
          <t xml:space="preserve">М</t>
        </is>
      </c>
      <c r="G77" s="7" t="inlineStr">
        <is>
          <t xml:space="preserve">1</t>
        </is>
      </c>
      <c r="H77" s="8" t="n">
        <v>200</v>
      </c>
      <c r="I77" s="23" t="n" hidden="false">
        <v>183.71</v>
      </c>
      <c r="J77" s="19" t="n" hidden="false">
        <v/>
      </c>
      <c r="K77" s="19" t="n" hidden="false">
        <f>I77+J77</f>
        <v>183.71</v>
      </c>
      <c r="L77" s="19" t="n" hidden="false">
        <f>ROUND(H77*I77,2)</f>
        <v>36742</v>
      </c>
      <c r="M77" s="19" t="n" hidden="false">
        <v/>
      </c>
      <c r="N77" s="19" t="n" hidden="false">
        <f>L77+M77</f>
        <v>36742</v>
      </c>
    </row>
    <row r="78" customFormat="false" hidden="false" outlineLevel="0" collapsed="false">
      <c r="A78" s="18" t="inlineStr">
        <is>
          <t xml:space="preserve">1.1.1.1.1.1.3.5.2</t>
        </is>
      </c>
      <c r="B78" s="18" t="inlineStr">
        <is>
          <t xml:space="preserve"/>
        </is>
      </c>
      <c r="C78" s="22" t="inlineStr">
        <is>
          <t xml:space="preserve">Кабель силовой ВВГнг(A)-FRLSLTx 5х4мм2, 660В</t>
        </is>
      </c>
      <c r="D78" s="7" t="inlineStr">
        <is>
          <t xml:space="preserve"/>
        </is>
      </c>
      <c r="E78" s="7" t="inlineStr">
        <is>
          <t xml:space="preserve"/>
        </is>
      </c>
      <c r="F78" s="7" t="inlineStr">
        <is>
          <t xml:space="preserve">М</t>
        </is>
      </c>
      <c r="G78" s="7" t="inlineStr">
        <is>
          <t xml:space="preserve">1</t>
        </is>
      </c>
      <c r="H78" s="8" t="n">
        <v>400</v>
      </c>
      <c r="I78" s="23" t="n" hidden="false">
        <v>140.79</v>
      </c>
      <c r="J78" s="19" t="n" hidden="false">
        <v/>
      </c>
      <c r="K78" s="19" t="n" hidden="false">
        <f>I78+J78</f>
        <v>140.79</v>
      </c>
      <c r="L78" s="19" t="n" hidden="false">
        <f>ROUND(H78*I78,2)</f>
        <v>56316</v>
      </c>
      <c r="M78" s="19" t="n" hidden="false">
        <v/>
      </c>
      <c r="N78" s="19" t="n" hidden="false">
        <f>L78+M78</f>
        <v>56316</v>
      </c>
    </row>
    <row r="79" customFormat="false" hidden="false" outlineLevel="0" collapsed="false">
      <c r="A79" s="18" t="inlineStr">
        <is>
          <t xml:space="preserve">1.1.1.1.1.1.3.5.3</t>
        </is>
      </c>
      <c r="B79" s="18" t="inlineStr">
        <is>
          <t xml:space="preserve"/>
        </is>
      </c>
      <c r="C79" s="22" t="inlineStr">
        <is>
          <t xml:space="preserve">Кабель силовой ВВГнг(A)-LSLTx 5х6мм2, 1000В</t>
        </is>
      </c>
      <c r="D79" s="7" t="inlineStr">
        <is>
          <t xml:space="preserve"/>
        </is>
      </c>
      <c r="E79" s="7" t="inlineStr">
        <is>
          <t xml:space="preserve"/>
        </is>
      </c>
      <c r="F79" s="7" t="inlineStr">
        <is>
          <t xml:space="preserve">М</t>
        </is>
      </c>
      <c r="G79" s="7" t="inlineStr">
        <is>
          <t xml:space="preserve">1</t>
        </is>
      </c>
      <c r="H79" s="8" t="n">
        <v>126</v>
      </c>
      <c r="I79" s="20" t="n" hidden="false">
        <v>428.5</v>
      </c>
      <c r="J79" s="19" t="n" hidden="false">
        <v/>
      </c>
      <c r="K79" s="19" t="n" hidden="false">
        <f>I79+J79</f>
        <v>428.5</v>
      </c>
      <c r="L79" s="19" t="n" hidden="false">
        <f>ROUND(H79*I79,2)</f>
        <v>53991</v>
      </c>
      <c r="M79" s="19" t="n" hidden="false">
        <v/>
      </c>
      <c r="N79" s="19" t="n" hidden="false">
        <f>L79+M79</f>
        <v>53991</v>
      </c>
    </row>
    <row r="80" customFormat="false" hidden="false" outlineLevel="0" collapsed="false">
      <c r="A80" s="18" t="inlineStr">
        <is>
          <t xml:space="preserve">1.1.1.1.1.1.3.6</t>
        </is>
      </c>
      <c r="B80" s="18" t="inlineStr">
        <is>
          <t xml:space="preserve"/>
        </is>
      </c>
      <c r="C80" s="18" t="inlineStr">
        <is>
          <t xml:space="preserve">Прокладка кабеля, провода в лотке, металлоконструкциях / 1,5-6 мм</t>
        </is>
      </c>
      <c r="D80" s="7" t="inlineStr">
        <is>
          <t xml:space="preserve">Выгружается из БО по объектам BIM-КЦ</t>
        </is>
      </c>
      <c r="E80" s="7" t="inlineStr">
        <is>
          <t xml:space="preserve">Поставщики: ООО "Богословский кабельный завод", Акционерное общество "Электрокабель" Кольчугинский завод"</t>
        </is>
      </c>
      <c r="F80" s="7" t="inlineStr">
        <is>
          <t xml:space="preserve">М</t>
        </is>
      </c>
      <c r="G80" s="7" t="inlineStr">
        <is>
          <t xml:space="preserve">1</t>
        </is>
      </c>
      <c r="H80" s="8" t="n">
        <v>2019</v>
      </c>
      <c r="I80" s="19" t="n" hidden="false">
        <f>ROUND((L81+L82)/H80,2)</f>
        <v>77.98</v>
      </c>
      <c r="J80" s="20" t="n" hidden="false">
        <v>172.8</v>
      </c>
      <c r="K80" s="19" t="n" hidden="false">
        <f>I80+J80</f>
        <v>250.78</v>
      </c>
      <c r="L80" s="19" t="n" hidden="false">
        <f>ROUND(H80*I80,2)</f>
        <v>157441.62</v>
      </c>
      <c r="M80" s="19" t="n" hidden="false">
        <f>ROUND(H80*J80,2)</f>
        <v>348883.2</v>
      </c>
      <c r="N80" s="19" t="n" hidden="false">
        <f>L80+M80</f>
        <v>506324.82</v>
      </c>
    </row>
    <row r="81" customFormat="false" hidden="false" outlineLevel="0" collapsed="false">
      <c r="A81" s="18" t="inlineStr">
        <is>
          <t xml:space="preserve">1.1.1.1.1.1.3.6.1</t>
        </is>
      </c>
      <c r="B81" s="18" t="inlineStr">
        <is>
          <t xml:space="preserve"/>
        </is>
      </c>
      <c r="C81" s="22" t="inlineStr">
        <is>
          <t xml:space="preserve">Кабель силовой ВВГнг(A)-FRLSLTx 3х1,5мм2, 660В</t>
        </is>
      </c>
      <c r="D81" s="7" t="inlineStr">
        <is>
          <t xml:space="preserve"/>
        </is>
      </c>
      <c r="E81" s="7" t="inlineStr">
        <is>
          <t xml:space="preserve"/>
        </is>
      </c>
      <c r="F81" s="7" t="inlineStr">
        <is>
          <t xml:space="preserve">М</t>
        </is>
      </c>
      <c r="G81" s="7" t="inlineStr">
        <is>
          <t xml:space="preserve">1</t>
        </is>
      </c>
      <c r="H81" s="8" t="n">
        <v>1073</v>
      </c>
      <c r="I81" s="23" t="n" hidden="false">
        <v>72.23</v>
      </c>
      <c r="J81" s="19" t="n" hidden="false">
        <v/>
      </c>
      <c r="K81" s="19" t="n" hidden="false">
        <f>I81+J81</f>
        <v>72.23</v>
      </c>
      <c r="L81" s="19" t="n" hidden="false">
        <f>ROUND(H81*I81,2)</f>
        <v>77502.79</v>
      </c>
      <c r="M81" s="19" t="n" hidden="false">
        <v/>
      </c>
      <c r="N81" s="19" t="n" hidden="false">
        <f>L81+M81</f>
        <v>77502.79</v>
      </c>
    </row>
    <row r="82" customFormat="false" hidden="false" outlineLevel="0" collapsed="false">
      <c r="A82" s="18" t="inlineStr">
        <is>
          <t xml:space="preserve">1.1.1.1.1.1.3.6.2</t>
        </is>
      </c>
      <c r="B82" s="18" t="inlineStr">
        <is>
          <t xml:space="preserve"/>
        </is>
      </c>
      <c r="C82" s="22" t="inlineStr">
        <is>
          <t xml:space="preserve">Кабель силовой ВВГнг(A)-LSLTx 3х1,5мм2, 1000В</t>
        </is>
      </c>
      <c r="D82" s="7" t="inlineStr">
        <is>
          <t xml:space="preserve"/>
        </is>
      </c>
      <c r="E82" s="7" t="inlineStr">
        <is>
          <t xml:space="preserve"/>
        </is>
      </c>
      <c r="F82" s="7" t="inlineStr">
        <is>
          <t xml:space="preserve">М</t>
        </is>
      </c>
      <c r="G82" s="7" t="inlineStr">
        <is>
          <t xml:space="preserve">1</t>
        </is>
      </c>
      <c r="H82" s="8" t="n">
        <v>946</v>
      </c>
      <c r="I82" s="20" t="n" hidden="false">
        <v>84.5</v>
      </c>
      <c r="J82" s="19" t="n" hidden="false">
        <v/>
      </c>
      <c r="K82" s="19" t="n" hidden="false">
        <f>I82+J82</f>
        <v>84.5</v>
      </c>
      <c r="L82" s="19" t="n" hidden="false">
        <f>ROUND(H82*I82,2)</f>
        <v>79937</v>
      </c>
      <c r="M82" s="19" t="n" hidden="false">
        <v/>
      </c>
      <c r="N82" s="19" t="n" hidden="false">
        <f>L82+M82</f>
        <v>79937</v>
      </c>
    </row>
    <row r="83" customFormat="false" hidden="false" outlineLevel="0" collapsed="false">
      <c r="A83" s="18" t="inlineStr">
        <is>
          <t xml:space="preserve">1.1.1.1.1.1.3.7</t>
        </is>
      </c>
      <c r="B83" s="18" t="inlineStr">
        <is>
          <t xml:space="preserve"/>
        </is>
      </c>
      <c r="C83" s="18" t="inlineStr">
        <is>
          <t xml:space="preserve">Прокладка кабеля, провода в лотке, металлоконструкциях / 1,5-6 мм</t>
        </is>
      </c>
      <c r="D83" s="7" t="inlineStr">
        <is>
          <t xml:space="preserve">Выгружается из БО по объектам BIM-КЦ</t>
        </is>
      </c>
      <c r="E83" s="7" t="inlineStr">
        <is>
          <t xml:space="preserve">ЭМ
Поставщики: ООО "Богословский кабельный завод", Акционерное общество "Электрокабель" Кольчугинский завод"</t>
        </is>
      </c>
      <c r="F83" s="7" t="inlineStr">
        <is>
          <t xml:space="preserve">М</t>
        </is>
      </c>
      <c r="G83" s="7" t="inlineStr">
        <is>
          <t xml:space="preserve">1</t>
        </is>
      </c>
      <c r="H83" s="8" t="n">
        <v>50</v>
      </c>
      <c r="I83" s="19" t="n" hidden="false">
        <f>ROUND((L84)/H83,2)</f>
        <v>72.23</v>
      </c>
      <c r="J83" s="20" t="n" hidden="false">
        <v>152.8</v>
      </c>
      <c r="K83" s="19" t="n" hidden="false">
        <f>I83+J83</f>
        <v>225.03</v>
      </c>
      <c r="L83" s="19" t="n" hidden="false">
        <f>ROUND(H83*I83,2)</f>
        <v>3611.5</v>
      </c>
      <c r="M83" s="19" t="n" hidden="false">
        <f>ROUND(H83*J83,2)</f>
        <v>7640</v>
      </c>
      <c r="N83" s="19" t="n" hidden="false">
        <f>L83+M83</f>
        <v>11251.5</v>
      </c>
    </row>
    <row r="84" customFormat="false" hidden="false" outlineLevel="0" collapsed="false">
      <c r="A84" s="18" t="inlineStr">
        <is>
          <t xml:space="preserve">1.1.1.1.1.1.3.7.1</t>
        </is>
      </c>
      <c r="B84" s="18" t="inlineStr">
        <is>
          <t xml:space="preserve"/>
        </is>
      </c>
      <c r="C84" s="22" t="inlineStr">
        <is>
          <t xml:space="preserve">Кабель силовой ВВГнг(A)-FRLSLTx 3х1,5мм2, 660В</t>
        </is>
      </c>
      <c r="D84" s="7" t="inlineStr">
        <is>
          <t xml:space="preserve"/>
        </is>
      </c>
      <c r="E84" s="7" t="inlineStr">
        <is>
          <t xml:space="preserve"/>
        </is>
      </c>
      <c r="F84" s="7" t="inlineStr">
        <is>
          <t xml:space="preserve">М</t>
        </is>
      </c>
      <c r="G84" s="7" t="inlineStr">
        <is>
          <t xml:space="preserve">1</t>
        </is>
      </c>
      <c r="H84" s="8" t="n">
        <v>50</v>
      </c>
      <c r="I84" s="23" t="n" hidden="false">
        <v>72.23</v>
      </c>
      <c r="J84" s="19" t="n" hidden="false">
        <v/>
      </c>
      <c r="K84" s="19" t="n" hidden="false">
        <f>I84+J84</f>
        <v>72.23</v>
      </c>
      <c r="L84" s="19" t="n" hidden="false">
        <f>ROUND(H84*I84,2)</f>
        <v>3611.5</v>
      </c>
      <c r="M84" s="19" t="n" hidden="false">
        <v/>
      </c>
      <c r="N84" s="19" t="n" hidden="false">
        <f>L84+M84</f>
        <v>3611.5</v>
      </c>
    </row>
    <row r="85" customFormat="false" hidden="false" outlineLevel="0" collapsed="false">
      <c r="A85" s="18" t="inlineStr">
        <is>
          <t xml:space="preserve">1.1.1.1.1.1.3.8</t>
        </is>
      </c>
      <c r="B85" s="18" t="inlineStr">
        <is>
          <t xml:space="preserve"/>
        </is>
      </c>
      <c r="C85" s="18" t="inlineStr">
        <is>
          <t xml:space="preserve">Прокладка кабеля, провода в лотке, металлоконструкциях / 7-17 мм</t>
        </is>
      </c>
      <c r="D85" s="7" t="inlineStr">
        <is>
          <t xml:space="preserve">Выгружается из БО по объектам BIM-КЦ</t>
        </is>
      </c>
      <c r="E85" s="7" t="inlineStr">
        <is>
          <t xml:space="preserve">ЭО
Поставщики: ООО "Богословский кабельный завод", Акционерное общество "Электрокабель" Кольчугинский завод"</t>
        </is>
      </c>
      <c r="F85" s="7" t="inlineStr">
        <is>
          <t xml:space="preserve">М</t>
        </is>
      </c>
      <c r="G85" s="7" t="inlineStr">
        <is>
          <t xml:space="preserve">1</t>
        </is>
      </c>
      <c r="H85" s="8" t="n">
        <v>938</v>
      </c>
      <c r="I85" s="19" t="n" hidden="false">
        <f>ROUND((L86+L87)/H85,2)</f>
        <v>72.46</v>
      </c>
      <c r="J85" s="20" t="n" hidden="false">
        <v>178.4</v>
      </c>
      <c r="K85" s="19" t="n" hidden="false">
        <f>I85+J85</f>
        <v>250.86</v>
      </c>
      <c r="L85" s="19" t="n" hidden="false">
        <f>ROUND(H85*I85,2)</f>
        <v>67967.48</v>
      </c>
      <c r="M85" s="19" t="n" hidden="false">
        <f>ROUND(H85*J85,2)</f>
        <v>167339.2</v>
      </c>
      <c r="N85" s="19" t="n" hidden="false">
        <f>L85+M85</f>
        <v>235306.68</v>
      </c>
    </row>
    <row r="86" customFormat="false" hidden="false" outlineLevel="0" collapsed="false">
      <c r="A86" s="18" t="inlineStr">
        <is>
          <t xml:space="preserve">1.1.1.1.1.1.3.8.1</t>
        </is>
      </c>
      <c r="B86" s="18" t="inlineStr">
        <is>
          <t xml:space="preserve"/>
        </is>
      </c>
      <c r="C86" s="22" t="inlineStr">
        <is>
          <t xml:space="preserve">Кабель силовой ВВГнг(A)-FRLSLTx 3х2,5мм2, 660В</t>
        </is>
      </c>
      <c r="D86" s="7" t="inlineStr">
        <is>
          <t xml:space="preserve"/>
        </is>
      </c>
      <c r="E86" s="7" t="inlineStr">
        <is>
          <t xml:space="preserve"/>
        </is>
      </c>
      <c r="F86" s="7" t="inlineStr">
        <is>
          <t xml:space="preserve">М</t>
        </is>
      </c>
      <c r="G86" s="7" t="inlineStr">
        <is>
          <t xml:space="preserve">1</t>
        </is>
      </c>
      <c r="H86" s="8" t="n">
        <v>170</v>
      </c>
      <c r="I86" s="23" t="n" hidden="false">
        <v>98.31</v>
      </c>
      <c r="J86" s="19" t="n" hidden="false">
        <v/>
      </c>
      <c r="K86" s="19" t="n" hidden="false">
        <f>I86+J86</f>
        <v>98.31</v>
      </c>
      <c r="L86" s="19" t="n" hidden="false">
        <f>ROUND(H86*I86,2)</f>
        <v>16712.7</v>
      </c>
      <c r="M86" s="19" t="n" hidden="false">
        <v/>
      </c>
      <c r="N86" s="19" t="n" hidden="false">
        <f>L86+M86</f>
        <v>16712.7</v>
      </c>
    </row>
    <row r="87" customFormat="false" hidden="false" outlineLevel="0" collapsed="false">
      <c r="A87" s="18" t="inlineStr">
        <is>
          <t xml:space="preserve">1.1.1.1.1.1.3.8.2</t>
        </is>
      </c>
      <c r="B87" s="18" t="inlineStr">
        <is>
          <t xml:space="preserve"/>
        </is>
      </c>
      <c r="C87" s="22" t="inlineStr">
        <is>
          <t xml:space="preserve">Кабель силовой ВВГнг(A)-LSLTx 3х2,5мм2, 660В</t>
        </is>
      </c>
      <c r="D87" s="7" t="inlineStr">
        <is>
          <t xml:space="preserve"/>
        </is>
      </c>
      <c r="E87" s="7" t="inlineStr">
        <is>
          <t xml:space="preserve"/>
        </is>
      </c>
      <c r="F87" s="7" t="inlineStr">
        <is>
          <t xml:space="preserve">М</t>
        </is>
      </c>
      <c r="G87" s="7" t="inlineStr">
        <is>
          <t xml:space="preserve">1</t>
        </is>
      </c>
      <c r="H87" s="8" t="n">
        <v>768</v>
      </c>
      <c r="I87" s="23" t="n" hidden="false">
        <v>66.74</v>
      </c>
      <c r="J87" s="19" t="n" hidden="false">
        <v/>
      </c>
      <c r="K87" s="19" t="n" hidden="false">
        <f>I87+J87</f>
        <v>66.74</v>
      </c>
      <c r="L87" s="19" t="n" hidden="false">
        <f>ROUND(H87*I87,2)</f>
        <v>51256.32</v>
      </c>
      <c r="M87" s="19" t="n" hidden="false">
        <v/>
      </c>
      <c r="N87" s="19" t="n" hidden="false">
        <f>L87+M87</f>
        <v>51256.32</v>
      </c>
    </row>
    <row r="88" customFormat="false" hidden="false" outlineLevel="0" collapsed="false">
      <c r="A88" s="18" t="inlineStr">
        <is>
          <t xml:space="preserve">1.1.1.1.1.1.3.9</t>
        </is>
      </c>
      <c r="B88" s="18" t="inlineStr">
        <is>
          <t xml:space="preserve"/>
        </is>
      </c>
      <c r="C88" s="18" t="inlineStr">
        <is>
          <t xml:space="preserve">Прокладка кабеля, провода в лотке, металлоконструкциях / 7-17 мм</t>
        </is>
      </c>
      <c r="D88" s="7" t="inlineStr">
        <is>
          <t xml:space="preserve">Выгружается из БО по объектам BIM-КЦ</t>
        </is>
      </c>
      <c r="E88" s="7" t="inlineStr">
        <is>
          <t xml:space="preserve">ЭМ
Поставщики: ООО "Богословский кабельный завод", Акционерное общество "Электрокабель" Кольчугинский завод"</t>
        </is>
      </c>
      <c r="F88" s="7" t="inlineStr">
        <is>
          <t xml:space="preserve">М</t>
        </is>
      </c>
      <c r="G88" s="7" t="inlineStr">
        <is>
          <t xml:space="preserve">1</t>
        </is>
      </c>
      <c r="H88" s="8" t="n">
        <v>683</v>
      </c>
      <c r="I88" s="19" t="n" hidden="false">
        <f>ROUND((L89+L90+L91+L92+L93+L94)/H88,2)</f>
        <v>119.82</v>
      </c>
      <c r="J88" s="20" t="n" hidden="false">
        <v>178.4</v>
      </c>
      <c r="K88" s="19" t="n" hidden="false">
        <f>I88+J88</f>
        <v>298.22</v>
      </c>
      <c r="L88" s="19" t="n" hidden="false">
        <f>ROUND(H88*I88,2)</f>
        <v>81837.06</v>
      </c>
      <c r="M88" s="19" t="n" hidden="false">
        <f>ROUND(H88*J88,2)</f>
        <v>121847.2</v>
      </c>
      <c r="N88" s="19" t="n" hidden="false">
        <f>L88+M88</f>
        <v>203684.26</v>
      </c>
    </row>
    <row r="89" customFormat="false" hidden="false" outlineLevel="0" collapsed="false">
      <c r="A89" s="18" t="inlineStr">
        <is>
          <t xml:space="preserve">1.1.1.1.1.1.3.9.1</t>
        </is>
      </c>
      <c r="B89" s="18" t="inlineStr">
        <is>
          <t xml:space="preserve"/>
        </is>
      </c>
      <c r="C89" s="22" t="inlineStr">
        <is>
          <t xml:space="preserve">Кабель силовой ВВГнг(A)-LSLTx 3х4мм2, 660В</t>
        </is>
      </c>
      <c r="D89" s="7" t="inlineStr">
        <is>
          <t xml:space="preserve"/>
        </is>
      </c>
      <c r="E89" s="7" t="inlineStr">
        <is>
          <t xml:space="preserve"/>
        </is>
      </c>
      <c r="F89" s="7" t="inlineStr">
        <is>
          <t xml:space="preserve">М</t>
        </is>
      </c>
      <c r="G89" s="7" t="inlineStr">
        <is>
          <t xml:space="preserve">1</t>
        </is>
      </c>
      <c r="H89" s="8" t="n">
        <v>129</v>
      </c>
      <c r="I89" s="23" t="n" hidden="false">
        <v>118.75</v>
      </c>
      <c r="J89" s="19" t="n" hidden="false">
        <v/>
      </c>
      <c r="K89" s="19" t="n" hidden="false">
        <f>I89+J89</f>
        <v>118.75</v>
      </c>
      <c r="L89" s="19" t="n" hidden="false">
        <f>ROUND(H89*I89,2)</f>
        <v>15318.75</v>
      </c>
      <c r="M89" s="19" t="n" hidden="false">
        <v/>
      </c>
      <c r="N89" s="19" t="n" hidden="false">
        <f>L89+M89</f>
        <v>15318.75</v>
      </c>
    </row>
    <row r="90" customFormat="false" hidden="false" outlineLevel="0" collapsed="false">
      <c r="A90" s="18" t="inlineStr">
        <is>
          <t xml:space="preserve">1.1.1.1.1.1.3.9.2</t>
        </is>
      </c>
      <c r="B90" s="18" t="inlineStr">
        <is>
          <t xml:space="preserve"/>
        </is>
      </c>
      <c r="C90" s="22" t="inlineStr">
        <is>
          <t xml:space="preserve">Кабель силовой ВВГнг(A)-LSLTx 5х2,5мм2, 660В</t>
        </is>
      </c>
      <c r="D90" s="7" t="inlineStr">
        <is>
          <t xml:space="preserve"/>
        </is>
      </c>
      <c r="E90" s="7" t="inlineStr">
        <is>
          <t xml:space="preserve"/>
        </is>
      </c>
      <c r="F90" s="7" t="inlineStr">
        <is>
          <t xml:space="preserve">М</t>
        </is>
      </c>
      <c r="G90" s="7" t="inlineStr">
        <is>
          <t xml:space="preserve">1</t>
        </is>
      </c>
      <c r="H90" s="8" t="n">
        <v>65</v>
      </c>
      <c r="I90" s="23" t="n" hidden="false">
        <v>153.21</v>
      </c>
      <c r="J90" s="19" t="n" hidden="false">
        <v/>
      </c>
      <c r="K90" s="19" t="n" hidden="false">
        <f>I90+J90</f>
        <v>153.21</v>
      </c>
      <c r="L90" s="19" t="n" hidden="false">
        <f>ROUND(H90*I90,2)</f>
        <v>9958.65</v>
      </c>
      <c r="M90" s="19" t="n" hidden="false">
        <v/>
      </c>
      <c r="N90" s="19" t="n" hidden="false">
        <f>L90+M90</f>
        <v>9958.65</v>
      </c>
    </row>
    <row r="91" customFormat="false" hidden="false" outlineLevel="0" collapsed="false">
      <c r="A91" s="18" t="inlineStr">
        <is>
          <t xml:space="preserve">1.1.1.1.1.1.3.9.3</t>
        </is>
      </c>
      <c r="B91" s="18" t="inlineStr">
        <is>
          <t xml:space="preserve"/>
        </is>
      </c>
      <c r="C91" s="22" t="inlineStr">
        <is>
          <t xml:space="preserve">Кабель силовой ВВГнг(A)-FRLSLTx 3х4мм2, 660В</t>
        </is>
      </c>
      <c r="D91" s="7" t="inlineStr">
        <is>
          <t xml:space="preserve"/>
        </is>
      </c>
      <c r="E91" s="7" t="inlineStr">
        <is>
          <t xml:space="preserve"/>
        </is>
      </c>
      <c r="F91" s="7" t="inlineStr">
        <is>
          <t xml:space="preserve">М</t>
        </is>
      </c>
      <c r="G91" s="7" t="inlineStr">
        <is>
          <t xml:space="preserve">1</t>
        </is>
      </c>
      <c r="H91" s="8" t="n">
        <v>103</v>
      </c>
      <c r="I91" s="23" t="n" hidden="false">
        <v>199.59</v>
      </c>
      <c r="J91" s="19" t="n" hidden="false">
        <v/>
      </c>
      <c r="K91" s="19" t="n" hidden="false">
        <f>I91+J91</f>
        <v>199.59</v>
      </c>
      <c r="L91" s="19" t="n" hidden="false">
        <f>ROUND(H91*I91,2)</f>
        <v>20557.77</v>
      </c>
      <c r="M91" s="19" t="n" hidden="false">
        <v/>
      </c>
      <c r="N91" s="19" t="n" hidden="false">
        <f>L91+M91</f>
        <v>20557.77</v>
      </c>
    </row>
    <row r="92" customFormat="false" hidden="false" outlineLevel="0" collapsed="false">
      <c r="A92" s="18" t="inlineStr">
        <is>
          <t xml:space="preserve">1.1.1.1.1.1.3.9.4</t>
        </is>
      </c>
      <c r="B92" s="18" t="inlineStr">
        <is>
          <t xml:space="preserve"/>
        </is>
      </c>
      <c r="C92" s="22" t="inlineStr">
        <is>
          <t xml:space="preserve">Кабель силовой ВВГнг(A)-FRLSLTx 5х2,5мм2, 660В</t>
        </is>
      </c>
      <c r="D92" s="7" t="inlineStr">
        <is>
          <t xml:space="preserve"/>
        </is>
      </c>
      <c r="E92" s="7" t="inlineStr">
        <is>
          <t xml:space="preserve"/>
        </is>
      </c>
      <c r="F92" s="7" t="inlineStr">
        <is>
          <t xml:space="preserve">М</t>
        </is>
      </c>
      <c r="G92" s="7" t="inlineStr">
        <is>
          <t xml:space="preserve">1</t>
        </is>
      </c>
      <c r="H92" s="8" t="n">
        <v>85</v>
      </c>
      <c r="I92" s="23" t="n" hidden="false">
        <v>158.06</v>
      </c>
      <c r="J92" s="19" t="n" hidden="false">
        <v/>
      </c>
      <c r="K92" s="19" t="n" hidden="false">
        <f>I92+J92</f>
        <v>158.06</v>
      </c>
      <c r="L92" s="19" t="n" hidden="false">
        <f>ROUND(H92*I92,2)</f>
        <v>13435.1</v>
      </c>
      <c r="M92" s="19" t="n" hidden="false">
        <v/>
      </c>
      <c r="N92" s="19" t="n" hidden="false">
        <f>L92+M92</f>
        <v>13435.1</v>
      </c>
    </row>
    <row r="93" customFormat="false" hidden="false" outlineLevel="0" collapsed="false">
      <c r="A93" s="18" t="inlineStr">
        <is>
          <t xml:space="preserve">1.1.1.1.1.1.3.9.5</t>
        </is>
      </c>
      <c r="B93" s="18" t="inlineStr">
        <is>
          <t xml:space="preserve"/>
        </is>
      </c>
      <c r="C93" s="22" t="inlineStr">
        <is>
          <t xml:space="preserve">Кабель силовой ВВГнг(A)-LSLTx 3х2,5мм2, 660В</t>
        </is>
      </c>
      <c r="D93" s="7" t="inlineStr">
        <is>
          <t xml:space="preserve"/>
        </is>
      </c>
      <c r="E93" s="7" t="inlineStr">
        <is>
          <t xml:space="preserve"/>
        </is>
      </c>
      <c r="F93" s="7" t="inlineStr">
        <is>
          <t xml:space="preserve">М</t>
        </is>
      </c>
      <c r="G93" s="7" t="inlineStr">
        <is>
          <t xml:space="preserve">1</t>
        </is>
      </c>
      <c r="H93" s="8" t="n">
        <v>191</v>
      </c>
      <c r="I93" s="23" t="n" hidden="false">
        <v>66.74</v>
      </c>
      <c r="J93" s="19" t="n" hidden="false">
        <v/>
      </c>
      <c r="K93" s="19" t="n" hidden="false">
        <f>I93+J93</f>
        <v>66.74</v>
      </c>
      <c r="L93" s="19" t="n" hidden="false">
        <f>ROUND(H93*I93,2)</f>
        <v>12747.34</v>
      </c>
      <c r="M93" s="19" t="n" hidden="false">
        <v/>
      </c>
      <c r="N93" s="19" t="n" hidden="false">
        <f>L93+M93</f>
        <v>12747.34</v>
      </c>
    </row>
    <row r="94" customFormat="false" hidden="false" outlineLevel="0" collapsed="false">
      <c r="A94" s="18" t="inlineStr">
        <is>
          <t xml:space="preserve">1.1.1.1.1.1.3.9.6</t>
        </is>
      </c>
      <c r="B94" s="18" t="inlineStr">
        <is>
          <t xml:space="preserve"/>
        </is>
      </c>
      <c r="C94" s="22" t="inlineStr">
        <is>
          <t xml:space="preserve">Кабель силовой ВВГнг(A)-LSLTx 5х1,5мм2, 660В</t>
        </is>
      </c>
      <c r="D94" s="7" t="inlineStr">
        <is>
          <t xml:space="preserve"/>
        </is>
      </c>
      <c r="E94" s="7" t="inlineStr">
        <is>
          <t xml:space="preserve"/>
        </is>
      </c>
      <c r="F94" s="7" t="inlineStr">
        <is>
          <t xml:space="preserve">М</t>
        </is>
      </c>
      <c r="G94" s="7" t="inlineStr">
        <is>
          <t xml:space="preserve">1</t>
        </is>
      </c>
      <c r="H94" s="8" t="n">
        <v>110</v>
      </c>
      <c r="I94" s="23" t="n" hidden="false">
        <v>89.24</v>
      </c>
      <c r="J94" s="19" t="n" hidden="false">
        <v/>
      </c>
      <c r="K94" s="19" t="n" hidden="false">
        <f>I94+J94</f>
        <v>89.24</v>
      </c>
      <c r="L94" s="19" t="n" hidden="false">
        <f>ROUND(H94*I94,2)</f>
        <v>9816.4</v>
      </c>
      <c r="M94" s="19" t="n" hidden="false">
        <v/>
      </c>
      <c r="N94" s="19" t="n" hidden="false">
        <f>L94+M94</f>
        <v>9816.4</v>
      </c>
    </row>
    <row r="95" customFormat="false" hidden="false" outlineLevel="0" collapsed="false">
      <c r="A95" s="18" t="inlineStr">
        <is>
          <t xml:space="preserve">1.1.1.1.1.1.3.10</t>
        </is>
      </c>
      <c r="B95" s="18" t="inlineStr">
        <is>
          <t xml:space="preserve"/>
        </is>
      </c>
      <c r="C95" s="18" t="inlineStr">
        <is>
          <t xml:space="preserve">Прокладка кабеля, провода в лотке, металлоконструкциях / 18-39 мм</t>
        </is>
      </c>
      <c r="D95" s="7" t="inlineStr">
        <is>
          <t xml:space="preserve">Выгружается из БО по объектам BIM-КЦ</t>
        </is>
      </c>
      <c r="E95" s="7" t="inlineStr">
        <is>
          <t xml:space="preserve">Поставщики: ООО "Богословский кабельный завод", Акционерное общество "Электрокабель" Кольчугинский завод"</t>
        </is>
      </c>
      <c r="F95" s="7" t="inlineStr">
        <is>
          <t xml:space="preserve">М</t>
        </is>
      </c>
      <c r="G95" s="7" t="inlineStr">
        <is>
          <t xml:space="preserve">1</t>
        </is>
      </c>
      <c r="H95" s="8" t="n">
        <v>267</v>
      </c>
      <c r="I95" s="19" t="n" hidden="false">
        <f>ROUND((L96+L97+L98)/H95,2)</f>
        <v>249.92</v>
      </c>
      <c r="J95" s="20" t="n" hidden="false">
        <v>297.6</v>
      </c>
      <c r="K95" s="19" t="n" hidden="false">
        <f>I95+J95</f>
        <v>547.52</v>
      </c>
      <c r="L95" s="19" t="n" hidden="false">
        <f>ROUND(H95*I95,2)</f>
        <v>66728.64</v>
      </c>
      <c r="M95" s="19" t="n" hidden="false">
        <f>ROUND(H95*J95,2)</f>
        <v>79459.2</v>
      </c>
      <c r="N95" s="19" t="n" hidden="false">
        <f>L95+M95</f>
        <v>146187.84</v>
      </c>
    </row>
    <row r="96" customFormat="false" hidden="false" outlineLevel="0" collapsed="false">
      <c r="A96" s="18" t="inlineStr">
        <is>
          <t xml:space="preserve">1.1.1.1.1.1.3.10.1</t>
        </is>
      </c>
      <c r="B96" s="18" t="inlineStr">
        <is>
          <t xml:space="preserve"/>
        </is>
      </c>
      <c r="C96" s="22" t="inlineStr">
        <is>
          <t xml:space="preserve">Кабель силовой ВВГнг(A)-LSLTx 5х6мм2, 660В</t>
        </is>
      </c>
      <c r="D96" s="7" t="inlineStr">
        <is>
          <t xml:space="preserve"/>
        </is>
      </c>
      <c r="E96" s="7" t="inlineStr">
        <is>
          <t xml:space="preserve"/>
        </is>
      </c>
      <c r="F96" s="7" t="inlineStr">
        <is>
          <t xml:space="preserve">М</t>
        </is>
      </c>
      <c r="G96" s="7" t="inlineStr">
        <is>
          <t xml:space="preserve">1</t>
        </is>
      </c>
      <c r="H96" s="8" t="n">
        <v>99</v>
      </c>
      <c r="I96" s="23" t="n" hidden="false">
        <v>315.94</v>
      </c>
      <c r="J96" s="19" t="n" hidden="false">
        <v/>
      </c>
      <c r="K96" s="19" t="n" hidden="false">
        <f>I96+J96</f>
        <v>315.94</v>
      </c>
      <c r="L96" s="19" t="n" hidden="false">
        <f>ROUND(H96*I96,2)</f>
        <v>31278.06</v>
      </c>
      <c r="M96" s="19" t="n" hidden="false">
        <v/>
      </c>
      <c r="N96" s="19" t="n" hidden="false">
        <f>L96+M96</f>
        <v>31278.06</v>
      </c>
    </row>
    <row r="97" customFormat="false" hidden="false" outlineLevel="0" collapsed="false">
      <c r="A97" s="18" t="inlineStr">
        <is>
          <t xml:space="preserve">1.1.1.1.1.1.3.10.2</t>
        </is>
      </c>
      <c r="B97" s="18" t="inlineStr">
        <is>
          <t xml:space="preserve"/>
        </is>
      </c>
      <c r="C97" s="22" t="inlineStr">
        <is>
          <t xml:space="preserve">Кабель силовой ВВГнг(A)-FRLSLTx 5х4мм2, 660В</t>
        </is>
      </c>
      <c r="D97" s="7" t="inlineStr">
        <is>
          <t xml:space="preserve"/>
        </is>
      </c>
      <c r="E97" s="7" t="inlineStr">
        <is>
          <t xml:space="preserve"/>
        </is>
      </c>
      <c r="F97" s="7" t="inlineStr">
        <is>
          <t xml:space="preserve">М</t>
        </is>
      </c>
      <c r="G97" s="7" t="inlineStr">
        <is>
          <t xml:space="preserve">1</t>
        </is>
      </c>
      <c r="H97" s="8" t="n">
        <v>80</v>
      </c>
      <c r="I97" s="23" t="n" hidden="false">
        <v>140.79</v>
      </c>
      <c r="J97" s="19" t="n" hidden="false">
        <v/>
      </c>
      <c r="K97" s="19" t="n" hidden="false">
        <f>I97+J97</f>
        <v>140.79</v>
      </c>
      <c r="L97" s="19" t="n" hidden="false">
        <f>ROUND(H97*I97,2)</f>
        <v>11263.2</v>
      </c>
      <c r="M97" s="19" t="n" hidden="false">
        <v/>
      </c>
      <c r="N97" s="19" t="n" hidden="false">
        <f>L97+M97</f>
        <v>11263.2</v>
      </c>
    </row>
    <row r="98" customFormat="false" hidden="false" outlineLevel="0" collapsed="false">
      <c r="A98" s="18" t="inlineStr">
        <is>
          <t xml:space="preserve">1.1.1.1.1.1.3.10.3</t>
        </is>
      </c>
      <c r="B98" s="18" t="inlineStr">
        <is>
          <t xml:space="preserve"/>
        </is>
      </c>
      <c r="C98" s="22" t="inlineStr">
        <is>
          <t xml:space="preserve">Кабель силовой ВВГнг(A)-FRLSLTx 3х6мм2, 660В</t>
        </is>
      </c>
      <c r="D98" s="7" t="inlineStr">
        <is>
          <t xml:space="preserve"/>
        </is>
      </c>
      <c r="E98" s="7" t="inlineStr">
        <is>
          <t xml:space="preserve"/>
        </is>
      </c>
      <c r="F98" s="7" t="inlineStr">
        <is>
          <t xml:space="preserve">М</t>
        </is>
      </c>
      <c r="G98" s="7" t="inlineStr">
        <is>
          <t xml:space="preserve">1</t>
        </is>
      </c>
      <c r="H98" s="8" t="n">
        <v>88</v>
      </c>
      <c r="I98" s="23" t="n" hidden="false">
        <v>274.87</v>
      </c>
      <c r="J98" s="19" t="n" hidden="false">
        <v/>
      </c>
      <c r="K98" s="19" t="n" hidden="false">
        <f>I98+J98</f>
        <v>274.87</v>
      </c>
      <c r="L98" s="19" t="n" hidden="false">
        <f>ROUND(H98*I98,2)</f>
        <v>24188.56</v>
      </c>
      <c r="M98" s="19" t="n" hidden="false">
        <v/>
      </c>
      <c r="N98" s="19" t="n" hidden="false">
        <f>L98+M98</f>
        <v>24188.56</v>
      </c>
    </row>
    <row r="99" customFormat="false" hidden="false" outlineLevel="0" collapsed="false">
      <c r="A99" s="18" t="inlineStr">
        <is>
          <t xml:space="preserve">1.1.1.1.1.1.3.11</t>
        </is>
      </c>
      <c r="B99" s="18" t="inlineStr">
        <is>
          <t xml:space="preserve"/>
        </is>
      </c>
      <c r="C99" s="18" t="inlineStr">
        <is>
          <t xml:space="preserve">Монтаж трубы ПВХ, ПНД для кабеля / до 32мм</t>
        </is>
      </c>
      <c r="D99" s="7" t="inlineStr">
        <is>
          <t xml:space="preserve">Выгружается из БО по объектам BIM-КЦ</t>
        </is>
      </c>
      <c r="E99" s="7" t="inlineStr">
        <is>
          <t xml:space="preserve">ЭО</t>
        </is>
      </c>
      <c r="F99" s="7" t="inlineStr">
        <is>
          <t xml:space="preserve">ПОГ М</t>
        </is>
      </c>
      <c r="G99" s="7" t="inlineStr">
        <is>
          <t xml:space="preserve">1</t>
        </is>
      </c>
      <c r="H99" s="8" t="n">
        <v>1996</v>
      </c>
      <c r="I99" s="19" t="n" hidden="false">
        <f>ROUND((L100+L101+L102)/H99,2)</f>
        <v>94.86</v>
      </c>
      <c r="J99" s="20" t="n" hidden="false">
        <v>112.8</v>
      </c>
      <c r="K99" s="19" t="n" hidden="false">
        <f>I99+J99</f>
        <v>207.66</v>
      </c>
      <c r="L99" s="19" t="n" hidden="false">
        <f>ROUND(H99*I99,2)</f>
        <v>189340.56</v>
      </c>
      <c r="M99" s="19" t="n" hidden="false">
        <f>ROUND(H99*J99,2)</f>
        <v>225148.8</v>
      </c>
      <c r="N99" s="19" t="n" hidden="false">
        <f>L99+M99</f>
        <v>414489.36</v>
      </c>
    </row>
    <row r="100" customFormat="false" hidden="false" outlineLevel="0" collapsed="false">
      <c r="A100" s="18" t="inlineStr">
        <is>
          <t xml:space="preserve">1.1.1.1.1.1.3.11.1</t>
        </is>
      </c>
      <c r="B100" s="18" t="inlineStr">
        <is>
          <t xml:space="preserve"/>
        </is>
      </c>
      <c r="C100" s="22" t="inlineStr">
        <is>
          <t xml:space="preserve">Труба ППЛ_ / 25 мм / легкая с протяжкой</t>
        </is>
      </c>
      <c r="D100" s="7" t="inlineStr">
        <is>
          <t xml:space="preserve"/>
        </is>
      </c>
      <c r="E100" s="7" t="inlineStr">
        <is>
          <t xml:space="preserve"/>
        </is>
      </c>
      <c r="F100" s="7" t="inlineStr">
        <is>
          <t xml:space="preserve">ПОГ М</t>
        </is>
      </c>
      <c r="G100" s="7" t="inlineStr">
        <is>
          <t xml:space="preserve">1</t>
        </is>
      </c>
      <c r="H100" s="8" t="n">
        <v>713</v>
      </c>
      <c r="I100" s="20" t="n" hidden="false">
        <v>192.67</v>
      </c>
      <c r="J100" s="19" t="n" hidden="false">
        <v/>
      </c>
      <c r="K100" s="19" t="n" hidden="false">
        <f>I100+J100</f>
        <v>192.67</v>
      </c>
      <c r="L100" s="19" t="n" hidden="false">
        <f>ROUND(H100*I100,2)</f>
        <v>137373.71</v>
      </c>
      <c r="M100" s="19" t="n" hidden="false">
        <v/>
      </c>
      <c r="N100" s="19" t="n" hidden="false">
        <f>L100+M100</f>
        <v>137373.71</v>
      </c>
    </row>
    <row r="101" customFormat="false" hidden="false" outlineLevel="0" collapsed="false">
      <c r="A101" s="18" t="inlineStr">
        <is>
          <t xml:space="preserve">1.1.1.1.1.1.3.11.2</t>
        </is>
      </c>
      <c r="B101" s="18" t="inlineStr">
        <is>
          <t xml:space="preserve"/>
        </is>
      </c>
      <c r="C101" s="22" t="inlineStr">
        <is>
          <t xml:space="preserve">Труба ПВХ гофрированная_ / Легкая с протяжкой / 20 мм</t>
        </is>
      </c>
      <c r="D101" s="7" t="inlineStr">
        <is>
          <t xml:space="preserve"/>
        </is>
      </c>
      <c r="E101" s="7" t="inlineStr">
        <is>
          <t xml:space="preserve"/>
        </is>
      </c>
      <c r="F101" s="7" t="inlineStr">
        <is>
          <t xml:space="preserve">ПОГ М</t>
        </is>
      </c>
      <c r="G101" s="7" t="inlineStr">
        <is>
          <t xml:space="preserve">1</t>
        </is>
      </c>
      <c r="H101" s="8" t="n">
        <v>230</v>
      </c>
      <c r="I101" s="20" t="n" hidden="false">
        <v>28.26</v>
      </c>
      <c r="J101" s="19" t="n" hidden="false">
        <v/>
      </c>
      <c r="K101" s="19" t="n" hidden="false">
        <f>I101+J101</f>
        <v>28.26</v>
      </c>
      <c r="L101" s="19" t="n" hidden="false">
        <f>ROUND(H101*I101,2)</f>
        <v>6499.8</v>
      </c>
      <c r="M101" s="19" t="n" hidden="false">
        <v/>
      </c>
      <c r="N101" s="19" t="n" hidden="false">
        <f>L101+M101</f>
        <v>6499.8</v>
      </c>
    </row>
    <row r="102" customFormat="false" hidden="false" outlineLevel="0" collapsed="false">
      <c r="A102" s="18" t="inlineStr">
        <is>
          <t xml:space="preserve">1.1.1.1.1.1.3.11.3</t>
        </is>
      </c>
      <c r="B102" s="18" t="inlineStr">
        <is>
          <t xml:space="preserve"/>
        </is>
      </c>
      <c r="C102" s="22" t="inlineStr">
        <is>
          <t xml:space="preserve">Труба ПВХ гофрированная_ / Легкая с протяжкой / 25 мм</t>
        </is>
      </c>
      <c r="D102" s="7" t="inlineStr">
        <is>
          <t xml:space="preserve"/>
        </is>
      </c>
      <c r="E102" s="7" t="inlineStr">
        <is>
          <t xml:space="preserve"/>
        </is>
      </c>
      <c r="F102" s="7" t="inlineStr">
        <is>
          <t xml:space="preserve">ПОГ М</t>
        </is>
      </c>
      <c r="G102" s="7" t="inlineStr">
        <is>
          <t xml:space="preserve">1</t>
        </is>
      </c>
      <c r="H102" s="8" t="n">
        <v>1053</v>
      </c>
      <c r="I102" s="20" t="n" hidden="false">
        <v>43.17</v>
      </c>
      <c r="J102" s="19" t="n" hidden="false">
        <v/>
      </c>
      <c r="K102" s="19" t="n" hidden="false">
        <f>I102+J102</f>
        <v>43.17</v>
      </c>
      <c r="L102" s="19" t="n" hidden="false">
        <f>ROUND(H102*I102,2)</f>
        <v>45458.01</v>
      </c>
      <c r="M102" s="19" t="n" hidden="false">
        <v/>
      </c>
      <c r="N102" s="19" t="n" hidden="false">
        <f>L102+M102</f>
        <v>45458.01</v>
      </c>
    </row>
    <row r="103" customFormat="false" hidden="false" outlineLevel="0" collapsed="false">
      <c r="A103" s="18" t="inlineStr">
        <is>
          <t xml:space="preserve">1.1.1.1.1.1.3.12</t>
        </is>
      </c>
      <c r="B103" s="18" t="inlineStr">
        <is>
          <t xml:space="preserve"/>
        </is>
      </c>
      <c r="C103" s="18" t="inlineStr">
        <is>
          <t xml:space="preserve">Монтаж трубы ПВХ, ПНД для кабеля / до 32мм</t>
        </is>
      </c>
      <c r="D103" s="7" t="inlineStr">
        <is>
          <t xml:space="preserve">Выгружается из БО по объектам BIM-КЦ</t>
        </is>
      </c>
      <c r="E103" s="7" t="inlineStr">
        <is>
          <t xml:space="preserve">ЭМ</t>
        </is>
      </c>
      <c r="F103" s="7" t="inlineStr">
        <is>
          <t xml:space="preserve">ПОГ М</t>
        </is>
      </c>
      <c r="G103" s="7" t="inlineStr">
        <is>
          <t xml:space="preserve">1</t>
        </is>
      </c>
      <c r="H103" s="8" t="n">
        <v>5826</v>
      </c>
      <c r="I103" s="19" t="n" hidden="false">
        <f>ROUND((L104+L105)/H103,2)</f>
        <v>58.37</v>
      </c>
      <c r="J103" s="20" t="n" hidden="false">
        <v>112.8</v>
      </c>
      <c r="K103" s="19" t="n" hidden="false">
        <f>I103+J103</f>
        <v>171.17</v>
      </c>
      <c r="L103" s="19" t="n" hidden="false">
        <f>ROUND(H103*I103,2)</f>
        <v>340063.62</v>
      </c>
      <c r="M103" s="19" t="n" hidden="false">
        <f>ROUND(H103*J103,2)</f>
        <v>657172.8</v>
      </c>
      <c r="N103" s="19" t="n" hidden="false">
        <f>L103+M103</f>
        <v>997236.42</v>
      </c>
    </row>
    <row r="104" customFormat="false" hidden="false" outlineLevel="0" collapsed="false">
      <c r="A104" s="18" t="inlineStr">
        <is>
          <t xml:space="preserve">1.1.1.1.1.1.3.12.1</t>
        </is>
      </c>
      <c r="B104" s="18" t="inlineStr">
        <is>
          <t xml:space="preserve"/>
        </is>
      </c>
      <c r="C104" s="22" t="inlineStr">
        <is>
          <t xml:space="preserve">Труба ПВХ гофрированная_ / Легкая с протяжкой / 32 мм</t>
        </is>
      </c>
      <c r="D104" s="7" t="inlineStr">
        <is>
          <t xml:space="preserve"/>
        </is>
      </c>
      <c r="E104" s="7" t="inlineStr">
        <is>
          <t xml:space="preserve"/>
        </is>
      </c>
      <c r="F104" s="7" t="inlineStr">
        <is>
          <t xml:space="preserve">ПОГ М</t>
        </is>
      </c>
      <c r="G104" s="7" t="inlineStr">
        <is>
          <t xml:space="preserve">1</t>
        </is>
      </c>
      <c r="H104" s="8" t="n">
        <v>4220</v>
      </c>
      <c r="I104" s="20" t="n" hidden="false">
        <v>64.16</v>
      </c>
      <c r="J104" s="19" t="n" hidden="false">
        <v/>
      </c>
      <c r="K104" s="19" t="n" hidden="false">
        <f>I104+J104</f>
        <v>64.16</v>
      </c>
      <c r="L104" s="19" t="n" hidden="false">
        <f>ROUND(H104*I104,2)</f>
        <v>270755.2</v>
      </c>
      <c r="M104" s="19" t="n" hidden="false">
        <v/>
      </c>
      <c r="N104" s="19" t="n" hidden="false">
        <f>L104+M104</f>
        <v>270755.2</v>
      </c>
    </row>
    <row r="105" customFormat="false" hidden="false" outlineLevel="0" collapsed="false">
      <c r="A105" s="18" t="inlineStr">
        <is>
          <t xml:space="preserve">1.1.1.1.1.1.3.12.2</t>
        </is>
      </c>
      <c r="B105" s="18" t="inlineStr">
        <is>
          <t xml:space="preserve"/>
        </is>
      </c>
      <c r="C105" s="22" t="inlineStr">
        <is>
          <t xml:space="preserve">Труба ПВХ гофрированная_ / Легкая с протяжкой / 25 мм</t>
        </is>
      </c>
      <c r="D105" s="7" t="inlineStr">
        <is>
          <t xml:space="preserve"/>
        </is>
      </c>
      <c r="E105" s="7" t="inlineStr">
        <is>
          <t xml:space="preserve"/>
        </is>
      </c>
      <c r="F105" s="7" t="inlineStr">
        <is>
          <t xml:space="preserve">ПОГ М</t>
        </is>
      </c>
      <c r="G105" s="7" t="inlineStr">
        <is>
          <t xml:space="preserve">1</t>
        </is>
      </c>
      <c r="H105" s="8" t="n">
        <v>1606</v>
      </c>
      <c r="I105" s="20" t="n" hidden="false">
        <v>43.17</v>
      </c>
      <c r="J105" s="19" t="n" hidden="false">
        <v/>
      </c>
      <c r="K105" s="19" t="n" hidden="false">
        <f>I105+J105</f>
        <v>43.17</v>
      </c>
      <c r="L105" s="19" t="n" hidden="false">
        <f>ROUND(H105*I105,2)</f>
        <v>69331.02</v>
      </c>
      <c r="M105" s="19" t="n" hidden="false">
        <v/>
      </c>
      <c r="N105" s="19" t="n" hidden="false">
        <f>L105+M105</f>
        <v>69331.02</v>
      </c>
    </row>
    <row r="106" customFormat="false" hidden="false" outlineLevel="0" collapsed="false">
      <c r="A106" s="18" t="inlineStr">
        <is>
          <t xml:space="preserve">1.1.1.1.1.1.3.13</t>
        </is>
      </c>
      <c r="B106" s="18" t="inlineStr">
        <is>
          <t xml:space="preserve"/>
        </is>
      </c>
      <c r="C106" s="18" t="inlineStr">
        <is>
          <t xml:space="preserve">Монтаж трубы ПВХ, ПНД для кабеля / до 32мм</t>
        </is>
      </c>
      <c r="D106" s="7" t="inlineStr">
        <is>
          <t xml:space="preserve">Выгружается из БО по объектам BIM-КЦ</t>
        </is>
      </c>
      <c r="E106" s="7" t="inlineStr">
        <is>
          <t xml:space="preserve">Возможно ошибка спецификации, так как кабеля меньше чем количество трубы</t>
        </is>
      </c>
      <c r="F106" s="7" t="inlineStr">
        <is>
          <t xml:space="preserve">ПОГ М</t>
        </is>
      </c>
      <c r="G106" s="7" t="inlineStr">
        <is>
          <t xml:space="preserve">1</t>
        </is>
      </c>
      <c r="H106" s="8" t="n">
        <v>11652</v>
      </c>
      <c r="I106" s="19" t="n" hidden="false">
        <f>ROUND((L107+L108)/H106,2)</f>
        <v>58.37</v>
      </c>
      <c r="J106" s="20" t="n" hidden="false">
        <v>112.8</v>
      </c>
      <c r="K106" s="19" t="n" hidden="false">
        <f>I106+J106</f>
        <v>171.17</v>
      </c>
      <c r="L106" s="19" t="n" hidden="false">
        <f>ROUND(H106*I106,2)</f>
        <v>680127.24</v>
      </c>
      <c r="M106" s="19" t="n" hidden="false">
        <f>ROUND(H106*J106,2)</f>
        <v>1314345.6</v>
      </c>
      <c r="N106" s="19" t="n" hidden="false">
        <f>L106+M106</f>
        <v>1994472.84</v>
      </c>
    </row>
    <row r="107" customFormat="false" hidden="false" outlineLevel="0" collapsed="false">
      <c r="A107" s="18" t="inlineStr">
        <is>
          <t xml:space="preserve">1.1.1.1.1.1.3.13.1</t>
        </is>
      </c>
      <c r="B107" s="18" t="inlineStr">
        <is>
          <t xml:space="preserve"/>
        </is>
      </c>
      <c r="C107" s="22" t="inlineStr">
        <is>
          <t xml:space="preserve">Труба ПВХ гофрированная_ / Легкая с протяжкой / 32 мм</t>
        </is>
      </c>
      <c r="D107" s="7" t="inlineStr">
        <is>
          <t xml:space="preserve"/>
        </is>
      </c>
      <c r="E107" s="7" t="inlineStr">
        <is>
          <t xml:space="preserve">Труба гибкая гофрированная, из самозатухающей композиции
ПВХ , для ОКЛ , с
протяжкой ECOPLAST</t>
        </is>
      </c>
      <c r="F107" s="7" t="inlineStr">
        <is>
          <t xml:space="preserve">ПОГ М</t>
        </is>
      </c>
      <c r="G107" s="7" t="inlineStr">
        <is>
          <t xml:space="preserve">1</t>
        </is>
      </c>
      <c r="H107" s="8" t="n">
        <v>8440</v>
      </c>
      <c r="I107" s="20" t="n" hidden="false">
        <v>64.16</v>
      </c>
      <c r="J107" s="19" t="n" hidden="false">
        <v/>
      </c>
      <c r="K107" s="19" t="n" hidden="false">
        <f>I107+J107</f>
        <v>64.16</v>
      </c>
      <c r="L107" s="19" t="n" hidden="false">
        <f>ROUND(H107*I107,2)</f>
        <v>541510.4</v>
      </c>
      <c r="M107" s="19" t="n" hidden="false">
        <v/>
      </c>
      <c r="N107" s="19" t="n" hidden="false">
        <f>L107+M107</f>
        <v>541510.4</v>
      </c>
    </row>
    <row r="108" customFormat="false" hidden="false" outlineLevel="0" collapsed="false">
      <c r="A108" s="18" t="inlineStr">
        <is>
          <t xml:space="preserve">1.1.1.1.1.1.3.13.2</t>
        </is>
      </c>
      <c r="B108" s="18" t="inlineStr">
        <is>
          <t xml:space="preserve"/>
        </is>
      </c>
      <c r="C108" s="22" t="inlineStr">
        <is>
          <t xml:space="preserve">Труба ПВХ гофрированная_ / Легкая с протяжкой / 25 мм</t>
        </is>
      </c>
      <c r="D108" s="7" t="inlineStr">
        <is>
          <t xml:space="preserve"/>
        </is>
      </c>
      <c r="E108" s="7" t="inlineStr">
        <is>
          <t xml:space="preserve">Труба гибкая гофрированная, из самозатухающей композиции
ПВХ , для ОКЛ , с
протяжкой ECOPLAST</t>
        </is>
      </c>
      <c r="F108" s="7" t="inlineStr">
        <is>
          <t xml:space="preserve">ПОГ М</t>
        </is>
      </c>
      <c r="G108" s="7" t="inlineStr">
        <is>
          <t xml:space="preserve">1</t>
        </is>
      </c>
      <c r="H108" s="8" t="n">
        <v>3212</v>
      </c>
      <c r="I108" s="20" t="n" hidden="false">
        <v>43.17</v>
      </c>
      <c r="J108" s="19" t="n" hidden="false">
        <v/>
      </c>
      <c r="K108" s="19" t="n" hidden="false">
        <f>I108+J108</f>
        <v>43.17</v>
      </c>
      <c r="L108" s="19" t="n" hidden="false">
        <f>ROUND(H108*I108,2)</f>
        <v>138662.04</v>
      </c>
      <c r="M108" s="19" t="n" hidden="false">
        <v/>
      </c>
      <c r="N108" s="19" t="n" hidden="false">
        <f>L108+M108</f>
        <v>138662.04</v>
      </c>
    </row>
    <row r="109" customFormat="false" hidden="false" outlineLevel="0" collapsed="false">
      <c r="A109" s="18" t="inlineStr">
        <is>
          <t xml:space="preserve">1.1.1.1.1.1.3.14</t>
        </is>
      </c>
      <c r="B109" s="18" t="inlineStr">
        <is>
          <t xml:space="preserve"/>
        </is>
      </c>
      <c r="C109" s="18" t="inlineStr">
        <is>
          <t xml:space="preserve">Монтаж трубы ПВХ, ПНД для кабеля / расходные материалы</t>
        </is>
      </c>
      <c r="D109" s="7" t="inlineStr">
        <is>
          <t xml:space="preserve"/>
        </is>
      </c>
      <c r="E109" s="7" t="inlineStr">
        <is>
          <t xml:space="preserve"/>
        </is>
      </c>
      <c r="F109" s="7" t="inlineStr">
        <is>
          <t xml:space="preserve">ПОГ М</t>
        </is>
      </c>
      <c r="G109" s="7" t="inlineStr">
        <is>
          <t xml:space="preserve">1</t>
        </is>
      </c>
      <c r="H109" s="8" t="n">
        <v>1996</v>
      </c>
      <c r="I109" s="19" t="n" hidden="false">
        <f>ROUND((L110+L111+L112+L113+L114)/H109,2)</f>
        <v>48.65</v>
      </c>
      <c r="J109" s="20" t="n" hidden="false">
        <v>1</v>
      </c>
      <c r="K109" s="19" t="n" hidden="false">
        <f>I109+J109</f>
        <v>49.65</v>
      </c>
      <c r="L109" s="19" t="n" hidden="false">
        <f>ROUND(H109*I109,2)</f>
        <v>97105.4</v>
      </c>
      <c r="M109" s="19" t="n" hidden="false">
        <f>ROUND(H109*J109,2)</f>
        <v>1996</v>
      </c>
      <c r="N109" s="19" t="n" hidden="false">
        <f>L109+M109</f>
        <v>99101.4</v>
      </c>
    </row>
    <row r="110" customFormat="false" hidden="false" outlineLevel="0" collapsed="false">
      <c r="A110" s="18" t="inlineStr">
        <is>
          <t xml:space="preserve">1.1.1.1.1.1.3.14.1</t>
        </is>
      </c>
      <c r="B110" s="18" t="inlineStr">
        <is>
          <t xml:space="preserve"/>
        </is>
      </c>
      <c r="C110" s="22" t="inlineStr">
        <is>
          <t xml:space="preserve">Скоба металлическая однолапковая_ / 25-26мм</t>
        </is>
      </c>
      <c r="D110" s="7" t="inlineStr">
        <is>
          <t xml:space="preserve"/>
        </is>
      </c>
      <c r="E110" s="7" t="inlineStr">
        <is>
          <t xml:space="preserve">Двухлапковая</t>
        </is>
      </c>
      <c r="F110" s="7" t="inlineStr">
        <is>
          <t xml:space="preserve">ШТ</t>
        </is>
      </c>
      <c r="G110" s="7" t="inlineStr">
        <is>
          <t xml:space="preserve">1</t>
        </is>
      </c>
      <c r="H110" s="8" t="n">
        <v>1426</v>
      </c>
      <c r="I110" s="20" t="n" hidden="false">
        <v>21</v>
      </c>
      <c r="J110" s="19" t="n" hidden="false">
        <v/>
      </c>
      <c r="K110" s="19" t="n" hidden="false">
        <f>I110+J110</f>
        <v>21</v>
      </c>
      <c r="L110" s="19" t="n" hidden="false">
        <f>ROUND(H110*I110,2)</f>
        <v>29946</v>
      </c>
      <c r="M110" s="19" t="n" hidden="false">
        <v/>
      </c>
      <c r="N110" s="19" t="n" hidden="false">
        <f>L110+M110</f>
        <v>29946</v>
      </c>
    </row>
    <row r="111" customFormat="false" hidden="false" outlineLevel="0" collapsed="false">
      <c r="A111" s="18" t="inlineStr">
        <is>
          <t xml:space="preserve">1.1.1.1.1.1.3.14.2</t>
        </is>
      </c>
      <c r="B111" s="18" t="inlineStr">
        <is>
          <t xml:space="preserve"/>
        </is>
      </c>
      <c r="C111" s="22" t="inlineStr">
        <is>
          <t xml:space="preserve">Муфта соединительная труба-коробка_ / 25 мм</t>
        </is>
      </c>
      <c r="D111" s="7" t="inlineStr">
        <is>
          <t xml:space="preserve"/>
        </is>
      </c>
      <c r="E111" s="7" t="inlineStr">
        <is>
          <t xml:space="preserve">42725(42) + 42725HF(28 шт)</t>
        </is>
      </c>
      <c r="F111" s="7" t="inlineStr">
        <is>
          <t xml:space="preserve">ШТ</t>
        </is>
      </c>
      <c r="G111" s="7" t="inlineStr">
        <is>
          <t xml:space="preserve">1</t>
        </is>
      </c>
      <c r="H111" s="8" t="n">
        <v>70</v>
      </c>
      <c r="I111" s="20" t="n" hidden="false">
        <v>240</v>
      </c>
      <c r="J111" s="19" t="n" hidden="false">
        <v/>
      </c>
      <c r="K111" s="19" t="n" hidden="false">
        <f>I111+J111</f>
        <v>240</v>
      </c>
      <c r="L111" s="19" t="n" hidden="false">
        <f>ROUND(H111*I111,2)</f>
        <v>16800</v>
      </c>
      <c r="M111" s="19" t="n" hidden="false">
        <v/>
      </c>
      <c r="N111" s="19" t="n" hidden="false">
        <f>L111+M111</f>
        <v>16800</v>
      </c>
    </row>
    <row r="112" customFormat="false" hidden="false" outlineLevel="0" collapsed="false">
      <c r="A112" s="18" t="inlineStr">
        <is>
          <t xml:space="preserve">1.1.1.1.1.1.3.14.3</t>
        </is>
      </c>
      <c r="B112" s="18" t="inlineStr">
        <is>
          <t xml:space="preserve"/>
        </is>
      </c>
      <c r="C112" s="22" t="inlineStr">
        <is>
          <t xml:space="preserve">Муфта соединительная труба-коробка_ / 20 мм</t>
        </is>
      </c>
      <c r="D112" s="7" t="inlineStr">
        <is>
          <t xml:space="preserve"/>
        </is>
      </c>
      <c r="E112" s="7" t="inlineStr">
        <is>
          <t xml:space="preserve">42720</t>
        </is>
      </c>
      <c r="F112" s="7" t="inlineStr">
        <is>
          <t xml:space="preserve">ШТ</t>
        </is>
      </c>
      <c r="G112" s="7" t="inlineStr">
        <is>
          <t xml:space="preserve">1</t>
        </is>
      </c>
      <c r="H112" s="8" t="n">
        <v>10</v>
      </c>
      <c r="I112" s="20" t="n" hidden="false">
        <v>206</v>
      </c>
      <c r="J112" s="19" t="n" hidden="false">
        <v/>
      </c>
      <c r="K112" s="19" t="n" hidden="false">
        <f>I112+J112</f>
        <v>206</v>
      </c>
      <c r="L112" s="19" t="n" hidden="false">
        <f>ROUND(H112*I112,2)</f>
        <v>2060</v>
      </c>
      <c r="M112" s="19" t="n" hidden="false">
        <v/>
      </c>
      <c r="N112" s="19" t="n" hidden="false">
        <f>L112+M112</f>
        <v>2060</v>
      </c>
    </row>
    <row r="113" customFormat="false" hidden="false" outlineLevel="0" collapsed="false">
      <c r="A113" s="18" t="inlineStr">
        <is>
          <t xml:space="preserve">1.1.1.1.1.1.3.14.4</t>
        </is>
      </c>
      <c r="B113" s="18" t="inlineStr">
        <is>
          <t xml:space="preserve"/>
        </is>
      </c>
      <c r="C113" s="22" t="inlineStr">
        <is>
          <t xml:space="preserve">Клипса с дюбелем саморезом для крепления гофротрубы_ / 20 мм</t>
        </is>
      </c>
      <c r="D113" s="7" t="inlineStr">
        <is>
          <t xml:space="preserve"/>
        </is>
      </c>
      <c r="E113" s="7" t="inlineStr">
        <is>
          <t xml:space="preserve"/>
        </is>
      </c>
      <c r="F113" s="7" t="inlineStr">
        <is>
          <t xml:space="preserve">ШТ</t>
        </is>
      </c>
      <c r="G113" s="7" t="inlineStr">
        <is>
          <t xml:space="preserve">2</t>
        </is>
      </c>
      <c r="H113" s="8" t="n">
        <v>460</v>
      </c>
      <c r="I113" s="20" t="n" hidden="false">
        <v>18</v>
      </c>
      <c r="J113" s="19" t="n" hidden="false">
        <v/>
      </c>
      <c r="K113" s="19" t="n" hidden="false">
        <f>I113+J113</f>
        <v>18</v>
      </c>
      <c r="L113" s="19" t="n" hidden="false">
        <f>ROUND(H113*I113,2)</f>
        <v>8280</v>
      </c>
      <c r="M113" s="19" t="n" hidden="false">
        <v/>
      </c>
      <c r="N113" s="19" t="n" hidden="false">
        <f>L113+M113</f>
        <v>8280</v>
      </c>
    </row>
    <row r="114" customFormat="false" hidden="false" outlineLevel="0" collapsed="false">
      <c r="A114" s="18" t="inlineStr">
        <is>
          <t xml:space="preserve">1.1.1.1.1.1.3.14.5</t>
        </is>
      </c>
      <c r="B114" s="18" t="inlineStr">
        <is>
          <t xml:space="preserve"/>
        </is>
      </c>
      <c r="C114" s="22" t="inlineStr">
        <is>
          <t xml:space="preserve">Клипса с дюбелем саморезом для крепления гофротрубы_ / 25 мм</t>
        </is>
      </c>
      <c r="D114" s="7" t="inlineStr">
        <is>
          <t xml:space="preserve"/>
        </is>
      </c>
      <c r="E114" s="7" t="inlineStr">
        <is>
          <t xml:space="preserve"/>
        </is>
      </c>
      <c r="F114" s="7" t="inlineStr">
        <is>
          <t xml:space="preserve">ШТ</t>
        </is>
      </c>
      <c r="G114" s="7" t="inlineStr">
        <is>
          <t xml:space="preserve">2</t>
        </is>
      </c>
      <c r="H114" s="8" t="n">
        <v>2106</v>
      </c>
      <c r="I114" s="20" t="n" hidden="false">
        <v>19</v>
      </c>
      <c r="J114" s="19" t="n" hidden="false">
        <v/>
      </c>
      <c r="K114" s="19" t="n" hidden="false">
        <f>I114+J114</f>
        <v>19</v>
      </c>
      <c r="L114" s="19" t="n" hidden="false">
        <f>ROUND(H114*I114,2)</f>
        <v>40014</v>
      </c>
      <c r="M114" s="19" t="n" hidden="false">
        <v/>
      </c>
      <c r="N114" s="19" t="n" hidden="false">
        <f>L114+M114</f>
        <v>40014</v>
      </c>
    </row>
    <row r="115" customFormat="false" hidden="false" outlineLevel="0" collapsed="false">
      <c r="A115" s="18" t="inlineStr">
        <is>
          <t xml:space="preserve">1.1.1.1.1.1.3.15</t>
        </is>
      </c>
      <c r="B115" s="18" t="inlineStr">
        <is>
          <t xml:space="preserve"/>
        </is>
      </c>
      <c r="C115" s="18" t="inlineStr">
        <is>
          <t xml:space="preserve">Монтаж трубы ПВХ, ПНД для кабеля / расходные материалы</t>
        </is>
      </c>
      <c r="D115" s="7" t="inlineStr">
        <is>
          <t xml:space="preserve"/>
        </is>
      </c>
      <c r="E115" s="7" t="inlineStr">
        <is>
          <t xml:space="preserve"/>
        </is>
      </c>
      <c r="F115" s="7" t="inlineStr">
        <is>
          <t xml:space="preserve">ПОГ М</t>
        </is>
      </c>
      <c r="G115" s="7" t="inlineStr">
        <is>
          <t xml:space="preserve">1</t>
        </is>
      </c>
      <c r="H115" s="8" t="n">
        <v>5826</v>
      </c>
      <c r="I115" s="19" t="n" hidden="false">
        <f>ROUND((L116+L117)/H115,2)</f>
        <v>40.9</v>
      </c>
      <c r="J115" s="20" t="n" hidden="false">
        <v>1</v>
      </c>
      <c r="K115" s="19" t="n" hidden="false">
        <f>I115+J115</f>
        <v>41.9</v>
      </c>
      <c r="L115" s="19" t="n" hidden="false">
        <f>ROUND(H115*I115,2)</f>
        <v>238283.4</v>
      </c>
      <c r="M115" s="19" t="n" hidden="false">
        <f>ROUND(H115*J115,2)</f>
        <v>5826</v>
      </c>
      <c r="N115" s="19" t="n" hidden="false">
        <f>L115+M115</f>
        <v>244109.4</v>
      </c>
    </row>
    <row r="116" customFormat="false" hidden="false" outlineLevel="0" collapsed="false">
      <c r="A116" s="18" t="inlineStr">
        <is>
          <t xml:space="preserve">1.1.1.1.1.1.3.15.1</t>
        </is>
      </c>
      <c r="B116" s="18" t="inlineStr">
        <is>
          <t xml:space="preserve"/>
        </is>
      </c>
      <c r="C116" s="22" t="inlineStr">
        <is>
          <t xml:space="preserve">Клипса с дюбелем саморезом для крепления гофротрубы_ / 32 мм</t>
        </is>
      </c>
      <c r="D116" s="7" t="inlineStr">
        <is>
          <t xml:space="preserve"/>
        </is>
      </c>
      <c r="E116" s="7" t="inlineStr">
        <is>
          <t xml:space="preserve"/>
        </is>
      </c>
      <c r="F116" s="7" t="inlineStr">
        <is>
          <t xml:space="preserve">ШТ</t>
        </is>
      </c>
      <c r="G116" s="7" t="inlineStr">
        <is>
          <t xml:space="preserve">2</t>
        </is>
      </c>
      <c r="H116" s="8" t="n">
        <v>8440</v>
      </c>
      <c r="I116" s="20" t="n" hidden="false">
        <v>21</v>
      </c>
      <c r="J116" s="19" t="n" hidden="false">
        <v/>
      </c>
      <c r="K116" s="19" t="n" hidden="false">
        <f>I116+J116</f>
        <v>21</v>
      </c>
      <c r="L116" s="19" t="n" hidden="false">
        <f>ROUND(H116*I116,2)</f>
        <v>177240</v>
      </c>
      <c r="M116" s="19" t="n" hidden="false">
        <v/>
      </c>
      <c r="N116" s="19" t="n" hidden="false">
        <f>L116+M116</f>
        <v>177240</v>
      </c>
    </row>
    <row r="117" customFormat="false" hidden="false" outlineLevel="0" collapsed="false">
      <c r="A117" s="18" t="inlineStr">
        <is>
          <t xml:space="preserve">1.1.1.1.1.1.3.15.2</t>
        </is>
      </c>
      <c r="B117" s="18" t="inlineStr">
        <is>
          <t xml:space="preserve"/>
        </is>
      </c>
      <c r="C117" s="22" t="inlineStr">
        <is>
          <t xml:space="preserve">Клипса с дюбелем саморезом для крепления гофротрубы_ / 25 мм</t>
        </is>
      </c>
      <c r="D117" s="7" t="inlineStr">
        <is>
          <t xml:space="preserve"/>
        </is>
      </c>
      <c r="E117" s="7" t="inlineStr">
        <is>
          <t xml:space="preserve"/>
        </is>
      </c>
      <c r="F117" s="7" t="inlineStr">
        <is>
          <t xml:space="preserve">ШТ</t>
        </is>
      </c>
      <c r="G117" s="7" t="inlineStr">
        <is>
          <t xml:space="preserve">2</t>
        </is>
      </c>
      <c r="H117" s="8" t="n">
        <v>3212</v>
      </c>
      <c r="I117" s="20" t="n" hidden="false">
        <v>19</v>
      </c>
      <c r="J117" s="19" t="n" hidden="false">
        <v/>
      </c>
      <c r="K117" s="19" t="n" hidden="false">
        <f>I117+J117</f>
        <v>19</v>
      </c>
      <c r="L117" s="19" t="n" hidden="false">
        <f>ROUND(H117*I117,2)</f>
        <v>61028</v>
      </c>
      <c r="M117" s="19" t="n" hidden="false">
        <v/>
      </c>
      <c r="N117" s="19" t="n" hidden="false">
        <f>L117+M117</f>
        <v>61028</v>
      </c>
    </row>
    <row r="118" customFormat="false" hidden="false" outlineLevel="0" collapsed="false">
      <c r="A118" s="18" t="inlineStr">
        <is>
          <t xml:space="preserve">1.1.1.1.1.1.3.16</t>
        </is>
      </c>
      <c r="B118" s="18" t="inlineStr">
        <is>
          <t xml:space="preserve"/>
        </is>
      </c>
      <c r="C118" s="18" t="inlineStr">
        <is>
          <t xml:space="preserve">Монтаж трубы ПВХ, ПНД для кабеля / расходные материалы</t>
        </is>
      </c>
      <c r="D118" s="7" t="inlineStr">
        <is>
          <t xml:space="preserve"/>
        </is>
      </c>
      <c r="E118" s="7" t="inlineStr">
        <is>
          <t xml:space="preserve"/>
        </is>
      </c>
      <c r="F118" s="7" t="inlineStr">
        <is>
          <t xml:space="preserve">ПОГ М</t>
        </is>
      </c>
      <c r="G118" s="7" t="inlineStr">
        <is>
          <t xml:space="preserve">1</t>
        </is>
      </c>
      <c r="H118" s="8" t="n">
        <v>3012</v>
      </c>
      <c r="I118" s="19" t="n" hidden="false">
        <f>ROUND((L119+L120+L121)/H118,2)</f>
        <v>30.9</v>
      </c>
      <c r="J118" s="20" t="n" hidden="false">
        <v>1</v>
      </c>
      <c r="K118" s="19" t="n" hidden="false">
        <f>I118+J118</f>
        <v>31.9</v>
      </c>
      <c r="L118" s="19" t="n" hidden="false">
        <f>ROUND(H118*I118,2)</f>
        <v>93070.8</v>
      </c>
      <c r="M118" s="19" t="n" hidden="false">
        <f>ROUND(H118*J118,2)</f>
        <v>3012</v>
      </c>
      <c r="N118" s="19" t="n" hidden="false">
        <f>L118+M118</f>
        <v>96082.8</v>
      </c>
    </row>
    <row r="119" customFormat="false" hidden="false" outlineLevel="0" collapsed="false">
      <c r="A119" s="18" t="inlineStr">
        <is>
          <t xml:space="preserve">1.1.1.1.1.1.3.16.1</t>
        </is>
      </c>
      <c r="B119" s="18" t="inlineStr">
        <is>
          <t xml:space="preserve"/>
        </is>
      </c>
      <c r="C119" s="22" t="inlineStr">
        <is>
          <t xml:space="preserve">Скоба металлическая однолапковая_ / 25-26мм</t>
        </is>
      </c>
      <c r="D119" s="7" t="inlineStr">
        <is>
          <t xml:space="preserve"/>
        </is>
      </c>
      <c r="E119" s="7" t="inlineStr">
        <is>
          <t xml:space="preserve">Двухлапковая</t>
        </is>
      </c>
      <c r="F119" s="7" t="inlineStr">
        <is>
          <t xml:space="preserve">ШТ</t>
        </is>
      </c>
      <c r="G119" s="7" t="inlineStr">
        <is>
          <t xml:space="preserve">1</t>
        </is>
      </c>
      <c r="H119" s="8" t="n">
        <v>300</v>
      </c>
      <c r="I119" s="20" t="n" hidden="false">
        <v>21</v>
      </c>
      <c r="J119" s="19" t="n" hidden="false">
        <v/>
      </c>
      <c r="K119" s="19" t="n" hidden="false">
        <f>I119+J119</f>
        <v>21</v>
      </c>
      <c r="L119" s="19" t="n" hidden="false">
        <f>ROUND(H119*I119,2)</f>
        <v>6300</v>
      </c>
      <c r="M119" s="19" t="n" hidden="false">
        <v/>
      </c>
      <c r="N119" s="19" t="n" hidden="false">
        <f>L119+M119</f>
        <v>6300</v>
      </c>
    </row>
    <row r="120" customFormat="false" hidden="false" outlineLevel="0" collapsed="false">
      <c r="A120" s="18" t="inlineStr">
        <is>
          <t xml:space="preserve">1.1.1.1.1.1.3.16.2</t>
        </is>
      </c>
      <c r="B120" s="18" t="inlineStr">
        <is>
          <t xml:space="preserve"/>
        </is>
      </c>
      <c r="C120" s="22" t="inlineStr">
        <is>
          <t xml:space="preserve">Скоба металлическая однолапковая_ / 31-32мм</t>
        </is>
      </c>
      <c r="D120" s="7" t="inlineStr">
        <is>
          <t xml:space="preserve"/>
        </is>
      </c>
      <c r="E120" s="7" t="inlineStr">
        <is>
          <t xml:space="preserve">Двухлапковая</t>
        </is>
      </c>
      <c r="F120" s="7" t="inlineStr">
        <is>
          <t xml:space="preserve">ШТ</t>
        </is>
      </c>
      <c r="G120" s="7" t="inlineStr">
        <is>
          <t xml:space="preserve">1</t>
        </is>
      </c>
      <c r="H120" s="8" t="n">
        <v>2712</v>
      </c>
      <c r="I120" s="20" t="n" hidden="false">
        <v>25</v>
      </c>
      <c r="J120" s="19" t="n" hidden="false">
        <v/>
      </c>
      <c r="K120" s="19" t="n" hidden="false">
        <f>I120+J120</f>
        <v>25</v>
      </c>
      <c r="L120" s="19" t="n" hidden="false">
        <f>ROUND(H120*I120,2)</f>
        <v>67800</v>
      </c>
      <c r="M120" s="19" t="n" hidden="false">
        <v/>
      </c>
      <c r="N120" s="19" t="n" hidden="false">
        <f>L120+M120</f>
        <v>67800</v>
      </c>
    </row>
    <row r="121" customFormat="false" hidden="false" outlineLevel="0" collapsed="false">
      <c r="A121" s="18" t="inlineStr">
        <is>
          <t xml:space="preserve">1.1.1.1.1.1.3.16.3</t>
        </is>
      </c>
      <c r="B121" s="18" t="inlineStr">
        <is>
          <t xml:space="preserve"/>
        </is>
      </c>
      <c r="C121" s="22" t="inlineStr">
        <is>
          <t xml:space="preserve">Скоба металлическая однолапковая_ / 16-17мм</t>
        </is>
      </c>
      <c r="D121" s="7" t="inlineStr">
        <is>
          <t xml:space="preserve"/>
        </is>
      </c>
      <c r="E121" s="7" t="inlineStr">
        <is>
          <t xml:space="preserve">Универсальный металлический дюбель для бетона и газобетона
малой плотности
для ОКЛ</t>
        </is>
      </c>
      <c r="F121" s="7" t="inlineStr">
        <is>
          <t xml:space="preserve">ШТ</t>
        </is>
      </c>
      <c r="G121" s="7" t="inlineStr">
        <is>
          <t xml:space="preserve">1</t>
        </is>
      </c>
      <c r="H121" s="8" t="n">
        <v>2712</v>
      </c>
      <c r="I121" s="20" t="n" hidden="false">
        <v>7</v>
      </c>
      <c r="J121" s="19" t="n" hidden="false">
        <v/>
      </c>
      <c r="K121" s="19" t="n" hidden="false">
        <f>I121+J121</f>
        <v>7</v>
      </c>
      <c r="L121" s="19" t="n" hidden="false">
        <f>ROUND(H121*I121,2)</f>
        <v>18984</v>
      </c>
      <c r="M121" s="19" t="n" hidden="false">
        <v/>
      </c>
      <c r="N121" s="19" t="n" hidden="false">
        <f>L121+M121</f>
        <v>18984</v>
      </c>
    </row>
    <row r="122" customFormat="false" hidden="false" outlineLevel="0" collapsed="false">
      <c r="A122" s="18" t="inlineStr">
        <is>
          <t xml:space="preserve">1.1.1.1.1.1.3.17</t>
        </is>
      </c>
      <c r="B122" s="18" t="inlineStr">
        <is>
          <t xml:space="preserve"/>
        </is>
      </c>
      <c r="C122" s="18" t="inlineStr">
        <is>
          <t xml:space="preserve">Монтаж лотка электротехнического / перфорированного, неперфорированного</t>
        </is>
      </c>
      <c r="D122" s="7" t="inlineStr">
        <is>
          <t xml:space="preserve"/>
        </is>
      </c>
      <c r="E122" s="7" t="inlineStr">
        <is>
          <t xml:space="preserve">С учетом дополнительных комплектующих.СМР предусматривает дополнительные комплектующие</t>
        </is>
      </c>
      <c r="F122" s="7" t="inlineStr">
        <is>
          <t xml:space="preserve">ПОГ М</t>
        </is>
      </c>
      <c r="G122" s="7" t="inlineStr">
        <is>
          <t xml:space="preserve">1</t>
        </is>
      </c>
      <c r="H122" s="8" t="n">
        <v>525</v>
      </c>
      <c r="I122" s="19" t="n" hidden="false">
        <f>ROUND((L123+L124)/H122,2)</f>
        <v>1087.1</v>
      </c>
      <c r="J122" s="20" t="n" hidden="false">
        <v>1605.6</v>
      </c>
      <c r="K122" s="19" t="n" hidden="false">
        <f>I122+J122</f>
        <v>2692.7</v>
      </c>
      <c r="L122" s="19" t="n" hidden="false">
        <f>ROUND(H122*I122,2)</f>
        <v>570727.5</v>
      </c>
      <c r="M122" s="19" t="n" hidden="false">
        <f>ROUND(H122*J122,2)</f>
        <v>842940</v>
      </c>
      <c r="N122" s="19" t="n" hidden="false">
        <f>L122+M122</f>
        <v>1413667.5</v>
      </c>
    </row>
    <row r="123" customFormat="false" hidden="false" outlineLevel="0" collapsed="false">
      <c r="A123" s="18" t="inlineStr">
        <is>
          <t xml:space="preserve">1.1.1.1.1.1.3.17.1</t>
        </is>
      </c>
      <c r="B123" s="18" t="inlineStr">
        <is>
          <t xml:space="preserve"/>
        </is>
      </c>
      <c r="C123" s="22" t="inlineStr">
        <is>
          <t xml:space="preserve">Лоток электротехнический перфорированный осн.400мм H=80мм</t>
        </is>
      </c>
      <c r="D123" s="7" t="inlineStr">
        <is>
          <t xml:space="preserve"/>
        </is>
      </c>
      <c r="E123" s="7" t="inlineStr">
        <is>
          <t xml:space="preserve">Без учета дополнительных комплектующих
ДКС,Ostec</t>
        </is>
      </c>
      <c r="F123" s="7" t="inlineStr">
        <is>
          <t xml:space="preserve">М</t>
        </is>
      </c>
      <c r="G123" s="7" t="inlineStr">
        <is>
          <t xml:space="preserve">1</t>
        </is>
      </c>
      <c r="H123" s="8" t="n">
        <v>525</v>
      </c>
      <c r="I123" s="23" t="n" hidden="false">
        <v>831.78</v>
      </c>
      <c r="J123" s="19" t="n" hidden="false">
        <v/>
      </c>
      <c r="K123" s="19" t="n" hidden="false">
        <f>I123+J123</f>
        <v>831.78</v>
      </c>
      <c r="L123" s="19" t="n" hidden="false">
        <f>ROUND(H123*I123,2)</f>
        <v>436684.5</v>
      </c>
      <c r="M123" s="19" t="n" hidden="false">
        <v/>
      </c>
      <c r="N123" s="19" t="n" hidden="false">
        <f>L123+M123</f>
        <v>436684.5</v>
      </c>
    </row>
    <row r="124" customFormat="false" hidden="false" outlineLevel="0" collapsed="false">
      <c r="A124" s="18" t="inlineStr">
        <is>
          <t xml:space="preserve">1.1.1.1.1.1.3.17.2</t>
        </is>
      </c>
      <c r="B124" s="18" t="inlineStr">
        <is>
          <t xml:space="preserve"/>
        </is>
      </c>
      <c r="C124" s="22" t="inlineStr">
        <is>
          <t xml:space="preserve">Крышка на лоток осн.400мм</t>
        </is>
      </c>
      <c r="D124" s="7" t="inlineStr">
        <is>
          <t xml:space="preserve"/>
        </is>
      </c>
      <c r="E124" s="7" t="inlineStr">
        <is>
          <t xml:space="preserve">Без учета дополнительных комплектующих
ДКС,Ostec</t>
        </is>
      </c>
      <c r="F124" s="7" t="inlineStr">
        <is>
          <t xml:space="preserve">М</t>
        </is>
      </c>
      <c r="G124" s="7" t="inlineStr">
        <is>
          <t xml:space="preserve">1</t>
        </is>
      </c>
      <c r="H124" s="8" t="n">
        <v>525</v>
      </c>
      <c r="I124" s="23" t="n" hidden="false">
        <v>255.32</v>
      </c>
      <c r="J124" s="19" t="n" hidden="false">
        <v/>
      </c>
      <c r="K124" s="19" t="n" hidden="false">
        <f>I124+J124</f>
        <v>255.32</v>
      </c>
      <c r="L124" s="19" t="n" hidden="false">
        <f>ROUND(H124*I124,2)</f>
        <v>134043</v>
      </c>
      <c r="M124" s="19" t="n" hidden="false">
        <v/>
      </c>
      <c r="N124" s="19" t="n" hidden="false">
        <f>L124+M124</f>
        <v>134043</v>
      </c>
    </row>
    <row r="125" customFormat="false" hidden="false" outlineLevel="0" collapsed="false">
      <c r="A125" s="14" t="inlineStr">
        <is>
          <t xml:space="preserve">1.1.1.1.1.1.4</t>
        </is>
      </c>
      <c r="B125" s="14" t="inlineStr">
        <is>
          <t xml:space="preserve"/>
        </is>
      </c>
      <c r="C125" s="14" t="inlineStr">
        <is>
          <t xml:space="preserve">Монтаж электроустановочных изделий</t>
        </is>
      </c>
      <c r="D125" s="6" t="inlineStr">
        <is>
          <t xml:space="preserve"/>
        </is>
      </c>
      <c r="E125" s="6" t="inlineStr">
        <is>
          <t xml:space="preserve"/>
        </is>
      </c>
      <c r="F125" s="6" t="inlineStr">
        <is>
          <t xml:space="preserve"/>
        </is>
      </c>
      <c r="G125" s="6" t="inlineStr">
        <is>
          <t xml:space="preserve"/>
        </is>
      </c>
      <c r="H125" s="15" t="n">
        <v/>
      </c>
      <c r="I125" s="16" t="n" hidden="false">
        <v/>
      </c>
      <c r="J125" s="16" t="n" hidden="false">
        <v/>
      </c>
      <c r="K125" s="16" t="n" hidden="false">
        <v/>
      </c>
      <c r="L125" s="16" t="n" hidden="false">
        <f>L126+L133+L137+L139</f>
        <v>75052.95</v>
      </c>
      <c r="M125" s="16" t="n" hidden="false">
        <f>M126+M133+M137+M139</f>
        <v>423169.6</v>
      </c>
      <c r="N125" s="16" t="n" hidden="false">
        <f>N126+N133+N137+N139</f>
        <v>498222.55</v>
      </c>
    </row>
    <row r="126" customFormat="false" hidden="false" outlineLevel="0" collapsed="false">
      <c r="A126" s="18" t="inlineStr">
        <is>
          <t xml:space="preserve">1.1.1.1.1.1.4.1</t>
        </is>
      </c>
      <c r="B126" s="18" t="inlineStr">
        <is>
          <t xml:space="preserve"/>
        </is>
      </c>
      <c r="C126" s="18" t="inlineStr">
        <is>
          <t xml:space="preserve">Монтаж электрических оконечных устройств / выключатель, переключатель</t>
        </is>
      </c>
      <c r="D126" s="7" t="inlineStr">
        <is>
          <t xml:space="preserve">Выгружается из БО по объектам BIM-КЦ</t>
        </is>
      </c>
      <c r="E126" s="7" t="inlineStr">
        <is>
          <t xml:space="preserve"/>
        </is>
      </c>
      <c r="F126" s="7" t="inlineStr">
        <is>
          <t xml:space="preserve">ШТ</t>
        </is>
      </c>
      <c r="G126" s="7" t="inlineStr">
        <is>
          <t xml:space="preserve">1</t>
        </is>
      </c>
      <c r="H126" s="8" t="n">
        <v>159</v>
      </c>
      <c r="I126" s="19" t="n" hidden="false">
        <f>ROUND((L127+L128+L129+L130+L131+L132)/H126,2)</f>
        <v>155.28</v>
      </c>
      <c r="J126" s="20" t="n" hidden="false">
        <v>764.8</v>
      </c>
      <c r="K126" s="19" t="n" hidden="false">
        <f>I126+J126</f>
        <v>920.08</v>
      </c>
      <c r="L126" s="19" t="n" hidden="false">
        <f>ROUND(H126*I126,2)</f>
        <v>24689.52</v>
      </c>
      <c r="M126" s="19" t="n" hidden="false">
        <f>ROUND(H126*J126,2)</f>
        <v>121603.2</v>
      </c>
      <c r="N126" s="19" t="n" hidden="false">
        <f>L126+M126</f>
        <v>146292.72</v>
      </c>
    </row>
    <row r="127" customFormat="false" hidden="false" outlineLevel="0" collapsed="false">
      <c r="A127" s="18" t="inlineStr">
        <is>
          <t xml:space="preserve">1.1.1.1.1.1.4.1.1</t>
        </is>
      </c>
      <c r="B127" s="18" t="inlineStr">
        <is>
          <t xml:space="preserve"/>
        </is>
      </c>
      <c r="C127" s="22" t="inlineStr">
        <is>
          <t xml:space="preserve">Рамка Schneider Electric Glossa_ / белый / 1 пост / GSL000101</t>
        </is>
      </c>
      <c r="D127" s="7" t="inlineStr">
        <is>
          <t xml:space="preserve"/>
        </is>
      </c>
      <c r="E127" s="7" t="inlineStr">
        <is>
          <t xml:space="preserve">LK60, цвет Белый</t>
        </is>
      </c>
      <c r="F127" s="7" t="inlineStr">
        <is>
          <t xml:space="preserve">ШТ</t>
        </is>
      </c>
      <c r="G127" s="7" t="inlineStr">
        <is>
          <t xml:space="preserve">1</t>
        </is>
      </c>
      <c r="H127" s="8" t="n">
        <v>159</v>
      </c>
      <c r="I127" s="23" t="n" hidden="false">
        <v>10.66</v>
      </c>
      <c r="J127" s="19" t="n" hidden="false">
        <v/>
      </c>
      <c r="K127" s="19" t="n" hidden="false">
        <f>I127+J127</f>
        <v>10.66</v>
      </c>
      <c r="L127" s="19" t="n" hidden="false">
        <f>ROUND(H127*I127,2)</f>
        <v>1694.94</v>
      </c>
      <c r="M127" s="19" t="n" hidden="false">
        <v/>
      </c>
      <c r="N127" s="19" t="n" hidden="false">
        <f>L127+M127</f>
        <v>1694.94</v>
      </c>
    </row>
    <row r="128" customFormat="false" hidden="false" outlineLevel="0" collapsed="false">
      <c r="A128" s="18" t="inlineStr">
        <is>
          <t xml:space="preserve">1.1.1.1.1.1.4.1.2</t>
        </is>
      </c>
      <c r="B128" s="18" t="inlineStr">
        <is>
          <t xml:space="preserve"/>
        </is>
      </c>
      <c r="C128" s="22" t="inlineStr">
        <is>
          <t xml:space="preserve">Переключатель_ / проходной/одноклавишный/открытой установки / 10А, 220В, IP20</t>
        </is>
      </c>
      <c r="D128" s="7" t="inlineStr">
        <is>
          <t xml:space="preserve"/>
        </is>
      </c>
      <c r="E128" s="7" t="inlineStr">
        <is>
          <t xml:space="preserve">Переключатель проходной одноклавишный скрытой установки, 10А, 250В, IP44 белый</t>
        </is>
      </c>
      <c r="F128" s="7" t="inlineStr">
        <is>
          <t xml:space="preserve">ШТ</t>
        </is>
      </c>
      <c r="G128" s="7" t="inlineStr">
        <is>
          <t xml:space="preserve">1</t>
        </is>
      </c>
      <c r="H128" s="8" t="n">
        <v>30</v>
      </c>
      <c r="I128" s="20" t="n" hidden="false">
        <v>300</v>
      </c>
      <c r="J128" s="19" t="n" hidden="false">
        <v/>
      </c>
      <c r="K128" s="19" t="n" hidden="false">
        <f>I128+J128</f>
        <v>300</v>
      </c>
      <c r="L128" s="19" t="n" hidden="false">
        <f>ROUND(H128*I128,2)</f>
        <v>9000</v>
      </c>
      <c r="M128" s="19" t="n" hidden="false">
        <v/>
      </c>
      <c r="N128" s="19" t="n" hidden="false">
        <f>L128+M128</f>
        <v>9000</v>
      </c>
    </row>
    <row r="129" customFormat="false" hidden="false" outlineLevel="0" collapsed="false">
      <c r="A129" s="18" t="inlineStr">
        <is>
          <t xml:space="preserve">1.1.1.1.1.1.4.1.3</t>
        </is>
      </c>
      <c r="B129" s="18" t="inlineStr">
        <is>
          <t xml:space="preserve"/>
        </is>
      </c>
      <c r="C129" s="22" t="inlineStr">
        <is>
          <t xml:space="preserve">Выключатель Schneider Electric Этюд_/одноклавишный</t>
        </is>
      </c>
      <c r="D129" s="7" t="inlineStr">
        <is>
          <t xml:space="preserve"/>
        </is>
      </c>
      <c r="E129" s="7" t="inlineStr">
        <is>
          <t xml:space="preserve">LK60,  Выключатель 1-кл. скрытой установки 10А, IP44</t>
        </is>
      </c>
      <c r="F129" s="7" t="inlineStr">
        <is>
          <t xml:space="preserve">ШТ</t>
        </is>
      </c>
      <c r="G129" s="7" t="inlineStr">
        <is>
          <t xml:space="preserve">1</t>
        </is>
      </c>
      <c r="H129" s="8" t="n">
        <v>31</v>
      </c>
      <c r="I129" s="23" t="n" hidden="false">
        <v>74.59</v>
      </c>
      <c r="J129" s="19" t="n" hidden="false">
        <v/>
      </c>
      <c r="K129" s="19" t="n" hidden="false">
        <f>I129+J129</f>
        <v>74.59</v>
      </c>
      <c r="L129" s="19" t="n" hidden="false">
        <f>ROUND(H129*I129,2)</f>
        <v>2312.29</v>
      </c>
      <c r="M129" s="19" t="n" hidden="false">
        <v/>
      </c>
      <c r="N129" s="19" t="n" hidden="false">
        <f>L129+M129</f>
        <v>2312.29</v>
      </c>
    </row>
    <row r="130" customFormat="false" hidden="false" outlineLevel="0" collapsed="false">
      <c r="A130" s="18" t="inlineStr">
        <is>
          <t xml:space="preserve">1.1.1.1.1.1.4.1.4</t>
        </is>
      </c>
      <c r="B130" s="18" t="inlineStr">
        <is>
          <t xml:space="preserve"/>
        </is>
      </c>
      <c r="C130" s="22" t="inlineStr">
        <is>
          <t xml:space="preserve">Выключатель Трехклавишный Скрытый 10А 220...250В IP20 Белый</t>
        </is>
      </c>
      <c r="D130" s="7" t="inlineStr">
        <is>
          <t xml:space="preserve"/>
        </is>
      </c>
      <c r="E130" s="7" t="inlineStr">
        <is>
          <t xml:space="preserve">Выключатель трехклавишный LK60, цвет Белый</t>
        </is>
      </c>
      <c r="F130" s="7" t="inlineStr">
        <is>
          <t xml:space="preserve">ШТ</t>
        </is>
      </c>
      <c r="G130" s="7" t="inlineStr">
        <is>
          <t xml:space="preserve">1</t>
        </is>
      </c>
      <c r="H130" s="8" t="n">
        <v>1</v>
      </c>
      <c r="I130" s="23" t="n" hidden="false">
        <v>153.46</v>
      </c>
      <c r="J130" s="19" t="n" hidden="false">
        <v/>
      </c>
      <c r="K130" s="19" t="n" hidden="false">
        <f>I130+J130</f>
        <v>153.46</v>
      </c>
      <c r="L130" s="19" t="n" hidden="false">
        <f>ROUND(H130*I130,2)</f>
        <v>153.46</v>
      </c>
      <c r="M130" s="19" t="n" hidden="false">
        <v/>
      </c>
      <c r="N130" s="19" t="n" hidden="false">
        <f>L130+M130</f>
        <v>153.46</v>
      </c>
    </row>
    <row r="131" customFormat="false" hidden="false" outlineLevel="0" collapsed="false">
      <c r="A131" s="18" t="inlineStr">
        <is>
          <t xml:space="preserve">1.1.1.1.1.1.4.1.5</t>
        </is>
      </c>
      <c r="B131" s="18" t="inlineStr">
        <is>
          <t xml:space="preserve"/>
        </is>
      </c>
      <c r="C131" s="22" t="inlineStr">
        <is>
          <t xml:space="preserve">Выключатель Одноклавишный Скрытый 10А 220...250В IP20 Белый</t>
        </is>
      </c>
      <c r="D131" s="7" t="inlineStr">
        <is>
          <t xml:space="preserve"/>
        </is>
      </c>
      <c r="E131" s="7" t="inlineStr">
        <is>
          <t xml:space="preserve">Выключатель одноклавишный, одинарный, 250В, 16А, IP20, скрытый монтаж LK60, цвет Белый</t>
        </is>
      </c>
      <c r="F131" s="7" t="inlineStr">
        <is>
          <t xml:space="preserve">ШТ</t>
        </is>
      </c>
      <c r="G131" s="7" t="inlineStr">
        <is>
          <t xml:space="preserve">1</t>
        </is>
      </c>
      <c r="H131" s="8" t="n">
        <v>69</v>
      </c>
      <c r="I131" s="23" t="n" hidden="false">
        <v>81.86</v>
      </c>
      <c r="J131" s="19" t="n" hidden="false">
        <v/>
      </c>
      <c r="K131" s="19" t="n" hidden="false">
        <f>I131+J131</f>
        <v>81.86</v>
      </c>
      <c r="L131" s="19" t="n" hidden="false">
        <f>ROUND(H131*I131,2)</f>
        <v>5648.34</v>
      </c>
      <c r="M131" s="19" t="n" hidden="false">
        <v/>
      </c>
      <c r="N131" s="19" t="n" hidden="false">
        <f>L131+M131</f>
        <v>5648.34</v>
      </c>
    </row>
    <row r="132" customFormat="false" hidden="false" outlineLevel="0" collapsed="false">
      <c r="A132" s="18" t="inlineStr">
        <is>
          <t xml:space="preserve">1.1.1.1.1.1.4.1.6</t>
        </is>
      </c>
      <c r="B132" s="18" t="inlineStr">
        <is>
          <t xml:space="preserve"/>
        </is>
      </c>
      <c r="C132" s="22" t="inlineStr">
        <is>
          <t xml:space="preserve">Выключатель Двухклавишный Скрытый 10А 220...250В IP20 Белый</t>
        </is>
      </c>
      <c r="D132" s="7" t="inlineStr">
        <is>
          <t xml:space="preserve"/>
        </is>
      </c>
      <c r="E132" s="7" t="inlineStr">
        <is>
          <t xml:space="preserve">Выключатель двухклавишный, 250В, 16А, IP20, скрытый монтаж LK60, цвет Белый</t>
        </is>
      </c>
      <c r="F132" s="7" t="inlineStr">
        <is>
          <t xml:space="preserve">ШТ</t>
        </is>
      </c>
      <c r="G132" s="7" t="inlineStr">
        <is>
          <t xml:space="preserve">1</t>
        </is>
      </c>
      <c r="H132" s="8" t="n">
        <v>28</v>
      </c>
      <c r="I132" s="20" t="n" hidden="false">
        <v>210</v>
      </c>
      <c r="J132" s="19" t="n" hidden="false">
        <v/>
      </c>
      <c r="K132" s="19" t="n" hidden="false">
        <f>I132+J132</f>
        <v>210</v>
      </c>
      <c r="L132" s="19" t="n" hidden="false">
        <f>ROUND(H132*I132,2)</f>
        <v>5880</v>
      </c>
      <c r="M132" s="19" t="n" hidden="false">
        <v/>
      </c>
      <c r="N132" s="19" t="n" hidden="false">
        <f>L132+M132</f>
        <v>5880</v>
      </c>
    </row>
    <row r="133" customFormat="false" hidden="false" outlineLevel="0" collapsed="false">
      <c r="A133" s="18" t="inlineStr">
        <is>
          <t xml:space="preserve">1.1.1.1.1.1.4.2</t>
        </is>
      </c>
      <c r="B133" s="18" t="inlineStr">
        <is>
          <t xml:space="preserve"/>
        </is>
      </c>
      <c r="C133" s="18" t="inlineStr">
        <is>
          <t xml:space="preserve">Монтаж электрических оконечных устройств / розетка</t>
        </is>
      </c>
      <c r="D133" s="7" t="inlineStr">
        <is>
          <t xml:space="preserve">Выгружается из БО по объектам BIM-КЦ</t>
        </is>
      </c>
      <c r="E133" s="7" t="inlineStr">
        <is>
          <t xml:space="preserve"/>
        </is>
      </c>
      <c r="F133" s="7" t="inlineStr">
        <is>
          <t xml:space="preserve">ШТ</t>
        </is>
      </c>
      <c r="G133" s="7" t="inlineStr">
        <is>
          <t xml:space="preserve">1</t>
        </is>
      </c>
      <c r="H133" s="8" t="n">
        <v>166</v>
      </c>
      <c r="I133" s="19" t="n" hidden="false">
        <f>ROUND((L134+L135+L136)/H133,2)</f>
        <v>167.23</v>
      </c>
      <c r="J133" s="20" t="n" hidden="false">
        <v>764.8</v>
      </c>
      <c r="K133" s="19" t="n" hidden="false">
        <f>I133+J133</f>
        <v>932.03</v>
      </c>
      <c r="L133" s="19" t="n" hidden="false">
        <f>ROUND(H133*I133,2)</f>
        <v>27760.18</v>
      </c>
      <c r="M133" s="19" t="n" hidden="false">
        <f>ROUND(H133*J133,2)</f>
        <v>126956.8</v>
      </c>
      <c r="N133" s="19" t="n" hidden="false">
        <f>L133+M133</f>
        <v>154716.98</v>
      </c>
    </row>
    <row r="134" customFormat="false" hidden="false" outlineLevel="0" collapsed="false">
      <c r="A134" s="18" t="inlineStr">
        <is>
          <t xml:space="preserve">1.1.1.1.1.1.4.2.1</t>
        </is>
      </c>
      <c r="B134" s="18" t="inlineStr">
        <is>
          <t xml:space="preserve"/>
        </is>
      </c>
      <c r="C134" s="22" t="inlineStr">
        <is>
          <t xml:space="preserve">Розетка Открытая 1п 2P+PE 16А IP20 220...250В з/к з/ш Белый</t>
        </is>
      </c>
      <c r="D134" s="7" t="inlineStr">
        <is>
          <t xml:space="preserve"/>
        </is>
      </c>
      <c r="E134" s="7" t="inlineStr">
        <is>
          <t xml:space="preserve">Розетка Скрытая EWR16-028-90</t>
        </is>
      </c>
      <c r="F134" s="7" t="inlineStr">
        <is>
          <t xml:space="preserve">ШТ</t>
        </is>
      </c>
      <c r="G134" s="7" t="inlineStr">
        <is>
          <t xml:space="preserve">1</t>
        </is>
      </c>
      <c r="H134" s="8" t="n">
        <v>166</v>
      </c>
      <c r="I134" s="20" t="n" hidden="false">
        <v>153.36</v>
      </c>
      <c r="J134" s="19" t="n" hidden="false">
        <v/>
      </c>
      <c r="K134" s="19" t="n" hidden="false">
        <f>I134+J134</f>
        <v>153.36</v>
      </c>
      <c r="L134" s="19" t="n" hidden="false">
        <f>ROUND(H134*I134,2)</f>
        <v>25457.76</v>
      </c>
      <c r="M134" s="19" t="n" hidden="false">
        <v/>
      </c>
      <c r="N134" s="19" t="n" hidden="false">
        <f>L134+M134</f>
        <v>25457.76</v>
      </c>
    </row>
    <row r="135" customFormat="false" hidden="false" outlineLevel="0" collapsed="false">
      <c r="A135" s="18" t="inlineStr">
        <is>
          <t xml:space="preserve">1.1.1.1.1.1.4.2.2</t>
        </is>
      </c>
      <c r="B135" s="18" t="inlineStr">
        <is>
          <t xml:space="preserve"/>
        </is>
      </c>
      <c r="C135" s="22" t="inlineStr">
        <is>
          <t xml:space="preserve">Рамка Schneider Electric Glossa_ / белый / 2 поста / GSL000102</t>
        </is>
      </c>
      <c r="D135" s="7" t="inlineStr">
        <is>
          <t xml:space="preserve"/>
        </is>
      </c>
      <c r="E135" s="7" t="inlineStr">
        <is>
          <t xml:space="preserve">EWM-G-302-10</t>
        </is>
      </c>
      <c r="F135" s="7" t="inlineStr">
        <is>
          <t xml:space="preserve">ШТ</t>
        </is>
      </c>
      <c r="G135" s="7" t="inlineStr">
        <is>
          <t xml:space="preserve">1</t>
        </is>
      </c>
      <c r="H135" s="8" t="n">
        <v>85</v>
      </c>
      <c r="I135" s="23" t="n" hidden="false">
        <v>16.93</v>
      </c>
      <c r="J135" s="19" t="n" hidden="false">
        <v/>
      </c>
      <c r="K135" s="19" t="n" hidden="false">
        <f>I135+J135</f>
        <v>16.93</v>
      </c>
      <c r="L135" s="19" t="n" hidden="false">
        <f>ROUND(H135*I135,2)</f>
        <v>1439.05</v>
      </c>
      <c r="M135" s="19" t="n" hidden="false">
        <v/>
      </c>
      <c r="N135" s="19" t="n" hidden="false">
        <f>L135+M135</f>
        <v>1439.05</v>
      </c>
    </row>
    <row r="136" customFormat="false" hidden="false" outlineLevel="0" collapsed="false">
      <c r="A136" s="18" t="inlineStr">
        <is>
          <t xml:space="preserve">1.1.1.1.1.1.4.2.3</t>
        </is>
      </c>
      <c r="B136" s="18" t="inlineStr">
        <is>
          <t xml:space="preserve"/>
        </is>
      </c>
      <c r="C136" s="22" t="inlineStr">
        <is>
          <t xml:space="preserve">Рамка Schneider Electric Glossa_ / белый / 1 пост / GSL000101</t>
        </is>
      </c>
      <c r="D136" s="7" t="inlineStr">
        <is>
          <t xml:space="preserve"/>
        </is>
      </c>
      <c r="E136" s="7" t="inlineStr">
        <is>
          <t xml:space="preserve">EWM-G-301-10</t>
        </is>
      </c>
      <c r="F136" s="7" t="inlineStr">
        <is>
          <t xml:space="preserve">ШТ</t>
        </is>
      </c>
      <c r="G136" s="7" t="inlineStr">
        <is>
          <t xml:space="preserve">1</t>
        </is>
      </c>
      <c r="H136" s="8" t="n">
        <v>81</v>
      </c>
      <c r="I136" s="23" t="n" hidden="false">
        <v>10.66</v>
      </c>
      <c r="J136" s="19" t="n" hidden="false">
        <v/>
      </c>
      <c r="K136" s="19" t="n" hidden="false">
        <f>I136+J136</f>
        <v>10.66</v>
      </c>
      <c r="L136" s="19" t="n" hidden="false">
        <f>ROUND(H136*I136,2)</f>
        <v>863.46</v>
      </c>
      <c r="M136" s="19" t="n" hidden="false">
        <v/>
      </c>
      <c r="N136" s="19" t="n" hidden="false">
        <f>L136+M136</f>
        <v>863.46</v>
      </c>
    </row>
    <row r="137" customFormat="false" hidden="false" outlineLevel="0" collapsed="false">
      <c r="A137" s="18" t="inlineStr">
        <is>
          <t xml:space="preserve">1.1.1.1.1.1.4.3</t>
        </is>
      </c>
      <c r="B137" s="18" t="inlineStr">
        <is>
          <t xml:space="preserve"/>
        </is>
      </c>
      <c r="C137" s="18" t="inlineStr">
        <is>
          <t xml:space="preserve">Монтаж коробки распределительной, распаячной</t>
        </is>
      </c>
      <c r="D137" s="7" t="inlineStr">
        <is>
          <t xml:space="preserve">Выгружается из БО по объектам BIM-КЦ</t>
        </is>
      </c>
      <c r="E137" s="7" t="inlineStr">
        <is>
          <t xml:space="preserve"/>
        </is>
      </c>
      <c r="F137" s="7" t="inlineStr">
        <is>
          <t xml:space="preserve">ШТ</t>
        </is>
      </c>
      <c r="G137" s="7" t="inlineStr">
        <is>
          <t xml:space="preserve">1</t>
        </is>
      </c>
      <c r="H137" s="8" t="n">
        <v>127</v>
      </c>
      <c r="I137" s="19" t="n" hidden="false">
        <f>ROUND((L138)/H137,2)</f>
        <v>11</v>
      </c>
      <c r="J137" s="20" t="n" hidden="false">
        <v>764.8</v>
      </c>
      <c r="K137" s="19" t="n" hidden="false">
        <f>I137+J137</f>
        <v>775.8</v>
      </c>
      <c r="L137" s="19" t="n" hidden="false">
        <f>ROUND(H137*I137,2)</f>
        <v>1397</v>
      </c>
      <c r="M137" s="19" t="n" hidden="false">
        <f>ROUND(H137*J137,2)</f>
        <v>97129.6</v>
      </c>
      <c r="N137" s="19" t="n" hidden="false">
        <f>L137+M137</f>
        <v>98526.6</v>
      </c>
    </row>
    <row r="138" customFormat="false" hidden="false" outlineLevel="0" collapsed="false">
      <c r="A138" s="18" t="inlineStr">
        <is>
          <t xml:space="preserve">1.1.1.1.1.1.4.3.1</t>
        </is>
      </c>
      <c r="B138" s="18" t="inlineStr">
        <is>
          <t xml:space="preserve"/>
        </is>
      </c>
      <c r="C138" s="22" t="inlineStr">
        <is>
          <t xml:space="preserve">Коробка распаячная_ / Круглая / 80х40 / КМ41004 (UKT01-080-040-000)</t>
        </is>
      </c>
      <c r="D138" s="7" t="inlineStr">
        <is>
          <t xml:space="preserve"/>
        </is>
      </c>
      <c r="E138" s="7" t="inlineStr">
        <is>
          <t xml:space="preserve">КМ40002 UKT10-065-040-000</t>
        </is>
      </c>
      <c r="F138" s="7" t="inlineStr">
        <is>
          <t xml:space="preserve">ШТ</t>
        </is>
      </c>
      <c r="G138" s="7" t="inlineStr">
        <is>
          <t xml:space="preserve">1</t>
        </is>
      </c>
      <c r="H138" s="8" t="n">
        <v>127</v>
      </c>
      <c r="I138" s="20" t="n" hidden="false">
        <v>11</v>
      </c>
      <c r="J138" s="19" t="n" hidden="false">
        <v/>
      </c>
      <c r="K138" s="19" t="n" hidden="false">
        <f>I138+J138</f>
        <v>11</v>
      </c>
      <c r="L138" s="19" t="n" hidden="false">
        <f>ROUND(H138*I138,2)</f>
        <v>1397</v>
      </c>
      <c r="M138" s="19" t="n" hidden="false">
        <v/>
      </c>
      <c r="N138" s="19" t="n" hidden="false">
        <f>L138+M138</f>
        <v>1397</v>
      </c>
    </row>
    <row r="139" customFormat="false" hidden="false" outlineLevel="0" collapsed="false">
      <c r="A139" s="18" t="inlineStr">
        <is>
          <t xml:space="preserve">1.1.1.1.1.1.4.4</t>
        </is>
      </c>
      <c r="B139" s="18" t="inlineStr">
        <is>
          <t xml:space="preserve"/>
        </is>
      </c>
      <c r="C139" s="18" t="inlineStr">
        <is>
          <t xml:space="preserve">Монтаж подрозетников, установочных, монтажных коробок в подготовленные отверстия / в ЖБИ, ПГП, газобетон, акотек</t>
        </is>
      </c>
      <c r="D139" s="7" t="inlineStr">
        <is>
          <t xml:space="preserve">Выгружается из БО по объектам BIM-КЦ</t>
        </is>
      </c>
      <c r="E139" s="7" t="inlineStr">
        <is>
          <t xml:space="preserve"/>
        </is>
      </c>
      <c r="F139" s="7" t="inlineStr">
        <is>
          <t xml:space="preserve">ШТ</t>
        </is>
      </c>
      <c r="G139" s="7" t="inlineStr">
        <is>
          <t xml:space="preserve">1</t>
        </is>
      </c>
      <c r="H139" s="8" t="n">
        <v>325</v>
      </c>
      <c r="I139" s="19" t="n" hidden="false">
        <f>ROUND((L140+L141)/H139,2)</f>
        <v>65.25</v>
      </c>
      <c r="J139" s="20" t="n" hidden="false">
        <v>238.4</v>
      </c>
      <c r="K139" s="19" t="n" hidden="false">
        <f>I139+J139</f>
        <v>303.65</v>
      </c>
      <c r="L139" s="19" t="n" hidden="false">
        <f>ROUND(H139*I139,2)</f>
        <v>21206.25</v>
      </c>
      <c r="M139" s="19" t="n" hidden="false">
        <f>ROUND(H139*J139,2)</f>
        <v>77480</v>
      </c>
      <c r="N139" s="19" t="n" hidden="false">
        <f>L139+M139</f>
        <v>98686.25</v>
      </c>
    </row>
    <row r="140" customFormat="false" hidden="false" outlineLevel="0" collapsed="false">
      <c r="A140" s="18" t="inlineStr">
        <is>
          <t xml:space="preserve">1.1.1.1.1.1.4.4.1</t>
        </is>
      </c>
      <c r="B140" s="18" t="inlineStr">
        <is>
          <t xml:space="preserve"/>
        </is>
      </c>
      <c r="C140" s="22" t="inlineStr">
        <is>
          <t xml:space="preserve">Смесь штукатурная гипсовая_</t>
        </is>
      </c>
      <c r="D140" s="7" t="inlineStr">
        <is>
          <t xml:space="preserve"/>
        </is>
      </c>
      <c r="E140" s="7" t="inlineStr">
        <is>
          <t xml:space="preserve"/>
        </is>
      </c>
      <c r="F140" s="7" t="inlineStr">
        <is>
          <t xml:space="preserve">КГ</t>
        </is>
      </c>
      <c r="G140" s="7" t="inlineStr">
        <is>
          <t xml:space="preserve">0.3</t>
        </is>
      </c>
      <c r="H140" s="8" t="n">
        <v>29.25</v>
      </c>
      <c r="I140" s="20" t="n" hidden="false">
        <v>565</v>
      </c>
      <c r="J140" s="19" t="n" hidden="false">
        <v/>
      </c>
      <c r="K140" s="19" t="n" hidden="false">
        <f>I140+J140</f>
        <v>565</v>
      </c>
      <c r="L140" s="19" t="n" hidden="false">
        <f>ROUND(H140*I140,2)</f>
        <v>16526.25</v>
      </c>
      <c r="M140" s="19" t="n" hidden="false">
        <v/>
      </c>
      <c r="N140" s="19" t="n" hidden="false">
        <f>L140+M140</f>
        <v>16526.25</v>
      </c>
    </row>
    <row r="141" customFormat="false" hidden="false" outlineLevel="0" collapsed="false">
      <c r="A141" s="18" t="inlineStr">
        <is>
          <t xml:space="preserve">1.1.1.1.1.1.4.4.2</t>
        </is>
      </c>
      <c r="B141" s="18" t="inlineStr">
        <is>
          <t xml:space="preserve"/>
        </is>
      </c>
      <c r="C141" s="22" t="inlineStr">
        <is>
          <t xml:space="preserve">Коробка установочная круглая D=68мм h=40мм IP20 пластик тип установки скрытый для твердых стен б/крышки б/вводов</t>
        </is>
      </c>
      <c r="D141" s="7" t="inlineStr">
        <is>
          <t xml:space="preserve"/>
        </is>
      </c>
      <c r="E141" s="7" t="inlineStr">
        <is>
          <t xml:space="preserve"/>
        </is>
      </c>
      <c r="F141" s="7" t="inlineStr">
        <is>
          <t xml:space="preserve">ШТ</t>
        </is>
      </c>
      <c r="G141" s="7" t="inlineStr">
        <is>
          <t xml:space="preserve">1</t>
        </is>
      </c>
      <c r="H141" s="8" t="n">
        <v>325</v>
      </c>
      <c r="I141" s="20" t="n" hidden="false">
        <v>14.4</v>
      </c>
      <c r="J141" s="19" t="n" hidden="false">
        <v/>
      </c>
      <c r="K141" s="19" t="n" hidden="false">
        <f>I141+J141</f>
        <v>14.4</v>
      </c>
      <c r="L141" s="19" t="n" hidden="false">
        <f>ROUND(H141*I141,2)</f>
        <v>4680</v>
      </c>
      <c r="M141" s="19" t="n" hidden="false">
        <v/>
      </c>
      <c r="N141" s="19" t="n" hidden="false">
        <f>L141+M141</f>
        <v>4680</v>
      </c>
    </row>
    <row r="142" customFormat="false" hidden="false" outlineLevel="0" collapsed="false">
      <c r="A142" s="14" t="inlineStr">
        <is>
          <t xml:space="preserve">1.1.1.1.1.1.5</t>
        </is>
      </c>
      <c r="B142" s="14" t="inlineStr">
        <is>
          <t xml:space="preserve"/>
        </is>
      </c>
      <c r="C142" s="14" t="inlineStr">
        <is>
          <t xml:space="preserve">Монтаж светотехнического оборудования</t>
        </is>
      </c>
      <c r="D142" s="6" t="inlineStr">
        <is>
          <t xml:space="preserve"/>
        </is>
      </c>
      <c r="E142" s="6" t="inlineStr">
        <is>
          <t xml:space="preserve"/>
        </is>
      </c>
      <c r="F142" s="6" t="inlineStr">
        <is>
          <t xml:space="preserve"/>
        </is>
      </c>
      <c r="G142" s="6" t="inlineStr">
        <is>
          <t xml:space="preserve"/>
        </is>
      </c>
      <c r="H142" s="15" t="n">
        <v/>
      </c>
      <c r="I142" s="16" t="n" hidden="false">
        <v/>
      </c>
      <c r="J142" s="16" t="n" hidden="false">
        <v/>
      </c>
      <c r="K142" s="16" t="n" hidden="false">
        <v/>
      </c>
      <c r="L142" s="16" t="n" hidden="false">
        <f>L143+L148+L151+L154+L159+L160+L163</f>
        <v>4792223.45</v>
      </c>
      <c r="M142" s="16" t="n" hidden="false">
        <f>M143+M148+M151+M154+M159+M160+M163</f>
        <v>1055579.2</v>
      </c>
      <c r="N142" s="16" t="n" hidden="false">
        <f>N143+N148+N151+N154+N159+N160+N163</f>
        <v>5847802.65</v>
      </c>
    </row>
    <row r="143" customFormat="false" hidden="false" outlineLevel="0" collapsed="false">
      <c r="A143" s="18" t="inlineStr">
        <is>
          <t xml:space="preserve">1.1.1.1.1.1.5.1</t>
        </is>
      </c>
      <c r="B143" s="18" t="inlineStr">
        <is>
          <t xml:space="preserve"/>
        </is>
      </c>
      <c r="C143" s="18" t="inlineStr">
        <is>
          <t xml:space="preserve">Монтаж светильника / накладной</t>
        </is>
      </c>
      <c r="D143" s="7" t="inlineStr">
        <is>
          <t xml:space="preserve">Выгружается из БО по объектам BIM-КЦ</t>
        </is>
      </c>
      <c r="E143" s="7" t="inlineStr">
        <is>
          <t xml:space="preserve"/>
        </is>
      </c>
      <c r="F143" s="7" t="inlineStr">
        <is>
          <t xml:space="preserve">ШТ</t>
        </is>
      </c>
      <c r="G143" s="7" t="inlineStr">
        <is>
          <t xml:space="preserve">1</t>
        </is>
      </c>
      <c r="H143" s="8" t="n">
        <v>475</v>
      </c>
      <c r="I143" s="19" t="n" hidden="false">
        <f>ROUND((L144+L145+L146+L147)/H143,2)</f>
        <v>7676.11</v>
      </c>
      <c r="J143" s="20" t="n" hidden="false">
        <v>1579.2</v>
      </c>
      <c r="K143" s="19" t="n" hidden="false">
        <f>I143+J143</f>
        <v>9255.31</v>
      </c>
      <c r="L143" s="19" t="n" hidden="false">
        <f>ROUND(H143*I143,2)</f>
        <v>3646152.25</v>
      </c>
      <c r="M143" s="19" t="n" hidden="false">
        <f>ROUND(H143*J143,2)</f>
        <v>750120</v>
      </c>
      <c r="N143" s="19" t="n" hidden="false">
        <f>L143+M143</f>
        <v>4396272.25</v>
      </c>
    </row>
    <row r="144" customFormat="false" hidden="false" outlineLevel="0" collapsed="false">
      <c r="A144" s="18" t="inlineStr">
        <is>
          <t xml:space="preserve">1.1.1.1.1.1.5.1.1</t>
        </is>
      </c>
      <c r="B144" s="18" t="inlineStr">
        <is>
          <t xml:space="preserve"/>
        </is>
      </c>
      <c r="C144" s="22" t="inlineStr">
        <is>
          <t xml:space="preserve">Светильник_ / марку и артикул указать в примечании</t>
        </is>
      </c>
      <c r="D144" s="7" t="inlineStr">
        <is>
          <t xml:space="preserve"/>
        </is>
      </c>
      <c r="E144" s="7" t="inlineStr">
        <is>
          <t xml:space="preserve">Светильник линейный накладной светодиодный Dust 1200 P L 65 4000 W GR 1200х124, 4000K, 36 Вт, световой поток 4320 Лм, IP65</t>
        </is>
      </c>
      <c r="F144" s="7" t="inlineStr">
        <is>
          <t xml:space="preserve">ШТ</t>
        </is>
      </c>
      <c r="G144" s="7" t="inlineStr">
        <is>
          <t xml:space="preserve">1</t>
        </is>
      </c>
      <c r="H144" s="8" t="n">
        <v>47</v>
      </c>
      <c r="I144" s="20" t="n" hidden="false">
        <v>8800</v>
      </c>
      <c r="J144" s="19" t="n" hidden="false">
        <v/>
      </c>
      <c r="K144" s="19" t="n" hidden="false">
        <f>I144+J144</f>
        <v>8800</v>
      </c>
      <c r="L144" s="19" t="n" hidden="false">
        <f>ROUND(H144*I144,2)</f>
        <v>413600</v>
      </c>
      <c r="M144" s="19" t="n" hidden="false">
        <v/>
      </c>
      <c r="N144" s="19" t="n" hidden="false">
        <f>L144+M144</f>
        <v>413600</v>
      </c>
    </row>
    <row r="145" customFormat="false" hidden="false" outlineLevel="0" collapsed="false">
      <c r="A145" s="18" t="inlineStr">
        <is>
          <t xml:space="preserve">1.1.1.1.1.1.5.1.2</t>
        </is>
      </c>
      <c r="B145" s="18" t="inlineStr">
        <is>
          <t xml:space="preserve"/>
        </is>
      </c>
      <c r="C145" s="22" t="inlineStr">
        <is>
          <t xml:space="preserve">Светильник_ / марку и артикул указать в примечании</t>
        </is>
      </c>
      <c r="D145" s="7" t="inlineStr">
        <is>
          <t xml:space="preserve"/>
        </is>
      </c>
      <c r="E145" s="7" t="inlineStr">
        <is>
          <t xml:space="preserve">Светильник потолочный/накладной светодиодный ES 96-058-20 EXSER
1250х60, 4000K, 28 Вт, световой поток 3250 Лм, IP20</t>
        </is>
      </c>
      <c r="F145" s="7" t="inlineStr">
        <is>
          <t xml:space="preserve">ШТ</t>
        </is>
      </c>
      <c r="G145" s="7" t="inlineStr">
        <is>
          <t xml:space="preserve">1</t>
        </is>
      </c>
      <c r="H145" s="8" t="n">
        <v>171</v>
      </c>
      <c r="I145" s="20" t="n" hidden="false">
        <v>3570</v>
      </c>
      <c r="J145" s="19" t="n" hidden="false">
        <v/>
      </c>
      <c r="K145" s="19" t="n" hidden="false">
        <f>I145+J145</f>
        <v>3570</v>
      </c>
      <c r="L145" s="19" t="n" hidden="false">
        <f>ROUND(H145*I145,2)</f>
        <v>610470</v>
      </c>
      <c r="M145" s="19" t="n" hidden="false">
        <v/>
      </c>
      <c r="N145" s="19" t="n" hidden="false">
        <f>L145+M145</f>
        <v>610470</v>
      </c>
    </row>
    <row r="146" customFormat="false" hidden="false" outlineLevel="0" collapsed="false">
      <c r="A146" s="18" t="inlineStr">
        <is>
          <t xml:space="preserve">1.1.1.1.1.1.5.1.3</t>
        </is>
      </c>
      <c r="B146" s="18" t="inlineStr">
        <is>
          <t xml:space="preserve"/>
        </is>
      </c>
      <c r="C146" s="22" t="inlineStr">
        <is>
          <t xml:space="preserve">Светильник_ / марку и артикул указать в примечании</t>
        </is>
      </c>
      <c r="D146" s="7" t="inlineStr">
        <is>
          <t xml:space="preserve"/>
        </is>
      </c>
      <c r="E146" s="7" t="inlineStr">
        <is>
          <t xml:space="preserve">Светильник встраиваемый/накладной светодиодный OPTIMA.OPL ECO LED 1200х600, 4000K, 76 Вт, световой поток 6000 Лм, IP20</t>
        </is>
      </c>
      <c r="F146" s="7" t="inlineStr">
        <is>
          <t xml:space="preserve">ШТ</t>
        </is>
      </c>
      <c r="G146" s="7" t="inlineStr">
        <is>
          <t xml:space="preserve">1</t>
        </is>
      </c>
      <c r="H146" s="8" t="n">
        <v>255</v>
      </c>
      <c r="I146" s="20" t="n" hidden="false">
        <v>10192</v>
      </c>
      <c r="J146" s="19" t="n" hidden="false">
        <v/>
      </c>
      <c r="K146" s="19" t="n" hidden="false">
        <f>I146+J146</f>
        <v>10192</v>
      </c>
      <c r="L146" s="19" t="n" hidden="false">
        <f>ROUND(H146*I146,2)</f>
        <v>2598960</v>
      </c>
      <c r="M146" s="19" t="n" hidden="false">
        <v/>
      </c>
      <c r="N146" s="19" t="n" hidden="false">
        <f>L146+M146</f>
        <v>2598960</v>
      </c>
    </row>
    <row r="147" customFormat="false" hidden="false" outlineLevel="0" collapsed="false">
      <c r="A147" s="18" t="inlineStr">
        <is>
          <t xml:space="preserve">1.1.1.1.1.1.5.1.4</t>
        </is>
      </c>
      <c r="B147" s="18" t="inlineStr">
        <is>
          <t xml:space="preserve"/>
        </is>
      </c>
      <c r="C147" s="22" t="inlineStr">
        <is>
          <t xml:space="preserve">Светильник_ / марку и артикул указать в примечании</t>
        </is>
      </c>
      <c r="D147" s="7" t="inlineStr">
        <is>
          <t xml:space="preserve"/>
        </is>
      </c>
      <c r="E147" s="7" t="inlineStr">
        <is>
          <t xml:space="preserve">Светильник светодиодный, настенный, DOMO LED 11W 840 SL, 11 Вт, 4000К, световой поток 1450 Лм, IP65</t>
        </is>
      </c>
      <c r="F147" s="7" t="inlineStr">
        <is>
          <t xml:space="preserve">ШТ</t>
        </is>
      </c>
      <c r="G147" s="7" t="inlineStr">
        <is>
          <t xml:space="preserve">1</t>
        </is>
      </c>
      <c r="H147" s="8" t="n">
        <v>2</v>
      </c>
      <c r="I147" s="20" t="n" hidden="false">
        <v>11562</v>
      </c>
      <c r="J147" s="19" t="n" hidden="false">
        <v/>
      </c>
      <c r="K147" s="19" t="n" hidden="false">
        <f>I147+J147</f>
        <v>11562</v>
      </c>
      <c r="L147" s="19" t="n" hidden="false">
        <f>ROUND(H147*I147,2)</f>
        <v>23124</v>
      </c>
      <c r="M147" s="19" t="n" hidden="false">
        <v/>
      </c>
      <c r="N147" s="19" t="n" hidden="false">
        <f>L147+M147</f>
        <v>23124</v>
      </c>
    </row>
    <row r="148" customFormat="false" hidden="false" outlineLevel="0" collapsed="false">
      <c r="A148" s="18" t="inlineStr">
        <is>
          <t xml:space="preserve">1.1.1.1.1.1.5.2</t>
        </is>
      </c>
      <c r="B148" s="18" t="inlineStr">
        <is>
          <t xml:space="preserve"/>
        </is>
      </c>
      <c r="C148" s="18" t="inlineStr">
        <is>
          <t xml:space="preserve">Монтаж светильника / встраиваемый в Армстронг, Грильято</t>
        </is>
      </c>
      <c r="D148" s="7" t="inlineStr">
        <is>
          <t xml:space="preserve">Выгружается из БО по объектам BIM-КЦ</t>
        </is>
      </c>
      <c r="E148" s="7" t="inlineStr">
        <is>
          <t xml:space="preserve"/>
        </is>
      </c>
      <c r="F148" s="7" t="inlineStr">
        <is>
          <t xml:space="preserve">ШТ</t>
        </is>
      </c>
      <c r="G148" s="7" t="inlineStr">
        <is>
          <t xml:space="preserve">1</t>
        </is>
      </c>
      <c r="H148" s="8" t="n">
        <v>72</v>
      </c>
      <c r="I148" s="19" t="n" hidden="false">
        <f>ROUND((L149+L150)/H148,2)</f>
        <v>7174.6</v>
      </c>
      <c r="J148" s="20" t="n" hidden="false">
        <v>1579.2</v>
      </c>
      <c r="K148" s="19" t="n" hidden="false">
        <f>I148+J148</f>
        <v>8753.8</v>
      </c>
      <c r="L148" s="19" t="n" hidden="false">
        <f>ROUND(H148*I148,2)</f>
        <v>516571.2</v>
      </c>
      <c r="M148" s="19" t="n" hidden="false">
        <f>ROUND(H148*J148,2)</f>
        <v>113702.4</v>
      </c>
      <c r="N148" s="19" t="n" hidden="false">
        <f>L148+M148</f>
        <v>630273.6</v>
      </c>
    </row>
    <row r="149" customFormat="false" hidden="false" outlineLevel="0" collapsed="false">
      <c r="A149" s="18" t="inlineStr">
        <is>
          <t xml:space="preserve">1.1.1.1.1.1.5.2.1</t>
        </is>
      </c>
      <c r="B149" s="18" t="inlineStr">
        <is>
          <t xml:space="preserve"/>
        </is>
      </c>
      <c r="C149" s="22" t="inlineStr">
        <is>
          <t xml:space="preserve">Светильник_ / марку и артикул указать в примечании</t>
        </is>
      </c>
      <c r="D149" s="7" t="inlineStr">
        <is>
          <t xml:space="preserve"/>
        </is>
      </c>
      <c r="E149" s="7" t="inlineStr">
        <is>
          <t xml:space="preserve">Светильник встраиваемый светодиодный GRILIATO COMBO 100(89) R S 54 4000 W WH , 4000K, 11 Вт, световой поток 990 Лм, IP54</t>
        </is>
      </c>
      <c r="F149" s="7" t="inlineStr">
        <is>
          <t xml:space="preserve">ШТ</t>
        </is>
      </c>
      <c r="G149" s="7" t="inlineStr">
        <is>
          <t xml:space="preserve">1</t>
        </is>
      </c>
      <c r="H149" s="8" t="n">
        <v>72</v>
      </c>
      <c r="I149" s="20" t="n" hidden="false">
        <v>7100</v>
      </c>
      <c r="J149" s="19" t="n" hidden="false">
        <v/>
      </c>
      <c r="K149" s="19" t="n" hidden="false">
        <f>I149+J149</f>
        <v>7100</v>
      </c>
      <c r="L149" s="19" t="n" hidden="false">
        <f>ROUND(H149*I149,2)</f>
        <v>511200</v>
      </c>
      <c r="M149" s="19" t="n" hidden="false">
        <v/>
      </c>
      <c r="N149" s="19" t="n" hidden="false">
        <f>L149+M149</f>
        <v>511200</v>
      </c>
    </row>
    <row r="150" customFormat="false" hidden="false" outlineLevel="0" collapsed="false">
      <c r="A150" s="18" t="inlineStr">
        <is>
          <t xml:space="preserve">1.1.1.1.1.1.5.2.2</t>
        </is>
      </c>
      <c r="B150" s="18" t="inlineStr">
        <is>
          <t xml:space="preserve"/>
        </is>
      </c>
      <c r="C150" s="22" t="inlineStr">
        <is>
          <t xml:space="preserve">Драйвер на 6 светильников Грильято</t>
        </is>
      </c>
      <c r="D150" s="7" t="inlineStr">
        <is>
          <t xml:space="preserve"/>
        </is>
      </c>
      <c r="E150" s="7" t="inlineStr">
        <is>
          <t xml:space="preserve"/>
        </is>
      </c>
      <c r="F150" s="7" t="inlineStr">
        <is>
          <t xml:space="preserve">ШТ</t>
        </is>
      </c>
      <c r="G150" s="7" t="inlineStr">
        <is>
          <t xml:space="preserve">1</t>
        </is>
      </c>
      <c r="H150" s="8" t="n">
        <v>12</v>
      </c>
      <c r="I150" s="23" t="n" hidden="false">
        <v>447.6</v>
      </c>
      <c r="J150" s="19" t="n" hidden="false">
        <v/>
      </c>
      <c r="K150" s="19" t="n" hidden="false">
        <f>I150+J150</f>
        <v>447.6</v>
      </c>
      <c r="L150" s="19" t="n" hidden="false">
        <f>ROUND(H150*I150,2)</f>
        <v>5371.2</v>
      </c>
      <c r="M150" s="19" t="n" hidden="false">
        <v/>
      </c>
      <c r="N150" s="19" t="n" hidden="false">
        <f>L150+M150</f>
        <v>5371.2</v>
      </c>
    </row>
    <row r="151" customFormat="false" hidden="false" outlineLevel="0" collapsed="false">
      <c r="A151" s="18" t="inlineStr">
        <is>
          <t xml:space="preserve">1.1.1.1.1.1.5.3</t>
        </is>
      </c>
      <c r="B151" s="18" t="inlineStr">
        <is>
          <t xml:space="preserve"/>
        </is>
      </c>
      <c r="C151" s="18" t="inlineStr">
        <is>
          <t xml:space="preserve">Монтаж указателя номера дома</t>
        </is>
      </c>
      <c r="D151" s="7" t="inlineStr">
        <is>
          <t xml:space="preserve">Выгружается из БО по объектам BIM-КЦ</t>
        </is>
      </c>
      <c r="E151" s="7" t="inlineStr">
        <is>
          <t xml:space="preserve"/>
        </is>
      </c>
      <c r="F151" s="7" t="inlineStr">
        <is>
          <t xml:space="preserve">ШТ</t>
        </is>
      </c>
      <c r="G151" s="7" t="inlineStr">
        <is>
          <t xml:space="preserve">1</t>
        </is>
      </c>
      <c r="H151" s="8" t="n">
        <v>2</v>
      </c>
      <c r="I151" s="19" t="n" hidden="false">
        <f>ROUND((L152+L153)/H151,2)</f>
        <v>12350</v>
      </c>
      <c r="J151" s="20" t="n" hidden="false">
        <v>3145.6</v>
      </c>
      <c r="K151" s="19" t="n" hidden="false">
        <f>I151+J151</f>
        <v>15495.6</v>
      </c>
      <c r="L151" s="19" t="n" hidden="false">
        <f>ROUND(H151*I151,2)</f>
        <v>24700</v>
      </c>
      <c r="M151" s="19" t="n" hidden="false">
        <f>ROUND(H151*J151,2)</f>
        <v>6291.2</v>
      </c>
      <c r="N151" s="19" t="n" hidden="false">
        <f>L151+M151</f>
        <v>30991.2</v>
      </c>
    </row>
    <row r="152" customFormat="false" hidden="false" outlineLevel="0" collapsed="false">
      <c r="A152" s="18" t="inlineStr">
        <is>
          <t xml:space="preserve">1.1.1.1.1.1.5.3.1</t>
        </is>
      </c>
      <c r="B152" s="18" t="inlineStr">
        <is>
          <t xml:space="preserve"/>
        </is>
      </c>
      <c r="C152" s="22" t="inlineStr">
        <is>
          <t xml:space="preserve">Надомный знак_ / 300х300х90 мм (светодиодный нового образца)</t>
        </is>
      </c>
      <c r="D152" s="7" t="inlineStr">
        <is>
          <t xml:space="preserve"/>
        </is>
      </c>
      <c r="E152" s="7" t="inlineStr">
        <is>
          <t xml:space="preserve"/>
        </is>
      </c>
      <c r="F152" s="7" t="inlineStr">
        <is>
          <t xml:space="preserve">ШТ</t>
        </is>
      </c>
      <c r="G152" s="7" t="inlineStr">
        <is>
          <t xml:space="preserve">1</t>
        </is>
      </c>
      <c r="H152" s="8" t="n">
        <v>1</v>
      </c>
      <c r="I152" s="20" t="n" hidden="false">
        <v>8100</v>
      </c>
      <c r="J152" s="19" t="n" hidden="false">
        <v/>
      </c>
      <c r="K152" s="19" t="n" hidden="false">
        <f>I152+J152</f>
        <v>8100</v>
      </c>
      <c r="L152" s="19" t="n" hidden="false">
        <f>ROUND(H152*I152,2)</f>
        <v>8100</v>
      </c>
      <c r="M152" s="19" t="n" hidden="false">
        <v/>
      </c>
      <c r="N152" s="19" t="n" hidden="false">
        <f>L152+M152</f>
        <v>8100</v>
      </c>
    </row>
    <row r="153" customFormat="false" hidden="false" outlineLevel="0" collapsed="false">
      <c r="A153" s="18" t="inlineStr">
        <is>
          <t xml:space="preserve">1.1.1.1.1.1.5.3.2</t>
        </is>
      </c>
      <c r="B153" s="18" t="inlineStr">
        <is>
          <t xml:space="preserve"/>
        </is>
      </c>
      <c r="C153" s="22" t="inlineStr">
        <is>
          <t xml:space="preserve">Надомный знак_ / 1300х300х90 мм (светодиодный нового образца)</t>
        </is>
      </c>
      <c r="D153" s="7" t="inlineStr">
        <is>
          <t xml:space="preserve"/>
        </is>
      </c>
      <c r="E153" s="7" t="inlineStr">
        <is>
          <t xml:space="preserve"/>
        </is>
      </c>
      <c r="F153" s="7" t="inlineStr">
        <is>
          <t xml:space="preserve">ШТ</t>
        </is>
      </c>
      <c r="G153" s="7" t="inlineStr">
        <is>
          <t xml:space="preserve">1</t>
        </is>
      </c>
      <c r="H153" s="8" t="n">
        <v>1</v>
      </c>
      <c r="I153" s="20" t="n" hidden="false">
        <v>16600</v>
      </c>
      <c r="J153" s="19" t="n" hidden="false">
        <v/>
      </c>
      <c r="K153" s="19" t="n" hidden="false">
        <f>I153+J153</f>
        <v>16600</v>
      </c>
      <c r="L153" s="19" t="n" hidden="false">
        <f>ROUND(H153*I153,2)</f>
        <v>16600</v>
      </c>
      <c r="M153" s="19" t="n" hidden="false">
        <v/>
      </c>
      <c r="N153" s="19" t="n" hidden="false">
        <f>L153+M153</f>
        <v>16600</v>
      </c>
    </row>
    <row r="154" customFormat="false" hidden="false" outlineLevel="0" collapsed="false">
      <c r="A154" s="18" t="inlineStr">
        <is>
          <t xml:space="preserve">1.1.1.1.1.1.5.4</t>
        </is>
      </c>
      <c r="B154" s="18" t="inlineStr">
        <is>
          <t xml:space="preserve"/>
        </is>
      </c>
      <c r="C154" s="18" t="inlineStr">
        <is>
          <t xml:space="preserve">Монтаж светового указателя, оповещателя</t>
        </is>
      </c>
      <c r="D154" s="7" t="inlineStr">
        <is>
          <t xml:space="preserve">Выгружается из БО по объектам BIM-КЦ</t>
        </is>
      </c>
      <c r="E154" s="7" t="inlineStr">
        <is>
          <t xml:space="preserve"/>
        </is>
      </c>
      <c r="F154" s="7" t="inlineStr">
        <is>
          <t xml:space="preserve">ШТ</t>
        </is>
      </c>
      <c r="G154" s="7" t="inlineStr">
        <is>
          <t xml:space="preserve">1</t>
        </is>
      </c>
      <c r="H154" s="8" t="n">
        <v>12</v>
      </c>
      <c r="I154" s="19" t="n" hidden="false">
        <f>ROUND((L155+L156+L157+L158)/H154,2)</f>
        <v>7830</v>
      </c>
      <c r="J154" s="20" t="n" hidden="false">
        <v>852.8</v>
      </c>
      <c r="K154" s="19" t="n" hidden="false">
        <f>I154+J154</f>
        <v>8682.8</v>
      </c>
      <c r="L154" s="19" t="n" hidden="false">
        <f>ROUND(H154*I154,2)</f>
        <v>93960</v>
      </c>
      <c r="M154" s="19" t="n" hidden="false">
        <f>ROUND(H154*J154,2)</f>
        <v>10233.6</v>
      </c>
      <c r="N154" s="19" t="n" hidden="false">
        <f>L154+M154</f>
        <v>104193.6</v>
      </c>
    </row>
    <row r="155" customFormat="false" hidden="false" outlineLevel="0" collapsed="false">
      <c r="A155" s="18" t="inlineStr">
        <is>
          <t xml:space="preserve">1.1.1.1.1.1.5.4.1</t>
        </is>
      </c>
      <c r="B155" s="18" t="inlineStr">
        <is>
          <t xml:space="preserve"/>
        </is>
      </c>
      <c r="C155" s="22" t="inlineStr">
        <is>
          <t xml:space="preserve">Указатель пожарного гидранта_ / светодиодный ДБО 01-1-003</t>
        </is>
      </c>
      <c r="D155" s="7" t="inlineStr">
        <is>
          <t xml:space="preserve"/>
        </is>
      </c>
      <c r="E155" s="7" t="inlineStr">
        <is>
          <t xml:space="preserve">Световой указатель ПГ, IP65, светодиодный, с АКБ на 1час работы, с кнопкой "тест", 3Вт</t>
        </is>
      </c>
      <c r="F155" s="7" t="inlineStr">
        <is>
          <t xml:space="preserve">ШТ</t>
        </is>
      </c>
      <c r="G155" s="7" t="inlineStr">
        <is>
          <t xml:space="preserve">1</t>
        </is>
      </c>
      <c r="H155" s="8" t="n">
        <v>2</v>
      </c>
      <c r="I155" s="20" t="n" hidden="false">
        <v>8175</v>
      </c>
      <c r="J155" s="19" t="n" hidden="false">
        <v/>
      </c>
      <c r="K155" s="19" t="n" hidden="false">
        <f>I155+J155</f>
        <v>8175</v>
      </c>
      <c r="L155" s="19" t="n" hidden="false">
        <f>ROUND(H155*I155,2)</f>
        <v>16350</v>
      </c>
      <c r="M155" s="19" t="n" hidden="false">
        <v/>
      </c>
      <c r="N155" s="19" t="n" hidden="false">
        <f>L155+M155</f>
        <v>16350</v>
      </c>
    </row>
    <row r="156" customFormat="false" hidden="false" outlineLevel="0" collapsed="false">
      <c r="A156" s="18" t="inlineStr">
        <is>
          <t xml:space="preserve">1.1.1.1.1.1.5.4.2</t>
        </is>
      </c>
      <c r="B156" s="18" t="inlineStr">
        <is>
          <t xml:space="preserve"/>
        </is>
      </c>
      <c r="C156" s="22" t="inlineStr">
        <is>
          <t xml:space="preserve">Световой указатель_ / IP65 / BS-KURS-73-S1 LED / 359х240х46</t>
        </is>
      </c>
      <c r="D156" s="7" t="inlineStr">
        <is>
          <t xml:space="preserve"/>
        </is>
      </c>
      <c r="E156" s="7" t="inlineStr">
        <is>
          <t xml:space="preserve">BS-KURS-71-S1 LED</t>
        </is>
      </c>
      <c r="F156" s="7" t="inlineStr">
        <is>
          <t xml:space="preserve">ШТ</t>
        </is>
      </c>
      <c r="G156" s="7" t="inlineStr">
        <is>
          <t xml:space="preserve">1</t>
        </is>
      </c>
      <c r="H156" s="8" t="n">
        <v>10</v>
      </c>
      <c r="I156" s="20" t="n" hidden="false">
        <v>7363</v>
      </c>
      <c r="J156" s="19" t="n" hidden="false">
        <v/>
      </c>
      <c r="K156" s="19" t="n" hidden="false">
        <f>I156+J156</f>
        <v>7363</v>
      </c>
      <c r="L156" s="19" t="n" hidden="false">
        <f>ROUND(H156*I156,2)</f>
        <v>73630</v>
      </c>
      <c r="M156" s="19" t="n" hidden="false">
        <v/>
      </c>
      <c r="N156" s="19" t="n" hidden="false">
        <f>L156+M156</f>
        <v>73630</v>
      </c>
    </row>
    <row r="157" customFormat="false" hidden="false" outlineLevel="0" collapsed="false">
      <c r="A157" s="18" t="inlineStr">
        <is>
          <t xml:space="preserve">1.1.1.1.1.1.5.4.3</t>
        </is>
      </c>
      <c r="B157" s="18" t="inlineStr">
        <is>
          <t xml:space="preserve"/>
        </is>
      </c>
      <c r="C157" s="22" t="inlineStr">
        <is>
          <t xml:space="preserve">Пиктограмма_ / "Выход"</t>
        </is>
      </c>
      <c r="D157" s="7" t="inlineStr">
        <is>
          <t xml:space="preserve"/>
        </is>
      </c>
      <c r="E157" s="7" t="inlineStr">
        <is>
          <t xml:space="preserve"/>
        </is>
      </c>
      <c r="F157" s="7" t="inlineStr">
        <is>
          <t xml:space="preserve">ШТ</t>
        </is>
      </c>
      <c r="G157" s="7" t="inlineStr">
        <is>
          <t xml:space="preserve">1</t>
        </is>
      </c>
      <c r="H157" s="8" t="n">
        <v>10</v>
      </c>
      <c r="I157" s="20" t="n" hidden="false">
        <v>350</v>
      </c>
      <c r="J157" s="19" t="n" hidden="false">
        <v/>
      </c>
      <c r="K157" s="19" t="n" hidden="false">
        <f>I157+J157</f>
        <v>350</v>
      </c>
      <c r="L157" s="19" t="n" hidden="false">
        <f>ROUND(H157*I157,2)</f>
        <v>3500</v>
      </c>
      <c r="M157" s="19" t="n" hidden="false">
        <v/>
      </c>
      <c r="N157" s="19" t="n" hidden="false">
        <f>L157+M157</f>
        <v>3500</v>
      </c>
    </row>
    <row r="158" customFormat="false" hidden="false" outlineLevel="0" collapsed="false">
      <c r="A158" s="18" t="inlineStr">
        <is>
          <t xml:space="preserve">1.1.1.1.1.1.5.4.4</t>
        </is>
      </c>
      <c r="B158" s="18" t="inlineStr">
        <is>
          <t xml:space="preserve"/>
        </is>
      </c>
      <c r="C158" s="22" t="inlineStr">
        <is>
          <t xml:space="preserve">Пиктограмма_ / Пожарный гидрант</t>
        </is>
      </c>
      <c r="D158" s="7" t="inlineStr">
        <is>
          <t xml:space="preserve"/>
        </is>
      </c>
      <c r="E158" s="7" t="inlineStr">
        <is>
          <t xml:space="preserve"/>
        </is>
      </c>
      <c r="F158" s="7" t="inlineStr">
        <is>
          <t xml:space="preserve">ШТ</t>
        </is>
      </c>
      <c r="G158" s="7" t="inlineStr">
        <is>
          <t xml:space="preserve">1</t>
        </is>
      </c>
      <c r="H158" s="8" t="n">
        <v>2</v>
      </c>
      <c r="I158" s="20" t="n" hidden="false">
        <v>240</v>
      </c>
      <c r="J158" s="19" t="n" hidden="false">
        <v/>
      </c>
      <c r="K158" s="19" t="n" hidden="false">
        <f>I158+J158</f>
        <v>240</v>
      </c>
      <c r="L158" s="19" t="n" hidden="false">
        <f>ROUND(H158*I158,2)</f>
        <v>480</v>
      </c>
      <c r="M158" s="19" t="n" hidden="false">
        <v/>
      </c>
      <c r="N158" s="19" t="n" hidden="false">
        <f>L158+M158</f>
        <v>480</v>
      </c>
    </row>
    <row r="159" customFormat="false" hidden="false" outlineLevel="0" collapsed="false">
      <c r="A159" s="18" t="inlineStr">
        <is>
          <t xml:space="preserve">1.1.1.1.1.1.5.5</t>
        </is>
      </c>
      <c r="B159" s="18" t="inlineStr">
        <is>
          <t xml:space="preserve"/>
        </is>
      </c>
      <c r="C159" s="18" t="inlineStr">
        <is>
          <t xml:space="preserve">Маркировка наклейками аварийных светильников</t>
        </is>
      </c>
      <c r="D159" s="7" t="inlineStr">
        <is>
          <t xml:space="preserve">Выгружается из БО по объектам BIM-КЦ</t>
        </is>
      </c>
      <c r="E159" s="7" t="inlineStr">
        <is>
          <t xml:space="preserve"/>
        </is>
      </c>
      <c r="F159" s="7" t="inlineStr">
        <is>
          <t xml:space="preserve">ШТ</t>
        </is>
      </c>
      <c r="G159" s="7" t="inlineStr">
        <is>
          <t xml:space="preserve">1</t>
        </is>
      </c>
      <c r="H159" s="8" t="n">
        <v>200</v>
      </c>
      <c r="I159" s="19" t="n" hidden="false">
        <v/>
      </c>
      <c r="J159" s="20" t="n" hidden="false">
        <v>102.4</v>
      </c>
      <c r="K159" s="19" t="n" hidden="false">
        <f>I159+J159</f>
        <v>102.4</v>
      </c>
      <c r="L159" s="19" t="n" hidden="false">
        <v/>
      </c>
      <c r="M159" s="19" t="n" hidden="false">
        <f>ROUND(H159*J159,2)</f>
        <v>20480</v>
      </c>
      <c r="N159" s="19" t="n" hidden="false">
        <f>L159+M159</f>
        <v>20480</v>
      </c>
    </row>
    <row r="160" customFormat="false" hidden="false" outlineLevel="0" collapsed="false">
      <c r="A160" s="18" t="inlineStr">
        <is>
          <t xml:space="preserve">1.1.1.1.1.1.5.6</t>
        </is>
      </c>
      <c r="B160" s="18" t="inlineStr">
        <is>
          <t xml:space="preserve"/>
        </is>
      </c>
      <c r="C160" s="18" t="inlineStr">
        <is>
          <t xml:space="preserve">Монтаж светильника СКБ подвесного на подвесах</t>
        </is>
      </c>
      <c r="D160" s="7" t="inlineStr">
        <is>
          <t xml:space="preserve"/>
        </is>
      </c>
      <c r="E160" s="7" t="inlineStr">
        <is>
          <t xml:space="preserve"/>
        </is>
      </c>
      <c r="F160" s="7" t="inlineStr">
        <is>
          <t xml:space="preserve">ШТ</t>
        </is>
      </c>
      <c r="G160" s="7" t="inlineStr">
        <is>
          <t xml:space="preserve">1</t>
        </is>
      </c>
      <c r="H160" s="8" t="n">
        <v>10</v>
      </c>
      <c r="I160" s="19" t="n" hidden="false">
        <f>ROUND((L161+L162)/H160,2)</f>
        <v>7508</v>
      </c>
      <c r="J160" s="20" t="n" hidden="false">
        <v>2496</v>
      </c>
      <c r="K160" s="19" t="n" hidden="false">
        <f>I160+J160</f>
        <v>10004</v>
      </c>
      <c r="L160" s="19" t="n" hidden="false">
        <f>ROUND(H160*I160,2)</f>
        <v>75080</v>
      </c>
      <c r="M160" s="19" t="n" hidden="false">
        <f>ROUND(H160*J160,2)</f>
        <v>24960</v>
      </c>
      <c r="N160" s="19" t="n" hidden="false">
        <f>L160+M160</f>
        <v>100040</v>
      </c>
    </row>
    <row r="161" customFormat="false" hidden="false" outlineLevel="0" collapsed="false">
      <c r="A161" s="18" t="inlineStr">
        <is>
          <t xml:space="preserve">1.1.1.1.1.1.5.6.1</t>
        </is>
      </c>
      <c r="B161" s="18" t="inlineStr">
        <is>
          <t xml:space="preserve"/>
        </is>
      </c>
      <c r="C161" s="22" t="inlineStr">
        <is>
          <t xml:space="preserve">Шпилька резьбовая_ / L=1000 мм / М6</t>
        </is>
      </c>
      <c r="D161" s="7" t="inlineStr">
        <is>
          <t xml:space="preserve"/>
        </is>
      </c>
      <c r="E161" s="7" t="inlineStr">
        <is>
          <t xml:space="preserve">компл крепления</t>
        </is>
      </c>
      <c r="F161" s="7" t="inlineStr">
        <is>
          <t xml:space="preserve">ШТ</t>
        </is>
      </c>
      <c r="G161" s="7" t="inlineStr">
        <is>
          <t xml:space="preserve">1</t>
        </is>
      </c>
      <c r="H161" s="8" t="n">
        <v>10</v>
      </c>
      <c r="I161" s="20" t="n" hidden="false">
        <v>208</v>
      </c>
      <c r="J161" s="19" t="n" hidden="false">
        <v/>
      </c>
      <c r="K161" s="19" t="n" hidden="false">
        <f>I161+J161</f>
        <v>208</v>
      </c>
      <c r="L161" s="19" t="n" hidden="false">
        <f>ROUND(H161*I161,2)</f>
        <v>2080</v>
      </c>
      <c r="M161" s="19" t="n" hidden="false">
        <v/>
      </c>
      <c r="N161" s="19" t="n" hidden="false">
        <f>L161+M161</f>
        <v>2080</v>
      </c>
    </row>
    <row r="162" customFormat="false" hidden="false" outlineLevel="0" collapsed="false">
      <c r="A162" s="18" t="inlineStr">
        <is>
          <t xml:space="preserve">1.1.1.1.1.1.5.6.2</t>
        </is>
      </c>
      <c r="B162" s="18" t="inlineStr">
        <is>
          <t xml:space="preserve"/>
        </is>
      </c>
      <c r="C162" s="22" t="inlineStr">
        <is>
          <t xml:space="preserve">Светильник LED_ / марку и характеристики указать в примечаниях</t>
        </is>
      </c>
      <c r="D162" s="7" t="inlineStr">
        <is>
          <t xml:space="preserve"/>
        </is>
      </c>
      <c r="E162" s="7" t="inlineStr">
        <is>
          <t xml:space="preserve">Светильник светодиодный ES 96-056-20 EXSER ,1123х60, 4000K, 32 Вт,
световой поток 3050 Лм, IP20</t>
        </is>
      </c>
      <c r="F162" s="7" t="inlineStr">
        <is>
          <t xml:space="preserve">ШТ</t>
        </is>
      </c>
      <c r="G162" s="7" t="inlineStr">
        <is>
          <t xml:space="preserve">1</t>
        </is>
      </c>
      <c r="H162" s="8" t="n">
        <v>10</v>
      </c>
      <c r="I162" s="20" t="n" hidden="false">
        <v>7300</v>
      </c>
      <c r="J162" s="19" t="n" hidden="false">
        <v/>
      </c>
      <c r="K162" s="19" t="n" hidden="false">
        <f>I162+J162</f>
        <v>7300</v>
      </c>
      <c r="L162" s="19" t="n" hidden="false">
        <f>ROUND(H162*I162,2)</f>
        <v>73000</v>
      </c>
      <c r="M162" s="19" t="n" hidden="false">
        <v/>
      </c>
      <c r="N162" s="19" t="n" hidden="false">
        <f>L162+M162</f>
        <v>73000</v>
      </c>
    </row>
    <row r="163" customFormat="false" hidden="false" outlineLevel="0" collapsed="false">
      <c r="A163" s="18" t="inlineStr">
        <is>
          <t xml:space="preserve">1.1.1.1.1.1.5.7</t>
        </is>
      </c>
      <c r="B163" s="18" t="inlineStr">
        <is>
          <t xml:space="preserve"/>
        </is>
      </c>
      <c r="C163" s="18" t="inlineStr">
        <is>
          <t xml:space="preserve">Монтаж светильника СКБ подвесного на подвесах</t>
        </is>
      </c>
      <c r="D163" s="7" t="inlineStr">
        <is>
          <t xml:space="preserve"/>
        </is>
      </c>
      <c r="E163" s="7" t="inlineStr">
        <is>
          <t xml:space="preserve"/>
        </is>
      </c>
      <c r="F163" s="7" t="inlineStr">
        <is>
          <t xml:space="preserve">ШТ</t>
        </is>
      </c>
      <c r="G163" s="7" t="inlineStr">
        <is>
          <t xml:space="preserve">1</t>
        </is>
      </c>
      <c r="H163" s="8" t="n">
        <v>52</v>
      </c>
      <c r="I163" s="19" t="n" hidden="false">
        <f>ROUND((L164+L165)/H163,2)</f>
        <v>8380</v>
      </c>
      <c r="J163" s="20" t="n" hidden="false">
        <v>2496</v>
      </c>
      <c r="K163" s="19" t="n" hidden="false">
        <f>I163+J163</f>
        <v>10876</v>
      </c>
      <c r="L163" s="19" t="n" hidden="false">
        <f>ROUND(H163*I163,2)</f>
        <v>435760</v>
      </c>
      <c r="M163" s="19" t="n" hidden="false">
        <f>ROUND(H163*J163,2)</f>
        <v>129792</v>
      </c>
      <c r="N163" s="19" t="n" hidden="false">
        <f>L163+M163</f>
        <v>565552</v>
      </c>
    </row>
    <row r="164" customFormat="false" hidden="false" outlineLevel="0" collapsed="false">
      <c r="A164" s="18" t="inlineStr">
        <is>
          <t xml:space="preserve">1.1.1.1.1.1.5.7.1</t>
        </is>
      </c>
      <c r="B164" s="18" t="inlineStr">
        <is>
          <t xml:space="preserve"/>
        </is>
      </c>
      <c r="C164" s="22" t="inlineStr">
        <is>
          <t xml:space="preserve">Светильник LED_ / марку и характеристики указать в примечаниях</t>
        </is>
      </c>
      <c r="D164" s="7" t="inlineStr">
        <is>
          <t xml:space="preserve"/>
        </is>
      </c>
      <c r="E164" s="7" t="inlineStr">
        <is>
          <t xml:space="preserve">Светильник светодиодный для школьных досок ДСО-01-П-18-1200-4К-IP40 СRI90,1200х102, 4000K, 18 Вт, световой поток 1800 Лм, IP40</t>
        </is>
      </c>
      <c r="F164" s="7" t="inlineStr">
        <is>
          <t xml:space="preserve">ШТ</t>
        </is>
      </c>
      <c r="G164" s="7" t="inlineStr">
        <is>
          <t xml:space="preserve">1</t>
        </is>
      </c>
      <c r="H164" s="8" t="n">
        <v>52</v>
      </c>
      <c r="I164" s="20" t="n" hidden="false">
        <v>7000</v>
      </c>
      <c r="J164" s="19" t="n" hidden="false">
        <v/>
      </c>
      <c r="K164" s="19" t="n" hidden="false">
        <f>I164+J164</f>
        <v>7000</v>
      </c>
      <c r="L164" s="19" t="n" hidden="false">
        <f>ROUND(H164*I164,2)</f>
        <v>364000</v>
      </c>
      <c r="M164" s="19" t="n" hidden="false">
        <v/>
      </c>
      <c r="N164" s="19" t="n" hidden="false">
        <f>L164+M164</f>
        <v>364000</v>
      </c>
    </row>
    <row r="165" customFormat="false" hidden="false" outlineLevel="0" collapsed="false">
      <c r="A165" s="18" t="inlineStr">
        <is>
          <t xml:space="preserve">1.1.1.1.1.1.5.7.2</t>
        </is>
      </c>
      <c r="B165" s="18" t="inlineStr">
        <is>
          <t xml:space="preserve"/>
        </is>
      </c>
      <c r="C165" s="22" t="inlineStr">
        <is>
          <t xml:space="preserve">Шпилька резьбовая_ / L=1000 мм / М6</t>
        </is>
      </c>
      <c r="D165" s="7" t="inlineStr">
        <is>
          <t xml:space="preserve"/>
        </is>
      </c>
      <c r="E165" s="7" t="inlineStr">
        <is>
          <t xml:space="preserve">Кронштейн для школьных досок ЭРА SPOSCHOOLSET2 универсальныйусиленный в комплекте 2шт Б0061953 ЭРА</t>
        </is>
      </c>
      <c r="F165" s="7" t="inlineStr">
        <is>
          <t xml:space="preserve">ШТ</t>
        </is>
      </c>
      <c r="G165" s="7" t="inlineStr">
        <is>
          <t xml:space="preserve">1</t>
        </is>
      </c>
      <c r="H165" s="8" t="n">
        <v>104</v>
      </c>
      <c r="I165" s="20" t="n" hidden="false">
        <v>690</v>
      </c>
      <c r="J165" s="19" t="n" hidden="false">
        <v/>
      </c>
      <c r="K165" s="19" t="n" hidden="false">
        <f>I165+J165</f>
        <v>690</v>
      </c>
      <c r="L165" s="19" t="n" hidden="false">
        <f>ROUND(H165*I165,2)</f>
        <v>71760</v>
      </c>
      <c r="M165" s="19" t="n" hidden="false">
        <v/>
      </c>
      <c r="N165" s="19" t="n" hidden="false">
        <f>L165+M165</f>
        <v>71760</v>
      </c>
    </row>
    <row r="166" customFormat="false" hidden="false" outlineLevel="0" collapsed="false">
      <c r="A166" s="14" t="inlineStr">
        <is>
          <t xml:space="preserve">1.1.1.1.1.1.6</t>
        </is>
      </c>
      <c r="B166" s="14" t="inlineStr">
        <is>
          <t xml:space="preserve"/>
        </is>
      </c>
      <c r="C166" s="14" t="inlineStr">
        <is>
          <t xml:space="preserve">Штробление и бурение</t>
        </is>
      </c>
      <c r="D166" s="6" t="inlineStr">
        <is>
          <t xml:space="preserve"/>
        </is>
      </c>
      <c r="E166" s="6" t="inlineStr">
        <is>
          <t xml:space="preserve"/>
        </is>
      </c>
      <c r="F166" s="6" t="inlineStr">
        <is>
          <t xml:space="preserve"/>
        </is>
      </c>
      <c r="G166" s="6" t="inlineStr">
        <is>
          <t xml:space="preserve"/>
        </is>
      </c>
      <c r="H166" s="15" t="n">
        <v/>
      </c>
      <c r="I166" s="16" t="n" hidden="false">
        <v/>
      </c>
      <c r="J166" s="16" t="n" hidden="false">
        <v/>
      </c>
      <c r="K166" s="16" t="n" hidden="false">
        <v/>
      </c>
      <c r="L166" s="16" t="n" hidden="false">
        <f>L167+L168+L169</f>
        <v>0</v>
      </c>
      <c r="M166" s="16" t="n" hidden="false">
        <f>M167+M168+M169</f>
        <v>275825</v>
      </c>
      <c r="N166" s="16" t="n" hidden="false">
        <f>N167+N168+N169</f>
        <v>275825</v>
      </c>
    </row>
    <row r="167" customFormat="false" hidden="false" outlineLevel="0" collapsed="false">
      <c r="A167" s="18" t="inlineStr">
        <is>
          <t xml:space="preserve">1.1.1.1.1.1.6.1</t>
        </is>
      </c>
      <c r="B167" s="18" t="inlineStr">
        <is>
          <t xml:space="preserve"/>
        </is>
      </c>
      <c r="C167" s="18" t="inlineStr">
        <is>
          <t xml:space="preserve">Устройство глухих отверстий в стенах / ЖБИ / диаметром от 51 мм до 100 мм</t>
        </is>
      </c>
      <c r="D167" s="7" t="inlineStr">
        <is>
          <t xml:space="preserve"/>
        </is>
      </c>
      <c r="E167" s="7" t="inlineStr">
        <is>
          <t xml:space="preserve">Коронение подрозетников</t>
        </is>
      </c>
      <c r="F167" s="7" t="inlineStr">
        <is>
          <t xml:space="preserve">ШТ</t>
        </is>
      </c>
      <c r="G167" s="7" t="inlineStr">
        <is>
          <t xml:space="preserve">1</t>
        </is>
      </c>
      <c r="H167" s="8" t="n">
        <v>325</v>
      </c>
      <c r="I167" s="19" t="n" hidden="false">
        <v/>
      </c>
      <c r="J167" s="20" t="n" hidden="false">
        <v>573</v>
      </c>
      <c r="K167" s="19" t="n" hidden="false">
        <f>I167+J167</f>
        <v>573</v>
      </c>
      <c r="L167" s="19" t="n" hidden="false">
        <v/>
      </c>
      <c r="M167" s="19" t="n" hidden="false">
        <f>ROUND(H167*J167,2)</f>
        <v>186225</v>
      </c>
      <c r="N167" s="19" t="n" hidden="false">
        <f>L167+M167</f>
        <v>186225</v>
      </c>
    </row>
    <row r="168" customFormat="false" hidden="false" outlineLevel="0" collapsed="false">
      <c r="A168" s="18" t="inlineStr">
        <is>
          <t xml:space="preserve">1.1.1.1.1.1.6.2</t>
        </is>
      </c>
      <c r="B168" s="18" t="inlineStr">
        <is>
          <t xml:space="preserve"/>
        </is>
      </c>
      <c r="C168" s="18" t="inlineStr">
        <is>
          <t xml:space="preserve">Устройство штроб для монтажа кабеля, труб / ЖБИ</t>
        </is>
      </c>
      <c r="D168" s="7" t="inlineStr">
        <is>
          <t xml:space="preserve"/>
        </is>
      </c>
      <c r="E168" s="7" t="inlineStr">
        <is>
          <t xml:space="preserve"/>
        </is>
      </c>
      <c r="F168" s="7" t="inlineStr">
        <is>
          <t xml:space="preserve">ПОГ М</t>
        </is>
      </c>
      <c r="G168" s="7" t="inlineStr">
        <is>
          <t xml:space="preserve">1</t>
        </is>
      </c>
      <c r="H168" s="8" t="n">
        <v>100</v>
      </c>
      <c r="I168" s="19" t="n" hidden="false">
        <v/>
      </c>
      <c r="J168" s="20" t="n" hidden="false">
        <v>557</v>
      </c>
      <c r="K168" s="19" t="n" hidden="false">
        <f>I168+J168</f>
        <v>557</v>
      </c>
      <c r="L168" s="19" t="n" hidden="false">
        <v/>
      </c>
      <c r="M168" s="19" t="n" hidden="false">
        <f>ROUND(H168*J168,2)</f>
        <v>55700</v>
      </c>
      <c r="N168" s="19" t="n" hidden="false">
        <f>L168+M168</f>
        <v>55700</v>
      </c>
    </row>
    <row r="169" customFormat="false" hidden="false" outlineLevel="0" collapsed="false">
      <c r="A169" s="18" t="inlineStr">
        <is>
          <t xml:space="preserve">1.1.1.1.1.1.6.3</t>
        </is>
      </c>
      <c r="B169" s="18" t="inlineStr">
        <is>
          <t xml:space="preserve"/>
        </is>
      </c>
      <c r="C169" s="18" t="inlineStr">
        <is>
          <t xml:space="preserve">Устройство штроб для монтажа кабеля, труб / ПГП, газобетон, акотек</t>
        </is>
      </c>
      <c r="D169" s="7" t="inlineStr">
        <is>
          <t xml:space="preserve"/>
        </is>
      </c>
      <c r="E169" s="7" t="inlineStr">
        <is>
          <t xml:space="preserve"/>
        </is>
      </c>
      <c r="F169" s="7" t="inlineStr">
        <is>
          <t xml:space="preserve">ПОГ М</t>
        </is>
      </c>
      <c r="G169" s="7" t="inlineStr">
        <is>
          <t xml:space="preserve">1</t>
        </is>
      </c>
      <c r="H169" s="8" t="n">
        <v>100</v>
      </c>
      <c r="I169" s="19" t="n" hidden="false">
        <v/>
      </c>
      <c r="J169" s="20" t="n" hidden="false">
        <v>339</v>
      </c>
      <c r="K169" s="19" t="n" hidden="false">
        <f>I169+J169</f>
        <v>339</v>
      </c>
      <c r="L169" s="19" t="n" hidden="false">
        <v/>
      </c>
      <c r="M169" s="19" t="n" hidden="false">
        <f>ROUND(H169*J169,2)</f>
        <v>33900</v>
      </c>
      <c r="N169" s="19" t="n" hidden="false">
        <f>L169+M169</f>
        <v>33900</v>
      </c>
    </row>
    <row r="170" customFormat="false" hidden="false" outlineLevel="0" collapsed="false">
      <c r="A170" s="14" t="inlineStr">
        <is>
          <t xml:space="preserve">1.1.1.1.1.2</t>
        </is>
      </c>
      <c r="B170" s="14" t="inlineStr">
        <is>
          <t xml:space="preserve"/>
        </is>
      </c>
      <c r="C170" s="14" t="inlineStr">
        <is>
          <t xml:space="preserve">Пуско-наладочные работы</t>
        </is>
      </c>
      <c r="D170" s="6" t="inlineStr">
        <is>
          <t xml:space="preserve"/>
        </is>
      </c>
      <c r="E170" s="6" t="inlineStr">
        <is>
          <t xml:space="preserve"/>
        </is>
      </c>
      <c r="F170" s="6" t="inlineStr">
        <is>
          <t xml:space="preserve"/>
        </is>
      </c>
      <c r="G170" s="6" t="inlineStr">
        <is>
          <t xml:space="preserve"/>
        </is>
      </c>
      <c r="H170" s="15" t="n">
        <v/>
      </c>
      <c r="I170" s="16" t="n" hidden="false">
        <v/>
      </c>
      <c r="J170" s="16" t="n" hidden="false">
        <v/>
      </c>
      <c r="K170" s="16" t="n" hidden="false">
        <v/>
      </c>
      <c r="L170" s="16" t="n" hidden="false">
        <f>L171+L172</f>
        <v>0</v>
      </c>
      <c r="M170" s="16" t="n" hidden="false">
        <f>M171+M172</f>
        <v>1171116</v>
      </c>
      <c r="N170" s="16" t="n" hidden="false">
        <f>N171+N172</f>
        <v>1171116</v>
      </c>
    </row>
    <row r="171" customFormat="false" hidden="false" outlineLevel="0" collapsed="false">
      <c r="A171" s="18" t="inlineStr">
        <is>
          <t xml:space="preserve">1.1.1.1.1.2.1</t>
        </is>
      </c>
      <c r="B171" s="18" t="inlineStr">
        <is>
          <t xml:space="preserve"/>
        </is>
      </c>
      <c r="C171" s="18" t="inlineStr">
        <is>
          <t xml:space="preserve">Пуско-наладочные работы СКБ (СОШ, ДОУ) ЭОМ (от полного СМР, кроме раздела ВРУ)</t>
        </is>
      </c>
      <c r="D171" s="7" t="inlineStr">
        <is>
          <t xml:space="preserve">Относится к школам, детским садам 5%.
База для расчета ПНР без раздела ВРУ.</t>
        </is>
      </c>
      <c r="E171" s="7" t="inlineStr">
        <is>
          <t xml:space="preserve"/>
        </is>
      </c>
      <c r="F171" s="7" t="inlineStr">
        <is>
          <t xml:space="preserve">комплекс</t>
        </is>
      </c>
      <c r="G171" s="7" t="inlineStr">
        <is>
          <t xml:space="preserve">1</t>
        </is>
      </c>
      <c r="H171" s="8" t="n">
        <v>1</v>
      </c>
      <c r="I171" s="19" t="n" hidden="false">
        <v/>
      </c>
      <c r="J171" s="20" t="n" hidden="false">
        <v>384332</v>
      </c>
      <c r="K171" s="19" t="n" hidden="false">
        <f>I171+J171</f>
        <v>384332</v>
      </c>
      <c r="L171" s="19" t="n" hidden="false">
        <v/>
      </c>
      <c r="M171" s="19" t="n" hidden="false">
        <f>ROUND(H171*J171,2)</f>
        <v>384332</v>
      </c>
      <c r="N171" s="19" t="n" hidden="false">
        <f>L171+M171</f>
        <v>384332</v>
      </c>
    </row>
    <row r="172" customFormat="false" hidden="false" outlineLevel="0" collapsed="false">
      <c r="A172" s="18" t="inlineStr">
        <is>
          <t xml:space="preserve">1.1.1.1.1.2.2</t>
        </is>
      </c>
      <c r="B172" s="18" t="inlineStr">
        <is>
          <t xml:space="preserve"/>
        </is>
      </c>
      <c r="C172" s="18" t="inlineStr">
        <is>
          <t xml:space="preserve">Сдача систем в эксплуатирующую организацию СКБ (СОШ, ДОУ)</t>
        </is>
      </c>
      <c r="D17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E172" s="7" t="inlineStr">
        <is>
          <t xml:space="preserve"/>
        </is>
      </c>
      <c r="F172" s="7" t="inlineStr">
        <is>
          <t xml:space="preserve">комплекс</t>
        </is>
      </c>
      <c r="G172" s="7" t="inlineStr">
        <is>
          <t xml:space="preserve">1</t>
        </is>
      </c>
      <c r="H172" s="8" t="n">
        <v>1</v>
      </c>
      <c r="I172" s="19" t="n" hidden="false">
        <v/>
      </c>
      <c r="J172" s="20" t="n" hidden="false">
        <v>786784</v>
      </c>
      <c r="K172" s="19" t="n" hidden="false">
        <f>I172+J172</f>
        <v>786784</v>
      </c>
      <c r="L172" s="19" t="n" hidden="false">
        <v/>
      </c>
      <c r="M172" s="19" t="n" hidden="false">
        <f>ROUND(H172*J172,2)</f>
        <v>786784</v>
      </c>
      <c r="N172" s="19" t="n" hidden="false">
        <f>L172+M172</f>
        <v>786784</v>
      </c>
    </row>
    <row r="173" customFormat="false" hidden="false" outlineLevel="0" collapsed="false">
      <c r="A173" s="24" t="inlineStr">
        <is>
          <t xml:space="preserve"/>
        </is>
      </c>
      <c r="B173" s="24" t="inlineStr">
        <is>
          <t xml:space="preserve"/>
        </is>
      </c>
      <c r="C173" s="24" t="inlineStr">
        <is>
          <t xml:space="preserve">ВСЕГО затрат на выполнение полного комплекса работ</t>
        </is>
      </c>
      <c r="D173" s="25" t="inlineStr">
        <is>
          <t xml:space="preserve"/>
        </is>
      </c>
      <c r="E173" s="25" t="inlineStr">
        <is>
          <t xml:space="preserve"/>
        </is>
      </c>
      <c r="F173" s="25" t="inlineStr">
        <is>
          <t xml:space="preserve"/>
        </is>
      </c>
      <c r="G173" s="25" t="inlineStr">
        <is>
          <t xml:space="preserve"/>
        </is>
      </c>
      <c r="H173" s="26" t="n">
        <v/>
      </c>
      <c r="I173" s="27" t="n" hidden="false">
        <v/>
      </c>
      <c r="J173" s="27" t="n" hidden="false">
        <v/>
      </c>
      <c r="K173" s="27" t="n" hidden="false">
        <v/>
      </c>
      <c r="L173" s="27" t="n" hidden="false">
        <f>L13</f>
        <v>8656004.86</v>
      </c>
      <c r="M173" s="27" t="n" hidden="false">
        <f>M13</f>
        <v>8893478.4</v>
      </c>
      <c r="N173" s="27" t="n" hidden="false">
        <f>N13</f>
        <v>17549483.26</v>
      </c>
    </row>
    <row r="174" customFormat="false" hidden="false" customHeight="1" outlineLevel="0" collapsed="false" ht="26" height="26">
      <c r="A174" s="3" t="inlineStr">
        <is>
          <t xml:space="preserve">Блок 2</t>
        </is>
      </c>
    </row>
    <row r="175" customFormat="false" hidden="false" customHeight="1" outlineLevel="0" collapsed="false" ht="54" height="54">
      <c r="A175" s="37" t="inlineStr">
        <is>
          <t xml:space="preserve">по адресу: ул. Люблинская, корпус 34</t>
        </is>
      </c>
    </row>
    <row r="176" customFormat="false" hidden="false" customHeight="1" outlineLevel="0" collapsed="false" ht="24" height="24">
      <c r="A176" s="38"/>
      <c r="B176" s="39" t="inlineStr">
        <is>
          <t xml:space="preserve">-заполняемые ячейки!</t>
        </is>
      </c>
      <c r="C176" s="39"/>
    </row>
    <row r="177" customFormat="false" hidden="false" customHeight="1" outlineLevel="0" collapsed="false" ht="30" height="30">
      <c r="A177" s="6" t="inlineStr">
        <is>
          <t xml:space="preserve">№ п/п</t>
        </is>
      </c>
      <c r="B177" s="6" t="inlineStr">
        <is>
          <t xml:space="preserve">Код узла ИСР</t>
        </is>
      </c>
      <c r="C177" s="6" t="inlineStr">
        <is>
          <t xml:space="preserve">Наименование</t>
        </is>
      </c>
      <c r="D177" s="6" t="inlineStr">
        <is>
          <t xml:space="preserve">Комментарий для подрядчика</t>
        </is>
      </c>
      <c r="E177" s="6" t="inlineStr">
        <is>
          <t xml:space="preserve">Комментарий по ИСР</t>
        </is>
      </c>
      <c r="F177" s="6" t="inlineStr">
        <is>
          <t xml:space="preserve">Ед. изм.</t>
        </is>
      </c>
      <c r="G177" s="6" t="inlineStr">
        <is>
          <t xml:space="preserve">Коэф. расхода</t>
        </is>
      </c>
      <c r="H177" s="6" t="inlineStr">
        <is>
          <t xml:space="preserve">Кол-во</t>
        </is>
      </c>
      <c r="I177" s="6" t="inlineStr">
        <is>
          <t xml:space="preserve">Цена за единицу, руб. (в т.ч. НДС 20%)</t>
        </is>
      </c>
      <c r="J177" s="6"/>
      <c r="K177" s="6"/>
      <c r="L177" s="6" t="inlineStr">
        <is>
          <t xml:space="preserve">Общая стоимость, руб. (в т.ч. НДС 20%)</t>
        </is>
      </c>
      <c r="M177" s="6"/>
      <c r="N177" s="6"/>
    </row>
    <row r="178" customFormat="false" hidden="false" customHeight="1" outlineLevel="0" collapsed="false" ht="40" height="40">
      <c r="A178" s="6" t="inlineStr">
        <is>
          <t xml:space="preserve">Итого</t>
        </is>
      </c>
      <c r="B178" s="6" t="inlineStr">
        <is>
          <t xml:space="preserve">Итого</t>
        </is>
      </c>
      <c r="C178" s="6" t="inlineStr">
        <is>
          <t xml:space="preserve">Итого</t>
        </is>
      </c>
      <c r="D178" s="6" t="inlineStr">
        <is>
          <t xml:space="preserve">Итого</t>
        </is>
      </c>
      <c r="E178" s="6" t="inlineStr">
        <is>
          <t xml:space="preserve">Итого</t>
        </is>
      </c>
      <c r="F178" s="6" t="inlineStr">
        <is>
          <t xml:space="preserve">Итого</t>
        </is>
      </c>
      <c r="G178" s="6" t="inlineStr">
        <is>
          <t xml:space="preserve">Итого</t>
        </is>
      </c>
      <c r="H178" s="6"/>
      <c r="I178" s="7" t="inlineStr">
        <is>
          <t xml:space="preserve">Материалы</t>
        </is>
      </c>
      <c r="J178" s="7" t="inlineStr">
        <is>
          <t xml:space="preserve">СМР</t>
        </is>
      </c>
      <c r="K178" s="7" t="inlineStr">
        <is>
          <t xml:space="preserve">Итого</t>
        </is>
      </c>
      <c r="L178" s="7" t="inlineStr">
        <is>
          <t xml:space="preserve">Материалы</t>
        </is>
      </c>
      <c r="M178" s="7" t="inlineStr">
        <is>
          <t xml:space="preserve">СМР</t>
        </is>
      </c>
      <c r="N178" s="7" t="inlineStr">
        <is>
          <t xml:space="preserve">Итого</t>
        </is>
      </c>
    </row>
    <row r="179" customFormat="false" hidden="false" outlineLevel="0" collapsed="false">
      <c r="A179" s="8" t="n">
        <v>1</v>
      </c>
      <c r="B179" s="8" t="n">
        <v>2</v>
      </c>
      <c r="C179" s="8" t="n">
        <v>3</v>
      </c>
      <c r="D179" s="8" t="n">
        <v>4</v>
      </c>
      <c r="E179" s="8" t="n">
        <v>5</v>
      </c>
      <c r="F179" s="8" t="n">
        <v>6</v>
      </c>
      <c r="G179" s="8" t="n">
        <v>7</v>
      </c>
      <c r="H179" s="8" t="n">
        <v>8</v>
      </c>
      <c r="I179" s="8" t="n">
        <v>9</v>
      </c>
      <c r="J179" s="8" t="n">
        <v>10</v>
      </c>
      <c r="K179" s="8" t="n">
        <v>11</v>
      </c>
      <c r="L179" s="8" t="n">
        <v>12</v>
      </c>
      <c r="M179" s="8" t="n">
        <v>13</v>
      </c>
      <c r="N179" s="8" t="n">
        <v>14</v>
      </c>
    </row>
    <row r="180" customFormat="false" hidden="false" outlineLevel="0" collapsed="false">
      <c r="A180" s="9" t="inlineStr">
        <is>
          <t xml:space="preserve">1</t>
        </is>
      </c>
      <c r="B180" s="9" t="inlineStr">
        <is>
          <t xml:space="preserve"/>
        </is>
      </c>
      <c r="C180" s="9" t="inlineStr">
        <is>
          <t xml:space="preserve">Объект ИДП без распределения на секции</t>
        </is>
      </c>
      <c r="D180" s="10" t="inlineStr">
        <is>
          <t xml:space="preserve"/>
        </is>
      </c>
      <c r="E180" s="10" t="inlineStr">
        <is>
          <t xml:space="preserve"/>
        </is>
      </c>
      <c r="F180" s="10" t="inlineStr">
        <is>
          <t xml:space="preserve"/>
        </is>
      </c>
      <c r="G180" s="10" t="inlineStr">
        <is>
          <t xml:space="preserve"/>
        </is>
      </c>
      <c r="H180" s="11" t="n">
        <v/>
      </c>
      <c r="I180" s="12" t="n" hidden="false">
        <v/>
      </c>
      <c r="J180" s="12" t="n" hidden="false">
        <v/>
      </c>
      <c r="K180" s="12" t="n" hidden="false">
        <v/>
      </c>
      <c r="L180" s="12" t="n" hidden="false">
        <f>L181</f>
        <v>18890765.44</v>
      </c>
      <c r="M180" s="12" t="n" hidden="false">
        <f>M181</f>
        <v>16751200</v>
      </c>
      <c r="N180" s="12" t="n" hidden="false">
        <f>N181</f>
        <v>35641965.44</v>
      </c>
    </row>
    <row r="181" customFormat="false" hidden="false" outlineLevel="0" collapsed="false">
      <c r="A181" s="14" t="inlineStr">
        <is>
          <t xml:space="preserve">1.1</t>
        </is>
      </c>
      <c r="B181" s="14" t="inlineStr">
        <is>
          <t xml:space="preserve">6</t>
        </is>
      </c>
      <c r="C181" s="14" t="inlineStr">
        <is>
          <t xml:space="preserve">Затраты на строительство</t>
        </is>
      </c>
      <c r="D181" s="6" t="inlineStr">
        <is>
          <t xml:space="preserve"/>
        </is>
      </c>
      <c r="E181" s="6" t="inlineStr">
        <is>
          <t xml:space="preserve"/>
        </is>
      </c>
      <c r="F181" s="6" t="inlineStr">
        <is>
          <t xml:space="preserve"/>
        </is>
      </c>
      <c r="G181" s="6" t="inlineStr">
        <is>
          <t xml:space="preserve"/>
        </is>
      </c>
      <c r="H181" s="15" t="n">
        <v/>
      </c>
      <c r="I181" s="16" t="n" hidden="false">
        <v/>
      </c>
      <c r="J181" s="16" t="n" hidden="false">
        <v/>
      </c>
      <c r="K181" s="16" t="n" hidden="false">
        <v/>
      </c>
      <c r="L181" s="16" t="n" hidden="false">
        <f>L182</f>
        <v>18890765.44</v>
      </c>
      <c r="M181" s="16" t="n" hidden="false">
        <f>M182</f>
        <v>16751200</v>
      </c>
      <c r="N181" s="16" t="n" hidden="false">
        <f>N182</f>
        <v>35641965.44</v>
      </c>
    </row>
    <row r="182" customFormat="false" hidden="false" outlineLevel="0" collapsed="false">
      <c r="A182" s="14" t="inlineStr">
        <is>
          <t xml:space="preserve">1.1.1</t>
        </is>
      </c>
      <c r="B182" s="14" t="inlineStr">
        <is>
          <t xml:space="preserve"/>
        </is>
      </c>
      <c r="C182" s="14" t="inlineStr">
        <is>
          <t xml:space="preserve">СМР корпуса без отделки</t>
        </is>
      </c>
      <c r="D182" s="6" t="inlineStr">
        <is>
          <t xml:space="preserve"/>
        </is>
      </c>
      <c r="E182" s="6" t="inlineStr">
        <is>
          <t xml:space="preserve"/>
        </is>
      </c>
      <c r="F182" s="6" t="inlineStr">
        <is>
          <t xml:space="preserve"/>
        </is>
      </c>
      <c r="G182" s="6" t="inlineStr">
        <is>
          <t xml:space="preserve"/>
        </is>
      </c>
      <c r="H182" s="15" t="n">
        <v/>
      </c>
      <c r="I182" s="16" t="n" hidden="false">
        <v/>
      </c>
      <c r="J182" s="16" t="n" hidden="false">
        <v/>
      </c>
      <c r="K182" s="16" t="n" hidden="false">
        <v/>
      </c>
      <c r="L182" s="16" t="n" hidden="false">
        <f>L183+L188</f>
        <v>18890765.44</v>
      </c>
      <c r="M182" s="16" t="n" hidden="false">
        <f>M183+M188</f>
        <v>16751200</v>
      </c>
      <c r="N182" s="16" t="n" hidden="false">
        <f>N183+N188</f>
        <v>35641965.44</v>
      </c>
    </row>
    <row r="183" customFormat="false" hidden="false" outlineLevel="0" collapsed="false">
      <c r="A183" s="14" t="inlineStr">
        <is>
          <t xml:space="preserve">1.1.1.1</t>
        </is>
      </c>
      <c r="B183" s="14" t="inlineStr">
        <is>
          <t xml:space="preserve"/>
        </is>
      </c>
      <c r="C183" s="14" t="inlineStr">
        <is>
          <t xml:space="preserve">СМР надземной части корпуса (без отделки)</t>
        </is>
      </c>
      <c r="D183" s="6" t="inlineStr">
        <is>
          <t xml:space="preserve"/>
        </is>
      </c>
      <c r="E183" s="6" t="inlineStr">
        <is>
          <t xml:space="preserve"/>
        </is>
      </c>
      <c r="F183" s="6" t="inlineStr">
        <is>
          <t xml:space="preserve"/>
        </is>
      </c>
      <c r="G183" s="6" t="inlineStr">
        <is>
          <t xml:space="preserve"/>
        </is>
      </c>
      <c r="H183" s="15" t="n">
        <v/>
      </c>
      <c r="I183" s="16" t="n" hidden="false">
        <v/>
      </c>
      <c r="J183" s="16" t="n" hidden="false">
        <v/>
      </c>
      <c r="K183" s="16" t="n" hidden="false">
        <v/>
      </c>
      <c r="L183" s="16" t="n" hidden="false">
        <f>L184</f>
        <v>83250</v>
      </c>
      <c r="M183" s="16" t="n" hidden="false">
        <f>M184</f>
        <v>40752</v>
      </c>
      <c r="N183" s="16" t="n" hidden="false">
        <f>N184</f>
        <v>124002</v>
      </c>
    </row>
    <row r="184" customFormat="false" hidden="false" outlineLevel="0" collapsed="false">
      <c r="A184" s="14" t="inlineStr">
        <is>
          <t xml:space="preserve">1.1.1.1.1</t>
        </is>
      </c>
      <c r="B184" s="14" t="inlineStr">
        <is>
          <t xml:space="preserve"/>
        </is>
      </c>
      <c r="C184" s="14" t="inlineStr">
        <is>
          <t xml:space="preserve">Кровля</t>
        </is>
      </c>
      <c r="D184" s="6" t="inlineStr">
        <is>
          <t xml:space="preserve"/>
        </is>
      </c>
      <c r="E184" s="6" t="inlineStr">
        <is>
          <t xml:space="preserve"/>
        </is>
      </c>
      <c r="F184" s="6" t="inlineStr">
        <is>
          <t xml:space="preserve"/>
        </is>
      </c>
      <c r="G184" s="6" t="inlineStr">
        <is>
          <t xml:space="preserve"/>
        </is>
      </c>
      <c r="H184" s="15" t="n">
        <v/>
      </c>
      <c r="I184" s="16" t="n" hidden="false">
        <v/>
      </c>
      <c r="J184" s="16" t="n" hidden="false">
        <v/>
      </c>
      <c r="K184" s="16" t="n" hidden="false">
        <v/>
      </c>
      <c r="L184" s="16" t="n" hidden="false">
        <f>L185</f>
        <v>83250</v>
      </c>
      <c r="M184" s="16" t="n" hidden="false">
        <f>M185</f>
        <v>40752</v>
      </c>
      <c r="N184" s="16" t="n" hidden="false">
        <f>N185</f>
        <v>124002</v>
      </c>
    </row>
    <row r="185" customFormat="false" hidden="false" outlineLevel="0" collapsed="false">
      <c r="A185" s="14" t="inlineStr">
        <is>
          <t xml:space="preserve">1.1.1.1.1.1</t>
        </is>
      </c>
      <c r="B185" s="14" t="inlineStr">
        <is>
          <t xml:space="preserve"/>
        </is>
      </c>
      <c r="C185" s="14" t="inlineStr">
        <is>
          <t xml:space="preserve">Прочие работы</t>
        </is>
      </c>
      <c r="D185" s="6" t="inlineStr">
        <is>
          <t xml:space="preserve"/>
        </is>
      </c>
      <c r="E185" s="6" t="inlineStr">
        <is>
          <t xml:space="preserve"/>
        </is>
      </c>
      <c r="F185" s="6" t="inlineStr">
        <is>
          <t xml:space="preserve"/>
        </is>
      </c>
      <c r="G185" s="6" t="inlineStr">
        <is>
          <t xml:space="preserve"/>
        </is>
      </c>
      <c r="H185" s="15" t="n">
        <v/>
      </c>
      <c r="I185" s="16" t="n" hidden="false">
        <v/>
      </c>
      <c r="J185" s="16" t="n" hidden="false">
        <v/>
      </c>
      <c r="K185" s="16" t="n" hidden="false">
        <v/>
      </c>
      <c r="L185" s="16" t="n" hidden="false">
        <f>L186</f>
        <v>83250</v>
      </c>
      <c r="M185" s="16" t="n" hidden="false">
        <f>M186</f>
        <v>40752</v>
      </c>
      <c r="N185" s="16" t="n" hidden="false">
        <f>N186</f>
        <v>124002</v>
      </c>
    </row>
    <row r="186" customFormat="false" hidden="false" outlineLevel="0" collapsed="false">
      <c r="A186" s="18" t="inlineStr">
        <is>
          <t xml:space="preserve">1.1.1.1.1.1.1</t>
        </is>
      </c>
      <c r="B186" s="18" t="inlineStr">
        <is>
          <t xml:space="preserve"/>
        </is>
      </c>
      <c r="C186" s="18" t="inlineStr">
        <is>
          <t xml:space="preserve">Установка гильз для протяжки кабеля</t>
        </is>
      </c>
      <c r="D186" s="7" t="inlineStr">
        <is>
          <t xml:space="preserve"/>
        </is>
      </c>
      <c r="E186" s="7" t="inlineStr">
        <is>
          <t xml:space="preserve"/>
        </is>
      </c>
      <c r="F186" s="7" t="inlineStr">
        <is>
          <t xml:space="preserve">ШТ</t>
        </is>
      </c>
      <c r="G186" s="7" t="inlineStr">
        <is>
          <t xml:space="preserve">1</t>
        </is>
      </c>
      <c r="H186" s="8" t="n">
        <v>15</v>
      </c>
      <c r="I186" s="19" t="n" hidden="false">
        <f>ROUND((L187)/H186,2)</f>
        <v>5550</v>
      </c>
      <c r="J186" s="20" t="n" hidden="false">
        <v>2716.8</v>
      </c>
      <c r="K186" s="19" t="n" hidden="false">
        <f>I186+J186</f>
        <v>8266.8</v>
      </c>
      <c r="L186" s="19" t="n" hidden="false">
        <f>ROUND(H186*I186,2)</f>
        <v>83250</v>
      </c>
      <c r="M186" s="19" t="n" hidden="false">
        <f>ROUND(H186*J186,2)</f>
        <v>40752</v>
      </c>
      <c r="N186" s="19" t="n" hidden="false">
        <f>L186+M186</f>
        <v>124002</v>
      </c>
    </row>
    <row r="187" customFormat="false" hidden="false" outlineLevel="0" collapsed="false">
      <c r="A187" s="18" t="inlineStr">
        <is>
          <t xml:space="preserve">1.1.1.1.1.1.1.1</t>
        </is>
      </c>
      <c r="B187" s="18" t="inlineStr">
        <is>
          <t xml:space="preserve"/>
        </is>
      </c>
      <c r="C187" s="22" t="inlineStr">
        <is>
          <t xml:space="preserve">Проходка металлическая / ПГ1 50-1500</t>
        </is>
      </c>
      <c r="D187" s="7" t="inlineStr">
        <is>
          <t xml:space="preserve">Выход кабельных линий на кровлю</t>
        </is>
      </c>
      <c r="E187" s="7" t="inlineStr">
        <is>
          <t xml:space="preserve"/>
        </is>
      </c>
      <c r="F187" s="7" t="inlineStr">
        <is>
          <t xml:space="preserve">ШТ</t>
        </is>
      </c>
      <c r="G187" s="7" t="inlineStr">
        <is>
          <t xml:space="preserve">1</t>
        </is>
      </c>
      <c r="H187" s="8" t="n">
        <v>15</v>
      </c>
      <c r="I187" s="20" t="n" hidden="false">
        <v>5550</v>
      </c>
      <c r="J187" s="19" t="n" hidden="false">
        <v/>
      </c>
      <c r="K187" s="19" t="n" hidden="false">
        <f>I187+J187</f>
        <v>5550</v>
      </c>
      <c r="L187" s="19" t="n" hidden="false">
        <f>ROUND(H187*I187,2)</f>
        <v>83250</v>
      </c>
      <c r="M187" s="19" t="n" hidden="false">
        <v/>
      </c>
      <c r="N187" s="19" t="n" hidden="false">
        <f>L187+M187</f>
        <v>83250</v>
      </c>
    </row>
    <row r="188" customFormat="false" hidden="false" outlineLevel="0" collapsed="false">
      <c r="A188" s="14" t="inlineStr">
        <is>
          <t xml:space="preserve">1.1.1.2</t>
        </is>
      </c>
      <c r="B188" s="14" t="inlineStr">
        <is>
          <t xml:space="preserve"/>
        </is>
      </c>
      <c r="C188" s="14" t="inlineStr">
        <is>
          <t xml:space="preserve">Инженерные системы</t>
        </is>
      </c>
      <c r="D188" s="6" t="inlineStr">
        <is>
          <t xml:space="preserve"/>
        </is>
      </c>
      <c r="E188" s="6" t="inlineStr">
        <is>
          <t xml:space="preserve"/>
        </is>
      </c>
      <c r="F188" s="6" t="inlineStr">
        <is>
          <t xml:space="preserve"/>
        </is>
      </c>
      <c r="G188" s="6" t="inlineStr">
        <is>
          <t xml:space="preserve"/>
        </is>
      </c>
      <c r="H188" s="15" t="n">
        <v/>
      </c>
      <c r="I188" s="16" t="n" hidden="false">
        <v/>
      </c>
      <c r="J188" s="16" t="n" hidden="false">
        <v/>
      </c>
      <c r="K188" s="16" t="n" hidden="false">
        <v/>
      </c>
      <c r="L188" s="16" t="n" hidden="false">
        <f>L189</f>
        <v>18807515.44</v>
      </c>
      <c r="M188" s="16" t="n" hidden="false">
        <f>M189</f>
        <v>16710448</v>
      </c>
      <c r="N188" s="16" t="n" hidden="false">
        <f>N189</f>
        <v>35517963.44</v>
      </c>
    </row>
    <row r="189" customFormat="false" hidden="false" outlineLevel="0" collapsed="false">
      <c r="A189" s="14" t="inlineStr">
        <is>
          <t xml:space="preserve">1.1.1.2.1</t>
        </is>
      </c>
      <c r="B189" s="14" t="inlineStr">
        <is>
          <t xml:space="preserve"/>
        </is>
      </c>
      <c r="C189" s="14" t="inlineStr">
        <is>
          <t xml:space="preserve">Электроснабжение</t>
        </is>
      </c>
      <c r="D189" s="6" t="inlineStr">
        <is>
          <t xml:space="preserve"/>
        </is>
      </c>
      <c r="E189" s="6" t="inlineStr">
        <is>
          <t xml:space="preserve"/>
        </is>
      </c>
      <c r="F189" s="6" t="inlineStr">
        <is>
          <t xml:space="preserve"/>
        </is>
      </c>
      <c r="G189" s="6" t="inlineStr">
        <is>
          <t xml:space="preserve"/>
        </is>
      </c>
      <c r="H189" s="15" t="n">
        <v/>
      </c>
      <c r="I189" s="16" t="n" hidden="false">
        <v/>
      </c>
      <c r="J189" s="16" t="n" hidden="false">
        <v/>
      </c>
      <c r="K189" s="16" t="n" hidden="false">
        <v/>
      </c>
      <c r="L189" s="16" t="n" hidden="false">
        <f>L190+L355</f>
        <v>18807515.44</v>
      </c>
      <c r="M189" s="16" t="n" hidden="false">
        <f>M190+M355</f>
        <v>16710448</v>
      </c>
      <c r="N189" s="16" t="n" hidden="false">
        <f>N190+N355</f>
        <v>35517963.44</v>
      </c>
    </row>
    <row r="190" customFormat="false" hidden="false" outlineLevel="0" collapsed="false">
      <c r="A190" s="14" t="inlineStr">
        <is>
          <t xml:space="preserve">1.1.1.2.1.1</t>
        </is>
      </c>
      <c r="B190" s="14" t="inlineStr">
        <is>
          <t xml:space="preserve"/>
        </is>
      </c>
      <c r="C190" s="14" t="inlineStr">
        <is>
          <t xml:space="preserve">Электромонтажные работы в нежилой части</t>
        </is>
      </c>
      <c r="D190" s="6" t="inlineStr">
        <is>
          <t xml:space="preserve"/>
        </is>
      </c>
      <c r="E190" s="6" t="inlineStr">
        <is>
          <t xml:space="preserve"/>
        </is>
      </c>
      <c r="F190" s="6" t="inlineStr">
        <is>
          <t xml:space="preserve"/>
        </is>
      </c>
      <c r="G190" s="6" t="inlineStr">
        <is>
          <t xml:space="preserve"/>
        </is>
      </c>
      <c r="H190" s="15" t="n">
        <v/>
      </c>
      <c r="I190" s="16" t="n" hidden="false">
        <v/>
      </c>
      <c r="J190" s="16" t="n" hidden="false">
        <v/>
      </c>
      <c r="K190" s="16" t="n" hidden="false">
        <v/>
      </c>
      <c r="L190" s="16" t="n" hidden="false">
        <f>L191+L209+L244+L310+L332+L351</f>
        <v>18807515.44</v>
      </c>
      <c r="M190" s="16" t="n" hidden="false">
        <f>M191+M209+M244+M310+M332+M351</f>
        <v>14382443</v>
      </c>
      <c r="N190" s="16" t="n" hidden="false">
        <f>N191+N209+N244+N310+N332+N351</f>
        <v>33189958.44</v>
      </c>
    </row>
    <row r="191" customFormat="false" hidden="false" outlineLevel="0" collapsed="false">
      <c r="A191" s="14" t="inlineStr">
        <is>
          <t xml:space="preserve">1.1.1.2.1.1.1</t>
        </is>
      </c>
      <c r="B191" s="14" t="inlineStr">
        <is>
          <t xml:space="preserve"/>
        </is>
      </c>
      <c r="C191" s="14" t="inlineStr">
        <is>
          <t xml:space="preserve">Монтаж ВРУ</t>
        </is>
      </c>
      <c r="D191" s="6" t="inlineStr">
        <is>
          <t xml:space="preserve"/>
        </is>
      </c>
      <c r="E191" s="6" t="inlineStr">
        <is>
          <t xml:space="preserve"/>
        </is>
      </c>
      <c r="F191" s="6" t="inlineStr">
        <is>
          <t xml:space="preserve"/>
        </is>
      </c>
      <c r="G191" s="6" t="inlineStr">
        <is>
          <t xml:space="preserve"/>
        </is>
      </c>
      <c r="H191" s="15" t="n">
        <v/>
      </c>
      <c r="I191" s="16" t="n" hidden="false">
        <v/>
      </c>
      <c r="J191" s="16" t="n" hidden="false">
        <v/>
      </c>
      <c r="K191" s="16" t="n" hidden="false">
        <v/>
      </c>
      <c r="L191" s="16" t="n" hidden="false">
        <f>L192+L195+L197+L208</f>
        <v>51117</v>
      </c>
      <c r="M191" s="16" t="n" hidden="false">
        <f>M192+M195+M197+M208</f>
        <v>530297</v>
      </c>
      <c r="N191" s="16" t="n" hidden="false">
        <f>N192+N195+N197+N208</f>
        <v>581414</v>
      </c>
    </row>
    <row r="192" customFormat="false" hidden="false" outlineLevel="0" collapsed="false">
      <c r="A192" s="18" t="inlineStr">
        <is>
          <t xml:space="preserve">1.1.1.2.1.1.1.1</t>
        </is>
      </c>
      <c r="B192" s="18" t="inlineStr">
        <is>
          <t xml:space="preserve"/>
        </is>
      </c>
      <c r="C192" s="18" t="inlineStr">
        <is>
          <t xml:space="preserve">Установка и коммутация щитов ВРУ / 7 панелей</t>
        </is>
      </c>
      <c r="D192" s="7" t="inlineStr">
        <is>
          <t xml:space="preserve"/>
        </is>
      </c>
      <c r="E192" s="7" t="inlineStr">
        <is>
          <t xml:space="preserve">Выгружается из БО по объектам BIM-КЦ</t>
        </is>
      </c>
      <c r="F192" s="7" t="inlineStr">
        <is>
          <t xml:space="preserve">ШТ</t>
        </is>
      </c>
      <c r="G192" s="7" t="inlineStr">
        <is>
          <t xml:space="preserve">1</t>
        </is>
      </c>
      <c r="H192" s="8" t="n">
        <v>1</v>
      </c>
      <c r="I192" s="19" t="n" hidden="false">
        <f>ROUND((L193+L194)/H192,2)</f>
        <v>2361</v>
      </c>
      <c r="J192" s="20" t="n" hidden="false">
        <v>440448</v>
      </c>
      <c r="K192" s="19" t="n" hidden="false">
        <f>I192+J192</f>
        <v>442809</v>
      </c>
      <c r="L192" s="19" t="n" hidden="false">
        <f>ROUND(H192*I192,2)</f>
        <v>2361</v>
      </c>
      <c r="M192" s="19" t="n" hidden="false">
        <f>ROUND(H192*J192,2)</f>
        <v>440448</v>
      </c>
      <c r="N192" s="19" t="n" hidden="false">
        <f>L192+M192</f>
        <v>442809</v>
      </c>
    </row>
    <row r="193" customFormat="false" hidden="false" outlineLevel="0" collapsed="false">
      <c r="A193" s="18" t="inlineStr">
        <is>
          <t xml:space="preserve">1.1.1.2.1.1.1.1.1</t>
        </is>
      </c>
      <c r="B193" s="18" t="inlineStr">
        <is>
          <t xml:space="preserve"/>
        </is>
      </c>
      <c r="C193" s="22" t="inlineStr">
        <is>
          <t xml:space="preserve">Комплект наконечников и бирок для монтажа ВРУ_ / 7 панелей</t>
        </is>
      </c>
      <c r="D193" s="7" t="inlineStr">
        <is>
          <t xml:space="preserve"/>
        </is>
      </c>
      <c r="E193" s="7" t="inlineStr">
        <is>
          <t xml:space="preserve"/>
        </is>
      </c>
      <c r="F193" s="7" t="inlineStr">
        <is>
          <t xml:space="preserve">КОМПЛ</t>
        </is>
      </c>
      <c r="G193" s="7" t="inlineStr">
        <is>
          <t xml:space="preserve">1</t>
        </is>
      </c>
      <c r="H193" s="8" t="n">
        <v>1</v>
      </c>
      <c r="I193" s="20" t="n" hidden="false">
        <v>2360</v>
      </c>
      <c r="J193" s="19" t="n" hidden="false">
        <v/>
      </c>
      <c r="K193" s="19" t="n" hidden="false">
        <f>I193+J193</f>
        <v>2360</v>
      </c>
      <c r="L193" s="19" t="n" hidden="false">
        <f>ROUND(H193*I193,2)</f>
        <v>2360</v>
      </c>
      <c r="M193" s="19" t="n" hidden="false">
        <v/>
      </c>
      <c r="N193" s="19" t="n" hidden="false">
        <f>L193+M193</f>
        <v>2360</v>
      </c>
    </row>
    <row r="194" customFormat="false" hidden="false" outlineLevel="0" collapsed="false">
      <c r="A194" s="18" t="inlineStr">
        <is>
          <t xml:space="preserve">1.1.1.2.1.1.1.1.2</t>
        </is>
      </c>
      <c r="B194" s="18" t="inlineStr">
        <is>
          <t xml:space="preserve"/>
        </is>
      </c>
      <c r="C194" s="22" t="inlineStr">
        <is>
          <t xml:space="preserve">ВРУ (в соответствии со схемой) / МЭЛ_ / 7-панельный (к-т)</t>
        </is>
      </c>
      <c r="D194" s="7" t="inlineStr">
        <is>
          <t xml:space="preserve"/>
        </is>
      </c>
      <c r="E194" s="7" t="inlineStr">
        <is>
          <t xml:space="preserve"/>
        </is>
      </c>
      <c r="F194" s="7" t="inlineStr">
        <is>
          <t xml:space="preserve">ШТ</t>
        </is>
      </c>
      <c r="G194" s="7" t="inlineStr">
        <is>
          <t xml:space="preserve">1</t>
        </is>
      </c>
      <c r="H194" s="8" t="n">
        <v>1</v>
      </c>
      <c r="I194" s="23" t="n" hidden="false">
        <v>1</v>
      </c>
      <c r="J194" s="19" t="n" hidden="false">
        <v/>
      </c>
      <c r="K194" s="19" t="n" hidden="false">
        <f>I194+J194</f>
        <v>1</v>
      </c>
      <c r="L194" s="19" t="n" hidden="false">
        <f>ROUND(H194*I194,2)</f>
        <v>1</v>
      </c>
      <c r="M194" s="19" t="n" hidden="false">
        <v/>
      </c>
      <c r="N194" s="19" t="n" hidden="false">
        <f>L194+M194</f>
        <v>1</v>
      </c>
    </row>
    <row r="195" customFormat="false" hidden="false" outlineLevel="0" collapsed="false">
      <c r="A195" s="18" t="inlineStr">
        <is>
          <t xml:space="preserve">1.1.1.2.1.1.1.2</t>
        </is>
      </c>
      <c r="B195" s="18" t="inlineStr">
        <is>
          <t xml:space="preserve"/>
        </is>
      </c>
      <c r="C195" s="18" t="inlineStr">
        <is>
          <t xml:space="preserve">Комплектация щитов ВРУ</t>
        </is>
      </c>
      <c r="D195" s="7" t="inlineStr">
        <is>
          <t xml:space="preserve"/>
        </is>
      </c>
      <c r="E195" s="7" t="inlineStr">
        <is>
          <t xml:space="preserve"/>
        </is>
      </c>
      <c r="F195" s="7" t="inlineStr">
        <is>
          <t xml:space="preserve">ШТ</t>
        </is>
      </c>
      <c r="G195" s="7" t="inlineStr">
        <is>
          <t xml:space="preserve">1</t>
        </is>
      </c>
      <c r="H195" s="8" t="n">
        <v>7</v>
      </c>
      <c r="I195" s="19" t="n" hidden="false">
        <f>ROUND((L196)/H195,2)</f>
        <v>2076</v>
      </c>
      <c r="J195" s="20" t="n" hidden="false">
        <v>3200</v>
      </c>
      <c r="K195" s="19" t="n" hidden="false">
        <f>I195+J195</f>
        <v>5276</v>
      </c>
      <c r="L195" s="19" t="n" hidden="false">
        <f>ROUND(H195*I195,2)</f>
        <v>14532</v>
      </c>
      <c r="M195" s="19" t="n" hidden="false">
        <f>ROUND(H195*J195,2)</f>
        <v>22400</v>
      </c>
      <c r="N195" s="19" t="n" hidden="false">
        <f>L195+M195</f>
        <v>36932</v>
      </c>
    </row>
    <row r="196" customFormat="false" hidden="false" outlineLevel="0" collapsed="false">
      <c r="A196" s="18" t="inlineStr">
        <is>
          <t xml:space="preserve">1.1.1.2.1.1.1.2.1</t>
        </is>
      </c>
      <c r="B196" s="18" t="inlineStr">
        <is>
          <t xml:space="preserve"/>
        </is>
      </c>
      <c r="C196" s="22" t="inlineStr">
        <is>
          <t xml:space="preserve">Автоматическая установка пожаротушения_ / ОСП-2</t>
        </is>
      </c>
      <c r="D196" s="7" t="inlineStr">
        <is>
          <t xml:space="preserve"/>
        </is>
      </c>
      <c r="E196" s="7" t="inlineStr">
        <is>
          <t xml:space="preserve"/>
        </is>
      </c>
      <c r="F196" s="7" t="inlineStr">
        <is>
          <t xml:space="preserve">ШТ</t>
        </is>
      </c>
      <c r="G196" s="7" t="inlineStr">
        <is>
          <t xml:space="preserve">1</t>
        </is>
      </c>
      <c r="H196" s="8" t="n">
        <v>7</v>
      </c>
      <c r="I196" s="20" t="n" hidden="false">
        <v>2076</v>
      </c>
      <c r="J196" s="19" t="n" hidden="false">
        <v/>
      </c>
      <c r="K196" s="19" t="n" hidden="false">
        <f>I196+J196</f>
        <v>2076</v>
      </c>
      <c r="L196" s="19" t="n" hidden="false">
        <f>ROUND(H196*I196,2)</f>
        <v>14532</v>
      </c>
      <c r="M196" s="19" t="n" hidden="false">
        <v/>
      </c>
      <c r="N196" s="19" t="n" hidden="false">
        <f>L196+M196</f>
        <v>14532</v>
      </c>
    </row>
    <row r="197" customFormat="false" hidden="false" outlineLevel="0" collapsed="false">
      <c r="A197" s="18" t="inlineStr">
        <is>
          <t xml:space="preserve">1.1.1.2.1.1.1.3</t>
        </is>
      </c>
      <c r="B197" s="18" t="inlineStr">
        <is>
          <t xml:space="preserve"/>
        </is>
      </c>
      <c r="C197" s="18" t="inlineStr">
        <is>
          <t xml:space="preserve">Средства защиты</t>
        </is>
      </c>
      <c r="D197" s="7" t="inlineStr">
        <is>
          <t xml:space="preserve"/>
        </is>
      </c>
      <c r="E197" s="7" t="inlineStr">
        <is>
          <t xml:space="preserve"/>
        </is>
      </c>
      <c r="F197" s="7" t="inlineStr">
        <is>
          <t xml:space="preserve">ШТ</t>
        </is>
      </c>
      <c r="G197" s="7" t="inlineStr">
        <is>
          <t xml:space="preserve">1</t>
        </is>
      </c>
      <c r="H197" s="8" t="n">
        <v>16</v>
      </c>
      <c r="I197" s="19" t="n" hidden="false">
        <f>ROUND((L198+L199+L200+L201+L202+L203+L204+L205+L206+L207)/H197,2)</f>
        <v>2139</v>
      </c>
      <c r="J197" s="20" t="n" hidden="false">
        <v>1</v>
      </c>
      <c r="K197" s="19" t="n" hidden="false">
        <f>I197+J197</f>
        <v>2140</v>
      </c>
      <c r="L197" s="19" t="n" hidden="false">
        <f>ROUND(H197*I197,2)</f>
        <v>34224</v>
      </c>
      <c r="M197" s="19" t="n" hidden="false">
        <f>ROUND(H197*J197,2)</f>
        <v>16</v>
      </c>
      <c r="N197" s="19" t="n" hidden="false">
        <f>L197+M197</f>
        <v>34240</v>
      </c>
    </row>
    <row r="198" customFormat="false" hidden="false" outlineLevel="0" collapsed="false">
      <c r="A198" s="18" t="inlineStr">
        <is>
          <t xml:space="preserve">1.1.1.2.1.1.1.3.1</t>
        </is>
      </c>
      <c r="B198" s="18" t="inlineStr">
        <is>
          <t xml:space="preserve"/>
        </is>
      </c>
      <c r="C198" s="22" t="inlineStr">
        <is>
          <t xml:space="preserve">Заземления переносные_</t>
        </is>
      </c>
      <c r="D198" s="7" t="inlineStr">
        <is>
          <t xml:space="preserve">ПЗРУ-1</t>
        </is>
      </c>
      <c r="E198" s="7" t="inlineStr">
        <is>
          <t xml:space="preserve"/>
        </is>
      </c>
      <c r="F198" s="7" t="inlineStr">
        <is>
          <t xml:space="preserve">КОМПЛ</t>
        </is>
      </c>
      <c r="G198" s="7" t="inlineStr">
        <is>
          <t xml:space="preserve">1</t>
        </is>
      </c>
      <c r="H198" s="8" t="n">
        <v>1</v>
      </c>
      <c r="I198" s="20" t="n" hidden="false">
        <v>1550</v>
      </c>
      <c r="J198" s="19" t="n" hidden="false">
        <v/>
      </c>
      <c r="K198" s="19" t="n" hidden="false">
        <f>I198+J198</f>
        <v>1550</v>
      </c>
      <c r="L198" s="19" t="n" hidden="false">
        <f>ROUND(H198*I198,2)</f>
        <v>1550</v>
      </c>
      <c r="M198" s="19" t="n" hidden="false">
        <v/>
      </c>
      <c r="N198" s="19" t="n" hidden="false">
        <f>L198+M198</f>
        <v>1550</v>
      </c>
    </row>
    <row r="199" customFormat="false" hidden="false" outlineLevel="0" collapsed="false">
      <c r="A199" s="18" t="inlineStr">
        <is>
          <t xml:space="preserve">1.1.1.2.1.1.1.3.2</t>
        </is>
      </c>
      <c r="B199" s="18" t="inlineStr">
        <is>
          <t xml:space="preserve"/>
        </is>
      </c>
      <c r="C199" s="22" t="inlineStr">
        <is>
          <t xml:space="preserve">Аптечка_</t>
        </is>
      </c>
      <c r="D199" s="7" t="inlineStr">
        <is>
          <t xml:space="preserve"/>
        </is>
      </c>
      <c r="E199" s="7" t="inlineStr">
        <is>
          <t xml:space="preserve"/>
        </is>
      </c>
      <c r="F199" s="7" t="inlineStr">
        <is>
          <t xml:space="preserve">ШТ</t>
        </is>
      </c>
      <c r="G199" s="7" t="inlineStr">
        <is>
          <t xml:space="preserve">1</t>
        </is>
      </c>
      <c r="H199" s="8" t="n">
        <v>1</v>
      </c>
      <c r="I199" s="20" t="n" hidden="false">
        <v>347</v>
      </c>
      <c r="J199" s="19" t="n" hidden="false">
        <v/>
      </c>
      <c r="K199" s="19" t="n" hidden="false">
        <f>I199+J199</f>
        <v>347</v>
      </c>
      <c r="L199" s="19" t="n" hidden="false">
        <f>ROUND(H199*I199,2)</f>
        <v>347</v>
      </c>
      <c r="M199" s="19" t="n" hidden="false">
        <v/>
      </c>
      <c r="N199" s="19" t="n" hidden="false">
        <f>L199+M199</f>
        <v>347</v>
      </c>
    </row>
    <row r="200" customFormat="false" hidden="false" outlineLevel="0" collapsed="false">
      <c r="A200" s="18" t="inlineStr">
        <is>
          <t xml:space="preserve">1.1.1.2.1.1.1.3.3</t>
        </is>
      </c>
      <c r="B200" s="18" t="inlineStr">
        <is>
          <t xml:space="preserve"/>
        </is>
      </c>
      <c r="C200" s="22" t="inlineStr">
        <is>
          <t xml:space="preserve">Защитные очки</t>
        </is>
      </c>
      <c r="D200" s="7" t="inlineStr">
        <is>
          <t xml:space="preserve"/>
        </is>
      </c>
      <c r="E200" s="7" t="inlineStr">
        <is>
          <t xml:space="preserve"/>
        </is>
      </c>
      <c r="F200" s="7" t="inlineStr">
        <is>
          <t xml:space="preserve">ШТ</t>
        </is>
      </c>
      <c r="G200" s="7" t="inlineStr">
        <is>
          <t xml:space="preserve">1</t>
        </is>
      </c>
      <c r="H200" s="8" t="n">
        <v>1</v>
      </c>
      <c r="I200" s="20" t="n" hidden="false">
        <v>766</v>
      </c>
      <c r="J200" s="19" t="n" hidden="false">
        <v/>
      </c>
      <c r="K200" s="19" t="n" hidden="false">
        <f>I200+J200</f>
        <v>766</v>
      </c>
      <c r="L200" s="19" t="n" hidden="false">
        <f>ROUND(H200*I200,2)</f>
        <v>766</v>
      </c>
      <c r="M200" s="19" t="n" hidden="false">
        <v/>
      </c>
      <c r="N200" s="19" t="n" hidden="false">
        <f>L200+M200</f>
        <v>766</v>
      </c>
    </row>
    <row r="201" customFormat="false" hidden="false" outlineLevel="0" collapsed="false">
      <c r="A201" s="18" t="inlineStr">
        <is>
          <t xml:space="preserve">1.1.1.2.1.1.1.3.4</t>
        </is>
      </c>
      <c r="B201" s="18" t="inlineStr">
        <is>
          <t xml:space="preserve"/>
        </is>
      </c>
      <c r="C201" s="22" t="inlineStr">
        <is>
          <t xml:space="preserve">Диэлектрические галоши_</t>
        </is>
      </c>
      <c r="D201" s="7" t="inlineStr">
        <is>
          <t xml:space="preserve"/>
        </is>
      </c>
      <c r="E201" s="7" t="inlineStr">
        <is>
          <t xml:space="preserve"/>
        </is>
      </c>
      <c r="F201" s="7" t="inlineStr">
        <is>
          <t xml:space="preserve">ШТ</t>
        </is>
      </c>
      <c r="G201" s="7" t="inlineStr">
        <is>
          <t xml:space="preserve">1</t>
        </is>
      </c>
      <c r="H201" s="8" t="n">
        <v>2</v>
      </c>
      <c r="I201" s="20" t="n" hidden="false">
        <v>500</v>
      </c>
      <c r="J201" s="19" t="n" hidden="false">
        <v/>
      </c>
      <c r="K201" s="19" t="n" hidden="false">
        <f>I201+J201</f>
        <v>500</v>
      </c>
      <c r="L201" s="19" t="n" hidden="false">
        <f>ROUND(H201*I201,2)</f>
        <v>1000</v>
      </c>
      <c r="M201" s="19" t="n" hidden="false">
        <v/>
      </c>
      <c r="N201" s="19" t="n" hidden="false">
        <f>L201+M201</f>
        <v>1000</v>
      </c>
    </row>
    <row r="202" customFormat="false" hidden="false" outlineLevel="0" collapsed="false">
      <c r="A202" s="18" t="inlineStr">
        <is>
          <t xml:space="preserve">1.1.1.2.1.1.1.3.5</t>
        </is>
      </c>
      <c r="B202" s="18" t="inlineStr">
        <is>
          <t xml:space="preserve"/>
        </is>
      </c>
      <c r="C202" s="22" t="inlineStr">
        <is>
          <t xml:space="preserve">Предупредительные плакаты и знаки безопасности_</t>
        </is>
      </c>
      <c r="D202" s="7" t="inlineStr">
        <is>
          <t xml:space="preserve">компл</t>
        </is>
      </c>
      <c r="E202" s="7" t="inlineStr">
        <is>
          <t xml:space="preserve"/>
        </is>
      </c>
      <c r="F202" s="7" t="inlineStr">
        <is>
          <t xml:space="preserve">ШТ</t>
        </is>
      </c>
      <c r="G202" s="7" t="inlineStr">
        <is>
          <t xml:space="preserve">1</t>
        </is>
      </c>
      <c r="H202" s="8" t="n">
        <v>2</v>
      </c>
      <c r="I202" s="20" t="n" hidden="false">
        <v>5250</v>
      </c>
      <c r="J202" s="19" t="n" hidden="false">
        <v/>
      </c>
      <c r="K202" s="19" t="n" hidden="false">
        <f>I202+J202</f>
        <v>5250</v>
      </c>
      <c r="L202" s="19" t="n" hidden="false">
        <f>ROUND(H202*I202,2)</f>
        <v>10500</v>
      </c>
      <c r="M202" s="19" t="n" hidden="false">
        <v/>
      </c>
      <c r="N202" s="19" t="n" hidden="false">
        <f>L202+M202</f>
        <v>10500</v>
      </c>
    </row>
    <row r="203" customFormat="false" hidden="false" outlineLevel="0" collapsed="false">
      <c r="A203" s="18" t="inlineStr">
        <is>
          <t xml:space="preserve">1.1.1.2.1.1.1.3.6</t>
        </is>
      </c>
      <c r="B203" s="18" t="inlineStr">
        <is>
          <t xml:space="preserve"/>
        </is>
      </c>
      <c r="C203" s="22" t="inlineStr">
        <is>
          <t xml:space="preserve">Диэлектрические ковры_ /  800х1500 мм</t>
        </is>
      </c>
      <c r="D203" s="7" t="inlineStr">
        <is>
          <t xml:space="preserve">комплект</t>
        </is>
      </c>
      <c r="E203" s="7" t="inlineStr">
        <is>
          <t xml:space="preserve"/>
        </is>
      </c>
      <c r="F203" s="7" t="inlineStr">
        <is>
          <t xml:space="preserve">ШТ</t>
        </is>
      </c>
      <c r="G203" s="7" t="inlineStr">
        <is>
          <t xml:space="preserve">1</t>
        </is>
      </c>
      <c r="H203" s="8" t="n">
        <v>3</v>
      </c>
      <c r="I203" s="20" t="n" hidden="false">
        <v>2800</v>
      </c>
      <c r="J203" s="19" t="n" hidden="false">
        <v/>
      </c>
      <c r="K203" s="19" t="n" hidden="false">
        <f>I203+J203</f>
        <v>2800</v>
      </c>
      <c r="L203" s="19" t="n" hidden="false">
        <f>ROUND(H203*I203,2)</f>
        <v>8400</v>
      </c>
      <c r="M203" s="19" t="n" hidden="false">
        <v/>
      </c>
      <c r="N203" s="19" t="n" hidden="false">
        <f>L203+M203</f>
        <v>8400</v>
      </c>
    </row>
    <row r="204" customFormat="false" hidden="false" outlineLevel="0" collapsed="false">
      <c r="A204" s="18" t="inlineStr">
        <is>
          <t xml:space="preserve">1.1.1.2.1.1.1.3.7</t>
        </is>
      </c>
      <c r="B204" s="18" t="inlineStr">
        <is>
          <t xml:space="preserve"/>
        </is>
      </c>
      <c r="C204" s="22" t="inlineStr">
        <is>
          <t xml:space="preserve">Указатель напряжения_ / 10-500 В</t>
        </is>
      </c>
      <c r="D204" s="7" t="inlineStr">
        <is>
          <t xml:space="preserve">МИН-2 ТУ 25-04-84</t>
        </is>
      </c>
      <c r="E204" s="7" t="inlineStr">
        <is>
          <t xml:space="preserve"/>
        </is>
      </c>
      <c r="F204" s="7" t="inlineStr">
        <is>
          <t xml:space="preserve">ШТ</t>
        </is>
      </c>
      <c r="G204" s="7" t="inlineStr">
        <is>
          <t xml:space="preserve">1</t>
        </is>
      </c>
      <c r="H204" s="8" t="n">
        <v>2</v>
      </c>
      <c r="I204" s="20" t="n" hidden="false">
        <v>3500</v>
      </c>
      <c r="J204" s="19" t="n" hidden="false">
        <v/>
      </c>
      <c r="K204" s="19" t="n" hidden="false">
        <f>I204+J204</f>
        <v>3500</v>
      </c>
      <c r="L204" s="19" t="n" hidden="false">
        <f>ROUND(H204*I204,2)</f>
        <v>7000</v>
      </c>
      <c r="M204" s="19" t="n" hidden="false">
        <v/>
      </c>
      <c r="N204" s="19" t="n" hidden="false">
        <f>L204+M204</f>
        <v>7000</v>
      </c>
    </row>
    <row r="205" customFormat="false" hidden="false" outlineLevel="0" collapsed="false">
      <c r="A205" s="18" t="inlineStr">
        <is>
          <t xml:space="preserve">1.1.1.2.1.1.1.3.8</t>
        </is>
      </c>
      <c r="B205" s="18" t="inlineStr">
        <is>
          <t xml:space="preserve"/>
        </is>
      </c>
      <c r="C205" s="22" t="inlineStr">
        <is>
          <t xml:space="preserve">Перчатки диэлектрические до 1 кВ/Безшовные</t>
        </is>
      </c>
      <c r="D205" s="7" t="inlineStr">
        <is>
          <t xml:space="preserve"/>
        </is>
      </c>
      <c r="E205" s="7" t="inlineStr">
        <is>
          <t xml:space="preserve"/>
        </is>
      </c>
      <c r="F205" s="7" t="inlineStr">
        <is>
          <t xml:space="preserve">ПАР</t>
        </is>
      </c>
      <c r="G205" s="7" t="inlineStr">
        <is>
          <t xml:space="preserve">1</t>
        </is>
      </c>
      <c r="H205" s="8" t="n">
        <v>2</v>
      </c>
      <c r="I205" s="20" t="n" hidden="false">
        <v>850</v>
      </c>
      <c r="J205" s="19" t="n" hidden="false">
        <v/>
      </c>
      <c r="K205" s="19" t="n" hidden="false">
        <f>I205+J205</f>
        <v>850</v>
      </c>
      <c r="L205" s="19" t="n" hidden="false">
        <f>ROUND(H205*I205,2)</f>
        <v>1700</v>
      </c>
      <c r="M205" s="19" t="n" hidden="false">
        <v/>
      </c>
      <c r="N205" s="19" t="n" hidden="false">
        <f>L205+M205</f>
        <v>1700</v>
      </c>
    </row>
    <row r="206" customFormat="false" hidden="false" outlineLevel="0" collapsed="false">
      <c r="A206" s="18" t="inlineStr">
        <is>
          <t xml:space="preserve">1.1.1.2.1.1.1.3.9</t>
        </is>
      </c>
      <c r="B206" s="18" t="inlineStr">
        <is>
          <t xml:space="preserve"/>
        </is>
      </c>
      <c r="C206" s="22" t="inlineStr">
        <is>
          <t xml:space="preserve">Огнетушитель_ / углекислотный ОУ-2</t>
        </is>
      </c>
      <c r="D206" s="7" t="inlineStr">
        <is>
          <t xml:space="preserve"/>
        </is>
      </c>
      <c r="E206" s="7" t="inlineStr">
        <is>
          <t xml:space="preserve"/>
        </is>
      </c>
      <c r="F206" s="7" t="inlineStr">
        <is>
          <t xml:space="preserve">ШТ</t>
        </is>
      </c>
      <c r="G206" s="7" t="inlineStr">
        <is>
          <t xml:space="preserve">1</t>
        </is>
      </c>
      <c r="H206" s="8" t="n">
        <v>1</v>
      </c>
      <c r="I206" s="23" t="n" hidden="false">
        <v>961</v>
      </c>
      <c r="J206" s="19" t="n" hidden="false">
        <v/>
      </c>
      <c r="K206" s="19" t="n" hidden="false">
        <f>I206+J206</f>
        <v>961</v>
      </c>
      <c r="L206" s="19" t="n" hidden="false">
        <f>ROUND(H206*I206,2)</f>
        <v>961</v>
      </c>
      <c r="M206" s="19" t="n" hidden="false">
        <v/>
      </c>
      <c r="N206" s="19" t="n" hidden="false">
        <f>L206+M206</f>
        <v>961</v>
      </c>
    </row>
    <row r="207" customFormat="false" hidden="false" outlineLevel="0" collapsed="false">
      <c r="A207" s="18" t="inlineStr">
        <is>
          <t xml:space="preserve">1.1.1.2.1.1.1.3.10</t>
        </is>
      </c>
      <c r="B207" s="18" t="inlineStr">
        <is>
          <t xml:space="preserve"/>
        </is>
      </c>
      <c r="C207" s="22" t="inlineStr">
        <is>
          <t xml:space="preserve">Огнетушитель_ / углекислотный ОУ-3</t>
        </is>
      </c>
      <c r="D207" s="7" t="inlineStr">
        <is>
          <t xml:space="preserve"/>
        </is>
      </c>
      <c r="E207" s="7" t="inlineStr">
        <is>
          <t xml:space="preserve"/>
        </is>
      </c>
      <c r="F207" s="7" t="inlineStr">
        <is>
          <t xml:space="preserve">ШТ</t>
        </is>
      </c>
      <c r="G207" s="7" t="inlineStr">
        <is>
          <t xml:space="preserve">1</t>
        </is>
      </c>
      <c r="H207" s="8" t="n">
        <v>1</v>
      </c>
      <c r="I207" s="20" t="n" hidden="false">
        <v>2000</v>
      </c>
      <c r="J207" s="19" t="n" hidden="false">
        <v/>
      </c>
      <c r="K207" s="19" t="n" hidden="false">
        <f>I207+J207</f>
        <v>2000</v>
      </c>
      <c r="L207" s="19" t="n" hidden="false">
        <f>ROUND(H207*I207,2)</f>
        <v>2000</v>
      </c>
      <c r="M207" s="19" t="n" hidden="false">
        <v/>
      </c>
      <c r="N207" s="19" t="n" hidden="false">
        <f>L207+M207</f>
        <v>2000</v>
      </c>
    </row>
    <row r="208" customFormat="false" hidden="false" outlineLevel="0" collapsed="false">
      <c r="A208" s="18" t="inlineStr">
        <is>
          <t xml:space="preserve">1.1.1.2.1.1.1.4</t>
        </is>
      </c>
      <c r="B208" s="18" t="inlineStr">
        <is>
          <t xml:space="preserve"/>
        </is>
      </c>
      <c r="C208" s="18" t="inlineStr">
        <is>
          <t xml:space="preserve">Пуско-наладочные работы ВРУ</t>
        </is>
      </c>
      <c r="D208" s="7" t="inlineStr">
        <is>
          <t xml:space="preserve"/>
        </is>
      </c>
      <c r="E208" s="7" t="inlineStr">
        <is>
          <t xml:space="preserve"/>
        </is>
      </c>
      <c r="F208" s="7" t="inlineStr">
        <is>
          <t xml:space="preserve">ШТ</t>
        </is>
      </c>
      <c r="G208" s="7" t="inlineStr">
        <is>
          <t xml:space="preserve">1</t>
        </is>
      </c>
      <c r="H208" s="8" t="n">
        <v>1</v>
      </c>
      <c r="I208" s="19" t="n" hidden="false">
        <v/>
      </c>
      <c r="J208" s="20" t="n" hidden="false">
        <v>67433</v>
      </c>
      <c r="K208" s="19" t="n" hidden="false">
        <f>I208+J208</f>
        <v>67433</v>
      </c>
      <c r="L208" s="19" t="n" hidden="false">
        <v/>
      </c>
      <c r="M208" s="19" t="n" hidden="false">
        <f>ROUND(H208*J208,2)</f>
        <v>67433</v>
      </c>
      <c r="N208" s="19" t="n" hidden="false">
        <f>L208+M208</f>
        <v>67433</v>
      </c>
    </row>
    <row r="209" customFormat="false" hidden="false" outlineLevel="0" collapsed="false">
      <c r="A209" s="14" t="inlineStr">
        <is>
          <t xml:space="preserve">1.1.1.2.1.1.2</t>
        </is>
      </c>
      <c r="B209" s="14" t="inlineStr">
        <is>
          <t xml:space="preserve"/>
        </is>
      </c>
      <c r="C209" s="14" t="inlineStr">
        <is>
          <t xml:space="preserve">Монтаж щитового оборудования</t>
        </is>
      </c>
      <c r="D209" s="6" t="inlineStr">
        <is>
          <t xml:space="preserve"/>
        </is>
      </c>
      <c r="E209" s="6" t="inlineStr">
        <is>
          <t xml:space="preserve"/>
        </is>
      </c>
      <c r="F209" s="6" t="inlineStr">
        <is>
          <t xml:space="preserve"/>
        </is>
      </c>
      <c r="G209" s="6" t="inlineStr">
        <is>
          <t xml:space="preserve"/>
        </is>
      </c>
      <c r="H209" s="15" t="n">
        <v/>
      </c>
      <c r="I209" s="16" t="n" hidden="false">
        <v/>
      </c>
      <c r="J209" s="16" t="n" hidden="false">
        <v/>
      </c>
      <c r="K209" s="16" t="n" hidden="false">
        <v/>
      </c>
      <c r="L209" s="16" t="n" hidden="false">
        <f>L210+L219+L221+L227+L236</f>
        <v>379880</v>
      </c>
      <c r="M209" s="16" t="n" hidden="false">
        <f>M210+M219+M221+M227+M236</f>
        <v>510080</v>
      </c>
      <c r="N209" s="16" t="n" hidden="false">
        <f>N210+N219+N221+N227+N236</f>
        <v>889960</v>
      </c>
    </row>
    <row r="210" customFormat="false" hidden="false" outlineLevel="0" collapsed="false">
      <c r="A210" s="18" t="inlineStr">
        <is>
          <t xml:space="preserve">1.1.1.2.1.1.2.1</t>
        </is>
      </c>
      <c r="B210" s="18" t="inlineStr">
        <is>
          <t xml:space="preserve"/>
        </is>
      </c>
      <c r="C210" s="18" t="inlineStr">
        <is>
          <t xml:space="preserve">Монтаж щита, шкафа распределительного, учетного</t>
        </is>
      </c>
      <c r="D210" s="7" t="inlineStr">
        <is>
          <t xml:space="preserve"/>
        </is>
      </c>
      <c r="E210" s="7" t="inlineStr">
        <is>
          <t xml:space="preserve">Выгружается из БО по объектам BIM-КЦ</t>
        </is>
      </c>
      <c r="F210" s="7" t="inlineStr">
        <is>
          <t xml:space="preserve">ШТ</t>
        </is>
      </c>
      <c r="G210" s="7" t="inlineStr">
        <is>
          <t xml:space="preserve">1</t>
        </is>
      </c>
      <c r="H210" s="8" t="n">
        <v>8</v>
      </c>
      <c r="I210" s="19" t="n" hidden="false">
        <f>ROUND((L211+L212+L213+L214+L215+L216+L217+L218)/H210,2)</f>
        <v>1</v>
      </c>
      <c r="J210" s="20" t="n" hidden="false">
        <v>16100.8</v>
      </c>
      <c r="K210" s="19" t="n" hidden="false">
        <f>I210+J210</f>
        <v>16101.8</v>
      </c>
      <c r="L210" s="19" t="n" hidden="false">
        <f>ROUND(H210*I210,2)</f>
        <v>8</v>
      </c>
      <c r="M210" s="19" t="n" hidden="false">
        <f>ROUND(H210*J210,2)</f>
        <v>128806.4</v>
      </c>
      <c r="N210" s="19" t="n" hidden="false">
        <f>L210+M210</f>
        <v>128814.4</v>
      </c>
    </row>
    <row r="211" customFormat="false" hidden="false" outlineLevel="0" collapsed="false">
      <c r="A211" s="18" t="inlineStr">
        <is>
          <t xml:space="preserve">1.1.1.2.1.1.2.1.1</t>
        </is>
      </c>
      <c r="B211" s="18" t="inlineStr">
        <is>
          <t xml:space="preserve"/>
        </is>
      </c>
      <c r="C211" s="22" t="inlineStr">
        <is>
          <t xml:space="preserve">Щит силовой (в соответствии со схемой)_ / МЭЛ</t>
        </is>
      </c>
      <c r="D211" s="7" t="inlineStr">
        <is>
          <t xml:space="preserve">ЩРТ1</t>
        </is>
      </c>
      <c r="E211" s="7" t="inlineStr">
        <is>
          <t xml:space="preserve"/>
        </is>
      </c>
      <c r="F211" s="7" t="inlineStr">
        <is>
          <t xml:space="preserve">ШТ</t>
        </is>
      </c>
      <c r="G211" s="7" t="inlineStr">
        <is>
          <t xml:space="preserve">1</t>
        </is>
      </c>
      <c r="H211" s="8" t="n">
        <v>1</v>
      </c>
      <c r="I211" s="23" t="n" hidden="false">
        <v>1</v>
      </c>
      <c r="J211" s="19" t="n" hidden="false">
        <v/>
      </c>
      <c r="K211" s="19" t="n" hidden="false">
        <f>I211+J211</f>
        <v>1</v>
      </c>
      <c r="L211" s="19" t="n" hidden="false">
        <f>ROUND(H211*I211,2)</f>
        <v>1</v>
      </c>
      <c r="M211" s="19" t="n" hidden="false">
        <v/>
      </c>
      <c r="N211" s="19" t="n" hidden="false">
        <f>L211+M211</f>
        <v>1</v>
      </c>
    </row>
    <row r="212" customFormat="false" hidden="false" outlineLevel="0" collapsed="false">
      <c r="A212" s="18" t="inlineStr">
        <is>
          <t xml:space="preserve">1.1.1.2.1.1.2.1.2</t>
        </is>
      </c>
      <c r="B212" s="18" t="inlineStr">
        <is>
          <t xml:space="preserve"/>
        </is>
      </c>
      <c r="C212" s="22" t="inlineStr">
        <is>
          <t xml:space="preserve">Щит силовой (в соответствии со схемой)_ / МЭЛ</t>
        </is>
      </c>
      <c r="D212" s="7" t="inlineStr">
        <is>
          <t xml:space="preserve">ЩРТ5</t>
        </is>
      </c>
      <c r="E212" s="7" t="inlineStr">
        <is>
          <t xml:space="preserve"/>
        </is>
      </c>
      <c r="F212" s="7" t="inlineStr">
        <is>
          <t xml:space="preserve">ШТ</t>
        </is>
      </c>
      <c r="G212" s="7" t="inlineStr">
        <is>
          <t xml:space="preserve">1</t>
        </is>
      </c>
      <c r="H212" s="8" t="n">
        <v>1</v>
      </c>
      <c r="I212" s="23" t="n" hidden="false">
        <v>1</v>
      </c>
      <c r="J212" s="19" t="n" hidden="false">
        <v/>
      </c>
      <c r="K212" s="19" t="n" hidden="false">
        <f>I212+J212</f>
        <v>1</v>
      </c>
      <c r="L212" s="19" t="n" hidden="false">
        <f>ROUND(H212*I212,2)</f>
        <v>1</v>
      </c>
      <c r="M212" s="19" t="n" hidden="false">
        <v/>
      </c>
      <c r="N212" s="19" t="n" hidden="false">
        <f>L212+M212</f>
        <v>1</v>
      </c>
    </row>
    <row r="213" customFormat="false" hidden="false" outlineLevel="0" collapsed="false">
      <c r="A213" s="18" t="inlineStr">
        <is>
          <t xml:space="preserve">1.1.1.2.1.1.2.1.3</t>
        </is>
      </c>
      <c r="B213" s="18" t="inlineStr">
        <is>
          <t xml:space="preserve"/>
        </is>
      </c>
      <c r="C213" s="22" t="inlineStr">
        <is>
          <t xml:space="preserve">Щит силовой (в соответствии со схемой)_ / МЭЛ</t>
        </is>
      </c>
      <c r="D213" s="7" t="inlineStr">
        <is>
          <t xml:space="preserve">ЩРТ3</t>
        </is>
      </c>
      <c r="E213" s="7" t="inlineStr">
        <is>
          <t xml:space="preserve"/>
        </is>
      </c>
      <c r="F213" s="7" t="inlineStr">
        <is>
          <t xml:space="preserve">ШТ</t>
        </is>
      </c>
      <c r="G213" s="7" t="inlineStr">
        <is>
          <t xml:space="preserve">1</t>
        </is>
      </c>
      <c r="H213" s="8" t="n">
        <v>1</v>
      </c>
      <c r="I213" s="23" t="n" hidden="false">
        <v>1</v>
      </c>
      <c r="J213" s="19" t="n" hidden="false">
        <v/>
      </c>
      <c r="K213" s="19" t="n" hidden="false">
        <f>I213+J213</f>
        <v>1</v>
      </c>
      <c r="L213" s="19" t="n" hidden="false">
        <f>ROUND(H213*I213,2)</f>
        <v>1</v>
      </c>
      <c r="M213" s="19" t="n" hidden="false">
        <v/>
      </c>
      <c r="N213" s="19" t="n" hidden="false">
        <f>L213+M213</f>
        <v>1</v>
      </c>
    </row>
    <row r="214" customFormat="false" hidden="false" outlineLevel="0" collapsed="false">
      <c r="A214" s="18" t="inlineStr">
        <is>
          <t xml:space="preserve">1.1.1.2.1.1.2.1.4</t>
        </is>
      </c>
      <c r="B214" s="18" t="inlineStr">
        <is>
          <t xml:space="preserve"/>
        </is>
      </c>
      <c r="C214" s="22" t="inlineStr">
        <is>
          <t xml:space="preserve">Щит силовой (в соответствии со схемой)_ / МЭЛ</t>
        </is>
      </c>
      <c r="D214" s="7" t="inlineStr">
        <is>
          <t xml:space="preserve">ЩСК 4.2</t>
        </is>
      </c>
      <c r="E214" s="7" t="inlineStr">
        <is>
          <t xml:space="preserve"/>
        </is>
      </c>
      <c r="F214" s="7" t="inlineStr">
        <is>
          <t xml:space="preserve">ШТ</t>
        </is>
      </c>
      <c r="G214" s="7" t="inlineStr">
        <is>
          <t xml:space="preserve">1</t>
        </is>
      </c>
      <c r="H214" s="8" t="n">
        <v>1</v>
      </c>
      <c r="I214" s="23" t="n" hidden="false">
        <v>1</v>
      </c>
      <c r="J214" s="19" t="n" hidden="false">
        <v/>
      </c>
      <c r="K214" s="19" t="n" hidden="false">
        <f>I214+J214</f>
        <v>1</v>
      </c>
      <c r="L214" s="19" t="n" hidden="false">
        <f>ROUND(H214*I214,2)</f>
        <v>1</v>
      </c>
      <c r="M214" s="19" t="n" hidden="false">
        <v/>
      </c>
      <c r="N214" s="19" t="n" hidden="false">
        <f>L214+M214</f>
        <v>1</v>
      </c>
    </row>
    <row r="215" customFormat="false" hidden="false" outlineLevel="0" collapsed="false">
      <c r="A215" s="18" t="inlineStr">
        <is>
          <t xml:space="preserve">1.1.1.2.1.1.2.1.5</t>
        </is>
      </c>
      <c r="B215" s="18" t="inlineStr">
        <is>
          <t xml:space="preserve"/>
        </is>
      </c>
      <c r="C215" s="22" t="inlineStr">
        <is>
          <t xml:space="preserve">Щит силовой (в соответствии со схемой)_ / МЭЛ</t>
        </is>
      </c>
      <c r="D215" s="7" t="inlineStr">
        <is>
          <t xml:space="preserve">ЩРТ4</t>
        </is>
      </c>
      <c r="E215" s="7" t="inlineStr">
        <is>
          <t xml:space="preserve"/>
        </is>
      </c>
      <c r="F215" s="7" t="inlineStr">
        <is>
          <t xml:space="preserve">ШТ</t>
        </is>
      </c>
      <c r="G215" s="7" t="inlineStr">
        <is>
          <t xml:space="preserve">1</t>
        </is>
      </c>
      <c r="H215" s="8" t="n">
        <v>1</v>
      </c>
      <c r="I215" s="23" t="n" hidden="false">
        <v>1</v>
      </c>
      <c r="J215" s="19" t="n" hidden="false">
        <v/>
      </c>
      <c r="K215" s="19" t="n" hidden="false">
        <f>I215+J215</f>
        <v>1</v>
      </c>
      <c r="L215" s="19" t="n" hidden="false">
        <f>ROUND(H215*I215,2)</f>
        <v>1</v>
      </c>
      <c r="M215" s="19" t="n" hidden="false">
        <v/>
      </c>
      <c r="N215" s="19" t="n" hidden="false">
        <f>L215+M215</f>
        <v>1</v>
      </c>
    </row>
    <row r="216" customFormat="false" hidden="false" outlineLevel="0" collapsed="false">
      <c r="A216" s="18" t="inlineStr">
        <is>
          <t xml:space="preserve">1.1.1.2.1.1.2.1.6</t>
        </is>
      </c>
      <c r="B216" s="18" t="inlineStr">
        <is>
          <t xml:space="preserve"/>
        </is>
      </c>
      <c r="C216" s="22" t="inlineStr">
        <is>
          <t xml:space="preserve">Щит силовой (в соответствии со схемой)_ / МЭЛ</t>
        </is>
      </c>
      <c r="D216" s="7" t="inlineStr">
        <is>
          <t xml:space="preserve">ЩСК 4.1</t>
        </is>
      </c>
      <c r="E216" s="7" t="inlineStr">
        <is>
          <t xml:space="preserve"/>
        </is>
      </c>
      <c r="F216" s="7" t="inlineStr">
        <is>
          <t xml:space="preserve">ШТ</t>
        </is>
      </c>
      <c r="G216" s="7" t="inlineStr">
        <is>
          <t xml:space="preserve">1</t>
        </is>
      </c>
      <c r="H216" s="8" t="n">
        <v>1</v>
      </c>
      <c r="I216" s="23" t="n" hidden="false">
        <v>1</v>
      </c>
      <c r="J216" s="19" t="n" hidden="false">
        <v/>
      </c>
      <c r="K216" s="19" t="n" hidden="false">
        <f>I216+J216</f>
        <v>1</v>
      </c>
      <c r="L216" s="19" t="n" hidden="false">
        <f>ROUND(H216*I216,2)</f>
        <v>1</v>
      </c>
      <c r="M216" s="19" t="n" hidden="false">
        <v/>
      </c>
      <c r="N216" s="19" t="n" hidden="false">
        <f>L216+M216</f>
        <v>1</v>
      </c>
    </row>
    <row r="217" customFormat="false" hidden="false" outlineLevel="0" collapsed="false">
      <c r="A217" s="18" t="inlineStr">
        <is>
          <t xml:space="preserve">1.1.1.2.1.1.2.1.7</t>
        </is>
      </c>
      <c r="B217" s="18" t="inlineStr">
        <is>
          <t xml:space="preserve"/>
        </is>
      </c>
      <c r="C217" s="22" t="inlineStr">
        <is>
          <t xml:space="preserve">Щит силовой (в соответствии со схемой)_ / МЭЛ</t>
        </is>
      </c>
      <c r="D217" s="7" t="inlineStr">
        <is>
          <t xml:space="preserve">ЩСК 4.3</t>
        </is>
      </c>
      <c r="E217" s="7" t="inlineStr">
        <is>
          <t xml:space="preserve"/>
        </is>
      </c>
      <c r="F217" s="7" t="inlineStr">
        <is>
          <t xml:space="preserve">ШТ</t>
        </is>
      </c>
      <c r="G217" s="7" t="inlineStr">
        <is>
          <t xml:space="preserve">1</t>
        </is>
      </c>
      <c r="H217" s="8" t="n">
        <v>1</v>
      </c>
      <c r="I217" s="23" t="n" hidden="false">
        <v>1</v>
      </c>
      <c r="J217" s="19" t="n" hidden="false">
        <v/>
      </c>
      <c r="K217" s="19" t="n" hidden="false">
        <f>I217+J217</f>
        <v>1</v>
      </c>
      <c r="L217" s="19" t="n" hidden="false">
        <f>ROUND(H217*I217,2)</f>
        <v>1</v>
      </c>
      <c r="M217" s="19" t="n" hidden="false">
        <v/>
      </c>
      <c r="N217" s="19" t="n" hidden="false">
        <f>L217+M217</f>
        <v>1</v>
      </c>
    </row>
    <row r="218" customFormat="false" hidden="false" outlineLevel="0" collapsed="false">
      <c r="A218" s="18" t="inlineStr">
        <is>
          <t xml:space="preserve">1.1.1.2.1.1.2.1.8</t>
        </is>
      </c>
      <c r="B218" s="18" t="inlineStr">
        <is>
          <t xml:space="preserve"/>
        </is>
      </c>
      <c r="C218" s="22" t="inlineStr">
        <is>
          <t xml:space="preserve">Щит силовой (в соответствии со схемой)_ / МЭЛ</t>
        </is>
      </c>
      <c r="D218" s="7" t="inlineStr">
        <is>
          <t xml:space="preserve">ЩРТ2</t>
        </is>
      </c>
      <c r="E218" s="7" t="inlineStr">
        <is>
          <t xml:space="preserve"/>
        </is>
      </c>
      <c r="F218" s="7" t="inlineStr">
        <is>
          <t xml:space="preserve">ШТ</t>
        </is>
      </c>
      <c r="G218" s="7" t="inlineStr">
        <is>
          <t xml:space="preserve">1</t>
        </is>
      </c>
      <c r="H218" s="8" t="n">
        <v>1</v>
      </c>
      <c r="I218" s="23" t="n" hidden="false">
        <v>1</v>
      </c>
      <c r="J218" s="19" t="n" hidden="false">
        <v/>
      </c>
      <c r="K218" s="19" t="n" hidden="false">
        <f>I218+J218</f>
        <v>1</v>
      </c>
      <c r="L218" s="19" t="n" hidden="false">
        <f>ROUND(H218*I218,2)</f>
        <v>1</v>
      </c>
      <c r="M218" s="19" t="n" hidden="false">
        <v/>
      </c>
      <c r="N218" s="19" t="n" hidden="false">
        <f>L218+M218</f>
        <v>1</v>
      </c>
    </row>
    <row r="219" customFormat="false" hidden="false" outlineLevel="0" collapsed="false">
      <c r="A219" s="18" t="inlineStr">
        <is>
          <t xml:space="preserve">1.1.1.2.1.1.2.2</t>
        </is>
      </c>
      <c r="B219" s="18" t="inlineStr">
        <is>
          <t xml:space="preserve"/>
        </is>
      </c>
      <c r="C219" s="18" t="inlineStr">
        <is>
          <t xml:space="preserve">Монтаж АВР</t>
        </is>
      </c>
      <c r="D219" s="7" t="inlineStr">
        <is>
          <t xml:space="preserve">АВР1,АВР2</t>
        </is>
      </c>
      <c r="E219" s="7" t="inlineStr">
        <is>
          <t xml:space="preserve">Выгружается из БО по объектам BIM-КЦ</t>
        </is>
      </c>
      <c r="F219" s="7" t="inlineStr">
        <is>
          <t xml:space="preserve">ШТ</t>
        </is>
      </c>
      <c r="G219" s="7" t="inlineStr">
        <is>
          <t xml:space="preserve">1</t>
        </is>
      </c>
      <c r="H219" s="8" t="n">
        <v>2</v>
      </c>
      <c r="I219" s="19" t="n" hidden="false">
        <f>ROUND((L220)/H219,2)</f>
        <v>189926</v>
      </c>
      <c r="J219" s="20" t="n" hidden="false">
        <v>29628.8</v>
      </c>
      <c r="K219" s="19" t="n" hidden="false">
        <f>I219+J219</f>
        <v>219554.8</v>
      </c>
      <c r="L219" s="19" t="n" hidden="false">
        <f>ROUND(H219*I219,2)</f>
        <v>379852</v>
      </c>
      <c r="M219" s="19" t="n" hidden="false">
        <f>ROUND(H219*J219,2)</f>
        <v>59257.6</v>
      </c>
      <c r="N219" s="19" t="n" hidden="false">
        <f>L219+M219</f>
        <v>439109.6</v>
      </c>
    </row>
    <row r="220" customFormat="false" hidden="false" outlineLevel="0" collapsed="false">
      <c r="A220" s="18" t="inlineStr">
        <is>
          <t xml:space="preserve">1.1.1.2.1.1.2.2.1</t>
        </is>
      </c>
      <c r="B220" s="18" t="inlineStr">
        <is>
          <t xml:space="preserve"/>
        </is>
      </c>
      <c r="C220" s="22" t="inlineStr">
        <is>
          <t xml:space="preserve">Устройство автоматического ввода резерва АВР_ / 100А на 2 ввода IP 54</t>
        </is>
      </c>
      <c r="D220" s="7" t="inlineStr">
        <is>
          <t xml:space="preserve"/>
        </is>
      </c>
      <c r="E220" s="7" t="inlineStr">
        <is>
          <t xml:space="preserve"/>
        </is>
      </c>
      <c r="F220" s="7" t="inlineStr">
        <is>
          <t xml:space="preserve">ШТ</t>
        </is>
      </c>
      <c r="G220" s="7" t="inlineStr">
        <is>
          <t xml:space="preserve">1</t>
        </is>
      </c>
      <c r="H220" s="8" t="n">
        <v>2</v>
      </c>
      <c r="I220" s="20" t="n" hidden="false">
        <v>189926</v>
      </c>
      <c r="J220" s="19" t="n" hidden="false">
        <v/>
      </c>
      <c r="K220" s="19" t="n" hidden="false">
        <f>I220+J220</f>
        <v>189926</v>
      </c>
      <c r="L220" s="19" t="n" hidden="false">
        <f>ROUND(H220*I220,2)</f>
        <v>379852</v>
      </c>
      <c r="M220" s="19" t="n" hidden="false">
        <v/>
      </c>
      <c r="N220" s="19" t="n" hidden="false">
        <f>L220+M220</f>
        <v>379852</v>
      </c>
    </row>
    <row r="221" customFormat="false" hidden="false" outlineLevel="0" collapsed="false">
      <c r="A221" s="18" t="inlineStr">
        <is>
          <t xml:space="preserve">1.1.1.2.1.1.2.3</t>
        </is>
      </c>
      <c r="B221" s="18" t="inlineStr">
        <is>
          <t xml:space="preserve"/>
        </is>
      </c>
      <c r="C221" s="18" t="inlineStr">
        <is>
          <t xml:space="preserve">Монтаж щита силового (для СКБ) / 12 модулей</t>
        </is>
      </c>
      <c r="D221" s="7" t="inlineStr">
        <is>
          <t xml:space="preserve"/>
        </is>
      </c>
      <c r="E221" s="7" t="inlineStr">
        <is>
          <t xml:space="preserve"/>
        </is>
      </c>
      <c r="F221" s="7" t="inlineStr">
        <is>
          <t xml:space="preserve">ШТ</t>
        </is>
      </c>
      <c r="G221" s="7" t="inlineStr">
        <is>
          <t xml:space="preserve">1</t>
        </is>
      </c>
      <c r="H221" s="8" t="n">
        <v>5</v>
      </c>
      <c r="I221" s="19" t="n" hidden="false">
        <f>ROUND((L222+L223+L224+L225+L226)/H221,2)</f>
        <v>1</v>
      </c>
      <c r="J221" s="20" t="n" hidden="false">
        <v>16100.8</v>
      </c>
      <c r="K221" s="19" t="n" hidden="false">
        <f>I221+J221</f>
        <v>16101.8</v>
      </c>
      <c r="L221" s="19" t="n" hidden="false">
        <f>ROUND(H221*I221,2)</f>
        <v>5</v>
      </c>
      <c r="M221" s="19" t="n" hidden="false">
        <f>ROUND(H221*J221,2)</f>
        <v>80504</v>
      </c>
      <c r="N221" s="19" t="n" hidden="false">
        <f>L221+M221</f>
        <v>80509</v>
      </c>
    </row>
    <row r="222" customFormat="false" hidden="false" outlineLevel="0" collapsed="false">
      <c r="A222" s="18" t="inlineStr">
        <is>
          <t xml:space="preserve">1.1.1.2.1.1.2.3.1</t>
        </is>
      </c>
      <c r="B222" s="18" t="inlineStr">
        <is>
          <t xml:space="preserve"/>
        </is>
      </c>
      <c r="C222" s="22" t="inlineStr">
        <is>
          <t xml:space="preserve">Щит силовой (в соответствии со схемой)_ / МЭЛ</t>
        </is>
      </c>
      <c r="D222" s="7" t="inlineStr">
        <is>
          <t xml:space="preserve">ЩС 2.2</t>
        </is>
      </c>
      <c r="E222" s="7" t="inlineStr">
        <is>
          <t xml:space="preserve"/>
        </is>
      </c>
      <c r="F222" s="7" t="inlineStr">
        <is>
          <t xml:space="preserve">ШТ</t>
        </is>
      </c>
      <c r="G222" s="7" t="inlineStr">
        <is>
          <t xml:space="preserve">1</t>
        </is>
      </c>
      <c r="H222" s="8" t="n">
        <v>1</v>
      </c>
      <c r="I222" s="23" t="n" hidden="false">
        <v>1</v>
      </c>
      <c r="J222" s="19" t="n" hidden="false">
        <v/>
      </c>
      <c r="K222" s="19" t="n" hidden="false">
        <f>I222+J222</f>
        <v>1</v>
      </c>
      <c r="L222" s="19" t="n" hidden="false">
        <f>ROUND(H222*I222,2)</f>
        <v>1</v>
      </c>
      <c r="M222" s="19" t="n" hidden="false">
        <v/>
      </c>
      <c r="N222" s="19" t="n" hidden="false">
        <f>L222+M222</f>
        <v>1</v>
      </c>
    </row>
    <row r="223" customFormat="false" hidden="false" outlineLevel="0" collapsed="false">
      <c r="A223" s="18" t="inlineStr">
        <is>
          <t xml:space="preserve">1.1.1.2.1.1.2.3.2</t>
        </is>
      </c>
      <c r="B223" s="18" t="inlineStr">
        <is>
          <t xml:space="preserve"/>
        </is>
      </c>
      <c r="C223" s="22" t="inlineStr">
        <is>
          <t xml:space="preserve">Щит силовой (в соответствии со схемой)_ / МЭЛ</t>
        </is>
      </c>
      <c r="D223" s="7" t="inlineStr">
        <is>
          <t xml:space="preserve">ЩС 1.2</t>
        </is>
      </c>
      <c r="E223" s="7" t="inlineStr">
        <is>
          <t xml:space="preserve"/>
        </is>
      </c>
      <c r="F223" s="7" t="inlineStr">
        <is>
          <t xml:space="preserve">ШТ</t>
        </is>
      </c>
      <c r="G223" s="7" t="inlineStr">
        <is>
          <t xml:space="preserve">1</t>
        </is>
      </c>
      <c r="H223" s="8" t="n">
        <v>1</v>
      </c>
      <c r="I223" s="23" t="n" hidden="false">
        <v>1</v>
      </c>
      <c r="J223" s="19" t="n" hidden="false">
        <v/>
      </c>
      <c r="K223" s="19" t="n" hidden="false">
        <f>I223+J223</f>
        <v>1</v>
      </c>
      <c r="L223" s="19" t="n" hidden="false">
        <f>ROUND(H223*I223,2)</f>
        <v>1</v>
      </c>
      <c r="M223" s="19" t="n" hidden="false">
        <v/>
      </c>
      <c r="N223" s="19" t="n" hidden="false">
        <f>L223+M223</f>
        <v>1</v>
      </c>
    </row>
    <row r="224" customFormat="false" hidden="false" outlineLevel="0" collapsed="false">
      <c r="A224" s="18" t="inlineStr">
        <is>
          <t xml:space="preserve">1.1.1.2.1.1.2.3.3</t>
        </is>
      </c>
      <c r="B224" s="18" t="inlineStr">
        <is>
          <t xml:space="preserve"/>
        </is>
      </c>
      <c r="C224" s="22" t="inlineStr">
        <is>
          <t xml:space="preserve">Щит силовой (в соответствии со схемой)_ / МЭЛ</t>
        </is>
      </c>
      <c r="D224" s="7" t="inlineStr">
        <is>
          <t xml:space="preserve">ЩРВ</t>
        </is>
      </c>
      <c r="E224" s="7" t="inlineStr">
        <is>
          <t xml:space="preserve"/>
        </is>
      </c>
      <c r="F224" s="7" t="inlineStr">
        <is>
          <t xml:space="preserve">ШТ</t>
        </is>
      </c>
      <c r="G224" s="7" t="inlineStr">
        <is>
          <t xml:space="preserve">1</t>
        </is>
      </c>
      <c r="H224" s="8" t="n">
        <v>1</v>
      </c>
      <c r="I224" s="23" t="n" hidden="false">
        <v>1</v>
      </c>
      <c r="J224" s="19" t="n" hidden="false">
        <v/>
      </c>
      <c r="K224" s="19" t="n" hidden="false">
        <f>I224+J224</f>
        <v>1</v>
      </c>
      <c r="L224" s="19" t="n" hidden="false">
        <f>ROUND(H224*I224,2)</f>
        <v>1</v>
      </c>
      <c r="M224" s="19" t="n" hidden="false">
        <v/>
      </c>
      <c r="N224" s="19" t="n" hidden="false">
        <f>L224+M224</f>
        <v>1</v>
      </c>
    </row>
    <row r="225" customFormat="false" hidden="false" outlineLevel="0" collapsed="false">
      <c r="A225" s="18" t="inlineStr">
        <is>
          <t xml:space="preserve">1.1.1.2.1.1.2.3.4</t>
        </is>
      </c>
      <c r="B225" s="18" t="inlineStr">
        <is>
          <t xml:space="preserve"/>
        </is>
      </c>
      <c r="C225" s="22" t="inlineStr">
        <is>
          <t xml:space="preserve">Щит силовой (в соответствии со схемой)_ / МЭЛ</t>
        </is>
      </c>
      <c r="D225" s="7" t="inlineStr">
        <is>
          <t xml:space="preserve">ЩС 4.2</t>
        </is>
      </c>
      <c r="E225" s="7" t="inlineStr">
        <is>
          <t xml:space="preserve"/>
        </is>
      </c>
      <c r="F225" s="7" t="inlineStr">
        <is>
          <t xml:space="preserve">ШТ</t>
        </is>
      </c>
      <c r="G225" s="7" t="inlineStr">
        <is>
          <t xml:space="preserve">1</t>
        </is>
      </c>
      <c r="H225" s="8" t="n">
        <v>1</v>
      </c>
      <c r="I225" s="23" t="n" hidden="false">
        <v>1</v>
      </c>
      <c r="J225" s="19" t="n" hidden="false">
        <v/>
      </c>
      <c r="K225" s="19" t="n" hidden="false">
        <f>I225+J225</f>
        <v>1</v>
      </c>
      <c r="L225" s="19" t="n" hidden="false">
        <f>ROUND(H225*I225,2)</f>
        <v>1</v>
      </c>
      <c r="M225" s="19" t="n" hidden="false">
        <v/>
      </c>
      <c r="N225" s="19" t="n" hidden="false">
        <f>L225+M225</f>
        <v>1</v>
      </c>
    </row>
    <row r="226" customFormat="false" hidden="false" outlineLevel="0" collapsed="false">
      <c r="A226" s="18" t="inlineStr">
        <is>
          <t xml:space="preserve">1.1.1.2.1.1.2.3.5</t>
        </is>
      </c>
      <c r="B226" s="18" t="inlineStr">
        <is>
          <t xml:space="preserve"/>
        </is>
      </c>
      <c r="C226" s="22" t="inlineStr">
        <is>
          <t xml:space="preserve">Щит силовой (в соответствии со схемой)_ / МЭЛ</t>
        </is>
      </c>
      <c r="D226" s="7" t="inlineStr">
        <is>
          <t xml:space="preserve">ЩС 3.2</t>
        </is>
      </c>
      <c r="E226" s="7" t="inlineStr">
        <is>
          <t xml:space="preserve"/>
        </is>
      </c>
      <c r="F226" s="7" t="inlineStr">
        <is>
          <t xml:space="preserve">ШТ</t>
        </is>
      </c>
      <c r="G226" s="7" t="inlineStr">
        <is>
          <t xml:space="preserve">1</t>
        </is>
      </c>
      <c r="H226" s="8" t="n">
        <v>1</v>
      </c>
      <c r="I226" s="23" t="n" hidden="false">
        <v>1</v>
      </c>
      <c r="J226" s="19" t="n" hidden="false">
        <v/>
      </c>
      <c r="K226" s="19" t="n" hidden="false">
        <f>I226+J226</f>
        <v>1</v>
      </c>
      <c r="L226" s="19" t="n" hidden="false">
        <f>ROUND(H226*I226,2)</f>
        <v>1</v>
      </c>
      <c r="M226" s="19" t="n" hidden="false">
        <v/>
      </c>
      <c r="N226" s="19" t="n" hidden="false">
        <f>L226+M226</f>
        <v>1</v>
      </c>
    </row>
    <row r="227" customFormat="false" hidden="false" outlineLevel="0" collapsed="false">
      <c r="A227" s="18" t="inlineStr">
        <is>
          <t xml:space="preserve">1.1.1.2.1.1.2.4</t>
        </is>
      </c>
      <c r="B227" s="18" t="inlineStr">
        <is>
          <t xml:space="preserve"/>
        </is>
      </c>
      <c r="C227" s="18" t="inlineStr">
        <is>
          <t xml:space="preserve">Монтаж щита силового (для СКБ) / 18 модулей</t>
        </is>
      </c>
      <c r="D227" s="7" t="inlineStr">
        <is>
          <t xml:space="preserve"/>
        </is>
      </c>
      <c r="E227" s="7" t="inlineStr">
        <is>
          <t xml:space="preserve"/>
        </is>
      </c>
      <c r="F227" s="7" t="inlineStr">
        <is>
          <t xml:space="preserve">ШТ</t>
        </is>
      </c>
      <c r="G227" s="7" t="inlineStr">
        <is>
          <t xml:space="preserve">1</t>
        </is>
      </c>
      <c r="H227" s="8" t="n">
        <v>8</v>
      </c>
      <c r="I227" s="19" t="n" hidden="false">
        <f>ROUND((L228+L229+L230+L231+L232+L233+L234+L235)/H227,2)</f>
        <v>1</v>
      </c>
      <c r="J227" s="20" t="n" hidden="false">
        <v>16100.8</v>
      </c>
      <c r="K227" s="19" t="n" hidden="false">
        <f>I227+J227</f>
        <v>16101.8</v>
      </c>
      <c r="L227" s="19" t="n" hidden="false">
        <f>ROUND(H227*I227,2)</f>
        <v>8</v>
      </c>
      <c r="M227" s="19" t="n" hidden="false">
        <f>ROUND(H227*J227,2)</f>
        <v>128806.4</v>
      </c>
      <c r="N227" s="19" t="n" hidden="false">
        <f>L227+M227</f>
        <v>128814.4</v>
      </c>
    </row>
    <row r="228" customFormat="false" hidden="false" outlineLevel="0" collapsed="false">
      <c r="A228" s="18" t="inlineStr">
        <is>
          <t xml:space="preserve">1.1.1.2.1.1.2.4.1</t>
        </is>
      </c>
      <c r="B228" s="18" t="inlineStr">
        <is>
          <t xml:space="preserve"/>
        </is>
      </c>
      <c r="C228" s="22" t="inlineStr">
        <is>
          <t xml:space="preserve">Щит силовой (в соответствии со схемой)_ / МЭЛ</t>
        </is>
      </c>
      <c r="D228" s="7" t="inlineStr">
        <is>
          <t xml:space="preserve">ЩАО2.3  ЩРн-18-350х300х120-IP31 mb11-18n EKF</t>
        </is>
      </c>
      <c r="E228" s="7" t="inlineStr">
        <is>
          <t xml:space="preserve"/>
        </is>
      </c>
      <c r="F228" s="7" t="inlineStr">
        <is>
          <t xml:space="preserve">ШТ</t>
        </is>
      </c>
      <c r="G228" s="7" t="inlineStr">
        <is>
          <t xml:space="preserve">1</t>
        </is>
      </c>
      <c r="H228" s="8" t="n">
        <v>1</v>
      </c>
      <c r="I228" s="23" t="n" hidden="false">
        <v>1</v>
      </c>
      <c r="J228" s="19" t="n" hidden="false">
        <v/>
      </c>
      <c r="K228" s="19" t="n" hidden="false">
        <f>I228+J228</f>
        <v>1</v>
      </c>
      <c r="L228" s="19" t="n" hidden="false">
        <f>ROUND(H228*I228,2)</f>
        <v>1</v>
      </c>
      <c r="M228" s="19" t="n" hidden="false">
        <v/>
      </c>
      <c r="N228" s="19" t="n" hidden="false">
        <f>L228+M228</f>
        <v>1</v>
      </c>
    </row>
    <row r="229" customFormat="false" hidden="false" outlineLevel="0" collapsed="false">
      <c r="A229" s="18" t="inlineStr">
        <is>
          <t xml:space="preserve">1.1.1.2.1.1.2.4.2</t>
        </is>
      </c>
      <c r="B229" s="18" t="inlineStr">
        <is>
          <t xml:space="preserve"/>
        </is>
      </c>
      <c r="C229" s="22" t="inlineStr">
        <is>
          <t xml:space="preserve">Щит силовой (в соответствии со схемой)_ / МЭЛ</t>
        </is>
      </c>
      <c r="D229" s="7" t="inlineStr">
        <is>
          <t xml:space="preserve">ЩАО2.0 ЩРн-18-350х300х120-IP54 mb11-18n EKF</t>
        </is>
      </c>
      <c r="E229" s="7" t="inlineStr">
        <is>
          <t xml:space="preserve"/>
        </is>
      </c>
      <c r="F229" s="7" t="inlineStr">
        <is>
          <t xml:space="preserve">ШТ</t>
        </is>
      </c>
      <c r="G229" s="7" t="inlineStr">
        <is>
          <t xml:space="preserve">1</t>
        </is>
      </c>
      <c r="H229" s="8" t="n">
        <v>1</v>
      </c>
      <c r="I229" s="23" t="n" hidden="false">
        <v>1</v>
      </c>
      <c r="J229" s="19" t="n" hidden="false">
        <v/>
      </c>
      <c r="K229" s="19" t="n" hidden="false">
        <f>I229+J229</f>
        <v>1</v>
      </c>
      <c r="L229" s="19" t="n" hidden="false">
        <f>ROUND(H229*I229,2)</f>
        <v>1</v>
      </c>
      <c r="M229" s="19" t="n" hidden="false">
        <v/>
      </c>
      <c r="N229" s="19" t="n" hidden="false">
        <f>L229+M229</f>
        <v>1</v>
      </c>
    </row>
    <row r="230" customFormat="false" hidden="false" outlineLevel="0" collapsed="false">
      <c r="A230" s="18" t="inlineStr">
        <is>
          <t xml:space="preserve">1.1.1.2.1.1.2.4.3</t>
        </is>
      </c>
      <c r="B230" s="18" t="inlineStr">
        <is>
          <t xml:space="preserve"/>
        </is>
      </c>
      <c r="C230" s="22" t="inlineStr">
        <is>
          <t xml:space="preserve">Щит силовой (в соответствии со схемой)_ / МЭЛ</t>
        </is>
      </c>
      <c r="D230" s="7" t="inlineStr">
        <is>
          <t xml:space="preserve">ЩРн-18-350х300х120-IP54 mb11-18n EKF</t>
        </is>
      </c>
      <c r="E230" s="7" t="inlineStr">
        <is>
          <t xml:space="preserve"/>
        </is>
      </c>
      <c r="F230" s="7" t="inlineStr">
        <is>
          <t xml:space="preserve">ШТ</t>
        </is>
      </c>
      <c r="G230" s="7" t="inlineStr">
        <is>
          <t xml:space="preserve">1</t>
        </is>
      </c>
      <c r="H230" s="8" t="n">
        <v>1</v>
      </c>
      <c r="I230" s="23" t="n" hidden="false">
        <v>1</v>
      </c>
      <c r="J230" s="19" t="n" hidden="false">
        <v/>
      </c>
      <c r="K230" s="19" t="n" hidden="false">
        <f>I230+J230</f>
        <v>1</v>
      </c>
      <c r="L230" s="19" t="n" hidden="false">
        <f>ROUND(H230*I230,2)</f>
        <v>1</v>
      </c>
      <c r="M230" s="19" t="n" hidden="false">
        <v/>
      </c>
      <c r="N230" s="19" t="n" hidden="false">
        <f>L230+M230</f>
        <v>1</v>
      </c>
    </row>
    <row r="231" customFormat="false" hidden="false" outlineLevel="0" collapsed="false">
      <c r="A231" s="18" t="inlineStr">
        <is>
          <t xml:space="preserve">1.1.1.2.1.1.2.4.4</t>
        </is>
      </c>
      <c r="B231" s="18" t="inlineStr">
        <is>
          <t xml:space="preserve"/>
        </is>
      </c>
      <c r="C231" s="22" t="inlineStr">
        <is>
          <t xml:space="preserve">Щит силовой (в соответствии со схемой)_ / МЭЛ</t>
        </is>
      </c>
      <c r="D231" s="7" t="inlineStr">
        <is>
          <t xml:space="preserve">ЩС 3.1</t>
        </is>
      </c>
      <c r="E231" s="7" t="inlineStr">
        <is>
          <t xml:space="preserve"/>
        </is>
      </c>
      <c r="F231" s="7" t="inlineStr">
        <is>
          <t xml:space="preserve">ШТ</t>
        </is>
      </c>
      <c r="G231" s="7" t="inlineStr">
        <is>
          <t xml:space="preserve">1</t>
        </is>
      </c>
      <c r="H231" s="8" t="n">
        <v>1</v>
      </c>
      <c r="I231" s="23" t="n" hidden="false">
        <v>1</v>
      </c>
      <c r="J231" s="19" t="n" hidden="false">
        <v/>
      </c>
      <c r="K231" s="19" t="n" hidden="false">
        <f>I231+J231</f>
        <v>1</v>
      </c>
      <c r="L231" s="19" t="n" hidden="false">
        <f>ROUND(H231*I231,2)</f>
        <v>1</v>
      </c>
      <c r="M231" s="19" t="n" hidden="false">
        <v/>
      </c>
      <c r="N231" s="19" t="n" hidden="false">
        <f>L231+M231</f>
        <v>1</v>
      </c>
    </row>
    <row r="232" customFormat="false" hidden="false" outlineLevel="0" collapsed="false">
      <c r="A232" s="18" t="inlineStr">
        <is>
          <t xml:space="preserve">1.1.1.2.1.1.2.4.5</t>
        </is>
      </c>
      <c r="B232" s="18" t="inlineStr">
        <is>
          <t xml:space="preserve"/>
        </is>
      </c>
      <c r="C232" s="22" t="inlineStr">
        <is>
          <t xml:space="preserve">Щит силовой (в соответствии со схемой)_ / МЭЛ</t>
        </is>
      </c>
      <c r="D232" s="7" t="inlineStr">
        <is>
          <t xml:space="preserve">ЩАО2.2  ЩРн-18-350х300х120-IP31 mb11-18n EKF</t>
        </is>
      </c>
      <c r="E232" s="7" t="inlineStr">
        <is>
          <t xml:space="preserve"/>
        </is>
      </c>
      <c r="F232" s="7" t="inlineStr">
        <is>
          <t xml:space="preserve">ШТ</t>
        </is>
      </c>
      <c r="G232" s="7" t="inlineStr">
        <is>
          <t xml:space="preserve">1</t>
        </is>
      </c>
      <c r="H232" s="8" t="n">
        <v>1</v>
      </c>
      <c r="I232" s="23" t="n" hidden="false">
        <v>1</v>
      </c>
      <c r="J232" s="19" t="n" hidden="false">
        <v/>
      </c>
      <c r="K232" s="19" t="n" hidden="false">
        <f>I232+J232</f>
        <v>1</v>
      </c>
      <c r="L232" s="19" t="n" hidden="false">
        <f>ROUND(H232*I232,2)</f>
        <v>1</v>
      </c>
      <c r="M232" s="19" t="n" hidden="false">
        <v/>
      </c>
      <c r="N232" s="19" t="n" hidden="false">
        <f>L232+M232</f>
        <v>1</v>
      </c>
    </row>
    <row r="233" customFormat="false" hidden="false" outlineLevel="0" collapsed="false">
      <c r="A233" s="18" t="inlineStr">
        <is>
          <t xml:space="preserve">1.1.1.2.1.1.2.4.6</t>
        </is>
      </c>
      <c r="B233" s="18" t="inlineStr">
        <is>
          <t xml:space="preserve"/>
        </is>
      </c>
      <c r="C233" s="22" t="inlineStr">
        <is>
          <t xml:space="preserve">Щит силовой (в соответствии со схемой)_ / МЭЛ</t>
        </is>
      </c>
      <c r="D233" s="7" t="inlineStr">
        <is>
          <t xml:space="preserve">ЩАО2.1 ЩРн-18-350х300х120-IP31 mb11-18n EKF</t>
        </is>
      </c>
      <c r="E233" s="7" t="inlineStr">
        <is>
          <t xml:space="preserve"/>
        </is>
      </c>
      <c r="F233" s="7" t="inlineStr">
        <is>
          <t xml:space="preserve">ШТ</t>
        </is>
      </c>
      <c r="G233" s="7" t="inlineStr">
        <is>
          <t xml:space="preserve">1</t>
        </is>
      </c>
      <c r="H233" s="8" t="n">
        <v>1</v>
      </c>
      <c r="I233" s="23" t="n" hidden="false">
        <v>1</v>
      </c>
      <c r="J233" s="19" t="n" hidden="false">
        <v/>
      </c>
      <c r="K233" s="19" t="n" hidden="false">
        <f>I233+J233</f>
        <v>1</v>
      </c>
      <c r="L233" s="19" t="n" hidden="false">
        <f>ROUND(H233*I233,2)</f>
        <v>1</v>
      </c>
      <c r="M233" s="19" t="n" hidden="false">
        <v/>
      </c>
      <c r="N233" s="19" t="n" hidden="false">
        <f>L233+M233</f>
        <v>1</v>
      </c>
    </row>
    <row r="234" customFormat="false" hidden="false" outlineLevel="0" collapsed="false">
      <c r="A234" s="18" t="inlineStr">
        <is>
          <t xml:space="preserve">1.1.1.2.1.1.2.4.7</t>
        </is>
      </c>
      <c r="B234" s="18" t="inlineStr">
        <is>
          <t xml:space="preserve"/>
        </is>
      </c>
      <c r="C234" s="22" t="inlineStr">
        <is>
          <t xml:space="preserve">Щит силовой (в соответствии со схемой)_ / МЭЛ</t>
        </is>
      </c>
      <c r="D234" s="7" t="inlineStr">
        <is>
          <t xml:space="preserve">ЩАО2.4  ЩРн-18-350х300х120-IP31 mb11-18n EKF</t>
        </is>
      </c>
      <c r="E234" s="7" t="inlineStr">
        <is>
          <t xml:space="preserve"/>
        </is>
      </c>
      <c r="F234" s="7" t="inlineStr">
        <is>
          <t xml:space="preserve">ШТ</t>
        </is>
      </c>
      <c r="G234" s="7" t="inlineStr">
        <is>
          <t xml:space="preserve">1</t>
        </is>
      </c>
      <c r="H234" s="8" t="n">
        <v>1</v>
      </c>
      <c r="I234" s="23" t="n" hidden="false">
        <v>1</v>
      </c>
      <c r="J234" s="19" t="n" hidden="false">
        <v/>
      </c>
      <c r="K234" s="19" t="n" hidden="false">
        <f>I234+J234</f>
        <v>1</v>
      </c>
      <c r="L234" s="19" t="n" hidden="false">
        <f>ROUND(H234*I234,2)</f>
        <v>1</v>
      </c>
      <c r="M234" s="19" t="n" hidden="false">
        <v/>
      </c>
      <c r="N234" s="19" t="n" hidden="false">
        <f>L234+M234</f>
        <v>1</v>
      </c>
    </row>
    <row r="235" customFormat="false" hidden="false" outlineLevel="0" collapsed="false">
      <c r="A235" s="18" t="inlineStr">
        <is>
          <t xml:space="preserve">1.1.1.2.1.1.2.4.8</t>
        </is>
      </c>
      <c r="B235" s="18" t="inlineStr">
        <is>
          <t xml:space="preserve"/>
        </is>
      </c>
      <c r="C235" s="22" t="inlineStr">
        <is>
          <t xml:space="preserve">Щит силовой (в соответствии со схемой)_ / МЭЛ</t>
        </is>
      </c>
      <c r="D235" s="7" t="inlineStr">
        <is>
          <t xml:space="preserve">ЩАО2 ЩРн-18-350х300х120-IP54 mb11-18n EKF</t>
        </is>
      </c>
      <c r="E235" s="7" t="inlineStr">
        <is>
          <t xml:space="preserve"/>
        </is>
      </c>
      <c r="F235" s="7" t="inlineStr">
        <is>
          <t xml:space="preserve">ШТ</t>
        </is>
      </c>
      <c r="G235" s="7" t="inlineStr">
        <is>
          <t xml:space="preserve">1</t>
        </is>
      </c>
      <c r="H235" s="8" t="n">
        <v>1</v>
      </c>
      <c r="I235" s="23" t="n" hidden="false">
        <v>1</v>
      </c>
      <c r="J235" s="19" t="n" hidden="false">
        <v/>
      </c>
      <c r="K235" s="19" t="n" hidden="false">
        <f>I235+J235</f>
        <v>1</v>
      </c>
      <c r="L235" s="19" t="n" hidden="false">
        <f>ROUND(H235*I235,2)</f>
        <v>1</v>
      </c>
      <c r="M235" s="19" t="n" hidden="false">
        <v/>
      </c>
      <c r="N235" s="19" t="n" hidden="false">
        <f>L235+M235</f>
        <v>1</v>
      </c>
    </row>
    <row r="236" customFormat="false" hidden="false" outlineLevel="0" collapsed="false">
      <c r="A236" s="18" t="inlineStr">
        <is>
          <t xml:space="preserve">1.1.1.2.1.1.2.5</t>
        </is>
      </c>
      <c r="B236" s="18" t="inlineStr">
        <is>
          <t xml:space="preserve"/>
        </is>
      </c>
      <c r="C236" s="18" t="inlineStr">
        <is>
          <t xml:space="preserve">Монтаж щита силового (для СКБ) / 24 модуля</t>
        </is>
      </c>
      <c r="D236" s="7" t="inlineStr">
        <is>
          <t xml:space="preserve"/>
        </is>
      </c>
      <c r="E236" s="7" t="inlineStr">
        <is>
          <t xml:space="preserve"/>
        </is>
      </c>
      <c r="F236" s="7" t="inlineStr">
        <is>
          <t xml:space="preserve">ШТ</t>
        </is>
      </c>
      <c r="G236" s="7" t="inlineStr">
        <is>
          <t xml:space="preserve">1</t>
        </is>
      </c>
      <c r="H236" s="8" t="n">
        <v>7</v>
      </c>
      <c r="I236" s="19" t="n" hidden="false">
        <f>ROUND((L237+L238+L239+L240+L241+L242+L243)/H236,2)</f>
        <v>1</v>
      </c>
      <c r="J236" s="20" t="n" hidden="false">
        <v>16100.8</v>
      </c>
      <c r="K236" s="19" t="n" hidden="false">
        <f>I236+J236</f>
        <v>16101.8</v>
      </c>
      <c r="L236" s="19" t="n" hidden="false">
        <f>ROUND(H236*I236,2)</f>
        <v>7</v>
      </c>
      <c r="M236" s="19" t="n" hidden="false">
        <f>ROUND(H236*J236,2)</f>
        <v>112705.6</v>
      </c>
      <c r="N236" s="19" t="n" hidden="false">
        <f>L236+M236</f>
        <v>112712.6</v>
      </c>
    </row>
    <row r="237" customFormat="false" hidden="false" outlineLevel="0" collapsed="false">
      <c r="A237" s="18" t="inlineStr">
        <is>
          <t xml:space="preserve">1.1.1.2.1.1.2.5.1</t>
        </is>
      </c>
      <c r="B237" s="18" t="inlineStr">
        <is>
          <t xml:space="preserve"/>
        </is>
      </c>
      <c r="C237" s="22" t="inlineStr">
        <is>
          <t xml:space="preserve">Щит силовой (в соответствии со схемой)_ / МЭЛ</t>
        </is>
      </c>
      <c r="D237" s="7" t="inlineStr">
        <is>
          <t xml:space="preserve">ЩО2.0  ЩРн-24-395х310х120-IP54 mb11-24n EKF</t>
        </is>
      </c>
      <c r="E237" s="7" t="inlineStr">
        <is>
          <t xml:space="preserve"/>
        </is>
      </c>
      <c r="F237" s="7" t="inlineStr">
        <is>
          <t xml:space="preserve">ШТ</t>
        </is>
      </c>
      <c r="G237" s="7" t="inlineStr">
        <is>
          <t xml:space="preserve">1</t>
        </is>
      </c>
      <c r="H237" s="8" t="n">
        <v>1</v>
      </c>
      <c r="I237" s="23" t="n" hidden="false">
        <v>1</v>
      </c>
      <c r="J237" s="19" t="n" hidden="false">
        <v/>
      </c>
      <c r="K237" s="19" t="n" hidden="false">
        <f>I237+J237</f>
        <v>1</v>
      </c>
      <c r="L237" s="19" t="n" hidden="false">
        <f>ROUND(H237*I237,2)</f>
        <v>1</v>
      </c>
      <c r="M237" s="19" t="n" hidden="false">
        <v/>
      </c>
      <c r="N237" s="19" t="n" hidden="false">
        <f>L237+M237</f>
        <v>1</v>
      </c>
    </row>
    <row r="238" customFormat="false" hidden="false" outlineLevel="0" collapsed="false">
      <c r="A238" s="18" t="inlineStr">
        <is>
          <t xml:space="preserve">1.1.1.2.1.1.2.5.2</t>
        </is>
      </c>
      <c r="B238" s="18" t="inlineStr">
        <is>
          <t xml:space="preserve"/>
        </is>
      </c>
      <c r="C238" s="22" t="inlineStr">
        <is>
          <t xml:space="preserve">Щит силовой (в соответствии со схемой)_ / МЭЛ</t>
        </is>
      </c>
      <c r="D238" s="7" t="inlineStr">
        <is>
          <t xml:space="preserve">ЩО2.2 ЩРн-24-395х310х120-IP31 mb11-24n EKF</t>
        </is>
      </c>
      <c r="E238" s="7" t="inlineStr">
        <is>
          <t xml:space="preserve"/>
        </is>
      </c>
      <c r="F238" s="7" t="inlineStr">
        <is>
          <t xml:space="preserve">ШТ</t>
        </is>
      </c>
      <c r="G238" s="7" t="inlineStr">
        <is>
          <t xml:space="preserve">1</t>
        </is>
      </c>
      <c r="H238" s="8" t="n">
        <v>1</v>
      </c>
      <c r="I238" s="23" t="n" hidden="false">
        <v>1</v>
      </c>
      <c r="J238" s="19" t="n" hidden="false">
        <v/>
      </c>
      <c r="K238" s="19" t="n" hidden="false">
        <f>I238+J238</f>
        <v>1</v>
      </c>
      <c r="L238" s="19" t="n" hidden="false">
        <f>ROUND(H238*I238,2)</f>
        <v>1</v>
      </c>
      <c r="M238" s="19" t="n" hidden="false">
        <v/>
      </c>
      <c r="N238" s="19" t="n" hidden="false">
        <f>L238+M238</f>
        <v>1</v>
      </c>
    </row>
    <row r="239" customFormat="false" hidden="false" outlineLevel="0" collapsed="false">
      <c r="A239" s="18" t="inlineStr">
        <is>
          <t xml:space="preserve">1.1.1.2.1.1.2.5.3</t>
        </is>
      </c>
      <c r="B239" s="18" t="inlineStr">
        <is>
          <t xml:space="preserve"/>
        </is>
      </c>
      <c r="C239" s="22" t="inlineStr">
        <is>
          <t xml:space="preserve">Щит силовой (в соответствии со схемой)_ / МЭЛ</t>
        </is>
      </c>
      <c r="D239" s="7" t="inlineStr">
        <is>
          <t xml:space="preserve">ЩО2.4 ЩРн-24-395х310х120-IP31 mb11-24n EKF</t>
        </is>
      </c>
      <c r="E239" s="7" t="inlineStr">
        <is>
          <t xml:space="preserve"/>
        </is>
      </c>
      <c r="F239" s="7" t="inlineStr">
        <is>
          <t xml:space="preserve">ШТ</t>
        </is>
      </c>
      <c r="G239" s="7" t="inlineStr">
        <is>
          <t xml:space="preserve">1</t>
        </is>
      </c>
      <c r="H239" s="8" t="n">
        <v>1</v>
      </c>
      <c r="I239" s="23" t="n" hidden="false">
        <v>1</v>
      </c>
      <c r="J239" s="19" t="n" hidden="false">
        <v/>
      </c>
      <c r="K239" s="19" t="n" hidden="false">
        <f>I239+J239</f>
        <v>1</v>
      </c>
      <c r="L239" s="19" t="n" hidden="false">
        <f>ROUND(H239*I239,2)</f>
        <v>1</v>
      </c>
      <c r="M239" s="19" t="n" hidden="false">
        <v/>
      </c>
      <c r="N239" s="19" t="n" hidden="false">
        <f>L239+M239</f>
        <v>1</v>
      </c>
    </row>
    <row r="240" customFormat="false" hidden="false" outlineLevel="0" collapsed="false">
      <c r="A240" s="18" t="inlineStr">
        <is>
          <t xml:space="preserve">1.1.1.2.1.1.2.5.4</t>
        </is>
      </c>
      <c r="B240" s="18" t="inlineStr">
        <is>
          <t xml:space="preserve"/>
        </is>
      </c>
      <c r="C240" s="22" t="inlineStr">
        <is>
          <t xml:space="preserve">Щит силовой (в соответствии со схемой)_ / МЭЛ</t>
        </is>
      </c>
      <c r="D240" s="7" t="inlineStr">
        <is>
          <t xml:space="preserve">ЩС 4.1</t>
        </is>
      </c>
      <c r="E240" s="7" t="inlineStr">
        <is>
          <t xml:space="preserve"/>
        </is>
      </c>
      <c r="F240" s="7" t="inlineStr">
        <is>
          <t xml:space="preserve">ШТ</t>
        </is>
      </c>
      <c r="G240" s="7" t="inlineStr">
        <is>
          <t xml:space="preserve">1</t>
        </is>
      </c>
      <c r="H240" s="8" t="n">
        <v>1</v>
      </c>
      <c r="I240" s="23" t="n" hidden="false">
        <v>1</v>
      </c>
      <c r="J240" s="19" t="n" hidden="false">
        <v/>
      </c>
      <c r="K240" s="19" t="n" hidden="false">
        <f>I240+J240</f>
        <v>1</v>
      </c>
      <c r="L240" s="19" t="n" hidden="false">
        <f>ROUND(H240*I240,2)</f>
        <v>1</v>
      </c>
      <c r="M240" s="19" t="n" hidden="false">
        <v/>
      </c>
      <c r="N240" s="19" t="n" hidden="false">
        <f>L240+M240</f>
        <v>1</v>
      </c>
    </row>
    <row r="241" customFormat="false" hidden="false" outlineLevel="0" collapsed="false">
      <c r="A241" s="18" t="inlineStr">
        <is>
          <t xml:space="preserve">1.1.1.2.1.1.2.5.5</t>
        </is>
      </c>
      <c r="B241" s="18" t="inlineStr">
        <is>
          <t xml:space="preserve"/>
        </is>
      </c>
      <c r="C241" s="22" t="inlineStr">
        <is>
          <t xml:space="preserve">Щит силовой (в соответствии со схемой)_ / МЭЛ</t>
        </is>
      </c>
      <c r="D241" s="7" t="inlineStr">
        <is>
          <t xml:space="preserve">ЩС 1.1</t>
        </is>
      </c>
      <c r="E241" s="7" t="inlineStr">
        <is>
          <t xml:space="preserve"/>
        </is>
      </c>
      <c r="F241" s="7" t="inlineStr">
        <is>
          <t xml:space="preserve">ШТ</t>
        </is>
      </c>
      <c r="G241" s="7" t="inlineStr">
        <is>
          <t xml:space="preserve">1</t>
        </is>
      </c>
      <c r="H241" s="8" t="n">
        <v>1</v>
      </c>
      <c r="I241" s="23" t="n" hidden="false">
        <v>1</v>
      </c>
      <c r="J241" s="19" t="n" hidden="false">
        <v/>
      </c>
      <c r="K241" s="19" t="n" hidden="false">
        <f>I241+J241</f>
        <v>1</v>
      </c>
      <c r="L241" s="19" t="n" hidden="false">
        <f>ROUND(H241*I241,2)</f>
        <v>1</v>
      </c>
      <c r="M241" s="19" t="n" hidden="false">
        <v/>
      </c>
      <c r="N241" s="19" t="n" hidden="false">
        <f>L241+M241</f>
        <v>1</v>
      </c>
    </row>
    <row r="242" customFormat="false" hidden="false" outlineLevel="0" collapsed="false">
      <c r="A242" s="18" t="inlineStr">
        <is>
          <t xml:space="preserve">1.1.1.2.1.1.2.5.6</t>
        </is>
      </c>
      <c r="B242" s="18" t="inlineStr">
        <is>
          <t xml:space="preserve"/>
        </is>
      </c>
      <c r="C242" s="22" t="inlineStr">
        <is>
          <t xml:space="preserve">Щит силовой (в соответствии со схемой)_ / МЭЛ</t>
        </is>
      </c>
      <c r="D242" s="7" t="inlineStr">
        <is>
          <t xml:space="preserve">ЩО2.1 ЩРн-24-395х310х120-IP31 mb11-24n EKF</t>
        </is>
      </c>
      <c r="E242" s="7" t="inlineStr">
        <is>
          <t xml:space="preserve"/>
        </is>
      </c>
      <c r="F242" s="7" t="inlineStr">
        <is>
          <t xml:space="preserve">ШТ</t>
        </is>
      </c>
      <c r="G242" s="7" t="inlineStr">
        <is>
          <t xml:space="preserve">1</t>
        </is>
      </c>
      <c r="H242" s="8" t="n">
        <v>1</v>
      </c>
      <c r="I242" s="23" t="n" hidden="false">
        <v>1</v>
      </c>
      <c r="J242" s="19" t="n" hidden="false">
        <v/>
      </c>
      <c r="K242" s="19" t="n" hidden="false">
        <f>I242+J242</f>
        <v>1</v>
      </c>
      <c r="L242" s="19" t="n" hidden="false">
        <f>ROUND(H242*I242,2)</f>
        <v>1</v>
      </c>
      <c r="M242" s="19" t="n" hidden="false">
        <v/>
      </c>
      <c r="N242" s="19" t="n" hidden="false">
        <f>L242+M242</f>
        <v>1</v>
      </c>
    </row>
    <row r="243" customFormat="false" hidden="false" outlineLevel="0" collapsed="false">
      <c r="A243" s="18" t="inlineStr">
        <is>
          <t xml:space="preserve">1.1.1.2.1.1.2.5.7</t>
        </is>
      </c>
      <c r="B243" s="18" t="inlineStr">
        <is>
          <t xml:space="preserve"/>
        </is>
      </c>
      <c r="C243" s="22" t="inlineStr">
        <is>
          <t xml:space="preserve">Щит силовой (в соответствии со схемой)_ / МЭЛ</t>
        </is>
      </c>
      <c r="D243" s="7" t="inlineStr">
        <is>
          <t xml:space="preserve">ЩО2.3  ЩРн-24-395х310х120-IP31 mb11-24n EKF</t>
        </is>
      </c>
      <c r="E243" s="7" t="inlineStr">
        <is>
          <t xml:space="preserve"/>
        </is>
      </c>
      <c r="F243" s="7" t="inlineStr">
        <is>
          <t xml:space="preserve">ШТ</t>
        </is>
      </c>
      <c r="G243" s="7" t="inlineStr">
        <is>
          <t xml:space="preserve">1</t>
        </is>
      </c>
      <c r="H243" s="8" t="n">
        <v>1</v>
      </c>
      <c r="I243" s="23" t="n" hidden="false">
        <v>1</v>
      </c>
      <c r="J243" s="19" t="n" hidden="false">
        <v/>
      </c>
      <c r="K243" s="19" t="n" hidden="false">
        <f>I243+J243</f>
        <v>1</v>
      </c>
      <c r="L243" s="19" t="n" hidden="false">
        <f>ROUND(H243*I243,2)</f>
        <v>1</v>
      </c>
      <c r="M243" s="19" t="n" hidden="false">
        <v/>
      </c>
      <c r="N243" s="19" t="n" hidden="false">
        <f>L243+M243</f>
        <v>1</v>
      </c>
    </row>
    <row r="244" customFormat="false" hidden="false" outlineLevel="0" collapsed="false">
      <c r="A244" s="14" t="inlineStr">
        <is>
          <t xml:space="preserve">1.1.1.2.1.1.3</t>
        </is>
      </c>
      <c r="B244" s="14" t="inlineStr">
        <is>
          <t xml:space="preserve"/>
        </is>
      </c>
      <c r="C244" s="14" t="inlineStr">
        <is>
          <t xml:space="preserve">Прокладка кабеля</t>
        </is>
      </c>
      <c r="D244" s="6" t="inlineStr">
        <is>
          <t xml:space="preserve"/>
        </is>
      </c>
      <c r="E244" s="6" t="inlineStr">
        <is>
          <t xml:space="preserve"/>
        </is>
      </c>
      <c r="F244" s="6" t="inlineStr">
        <is>
          <t xml:space="preserve"/>
        </is>
      </c>
      <c r="G244" s="6" t="inlineStr">
        <is>
          <t xml:space="preserve"/>
        </is>
      </c>
      <c r="H244" s="15" t="n">
        <v/>
      </c>
      <c r="I244" s="16" t="n" hidden="false">
        <v/>
      </c>
      <c r="J244" s="16" t="n" hidden="false">
        <v/>
      </c>
      <c r="K244" s="16" t="n" hidden="false">
        <v/>
      </c>
      <c r="L244" s="16" t="n" hidden="false">
        <f>L245+L248+L251+L258+L264+L266+L269+L272+L274+L276+L278+L282+L285+L287+L291+L297+L303+L305+L308</f>
        <v>9675463.29</v>
      </c>
      <c r="M244" s="16" t="n" hidden="false">
        <f>M245+M248+M251+M258+M264+M266+M269+M272+M274+M276+M278+M282+M285+M287+M291+M297+M303+M305+M308</f>
        <v>10074305.2</v>
      </c>
      <c r="N244" s="16" t="n" hidden="false">
        <f>N245+N248+N251+N258+N264+N266+N269+N272+N274+N276+N278+N282+N285+N287+N291+N297+N303+N305+N308</f>
        <v>19749768.49</v>
      </c>
    </row>
    <row r="245" customFormat="false" hidden="false" outlineLevel="0" collapsed="false">
      <c r="A245" s="18" t="inlineStr">
        <is>
          <t xml:space="preserve">1.1.1.2.1.1.3.1</t>
        </is>
      </c>
      <c r="B245" s="18" t="inlineStr">
        <is>
          <t xml:space="preserve"/>
        </is>
      </c>
      <c r="C245" s="18" t="inlineStr">
        <is>
          <t xml:space="preserve">Затяжка кабеля, провода в трубу / 1,5-6 мм</t>
        </is>
      </c>
      <c r="D245" s="7" t="inlineStr">
        <is>
          <t xml:space="preserve">ЭО
Поставщики: ООО "Богословский кабельный завод", Акционерное общество "Электрокабель" Кольчугинский завод"</t>
        </is>
      </c>
      <c r="E245" s="7" t="inlineStr">
        <is>
          <t xml:space="preserve">Выгружается из БО по объектам BIM-КЦ</t>
        </is>
      </c>
      <c r="F245" s="7" t="inlineStr">
        <is>
          <t xml:space="preserve">ПОГ М</t>
        </is>
      </c>
      <c r="G245" s="7" t="inlineStr">
        <is>
          <t xml:space="preserve">1</t>
        </is>
      </c>
      <c r="H245" s="8" t="n">
        <v>1605</v>
      </c>
      <c r="I245" s="19" t="n" hidden="false">
        <f>ROUND((L246+L247)/H245,2)</f>
        <v>62.47</v>
      </c>
      <c r="J245" s="20" t="n" hidden="false">
        <v>120.8</v>
      </c>
      <c r="K245" s="19" t="n" hidden="false">
        <f>I245+J245</f>
        <v>183.27</v>
      </c>
      <c r="L245" s="19" t="n" hidden="false">
        <f>ROUND(H245*I245,2)</f>
        <v>100264.35</v>
      </c>
      <c r="M245" s="19" t="n" hidden="false">
        <f>ROUND(H245*J245,2)</f>
        <v>193884</v>
      </c>
      <c r="N245" s="19" t="n" hidden="false">
        <f>L245+M245</f>
        <v>294148.35</v>
      </c>
    </row>
    <row r="246" customFormat="false" hidden="false" outlineLevel="0" collapsed="false">
      <c r="A246" s="18" t="inlineStr">
        <is>
          <t xml:space="preserve">1.1.1.2.1.1.3.1.1</t>
        </is>
      </c>
      <c r="B246" s="18" t="inlineStr">
        <is>
          <t xml:space="preserve"/>
        </is>
      </c>
      <c r="C246" s="22" t="inlineStr">
        <is>
          <t xml:space="preserve">Кабель силовой ВВГнг(A)-FRLS 3х1,5мм2, 660В</t>
        </is>
      </c>
      <c r="D246" s="7" t="inlineStr">
        <is>
          <t xml:space="preserve">FRLSLTx</t>
        </is>
      </c>
      <c r="E246" s="7" t="inlineStr">
        <is>
          <t xml:space="preserve"/>
        </is>
      </c>
      <c r="F246" s="7" t="inlineStr">
        <is>
          <t xml:space="preserve">М</t>
        </is>
      </c>
      <c r="G246" s="7" t="inlineStr">
        <is>
          <t xml:space="preserve">1</t>
        </is>
      </c>
      <c r="H246" s="8" t="n">
        <v>1150</v>
      </c>
      <c r="I246" s="23" t="n" hidden="false">
        <v>64</v>
      </c>
      <c r="J246" s="19" t="n" hidden="false">
        <v/>
      </c>
      <c r="K246" s="19" t="n" hidden="false">
        <f>I246+J246</f>
        <v>64</v>
      </c>
      <c r="L246" s="19" t="n" hidden="false">
        <f>ROUND(H246*I246,2)</f>
        <v>73600</v>
      </c>
      <c r="M246" s="19" t="n" hidden="false">
        <v/>
      </c>
      <c r="N246" s="19" t="n" hidden="false">
        <f>L246+M246</f>
        <v>73600</v>
      </c>
    </row>
    <row r="247" customFormat="false" hidden="false" outlineLevel="0" collapsed="false">
      <c r="A247" s="18" t="inlineStr">
        <is>
          <t xml:space="preserve">1.1.1.2.1.1.3.1.2</t>
        </is>
      </c>
      <c r="B247" s="18" t="inlineStr">
        <is>
          <t xml:space="preserve"/>
        </is>
      </c>
      <c r="C247" s="22" t="inlineStr">
        <is>
          <t xml:space="preserve">Кабель силовой ВВГнг(A)-LSLTx 3х1,5мм2, 660В</t>
        </is>
      </c>
      <c r="D247" s="7" t="inlineStr">
        <is>
          <t xml:space="preserve"/>
        </is>
      </c>
      <c r="E247" s="7" t="inlineStr">
        <is>
          <t xml:space="preserve"/>
        </is>
      </c>
      <c r="F247" s="7" t="inlineStr">
        <is>
          <t xml:space="preserve">М</t>
        </is>
      </c>
      <c r="G247" s="7" t="inlineStr">
        <is>
          <t xml:space="preserve">1</t>
        </is>
      </c>
      <c r="H247" s="8" t="n">
        <v>455</v>
      </c>
      <c r="I247" s="23" t="n" hidden="false">
        <v>58.61</v>
      </c>
      <c r="J247" s="19" t="n" hidden="false">
        <v/>
      </c>
      <c r="K247" s="19" t="n" hidden="false">
        <f>I247+J247</f>
        <v>58.61</v>
      </c>
      <c r="L247" s="19" t="n" hidden="false">
        <f>ROUND(H247*I247,2)</f>
        <v>26667.55</v>
      </c>
      <c r="M247" s="19" t="n" hidden="false">
        <v/>
      </c>
      <c r="N247" s="19" t="n" hidden="false">
        <f>L247+M247</f>
        <v>26667.55</v>
      </c>
    </row>
    <row r="248" customFormat="false" hidden="false" outlineLevel="0" collapsed="false">
      <c r="A248" s="18" t="inlineStr">
        <is>
          <t xml:space="preserve">1.1.1.2.1.1.3.2</t>
        </is>
      </c>
      <c r="B248" s="18" t="inlineStr">
        <is>
          <t xml:space="preserve"/>
        </is>
      </c>
      <c r="C248" s="18" t="inlineStr">
        <is>
          <t xml:space="preserve">Затяжка кабеля, провода в трубу / 7-17 мм</t>
        </is>
      </c>
      <c r="D248" s="7" t="inlineStr">
        <is>
          <t xml:space="preserve">ЭО
Поставщики: ООО "Богословский кабельный завод", Акционерное общество "Электрокабель" Кольчугинский завод"</t>
        </is>
      </c>
      <c r="E248" s="7" t="inlineStr">
        <is>
          <t xml:space="preserve">Выгружается из БО по объектам BIM-КЦ</t>
        </is>
      </c>
      <c r="F248" s="7" t="inlineStr">
        <is>
          <t xml:space="preserve">ПОГ М</t>
        </is>
      </c>
      <c r="G248" s="7" t="inlineStr">
        <is>
          <t xml:space="preserve">1</t>
        </is>
      </c>
      <c r="H248" s="8" t="n">
        <v>2097</v>
      </c>
      <c r="I248" s="19" t="n" hidden="false">
        <f>ROUND((L249+L250)/H248,2)</f>
        <v>68.96</v>
      </c>
      <c r="J248" s="20" t="n" hidden="false">
        <v>152.8</v>
      </c>
      <c r="K248" s="19" t="n" hidden="false">
        <f>I248+J248</f>
        <v>221.76</v>
      </c>
      <c r="L248" s="19" t="n" hidden="false">
        <f>ROUND(H248*I248,2)</f>
        <v>144609.12</v>
      </c>
      <c r="M248" s="19" t="n" hidden="false">
        <f>ROUND(H248*J248,2)</f>
        <v>320421.6</v>
      </c>
      <c r="N248" s="19" t="n" hidden="false">
        <f>L248+M248</f>
        <v>465030.72</v>
      </c>
    </row>
    <row r="249" customFormat="false" hidden="false" outlineLevel="0" collapsed="false">
      <c r="A249" s="18" t="inlineStr">
        <is>
          <t xml:space="preserve">1.1.1.2.1.1.3.2.1</t>
        </is>
      </c>
      <c r="B249" s="18" t="inlineStr">
        <is>
          <t xml:space="preserve"/>
        </is>
      </c>
      <c r="C249" s="22" t="inlineStr">
        <is>
          <t xml:space="preserve">Кабель силовой ВВГнг(A)-FRLS 3х2,5мм2, 660В</t>
        </is>
      </c>
      <c r="D249" s="7" t="inlineStr">
        <is>
          <t xml:space="preserve"/>
        </is>
      </c>
      <c r="E249" s="7" t="inlineStr">
        <is>
          <t xml:space="preserve"/>
        </is>
      </c>
      <c r="F249" s="7" t="inlineStr">
        <is>
          <t xml:space="preserve">М</t>
        </is>
      </c>
      <c r="G249" s="7" t="inlineStr">
        <is>
          <t xml:space="preserve">1</t>
        </is>
      </c>
      <c r="H249" s="8" t="n">
        <v>115</v>
      </c>
      <c r="I249" s="23" t="n" hidden="false">
        <v>107.26</v>
      </c>
      <c r="J249" s="19" t="n" hidden="false">
        <v/>
      </c>
      <c r="K249" s="19" t="n" hidden="false">
        <f>I249+J249</f>
        <v>107.26</v>
      </c>
      <c r="L249" s="19" t="n" hidden="false">
        <f>ROUND(H249*I249,2)</f>
        <v>12334.9</v>
      </c>
      <c r="M249" s="19" t="n" hidden="false">
        <v/>
      </c>
      <c r="N249" s="19" t="n" hidden="false">
        <f>L249+M249</f>
        <v>12334.9</v>
      </c>
    </row>
    <row r="250" customFormat="false" hidden="false" outlineLevel="0" collapsed="false">
      <c r="A250" s="18" t="inlineStr">
        <is>
          <t xml:space="preserve">1.1.1.2.1.1.3.2.2</t>
        </is>
      </c>
      <c r="B250" s="18" t="inlineStr">
        <is>
          <t xml:space="preserve"/>
        </is>
      </c>
      <c r="C250" s="22" t="inlineStr">
        <is>
          <t xml:space="preserve">Кабель силовой ВВГнг(A)-LSLTx 3х2,5мм2, 660В</t>
        </is>
      </c>
      <c r="D250" s="7" t="inlineStr">
        <is>
          <t xml:space="preserve"/>
        </is>
      </c>
      <c r="E250" s="7" t="inlineStr">
        <is>
          <t xml:space="preserve"/>
        </is>
      </c>
      <c r="F250" s="7" t="inlineStr">
        <is>
          <t xml:space="preserve">М</t>
        </is>
      </c>
      <c r="G250" s="7" t="inlineStr">
        <is>
          <t xml:space="preserve">1</t>
        </is>
      </c>
      <c r="H250" s="8" t="n">
        <v>1982</v>
      </c>
      <c r="I250" s="23" t="n" hidden="false">
        <v>66.74</v>
      </c>
      <c r="J250" s="19" t="n" hidden="false">
        <v/>
      </c>
      <c r="K250" s="19" t="n" hidden="false">
        <f>I250+J250</f>
        <v>66.74</v>
      </c>
      <c r="L250" s="19" t="n" hidden="false">
        <f>ROUND(H250*I250,2)</f>
        <v>132278.68</v>
      </c>
      <c r="M250" s="19" t="n" hidden="false">
        <v/>
      </c>
      <c r="N250" s="19" t="n" hidden="false">
        <f>L250+M250</f>
        <v>132278.68</v>
      </c>
    </row>
    <row r="251" customFormat="false" hidden="false" outlineLevel="0" collapsed="false">
      <c r="A251" s="18" t="inlineStr">
        <is>
          <t xml:space="preserve">1.1.1.2.1.1.3.3</t>
        </is>
      </c>
      <c r="B251" s="18" t="inlineStr">
        <is>
          <t xml:space="preserve"/>
        </is>
      </c>
      <c r="C251" s="18" t="inlineStr">
        <is>
          <t xml:space="preserve">Затяжка кабеля, провода в трубу / 7-17 мм</t>
        </is>
      </c>
      <c r="D251" s="7" t="inlineStr">
        <is>
          <t xml:space="preserve">ЭМ
Поставщики: ООО "Богословский кабельный завод", Акционерное общество "Электрокабель" Кольчугинский завод"</t>
        </is>
      </c>
      <c r="E251" s="7" t="inlineStr">
        <is>
          <t xml:space="preserve">Выгружается из БО по объектам BIM-КЦ</t>
        </is>
      </c>
      <c r="F251" s="7" t="inlineStr">
        <is>
          <t xml:space="preserve">ПОГ М</t>
        </is>
      </c>
      <c r="G251" s="7" t="inlineStr">
        <is>
          <t xml:space="preserve">1</t>
        </is>
      </c>
      <c r="H251" s="8" t="n">
        <v>15665</v>
      </c>
      <c r="I251" s="19" t="n" hidden="false">
        <f>ROUND((L252+L253+L254+L255+L256+L257)/H251,2)</f>
        <v>143.09</v>
      </c>
      <c r="J251" s="20" t="n" hidden="false">
        <v>152.8</v>
      </c>
      <c r="K251" s="19" t="n" hidden="false">
        <f>I251+J251</f>
        <v>295.89</v>
      </c>
      <c r="L251" s="19" t="n" hidden="false">
        <f>ROUND(H251*I251,2)</f>
        <v>2241504.85</v>
      </c>
      <c r="M251" s="19" t="n" hidden="false">
        <f>ROUND(H251*J251,2)</f>
        <v>2393612</v>
      </c>
      <c r="N251" s="19" t="n" hidden="false">
        <f>L251+M251</f>
        <v>4635116.85</v>
      </c>
    </row>
    <row r="252" customFormat="false" hidden="false" outlineLevel="0" collapsed="false">
      <c r="A252" s="18" t="inlineStr">
        <is>
          <t xml:space="preserve">1.1.1.2.1.1.3.3.1</t>
        </is>
      </c>
      <c r="B252" s="18" t="inlineStr">
        <is>
          <t xml:space="preserve"/>
        </is>
      </c>
      <c r="C252" s="22" t="inlineStr">
        <is>
          <t xml:space="preserve">Кабель силовой_ (Будет удален с 01.01.2024г.) / ВВГнг(А)-FRLSLTх / 5х2,5 мм</t>
        </is>
      </c>
      <c r="D252" s="7" t="inlineStr">
        <is>
          <t xml:space="preserve"/>
        </is>
      </c>
      <c r="E252" s="7" t="inlineStr">
        <is>
          <t xml:space="preserve"/>
        </is>
      </c>
      <c r="F252" s="7" t="inlineStr">
        <is>
          <t xml:space="preserve">ПОГ М</t>
        </is>
      </c>
      <c r="G252" s="7" t="inlineStr">
        <is>
          <t xml:space="preserve">1</t>
        </is>
      </c>
      <c r="H252" s="8" t="n">
        <v>2140</v>
      </c>
      <c r="I252" s="23" t="n" hidden="false">
        <v>176.07</v>
      </c>
      <c r="J252" s="19" t="n" hidden="false">
        <v/>
      </c>
      <c r="K252" s="19" t="n" hidden="false">
        <f>I252+J252</f>
        <v>176.07</v>
      </c>
      <c r="L252" s="19" t="n" hidden="false">
        <f>ROUND(H252*I252,2)</f>
        <v>376789.8</v>
      </c>
      <c r="M252" s="19" t="n" hidden="false">
        <v/>
      </c>
      <c r="N252" s="19" t="n" hidden="false">
        <f>L252+M252</f>
        <v>376789.8</v>
      </c>
    </row>
    <row r="253" customFormat="false" hidden="false" outlineLevel="0" collapsed="false">
      <c r="A253" s="18" t="inlineStr">
        <is>
          <t xml:space="preserve">1.1.1.2.1.1.3.3.2</t>
        </is>
      </c>
      <c r="B253" s="18" t="inlineStr">
        <is>
          <t xml:space="preserve"/>
        </is>
      </c>
      <c r="C253" s="22" t="inlineStr">
        <is>
          <t xml:space="preserve">Кабель силовой_ (Будет удален с 01.01.2024г.) / ВВГнг(А)-LSLTx / 5х2,5 мм</t>
        </is>
      </c>
      <c r="D253" s="7" t="inlineStr">
        <is>
          <t xml:space="preserve"/>
        </is>
      </c>
      <c r="E253" s="7" t="inlineStr">
        <is>
          <t xml:space="preserve"/>
        </is>
      </c>
      <c r="F253" s="7" t="inlineStr">
        <is>
          <t xml:space="preserve">ПОГ М</t>
        </is>
      </c>
      <c r="G253" s="7" t="inlineStr">
        <is>
          <t xml:space="preserve">1</t>
        </is>
      </c>
      <c r="H253" s="8" t="n">
        <v>2335</v>
      </c>
      <c r="I253" s="23" t="n" hidden="false">
        <v>151.25</v>
      </c>
      <c r="J253" s="19" t="n" hidden="false">
        <v/>
      </c>
      <c r="K253" s="19" t="n" hidden="false">
        <f>I253+J253</f>
        <v>151.25</v>
      </c>
      <c r="L253" s="19" t="n" hidden="false">
        <f>ROUND(H253*I253,2)</f>
        <v>353168.75</v>
      </c>
      <c r="M253" s="19" t="n" hidden="false">
        <v/>
      </c>
      <c r="N253" s="19" t="n" hidden="false">
        <f>L253+M253</f>
        <v>353168.75</v>
      </c>
    </row>
    <row r="254" customFormat="false" hidden="false" outlineLevel="0" collapsed="false">
      <c r="A254" s="18" t="inlineStr">
        <is>
          <t xml:space="preserve">1.1.1.2.1.1.3.3.3</t>
        </is>
      </c>
      <c r="B254" s="18" t="inlineStr">
        <is>
          <t xml:space="preserve"/>
        </is>
      </c>
      <c r="C254" s="22" t="inlineStr">
        <is>
          <t xml:space="preserve">Кабель силовой ВВГнг(A)-FRLSLTx 3х4мм2, 660В</t>
        </is>
      </c>
      <c r="D254" s="7" t="inlineStr">
        <is>
          <t xml:space="preserve"/>
        </is>
      </c>
      <c r="E254" s="7" t="inlineStr">
        <is>
          <t xml:space="preserve"/>
        </is>
      </c>
      <c r="F254" s="7" t="inlineStr">
        <is>
          <t xml:space="preserve">М</t>
        </is>
      </c>
      <c r="G254" s="7" t="inlineStr">
        <is>
          <t xml:space="preserve">1</t>
        </is>
      </c>
      <c r="H254" s="8" t="n">
        <v>320</v>
      </c>
      <c r="I254" s="23" t="n" hidden="false">
        <v>199.59</v>
      </c>
      <c r="J254" s="19" t="n" hidden="false">
        <v/>
      </c>
      <c r="K254" s="19" t="n" hidden="false">
        <f>I254+J254</f>
        <v>199.59</v>
      </c>
      <c r="L254" s="19" t="n" hidden="false">
        <f>ROUND(H254*I254,2)</f>
        <v>63868.8</v>
      </c>
      <c r="M254" s="19" t="n" hidden="false">
        <v/>
      </c>
      <c r="N254" s="19" t="n" hidden="false">
        <f>L254+M254</f>
        <v>63868.8</v>
      </c>
    </row>
    <row r="255" customFormat="false" hidden="false" outlineLevel="0" collapsed="false">
      <c r="A255" s="18" t="inlineStr">
        <is>
          <t xml:space="preserve">1.1.1.2.1.1.3.3.4</t>
        </is>
      </c>
      <c r="B255" s="18" t="inlineStr">
        <is>
          <t xml:space="preserve"/>
        </is>
      </c>
      <c r="C255" s="22" t="inlineStr">
        <is>
          <t xml:space="preserve">Кабель силовой ВВГнг(A)-LSLTx 3х2,5мм2, 1000В</t>
        </is>
      </c>
      <c r="D255" s="7" t="inlineStr">
        <is>
          <t xml:space="preserve"/>
        </is>
      </c>
      <c r="E255" s="7" t="inlineStr">
        <is>
          <t xml:space="preserve"/>
        </is>
      </c>
      <c r="F255" s="7" t="inlineStr">
        <is>
          <t xml:space="preserve">М</t>
        </is>
      </c>
      <c r="G255" s="7" t="inlineStr">
        <is>
          <t xml:space="preserve">1</t>
        </is>
      </c>
      <c r="H255" s="8" t="n">
        <v>8060</v>
      </c>
      <c r="I255" s="20" t="n" hidden="false">
        <v>114</v>
      </c>
      <c r="J255" s="19" t="n" hidden="false">
        <v/>
      </c>
      <c r="K255" s="19" t="n" hidden="false">
        <f>I255+J255</f>
        <v>114</v>
      </c>
      <c r="L255" s="19" t="n" hidden="false">
        <f>ROUND(H255*I255,2)</f>
        <v>918840</v>
      </c>
      <c r="M255" s="19" t="n" hidden="false">
        <v/>
      </c>
      <c r="N255" s="19" t="n" hidden="false">
        <f>L255+M255</f>
        <v>918840</v>
      </c>
    </row>
    <row r="256" customFormat="false" hidden="false" outlineLevel="0" collapsed="false">
      <c r="A256" s="18" t="inlineStr">
        <is>
          <t xml:space="preserve">1.1.1.2.1.1.3.3.5</t>
        </is>
      </c>
      <c r="B256" s="18" t="inlineStr">
        <is>
          <t xml:space="preserve"/>
        </is>
      </c>
      <c r="C256" s="22" t="inlineStr">
        <is>
          <t xml:space="preserve">Кабель силовой ВВГнг(A)-LSLTx 3х4мм2, 1000В</t>
        </is>
      </c>
      <c r="D256" s="7" t="inlineStr">
        <is>
          <t xml:space="preserve"/>
        </is>
      </c>
      <c r="E256" s="7" t="inlineStr">
        <is>
          <t xml:space="preserve"/>
        </is>
      </c>
      <c r="F256" s="7" t="inlineStr">
        <is>
          <t xml:space="preserve">М</t>
        </is>
      </c>
      <c r="G256" s="7" t="inlineStr">
        <is>
          <t xml:space="preserve">1</t>
        </is>
      </c>
      <c r="H256" s="8" t="n">
        <v>1410</v>
      </c>
      <c r="I256" s="20" t="n" hidden="false">
        <v>183</v>
      </c>
      <c r="J256" s="19" t="n" hidden="false">
        <v/>
      </c>
      <c r="K256" s="19" t="n" hidden="false">
        <f>I256+J256</f>
        <v>183</v>
      </c>
      <c r="L256" s="19" t="n" hidden="false">
        <f>ROUND(H256*I256,2)</f>
        <v>258030</v>
      </c>
      <c r="M256" s="19" t="n" hidden="false">
        <v/>
      </c>
      <c r="N256" s="19" t="n" hidden="false">
        <f>L256+M256</f>
        <v>258030</v>
      </c>
    </row>
    <row r="257" customFormat="false" hidden="false" outlineLevel="0" collapsed="false">
      <c r="A257" s="18" t="inlineStr">
        <is>
          <t xml:space="preserve">1.1.1.2.1.1.3.3.6</t>
        </is>
      </c>
      <c r="B257" s="18" t="inlineStr">
        <is>
          <t xml:space="preserve"/>
        </is>
      </c>
      <c r="C257" s="22" t="inlineStr">
        <is>
          <t xml:space="preserve">Кабель силовой ВВГнг(A)-LSLTx 3х6мм2, 660В</t>
        </is>
      </c>
      <c r="D257" s="7" t="inlineStr">
        <is>
          <t xml:space="preserve"/>
        </is>
      </c>
      <c r="E257" s="7" t="inlineStr">
        <is>
          <t xml:space="preserve"/>
        </is>
      </c>
      <c r="F257" s="7" t="inlineStr">
        <is>
          <t xml:space="preserve">М</t>
        </is>
      </c>
      <c r="G257" s="7" t="inlineStr">
        <is>
          <t xml:space="preserve">1</t>
        </is>
      </c>
      <c r="H257" s="8" t="n">
        <v>1400</v>
      </c>
      <c r="I257" s="23" t="n" hidden="false">
        <v>193.4</v>
      </c>
      <c r="J257" s="19" t="n" hidden="false">
        <v/>
      </c>
      <c r="K257" s="19" t="n" hidden="false">
        <f>I257+J257</f>
        <v>193.4</v>
      </c>
      <c r="L257" s="19" t="n" hidden="false">
        <f>ROUND(H257*I257,2)</f>
        <v>270760</v>
      </c>
      <c r="M257" s="19" t="n" hidden="false">
        <v/>
      </c>
      <c r="N257" s="19" t="n" hidden="false">
        <f>L257+M257</f>
        <v>270760</v>
      </c>
    </row>
    <row r="258" customFormat="false" hidden="false" outlineLevel="0" collapsed="false">
      <c r="A258" s="18" t="inlineStr">
        <is>
          <t xml:space="preserve">1.1.1.2.1.1.3.4</t>
        </is>
      </c>
      <c r="B258" s="18" t="inlineStr">
        <is>
          <t xml:space="preserve"/>
        </is>
      </c>
      <c r="C258" s="18" t="inlineStr">
        <is>
          <t xml:space="preserve">Затяжка кабеля, провода в трубу / 18-39 мм</t>
        </is>
      </c>
      <c r="D258" s="7" t="inlineStr">
        <is>
          <t xml:space="preserve">ЭМ
Поставщики: ООО "Богословский кабельный завод", Акционерное общество "Электрокабель" Кольчугинский завод"</t>
        </is>
      </c>
      <c r="E258" s="7" t="inlineStr">
        <is>
          <t xml:space="preserve">Выгружается из БО по объектам BIM-КЦ</t>
        </is>
      </c>
      <c r="F258" s="7" t="inlineStr">
        <is>
          <t xml:space="preserve">ПОГ М</t>
        </is>
      </c>
      <c r="G258" s="7" t="inlineStr">
        <is>
          <t xml:space="preserve">1</t>
        </is>
      </c>
      <c r="H258" s="8" t="n">
        <v>3625</v>
      </c>
      <c r="I258" s="19" t="n" hidden="false">
        <f>ROUND((L259+L260+L261+L262+L263)/H258,2)</f>
        <v>234</v>
      </c>
      <c r="J258" s="20" t="n" hidden="false">
        <v>252.8</v>
      </c>
      <c r="K258" s="19" t="n" hidden="false">
        <f>I258+J258</f>
        <v>486.8</v>
      </c>
      <c r="L258" s="19" t="n" hidden="false">
        <f>ROUND(H258*I258,2)</f>
        <v>848250</v>
      </c>
      <c r="M258" s="19" t="n" hidden="false">
        <f>ROUND(H258*J258,2)</f>
        <v>916400</v>
      </c>
      <c r="N258" s="19" t="n" hidden="false">
        <f>L258+M258</f>
        <v>1764650</v>
      </c>
    </row>
    <row r="259" customFormat="false" hidden="false" outlineLevel="0" collapsed="false">
      <c r="A259" s="18" t="inlineStr">
        <is>
          <t xml:space="preserve">1.1.1.2.1.1.3.4.1</t>
        </is>
      </c>
      <c r="B259" s="18" t="inlineStr">
        <is>
          <t xml:space="preserve"/>
        </is>
      </c>
      <c r="C259" s="22" t="inlineStr">
        <is>
          <t xml:space="preserve">Кабель силовой_ (Будет удален с 01.01.2024г.) / ВВГнг-(А)-LS / 3х10 мм</t>
        </is>
      </c>
      <c r="D259" s="7" t="inlineStr">
        <is>
          <t xml:space="preserve">LSLTx</t>
        </is>
      </c>
      <c r="E259" s="7" t="inlineStr">
        <is>
          <t xml:space="preserve"/>
        </is>
      </c>
      <c r="F259" s="7" t="inlineStr">
        <is>
          <t xml:space="preserve">ПОГ М</t>
        </is>
      </c>
      <c r="G259" s="7" t="inlineStr">
        <is>
          <t xml:space="preserve">1</t>
        </is>
      </c>
      <c r="H259" s="8" t="n">
        <v>755</v>
      </c>
      <c r="I259" s="23" t="n" hidden="false">
        <v>314.21</v>
      </c>
      <c r="J259" s="19" t="n" hidden="false">
        <v/>
      </c>
      <c r="K259" s="19" t="n" hidden="false">
        <f>I259+J259</f>
        <v>314.21</v>
      </c>
      <c r="L259" s="19" t="n" hidden="false">
        <f>ROUND(H259*I259,2)</f>
        <v>237228.55</v>
      </c>
      <c r="M259" s="19" t="n" hidden="false">
        <v/>
      </c>
      <c r="N259" s="19" t="n" hidden="false">
        <f>L259+M259</f>
        <v>237228.55</v>
      </c>
    </row>
    <row r="260" customFormat="false" hidden="false" outlineLevel="0" collapsed="false">
      <c r="A260" s="18" t="inlineStr">
        <is>
          <t xml:space="preserve">1.1.1.2.1.1.3.4.2</t>
        </is>
      </c>
      <c r="B260" s="18" t="inlineStr">
        <is>
          <t xml:space="preserve"/>
        </is>
      </c>
      <c r="C260" s="22" t="inlineStr">
        <is>
          <t xml:space="preserve">Кабель силовой ВВГнг(A)-FRLS 3х6мм2, 660В</t>
        </is>
      </c>
      <c r="D260" s="7" t="inlineStr">
        <is>
          <t xml:space="preserve">FRLSLTx</t>
        </is>
      </c>
      <c r="E260" s="7" t="inlineStr">
        <is>
          <t xml:space="preserve"/>
        </is>
      </c>
      <c r="F260" s="7" t="inlineStr">
        <is>
          <t xml:space="preserve">М</t>
        </is>
      </c>
      <c r="G260" s="7" t="inlineStr">
        <is>
          <t xml:space="preserve">1</t>
        </is>
      </c>
      <c r="H260" s="8" t="n">
        <v>320</v>
      </c>
      <c r="I260" s="23" t="n" hidden="false">
        <v>183.71</v>
      </c>
      <c r="J260" s="19" t="n" hidden="false">
        <v/>
      </c>
      <c r="K260" s="19" t="n" hidden="false">
        <f>I260+J260</f>
        <v>183.71</v>
      </c>
      <c r="L260" s="19" t="n" hidden="false">
        <f>ROUND(H260*I260,2)</f>
        <v>58787.2</v>
      </c>
      <c r="M260" s="19" t="n" hidden="false">
        <v/>
      </c>
      <c r="N260" s="19" t="n" hidden="false">
        <f>L260+M260</f>
        <v>58787.2</v>
      </c>
    </row>
    <row r="261" customFormat="false" hidden="false" outlineLevel="0" collapsed="false">
      <c r="A261" s="18" t="inlineStr">
        <is>
          <t xml:space="preserve">1.1.1.2.1.1.3.4.3</t>
        </is>
      </c>
      <c r="B261" s="18" t="inlineStr">
        <is>
          <t xml:space="preserve"/>
        </is>
      </c>
      <c r="C261" s="22" t="inlineStr">
        <is>
          <t xml:space="preserve">Кабель силовой ВВГнг(A)-FRLSLTx 5х4мм2, 660В</t>
        </is>
      </c>
      <c r="D261" s="7" t="inlineStr">
        <is>
          <t xml:space="preserve"/>
        </is>
      </c>
      <c r="E261" s="7" t="inlineStr">
        <is>
          <t xml:space="preserve"/>
        </is>
      </c>
      <c r="F261" s="7" t="inlineStr">
        <is>
          <t xml:space="preserve">М</t>
        </is>
      </c>
      <c r="G261" s="7" t="inlineStr">
        <is>
          <t xml:space="preserve">1</t>
        </is>
      </c>
      <c r="H261" s="8" t="n">
        <v>840</v>
      </c>
      <c r="I261" s="23" t="n" hidden="false">
        <v>140.79</v>
      </c>
      <c r="J261" s="19" t="n" hidden="false">
        <v/>
      </c>
      <c r="K261" s="19" t="n" hidden="false">
        <f>I261+J261</f>
        <v>140.79</v>
      </c>
      <c r="L261" s="19" t="n" hidden="false">
        <f>ROUND(H261*I261,2)</f>
        <v>118263.6</v>
      </c>
      <c r="M261" s="19" t="n" hidden="false">
        <v/>
      </c>
      <c r="N261" s="19" t="n" hidden="false">
        <f>L261+M261</f>
        <v>118263.6</v>
      </c>
    </row>
    <row r="262" customFormat="false" hidden="false" outlineLevel="0" collapsed="false">
      <c r="A262" s="18" t="inlineStr">
        <is>
          <t xml:space="preserve">1.1.1.2.1.1.3.4.4</t>
        </is>
      </c>
      <c r="B262" s="18" t="inlineStr">
        <is>
          <t xml:space="preserve"/>
        </is>
      </c>
      <c r="C262" s="22" t="inlineStr">
        <is>
          <t xml:space="preserve">Кабель силовой ВВГнг(A)-FRLSLTx 5х6мм2, 660В</t>
        </is>
      </c>
      <c r="D262" s="7" t="inlineStr">
        <is>
          <t xml:space="preserve"/>
        </is>
      </c>
      <c r="E262" s="7" t="inlineStr">
        <is>
          <t xml:space="preserve"/>
        </is>
      </c>
      <c r="F262" s="7" t="inlineStr">
        <is>
          <t xml:space="preserve">М</t>
        </is>
      </c>
      <c r="G262" s="7" t="inlineStr">
        <is>
          <t xml:space="preserve">1</t>
        </is>
      </c>
      <c r="H262" s="8" t="n">
        <v>700</v>
      </c>
      <c r="I262" s="23" t="n" hidden="false">
        <v>341.61</v>
      </c>
      <c r="J262" s="19" t="n" hidden="false">
        <v/>
      </c>
      <c r="K262" s="19" t="n" hidden="false">
        <f>I262+J262</f>
        <v>341.61</v>
      </c>
      <c r="L262" s="19" t="n" hidden="false">
        <f>ROUND(H262*I262,2)</f>
        <v>239127</v>
      </c>
      <c r="M262" s="19" t="n" hidden="false">
        <v/>
      </c>
      <c r="N262" s="19" t="n" hidden="false">
        <f>L262+M262</f>
        <v>239127</v>
      </c>
    </row>
    <row r="263" customFormat="false" hidden="false" outlineLevel="0" collapsed="false">
      <c r="A263" s="18" t="inlineStr">
        <is>
          <t xml:space="preserve">1.1.1.2.1.1.3.4.5</t>
        </is>
      </c>
      <c r="B263" s="18" t="inlineStr">
        <is>
          <t xml:space="preserve"/>
        </is>
      </c>
      <c r="C263" s="22" t="inlineStr">
        <is>
          <t xml:space="preserve">Кабель силовой ВВГнг(A)-LSLTx 5х4мм2, 660В</t>
        </is>
      </c>
      <c r="D263" s="7" t="inlineStr">
        <is>
          <t xml:space="preserve"/>
        </is>
      </c>
      <c r="E263" s="7" t="inlineStr">
        <is>
          <t xml:space="preserve"/>
        </is>
      </c>
      <c r="F263" s="7" t="inlineStr">
        <is>
          <t xml:space="preserve">М</t>
        </is>
      </c>
      <c r="G263" s="7" t="inlineStr">
        <is>
          <t xml:space="preserve">1</t>
        </is>
      </c>
      <c r="H263" s="8" t="n">
        <v>1010</v>
      </c>
      <c r="I263" s="23" t="n" hidden="false">
        <v>192.91</v>
      </c>
      <c r="J263" s="19" t="n" hidden="false">
        <v/>
      </c>
      <c r="K263" s="19" t="n" hidden="false">
        <f>I263+J263</f>
        <v>192.91</v>
      </c>
      <c r="L263" s="19" t="n" hidden="false">
        <f>ROUND(H263*I263,2)</f>
        <v>194839.1</v>
      </c>
      <c r="M263" s="19" t="n" hidden="false">
        <v/>
      </c>
      <c r="N263" s="19" t="n" hidden="false">
        <f>L263+M263</f>
        <v>194839.1</v>
      </c>
    </row>
    <row r="264" customFormat="false" hidden="false" outlineLevel="0" collapsed="false">
      <c r="A264" s="18" t="inlineStr">
        <is>
          <t xml:space="preserve">1.1.1.2.1.1.3.5</t>
        </is>
      </c>
      <c r="B264" s="18" t="inlineStr">
        <is>
          <t xml:space="preserve"/>
        </is>
      </c>
      <c r="C264" s="18" t="inlineStr">
        <is>
          <t xml:space="preserve">Затяжка кабеля, провода в трубу / 40-69 мм</t>
        </is>
      </c>
      <c r="D264" s="7" t="inlineStr">
        <is>
          <t xml:space="preserve">ЭМ
Поставщики: ООО "Богословский кабельный завод", Акционерное общество "Электрокабель" Кольчугинский завод"</t>
        </is>
      </c>
      <c r="E264" s="7" t="inlineStr">
        <is>
          <t xml:space="preserve">Выгружается из БО по объектам BIM-КЦ</t>
        </is>
      </c>
      <c r="F264" s="7" t="inlineStr">
        <is>
          <t xml:space="preserve">ПОГ М</t>
        </is>
      </c>
      <c r="G264" s="7" t="inlineStr">
        <is>
          <t xml:space="preserve">1</t>
        </is>
      </c>
      <c r="H264" s="8" t="n">
        <v>20</v>
      </c>
      <c r="I264" s="19" t="n" hidden="false">
        <f>ROUND((L265)/H264,2)</f>
        <v>709</v>
      </c>
      <c r="J264" s="20" t="n" hidden="false">
        <v>252.8</v>
      </c>
      <c r="K264" s="19" t="n" hidden="false">
        <f>I264+J264</f>
        <v>961.8</v>
      </c>
      <c r="L264" s="19" t="n" hidden="false">
        <f>ROUND(H264*I264,2)</f>
        <v>14180</v>
      </c>
      <c r="M264" s="19" t="n" hidden="false">
        <f>ROUND(H264*J264,2)</f>
        <v>5056</v>
      </c>
      <c r="N264" s="19" t="n" hidden="false">
        <f>L264+M264</f>
        <v>19236</v>
      </c>
    </row>
    <row r="265" customFormat="false" hidden="false" outlineLevel="0" collapsed="false">
      <c r="A265" s="18" t="inlineStr">
        <is>
          <t xml:space="preserve">1.1.1.2.1.1.3.5.1</t>
        </is>
      </c>
      <c r="B265" s="18" t="inlineStr">
        <is>
          <t xml:space="preserve"/>
        </is>
      </c>
      <c r="C265" s="22" t="inlineStr">
        <is>
          <t xml:space="preserve">Кабель силовой ВВГнг(A)-LSLTx 5х10мм2, 1000В</t>
        </is>
      </c>
      <c r="D265" s="7" t="inlineStr">
        <is>
          <t xml:space="preserve"/>
        </is>
      </c>
      <c r="E265" s="7" t="inlineStr">
        <is>
          <t xml:space="preserve"/>
        </is>
      </c>
      <c r="F265" s="7" t="inlineStr">
        <is>
          <t xml:space="preserve">М</t>
        </is>
      </c>
      <c r="G265" s="7" t="inlineStr">
        <is>
          <t xml:space="preserve">1</t>
        </is>
      </c>
      <c r="H265" s="8" t="n">
        <v>20</v>
      </c>
      <c r="I265" s="20" t="n" hidden="false">
        <v>709</v>
      </c>
      <c r="J265" s="19" t="n" hidden="false">
        <v/>
      </c>
      <c r="K265" s="19" t="n" hidden="false">
        <f>I265+J265</f>
        <v>709</v>
      </c>
      <c r="L265" s="19" t="n" hidden="false">
        <f>ROUND(H265*I265,2)</f>
        <v>14180</v>
      </c>
      <c r="M265" s="19" t="n" hidden="false">
        <v/>
      </c>
      <c r="N265" s="19" t="n" hidden="false">
        <f>L265+M265</f>
        <v>14180</v>
      </c>
    </row>
    <row r="266" customFormat="false" hidden="false" outlineLevel="0" collapsed="false">
      <c r="A266" s="18" t="inlineStr">
        <is>
          <t xml:space="preserve">1.1.1.2.1.1.3.6</t>
        </is>
      </c>
      <c r="B266" s="18" t="inlineStr">
        <is>
          <t xml:space="preserve"/>
        </is>
      </c>
      <c r="C266" s="18" t="inlineStr">
        <is>
          <t xml:space="preserve">Прокладка кабеля, провода в лотке, металлоконструкциях / 1,5-6 мм</t>
        </is>
      </c>
      <c r="D266" s="7" t="inlineStr">
        <is>
          <t xml:space="preserve">ЭО
Поставщики: ООО "Богословский кабельный завод", Акционерное общество "Электрокабель" Кольчугинский завод"</t>
        </is>
      </c>
      <c r="E266" s="7" t="inlineStr">
        <is>
          <t xml:space="preserve">Выгружается из БО по объектам BIM-КЦ</t>
        </is>
      </c>
      <c r="F266" s="7" t="inlineStr">
        <is>
          <t xml:space="preserve">М</t>
        </is>
      </c>
      <c r="G266" s="7" t="inlineStr">
        <is>
          <t xml:space="preserve">1</t>
        </is>
      </c>
      <c r="H266" s="8" t="n">
        <v>1810</v>
      </c>
      <c r="I266" s="19" t="n" hidden="false">
        <f>ROUND((L267+L268)/H266,2)</f>
        <v>70.65</v>
      </c>
      <c r="J266" s="20" t="n" hidden="false">
        <v>152.8</v>
      </c>
      <c r="K266" s="19" t="n" hidden="false">
        <f>I266+J266</f>
        <v>223.45</v>
      </c>
      <c r="L266" s="19" t="n" hidden="false">
        <f>ROUND(H266*I266,2)</f>
        <v>127876.5</v>
      </c>
      <c r="M266" s="19" t="n" hidden="false">
        <f>ROUND(H266*J266,2)</f>
        <v>276568</v>
      </c>
      <c r="N266" s="19" t="n" hidden="false">
        <f>L266+M266</f>
        <v>404444.5</v>
      </c>
    </row>
    <row r="267" customFormat="false" hidden="false" outlineLevel="0" collapsed="false">
      <c r="A267" s="18" t="inlineStr">
        <is>
          <t xml:space="preserve">1.1.1.2.1.1.3.6.1</t>
        </is>
      </c>
      <c r="B267" s="18" t="inlineStr">
        <is>
          <t xml:space="preserve"/>
        </is>
      </c>
      <c r="C267" s="22" t="inlineStr">
        <is>
          <t xml:space="preserve">Кабель силовой ВВГнг(A)-FRLSLTx 3х1,5мм2, 660В</t>
        </is>
      </c>
      <c r="D267" s="7" t="inlineStr">
        <is>
          <t xml:space="preserve"/>
        </is>
      </c>
      <c r="E267" s="7" t="inlineStr">
        <is>
          <t xml:space="preserve"/>
        </is>
      </c>
      <c r="F267" s="7" t="inlineStr">
        <is>
          <t xml:space="preserve">М</t>
        </is>
      </c>
      <c r="G267" s="7" t="inlineStr">
        <is>
          <t xml:space="preserve">1</t>
        </is>
      </c>
      <c r="H267" s="8" t="n">
        <v>1600</v>
      </c>
      <c r="I267" s="23" t="n" hidden="false">
        <v>72.23</v>
      </c>
      <c r="J267" s="19" t="n" hidden="false">
        <v/>
      </c>
      <c r="K267" s="19" t="n" hidden="false">
        <f>I267+J267</f>
        <v>72.23</v>
      </c>
      <c r="L267" s="19" t="n" hidden="false">
        <f>ROUND(H267*I267,2)</f>
        <v>115568</v>
      </c>
      <c r="M267" s="19" t="n" hidden="false">
        <v/>
      </c>
      <c r="N267" s="19" t="n" hidden="false">
        <f>L267+M267</f>
        <v>115568</v>
      </c>
    </row>
    <row r="268" customFormat="false" hidden="false" outlineLevel="0" collapsed="false">
      <c r="A268" s="18" t="inlineStr">
        <is>
          <t xml:space="preserve">1.1.1.2.1.1.3.6.2</t>
        </is>
      </c>
      <c r="B268" s="18" t="inlineStr">
        <is>
          <t xml:space="preserve"/>
        </is>
      </c>
      <c r="C268" s="22" t="inlineStr">
        <is>
          <t xml:space="preserve">Кабель силовой ВВГнг(A)-LSLTx 3х1,5мм2, 660В</t>
        </is>
      </c>
      <c r="D268" s="7" t="inlineStr">
        <is>
          <t xml:space="preserve"/>
        </is>
      </c>
      <c r="E268" s="7" t="inlineStr">
        <is>
          <t xml:space="preserve"/>
        </is>
      </c>
      <c r="F268" s="7" t="inlineStr">
        <is>
          <t xml:space="preserve">М</t>
        </is>
      </c>
      <c r="G268" s="7" t="inlineStr">
        <is>
          <t xml:space="preserve">1</t>
        </is>
      </c>
      <c r="H268" s="8" t="n">
        <v>210</v>
      </c>
      <c r="I268" s="23" t="n" hidden="false">
        <v>58.61</v>
      </c>
      <c r="J268" s="19" t="n" hidden="false">
        <v/>
      </c>
      <c r="K268" s="19" t="n" hidden="false">
        <f>I268+J268</f>
        <v>58.61</v>
      </c>
      <c r="L268" s="19" t="n" hidden="false">
        <f>ROUND(H268*I268,2)</f>
        <v>12308.1</v>
      </c>
      <c r="M268" s="19" t="n" hidden="false">
        <v/>
      </c>
      <c r="N268" s="19" t="n" hidden="false">
        <f>L268+M268</f>
        <v>12308.1</v>
      </c>
    </row>
    <row r="269" customFormat="false" hidden="false" outlineLevel="0" collapsed="false">
      <c r="A269" s="18" t="inlineStr">
        <is>
          <t xml:space="preserve">1.1.1.2.1.1.3.7</t>
        </is>
      </c>
      <c r="B269" s="18" t="inlineStr">
        <is>
          <t xml:space="preserve"/>
        </is>
      </c>
      <c r="C269" s="18" t="inlineStr">
        <is>
          <t xml:space="preserve">Прокладка кабеля, провода в лотке, металлоконструкциях / 7-17 мм</t>
        </is>
      </c>
      <c r="D269" s="7" t="inlineStr">
        <is>
          <t xml:space="preserve">ЭО
Поставщики: ООО "Богословский кабельный завод", Акционерное общество "Электрокабель" Кольчугинский завод"</t>
        </is>
      </c>
      <c r="E269" s="7" t="inlineStr">
        <is>
          <t xml:space="preserve">Выгружается из БО по объектам BIM-КЦ</t>
        </is>
      </c>
      <c r="F269" s="7" t="inlineStr">
        <is>
          <t xml:space="preserve">М</t>
        </is>
      </c>
      <c r="G269" s="7" t="inlineStr">
        <is>
          <t xml:space="preserve">1</t>
        </is>
      </c>
      <c r="H269" s="8" t="n">
        <v>1775</v>
      </c>
      <c r="I269" s="19" t="n" hidden="false">
        <f>ROUND((L270+L271)/H269,2)</f>
        <v>71.1</v>
      </c>
      <c r="J269" s="20" t="n" hidden="false">
        <v>172.8</v>
      </c>
      <c r="K269" s="19" t="n" hidden="false">
        <f>I269+J269</f>
        <v>243.9</v>
      </c>
      <c r="L269" s="19" t="n" hidden="false">
        <f>ROUND(H269*I269,2)</f>
        <v>126202.5</v>
      </c>
      <c r="M269" s="19" t="n" hidden="false">
        <f>ROUND(H269*J269,2)</f>
        <v>306720</v>
      </c>
      <c r="N269" s="19" t="n" hidden="false">
        <f>L269+M269</f>
        <v>432922.5</v>
      </c>
    </row>
    <row r="270" customFormat="false" hidden="false" outlineLevel="0" collapsed="false">
      <c r="A270" s="18" t="inlineStr">
        <is>
          <t xml:space="preserve">1.1.1.2.1.1.3.7.1</t>
        </is>
      </c>
      <c r="B270" s="18" t="inlineStr">
        <is>
          <t xml:space="preserve"/>
        </is>
      </c>
      <c r="C270" s="22" t="inlineStr">
        <is>
          <t xml:space="preserve">Кабель силовой ВВГнг(A)-FRLSLTx 3х2,5мм2, 660В</t>
        </is>
      </c>
      <c r="D270" s="7" t="inlineStr">
        <is>
          <t xml:space="preserve"/>
        </is>
      </c>
      <c r="E270" s="7" t="inlineStr">
        <is>
          <t xml:space="preserve"/>
        </is>
      </c>
      <c r="F270" s="7" t="inlineStr">
        <is>
          <t xml:space="preserve">М</t>
        </is>
      </c>
      <c r="G270" s="7" t="inlineStr">
        <is>
          <t xml:space="preserve">1</t>
        </is>
      </c>
      <c r="H270" s="8" t="n">
        <v>245</v>
      </c>
      <c r="I270" s="23" t="n" hidden="false">
        <v>98.31</v>
      </c>
      <c r="J270" s="19" t="n" hidden="false">
        <v/>
      </c>
      <c r="K270" s="19" t="n" hidden="false">
        <f>I270+J270</f>
        <v>98.31</v>
      </c>
      <c r="L270" s="19" t="n" hidden="false">
        <f>ROUND(H270*I270,2)</f>
        <v>24085.95</v>
      </c>
      <c r="M270" s="19" t="n" hidden="false">
        <v/>
      </c>
      <c r="N270" s="19" t="n" hidden="false">
        <f>L270+M270</f>
        <v>24085.95</v>
      </c>
    </row>
    <row r="271" customFormat="false" hidden="false" outlineLevel="0" collapsed="false">
      <c r="A271" s="18" t="inlineStr">
        <is>
          <t xml:space="preserve">1.1.1.2.1.1.3.7.2</t>
        </is>
      </c>
      <c r="B271" s="18" t="inlineStr">
        <is>
          <t xml:space="preserve"/>
        </is>
      </c>
      <c r="C271" s="22" t="inlineStr">
        <is>
          <t xml:space="preserve">Кабель силовой ВВГнг(A)-LSLTx 3х2,5мм2, 660В</t>
        </is>
      </c>
      <c r="D271" s="7" t="inlineStr">
        <is>
          <t xml:space="preserve"/>
        </is>
      </c>
      <c r="E271" s="7" t="inlineStr">
        <is>
          <t xml:space="preserve"/>
        </is>
      </c>
      <c r="F271" s="7" t="inlineStr">
        <is>
          <t xml:space="preserve">М</t>
        </is>
      </c>
      <c r="G271" s="7" t="inlineStr">
        <is>
          <t xml:space="preserve">1</t>
        </is>
      </c>
      <c r="H271" s="8" t="n">
        <v>1530</v>
      </c>
      <c r="I271" s="23" t="n" hidden="false">
        <v>66.74</v>
      </c>
      <c r="J271" s="19" t="n" hidden="false">
        <v/>
      </c>
      <c r="K271" s="19" t="n" hidden="false">
        <f>I271+J271</f>
        <v>66.74</v>
      </c>
      <c r="L271" s="19" t="n" hidden="false">
        <f>ROUND(H271*I271,2)</f>
        <v>102112.2</v>
      </c>
      <c r="M271" s="19" t="n" hidden="false">
        <v/>
      </c>
      <c r="N271" s="19" t="n" hidden="false">
        <f>L271+M271</f>
        <v>102112.2</v>
      </c>
    </row>
    <row r="272" customFormat="false" hidden="false" outlineLevel="0" collapsed="false">
      <c r="A272" s="18" t="inlineStr">
        <is>
          <t xml:space="preserve">1.1.1.2.1.1.3.8</t>
        </is>
      </c>
      <c r="B272" s="18" t="inlineStr">
        <is>
          <t xml:space="preserve"/>
        </is>
      </c>
      <c r="C272" s="18" t="inlineStr">
        <is>
          <t xml:space="preserve">Прокладка кабеля, провода в лотке, металлоконструкциях / 70-124 мм</t>
        </is>
      </c>
      <c r="D272" s="7" t="inlineStr">
        <is>
          <t xml:space="preserve">ЭМ
Поставщики: ООО "Богословский кабельный завод", Акционерное общество "Электрокабель" Кольчугинский завод"</t>
        </is>
      </c>
      <c r="E272" s="7" t="inlineStr">
        <is>
          <t xml:space="preserve">Выгружается из БО по объектам BIM-КЦ</t>
        </is>
      </c>
      <c r="F272" s="7" t="inlineStr">
        <is>
          <t xml:space="preserve">М</t>
        </is>
      </c>
      <c r="G272" s="7" t="inlineStr">
        <is>
          <t xml:space="preserve">1</t>
        </is>
      </c>
      <c r="H272" s="8" t="n">
        <v>350</v>
      </c>
      <c r="I272" s="19" t="n" hidden="false">
        <f>ROUND((L273)/H272,2)</f>
        <v>907.23</v>
      </c>
      <c r="J272" s="20" t="n" hidden="false">
        <v>556</v>
      </c>
      <c r="K272" s="19" t="n" hidden="false">
        <f>I272+J272</f>
        <v>1463.23</v>
      </c>
      <c r="L272" s="19" t="n" hidden="false">
        <f>ROUND(H272*I272,2)</f>
        <v>317530.5</v>
      </c>
      <c r="M272" s="19" t="n" hidden="false">
        <f>ROUND(H272*J272,2)</f>
        <v>194600</v>
      </c>
      <c r="N272" s="19" t="n" hidden="false">
        <f>L272+M272</f>
        <v>512130.5</v>
      </c>
    </row>
    <row r="273" customFormat="false" hidden="false" outlineLevel="0" collapsed="false">
      <c r="A273" s="18" t="inlineStr">
        <is>
          <t xml:space="preserve">1.1.1.2.1.1.3.8.1</t>
        </is>
      </c>
      <c r="B273" s="18" t="inlineStr">
        <is>
          <t xml:space="preserve"/>
        </is>
      </c>
      <c r="C273" s="22" t="inlineStr">
        <is>
          <t xml:space="preserve">Кабель силовой ВВГнг(A)-LSLTx 5х16мм2, 660В</t>
        </is>
      </c>
      <c r="D273" s="7" t="inlineStr">
        <is>
          <t xml:space="preserve"/>
        </is>
      </c>
      <c r="E273" s="7" t="inlineStr">
        <is>
          <t xml:space="preserve"/>
        </is>
      </c>
      <c r="F273" s="7" t="inlineStr">
        <is>
          <t xml:space="preserve">М</t>
        </is>
      </c>
      <c r="G273" s="7" t="inlineStr">
        <is>
          <t xml:space="preserve">1</t>
        </is>
      </c>
      <c r="H273" s="8" t="n">
        <v>350</v>
      </c>
      <c r="I273" s="23" t="n" hidden="false">
        <v>907.23</v>
      </c>
      <c r="J273" s="19" t="n" hidden="false">
        <v/>
      </c>
      <c r="K273" s="19" t="n" hidden="false">
        <f>I273+J273</f>
        <v>907.23</v>
      </c>
      <c r="L273" s="19" t="n" hidden="false">
        <f>ROUND(H273*I273,2)</f>
        <v>317530.5</v>
      </c>
      <c r="M273" s="19" t="n" hidden="false">
        <v/>
      </c>
      <c r="N273" s="19" t="n" hidden="false">
        <f>L273+M273</f>
        <v>317530.5</v>
      </c>
    </row>
    <row r="274" customFormat="false" hidden="false" outlineLevel="0" collapsed="false">
      <c r="A274" s="18" t="inlineStr">
        <is>
          <t xml:space="preserve">1.1.1.2.1.1.3.9</t>
        </is>
      </c>
      <c r="B274" s="18" t="inlineStr">
        <is>
          <t xml:space="preserve"/>
        </is>
      </c>
      <c r="C274" s="18" t="inlineStr">
        <is>
          <t xml:space="preserve">Прокладка кабеля, провода в лотке, металлоконструкциях / 125-249 мм</t>
        </is>
      </c>
      <c r="D274" s="7" t="inlineStr">
        <is>
          <t xml:space="preserve">ЭМ
Поставщики: ООО "Богословский кабельный завод", Акционерное общество "Электрокабель" Кольчугинский завод"</t>
        </is>
      </c>
      <c r="E274" s="7" t="inlineStr">
        <is>
          <t xml:space="preserve">Выгружается из БО по объектам BIM-КЦ</t>
        </is>
      </c>
      <c r="F274" s="7" t="inlineStr">
        <is>
          <t xml:space="preserve">М</t>
        </is>
      </c>
      <c r="G274" s="7" t="inlineStr">
        <is>
          <t xml:space="preserve">1</t>
        </is>
      </c>
      <c r="H274" s="8" t="n">
        <v>780</v>
      </c>
      <c r="I274" s="19" t="n" hidden="false">
        <f>ROUND((L275)/H274,2)</f>
        <v>1378.14</v>
      </c>
      <c r="J274" s="20" t="n" hidden="false">
        <v>728.8</v>
      </c>
      <c r="K274" s="19" t="n" hidden="false">
        <f>I274+J274</f>
        <v>2106.94</v>
      </c>
      <c r="L274" s="19" t="n" hidden="false">
        <f>ROUND(H274*I274,2)</f>
        <v>1074949.2</v>
      </c>
      <c r="M274" s="19" t="n" hidden="false">
        <f>ROUND(H274*J274,2)</f>
        <v>568464</v>
      </c>
      <c r="N274" s="19" t="n" hidden="false">
        <f>L274+M274</f>
        <v>1643413.2</v>
      </c>
    </row>
    <row r="275" customFormat="false" hidden="false" outlineLevel="0" collapsed="false">
      <c r="A275" s="18" t="inlineStr">
        <is>
          <t xml:space="preserve">1.1.1.2.1.1.3.9.1</t>
        </is>
      </c>
      <c r="B275" s="18" t="inlineStr">
        <is>
          <t xml:space="preserve"/>
        </is>
      </c>
      <c r="C275" s="22" t="inlineStr">
        <is>
          <t xml:space="preserve">Кабель силовой ВВГнг(A)-LSLTx 5х25мм2, 660В</t>
        </is>
      </c>
      <c r="D275" s="7" t="inlineStr">
        <is>
          <t xml:space="preserve"/>
        </is>
      </c>
      <c r="E275" s="7" t="inlineStr">
        <is>
          <t xml:space="preserve"/>
        </is>
      </c>
      <c r="F275" s="7" t="inlineStr">
        <is>
          <t xml:space="preserve">М</t>
        </is>
      </c>
      <c r="G275" s="7" t="inlineStr">
        <is>
          <t xml:space="preserve">1</t>
        </is>
      </c>
      <c r="H275" s="8" t="n">
        <v>780</v>
      </c>
      <c r="I275" s="23" t="n" hidden="false">
        <v>1378.14</v>
      </c>
      <c r="J275" s="19" t="n" hidden="false">
        <v/>
      </c>
      <c r="K275" s="19" t="n" hidden="false">
        <f>I275+J275</f>
        <v>1378.14</v>
      </c>
      <c r="L275" s="19" t="n" hidden="false">
        <f>ROUND(H275*I275,2)</f>
        <v>1074949.2</v>
      </c>
      <c r="M275" s="19" t="n" hidden="false">
        <v/>
      </c>
      <c r="N275" s="19" t="n" hidden="false">
        <f>L275+M275</f>
        <v>1074949.2</v>
      </c>
    </row>
    <row r="276" customFormat="false" hidden="false" outlineLevel="0" collapsed="false">
      <c r="A276" s="18" t="inlineStr">
        <is>
          <t xml:space="preserve">1.1.1.2.1.1.3.10</t>
        </is>
      </c>
      <c r="B276" s="18" t="inlineStr">
        <is>
          <t xml:space="preserve"/>
        </is>
      </c>
      <c r="C276" s="18" t="inlineStr">
        <is>
          <t xml:space="preserve">Прокладка кабеля, провода в лотке, металлоконструкциях / 700-1000 мм</t>
        </is>
      </c>
      <c r="D276" s="7" t="inlineStr">
        <is>
          <t xml:space="preserve">ЭМ
Поставщики: ООО "Богословский кабельный завод", Акционерное общество "Электрокабель" Кольчугинский завод"</t>
        </is>
      </c>
      <c r="E276" s="7" t="inlineStr">
        <is>
          <t xml:space="preserve">Выгружается из БО по объектам BIM-КЦ</t>
        </is>
      </c>
      <c r="F276" s="7" t="inlineStr">
        <is>
          <t xml:space="preserve">М</t>
        </is>
      </c>
      <c r="G276" s="7" t="inlineStr">
        <is>
          <t xml:space="preserve">1</t>
        </is>
      </c>
      <c r="H276" s="8" t="n">
        <v>20</v>
      </c>
      <c r="I276" s="19" t="n" hidden="false">
        <f>ROUND((L277)/H276,2)</f>
        <v>12805</v>
      </c>
      <c r="J276" s="20" t="n" hidden="false">
        <v>1254.4</v>
      </c>
      <c r="K276" s="19" t="n" hidden="false">
        <f>I276+J276</f>
        <v>14059.4</v>
      </c>
      <c r="L276" s="19" t="n" hidden="false">
        <f>ROUND(H276*I276,2)</f>
        <v>256100</v>
      </c>
      <c r="M276" s="19" t="n" hidden="false">
        <f>ROUND(H276*J276,2)</f>
        <v>25088</v>
      </c>
      <c r="N276" s="19" t="n" hidden="false">
        <f>L276+M276</f>
        <v>281188</v>
      </c>
    </row>
    <row r="277" customFormat="false" hidden="false" outlineLevel="0" collapsed="false">
      <c r="A277" s="18" t="inlineStr">
        <is>
          <t xml:space="preserve">1.1.1.2.1.1.3.10.1</t>
        </is>
      </c>
      <c r="B277" s="18" t="inlineStr">
        <is>
          <t xml:space="preserve"/>
        </is>
      </c>
      <c r="C277" s="22" t="inlineStr">
        <is>
          <t xml:space="preserve">Кабель силовой ВВГнг(A)-FRLS 5х185мм2, 1000В</t>
        </is>
      </c>
      <c r="D277" s="7" t="inlineStr">
        <is>
          <t xml:space="preserve">в спец прописан 240й, на схеме 185й  FRLSTLx</t>
        </is>
      </c>
      <c r="E277" s="7" t="inlineStr">
        <is>
          <t xml:space="preserve"/>
        </is>
      </c>
      <c r="F277" s="7" t="inlineStr">
        <is>
          <t xml:space="preserve">М</t>
        </is>
      </c>
      <c r="G277" s="7" t="inlineStr">
        <is>
          <t xml:space="preserve">1</t>
        </is>
      </c>
      <c r="H277" s="8" t="n">
        <v>20</v>
      </c>
      <c r="I277" s="20" t="n" hidden="false">
        <v>12805</v>
      </c>
      <c r="J277" s="19" t="n" hidden="false">
        <v/>
      </c>
      <c r="K277" s="19" t="n" hidden="false">
        <f>I277+J277</f>
        <v>12805</v>
      </c>
      <c r="L277" s="19" t="n" hidden="false">
        <f>ROUND(H277*I277,2)</f>
        <v>256100</v>
      </c>
      <c r="M277" s="19" t="n" hidden="false">
        <v/>
      </c>
      <c r="N277" s="19" t="n" hidden="false">
        <f>L277+M277</f>
        <v>256100</v>
      </c>
    </row>
    <row r="278" customFormat="false" hidden="false" outlineLevel="0" collapsed="false">
      <c r="A278" s="18" t="inlineStr">
        <is>
          <t xml:space="preserve">1.1.1.2.1.1.3.11</t>
        </is>
      </c>
      <c r="B278" s="18" t="inlineStr">
        <is>
          <t xml:space="preserve"/>
        </is>
      </c>
      <c r="C278" s="18" t="inlineStr">
        <is>
          <t xml:space="preserve">Монтаж трубы ПВХ, ПНД для кабеля / до 32мм</t>
        </is>
      </c>
      <c r="D278" s="7" t="inlineStr">
        <is>
          <t xml:space="preserve">ЭО</t>
        </is>
      </c>
      <c r="E278" s="7" t="inlineStr">
        <is>
          <t xml:space="preserve">Выгружается из БО по объектам BIM-КЦ</t>
        </is>
      </c>
      <c r="F278" s="7" t="inlineStr">
        <is>
          <t xml:space="preserve">ПОГ М</t>
        </is>
      </c>
      <c r="G278" s="7" t="inlineStr">
        <is>
          <t xml:space="preserve">1</t>
        </is>
      </c>
      <c r="H278" s="8" t="n">
        <v>3702</v>
      </c>
      <c r="I278" s="19" t="n" hidden="false">
        <f>ROUND((L279+L280+L281)/H278,2)</f>
        <v>58.26</v>
      </c>
      <c r="J278" s="20" t="n" hidden="false">
        <v>112.8</v>
      </c>
      <c r="K278" s="19" t="n" hidden="false">
        <f>I278+J278</f>
        <v>171.06</v>
      </c>
      <c r="L278" s="19" t="n" hidden="false">
        <f>ROUND(H278*I278,2)</f>
        <v>215678.52</v>
      </c>
      <c r="M278" s="19" t="n" hidden="false">
        <f>ROUND(H278*J278,2)</f>
        <v>417585.6</v>
      </c>
      <c r="N278" s="19" t="n" hidden="false">
        <f>L278+M278</f>
        <v>633264.12</v>
      </c>
    </row>
    <row r="279" customFormat="false" hidden="false" outlineLevel="0" collapsed="false">
      <c r="A279" s="18" t="inlineStr">
        <is>
          <t xml:space="preserve">1.1.1.2.1.1.3.11.1</t>
        </is>
      </c>
      <c r="B279" s="18" t="inlineStr">
        <is>
          <t xml:space="preserve"/>
        </is>
      </c>
      <c r="C279" s="22" t="inlineStr">
        <is>
          <t xml:space="preserve">Труба ПВХ гофрированная_ / FRHF легкая с протяжкой (TDM SQ0413-1020) / 20 мм</t>
        </is>
      </c>
      <c r="D279" s="7" t="inlineStr">
        <is>
          <t xml:space="preserve">Ф25 Экопласт</t>
        </is>
      </c>
      <c r="E279" s="7" t="inlineStr">
        <is>
          <t xml:space="preserve"/>
        </is>
      </c>
      <c r="F279" s="7" t="inlineStr">
        <is>
          <t xml:space="preserve">ПОГ М</t>
        </is>
      </c>
      <c r="G279" s="7" t="inlineStr">
        <is>
          <t xml:space="preserve">1</t>
        </is>
      </c>
      <c r="H279" s="8" t="n">
        <v>1325</v>
      </c>
      <c r="I279" s="20" t="n" hidden="false">
        <v>115.4</v>
      </c>
      <c r="J279" s="19" t="n" hidden="false">
        <v/>
      </c>
      <c r="K279" s="19" t="n" hidden="false">
        <f>I279+J279</f>
        <v>115.4</v>
      </c>
      <c r="L279" s="19" t="n" hidden="false">
        <f>ROUND(H279*I279,2)</f>
        <v>152905</v>
      </c>
      <c r="M279" s="19" t="n" hidden="false">
        <v/>
      </c>
      <c r="N279" s="19" t="n" hidden="false">
        <f>L279+M279</f>
        <v>152905</v>
      </c>
    </row>
    <row r="280" customFormat="false" hidden="false" outlineLevel="0" collapsed="false">
      <c r="A280" s="18" t="inlineStr">
        <is>
          <t xml:space="preserve">1.1.1.2.1.1.3.11.2</t>
        </is>
      </c>
      <c r="B280" s="18" t="inlineStr">
        <is>
          <t xml:space="preserve"/>
        </is>
      </c>
      <c r="C280" s="22" t="inlineStr">
        <is>
          <t xml:space="preserve">Труба ПВХ гофрированная_ / Легкая с протяжкой / 20 мм</t>
        </is>
      </c>
      <c r="D280" s="7" t="inlineStr">
        <is>
          <t xml:space="preserve">Экопласт</t>
        </is>
      </c>
      <c r="E280" s="7" t="inlineStr">
        <is>
          <t xml:space="preserve"/>
        </is>
      </c>
      <c r="F280" s="7" t="inlineStr">
        <is>
          <t xml:space="preserve">ПОГ М</t>
        </is>
      </c>
      <c r="G280" s="7" t="inlineStr">
        <is>
          <t xml:space="preserve">1</t>
        </is>
      </c>
      <c r="H280" s="8" t="n">
        <v>395</v>
      </c>
      <c r="I280" s="20" t="n" hidden="false">
        <v>17.41</v>
      </c>
      <c r="J280" s="19" t="n" hidden="false">
        <v/>
      </c>
      <c r="K280" s="19" t="n" hidden="false">
        <f>I280+J280</f>
        <v>17.41</v>
      </c>
      <c r="L280" s="19" t="n" hidden="false">
        <f>ROUND(H280*I280,2)</f>
        <v>6876.95</v>
      </c>
      <c r="M280" s="19" t="n" hidden="false">
        <v/>
      </c>
      <c r="N280" s="19" t="n" hidden="false">
        <f>L280+M280</f>
        <v>6876.95</v>
      </c>
    </row>
    <row r="281" customFormat="false" hidden="false" outlineLevel="0" collapsed="false">
      <c r="A281" s="18" t="inlineStr">
        <is>
          <t xml:space="preserve">1.1.1.2.1.1.3.11.3</t>
        </is>
      </c>
      <c r="B281" s="18" t="inlineStr">
        <is>
          <t xml:space="preserve"/>
        </is>
      </c>
      <c r="C281" s="22" t="inlineStr">
        <is>
          <t xml:space="preserve">Труба ПВХ гофрированная_ / Легкая с протяжкой / 25 мм</t>
        </is>
      </c>
      <c r="D281" s="7" t="inlineStr">
        <is>
          <t xml:space="preserve">Экопласт</t>
        </is>
      </c>
      <c r="E281" s="7" t="inlineStr">
        <is>
          <t xml:space="preserve"/>
        </is>
      </c>
      <c r="F281" s="7" t="inlineStr">
        <is>
          <t xml:space="preserve">ПОГ М</t>
        </is>
      </c>
      <c r="G281" s="7" t="inlineStr">
        <is>
          <t xml:space="preserve">1</t>
        </is>
      </c>
      <c r="H281" s="8" t="n">
        <v>1982</v>
      </c>
      <c r="I281" s="20" t="n" hidden="false">
        <v>28.2</v>
      </c>
      <c r="J281" s="19" t="n" hidden="false">
        <v/>
      </c>
      <c r="K281" s="19" t="n" hidden="false">
        <f>I281+J281</f>
        <v>28.2</v>
      </c>
      <c r="L281" s="19" t="n" hidden="false">
        <f>ROUND(H281*I281,2)</f>
        <v>55892.4</v>
      </c>
      <c r="M281" s="19" t="n" hidden="false">
        <v/>
      </c>
      <c r="N281" s="19" t="n" hidden="false">
        <f>L281+M281</f>
        <v>55892.4</v>
      </c>
    </row>
    <row r="282" customFormat="false" hidden="false" outlineLevel="0" collapsed="false">
      <c r="A282" s="18" t="inlineStr">
        <is>
          <t xml:space="preserve">1.1.1.2.1.1.3.12</t>
        </is>
      </c>
      <c r="B282" s="18" t="inlineStr">
        <is>
          <t xml:space="preserve"/>
        </is>
      </c>
      <c r="C282" s="18" t="inlineStr">
        <is>
          <t xml:space="preserve">Монтаж трубы ПВХ, ПНД для кабеля / до 32мм</t>
        </is>
      </c>
      <c r="D282" s="7" t="inlineStr">
        <is>
          <t xml:space="preserve">ЭМ</t>
        </is>
      </c>
      <c r="E282" s="7" t="inlineStr">
        <is>
          <t xml:space="preserve">Выгружается из БО по объектам BIM-КЦ</t>
        </is>
      </c>
      <c r="F282" s="7" t="inlineStr">
        <is>
          <t xml:space="preserve">ПОГ М</t>
        </is>
      </c>
      <c r="G282" s="7" t="inlineStr">
        <is>
          <t xml:space="preserve">1</t>
        </is>
      </c>
      <c r="H282" s="8" t="n">
        <v>14215</v>
      </c>
      <c r="I282" s="19" t="n" hidden="false">
        <f>ROUND((L283+L284)/H282,2)</f>
        <v>35.84</v>
      </c>
      <c r="J282" s="20" t="n" hidden="false">
        <v>112.8</v>
      </c>
      <c r="K282" s="19" t="n" hidden="false">
        <f>I282+J282</f>
        <v>148.64</v>
      </c>
      <c r="L282" s="19" t="n" hidden="false">
        <f>ROUND(H282*I282,2)</f>
        <v>509465.6</v>
      </c>
      <c r="M282" s="19" t="n" hidden="false">
        <f>ROUND(H282*J282,2)</f>
        <v>1603452</v>
      </c>
      <c r="N282" s="19" t="n" hidden="false">
        <f>L282+M282</f>
        <v>2112917.6</v>
      </c>
    </row>
    <row r="283" customFormat="false" hidden="false" outlineLevel="0" collapsed="false">
      <c r="A283" s="18" t="inlineStr">
        <is>
          <t xml:space="preserve">1.1.1.2.1.1.3.12.1</t>
        </is>
      </c>
      <c r="B283" s="18" t="inlineStr">
        <is>
          <t xml:space="preserve"/>
        </is>
      </c>
      <c r="C283" s="22" t="inlineStr">
        <is>
          <t xml:space="preserve">Труба ПВХ гофрированная_ / Легкая с протяжкой / 32 мм</t>
        </is>
      </c>
      <c r="D283" s="7" t="inlineStr">
        <is>
          <t xml:space="preserve"/>
        </is>
      </c>
      <c r="E283" s="7" t="inlineStr">
        <is>
          <t xml:space="preserve"/>
        </is>
      </c>
      <c r="F283" s="7" t="inlineStr">
        <is>
          <t xml:space="preserve">ПОГ М</t>
        </is>
      </c>
      <c r="G283" s="7" t="inlineStr">
        <is>
          <t xml:space="preserve">1</t>
        </is>
      </c>
      <c r="H283" s="8" t="n">
        <v>6155</v>
      </c>
      <c r="I283" s="20" t="n" hidden="false">
        <v>45.85</v>
      </c>
      <c r="J283" s="19" t="n" hidden="false">
        <v/>
      </c>
      <c r="K283" s="19" t="n" hidden="false">
        <f>I283+J283</f>
        <v>45.85</v>
      </c>
      <c r="L283" s="19" t="n" hidden="false">
        <f>ROUND(H283*I283,2)</f>
        <v>282206.75</v>
      </c>
      <c r="M283" s="19" t="n" hidden="false">
        <v/>
      </c>
      <c r="N283" s="19" t="n" hidden="false">
        <f>L283+M283</f>
        <v>282206.75</v>
      </c>
    </row>
    <row r="284" customFormat="false" hidden="false" outlineLevel="0" collapsed="false">
      <c r="A284" s="18" t="inlineStr">
        <is>
          <t xml:space="preserve">1.1.1.2.1.1.3.12.2</t>
        </is>
      </c>
      <c r="B284" s="18" t="inlineStr">
        <is>
          <t xml:space="preserve"/>
        </is>
      </c>
      <c r="C284" s="22" t="inlineStr">
        <is>
          <t xml:space="preserve">Труба ПВХ гофрированная_ / Легкая с протяжкой / 25 мм</t>
        </is>
      </c>
      <c r="D284" s="7" t="inlineStr">
        <is>
          <t xml:space="preserve"/>
        </is>
      </c>
      <c r="E284" s="7" t="inlineStr">
        <is>
          <t xml:space="preserve"/>
        </is>
      </c>
      <c r="F284" s="7" t="inlineStr">
        <is>
          <t xml:space="preserve">ПОГ М</t>
        </is>
      </c>
      <c r="G284" s="7" t="inlineStr">
        <is>
          <t xml:space="preserve">1</t>
        </is>
      </c>
      <c r="H284" s="8" t="n">
        <v>8060</v>
      </c>
      <c r="I284" s="20" t="n" hidden="false">
        <v>28.2</v>
      </c>
      <c r="J284" s="19" t="n" hidden="false">
        <v/>
      </c>
      <c r="K284" s="19" t="n" hidden="false">
        <f>I284+J284</f>
        <v>28.2</v>
      </c>
      <c r="L284" s="19" t="n" hidden="false">
        <f>ROUND(H284*I284,2)</f>
        <v>227292</v>
      </c>
      <c r="M284" s="19" t="n" hidden="false">
        <v/>
      </c>
      <c r="N284" s="19" t="n" hidden="false">
        <f>L284+M284</f>
        <v>227292</v>
      </c>
    </row>
    <row r="285" customFormat="false" hidden="false" outlineLevel="0" collapsed="false">
      <c r="A285" s="18" t="inlineStr">
        <is>
          <t xml:space="preserve">1.1.1.2.1.1.3.13</t>
        </is>
      </c>
      <c r="B285" s="18" t="inlineStr">
        <is>
          <t xml:space="preserve"/>
        </is>
      </c>
      <c r="C285" s="18" t="inlineStr">
        <is>
          <t xml:space="preserve">Монтаж трубы ПВХ, ПНД для кабеля / до 32мм</t>
        </is>
      </c>
      <c r="D285" s="7" t="inlineStr">
        <is>
          <t xml:space="preserve">ЭМ</t>
        </is>
      </c>
      <c r="E285" s="7" t="inlineStr">
        <is>
          <t xml:space="preserve">Выгружается из БО по объектам BIM-КЦ</t>
        </is>
      </c>
      <c r="F285" s="7" t="inlineStr">
        <is>
          <t xml:space="preserve">ПОГ М</t>
        </is>
      </c>
      <c r="G285" s="7" t="inlineStr">
        <is>
          <t xml:space="preserve">1</t>
        </is>
      </c>
      <c r="H285" s="8" t="n">
        <v>4340</v>
      </c>
      <c r="I285" s="19" t="n" hidden="false">
        <f>ROUND((L286)/H285,2)</f>
        <v>192.67</v>
      </c>
      <c r="J285" s="20" t="n" hidden="false">
        <v>112.8</v>
      </c>
      <c r="K285" s="19" t="n" hidden="false">
        <f>I285+J285</f>
        <v>305.47</v>
      </c>
      <c r="L285" s="19" t="n" hidden="false">
        <f>ROUND(H285*I285,2)</f>
        <v>836187.8</v>
      </c>
      <c r="M285" s="19" t="n" hidden="false">
        <f>ROUND(H285*J285,2)</f>
        <v>489552</v>
      </c>
      <c r="N285" s="19" t="n" hidden="false">
        <f>L285+M285</f>
        <v>1325739.8</v>
      </c>
    </row>
    <row r="286" customFormat="false" hidden="false" outlineLevel="0" collapsed="false">
      <c r="A286" s="18" t="inlineStr">
        <is>
          <t xml:space="preserve">1.1.1.2.1.1.3.13.1</t>
        </is>
      </c>
      <c r="B286" s="18" t="inlineStr">
        <is>
          <t xml:space="preserve"/>
        </is>
      </c>
      <c r="C286" s="22" t="inlineStr">
        <is>
          <t xml:space="preserve">Труба ППЛ_ / 25 мм / легкая с протяжкой</t>
        </is>
      </c>
      <c r="D286" s="7" t="inlineStr">
        <is>
          <t xml:space="preserve">ECOPLAST</t>
        </is>
      </c>
      <c r="E286" s="7" t="inlineStr">
        <is>
          <t xml:space="preserve"/>
        </is>
      </c>
      <c r="F286" s="7" t="inlineStr">
        <is>
          <t xml:space="preserve">ПОГ М</t>
        </is>
      </c>
      <c r="G286" s="7" t="inlineStr">
        <is>
          <t xml:space="preserve">1</t>
        </is>
      </c>
      <c r="H286" s="8" t="n">
        <v>4340</v>
      </c>
      <c r="I286" s="20" t="n" hidden="false">
        <v>192.67</v>
      </c>
      <c r="J286" s="19" t="n" hidden="false">
        <v/>
      </c>
      <c r="K286" s="19" t="n" hidden="false">
        <f>I286+J286</f>
        <v>192.67</v>
      </c>
      <c r="L286" s="19" t="n" hidden="false">
        <f>ROUND(H286*I286,2)</f>
        <v>836187.8</v>
      </c>
      <c r="M286" s="19" t="n" hidden="false">
        <v/>
      </c>
      <c r="N286" s="19" t="n" hidden="false">
        <f>L286+M286</f>
        <v>836187.8</v>
      </c>
    </row>
    <row r="287" customFormat="false" hidden="false" outlineLevel="0" collapsed="false">
      <c r="A287" s="18" t="inlineStr">
        <is>
          <t xml:space="preserve">1.1.1.2.1.1.3.14</t>
        </is>
      </c>
      <c r="B287" s="18" t="inlineStr">
        <is>
          <t xml:space="preserve"/>
        </is>
      </c>
      <c r="C287" s="18" t="inlineStr">
        <is>
          <t xml:space="preserve">Монтаж трубы ПВХ, ПНД для кабеля / от 40мм до 100мм</t>
        </is>
      </c>
      <c r="D287" s="7" t="inlineStr">
        <is>
          <t xml:space="preserve">ЭМ</t>
        </is>
      </c>
      <c r="E287" s="7" t="inlineStr">
        <is>
          <t xml:space="preserve">Выгружается из БО по объектам BIM-КЦ</t>
        </is>
      </c>
      <c r="F287" s="7" t="inlineStr">
        <is>
          <t xml:space="preserve">ПОГ М</t>
        </is>
      </c>
      <c r="G287" s="7" t="inlineStr">
        <is>
          <t xml:space="preserve">1</t>
        </is>
      </c>
      <c r="H287" s="8" t="n">
        <v>1905</v>
      </c>
      <c r="I287" s="19" t="n" hidden="false">
        <f>ROUND((L288+L289+L290)/H287,2)</f>
        <v>222.39</v>
      </c>
      <c r="J287" s="20" t="n" hidden="false">
        <v>132</v>
      </c>
      <c r="K287" s="19" t="n" hidden="false">
        <f>I287+J287</f>
        <v>354.39</v>
      </c>
      <c r="L287" s="19" t="n" hidden="false">
        <f>ROUND(H287*I287,2)</f>
        <v>423652.95</v>
      </c>
      <c r="M287" s="19" t="n" hidden="false">
        <f>ROUND(H287*J287,2)</f>
        <v>251460</v>
      </c>
      <c r="N287" s="19" t="n" hidden="false">
        <f>L287+M287</f>
        <v>675112.95</v>
      </c>
    </row>
    <row r="288" customFormat="false" hidden="false" outlineLevel="0" collapsed="false">
      <c r="A288" s="18" t="inlineStr">
        <is>
          <t xml:space="preserve">1.1.1.2.1.1.3.14.1</t>
        </is>
      </c>
      <c r="B288" s="18" t="inlineStr">
        <is>
          <t xml:space="preserve"/>
        </is>
      </c>
      <c r="C288" s="22" t="inlineStr">
        <is>
          <t xml:space="preserve">Труба ПНД_ / гладкая / жесткая / d 63 мм</t>
        </is>
      </c>
      <c r="D288" s="7" t="inlineStr">
        <is>
          <t xml:space="preserve">Труба гофрированная поливинилхлоридная, не распространяющая
горение, легкого типа, с протяжкой</t>
        </is>
      </c>
      <c r="E288" s="7" t="inlineStr">
        <is>
          <t xml:space="preserve"/>
        </is>
      </c>
      <c r="F288" s="7" t="inlineStr">
        <is>
          <t xml:space="preserve">ПОГ М</t>
        </is>
      </c>
      <c r="G288" s="7" t="inlineStr">
        <is>
          <t xml:space="preserve">1</t>
        </is>
      </c>
      <c r="H288" s="8" t="n">
        <v>780</v>
      </c>
      <c r="I288" s="20" t="n" hidden="false">
        <v>392</v>
      </c>
      <c r="J288" s="19" t="n" hidden="false">
        <v/>
      </c>
      <c r="K288" s="19" t="n" hidden="false">
        <f>I288+J288</f>
        <v>392</v>
      </c>
      <c r="L288" s="19" t="n" hidden="false">
        <f>ROUND(H288*I288,2)</f>
        <v>305760</v>
      </c>
      <c r="M288" s="19" t="n" hidden="false">
        <v/>
      </c>
      <c r="N288" s="19" t="n" hidden="false">
        <f>L288+M288</f>
        <v>305760</v>
      </c>
    </row>
    <row r="289" customFormat="false" hidden="false" outlineLevel="0" collapsed="false">
      <c r="A289" s="18" t="inlineStr">
        <is>
          <t xml:space="preserve">1.1.1.2.1.1.3.14.2</t>
        </is>
      </c>
      <c r="B289" s="18" t="inlineStr">
        <is>
          <t xml:space="preserve"/>
        </is>
      </c>
      <c r="C289" s="22" t="inlineStr">
        <is>
          <t xml:space="preserve">Труба ПВХ гофрированная_ / Легкая с протяжкой / 50 мм</t>
        </is>
      </c>
      <c r="D289" s="7" t="inlineStr">
        <is>
          <t xml:space="preserve"/>
        </is>
      </c>
      <c r="E289" s="7" t="inlineStr">
        <is>
          <t xml:space="preserve"/>
        </is>
      </c>
      <c r="F289" s="7" t="inlineStr">
        <is>
          <t xml:space="preserve">ПОГ М</t>
        </is>
      </c>
      <c r="G289" s="7" t="inlineStr">
        <is>
          <t xml:space="preserve">1</t>
        </is>
      </c>
      <c r="H289" s="8" t="n">
        <v>350</v>
      </c>
      <c r="I289" s="20" t="n" hidden="false">
        <v>144.44</v>
      </c>
      <c r="J289" s="19" t="n" hidden="false">
        <v/>
      </c>
      <c r="K289" s="19" t="n" hidden="false">
        <f>I289+J289</f>
        <v>144.44</v>
      </c>
      <c r="L289" s="19" t="n" hidden="false">
        <f>ROUND(H289*I289,2)</f>
        <v>50554</v>
      </c>
      <c r="M289" s="19" t="n" hidden="false">
        <v/>
      </c>
      <c r="N289" s="19" t="n" hidden="false">
        <f>L289+M289</f>
        <v>50554</v>
      </c>
    </row>
    <row r="290" customFormat="false" hidden="false" outlineLevel="0" collapsed="false">
      <c r="A290" s="18" t="inlineStr">
        <is>
          <t xml:space="preserve">1.1.1.2.1.1.3.14.3</t>
        </is>
      </c>
      <c r="B290" s="18" t="inlineStr">
        <is>
          <t xml:space="preserve"/>
        </is>
      </c>
      <c r="C290" s="22" t="inlineStr">
        <is>
          <t xml:space="preserve">Труба ПВХ гофрированная_ / Легкая с протяжкой / 40 мм</t>
        </is>
      </c>
      <c r="D290" s="7" t="inlineStr">
        <is>
          <t xml:space="preserve"/>
        </is>
      </c>
      <c r="E290" s="7" t="inlineStr">
        <is>
          <t xml:space="preserve"/>
        </is>
      </c>
      <c r="F290" s="7" t="inlineStr">
        <is>
          <t xml:space="preserve">ПОГ М</t>
        </is>
      </c>
      <c r="G290" s="7" t="inlineStr">
        <is>
          <t xml:space="preserve">1</t>
        </is>
      </c>
      <c r="H290" s="8" t="n">
        <v>775</v>
      </c>
      <c r="I290" s="20" t="n" hidden="false">
        <v>86.88</v>
      </c>
      <c r="J290" s="19" t="n" hidden="false">
        <v/>
      </c>
      <c r="K290" s="19" t="n" hidden="false">
        <f>I290+J290</f>
        <v>86.88</v>
      </c>
      <c r="L290" s="19" t="n" hidden="false">
        <f>ROUND(H290*I290,2)</f>
        <v>67332</v>
      </c>
      <c r="M290" s="19" t="n" hidden="false">
        <v/>
      </c>
      <c r="N290" s="19" t="n" hidden="false">
        <f>L290+M290</f>
        <v>67332</v>
      </c>
    </row>
    <row r="291" customFormat="false" hidden="false" outlineLevel="0" collapsed="false">
      <c r="A291" s="18" t="inlineStr">
        <is>
          <t xml:space="preserve">1.1.1.2.1.1.3.15</t>
        </is>
      </c>
      <c r="B291" s="18" t="inlineStr">
        <is>
          <t xml:space="preserve"/>
        </is>
      </c>
      <c r="C291" s="18" t="inlineStr">
        <is>
          <t xml:space="preserve">Монтаж трубы ПВХ, ПНД для кабеля / расходные материалы</t>
        </is>
      </c>
      <c r="D291" s="7" t="inlineStr">
        <is>
          <t xml:space="preserve">ЭО</t>
        </is>
      </c>
      <c r="E291" s="7" t="inlineStr">
        <is>
          <t xml:space="preserve"/>
        </is>
      </c>
      <c r="F291" s="7" t="inlineStr">
        <is>
          <t xml:space="preserve">ПОГ М</t>
        </is>
      </c>
      <c r="G291" s="7" t="inlineStr">
        <is>
          <t xml:space="preserve">1</t>
        </is>
      </c>
      <c r="H291" s="8" t="n">
        <v>3702</v>
      </c>
      <c r="I291" s="19" t="n" hidden="false">
        <f>ROUND((L292+L293+L294+L295+L296)/H291,2)</f>
        <v>44.6</v>
      </c>
      <c r="J291" s="20" t="n" hidden="false">
        <v>1</v>
      </c>
      <c r="K291" s="19" t="n" hidden="false">
        <f>I291+J291</f>
        <v>45.6</v>
      </c>
      <c r="L291" s="19" t="n" hidden="false">
        <f>ROUND(H291*I291,2)</f>
        <v>165109.2</v>
      </c>
      <c r="M291" s="19" t="n" hidden="false">
        <f>ROUND(H291*J291,2)</f>
        <v>3702</v>
      </c>
      <c r="N291" s="19" t="n" hidden="false">
        <f>L291+M291</f>
        <v>168811.2</v>
      </c>
    </row>
    <row r="292" customFormat="false" hidden="false" outlineLevel="0" collapsed="false">
      <c r="A292" s="18" t="inlineStr">
        <is>
          <t xml:space="preserve">1.1.1.2.1.1.3.15.1</t>
        </is>
      </c>
      <c r="B292" s="18" t="inlineStr">
        <is>
          <t xml:space="preserve"/>
        </is>
      </c>
      <c r="C292" s="22" t="inlineStr">
        <is>
          <t xml:space="preserve">Скоба металлическая однолапковая_ / 25-26мм</t>
        </is>
      </c>
      <c r="D292" s="7" t="inlineStr">
        <is>
          <t xml:space="preserve"/>
        </is>
      </c>
      <c r="E292" s="7" t="inlineStr">
        <is>
          <t xml:space="preserve"/>
        </is>
      </c>
      <c r="F292" s="7" t="inlineStr">
        <is>
          <t xml:space="preserve">ШТ</t>
        </is>
      </c>
      <c r="G292" s="7" t="inlineStr">
        <is>
          <t xml:space="preserve">1</t>
        </is>
      </c>
      <c r="H292" s="8" t="n">
        <v>2700</v>
      </c>
      <c r="I292" s="20" t="n" hidden="false">
        <v>21</v>
      </c>
      <c r="J292" s="19" t="n" hidden="false">
        <v/>
      </c>
      <c r="K292" s="19" t="n" hidden="false">
        <f>I292+J292</f>
        <v>21</v>
      </c>
      <c r="L292" s="19" t="n" hidden="false">
        <f>ROUND(H292*I292,2)</f>
        <v>56700</v>
      </c>
      <c r="M292" s="19" t="n" hidden="false">
        <v/>
      </c>
      <c r="N292" s="19" t="n" hidden="false">
        <f>L292+M292</f>
        <v>56700</v>
      </c>
    </row>
    <row r="293" customFormat="false" hidden="false" outlineLevel="0" collapsed="false">
      <c r="A293" s="18" t="inlineStr">
        <is>
          <t xml:space="preserve">1.1.1.2.1.1.3.15.2</t>
        </is>
      </c>
      <c r="B293" s="18" t="inlineStr">
        <is>
          <t xml:space="preserve"/>
        </is>
      </c>
      <c r="C293" s="22" t="inlineStr">
        <is>
          <t xml:space="preserve">Муфта соединительная труба-коробка_ / 25 мм</t>
        </is>
      </c>
      <c r="D293" s="7" t="inlineStr">
        <is>
          <t xml:space="preserve">42725(42) + BS25(28)</t>
        </is>
      </c>
      <c r="E293" s="7" t="inlineStr">
        <is>
          <t xml:space="preserve"/>
        </is>
      </c>
      <c r="F293" s="7" t="inlineStr">
        <is>
          <t xml:space="preserve">ШТ</t>
        </is>
      </c>
      <c r="G293" s="7" t="inlineStr">
        <is>
          <t xml:space="preserve">1</t>
        </is>
      </c>
      <c r="H293" s="8" t="n">
        <v>70</v>
      </c>
      <c r="I293" s="20" t="n" hidden="false">
        <v>240</v>
      </c>
      <c r="J293" s="19" t="n" hidden="false">
        <v/>
      </c>
      <c r="K293" s="19" t="n" hidden="false">
        <f>I293+J293</f>
        <v>240</v>
      </c>
      <c r="L293" s="19" t="n" hidden="false">
        <f>ROUND(H293*I293,2)</f>
        <v>16800</v>
      </c>
      <c r="M293" s="19" t="n" hidden="false">
        <v/>
      </c>
      <c r="N293" s="19" t="n" hidden="false">
        <f>L293+M293</f>
        <v>16800</v>
      </c>
    </row>
    <row r="294" customFormat="false" hidden="false" outlineLevel="0" collapsed="false">
      <c r="A294" s="18" t="inlineStr">
        <is>
          <t xml:space="preserve">1.1.1.2.1.1.3.15.3</t>
        </is>
      </c>
      <c r="B294" s="18" t="inlineStr">
        <is>
          <t xml:space="preserve"/>
        </is>
      </c>
      <c r="C294" s="22" t="inlineStr">
        <is>
          <t xml:space="preserve">Муфта соединительная труба-коробка_ / 20 мм</t>
        </is>
      </c>
      <c r="D294" s="7" t="inlineStr">
        <is>
          <t xml:space="preserve">42720</t>
        </is>
      </c>
      <c r="E294" s="7" t="inlineStr">
        <is>
          <t xml:space="preserve"/>
        </is>
      </c>
      <c r="F294" s="7" t="inlineStr">
        <is>
          <t xml:space="preserve">ШТ</t>
        </is>
      </c>
      <c r="G294" s="7" t="inlineStr">
        <is>
          <t xml:space="preserve">1</t>
        </is>
      </c>
      <c r="H294" s="8" t="n">
        <v>10</v>
      </c>
      <c r="I294" s="20" t="n" hidden="false">
        <v>206</v>
      </c>
      <c r="J294" s="19" t="n" hidden="false">
        <v/>
      </c>
      <c r="K294" s="19" t="n" hidden="false">
        <f>I294+J294</f>
        <v>206</v>
      </c>
      <c r="L294" s="19" t="n" hidden="false">
        <f>ROUND(H294*I294,2)</f>
        <v>2060</v>
      </c>
      <c r="M294" s="19" t="n" hidden="false">
        <v/>
      </c>
      <c r="N294" s="19" t="n" hidden="false">
        <f>L294+M294</f>
        <v>2060</v>
      </c>
    </row>
    <row r="295" customFormat="false" hidden="false" outlineLevel="0" collapsed="false">
      <c r="A295" s="18" t="inlineStr">
        <is>
          <t xml:space="preserve">1.1.1.2.1.1.3.15.4</t>
        </is>
      </c>
      <c r="B295" s="18" t="inlineStr">
        <is>
          <t xml:space="preserve"/>
        </is>
      </c>
      <c r="C295" s="22" t="inlineStr">
        <is>
          <t xml:space="preserve">Клипса с дюбелем саморезом для крепления гофротрубы_ / 20 мм</t>
        </is>
      </c>
      <c r="D295" s="7" t="inlineStr">
        <is>
          <t xml:space="preserve"/>
        </is>
      </c>
      <c r="E295" s="7" t="inlineStr">
        <is>
          <t xml:space="preserve"/>
        </is>
      </c>
      <c r="F295" s="7" t="inlineStr">
        <is>
          <t xml:space="preserve">ШТ</t>
        </is>
      </c>
      <c r="G295" s="7" t="inlineStr">
        <is>
          <t xml:space="preserve">2</t>
        </is>
      </c>
      <c r="H295" s="8" t="n">
        <v>790</v>
      </c>
      <c r="I295" s="20" t="n" hidden="false">
        <v>18</v>
      </c>
      <c r="J295" s="19" t="n" hidden="false">
        <v/>
      </c>
      <c r="K295" s="19" t="n" hidden="false">
        <f>I295+J295</f>
        <v>18</v>
      </c>
      <c r="L295" s="19" t="n" hidden="false">
        <f>ROUND(H295*I295,2)</f>
        <v>14220</v>
      </c>
      <c r="M295" s="19" t="n" hidden="false">
        <v/>
      </c>
      <c r="N295" s="19" t="n" hidden="false">
        <f>L295+M295</f>
        <v>14220</v>
      </c>
    </row>
    <row r="296" customFormat="false" hidden="false" outlineLevel="0" collapsed="false">
      <c r="A296" s="18" t="inlineStr">
        <is>
          <t xml:space="preserve">1.1.1.2.1.1.3.15.5</t>
        </is>
      </c>
      <c r="B296" s="18" t="inlineStr">
        <is>
          <t xml:space="preserve"/>
        </is>
      </c>
      <c r="C296" s="22" t="inlineStr">
        <is>
          <t xml:space="preserve">Клипса с дюбелем саморезом для крепления гофротрубы_ / 25 мм</t>
        </is>
      </c>
      <c r="D296" s="7" t="inlineStr">
        <is>
          <t xml:space="preserve"/>
        </is>
      </c>
      <c r="E296" s="7" t="inlineStr">
        <is>
          <t xml:space="preserve"/>
        </is>
      </c>
      <c r="F296" s="7" t="inlineStr">
        <is>
          <t xml:space="preserve">ШТ</t>
        </is>
      </c>
      <c r="G296" s="7" t="inlineStr">
        <is>
          <t xml:space="preserve">2</t>
        </is>
      </c>
      <c r="H296" s="8" t="n">
        <v>3964</v>
      </c>
      <c r="I296" s="20" t="n" hidden="false">
        <v>19</v>
      </c>
      <c r="J296" s="19" t="n" hidden="false">
        <v/>
      </c>
      <c r="K296" s="19" t="n" hidden="false">
        <f>I296+J296</f>
        <v>19</v>
      </c>
      <c r="L296" s="19" t="n" hidden="false">
        <f>ROUND(H296*I296,2)</f>
        <v>75316</v>
      </c>
      <c r="M296" s="19" t="n" hidden="false">
        <v/>
      </c>
      <c r="N296" s="19" t="n" hidden="false">
        <f>L296+M296</f>
        <v>75316</v>
      </c>
    </row>
    <row r="297" customFormat="false" hidden="false" outlineLevel="0" collapsed="false">
      <c r="A297" s="18" t="inlineStr">
        <is>
          <t xml:space="preserve">1.1.1.2.1.1.3.16</t>
        </is>
      </c>
      <c r="B297" s="18" t="inlineStr">
        <is>
          <t xml:space="preserve"/>
        </is>
      </c>
      <c r="C297" s="18" t="inlineStr">
        <is>
          <t xml:space="preserve">Монтаж трубы ПВХ, ПНД для кабеля / расходные материалы</t>
        </is>
      </c>
      <c r="D297" s="7" t="inlineStr">
        <is>
          <t xml:space="preserve">ЭМ</t>
        </is>
      </c>
      <c r="E297" s="7" t="inlineStr">
        <is>
          <t xml:space="preserve"/>
        </is>
      </c>
      <c r="F297" s="7" t="inlineStr">
        <is>
          <t xml:space="preserve">ПОГ М</t>
        </is>
      </c>
      <c r="G297" s="7" t="inlineStr">
        <is>
          <t xml:space="preserve">1</t>
        </is>
      </c>
      <c r="H297" s="8" t="n">
        <v>16120</v>
      </c>
      <c r="I297" s="19" t="n" hidden="false">
        <f>ROUND((L298+L299+L300+L301+L302)/H297,2)</f>
        <v>44.56</v>
      </c>
      <c r="J297" s="20" t="n" hidden="false">
        <v>1</v>
      </c>
      <c r="K297" s="19" t="n" hidden="false">
        <f>I297+J297</f>
        <v>45.56</v>
      </c>
      <c r="L297" s="19" t="n" hidden="false">
        <f>ROUND(H297*I297,2)</f>
        <v>718307.2</v>
      </c>
      <c r="M297" s="19" t="n" hidden="false">
        <f>ROUND(H297*J297,2)</f>
        <v>16120</v>
      </c>
      <c r="N297" s="19" t="n" hidden="false">
        <f>L297+M297</f>
        <v>734427.2</v>
      </c>
    </row>
    <row r="298" customFormat="false" hidden="false" outlineLevel="0" collapsed="false">
      <c r="A298" s="18" t="inlineStr">
        <is>
          <t xml:space="preserve">1.1.1.2.1.1.3.16.1</t>
        </is>
      </c>
      <c r="B298" s="18" t="inlineStr">
        <is>
          <t xml:space="preserve"/>
        </is>
      </c>
      <c r="C298" s="22" t="inlineStr">
        <is>
          <t xml:space="preserve">Клипса с дюбелем саморезом для крепления гофротрубы_ / 32 мм</t>
        </is>
      </c>
      <c r="D298" s="7" t="inlineStr">
        <is>
          <t xml:space="preserve"/>
        </is>
      </c>
      <c r="E298" s="7" t="inlineStr">
        <is>
          <t xml:space="preserve"/>
        </is>
      </c>
      <c r="F298" s="7" t="inlineStr">
        <is>
          <t xml:space="preserve">ШТ</t>
        </is>
      </c>
      <c r="G298" s="7" t="inlineStr">
        <is>
          <t xml:space="preserve">2</t>
        </is>
      </c>
      <c r="H298" s="8" t="n">
        <v>12310</v>
      </c>
      <c r="I298" s="20" t="n" hidden="false">
        <v>21</v>
      </c>
      <c r="J298" s="19" t="n" hidden="false">
        <v/>
      </c>
      <c r="K298" s="19" t="n" hidden="false">
        <f>I298+J298</f>
        <v>21</v>
      </c>
      <c r="L298" s="19" t="n" hidden="false">
        <f>ROUND(H298*I298,2)</f>
        <v>258510</v>
      </c>
      <c r="M298" s="19" t="n" hidden="false">
        <v/>
      </c>
      <c r="N298" s="19" t="n" hidden="false">
        <f>L298+M298</f>
        <v>258510</v>
      </c>
    </row>
    <row r="299" customFormat="false" hidden="false" outlineLevel="0" collapsed="false">
      <c r="A299" s="18" t="inlineStr">
        <is>
          <t xml:space="preserve">1.1.1.2.1.1.3.16.2</t>
        </is>
      </c>
      <c r="B299" s="18" t="inlineStr">
        <is>
          <t xml:space="preserve"/>
        </is>
      </c>
      <c r="C299" s="22" t="inlineStr">
        <is>
          <t xml:space="preserve">Клипса с дюбелем саморезом для крепления гофротрубы_ / 25 мм</t>
        </is>
      </c>
      <c r="D299" s="7" t="inlineStr">
        <is>
          <t xml:space="preserve"/>
        </is>
      </c>
      <c r="E299" s="7" t="inlineStr">
        <is>
          <t xml:space="preserve"/>
        </is>
      </c>
      <c r="F299" s="7" t="inlineStr">
        <is>
          <t xml:space="preserve">ШТ</t>
        </is>
      </c>
      <c r="G299" s="7" t="inlineStr">
        <is>
          <t xml:space="preserve">2</t>
        </is>
      </c>
      <c r="H299" s="8" t="n">
        <v>16120</v>
      </c>
      <c r="I299" s="20" t="n" hidden="false">
        <v>19</v>
      </c>
      <c r="J299" s="19" t="n" hidden="false">
        <v/>
      </c>
      <c r="K299" s="19" t="n" hidden="false">
        <f>I299+J299</f>
        <v>19</v>
      </c>
      <c r="L299" s="19" t="n" hidden="false">
        <f>ROUND(H299*I299,2)</f>
        <v>306280</v>
      </c>
      <c r="M299" s="19" t="n" hidden="false">
        <v/>
      </c>
      <c r="N299" s="19" t="n" hidden="false">
        <f>L299+M299</f>
        <v>306280</v>
      </c>
    </row>
    <row r="300" customFormat="false" hidden="false" outlineLevel="0" collapsed="false">
      <c r="A300" s="18" t="inlineStr">
        <is>
          <t xml:space="preserve">1.1.1.2.1.1.3.16.3</t>
        </is>
      </c>
      <c r="B300" s="18" t="inlineStr">
        <is>
          <t xml:space="preserve"/>
        </is>
      </c>
      <c r="C300" s="22" t="inlineStr">
        <is>
          <t xml:space="preserve">Клипса с дюбелем саморезом для крепления гофротрубы_ / 50 мм</t>
        </is>
      </c>
      <c r="D300" s="7" t="inlineStr">
        <is>
          <t xml:space="preserve"/>
        </is>
      </c>
      <c r="E300" s="7" t="inlineStr">
        <is>
          <t xml:space="preserve"/>
        </is>
      </c>
      <c r="F300" s="7" t="inlineStr">
        <is>
          <t xml:space="preserve">ШТ</t>
        </is>
      </c>
      <c r="G300" s="7" t="inlineStr">
        <is>
          <t xml:space="preserve">2</t>
        </is>
      </c>
      <c r="H300" s="8" t="n">
        <v>700</v>
      </c>
      <c r="I300" s="20" t="n" hidden="false">
        <v>45</v>
      </c>
      <c r="J300" s="19" t="n" hidden="false">
        <v/>
      </c>
      <c r="K300" s="19" t="n" hidden="false">
        <f>I300+J300</f>
        <v>45</v>
      </c>
      <c r="L300" s="19" t="n" hidden="false">
        <f>ROUND(H300*I300,2)</f>
        <v>31500</v>
      </c>
      <c r="M300" s="19" t="n" hidden="false">
        <v/>
      </c>
      <c r="N300" s="19" t="n" hidden="false">
        <f>L300+M300</f>
        <v>31500</v>
      </c>
    </row>
    <row r="301" customFormat="false" hidden="false" outlineLevel="0" collapsed="false">
      <c r="A301" s="18" t="inlineStr">
        <is>
          <t xml:space="preserve">1.1.1.2.1.1.3.16.4</t>
        </is>
      </c>
      <c r="B301" s="18" t="inlineStr">
        <is>
          <t xml:space="preserve"/>
        </is>
      </c>
      <c r="C301" s="22" t="inlineStr">
        <is>
          <t xml:space="preserve">Клипса с дюбелем саморезом для крепления гофротрубы_ / 40 мм</t>
        </is>
      </c>
      <c r="D301" s="7" t="inlineStr">
        <is>
          <t xml:space="preserve"/>
        </is>
      </c>
      <c r="E301" s="7" t="inlineStr">
        <is>
          <t xml:space="preserve"/>
        </is>
      </c>
      <c r="F301" s="7" t="inlineStr">
        <is>
          <t xml:space="preserve">ШТ</t>
        </is>
      </c>
      <c r="G301" s="7" t="inlineStr">
        <is>
          <t xml:space="preserve">2</t>
        </is>
      </c>
      <c r="H301" s="8" t="n">
        <v>1550</v>
      </c>
      <c r="I301" s="20" t="n" hidden="false">
        <v>40</v>
      </c>
      <c r="J301" s="19" t="n" hidden="false">
        <v/>
      </c>
      <c r="K301" s="19" t="n" hidden="false">
        <f>I301+J301</f>
        <v>40</v>
      </c>
      <c r="L301" s="19" t="n" hidden="false">
        <f>ROUND(H301*I301,2)</f>
        <v>62000</v>
      </c>
      <c r="M301" s="19" t="n" hidden="false">
        <v/>
      </c>
      <c r="N301" s="19" t="n" hidden="false">
        <f>L301+M301</f>
        <v>62000</v>
      </c>
    </row>
    <row r="302" customFormat="false" hidden="false" outlineLevel="0" collapsed="false">
      <c r="A302" s="18" t="inlineStr">
        <is>
          <t xml:space="preserve">1.1.1.2.1.1.3.16.5</t>
        </is>
      </c>
      <c r="B302" s="18" t="inlineStr">
        <is>
          <t xml:space="preserve"/>
        </is>
      </c>
      <c r="C302" s="22" t="inlineStr">
        <is>
          <t xml:space="preserve">Скоба металлическая двухлапковая_ / 48-50мм</t>
        </is>
      </c>
      <c r="D302" s="7" t="inlineStr">
        <is>
          <t xml:space="preserve">Держатель с защёлкой и дюбелем для труб гофрированных,
диаметром 63</t>
        </is>
      </c>
      <c r="E302" s="7" t="inlineStr">
        <is>
          <t xml:space="preserve"/>
        </is>
      </c>
      <c r="F302" s="7" t="inlineStr">
        <is>
          <t xml:space="preserve">ШТ</t>
        </is>
      </c>
      <c r="G302" s="7" t="inlineStr">
        <is>
          <t xml:space="preserve">1</t>
        </is>
      </c>
      <c r="H302" s="8" t="n">
        <v>780</v>
      </c>
      <c r="I302" s="20" t="n" hidden="false">
        <v>77</v>
      </c>
      <c r="J302" s="19" t="n" hidden="false">
        <v/>
      </c>
      <c r="K302" s="19" t="n" hidden="false">
        <f>I302+J302</f>
        <v>77</v>
      </c>
      <c r="L302" s="19" t="n" hidden="false">
        <f>ROUND(H302*I302,2)</f>
        <v>60060</v>
      </c>
      <c r="M302" s="19" t="n" hidden="false">
        <v/>
      </c>
      <c r="N302" s="19" t="n" hidden="false">
        <f>L302+M302</f>
        <v>60060</v>
      </c>
    </row>
    <row r="303" customFormat="false" hidden="false" outlineLevel="0" collapsed="false">
      <c r="A303" s="18" t="inlineStr">
        <is>
          <t xml:space="preserve">1.1.1.2.1.1.3.17</t>
        </is>
      </c>
      <c r="B303" s="18" t="inlineStr">
        <is>
          <t xml:space="preserve"/>
        </is>
      </c>
      <c r="C303" s="18" t="inlineStr">
        <is>
          <t xml:space="preserve">Монтаж трубы ПВХ, ПНД для кабеля / расходные материалы</t>
        </is>
      </c>
      <c r="D303" s="7" t="inlineStr">
        <is>
          <t xml:space="preserve">ЭМ</t>
        </is>
      </c>
      <c r="E303" s="7" t="inlineStr">
        <is>
          <t xml:space="preserve"/>
        </is>
      </c>
      <c r="F303" s="7" t="inlineStr">
        <is>
          <t xml:space="preserve">ПОГ М</t>
        </is>
      </c>
      <c r="G303" s="7" t="inlineStr">
        <is>
          <t xml:space="preserve">1</t>
        </is>
      </c>
      <c r="H303" s="8" t="n">
        <v>4340</v>
      </c>
      <c r="I303" s="19" t="n" hidden="false">
        <f>ROUND((L304)/H303,2)</f>
        <v>42</v>
      </c>
      <c r="J303" s="20" t="n" hidden="false">
        <v>1</v>
      </c>
      <c r="K303" s="19" t="n" hidden="false">
        <f>I303+J303</f>
        <v>43</v>
      </c>
      <c r="L303" s="19" t="n" hidden="false">
        <f>ROUND(H303*I303,2)</f>
        <v>182280</v>
      </c>
      <c r="M303" s="19" t="n" hidden="false">
        <f>ROUND(H303*J303,2)</f>
        <v>4340</v>
      </c>
      <c r="N303" s="19" t="n" hidden="false">
        <f>L303+M303</f>
        <v>186620</v>
      </c>
    </row>
    <row r="304" customFormat="false" hidden="false" outlineLevel="0" collapsed="false">
      <c r="A304" s="18" t="inlineStr">
        <is>
          <t xml:space="preserve">1.1.1.2.1.1.3.17.1</t>
        </is>
      </c>
      <c r="B304" s="18" t="inlineStr">
        <is>
          <t xml:space="preserve"/>
        </is>
      </c>
      <c r="C304" s="22" t="inlineStr">
        <is>
          <t xml:space="preserve">Скоба металлическая однолапковая_ / 25-26мм</t>
        </is>
      </c>
      <c r="D304" s="7" t="inlineStr">
        <is>
          <t xml:space="preserve">двухлапковая</t>
        </is>
      </c>
      <c r="E304" s="7" t="inlineStr">
        <is>
          <t xml:space="preserve"/>
        </is>
      </c>
      <c r="F304" s="7" t="inlineStr">
        <is>
          <t xml:space="preserve">ШТ</t>
        </is>
      </c>
      <c r="G304" s="7" t="inlineStr">
        <is>
          <t xml:space="preserve">1</t>
        </is>
      </c>
      <c r="H304" s="8" t="n">
        <v>8680</v>
      </c>
      <c r="I304" s="20" t="n" hidden="false">
        <v>21</v>
      </c>
      <c r="J304" s="19" t="n" hidden="false">
        <v/>
      </c>
      <c r="K304" s="19" t="n" hidden="false">
        <f>I304+J304</f>
        <v>21</v>
      </c>
      <c r="L304" s="19" t="n" hidden="false">
        <f>ROUND(H304*I304,2)</f>
        <v>182280</v>
      </c>
      <c r="M304" s="19" t="n" hidden="false">
        <v/>
      </c>
      <c r="N304" s="19" t="n" hidden="false">
        <f>L304+M304</f>
        <v>182280</v>
      </c>
    </row>
    <row r="305" customFormat="false" hidden="false" outlineLevel="0" collapsed="false">
      <c r="A305" s="18" t="inlineStr">
        <is>
          <t xml:space="preserve">1.1.1.2.1.1.3.18</t>
        </is>
      </c>
      <c r="B305" s="18" t="inlineStr">
        <is>
          <t xml:space="preserve"/>
        </is>
      </c>
      <c r="C305" s="18" t="inlineStr">
        <is>
          <t xml:space="preserve">Монтаж лотка электротехнического / перфорированного, неперфорированного</t>
        </is>
      </c>
      <c r="D305" s="7" t="inlineStr">
        <is>
          <t xml:space="preserve">С учетом дополнительных комплектующих.СМР предусматривает дополнительные комплектующие</t>
        </is>
      </c>
      <c r="E305" s="7" t="inlineStr">
        <is>
          <t xml:space="preserve"/>
        </is>
      </c>
      <c r="F305" s="7" t="inlineStr">
        <is>
          <t xml:space="preserve">ПОГ М</t>
        </is>
      </c>
      <c r="G305" s="7" t="inlineStr">
        <is>
          <t xml:space="preserve">1</t>
        </is>
      </c>
      <c r="H305" s="8" t="n">
        <v>1150</v>
      </c>
      <c r="I305" s="19" t="n" hidden="false">
        <f>ROUND((L306+L307)/H305,2)</f>
        <v>1087.1</v>
      </c>
      <c r="J305" s="20" t="n" hidden="false">
        <v>1605.6</v>
      </c>
      <c r="K305" s="19" t="n" hidden="false">
        <f>I305+J305</f>
        <v>2692.7</v>
      </c>
      <c r="L305" s="19" t="n" hidden="false">
        <f>ROUND(H305*I305,2)</f>
        <v>1250165</v>
      </c>
      <c r="M305" s="19" t="n" hidden="false">
        <f>ROUND(H305*J305,2)</f>
        <v>1846440</v>
      </c>
      <c r="N305" s="19" t="n" hidden="false">
        <f>L305+M305</f>
        <v>3096605</v>
      </c>
    </row>
    <row r="306" customFormat="false" hidden="false" outlineLevel="0" collapsed="false">
      <c r="A306" s="18" t="inlineStr">
        <is>
          <t xml:space="preserve">1.1.1.2.1.1.3.18.1</t>
        </is>
      </c>
      <c r="B306" s="18" t="inlineStr">
        <is>
          <t xml:space="preserve"/>
        </is>
      </c>
      <c r="C306" s="22" t="inlineStr">
        <is>
          <t xml:space="preserve">Лоток электротехнический перфорированный осн.400мм H=80мм</t>
        </is>
      </c>
      <c r="D306" s="7" t="inlineStr">
        <is>
          <t xml:space="preserve">Без учета дополнительных комплектующих
ДКС,Ostec</t>
        </is>
      </c>
      <c r="E306" s="7" t="inlineStr">
        <is>
          <t xml:space="preserve"/>
        </is>
      </c>
      <c r="F306" s="7" t="inlineStr">
        <is>
          <t xml:space="preserve">М</t>
        </is>
      </c>
      <c r="G306" s="7" t="inlineStr">
        <is>
          <t xml:space="preserve">1</t>
        </is>
      </c>
      <c r="H306" s="8" t="n">
        <v>1150</v>
      </c>
      <c r="I306" s="23" t="n" hidden="false">
        <v>831.78</v>
      </c>
      <c r="J306" s="19" t="n" hidden="false">
        <v/>
      </c>
      <c r="K306" s="19" t="n" hidden="false">
        <f>I306+J306</f>
        <v>831.78</v>
      </c>
      <c r="L306" s="19" t="n" hidden="false">
        <f>ROUND(H306*I306,2)</f>
        <v>956547</v>
      </c>
      <c r="M306" s="19" t="n" hidden="false">
        <v/>
      </c>
      <c r="N306" s="19" t="n" hidden="false">
        <f>L306+M306</f>
        <v>956547</v>
      </c>
    </row>
    <row r="307" customFormat="false" hidden="false" outlineLevel="0" collapsed="false">
      <c r="A307" s="18" t="inlineStr">
        <is>
          <t xml:space="preserve">1.1.1.2.1.1.3.18.2</t>
        </is>
      </c>
      <c r="B307" s="18" t="inlineStr">
        <is>
          <t xml:space="preserve"/>
        </is>
      </c>
      <c r="C307" s="22" t="inlineStr">
        <is>
          <t xml:space="preserve">Крышка на лоток осн.400мм</t>
        </is>
      </c>
      <c r="D307" s="7" t="inlineStr">
        <is>
          <t xml:space="preserve">Без учета дополнительных комплектующих
ДКС,Ostec</t>
        </is>
      </c>
      <c r="E307" s="7" t="inlineStr">
        <is>
          <t xml:space="preserve"/>
        </is>
      </c>
      <c r="F307" s="7" t="inlineStr">
        <is>
          <t xml:space="preserve">М</t>
        </is>
      </c>
      <c r="G307" s="7" t="inlineStr">
        <is>
          <t xml:space="preserve">1</t>
        </is>
      </c>
      <c r="H307" s="8" t="n">
        <v>1150</v>
      </c>
      <c r="I307" s="23" t="n" hidden="false">
        <v>255.32</v>
      </c>
      <c r="J307" s="19" t="n" hidden="false">
        <v/>
      </c>
      <c r="K307" s="19" t="n" hidden="false">
        <f>I307+J307</f>
        <v>255.32</v>
      </c>
      <c r="L307" s="19" t="n" hidden="false">
        <f>ROUND(H307*I307,2)</f>
        <v>293618</v>
      </c>
      <c r="M307" s="19" t="n" hidden="false">
        <v/>
      </c>
      <c r="N307" s="19" t="n" hidden="false">
        <f>L307+M307</f>
        <v>293618</v>
      </c>
    </row>
    <row r="308" customFormat="false" hidden="false" outlineLevel="0" collapsed="false">
      <c r="A308" s="18" t="inlineStr">
        <is>
          <t xml:space="preserve">1.1.1.2.1.1.3.19</t>
        </is>
      </c>
      <c r="B308" s="18" t="inlineStr">
        <is>
          <t xml:space="preserve"/>
        </is>
      </c>
      <c r="C308" s="18" t="inlineStr">
        <is>
          <t xml:space="preserve">Монтаж лотка электротехнического / лестничного</t>
        </is>
      </c>
      <c r="D308" s="7" t="inlineStr">
        <is>
          <t xml:space="preserve">С учетом дополнительных комплектующих.СМР предусматривает дополнительные комплектующие</t>
        </is>
      </c>
      <c r="E308" s="7" t="inlineStr">
        <is>
          <t xml:space="preserve"/>
        </is>
      </c>
      <c r="F308" s="7" t="inlineStr">
        <is>
          <t xml:space="preserve">ПОГ М</t>
        </is>
      </c>
      <c r="G308" s="7" t="inlineStr">
        <is>
          <t xml:space="preserve">1</t>
        </is>
      </c>
      <c r="H308" s="8" t="n">
        <v>150</v>
      </c>
      <c r="I308" s="19" t="n" hidden="false">
        <f>ROUND((L309)/H308,2)</f>
        <v>821</v>
      </c>
      <c r="J308" s="20" t="n" hidden="false">
        <v>1605.6</v>
      </c>
      <c r="K308" s="19" t="n" hidden="false">
        <f>I308+J308</f>
        <v>2426.6</v>
      </c>
      <c r="L308" s="19" t="n" hidden="false">
        <f>ROUND(H308*I308,2)</f>
        <v>123150</v>
      </c>
      <c r="M308" s="19" t="n" hidden="false">
        <f>ROUND(H308*J308,2)</f>
        <v>240840</v>
      </c>
      <c r="N308" s="19" t="n" hidden="false">
        <f>L308+M308</f>
        <v>363990</v>
      </c>
    </row>
    <row r="309" customFormat="false" hidden="false" outlineLevel="0" collapsed="false">
      <c r="A309" s="18" t="inlineStr">
        <is>
          <t xml:space="preserve">1.1.1.2.1.1.3.19.1</t>
        </is>
      </c>
      <c r="B309" s="18" t="inlineStr">
        <is>
          <t xml:space="preserve"/>
        </is>
      </c>
      <c r="C309" s="22" t="inlineStr">
        <is>
          <t xml:space="preserve">Лоток электротехнический лестничный осн.400мм H=80мм</t>
        </is>
      </c>
      <c r="D309" s="7" t="inlineStr">
        <is>
          <t xml:space="preserve">Без учета дополнительных комплектующих
ДКС,Ostec</t>
        </is>
      </c>
      <c r="E309" s="7" t="inlineStr">
        <is>
          <t xml:space="preserve"/>
        </is>
      </c>
      <c r="F309" s="7" t="inlineStr">
        <is>
          <t xml:space="preserve">М</t>
        </is>
      </c>
      <c r="G309" s="7" t="inlineStr">
        <is>
          <t xml:space="preserve">1</t>
        </is>
      </c>
      <c r="H309" s="8" t="n">
        <v>150</v>
      </c>
      <c r="I309" s="23" t="n" hidden="false">
        <v>821</v>
      </c>
      <c r="J309" s="19" t="n" hidden="false">
        <v/>
      </c>
      <c r="K309" s="19" t="n" hidden="false">
        <f>I309+J309</f>
        <v>821</v>
      </c>
      <c r="L309" s="19" t="n" hidden="false">
        <f>ROUND(H309*I309,2)</f>
        <v>123150</v>
      </c>
      <c r="M309" s="19" t="n" hidden="false">
        <v/>
      </c>
      <c r="N309" s="19" t="n" hidden="false">
        <f>L309+M309</f>
        <v>123150</v>
      </c>
    </row>
    <row r="310" customFormat="false" hidden="false" outlineLevel="0" collapsed="false">
      <c r="A310" s="14" t="inlineStr">
        <is>
          <t xml:space="preserve">1.1.1.2.1.1.4</t>
        </is>
      </c>
      <c r="B310" s="14" t="inlineStr">
        <is>
          <t xml:space="preserve"/>
        </is>
      </c>
      <c r="C310" s="14" t="inlineStr">
        <is>
          <t xml:space="preserve">Монтаж электроустановочных изделий</t>
        </is>
      </c>
      <c r="D310" s="6" t="inlineStr">
        <is>
          <t xml:space="preserve"/>
        </is>
      </c>
      <c r="E310" s="6" t="inlineStr">
        <is>
          <t xml:space="preserve"/>
        </is>
      </c>
      <c r="F310" s="6" t="inlineStr">
        <is>
          <t xml:space="preserve"/>
        </is>
      </c>
      <c r="G310" s="6" t="inlineStr">
        <is>
          <t xml:space="preserve"/>
        </is>
      </c>
      <c r="H310" s="15" t="n">
        <v/>
      </c>
      <c r="I310" s="16" t="n" hidden="false">
        <v/>
      </c>
      <c r="J310" s="16" t="n" hidden="false">
        <v/>
      </c>
      <c r="K310" s="16" t="n" hidden="false">
        <v/>
      </c>
      <c r="L310" s="16" t="n" hidden="false">
        <f>L311+L320+L324+L326+L329</f>
        <v>166852.98</v>
      </c>
      <c r="M310" s="16" t="n" hidden="false">
        <f>M311+M320+M324+M326+M329</f>
        <v>920513.6</v>
      </c>
      <c r="N310" s="16" t="n" hidden="false">
        <f>N311+N320+N324+N326+N329</f>
        <v>1087366.58</v>
      </c>
    </row>
    <row r="311" customFormat="false" hidden="false" outlineLevel="0" collapsed="false">
      <c r="A311" s="18" t="inlineStr">
        <is>
          <t xml:space="preserve">1.1.1.2.1.1.4.1</t>
        </is>
      </c>
      <c r="B311" s="18" t="inlineStr">
        <is>
          <t xml:space="preserve"/>
        </is>
      </c>
      <c r="C311" s="18" t="inlineStr">
        <is>
          <t xml:space="preserve">Монтаж электрических оконечных устройств / выключатель, переключатель</t>
        </is>
      </c>
      <c r="D311" s="7" t="inlineStr">
        <is>
          <t xml:space="preserve"/>
        </is>
      </c>
      <c r="E311" s="7" t="inlineStr">
        <is>
          <t xml:space="preserve">Выгружается из БО по объектам BIM-КЦ</t>
        </is>
      </c>
      <c r="F311" s="7" t="inlineStr">
        <is>
          <t xml:space="preserve">ШТ</t>
        </is>
      </c>
      <c r="G311" s="7" t="inlineStr">
        <is>
          <t xml:space="preserve">1</t>
        </is>
      </c>
      <c r="H311" s="8" t="n">
        <v>217</v>
      </c>
      <c r="I311" s="19" t="n" hidden="false">
        <f>ROUND((L312+L313+L314+L315+L316+L317+L318+L319)/H311,2)</f>
        <v>172.84</v>
      </c>
      <c r="J311" s="20" t="n" hidden="false">
        <v>764.8</v>
      </c>
      <c r="K311" s="19" t="n" hidden="false">
        <f>I311+J311</f>
        <v>937.64</v>
      </c>
      <c r="L311" s="19" t="n" hidden="false">
        <f>ROUND(H311*I311,2)</f>
        <v>37506.28</v>
      </c>
      <c r="M311" s="19" t="n" hidden="false">
        <f>ROUND(H311*J311,2)</f>
        <v>165961.6</v>
      </c>
      <c r="N311" s="19" t="n" hidden="false">
        <f>L311+M311</f>
        <v>203467.88</v>
      </c>
    </row>
    <row r="312" customFormat="false" hidden="false" outlineLevel="0" collapsed="false">
      <c r="A312" s="18" t="inlineStr">
        <is>
          <t xml:space="preserve">1.1.1.2.1.1.4.1.1</t>
        </is>
      </c>
      <c r="B312" s="18" t="inlineStr">
        <is>
          <t xml:space="preserve"/>
        </is>
      </c>
      <c r="C312" s="22" t="inlineStr">
        <is>
          <t xml:space="preserve">Рамка Schneider Electric Glossa_ / белый / 1 пост / GSL000101</t>
        </is>
      </c>
      <c r="D312" s="7" t="inlineStr">
        <is>
          <t xml:space="preserve">Рамка 1 постовая - пластиковая LK60, цвет Белый</t>
        </is>
      </c>
      <c r="E312" s="7" t="inlineStr">
        <is>
          <t xml:space="preserve"/>
        </is>
      </c>
      <c r="F312" s="7" t="inlineStr">
        <is>
          <t xml:space="preserve">ШТ</t>
        </is>
      </c>
      <c r="G312" s="7" t="inlineStr">
        <is>
          <t xml:space="preserve">1</t>
        </is>
      </c>
      <c r="H312" s="8" t="n">
        <v>217</v>
      </c>
      <c r="I312" s="23" t="n" hidden="false">
        <v>10.66</v>
      </c>
      <c r="J312" s="19" t="n" hidden="false">
        <v/>
      </c>
      <c r="K312" s="19" t="n" hidden="false">
        <f>I312+J312</f>
        <v>10.66</v>
      </c>
      <c r="L312" s="19" t="n" hidden="false">
        <f>ROUND(H312*I312,2)</f>
        <v>2313.22</v>
      </c>
      <c r="M312" s="19" t="n" hidden="false">
        <v/>
      </c>
      <c r="N312" s="19" t="n" hidden="false">
        <f>L312+M312</f>
        <v>2313.22</v>
      </c>
    </row>
    <row r="313" customFormat="false" hidden="false" outlineLevel="0" collapsed="false">
      <c r="A313" s="18" t="inlineStr">
        <is>
          <t xml:space="preserve">1.1.1.2.1.1.4.1.2</t>
        </is>
      </c>
      <c r="B313" s="18" t="inlineStr">
        <is>
          <t xml:space="preserve"/>
        </is>
      </c>
      <c r="C313" s="22" t="inlineStr">
        <is>
          <t xml:space="preserve">Переключатель Одноклавишный 10А 220/250В IP44 Белый</t>
        </is>
      </c>
      <c r="D313" s="7" t="inlineStr">
        <is>
          <t xml:space="preserve">Переключатель проходной одноклавишный скрытой установки, 10А, 250В, IP44 белый</t>
        </is>
      </c>
      <c r="E313" s="7" t="inlineStr">
        <is>
          <t xml:space="preserve"/>
        </is>
      </c>
      <c r="F313" s="7" t="inlineStr">
        <is>
          <t xml:space="preserve">ШТ</t>
        </is>
      </c>
      <c r="G313" s="7" t="inlineStr">
        <is>
          <t xml:space="preserve">1</t>
        </is>
      </c>
      <c r="H313" s="8" t="n">
        <v>12</v>
      </c>
      <c r="I313" s="20" t="n" hidden="false">
        <v>300</v>
      </c>
      <c r="J313" s="19" t="n" hidden="false">
        <v/>
      </c>
      <c r="K313" s="19" t="n" hidden="false">
        <f>I313+J313</f>
        <v>300</v>
      </c>
      <c r="L313" s="19" t="n" hidden="false">
        <f>ROUND(H313*I313,2)</f>
        <v>3600</v>
      </c>
      <c r="M313" s="19" t="n" hidden="false">
        <v/>
      </c>
      <c r="N313" s="19" t="n" hidden="false">
        <f>L313+M313</f>
        <v>3600</v>
      </c>
    </row>
    <row r="314" customFormat="false" hidden="false" outlineLevel="0" collapsed="false">
      <c r="A314" s="18" t="inlineStr">
        <is>
          <t xml:space="preserve">1.1.1.2.1.1.4.1.3</t>
        </is>
      </c>
      <c r="B314" s="18" t="inlineStr">
        <is>
          <t xml:space="preserve"/>
        </is>
      </c>
      <c r="C314" s="22" t="inlineStr">
        <is>
          <t xml:space="preserve">Переключатель Одноклавишный 10А 250В IP20 Белый</t>
        </is>
      </c>
      <c r="D314" s="7" t="inlineStr">
        <is>
          <t xml:space="preserve">LK60 Переключатель проходной одноклавишный скрытой установки, 10А, 250В,
IP20 белый</t>
        </is>
      </c>
      <c r="E314" s="7" t="inlineStr">
        <is>
          <t xml:space="preserve"/>
        </is>
      </c>
      <c r="F314" s="7" t="inlineStr">
        <is>
          <t xml:space="preserve">ШТ</t>
        </is>
      </c>
      <c r="G314" s="7" t="inlineStr">
        <is>
          <t xml:space="preserve">1</t>
        </is>
      </c>
      <c r="H314" s="8" t="n">
        <v>22</v>
      </c>
      <c r="I314" s="20" t="n" hidden="false">
        <v>300</v>
      </c>
      <c r="J314" s="19" t="n" hidden="false">
        <v/>
      </c>
      <c r="K314" s="19" t="n" hidden="false">
        <f>I314+J314</f>
        <v>300</v>
      </c>
      <c r="L314" s="19" t="n" hidden="false">
        <f>ROUND(H314*I314,2)</f>
        <v>6600</v>
      </c>
      <c r="M314" s="19" t="n" hidden="false">
        <v/>
      </c>
      <c r="N314" s="19" t="n" hidden="false">
        <f>L314+M314</f>
        <v>6600</v>
      </c>
    </row>
    <row r="315" customFormat="false" hidden="false" outlineLevel="0" collapsed="false">
      <c r="A315" s="18" t="inlineStr">
        <is>
          <t xml:space="preserve">1.1.1.2.1.1.4.1.4</t>
        </is>
      </c>
      <c r="B315" s="18" t="inlineStr">
        <is>
          <t xml:space="preserve"/>
        </is>
      </c>
      <c r="C315" s="22" t="inlineStr">
        <is>
          <t xml:space="preserve">Переключатель_ / проходной/одноклавишный/открытой установки / 10А, 220В, IP20</t>
        </is>
      </c>
      <c r="D315" s="7" t="inlineStr">
        <is>
          <t xml:space="preserve">Переключатель проходной двухклавишный скрытой установки, 10А, 250В, IP20 белый</t>
        </is>
      </c>
      <c r="E315" s="7" t="inlineStr">
        <is>
          <t xml:space="preserve"/>
        </is>
      </c>
      <c r="F315" s="7" t="inlineStr">
        <is>
          <t xml:space="preserve">ШТ</t>
        </is>
      </c>
      <c r="G315" s="7" t="inlineStr">
        <is>
          <t xml:space="preserve">1</t>
        </is>
      </c>
      <c r="H315" s="8" t="n">
        <v>4</v>
      </c>
      <c r="I315" s="20" t="n" hidden="false">
        <v>350</v>
      </c>
      <c r="J315" s="19" t="n" hidden="false">
        <v/>
      </c>
      <c r="K315" s="19" t="n" hidden="false">
        <f>I315+J315</f>
        <v>350</v>
      </c>
      <c r="L315" s="19" t="n" hidden="false">
        <f>ROUND(H315*I315,2)</f>
        <v>1400</v>
      </c>
      <c r="M315" s="19" t="n" hidden="false">
        <v/>
      </c>
      <c r="N315" s="19" t="n" hidden="false">
        <f>L315+M315</f>
        <v>1400</v>
      </c>
    </row>
    <row r="316" customFormat="false" hidden="false" outlineLevel="0" collapsed="false">
      <c r="A316" s="18" t="inlineStr">
        <is>
          <t xml:space="preserve">1.1.1.2.1.1.4.1.5</t>
        </is>
      </c>
      <c r="B316" s="18" t="inlineStr">
        <is>
          <t xml:space="preserve"/>
        </is>
      </c>
      <c r="C316" s="22" t="inlineStr">
        <is>
          <t xml:space="preserve">Выключатель_ / марку и артикул указать в примечании</t>
        </is>
      </c>
      <c r="D316" s="7" t="inlineStr">
        <is>
          <t xml:space="preserve">Выключатель 1-кл. скрытой установки 10А, IP44, цвет Белый LK60</t>
        </is>
      </c>
      <c r="E316" s="7" t="inlineStr">
        <is>
          <t xml:space="preserve"/>
        </is>
      </c>
      <c r="F316" s="7" t="inlineStr">
        <is>
          <t xml:space="preserve">ШТ</t>
        </is>
      </c>
      <c r="G316" s="7" t="inlineStr">
        <is>
          <t xml:space="preserve">1</t>
        </is>
      </c>
      <c r="H316" s="8" t="n">
        <v>26</v>
      </c>
      <c r="I316" s="20" t="n" hidden="false">
        <v>200</v>
      </c>
      <c r="J316" s="19" t="n" hidden="false">
        <v/>
      </c>
      <c r="K316" s="19" t="n" hidden="false">
        <f>I316+J316</f>
        <v>200</v>
      </c>
      <c r="L316" s="19" t="n" hidden="false">
        <f>ROUND(H316*I316,2)</f>
        <v>5200</v>
      </c>
      <c r="M316" s="19" t="n" hidden="false">
        <v/>
      </c>
      <c r="N316" s="19" t="n" hidden="false">
        <f>L316+M316</f>
        <v>5200</v>
      </c>
    </row>
    <row r="317" customFormat="false" hidden="false" outlineLevel="0" collapsed="false">
      <c r="A317" s="18" t="inlineStr">
        <is>
          <t xml:space="preserve">1.1.1.2.1.1.4.1.6</t>
        </is>
      </c>
      <c r="B317" s="18" t="inlineStr">
        <is>
          <t xml:space="preserve"/>
        </is>
      </c>
      <c r="C317" s="22" t="inlineStr">
        <is>
          <t xml:space="preserve">Выключатель Трехклавишный Скрытый 10А 220...250В IP20 Белый</t>
        </is>
      </c>
      <c r="D317" s="7" t="inlineStr">
        <is>
          <t xml:space="preserve"/>
        </is>
      </c>
      <c r="E317" s="7" t="inlineStr">
        <is>
          <t xml:space="preserve"/>
        </is>
      </c>
      <c r="F317" s="7" t="inlineStr">
        <is>
          <t xml:space="preserve">ШТ</t>
        </is>
      </c>
      <c r="G317" s="7" t="inlineStr">
        <is>
          <t xml:space="preserve">1</t>
        </is>
      </c>
      <c r="H317" s="8" t="n">
        <v>5</v>
      </c>
      <c r="I317" s="23" t="n" hidden="false">
        <v>153.46</v>
      </c>
      <c r="J317" s="19" t="n" hidden="false">
        <v/>
      </c>
      <c r="K317" s="19" t="n" hidden="false">
        <f>I317+J317</f>
        <v>153.46</v>
      </c>
      <c r="L317" s="19" t="n" hidden="false">
        <f>ROUND(H317*I317,2)</f>
        <v>767.3</v>
      </c>
      <c r="M317" s="19" t="n" hidden="false">
        <v/>
      </c>
      <c r="N317" s="19" t="n" hidden="false">
        <f>L317+M317</f>
        <v>767.3</v>
      </c>
    </row>
    <row r="318" customFormat="false" hidden="false" outlineLevel="0" collapsed="false">
      <c r="A318" s="18" t="inlineStr">
        <is>
          <t xml:space="preserve">1.1.1.2.1.1.4.1.7</t>
        </is>
      </c>
      <c r="B318" s="18" t="inlineStr">
        <is>
          <t xml:space="preserve"/>
        </is>
      </c>
      <c r="C318" s="22" t="inlineStr">
        <is>
          <t xml:space="preserve">Выключатель Одноклавишный Скрытый 10А 220...250В IP20 Белый</t>
        </is>
      </c>
      <c r="D318" s="7" t="inlineStr">
        <is>
          <t xml:space="preserve"/>
        </is>
      </c>
      <c r="E318" s="7" t="inlineStr">
        <is>
          <t xml:space="preserve"/>
        </is>
      </c>
      <c r="F318" s="7" t="inlineStr">
        <is>
          <t xml:space="preserve">ШТ</t>
        </is>
      </c>
      <c r="G318" s="7" t="inlineStr">
        <is>
          <t xml:space="preserve">1</t>
        </is>
      </c>
      <c r="H318" s="8" t="n">
        <v>105</v>
      </c>
      <c r="I318" s="23" t="n" hidden="false">
        <v>81.86</v>
      </c>
      <c r="J318" s="19" t="n" hidden="false">
        <v/>
      </c>
      <c r="K318" s="19" t="n" hidden="false">
        <f>I318+J318</f>
        <v>81.86</v>
      </c>
      <c r="L318" s="19" t="n" hidden="false">
        <f>ROUND(H318*I318,2)</f>
        <v>8595.3</v>
      </c>
      <c r="M318" s="19" t="n" hidden="false">
        <v/>
      </c>
      <c r="N318" s="19" t="n" hidden="false">
        <f>L318+M318</f>
        <v>8595.3</v>
      </c>
    </row>
    <row r="319" customFormat="false" hidden="false" outlineLevel="0" collapsed="false">
      <c r="A319" s="18" t="inlineStr">
        <is>
          <t xml:space="preserve">1.1.1.2.1.1.4.1.8</t>
        </is>
      </c>
      <c r="B319" s="18" t="inlineStr">
        <is>
          <t xml:space="preserve"/>
        </is>
      </c>
      <c r="C319" s="22" t="inlineStr">
        <is>
          <t xml:space="preserve">Выключатель Двухклавишный Скрытый 10А 220...250В IP20 Белый</t>
        </is>
      </c>
      <c r="D319" s="7" t="inlineStr">
        <is>
          <t xml:space="preserve"/>
        </is>
      </c>
      <c r="E319" s="7" t="inlineStr">
        <is>
          <t xml:space="preserve"/>
        </is>
      </c>
      <c r="F319" s="7" t="inlineStr">
        <is>
          <t xml:space="preserve">ШТ</t>
        </is>
      </c>
      <c r="G319" s="7" t="inlineStr">
        <is>
          <t xml:space="preserve">1</t>
        </is>
      </c>
      <c r="H319" s="8" t="n">
        <v>43</v>
      </c>
      <c r="I319" s="20" t="n" hidden="false">
        <v>210</v>
      </c>
      <c r="J319" s="19" t="n" hidden="false">
        <v/>
      </c>
      <c r="K319" s="19" t="n" hidden="false">
        <f>I319+J319</f>
        <v>210</v>
      </c>
      <c r="L319" s="19" t="n" hidden="false">
        <f>ROUND(H319*I319,2)</f>
        <v>9030</v>
      </c>
      <c r="M319" s="19" t="n" hidden="false">
        <v/>
      </c>
      <c r="N319" s="19" t="n" hidden="false">
        <f>L319+M319</f>
        <v>9030</v>
      </c>
    </row>
    <row r="320" customFormat="false" hidden="false" outlineLevel="0" collapsed="false">
      <c r="A320" s="18" t="inlineStr">
        <is>
          <t xml:space="preserve">1.1.1.2.1.1.4.2</t>
        </is>
      </c>
      <c r="B320" s="18" t="inlineStr">
        <is>
          <t xml:space="preserve"/>
        </is>
      </c>
      <c r="C320" s="18" t="inlineStr">
        <is>
          <t xml:space="preserve">Монтаж электрических оконечных устройств / розетка</t>
        </is>
      </c>
      <c r="D320" s="7" t="inlineStr">
        <is>
          <t xml:space="preserve"/>
        </is>
      </c>
      <c r="E320" s="7" t="inlineStr">
        <is>
          <t xml:space="preserve">Выгружается из БО по объектам BIM-КЦ</t>
        </is>
      </c>
      <c r="F320" s="7" t="inlineStr">
        <is>
          <t xml:space="preserve">ШТ</t>
        </is>
      </c>
      <c r="G320" s="7" t="inlineStr">
        <is>
          <t xml:space="preserve">1</t>
        </is>
      </c>
      <c r="H320" s="8" t="n">
        <v>467</v>
      </c>
      <c r="I320" s="19" t="n" hidden="false">
        <f>ROUND((L321+L322+L323)/H320,2)</f>
        <v>169.1</v>
      </c>
      <c r="J320" s="20" t="n" hidden="false">
        <v>764.8</v>
      </c>
      <c r="K320" s="19" t="n" hidden="false">
        <f>I320+J320</f>
        <v>933.9</v>
      </c>
      <c r="L320" s="19" t="n" hidden="false">
        <f>ROUND(H320*I320,2)</f>
        <v>78969.7</v>
      </c>
      <c r="M320" s="19" t="n" hidden="false">
        <f>ROUND(H320*J320,2)</f>
        <v>357161.6</v>
      </c>
      <c r="N320" s="19" t="n" hidden="false">
        <f>L320+M320</f>
        <v>436131.3</v>
      </c>
    </row>
    <row r="321" customFormat="false" hidden="false" outlineLevel="0" collapsed="false">
      <c r="A321" s="18" t="inlineStr">
        <is>
          <t xml:space="preserve">1.1.1.2.1.1.4.2.1</t>
        </is>
      </c>
      <c r="B321" s="18" t="inlineStr">
        <is>
          <t xml:space="preserve"/>
        </is>
      </c>
      <c r="C321" s="22" t="inlineStr">
        <is>
          <t xml:space="preserve">Розетка Открытая 1п 2P+PE 16А IP20 220...250В з/к з/ш Белый</t>
        </is>
      </c>
      <c r="D321" s="7" t="inlineStr">
        <is>
          <t xml:space="preserve">Розетка Скрытая 1п 2P+E 16А IP20 220...250В з/к з/ш Белый EWR16-028-90 EKF</t>
        </is>
      </c>
      <c r="E321" s="7" t="inlineStr">
        <is>
          <t xml:space="preserve"/>
        </is>
      </c>
      <c r="F321" s="7" t="inlineStr">
        <is>
          <t xml:space="preserve">ШТ</t>
        </is>
      </c>
      <c r="G321" s="7" t="inlineStr">
        <is>
          <t xml:space="preserve">1</t>
        </is>
      </c>
      <c r="H321" s="8" t="n">
        <v>467</v>
      </c>
      <c r="I321" s="20" t="n" hidden="false">
        <v>160</v>
      </c>
      <c r="J321" s="19" t="n" hidden="false">
        <v/>
      </c>
      <c r="K321" s="19" t="n" hidden="false">
        <f>I321+J321</f>
        <v>160</v>
      </c>
      <c r="L321" s="19" t="n" hidden="false">
        <f>ROUND(H321*I321,2)</f>
        <v>74720</v>
      </c>
      <c r="M321" s="19" t="n" hidden="false">
        <v/>
      </c>
      <c r="N321" s="19" t="n" hidden="false">
        <f>L321+M321</f>
        <v>74720</v>
      </c>
    </row>
    <row r="322" customFormat="false" hidden="false" outlineLevel="0" collapsed="false">
      <c r="A322" s="18" t="inlineStr">
        <is>
          <t xml:space="preserve">1.1.1.2.1.1.4.2.2</t>
        </is>
      </c>
      <c r="B322" s="18" t="inlineStr">
        <is>
          <t xml:space="preserve"/>
        </is>
      </c>
      <c r="C322" s="22" t="inlineStr">
        <is>
          <t xml:space="preserve">Рамка Schneider Electric Glossa_ / белый / 2 поста / GSL000102</t>
        </is>
      </c>
      <c r="D322" s="7" t="inlineStr">
        <is>
          <t xml:space="preserve"/>
        </is>
      </c>
      <c r="E322" s="7" t="inlineStr">
        <is>
          <t xml:space="preserve"/>
        </is>
      </c>
      <c r="F322" s="7" t="inlineStr">
        <is>
          <t xml:space="preserve">ШТ</t>
        </is>
      </c>
      <c r="G322" s="7" t="inlineStr">
        <is>
          <t xml:space="preserve">1</t>
        </is>
      </c>
      <c r="H322" s="8" t="n">
        <v>166</v>
      </c>
      <c r="I322" s="23" t="n" hidden="false">
        <v>16.93</v>
      </c>
      <c r="J322" s="19" t="n" hidden="false">
        <v/>
      </c>
      <c r="K322" s="19" t="n" hidden="false">
        <f>I322+J322</f>
        <v>16.93</v>
      </c>
      <c r="L322" s="19" t="n" hidden="false">
        <f>ROUND(H322*I322,2)</f>
        <v>2810.38</v>
      </c>
      <c r="M322" s="19" t="n" hidden="false">
        <v/>
      </c>
      <c r="N322" s="19" t="n" hidden="false">
        <f>L322+M322</f>
        <v>2810.38</v>
      </c>
    </row>
    <row r="323" customFormat="false" hidden="false" outlineLevel="0" collapsed="false">
      <c r="A323" s="18" t="inlineStr">
        <is>
          <t xml:space="preserve">1.1.1.2.1.1.4.2.3</t>
        </is>
      </c>
      <c r="B323" s="18" t="inlineStr">
        <is>
          <t xml:space="preserve"/>
        </is>
      </c>
      <c r="C323" s="22" t="inlineStr">
        <is>
          <t xml:space="preserve">Рамка Schneider Electric Glossa_ / белый / 1 пост / GSL000101</t>
        </is>
      </c>
      <c r="D323" s="7" t="inlineStr">
        <is>
          <t xml:space="preserve"/>
        </is>
      </c>
      <c r="E323" s="7" t="inlineStr">
        <is>
          <t xml:space="preserve"/>
        </is>
      </c>
      <c r="F323" s="7" t="inlineStr">
        <is>
          <t xml:space="preserve">ШТ</t>
        </is>
      </c>
      <c r="G323" s="7" t="inlineStr">
        <is>
          <t xml:space="preserve">1</t>
        </is>
      </c>
      <c r="H323" s="8" t="n">
        <v>135</v>
      </c>
      <c r="I323" s="23" t="n" hidden="false">
        <v>10.66</v>
      </c>
      <c r="J323" s="19" t="n" hidden="false">
        <v/>
      </c>
      <c r="K323" s="19" t="n" hidden="false">
        <f>I323+J323</f>
        <v>10.66</v>
      </c>
      <c r="L323" s="19" t="n" hidden="false">
        <f>ROUND(H323*I323,2)</f>
        <v>1439.1</v>
      </c>
      <c r="M323" s="19" t="n" hidden="false">
        <v/>
      </c>
      <c r="N323" s="19" t="n" hidden="false">
        <f>L323+M323</f>
        <v>1439.1</v>
      </c>
    </row>
    <row r="324" customFormat="false" hidden="false" outlineLevel="0" collapsed="false">
      <c r="A324" s="18" t="inlineStr">
        <is>
          <t xml:space="preserve">1.1.1.2.1.1.4.3</t>
        </is>
      </c>
      <c r="B324" s="18" t="inlineStr">
        <is>
          <t xml:space="preserve"/>
        </is>
      </c>
      <c r="C324" s="18" t="inlineStr">
        <is>
          <t xml:space="preserve">Монтаж коробки распределительной, распаячной</t>
        </is>
      </c>
      <c r="D324" s="7" t="inlineStr">
        <is>
          <t xml:space="preserve"/>
        </is>
      </c>
      <c r="E324" s="7" t="inlineStr">
        <is>
          <t xml:space="preserve">Выгружается из БО по объектам BIM-КЦ</t>
        </is>
      </c>
      <c r="F324" s="7" t="inlineStr">
        <is>
          <t xml:space="preserve">ШТ</t>
        </is>
      </c>
      <c r="G324" s="7" t="inlineStr">
        <is>
          <t xml:space="preserve">1</t>
        </is>
      </c>
      <c r="H324" s="8" t="n">
        <v>305</v>
      </c>
      <c r="I324" s="19" t="n" hidden="false">
        <f>ROUND((L325)/H324,2)</f>
        <v>11</v>
      </c>
      <c r="J324" s="20" t="n" hidden="false">
        <v>764.8</v>
      </c>
      <c r="K324" s="19" t="n" hidden="false">
        <f>I324+J324</f>
        <v>775.8</v>
      </c>
      <c r="L324" s="19" t="n" hidden="false">
        <f>ROUND(H324*I324,2)</f>
        <v>3355</v>
      </c>
      <c r="M324" s="19" t="n" hidden="false">
        <f>ROUND(H324*J324,2)</f>
        <v>233264</v>
      </c>
      <c r="N324" s="19" t="n" hidden="false">
        <f>L324+M324</f>
        <v>236619</v>
      </c>
    </row>
    <row r="325" customFormat="false" hidden="false" outlineLevel="0" collapsed="false">
      <c r="A325" s="18" t="inlineStr">
        <is>
          <t xml:space="preserve">1.1.1.2.1.1.4.3.1</t>
        </is>
      </c>
      <c r="B325" s="18" t="inlineStr">
        <is>
          <t xml:space="preserve"/>
        </is>
      </c>
      <c r="C325" s="22" t="inlineStr">
        <is>
          <t xml:space="preserve">Коробка распаячная_ / Круглая / 80х40 / КМ41004 (UKT01-080-040-000)</t>
        </is>
      </c>
      <c r="D325" s="7" t="inlineStr">
        <is>
          <t xml:space="preserve">UKT10-065-040-000</t>
        </is>
      </c>
      <c r="E325" s="7" t="inlineStr">
        <is>
          <t xml:space="preserve"/>
        </is>
      </c>
      <c r="F325" s="7" t="inlineStr">
        <is>
          <t xml:space="preserve">ШТ</t>
        </is>
      </c>
      <c r="G325" s="7" t="inlineStr">
        <is>
          <t xml:space="preserve">1</t>
        </is>
      </c>
      <c r="H325" s="8" t="n">
        <v>305</v>
      </c>
      <c r="I325" s="20" t="n" hidden="false">
        <v>11</v>
      </c>
      <c r="J325" s="19" t="n" hidden="false">
        <v/>
      </c>
      <c r="K325" s="19" t="n" hidden="false">
        <f>I325+J325</f>
        <v>11</v>
      </c>
      <c r="L325" s="19" t="n" hidden="false">
        <f>ROUND(H325*I325,2)</f>
        <v>3355</v>
      </c>
      <c r="M325" s="19" t="n" hidden="false">
        <v/>
      </c>
      <c r="N325" s="19" t="n" hidden="false">
        <f>L325+M325</f>
        <v>3355</v>
      </c>
    </row>
    <row r="326" customFormat="false" hidden="false" outlineLevel="0" collapsed="false">
      <c r="A326" s="18" t="inlineStr">
        <is>
          <t xml:space="preserve">1.1.1.2.1.1.4.4</t>
        </is>
      </c>
      <c r="B326" s="18" t="inlineStr">
        <is>
          <t xml:space="preserve"/>
        </is>
      </c>
      <c r="C326" s="18" t="inlineStr">
        <is>
          <t xml:space="preserve">Монтаж подрозетников, установочных, монтажных коробок в подготовленные отверстия / в ЖБИ, ПГП, газобетон, акотек</t>
        </is>
      </c>
      <c r="D326" s="7" t="inlineStr">
        <is>
          <t xml:space="preserve"/>
        </is>
      </c>
      <c r="E326" s="7" t="inlineStr">
        <is>
          <t xml:space="preserve">Выгружается из БО по объектам BIM-КЦ</t>
        </is>
      </c>
      <c r="F326" s="7" t="inlineStr">
        <is>
          <t xml:space="preserve">ШТ</t>
        </is>
      </c>
      <c r="G326" s="7" t="inlineStr">
        <is>
          <t xml:space="preserve">1</t>
        </is>
      </c>
      <c r="H326" s="8" t="n">
        <v>684</v>
      </c>
      <c r="I326" s="19" t="n" hidden="false">
        <f>ROUND((L327+L328)/H326,2)</f>
        <v>65.25</v>
      </c>
      <c r="J326" s="20" t="n" hidden="false">
        <v>238.4</v>
      </c>
      <c r="K326" s="19" t="n" hidden="false">
        <f>I326+J326</f>
        <v>303.65</v>
      </c>
      <c r="L326" s="19" t="n" hidden="false">
        <f>ROUND(H326*I326,2)</f>
        <v>44631</v>
      </c>
      <c r="M326" s="19" t="n" hidden="false">
        <f>ROUND(H326*J326,2)</f>
        <v>163065.6</v>
      </c>
      <c r="N326" s="19" t="n" hidden="false">
        <f>L326+M326</f>
        <v>207696.6</v>
      </c>
    </row>
    <row r="327" customFormat="false" hidden="false" outlineLevel="0" collapsed="false">
      <c r="A327" s="18" t="inlineStr">
        <is>
          <t xml:space="preserve">1.1.1.2.1.1.4.4.1</t>
        </is>
      </c>
      <c r="B327" s="18" t="inlineStr">
        <is>
          <t xml:space="preserve"/>
        </is>
      </c>
      <c r="C327" s="22" t="inlineStr">
        <is>
          <t xml:space="preserve">Смесь штукатурная гипсовая_</t>
        </is>
      </c>
      <c r="D327" s="7" t="inlineStr">
        <is>
          <t xml:space="preserve"/>
        </is>
      </c>
      <c r="E327" s="7" t="inlineStr">
        <is>
          <t xml:space="preserve"/>
        </is>
      </c>
      <c r="F327" s="7" t="inlineStr">
        <is>
          <t xml:space="preserve">КГ</t>
        </is>
      </c>
      <c r="G327" s="7" t="inlineStr">
        <is>
          <t xml:space="preserve">0.3</t>
        </is>
      </c>
      <c r="H327" s="8" t="n">
        <v>61.56</v>
      </c>
      <c r="I327" s="20" t="n" hidden="false">
        <v>565</v>
      </c>
      <c r="J327" s="19" t="n" hidden="false">
        <v/>
      </c>
      <c r="K327" s="19" t="n" hidden="false">
        <f>I327+J327</f>
        <v>565</v>
      </c>
      <c r="L327" s="19" t="n" hidden="false">
        <f>ROUND(H327*I327,2)</f>
        <v>34781.4</v>
      </c>
      <c r="M327" s="19" t="n" hidden="false">
        <v/>
      </c>
      <c r="N327" s="19" t="n" hidden="false">
        <f>L327+M327</f>
        <v>34781.4</v>
      </c>
    </row>
    <row r="328" customFormat="false" hidden="false" outlineLevel="0" collapsed="false">
      <c r="A328" s="18" t="inlineStr">
        <is>
          <t xml:space="preserve">1.1.1.2.1.1.4.4.2</t>
        </is>
      </c>
      <c r="B328" s="18" t="inlineStr">
        <is>
          <t xml:space="preserve"/>
        </is>
      </c>
      <c r="C328" s="22" t="inlineStr">
        <is>
          <t xml:space="preserve">Коробка установочная круглая D=68мм h=40мм IP20 пластик тип установки скрытый для твердых стен б/крышки б/вводов</t>
        </is>
      </c>
      <c r="D328" s="7" t="inlineStr">
        <is>
          <t xml:space="preserve"/>
        </is>
      </c>
      <c r="E328" s="7" t="inlineStr">
        <is>
          <t xml:space="preserve"/>
        </is>
      </c>
      <c r="F328" s="7" t="inlineStr">
        <is>
          <t xml:space="preserve">ШТ</t>
        </is>
      </c>
      <c r="G328" s="7" t="inlineStr">
        <is>
          <t xml:space="preserve">1</t>
        </is>
      </c>
      <c r="H328" s="8" t="n">
        <v>684</v>
      </c>
      <c r="I328" s="20" t="n" hidden="false">
        <v>14.4</v>
      </c>
      <c r="J328" s="19" t="n" hidden="false">
        <v/>
      </c>
      <c r="K328" s="19" t="n" hidden="false">
        <f>I328+J328</f>
        <v>14.4</v>
      </c>
      <c r="L328" s="19" t="n" hidden="false">
        <f>ROUND(H328*I328,2)</f>
        <v>9849.6</v>
      </c>
      <c r="M328" s="19" t="n" hidden="false">
        <v/>
      </c>
      <c r="N328" s="19" t="n" hidden="false">
        <f>L328+M328</f>
        <v>9849.6</v>
      </c>
    </row>
    <row r="329" customFormat="false" hidden="false" outlineLevel="0" collapsed="false">
      <c r="A329" s="18" t="inlineStr">
        <is>
          <t xml:space="preserve">1.1.1.2.1.1.4.5</t>
        </is>
      </c>
      <c r="B329" s="18" t="inlineStr">
        <is>
          <t xml:space="preserve"/>
        </is>
      </c>
      <c r="C329" s="18" t="inlineStr">
        <is>
          <t xml:space="preserve">Монтаж поста, блока управления</t>
        </is>
      </c>
      <c r="D329" s="7" t="inlineStr">
        <is>
          <t xml:space="preserve"/>
        </is>
      </c>
      <c r="E329" s="7" t="inlineStr">
        <is>
          <t xml:space="preserve"/>
        </is>
      </c>
      <c r="F329" s="7" t="inlineStr">
        <is>
          <t xml:space="preserve">ШТ</t>
        </is>
      </c>
      <c r="G329" s="7" t="inlineStr">
        <is>
          <t xml:space="preserve">1</t>
        </is>
      </c>
      <c r="H329" s="8" t="n">
        <v>3</v>
      </c>
      <c r="I329" s="19" t="n" hidden="false">
        <f>ROUND((L330+L331)/H329,2)</f>
        <v>797</v>
      </c>
      <c r="J329" s="20" t="n" hidden="false">
        <v>353.6</v>
      </c>
      <c r="K329" s="19" t="n" hidden="false">
        <f>I329+J329</f>
        <v>1150.6</v>
      </c>
      <c r="L329" s="19" t="n" hidden="false">
        <f>ROUND(H329*I329,2)</f>
        <v>2391</v>
      </c>
      <c r="M329" s="19" t="n" hidden="false">
        <f>ROUND(H329*J329,2)</f>
        <v>1060.8</v>
      </c>
      <c r="N329" s="19" t="n" hidden="false">
        <f>L329+M329</f>
        <v>3451.8</v>
      </c>
    </row>
    <row r="330" customFormat="false" hidden="false" outlineLevel="0" collapsed="false">
      <c r="A330" s="18" t="inlineStr">
        <is>
          <t xml:space="preserve">1.1.1.2.1.1.4.5.1</t>
        </is>
      </c>
      <c r="B330" s="18" t="inlineStr">
        <is>
          <t xml:space="preserve"/>
        </is>
      </c>
      <c r="C330" s="22" t="inlineStr">
        <is>
          <t xml:space="preserve">Кнопка управления_ / IEK /  BBG50-LAY5-K04</t>
        </is>
      </c>
      <c r="D330" s="7" t="inlineStr">
        <is>
          <t xml:space="preserve"/>
        </is>
      </c>
      <c r="E330" s="7" t="inlineStr">
        <is>
          <t xml:space="preserve"/>
        </is>
      </c>
      <c r="F330" s="7" t="inlineStr">
        <is>
          <t xml:space="preserve">ШТ</t>
        </is>
      </c>
      <c r="G330" s="7" t="inlineStr">
        <is>
          <t xml:space="preserve">1</t>
        </is>
      </c>
      <c r="H330" s="8" t="n">
        <v>3</v>
      </c>
      <c r="I330" s="20" t="n" hidden="false">
        <v>653</v>
      </c>
      <c r="J330" s="19" t="n" hidden="false">
        <v/>
      </c>
      <c r="K330" s="19" t="n" hidden="false">
        <f>I330+J330</f>
        <v>653</v>
      </c>
      <c r="L330" s="19" t="n" hidden="false">
        <f>ROUND(H330*I330,2)</f>
        <v>1959</v>
      </c>
      <c r="M330" s="19" t="n" hidden="false">
        <v/>
      </c>
      <c r="N330" s="19" t="n" hidden="false">
        <f>L330+M330</f>
        <v>1959</v>
      </c>
    </row>
    <row r="331" customFormat="false" hidden="false" outlineLevel="0" collapsed="false">
      <c r="A331" s="18" t="inlineStr">
        <is>
          <t xml:space="preserve">1.1.1.2.1.1.4.5.2</t>
        </is>
      </c>
      <c r="B331" s="18" t="inlineStr">
        <is>
          <t xml:space="preserve"/>
        </is>
      </c>
      <c r="C331" s="22" t="inlineStr">
        <is>
          <t xml:space="preserve">Корпус поста кнопочного_ / 1 мес BKP10-1K01 IEK</t>
        </is>
      </c>
      <c r="D331" s="7" t="inlineStr">
        <is>
          <t xml:space="preserve">BKP10-1-K01</t>
        </is>
      </c>
      <c r="E331" s="7" t="inlineStr">
        <is>
          <t xml:space="preserve"/>
        </is>
      </c>
      <c r="F331" s="7" t="inlineStr">
        <is>
          <t xml:space="preserve">ШТ</t>
        </is>
      </c>
      <c r="G331" s="7" t="inlineStr">
        <is>
          <t xml:space="preserve">1</t>
        </is>
      </c>
      <c r="H331" s="8" t="n">
        <v>3</v>
      </c>
      <c r="I331" s="20" t="n" hidden="false">
        <v>144</v>
      </c>
      <c r="J331" s="19" t="n" hidden="false">
        <v/>
      </c>
      <c r="K331" s="19" t="n" hidden="false">
        <f>I331+J331</f>
        <v>144</v>
      </c>
      <c r="L331" s="19" t="n" hidden="false">
        <f>ROUND(H331*I331,2)</f>
        <v>432</v>
      </c>
      <c r="M331" s="19" t="n" hidden="false">
        <v/>
      </c>
      <c r="N331" s="19" t="n" hidden="false">
        <f>L331+M331</f>
        <v>432</v>
      </c>
    </row>
    <row r="332" customFormat="false" hidden="false" outlineLevel="0" collapsed="false">
      <c r="A332" s="14" t="inlineStr">
        <is>
          <t xml:space="preserve">1.1.1.2.1.1.5</t>
        </is>
      </c>
      <c r="B332" s="14" t="inlineStr">
        <is>
          <t xml:space="preserve"/>
        </is>
      </c>
      <c r="C332" s="14" t="inlineStr">
        <is>
          <t xml:space="preserve">Монтаж светотехнического оборудования</t>
        </is>
      </c>
      <c r="D332" s="6" t="inlineStr">
        <is>
          <t xml:space="preserve"/>
        </is>
      </c>
      <c r="E332" s="6" t="inlineStr">
        <is>
          <t xml:space="preserve"/>
        </is>
      </c>
      <c r="F332" s="6" t="inlineStr">
        <is>
          <t xml:space="preserve"/>
        </is>
      </c>
      <c r="G332" s="6" t="inlineStr">
        <is>
          <t xml:space="preserve"/>
        </is>
      </c>
      <c r="H332" s="15" t="n">
        <v/>
      </c>
      <c r="I332" s="16" t="n" hidden="false">
        <v/>
      </c>
      <c r="J332" s="16" t="n" hidden="false">
        <v/>
      </c>
      <c r="K332" s="16" t="n" hidden="false">
        <v/>
      </c>
      <c r="L332" s="16" t="n" hidden="false">
        <f>L333+L341+L344+L348</f>
        <v>8534202.17</v>
      </c>
      <c r="M332" s="16" t="n" hidden="false">
        <f>M333+M341+M344+M348</f>
        <v>1865715.2</v>
      </c>
      <c r="N332" s="16" t="n" hidden="false">
        <f>N333+N341+N344+N348</f>
        <v>10399917.37</v>
      </c>
    </row>
    <row r="333" customFormat="false" hidden="false" outlineLevel="0" collapsed="false">
      <c r="A333" s="18" t="inlineStr">
        <is>
          <t xml:space="preserve">1.1.1.2.1.1.5.1</t>
        </is>
      </c>
      <c r="B333" s="18" t="inlineStr">
        <is>
          <t xml:space="preserve"/>
        </is>
      </c>
      <c r="C333" s="18" t="inlineStr">
        <is>
          <t xml:space="preserve">Монтаж светильника / накладной</t>
        </is>
      </c>
      <c r="D333" s="7" t="inlineStr">
        <is>
          <t xml:space="preserve"/>
        </is>
      </c>
      <c r="E333" s="7" t="inlineStr">
        <is>
          <t xml:space="preserve">Выгружается из БО по объектам BIM-КЦ</t>
        </is>
      </c>
      <c r="F333" s="7" t="inlineStr">
        <is>
          <t xml:space="preserve">ШТ</t>
        </is>
      </c>
      <c r="G333" s="7" t="inlineStr">
        <is>
          <t xml:space="preserve">1</t>
        </is>
      </c>
      <c r="H333" s="8" t="n">
        <v>889</v>
      </c>
      <c r="I333" s="19" t="n" hidden="false">
        <f>ROUND((L334+L335+L336+L337+L338+L339+L340)/H333,2)</f>
        <v>7764.55</v>
      </c>
      <c r="J333" s="20" t="n" hidden="false">
        <v>1579.2</v>
      </c>
      <c r="K333" s="19" t="n" hidden="false">
        <f>I333+J333</f>
        <v>9343.75</v>
      </c>
      <c r="L333" s="19" t="n" hidden="false">
        <f>ROUND(H333*I333,2)</f>
        <v>6902684.95</v>
      </c>
      <c r="M333" s="19" t="n" hidden="false">
        <f>ROUND(H333*J333,2)</f>
        <v>1403908.8</v>
      </c>
      <c r="N333" s="19" t="n" hidden="false">
        <f>L333+M333</f>
        <v>8306593.75</v>
      </c>
    </row>
    <row r="334" customFormat="false" hidden="false" outlineLevel="0" collapsed="false">
      <c r="A334" s="18" t="inlineStr">
        <is>
          <t xml:space="preserve">1.1.1.2.1.1.5.1.1</t>
        </is>
      </c>
      <c r="B334" s="18" t="inlineStr">
        <is>
          <t xml:space="preserve"/>
        </is>
      </c>
      <c r="C334" s="22" t="inlineStr">
        <is>
          <t xml:space="preserve">Светильник_ / марку и артикул указать в примечании</t>
        </is>
      </c>
      <c r="D334" s="7" t="inlineStr">
        <is>
          <t xml:space="preserve">Светильник линейный накладной светодиодный Dust 1200 P L 65 4000 W GR 1200х124, 4000K, 36 Вт, световой поток 4320 Лм, IP65</t>
        </is>
      </c>
      <c r="E334" s="7" t="inlineStr">
        <is>
          <t xml:space="preserve"/>
        </is>
      </c>
      <c r="F334" s="7" t="inlineStr">
        <is>
          <t xml:space="preserve">ШТ</t>
        </is>
      </c>
      <c r="G334" s="7" t="inlineStr">
        <is>
          <t xml:space="preserve">1</t>
        </is>
      </c>
      <c r="H334" s="8" t="n">
        <v>67</v>
      </c>
      <c r="I334" s="20" t="n" hidden="false">
        <v>8800</v>
      </c>
      <c r="J334" s="19" t="n" hidden="false">
        <v/>
      </c>
      <c r="K334" s="19" t="n" hidden="false">
        <f>I334+J334</f>
        <v>8800</v>
      </c>
      <c r="L334" s="19" t="n" hidden="false">
        <f>ROUND(H334*I334,2)</f>
        <v>589600</v>
      </c>
      <c r="M334" s="19" t="n" hidden="false">
        <v/>
      </c>
      <c r="N334" s="19" t="n" hidden="false">
        <f>L334+M334</f>
        <v>589600</v>
      </c>
    </row>
    <row r="335" customFormat="false" hidden="false" outlineLevel="0" collapsed="false">
      <c r="A335" s="18" t="inlineStr">
        <is>
          <t xml:space="preserve">1.1.1.2.1.1.5.1.2</t>
        </is>
      </c>
      <c r="B335" s="18" t="inlineStr">
        <is>
          <t xml:space="preserve"/>
        </is>
      </c>
      <c r="C335" s="22" t="inlineStr">
        <is>
          <t xml:space="preserve">Светильник_ / марку и артикул указать в примечании</t>
        </is>
      </c>
      <c r="D335" s="7" t="inlineStr">
        <is>
          <t xml:space="preserve">Светильник потолочный/накладной светодиодный ES 96-058-20 EXSER
1250х60, 4000K, 28 Вт, световой поток 3250 Лм, IP20</t>
        </is>
      </c>
      <c r="E335" s="7" t="inlineStr">
        <is>
          <t xml:space="preserve"/>
        </is>
      </c>
      <c r="F335" s="7" t="inlineStr">
        <is>
          <t xml:space="preserve">ШТ</t>
        </is>
      </c>
      <c r="G335" s="7" t="inlineStr">
        <is>
          <t xml:space="preserve">1</t>
        </is>
      </c>
      <c r="H335" s="8" t="n">
        <v>204</v>
      </c>
      <c r="I335" s="20" t="n" hidden="false">
        <v>3570</v>
      </c>
      <c r="J335" s="19" t="n" hidden="false">
        <v/>
      </c>
      <c r="K335" s="19" t="n" hidden="false">
        <f>I335+J335</f>
        <v>3570</v>
      </c>
      <c r="L335" s="19" t="n" hidden="false">
        <f>ROUND(H335*I335,2)</f>
        <v>728280</v>
      </c>
      <c r="M335" s="19" t="n" hidden="false">
        <v/>
      </c>
      <c r="N335" s="19" t="n" hidden="false">
        <f>L335+M335</f>
        <v>728280</v>
      </c>
    </row>
    <row r="336" customFormat="false" hidden="false" outlineLevel="0" collapsed="false">
      <c r="A336" s="18" t="inlineStr">
        <is>
          <t xml:space="preserve">1.1.1.2.1.1.5.1.3</t>
        </is>
      </c>
      <c r="B336" s="18" t="inlineStr">
        <is>
          <t xml:space="preserve"/>
        </is>
      </c>
      <c r="C336" s="22" t="inlineStr">
        <is>
          <t xml:space="preserve">Светильник_ / марку и артикул указать в примечании</t>
        </is>
      </c>
      <c r="D336" s="7" t="inlineStr">
        <is>
          <t xml:space="preserve">Светильник светодиодный, настенный, DOMO LED 11W 840 SL, 11 Вт, 4000К, световой поток 1450 Лм, IP65</t>
        </is>
      </c>
      <c r="E336" s="7" t="inlineStr">
        <is>
          <t xml:space="preserve"/>
        </is>
      </c>
      <c r="F336" s="7" t="inlineStr">
        <is>
          <t xml:space="preserve">ШТ</t>
        </is>
      </c>
      <c r="G336" s="7" t="inlineStr">
        <is>
          <t xml:space="preserve">1</t>
        </is>
      </c>
      <c r="H336" s="8" t="n">
        <v>17</v>
      </c>
      <c r="I336" s="20" t="n" hidden="false">
        <v>11562</v>
      </c>
      <c r="J336" s="19" t="n" hidden="false">
        <v/>
      </c>
      <c r="K336" s="19" t="n" hidden="false">
        <f>I336+J336</f>
        <v>11562</v>
      </c>
      <c r="L336" s="19" t="n" hidden="false">
        <f>ROUND(H336*I336,2)</f>
        <v>196554</v>
      </c>
      <c r="M336" s="19" t="n" hidden="false">
        <v/>
      </c>
      <c r="N336" s="19" t="n" hidden="false">
        <f>L336+M336</f>
        <v>196554</v>
      </c>
    </row>
    <row r="337" customFormat="false" hidden="false" outlineLevel="0" collapsed="false">
      <c r="A337" s="18" t="inlineStr">
        <is>
          <t xml:space="preserve">1.1.1.2.1.1.5.1.4</t>
        </is>
      </c>
      <c r="B337" s="18" t="inlineStr">
        <is>
          <t xml:space="preserve"/>
        </is>
      </c>
      <c r="C337" s="22" t="inlineStr">
        <is>
          <t xml:space="preserve">Светильник_ / марку и артикул указать в примечании</t>
        </is>
      </c>
      <c r="D337" s="7" t="inlineStr">
        <is>
          <t xml:space="preserve">Светильник светодиодный ES 96-056-20 EXSER ,1123х60, 4000K, 32 Вт,
световой поток 3050 Лм, IP20</t>
        </is>
      </c>
      <c r="E337" s="7" t="inlineStr">
        <is>
          <t xml:space="preserve"/>
        </is>
      </c>
      <c r="F337" s="7" t="inlineStr">
        <is>
          <t xml:space="preserve">ШТ</t>
        </is>
      </c>
      <c r="G337" s="7" t="inlineStr">
        <is>
          <t xml:space="preserve">1</t>
        </is>
      </c>
      <c r="H337" s="8" t="n">
        <v>40</v>
      </c>
      <c r="I337" s="20" t="n" hidden="false">
        <v>3570</v>
      </c>
      <c r="J337" s="19" t="n" hidden="false">
        <v/>
      </c>
      <c r="K337" s="19" t="n" hidden="false">
        <f>I337+J337</f>
        <v>3570</v>
      </c>
      <c r="L337" s="19" t="n" hidden="false">
        <f>ROUND(H337*I337,2)</f>
        <v>142800</v>
      </c>
      <c r="M337" s="19" t="n" hidden="false">
        <v/>
      </c>
      <c r="N337" s="19" t="n" hidden="false">
        <f>L337+M337</f>
        <v>142800</v>
      </c>
    </row>
    <row r="338" customFormat="false" hidden="false" outlineLevel="0" collapsed="false">
      <c r="A338" s="18" t="inlineStr">
        <is>
          <t xml:space="preserve">1.1.1.2.1.1.5.1.5</t>
        </is>
      </c>
      <c r="B338" s="18" t="inlineStr">
        <is>
          <t xml:space="preserve"/>
        </is>
      </c>
      <c r="C338" s="22" t="inlineStr">
        <is>
          <t xml:space="preserve">Светильник_ / марку и артикул указать в примечании</t>
        </is>
      </c>
      <c r="D338" s="7" t="inlineStr">
        <is>
          <t xml:space="preserve">Светильник встраиваемый/накладной светодиодный OPTIMA.OPL ECO LED 1200х600, 4000K, 76 Вт, световой поток 6000 Лм, IP20</t>
        </is>
      </c>
      <c r="E338" s="7" t="inlineStr">
        <is>
          <t xml:space="preserve"/>
        </is>
      </c>
      <c r="F338" s="7" t="inlineStr">
        <is>
          <t xml:space="preserve">ШТ</t>
        </is>
      </c>
      <c r="G338" s="7" t="inlineStr">
        <is>
          <t xml:space="preserve">1</t>
        </is>
      </c>
      <c r="H338" s="8" t="n">
        <v>456</v>
      </c>
      <c r="I338" s="20" t="n" hidden="false">
        <v>10192</v>
      </c>
      <c r="J338" s="19" t="n" hidden="false">
        <v/>
      </c>
      <c r="K338" s="19" t="n" hidden="false">
        <f>I338+J338</f>
        <v>10192</v>
      </c>
      <c r="L338" s="19" t="n" hidden="false">
        <f>ROUND(H338*I338,2)</f>
        <v>4647552</v>
      </c>
      <c r="M338" s="19" t="n" hidden="false">
        <v/>
      </c>
      <c r="N338" s="19" t="n" hidden="false">
        <f>L338+M338</f>
        <v>4647552</v>
      </c>
    </row>
    <row r="339" customFormat="false" hidden="false" outlineLevel="0" collapsed="false">
      <c r="A339" s="18" t="inlineStr">
        <is>
          <t xml:space="preserve">1.1.1.2.1.1.5.1.6</t>
        </is>
      </c>
      <c r="B339" s="18" t="inlineStr">
        <is>
          <t xml:space="preserve"/>
        </is>
      </c>
      <c r="C339" s="22" t="inlineStr">
        <is>
          <t xml:space="preserve">Светильник_ / марку и артикул указать в примечании</t>
        </is>
      </c>
      <c r="D339" s="7" t="inlineStr">
        <is>
          <t xml:space="preserve">Светильник светодиодный ДВО-03-О-40-4К-IP40 CRI90 ,1200х180, 4000K, 40 Вт, световой поток 3750 Лм, IP40</t>
        </is>
      </c>
      <c r="E339" s="7" t="inlineStr">
        <is>
          <t xml:space="preserve"/>
        </is>
      </c>
      <c r="F339" s="7" t="inlineStr">
        <is>
          <t xml:space="preserve">ШТ</t>
        </is>
      </c>
      <c r="G339" s="7" t="inlineStr">
        <is>
          <t xml:space="preserve">1</t>
        </is>
      </c>
      <c r="H339" s="8" t="n">
        <v>8</v>
      </c>
      <c r="I339" s="20" t="n" hidden="false">
        <v>5625</v>
      </c>
      <c r="J339" s="19" t="n" hidden="false">
        <v/>
      </c>
      <c r="K339" s="19" t="n" hidden="false">
        <f>I339+J339</f>
        <v>5625</v>
      </c>
      <c r="L339" s="19" t="n" hidden="false">
        <f>ROUND(H339*I339,2)</f>
        <v>45000</v>
      </c>
      <c r="M339" s="19" t="n" hidden="false">
        <v/>
      </c>
      <c r="N339" s="19" t="n" hidden="false">
        <f>L339+M339</f>
        <v>45000</v>
      </c>
    </row>
    <row r="340" customFormat="false" hidden="false" outlineLevel="0" collapsed="false">
      <c r="A340" s="18" t="inlineStr">
        <is>
          <t xml:space="preserve">1.1.1.2.1.1.5.1.7</t>
        </is>
      </c>
      <c r="B340" s="18" t="inlineStr">
        <is>
          <t xml:space="preserve"/>
        </is>
      </c>
      <c r="C340" s="22" t="inlineStr">
        <is>
          <t xml:space="preserve">Светильник_ / марку и артикул указать в примечании</t>
        </is>
      </c>
      <c r="D340" s="7" t="inlineStr">
        <is>
          <t xml:space="preserve">Светильник потолочный/накладной светодиодный ES 96-062-20 EXSER
2000х80, 4000K, 49 Вт, световой поток 3690 Лм, IP20</t>
        </is>
      </c>
      <c r="E340" s="7" t="inlineStr">
        <is>
          <t xml:space="preserve"/>
        </is>
      </c>
      <c r="F340" s="7" t="inlineStr">
        <is>
          <t xml:space="preserve">ШТ</t>
        </is>
      </c>
      <c r="G340" s="7" t="inlineStr">
        <is>
          <t xml:space="preserve">1</t>
        </is>
      </c>
      <c r="H340" s="8" t="n">
        <v>97</v>
      </c>
      <c r="I340" s="20" t="n" hidden="false">
        <v>5700</v>
      </c>
      <c r="J340" s="19" t="n" hidden="false">
        <v/>
      </c>
      <c r="K340" s="19" t="n" hidden="false">
        <f>I340+J340</f>
        <v>5700</v>
      </c>
      <c r="L340" s="19" t="n" hidden="false">
        <f>ROUND(H340*I340,2)</f>
        <v>552900</v>
      </c>
      <c r="M340" s="19" t="n" hidden="false">
        <v/>
      </c>
      <c r="N340" s="19" t="n" hidden="false">
        <f>L340+M340</f>
        <v>552900</v>
      </c>
    </row>
    <row r="341" customFormat="false" hidden="false" outlineLevel="0" collapsed="false">
      <c r="A341" s="18" t="inlineStr">
        <is>
          <t xml:space="preserve">1.1.1.2.1.1.5.2</t>
        </is>
      </c>
      <c r="B341" s="18" t="inlineStr">
        <is>
          <t xml:space="preserve"/>
        </is>
      </c>
      <c r="C341" s="18" t="inlineStr">
        <is>
          <t xml:space="preserve">Монтаж светильника / подвесной</t>
        </is>
      </c>
      <c r="D341" s="7" t="inlineStr">
        <is>
          <t xml:space="preserve"/>
        </is>
      </c>
      <c r="E341" s="7" t="inlineStr">
        <is>
          <t xml:space="preserve">Выгружается из БО по объектам BIM-КЦ</t>
        </is>
      </c>
      <c r="F341" s="7" t="inlineStr">
        <is>
          <t xml:space="preserve">ШТ</t>
        </is>
      </c>
      <c r="G341" s="7" t="inlineStr">
        <is>
          <t xml:space="preserve">1</t>
        </is>
      </c>
      <c r="H341" s="8" t="n">
        <v>17</v>
      </c>
      <c r="I341" s="19" t="n" hidden="false">
        <f>ROUND((L342+L343)/H341,2)</f>
        <v>4500</v>
      </c>
      <c r="J341" s="20" t="n" hidden="false">
        <v>1700.8</v>
      </c>
      <c r="K341" s="19" t="n" hidden="false">
        <f>I341+J341</f>
        <v>6200.8</v>
      </c>
      <c r="L341" s="19" t="n" hidden="false">
        <f>ROUND(H341*I341,2)</f>
        <v>76500</v>
      </c>
      <c r="M341" s="19" t="n" hidden="false">
        <f>ROUND(H341*J341,2)</f>
        <v>28913.6</v>
      </c>
      <c r="N341" s="19" t="n" hidden="false">
        <f>L341+M341</f>
        <v>105413.6</v>
      </c>
    </row>
    <row r="342" customFormat="false" hidden="false" outlineLevel="0" collapsed="false">
      <c r="A342" s="18" t="inlineStr">
        <is>
          <t xml:space="preserve">1.1.1.2.1.1.5.2.1</t>
        </is>
      </c>
      <c r="B342" s="18" t="inlineStr">
        <is>
          <t xml:space="preserve"/>
        </is>
      </c>
      <c r="C342" s="22" t="inlineStr">
        <is>
          <t xml:space="preserve">Шпилька резьбовая_ / L=1000 мм / М8 / ДКС CM200801</t>
        </is>
      </c>
      <c r="D342" s="7" t="inlineStr">
        <is>
          <t xml:space="preserve"/>
        </is>
      </c>
      <c r="E342" s="7" t="inlineStr">
        <is>
          <t xml:space="preserve"/>
        </is>
      </c>
      <c r="F342" s="7" t="inlineStr">
        <is>
          <t xml:space="preserve">ШТ</t>
        </is>
      </c>
      <c r="G342" s="7" t="inlineStr">
        <is>
          <t xml:space="preserve">1</t>
        </is>
      </c>
      <c r="H342" s="8" t="n">
        <v>34</v>
      </c>
      <c r="I342" s="20" t="n" hidden="false">
        <v>250</v>
      </c>
      <c r="J342" s="19" t="n" hidden="false">
        <v/>
      </c>
      <c r="K342" s="19" t="n" hidden="false">
        <f>I342+J342</f>
        <v>250</v>
      </c>
      <c r="L342" s="19" t="n" hidden="false">
        <f>ROUND(H342*I342,2)</f>
        <v>8500</v>
      </c>
      <c r="M342" s="19" t="n" hidden="false">
        <v/>
      </c>
      <c r="N342" s="19" t="n" hidden="false">
        <f>L342+M342</f>
        <v>8500</v>
      </c>
    </row>
    <row r="343" customFormat="false" hidden="false" outlineLevel="0" collapsed="false">
      <c r="A343" s="18" t="inlineStr">
        <is>
          <t xml:space="preserve">1.1.1.2.1.1.5.2.2</t>
        </is>
      </c>
      <c r="B343" s="18" t="inlineStr">
        <is>
          <t xml:space="preserve"/>
        </is>
      </c>
      <c r="C343" s="22" t="inlineStr">
        <is>
          <t xml:space="preserve">Светильник_ / марку и артикул указать в примечании</t>
        </is>
      </c>
      <c r="D343" s="7" t="inlineStr">
        <is>
          <t xml:space="preserve">Светильник светодиодный HIGHTECH-32, 1195х160, 4000K, 34 Вт, световой поток 3700 Лм, IP54</t>
        </is>
      </c>
      <c r="E343" s="7" t="inlineStr">
        <is>
          <t xml:space="preserve"/>
        </is>
      </c>
      <c r="F343" s="7" t="inlineStr">
        <is>
          <t xml:space="preserve">ШТ</t>
        </is>
      </c>
      <c r="G343" s="7" t="inlineStr">
        <is>
          <t xml:space="preserve">1</t>
        </is>
      </c>
      <c r="H343" s="8" t="n">
        <v>17</v>
      </c>
      <c r="I343" s="20" t="n" hidden="false">
        <v>4000</v>
      </c>
      <c r="J343" s="19" t="n" hidden="false">
        <v/>
      </c>
      <c r="K343" s="19" t="n" hidden="false">
        <f>I343+J343</f>
        <v>4000</v>
      </c>
      <c r="L343" s="19" t="n" hidden="false">
        <f>ROUND(H343*I343,2)</f>
        <v>68000</v>
      </c>
      <c r="M343" s="19" t="n" hidden="false">
        <v/>
      </c>
      <c r="N343" s="19" t="n" hidden="false">
        <f>L343+M343</f>
        <v>68000</v>
      </c>
    </row>
    <row r="344" customFormat="false" hidden="false" outlineLevel="0" collapsed="false">
      <c r="A344" s="18" t="inlineStr">
        <is>
          <t xml:space="preserve">1.1.1.2.1.1.5.3</t>
        </is>
      </c>
      <c r="B344" s="18" t="inlineStr">
        <is>
          <t xml:space="preserve"/>
        </is>
      </c>
      <c r="C344" s="18" t="inlineStr">
        <is>
          <t xml:space="preserve">Монтаж светильника / встраиваемый в Армстронг, Грильято</t>
        </is>
      </c>
      <c r="D344" s="7" t="inlineStr">
        <is>
          <t xml:space="preserve"/>
        </is>
      </c>
      <c r="E344" s="7" t="inlineStr">
        <is>
          <t xml:space="preserve">Выгружается из БО по объектам BIM-КЦ</t>
        </is>
      </c>
      <c r="F344" s="7" t="inlineStr">
        <is>
          <t xml:space="preserve">ШТ</t>
        </is>
      </c>
      <c r="G344" s="7" t="inlineStr">
        <is>
          <t xml:space="preserve">1</t>
        </is>
      </c>
      <c r="H344" s="8" t="n">
        <v>154</v>
      </c>
      <c r="I344" s="19" t="n" hidden="false">
        <f>ROUND((L345+L346+L347)/H344,2)</f>
        <v>5961.93</v>
      </c>
      <c r="J344" s="20" t="n" hidden="false">
        <v>1579.2</v>
      </c>
      <c r="K344" s="19" t="n" hidden="false">
        <f>I344+J344</f>
        <v>7541.13</v>
      </c>
      <c r="L344" s="19" t="n" hidden="false">
        <f>ROUND(H344*I344,2)</f>
        <v>918137.22</v>
      </c>
      <c r="M344" s="19" t="n" hidden="false">
        <f>ROUND(H344*J344,2)</f>
        <v>243196.8</v>
      </c>
      <c r="N344" s="19" t="n" hidden="false">
        <f>L344+M344</f>
        <v>1161334.02</v>
      </c>
    </row>
    <row r="345" customFormat="false" hidden="false" outlineLevel="0" collapsed="false">
      <c r="A345" s="18" t="inlineStr">
        <is>
          <t xml:space="preserve">1.1.1.2.1.1.5.3.1</t>
        </is>
      </c>
      <c r="B345" s="18" t="inlineStr">
        <is>
          <t xml:space="preserve"/>
        </is>
      </c>
      <c r="C345" s="22" t="inlineStr">
        <is>
          <t xml:space="preserve">Светильник_ / марку и артикул указать в примечании</t>
        </is>
      </c>
      <c r="D345" s="7" t="inlineStr">
        <is>
          <t xml:space="preserve">Светильник встраиваемый светодиодный GRILIATO COMBO 100(89) R S 54 4000 W WH , 4000K, 11 Вт, световой поток 990 Лм, IP54</t>
        </is>
      </c>
      <c r="E345" s="7" t="inlineStr">
        <is>
          <t xml:space="preserve"/>
        </is>
      </c>
      <c r="F345" s="7" t="inlineStr">
        <is>
          <t xml:space="preserve">ШТ</t>
        </is>
      </c>
      <c r="G345" s="7" t="inlineStr">
        <is>
          <t xml:space="preserve">1</t>
        </is>
      </c>
      <c r="H345" s="8" t="n">
        <v>112</v>
      </c>
      <c r="I345" s="20" t="n" hidden="false">
        <v>7100</v>
      </c>
      <c r="J345" s="19" t="n" hidden="false">
        <v/>
      </c>
      <c r="K345" s="19" t="n" hidden="false">
        <f>I345+J345</f>
        <v>7100</v>
      </c>
      <c r="L345" s="19" t="n" hidden="false">
        <f>ROUND(H345*I345,2)</f>
        <v>795200</v>
      </c>
      <c r="M345" s="19" t="n" hidden="false">
        <v/>
      </c>
      <c r="N345" s="19" t="n" hidden="false">
        <f>L345+M345</f>
        <v>795200</v>
      </c>
    </row>
    <row r="346" customFormat="false" hidden="false" outlineLevel="0" collapsed="false">
      <c r="A346" s="18" t="inlineStr">
        <is>
          <t xml:space="preserve">1.1.1.2.1.1.5.3.2</t>
        </is>
      </c>
      <c r="B346" s="18" t="inlineStr">
        <is>
          <t xml:space="preserve"/>
        </is>
      </c>
      <c r="C346" s="22" t="inlineStr">
        <is>
          <t xml:space="preserve">Светильник_ / марку и артикул указать в примечании</t>
        </is>
      </c>
      <c r="D346" s="7" t="inlineStr">
        <is>
          <t xml:space="preserve">Светильник светодиодный CSVT AVRORA, 595х595, 4000K, 32 Вт, световой поток 3700 Лм, IP20</t>
        </is>
      </c>
      <c r="E346" s="7" t="inlineStr">
        <is>
          <t xml:space="preserve"/>
        </is>
      </c>
      <c r="F346" s="7" t="inlineStr">
        <is>
          <t xml:space="preserve">ШТ</t>
        </is>
      </c>
      <c r="G346" s="7" t="inlineStr">
        <is>
          <t xml:space="preserve">1</t>
        </is>
      </c>
      <c r="H346" s="8" t="n">
        <v>42</v>
      </c>
      <c r="I346" s="20" t="n" hidden="false">
        <v>2650</v>
      </c>
      <c r="J346" s="19" t="n" hidden="false">
        <v/>
      </c>
      <c r="K346" s="19" t="n" hidden="false">
        <f>I346+J346</f>
        <v>2650</v>
      </c>
      <c r="L346" s="19" t="n" hidden="false">
        <f>ROUND(H346*I346,2)</f>
        <v>111300</v>
      </c>
      <c r="M346" s="19" t="n" hidden="false">
        <v/>
      </c>
      <c r="N346" s="19" t="n" hidden="false">
        <f>L346+M346</f>
        <v>111300</v>
      </c>
    </row>
    <row r="347" customFormat="false" hidden="false" outlineLevel="0" collapsed="false">
      <c r="A347" s="18" t="inlineStr">
        <is>
          <t xml:space="preserve">1.1.1.2.1.1.5.3.3</t>
        </is>
      </c>
      <c r="B347" s="18" t="inlineStr">
        <is>
          <t xml:space="preserve"/>
        </is>
      </c>
      <c r="C347" s="22" t="inlineStr">
        <is>
          <t xml:space="preserve">Драйвер на 6 светильников Грильято</t>
        </is>
      </c>
      <c r="D347" s="7" t="inlineStr">
        <is>
          <t xml:space="preserve"/>
        </is>
      </c>
      <c r="E347" s="7" t="inlineStr">
        <is>
          <t xml:space="preserve"/>
        </is>
      </c>
      <c r="F347" s="7" t="inlineStr">
        <is>
          <t xml:space="preserve">ШТ</t>
        </is>
      </c>
      <c r="G347" s="7" t="inlineStr">
        <is>
          <t xml:space="preserve">1</t>
        </is>
      </c>
      <c r="H347" s="8" t="n">
        <v>26</v>
      </c>
      <c r="I347" s="23" t="n" hidden="false">
        <v>447.6</v>
      </c>
      <c r="J347" s="19" t="n" hidden="false">
        <v/>
      </c>
      <c r="K347" s="19" t="n" hidden="false">
        <f>I347+J347</f>
        <v>447.6</v>
      </c>
      <c r="L347" s="19" t="n" hidden="false">
        <f>ROUND(H347*I347,2)</f>
        <v>11637.6</v>
      </c>
      <c r="M347" s="19" t="n" hidden="false">
        <v/>
      </c>
      <c r="N347" s="19" t="n" hidden="false">
        <f>L347+M347</f>
        <v>11637.6</v>
      </c>
    </row>
    <row r="348" customFormat="false" hidden="false" outlineLevel="0" collapsed="false">
      <c r="A348" s="18" t="inlineStr">
        <is>
          <t xml:space="preserve">1.1.1.2.1.1.5.4</t>
        </is>
      </c>
      <c r="B348" s="18" t="inlineStr">
        <is>
          <t xml:space="preserve"/>
        </is>
      </c>
      <c r="C348" s="18" t="inlineStr">
        <is>
          <t xml:space="preserve">Монтаж светильника СКБ подвесного на подвесах</t>
        </is>
      </c>
      <c r="D348" s="7" t="inlineStr">
        <is>
          <t xml:space="preserve"/>
        </is>
      </c>
      <c r="E348" s="7" t="inlineStr">
        <is>
          <t xml:space="preserve"/>
        </is>
      </c>
      <c r="F348" s="7" t="inlineStr">
        <is>
          <t xml:space="preserve">ШТ</t>
        </is>
      </c>
      <c r="G348" s="7" t="inlineStr">
        <is>
          <t xml:space="preserve">1</t>
        </is>
      </c>
      <c r="H348" s="8" t="n">
        <v>76</v>
      </c>
      <c r="I348" s="19" t="n" hidden="false">
        <f>ROUND((L349+L350)/H348,2)</f>
        <v>8380</v>
      </c>
      <c r="J348" s="20" t="n" hidden="false">
        <v>2496</v>
      </c>
      <c r="K348" s="19" t="n" hidden="false">
        <f>I348+J348</f>
        <v>10876</v>
      </c>
      <c r="L348" s="19" t="n" hidden="false">
        <f>ROUND(H348*I348,2)</f>
        <v>636880</v>
      </c>
      <c r="M348" s="19" t="n" hidden="false">
        <f>ROUND(H348*J348,2)</f>
        <v>189696</v>
      </c>
      <c r="N348" s="19" t="n" hidden="false">
        <f>L348+M348</f>
        <v>826576</v>
      </c>
    </row>
    <row r="349" customFormat="false" hidden="false" outlineLevel="0" collapsed="false">
      <c r="A349" s="18" t="inlineStr">
        <is>
          <t xml:space="preserve">1.1.1.2.1.1.5.4.1</t>
        </is>
      </c>
      <c r="B349" s="18" t="inlineStr">
        <is>
          <t xml:space="preserve"/>
        </is>
      </c>
      <c r="C349" s="22" t="inlineStr">
        <is>
          <t xml:space="preserve">Шпилька резьбовая_ / L=1000 мм / М6</t>
        </is>
      </c>
      <c r="D349" s="7" t="inlineStr">
        <is>
          <t xml:space="preserve">Кронштейн для школьных досок ЭРА SPOSCHOOLSET2 универсальныйусиленный в комплекте 2шт Б0061953 ЭРА</t>
        </is>
      </c>
      <c r="E349" s="7" t="inlineStr">
        <is>
          <t xml:space="preserve"/>
        </is>
      </c>
      <c r="F349" s="7" t="inlineStr">
        <is>
          <t xml:space="preserve">ШТ</t>
        </is>
      </c>
      <c r="G349" s="7" t="inlineStr">
        <is>
          <t xml:space="preserve">1</t>
        </is>
      </c>
      <c r="H349" s="8" t="n">
        <v>152</v>
      </c>
      <c r="I349" s="20" t="n" hidden="false">
        <v>690</v>
      </c>
      <c r="J349" s="19" t="n" hidden="false">
        <v/>
      </c>
      <c r="K349" s="19" t="n" hidden="false">
        <f>I349+J349</f>
        <v>690</v>
      </c>
      <c r="L349" s="19" t="n" hidden="false">
        <f>ROUND(H349*I349,2)</f>
        <v>104880</v>
      </c>
      <c r="M349" s="19" t="n" hidden="false">
        <v/>
      </c>
      <c r="N349" s="19" t="n" hidden="false">
        <f>L349+M349</f>
        <v>104880</v>
      </c>
    </row>
    <row r="350" customFormat="false" hidden="false" outlineLevel="0" collapsed="false">
      <c r="A350" s="18" t="inlineStr">
        <is>
          <t xml:space="preserve">1.1.1.2.1.1.5.4.2</t>
        </is>
      </c>
      <c r="B350" s="18" t="inlineStr">
        <is>
          <t xml:space="preserve"/>
        </is>
      </c>
      <c r="C350" s="22" t="inlineStr">
        <is>
          <t xml:space="preserve">Светильник_ / марку и артикул указать в примечании</t>
        </is>
      </c>
      <c r="D350" s="7" t="inlineStr">
        <is>
          <t xml:space="preserve">Светильник светодиодный для школьных досок ДСО-01-П-18-1200-4К-IP40 СRI90,1200х102, 4000K, 18 Вт, световой поток 1800 Лм, IP40</t>
        </is>
      </c>
      <c r="E350" s="7" t="inlineStr">
        <is>
          <t xml:space="preserve"/>
        </is>
      </c>
      <c r="F350" s="7" t="inlineStr">
        <is>
          <t xml:space="preserve">ШТ</t>
        </is>
      </c>
      <c r="G350" s="7" t="inlineStr">
        <is>
          <t xml:space="preserve">1</t>
        </is>
      </c>
      <c r="H350" s="8" t="n">
        <v>76</v>
      </c>
      <c r="I350" s="20" t="n" hidden="false">
        <v>7000</v>
      </c>
      <c r="J350" s="19" t="n" hidden="false">
        <v/>
      </c>
      <c r="K350" s="19" t="n" hidden="false">
        <f>I350+J350</f>
        <v>7000</v>
      </c>
      <c r="L350" s="19" t="n" hidden="false">
        <f>ROUND(H350*I350,2)</f>
        <v>532000</v>
      </c>
      <c r="M350" s="19" t="n" hidden="false">
        <v/>
      </c>
      <c r="N350" s="19" t="n" hidden="false">
        <f>L350+M350</f>
        <v>532000</v>
      </c>
    </row>
    <row r="351" customFormat="false" hidden="false" outlineLevel="0" collapsed="false">
      <c r="A351" s="14" t="inlineStr">
        <is>
          <t xml:space="preserve">1.1.1.2.1.1.6</t>
        </is>
      </c>
      <c r="B351" s="14" t="inlineStr">
        <is>
          <t xml:space="preserve"/>
        </is>
      </c>
      <c r="C351" s="14" t="inlineStr">
        <is>
          <t xml:space="preserve">Штробление и бурение</t>
        </is>
      </c>
      <c r="D351" s="6" t="inlineStr">
        <is>
          <t xml:space="preserve"/>
        </is>
      </c>
      <c r="E351" s="6" t="inlineStr">
        <is>
          <t xml:space="preserve"/>
        </is>
      </c>
      <c r="F351" s="6" t="inlineStr">
        <is>
          <t xml:space="preserve"/>
        </is>
      </c>
      <c r="G351" s="6" t="inlineStr">
        <is>
          <t xml:space="preserve"/>
        </is>
      </c>
      <c r="H351" s="15" t="n">
        <v/>
      </c>
      <c r="I351" s="16" t="n" hidden="false">
        <v/>
      </c>
      <c r="J351" s="16" t="n" hidden="false">
        <v/>
      </c>
      <c r="K351" s="16" t="n" hidden="false">
        <v/>
      </c>
      <c r="L351" s="16" t="n" hidden="false">
        <f>L352+L353+L354</f>
        <v>0</v>
      </c>
      <c r="M351" s="16" t="n" hidden="false">
        <f>M352+M353+M354</f>
        <v>481532</v>
      </c>
      <c r="N351" s="16" t="n" hidden="false">
        <f>N352+N353+N354</f>
        <v>481532</v>
      </c>
    </row>
    <row r="352" customFormat="false" hidden="false" outlineLevel="0" collapsed="false">
      <c r="A352" s="18" t="inlineStr">
        <is>
          <t xml:space="preserve">1.1.1.2.1.1.6.1</t>
        </is>
      </c>
      <c r="B352" s="18" t="inlineStr">
        <is>
          <t xml:space="preserve"/>
        </is>
      </c>
      <c r="C352" s="18" t="inlineStr">
        <is>
          <t xml:space="preserve">Устройство глухих отверстий в стенах / ЖБИ / диаметром от 51 мм до 100 мм</t>
        </is>
      </c>
      <c r="D352" s="7" t="inlineStr">
        <is>
          <t xml:space="preserve">Коронение подрозетников</t>
        </is>
      </c>
      <c r="E352" s="7" t="inlineStr">
        <is>
          <t xml:space="preserve"/>
        </is>
      </c>
      <c r="F352" s="7" t="inlineStr">
        <is>
          <t xml:space="preserve">ШТ</t>
        </is>
      </c>
      <c r="G352" s="7" t="inlineStr">
        <is>
          <t xml:space="preserve">1</t>
        </is>
      </c>
      <c r="H352" s="8" t="n">
        <v>684</v>
      </c>
      <c r="I352" s="19" t="n" hidden="false">
        <v/>
      </c>
      <c r="J352" s="20" t="n" hidden="false">
        <v>573</v>
      </c>
      <c r="K352" s="19" t="n" hidden="false">
        <f>I352+J352</f>
        <v>573</v>
      </c>
      <c r="L352" s="19" t="n" hidden="false">
        <v/>
      </c>
      <c r="M352" s="19" t="n" hidden="false">
        <f>ROUND(H352*J352,2)</f>
        <v>391932</v>
      </c>
      <c r="N352" s="19" t="n" hidden="false">
        <f>L352+M352</f>
        <v>391932</v>
      </c>
    </row>
    <row r="353" customFormat="false" hidden="false" outlineLevel="0" collapsed="false">
      <c r="A353" s="18" t="inlineStr">
        <is>
          <t xml:space="preserve">1.1.1.2.1.1.6.2</t>
        </is>
      </c>
      <c r="B353" s="18" t="inlineStr">
        <is>
          <t xml:space="preserve"/>
        </is>
      </c>
      <c r="C353" s="18" t="inlineStr">
        <is>
          <t xml:space="preserve">Устройство штроб для монтажа кабеля, труб / ЖБИ</t>
        </is>
      </c>
      <c r="D353" s="7" t="inlineStr">
        <is>
          <t xml:space="preserve"/>
        </is>
      </c>
      <c r="E353" s="7" t="inlineStr">
        <is>
          <t xml:space="preserve"/>
        </is>
      </c>
      <c r="F353" s="7" t="inlineStr">
        <is>
          <t xml:space="preserve">ПОГ М</t>
        </is>
      </c>
      <c r="G353" s="7" t="inlineStr">
        <is>
          <t xml:space="preserve">1</t>
        </is>
      </c>
      <c r="H353" s="8" t="n">
        <v>100</v>
      </c>
      <c r="I353" s="19" t="n" hidden="false">
        <v/>
      </c>
      <c r="J353" s="20" t="n" hidden="false">
        <v>557</v>
      </c>
      <c r="K353" s="19" t="n" hidden="false">
        <f>I353+J353</f>
        <v>557</v>
      </c>
      <c r="L353" s="19" t="n" hidden="false">
        <v/>
      </c>
      <c r="M353" s="19" t="n" hidden="false">
        <f>ROUND(H353*J353,2)</f>
        <v>55700</v>
      </c>
      <c r="N353" s="19" t="n" hidden="false">
        <f>L353+M353</f>
        <v>55700</v>
      </c>
    </row>
    <row r="354" customFormat="false" hidden="false" outlineLevel="0" collapsed="false">
      <c r="A354" s="18" t="inlineStr">
        <is>
          <t xml:space="preserve">1.1.1.2.1.1.6.3</t>
        </is>
      </c>
      <c r="B354" s="18" t="inlineStr">
        <is>
          <t xml:space="preserve"/>
        </is>
      </c>
      <c r="C354" s="18" t="inlineStr">
        <is>
          <t xml:space="preserve">Устройство штроб для монтажа кабеля, труб / ПГП, газобетон, акотек</t>
        </is>
      </c>
      <c r="D354" s="7" t="inlineStr">
        <is>
          <t xml:space="preserve"/>
        </is>
      </c>
      <c r="E354" s="7" t="inlineStr">
        <is>
          <t xml:space="preserve"/>
        </is>
      </c>
      <c r="F354" s="7" t="inlineStr">
        <is>
          <t xml:space="preserve">ПОГ М</t>
        </is>
      </c>
      <c r="G354" s="7" t="inlineStr">
        <is>
          <t xml:space="preserve">1</t>
        </is>
      </c>
      <c r="H354" s="8" t="n">
        <v>100</v>
      </c>
      <c r="I354" s="19" t="n" hidden="false">
        <v/>
      </c>
      <c r="J354" s="20" t="n" hidden="false">
        <v>339</v>
      </c>
      <c r="K354" s="19" t="n" hidden="false">
        <f>I354+J354</f>
        <v>339</v>
      </c>
      <c r="L354" s="19" t="n" hidden="false">
        <v/>
      </c>
      <c r="M354" s="19" t="n" hidden="false">
        <f>ROUND(H354*J354,2)</f>
        <v>33900</v>
      </c>
      <c r="N354" s="19" t="n" hidden="false">
        <f>L354+M354</f>
        <v>33900</v>
      </c>
    </row>
    <row r="355" customFormat="false" hidden="false" outlineLevel="0" collapsed="false">
      <c r="A355" s="14" t="inlineStr">
        <is>
          <t xml:space="preserve">1.1.1.2.1.2</t>
        </is>
      </c>
      <c r="B355" s="14" t="inlineStr">
        <is>
          <t xml:space="preserve"/>
        </is>
      </c>
      <c r="C355" s="14" t="inlineStr">
        <is>
          <t xml:space="preserve">Пуско-наладочные работы</t>
        </is>
      </c>
      <c r="D355" s="6" t="inlineStr">
        <is>
          <t xml:space="preserve"/>
        </is>
      </c>
      <c r="E355" s="6" t="inlineStr">
        <is>
          <t xml:space="preserve"/>
        </is>
      </c>
      <c r="F355" s="6" t="inlineStr">
        <is>
          <t xml:space="preserve"/>
        </is>
      </c>
      <c r="G355" s="6" t="inlineStr">
        <is>
          <t xml:space="preserve"/>
        </is>
      </c>
      <c r="H355" s="15" t="n">
        <v/>
      </c>
      <c r="I355" s="16" t="n" hidden="false">
        <v/>
      </c>
      <c r="J355" s="16" t="n" hidden="false">
        <v/>
      </c>
      <c r="K355" s="16" t="n" hidden="false">
        <v/>
      </c>
      <c r="L355" s="16" t="n" hidden="false">
        <f>L356+L357</f>
        <v>0</v>
      </c>
      <c r="M355" s="16" t="n" hidden="false">
        <f>M356+M357</f>
        <v>2328005</v>
      </c>
      <c r="N355" s="16" t="n" hidden="false">
        <f>N356+N357</f>
        <v>2328005</v>
      </c>
    </row>
    <row r="356" customFormat="false" hidden="false" outlineLevel="0" collapsed="false">
      <c r="A356" s="18" t="inlineStr">
        <is>
          <t xml:space="preserve">1.1.1.2.1.2.1</t>
        </is>
      </c>
      <c r="B356" s="18" t="inlineStr">
        <is>
          <t xml:space="preserve"/>
        </is>
      </c>
      <c r="C356" s="18" t="inlineStr">
        <is>
          <t xml:space="preserve">Пуско-наладочные работы СКБ (СОШ, ДОУ) ЭОМ (от полного СМР, кроме раздела ВРУ)</t>
        </is>
      </c>
      <c r="D356" s="7" t="inlineStr">
        <is>
          <t xml:space="preserve"/>
        </is>
      </c>
      <c r="E356" s="7" t="inlineStr">
        <is>
          <t xml:space="preserve">Относится к школам, детским садам 5%.
База для расчета ПНР без раздела ВРУ.</t>
        </is>
      </c>
      <c r="F356" s="7" t="inlineStr">
        <is>
          <t xml:space="preserve">комплекс</t>
        </is>
      </c>
      <c r="G356" s="7" t="inlineStr">
        <is>
          <t xml:space="preserve">1</t>
        </is>
      </c>
      <c r="H356" s="8" t="n">
        <v>1</v>
      </c>
      <c r="I356" s="19" t="n" hidden="false">
        <v/>
      </c>
      <c r="J356" s="20" t="n" hidden="false">
        <v>754373</v>
      </c>
      <c r="K356" s="19" t="n" hidden="false">
        <f>I356+J356</f>
        <v>754373</v>
      </c>
      <c r="L356" s="19" t="n" hidden="false">
        <v/>
      </c>
      <c r="M356" s="19" t="n" hidden="false">
        <f>ROUND(H356*J356,2)</f>
        <v>754373</v>
      </c>
      <c r="N356" s="19" t="n" hidden="false">
        <f>L356+M356</f>
        <v>754373</v>
      </c>
    </row>
    <row r="357" customFormat="false" hidden="false" outlineLevel="0" collapsed="false">
      <c r="A357" s="18" t="inlineStr">
        <is>
          <t xml:space="preserve">1.1.1.2.1.2.2</t>
        </is>
      </c>
      <c r="B357" s="18" t="inlineStr">
        <is>
          <t xml:space="preserve"/>
        </is>
      </c>
      <c r="C357" s="18" t="inlineStr">
        <is>
          <t xml:space="preserve">Сдача систем в эксплуатирующую организацию СКБ (СОШ, ДОУ)</t>
        </is>
      </c>
      <c r="D357" s="7" t="inlineStr">
        <is>
          <t xml:space="preserve"/>
        </is>
      </c>
      <c r="E357"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357" s="7" t="inlineStr">
        <is>
          <t xml:space="preserve">комплекс</t>
        </is>
      </c>
      <c r="G357" s="7" t="inlineStr">
        <is>
          <t xml:space="preserve">1</t>
        </is>
      </c>
      <c r="H357" s="8" t="n">
        <v>1</v>
      </c>
      <c r="I357" s="19" t="n" hidden="false">
        <v/>
      </c>
      <c r="J357" s="20" t="n" hidden="false">
        <v>1573632</v>
      </c>
      <c r="K357" s="19" t="n" hidden="false">
        <f>I357+J357</f>
        <v>1573632</v>
      </c>
      <c r="L357" s="19" t="n" hidden="false">
        <v/>
      </c>
      <c r="M357" s="19" t="n" hidden="false">
        <f>ROUND(H357*J357,2)</f>
        <v>1573632</v>
      </c>
      <c r="N357" s="19" t="n" hidden="false">
        <f>L357+M357</f>
        <v>1573632</v>
      </c>
    </row>
    <row r="358" customFormat="false" hidden="false" outlineLevel="0" collapsed="false">
      <c r="A358" s="24" t="inlineStr">
        <is>
          <t xml:space="preserve"/>
        </is>
      </c>
      <c r="B358" s="24" t="inlineStr">
        <is>
          <t xml:space="preserve"/>
        </is>
      </c>
      <c r="C358" s="24" t="inlineStr">
        <is>
          <t xml:space="preserve">ВСЕГО затрат на выполнение полного комплекса работ</t>
        </is>
      </c>
      <c r="D358" s="25" t="inlineStr">
        <is>
          <t xml:space="preserve"/>
        </is>
      </c>
      <c r="E358" s="25" t="inlineStr">
        <is>
          <t xml:space="preserve"/>
        </is>
      </c>
      <c r="F358" s="25" t="inlineStr">
        <is>
          <t xml:space="preserve"/>
        </is>
      </c>
      <c r="G358" s="25" t="inlineStr">
        <is>
          <t xml:space="preserve"/>
        </is>
      </c>
      <c r="H358" s="26" t="n">
        <v/>
      </c>
      <c r="I358" s="27" t="n" hidden="false">
        <v/>
      </c>
      <c r="J358" s="27" t="n" hidden="false">
        <v/>
      </c>
      <c r="K358" s="27" t="n" hidden="false">
        <v/>
      </c>
      <c r="L358" s="27" t="n" hidden="false">
        <f>L180</f>
        <v>18890765.44</v>
      </c>
      <c r="M358" s="27" t="n" hidden="false">
        <f>M180</f>
        <v>16751200</v>
      </c>
      <c r="N358" s="27" t="n" hidden="false">
        <f>N180</f>
        <v>35641965.44</v>
      </c>
    </row>
    <row r="359" customFormat="false" hidden="false" customHeight="1" outlineLevel="0" collapsed="false" ht="26" height="26">
      <c r="A359" s="3" t="inlineStr">
        <is>
          <t xml:space="preserve">Блок 3</t>
        </is>
      </c>
    </row>
    <row r="360" customFormat="false" hidden="false" customHeight="1" outlineLevel="0" collapsed="false" ht="54" height="54">
      <c r="A360" s="37" t="inlineStr">
        <is>
          <t xml:space="preserve">по адресу: ул. Люблинская, корпус 34</t>
        </is>
      </c>
    </row>
    <row r="361" customFormat="false" hidden="false" customHeight="1" outlineLevel="0" collapsed="false" ht="24" height="24">
      <c r="A361" s="38"/>
      <c r="B361" s="39" t="inlineStr">
        <is>
          <t xml:space="preserve">-заполняемые ячейки!</t>
        </is>
      </c>
      <c r="C361" s="39"/>
    </row>
    <row r="362" customFormat="false" hidden="false" customHeight="1" outlineLevel="0" collapsed="false" ht="30" height="30">
      <c r="A362" s="6" t="inlineStr">
        <is>
          <t xml:space="preserve">№ п/п</t>
        </is>
      </c>
      <c r="B362" s="6" t="inlineStr">
        <is>
          <t xml:space="preserve">Код узла ИСР</t>
        </is>
      </c>
      <c r="C362" s="6" t="inlineStr">
        <is>
          <t xml:space="preserve">Наименование</t>
        </is>
      </c>
      <c r="D362" s="6" t="inlineStr">
        <is>
          <t xml:space="preserve">Комментарий для подрядчика</t>
        </is>
      </c>
      <c r="E362" s="6" t="inlineStr">
        <is>
          <t xml:space="preserve">Комментарий по ИСР</t>
        </is>
      </c>
      <c r="F362" s="6" t="inlineStr">
        <is>
          <t xml:space="preserve">Ед. изм.</t>
        </is>
      </c>
      <c r="G362" s="6" t="inlineStr">
        <is>
          <t xml:space="preserve">Коэф. расхода</t>
        </is>
      </c>
      <c r="H362" s="6" t="inlineStr">
        <is>
          <t xml:space="preserve">Кол-во</t>
        </is>
      </c>
      <c r="I362" s="6" t="inlineStr">
        <is>
          <t xml:space="preserve">Цена за единицу, руб. (в т.ч. НДС 20%)</t>
        </is>
      </c>
      <c r="J362" s="6"/>
      <c r="K362" s="6"/>
      <c r="L362" s="6" t="inlineStr">
        <is>
          <t xml:space="preserve">Общая стоимость, руб. (в т.ч. НДС 20%)</t>
        </is>
      </c>
      <c r="M362" s="6"/>
      <c r="N362" s="6"/>
    </row>
    <row r="363" customFormat="false" hidden="false" customHeight="1" outlineLevel="0" collapsed="false" ht="40" height="40">
      <c r="A363" s="6" t="inlineStr">
        <is>
          <t xml:space="preserve">Итого</t>
        </is>
      </c>
      <c r="B363" s="6" t="inlineStr">
        <is>
          <t xml:space="preserve">Итого</t>
        </is>
      </c>
      <c r="C363" s="6" t="inlineStr">
        <is>
          <t xml:space="preserve">Итого</t>
        </is>
      </c>
      <c r="D363" s="6" t="inlineStr">
        <is>
          <t xml:space="preserve">Итого</t>
        </is>
      </c>
      <c r="E363" s="6" t="inlineStr">
        <is>
          <t xml:space="preserve">Итого</t>
        </is>
      </c>
      <c r="F363" s="6" t="inlineStr">
        <is>
          <t xml:space="preserve">Итого</t>
        </is>
      </c>
      <c r="G363" s="6" t="inlineStr">
        <is>
          <t xml:space="preserve">Итого</t>
        </is>
      </c>
      <c r="H363" s="6"/>
      <c r="I363" s="7" t="inlineStr">
        <is>
          <t xml:space="preserve">Материалы</t>
        </is>
      </c>
      <c r="J363" s="7" t="inlineStr">
        <is>
          <t xml:space="preserve">СМР</t>
        </is>
      </c>
      <c r="K363" s="7" t="inlineStr">
        <is>
          <t xml:space="preserve">Итого</t>
        </is>
      </c>
      <c r="L363" s="7" t="inlineStr">
        <is>
          <t xml:space="preserve">Материалы</t>
        </is>
      </c>
      <c r="M363" s="7" t="inlineStr">
        <is>
          <t xml:space="preserve">СМР</t>
        </is>
      </c>
      <c r="N363" s="7" t="inlineStr">
        <is>
          <t xml:space="preserve">Итого</t>
        </is>
      </c>
    </row>
    <row r="364" customFormat="false" hidden="false" outlineLevel="0" collapsed="false">
      <c r="A364" s="8" t="n">
        <v>1</v>
      </c>
      <c r="B364" s="8" t="n">
        <v>2</v>
      </c>
      <c r="C364" s="8" t="n">
        <v>3</v>
      </c>
      <c r="D364" s="8" t="n">
        <v>4</v>
      </c>
      <c r="E364" s="8" t="n">
        <v>5</v>
      </c>
      <c r="F364" s="8" t="n">
        <v>6</v>
      </c>
      <c r="G364" s="8" t="n">
        <v>7</v>
      </c>
      <c r="H364" s="8" t="n">
        <v>8</v>
      </c>
      <c r="I364" s="8" t="n">
        <v>9</v>
      </c>
      <c r="J364" s="8" t="n">
        <v>10</v>
      </c>
      <c r="K364" s="8" t="n">
        <v>11</v>
      </c>
      <c r="L364" s="8" t="n">
        <v>12</v>
      </c>
      <c r="M364" s="8" t="n">
        <v>13</v>
      </c>
      <c r="N364" s="8" t="n">
        <v>14</v>
      </c>
    </row>
    <row r="365" customFormat="false" hidden="false" outlineLevel="0" collapsed="false">
      <c r="A365" s="9" t="inlineStr">
        <is>
          <t xml:space="preserve">1</t>
        </is>
      </c>
      <c r="B365" s="9" t="inlineStr">
        <is>
          <t xml:space="preserve"/>
        </is>
      </c>
      <c r="C365" s="9" t="inlineStr">
        <is>
          <t xml:space="preserve">Объект ИДП без распределения на секции</t>
        </is>
      </c>
      <c r="D365" s="10" t="inlineStr">
        <is>
          <t xml:space="preserve"/>
        </is>
      </c>
      <c r="E365" s="10" t="inlineStr">
        <is>
          <t xml:space="preserve"/>
        </is>
      </c>
      <c r="F365" s="10" t="inlineStr">
        <is>
          <t xml:space="preserve"/>
        </is>
      </c>
      <c r="G365" s="10" t="inlineStr">
        <is>
          <t xml:space="preserve"/>
        </is>
      </c>
      <c r="H365" s="11" t="n">
        <v/>
      </c>
      <c r="I365" s="12" t="n" hidden="false">
        <v/>
      </c>
      <c r="J365" s="12" t="n" hidden="false">
        <v/>
      </c>
      <c r="K365" s="12" t="n" hidden="false">
        <v/>
      </c>
      <c r="L365" s="12" t="n" hidden="false">
        <f>L366</f>
        <v>12031392.4</v>
      </c>
      <c r="M365" s="12" t="n" hidden="false">
        <f>M366</f>
        <v>11341899.2</v>
      </c>
      <c r="N365" s="12" t="n" hidden="false">
        <f>N366</f>
        <v>23373291.6</v>
      </c>
    </row>
    <row r="366" customFormat="false" hidden="false" outlineLevel="0" collapsed="false">
      <c r="A366" s="14" t="inlineStr">
        <is>
          <t xml:space="preserve">1.1</t>
        </is>
      </c>
      <c r="B366" s="14" t="inlineStr">
        <is>
          <t xml:space="preserve">6</t>
        </is>
      </c>
      <c r="C366" s="14" t="inlineStr">
        <is>
          <t xml:space="preserve">Затраты на строительство</t>
        </is>
      </c>
      <c r="D366" s="6" t="inlineStr">
        <is>
          <t xml:space="preserve"/>
        </is>
      </c>
      <c r="E366" s="6" t="inlineStr">
        <is>
          <t xml:space="preserve"/>
        </is>
      </c>
      <c r="F366" s="6" t="inlineStr">
        <is>
          <t xml:space="preserve"/>
        </is>
      </c>
      <c r="G366" s="6" t="inlineStr">
        <is>
          <t xml:space="preserve"/>
        </is>
      </c>
      <c r="H366" s="15" t="n">
        <v/>
      </c>
      <c r="I366" s="16" t="n" hidden="false">
        <v/>
      </c>
      <c r="J366" s="16" t="n" hidden="false">
        <v/>
      </c>
      <c r="K366" s="16" t="n" hidden="false">
        <v/>
      </c>
      <c r="L366" s="16" t="n" hidden="false">
        <f>L367</f>
        <v>12031392.4</v>
      </c>
      <c r="M366" s="16" t="n" hidden="false">
        <f>M367</f>
        <v>11341899.2</v>
      </c>
      <c r="N366" s="16" t="n" hidden="false">
        <f>N367</f>
        <v>23373291.6</v>
      </c>
    </row>
    <row r="367" customFormat="false" hidden="false" outlineLevel="0" collapsed="false">
      <c r="A367" s="14" t="inlineStr">
        <is>
          <t xml:space="preserve">1.1.1</t>
        </is>
      </c>
      <c r="B367" s="14" t="inlineStr">
        <is>
          <t xml:space="preserve"/>
        </is>
      </c>
      <c r="C367" s="14" t="inlineStr">
        <is>
          <t xml:space="preserve">СМР корпуса без отделки</t>
        </is>
      </c>
      <c r="D367" s="6" t="inlineStr">
        <is>
          <t xml:space="preserve"/>
        </is>
      </c>
      <c r="E367" s="6" t="inlineStr">
        <is>
          <t xml:space="preserve"/>
        </is>
      </c>
      <c r="F367" s="6" t="inlineStr">
        <is>
          <t xml:space="preserve"/>
        </is>
      </c>
      <c r="G367" s="6" t="inlineStr">
        <is>
          <t xml:space="preserve"/>
        </is>
      </c>
      <c r="H367" s="15" t="n">
        <v/>
      </c>
      <c r="I367" s="16" t="n" hidden="false">
        <v/>
      </c>
      <c r="J367" s="16" t="n" hidden="false">
        <v/>
      </c>
      <c r="K367" s="16" t="n" hidden="false">
        <v/>
      </c>
      <c r="L367" s="16" t="n" hidden="false">
        <f>L368+L373</f>
        <v>12031392.4</v>
      </c>
      <c r="M367" s="16" t="n" hidden="false">
        <f>M368+M373</f>
        <v>11341899.2</v>
      </c>
      <c r="N367" s="16" t="n" hidden="false">
        <f>N368+N373</f>
        <v>23373291.6</v>
      </c>
    </row>
    <row r="368" customFormat="false" hidden="false" outlineLevel="0" collapsed="false">
      <c r="A368" s="14" t="inlineStr">
        <is>
          <t xml:space="preserve">1.1.1.1</t>
        </is>
      </c>
      <c r="B368" s="14" t="inlineStr">
        <is>
          <t xml:space="preserve"/>
        </is>
      </c>
      <c r="C368" s="14" t="inlineStr">
        <is>
          <t xml:space="preserve">СМР надземной части корпуса (без отделки)</t>
        </is>
      </c>
      <c r="D368" s="6" t="inlineStr">
        <is>
          <t xml:space="preserve"/>
        </is>
      </c>
      <c r="E368" s="6" t="inlineStr">
        <is>
          <t xml:space="preserve"/>
        </is>
      </c>
      <c r="F368" s="6" t="inlineStr">
        <is>
          <t xml:space="preserve"/>
        </is>
      </c>
      <c r="G368" s="6" t="inlineStr">
        <is>
          <t xml:space="preserve"/>
        </is>
      </c>
      <c r="H368" s="15" t="n">
        <v/>
      </c>
      <c r="I368" s="16" t="n" hidden="false">
        <v/>
      </c>
      <c r="J368" s="16" t="n" hidden="false">
        <v/>
      </c>
      <c r="K368" s="16" t="n" hidden="false">
        <v/>
      </c>
      <c r="L368" s="16" t="n" hidden="false">
        <f>L369</f>
        <v>77700</v>
      </c>
      <c r="M368" s="16" t="n" hidden="false">
        <f>M369</f>
        <v>38035.2</v>
      </c>
      <c r="N368" s="16" t="n" hidden="false">
        <f>N369</f>
        <v>115735.2</v>
      </c>
    </row>
    <row r="369" customFormat="false" hidden="false" outlineLevel="0" collapsed="false">
      <c r="A369" s="14" t="inlineStr">
        <is>
          <t xml:space="preserve">1.1.1.1.1</t>
        </is>
      </c>
      <c r="B369" s="14" t="inlineStr">
        <is>
          <t xml:space="preserve"/>
        </is>
      </c>
      <c r="C369" s="14" t="inlineStr">
        <is>
          <t xml:space="preserve">Кровля</t>
        </is>
      </c>
      <c r="D369" s="6" t="inlineStr">
        <is>
          <t xml:space="preserve"/>
        </is>
      </c>
      <c r="E369" s="6" t="inlineStr">
        <is>
          <t xml:space="preserve"/>
        </is>
      </c>
      <c r="F369" s="6" t="inlineStr">
        <is>
          <t xml:space="preserve"/>
        </is>
      </c>
      <c r="G369" s="6" t="inlineStr">
        <is>
          <t xml:space="preserve"/>
        </is>
      </c>
      <c r="H369" s="15" t="n">
        <v/>
      </c>
      <c r="I369" s="16" t="n" hidden="false">
        <v/>
      </c>
      <c r="J369" s="16" t="n" hidden="false">
        <v/>
      </c>
      <c r="K369" s="16" t="n" hidden="false">
        <v/>
      </c>
      <c r="L369" s="16" t="n" hidden="false">
        <f>L370</f>
        <v>77700</v>
      </c>
      <c r="M369" s="16" t="n" hidden="false">
        <f>M370</f>
        <v>38035.2</v>
      </c>
      <c r="N369" s="16" t="n" hidden="false">
        <f>N370</f>
        <v>115735.2</v>
      </c>
    </row>
    <row r="370" customFormat="false" hidden="false" outlineLevel="0" collapsed="false">
      <c r="A370" s="14" t="inlineStr">
        <is>
          <t xml:space="preserve">1.1.1.1.1.1</t>
        </is>
      </c>
      <c r="B370" s="14" t="inlineStr">
        <is>
          <t xml:space="preserve"/>
        </is>
      </c>
      <c r="C370" s="14" t="inlineStr">
        <is>
          <t xml:space="preserve">Прочие работы</t>
        </is>
      </c>
      <c r="D370" s="6" t="inlineStr">
        <is>
          <t xml:space="preserve"/>
        </is>
      </c>
      <c r="E370" s="6" t="inlineStr">
        <is>
          <t xml:space="preserve"/>
        </is>
      </c>
      <c r="F370" s="6" t="inlineStr">
        <is>
          <t xml:space="preserve"/>
        </is>
      </c>
      <c r="G370" s="6" t="inlineStr">
        <is>
          <t xml:space="preserve"/>
        </is>
      </c>
      <c r="H370" s="15" t="n">
        <v/>
      </c>
      <c r="I370" s="16" t="n" hidden="false">
        <v/>
      </c>
      <c r="J370" s="16" t="n" hidden="false">
        <v/>
      </c>
      <c r="K370" s="16" t="n" hidden="false">
        <v/>
      </c>
      <c r="L370" s="16" t="n" hidden="false">
        <f>L371</f>
        <v>77700</v>
      </c>
      <c r="M370" s="16" t="n" hidden="false">
        <f>M371</f>
        <v>38035.2</v>
      </c>
      <c r="N370" s="16" t="n" hidden="false">
        <f>N371</f>
        <v>115735.2</v>
      </c>
    </row>
    <row r="371" customFormat="false" hidden="false" outlineLevel="0" collapsed="false">
      <c r="A371" s="18" t="inlineStr">
        <is>
          <t xml:space="preserve">1.1.1.1.1.1.1</t>
        </is>
      </c>
      <c r="B371" s="18" t="inlineStr">
        <is>
          <t xml:space="preserve"/>
        </is>
      </c>
      <c r="C371" s="18" t="inlineStr">
        <is>
          <t xml:space="preserve">Установка гильз для протяжки кабеля</t>
        </is>
      </c>
      <c r="D371" s="7" t="inlineStr">
        <is>
          <t xml:space="preserve"/>
        </is>
      </c>
      <c r="E371" s="7" t="inlineStr">
        <is>
          <t xml:space="preserve"/>
        </is>
      </c>
      <c r="F371" s="7" t="inlineStr">
        <is>
          <t xml:space="preserve">ШТ</t>
        </is>
      </c>
      <c r="G371" s="7" t="inlineStr">
        <is>
          <t xml:space="preserve">1</t>
        </is>
      </c>
      <c r="H371" s="8" t="n">
        <v>14</v>
      </c>
      <c r="I371" s="19" t="n" hidden="false">
        <f>ROUND((L372)/H371,2)</f>
        <v>5550</v>
      </c>
      <c r="J371" s="20" t="n" hidden="false">
        <v>2716.8</v>
      </c>
      <c r="K371" s="19" t="n" hidden="false">
        <f>I371+J371</f>
        <v>8266.8</v>
      </c>
      <c r="L371" s="19" t="n" hidden="false">
        <f>ROUND(H371*I371,2)</f>
        <v>77700</v>
      </c>
      <c r="M371" s="19" t="n" hidden="false">
        <f>ROUND(H371*J371,2)</f>
        <v>38035.2</v>
      </c>
      <c r="N371" s="19" t="n" hidden="false">
        <f>L371+M371</f>
        <v>115735.2</v>
      </c>
    </row>
    <row r="372" customFormat="false" hidden="false" outlineLevel="0" collapsed="false">
      <c r="A372" s="18" t="inlineStr">
        <is>
          <t xml:space="preserve">1.1.1.1.1.1.1.1</t>
        </is>
      </c>
      <c r="B372" s="18" t="inlineStr">
        <is>
          <t xml:space="preserve"/>
        </is>
      </c>
      <c r="C372" s="22" t="inlineStr">
        <is>
          <t xml:space="preserve">Проходка металлическая / ПГ1 50-1500</t>
        </is>
      </c>
      <c r="D372" s="7" t="inlineStr">
        <is>
          <t xml:space="preserve">Выход кабельных линий на кровлю</t>
        </is>
      </c>
      <c r="E372" s="7" t="inlineStr">
        <is>
          <t xml:space="preserve"/>
        </is>
      </c>
      <c r="F372" s="7" t="inlineStr">
        <is>
          <t xml:space="preserve">ШТ</t>
        </is>
      </c>
      <c r="G372" s="7" t="inlineStr">
        <is>
          <t xml:space="preserve">1</t>
        </is>
      </c>
      <c r="H372" s="8" t="n">
        <v>14</v>
      </c>
      <c r="I372" s="20" t="n" hidden="false">
        <v>5550</v>
      </c>
      <c r="J372" s="19" t="n" hidden="false">
        <v/>
      </c>
      <c r="K372" s="19" t="n" hidden="false">
        <f>I372+J372</f>
        <v>5550</v>
      </c>
      <c r="L372" s="19" t="n" hidden="false">
        <f>ROUND(H372*I372,2)</f>
        <v>77700</v>
      </c>
      <c r="M372" s="19" t="n" hidden="false">
        <v/>
      </c>
      <c r="N372" s="19" t="n" hidden="false">
        <f>L372+M372</f>
        <v>77700</v>
      </c>
    </row>
    <row r="373" customFormat="false" hidden="false" outlineLevel="0" collapsed="false">
      <c r="A373" s="14" t="inlineStr">
        <is>
          <t xml:space="preserve">1.1.1.2</t>
        </is>
      </c>
      <c r="B373" s="14" t="inlineStr">
        <is>
          <t xml:space="preserve"/>
        </is>
      </c>
      <c r="C373" s="14" t="inlineStr">
        <is>
          <t xml:space="preserve">Инженерные системы</t>
        </is>
      </c>
      <c r="D373" s="6" t="inlineStr">
        <is>
          <t xml:space="preserve"/>
        </is>
      </c>
      <c r="E373" s="6" t="inlineStr">
        <is>
          <t xml:space="preserve"/>
        </is>
      </c>
      <c r="F373" s="6" t="inlineStr">
        <is>
          <t xml:space="preserve"/>
        </is>
      </c>
      <c r="G373" s="6" t="inlineStr">
        <is>
          <t xml:space="preserve"/>
        </is>
      </c>
      <c r="H373" s="15" t="n">
        <v/>
      </c>
      <c r="I373" s="16" t="n" hidden="false">
        <v/>
      </c>
      <c r="J373" s="16" t="n" hidden="false">
        <v/>
      </c>
      <c r="K373" s="16" t="n" hidden="false">
        <v/>
      </c>
      <c r="L373" s="16" t="n" hidden="false">
        <f>L374</f>
        <v>11953692.4</v>
      </c>
      <c r="M373" s="16" t="n" hidden="false">
        <f>M374</f>
        <v>11303864</v>
      </c>
      <c r="N373" s="16" t="n" hidden="false">
        <f>N374</f>
        <v>23257556.4</v>
      </c>
    </row>
    <row r="374" customFormat="false" hidden="false" outlineLevel="0" collapsed="false">
      <c r="A374" s="14" t="inlineStr">
        <is>
          <t xml:space="preserve">1.1.1.2.1</t>
        </is>
      </c>
      <c r="B374" s="14" t="inlineStr">
        <is>
          <t xml:space="preserve"/>
        </is>
      </c>
      <c r="C374" s="14" t="inlineStr">
        <is>
          <t xml:space="preserve">Электроснабжение</t>
        </is>
      </c>
      <c r="D374" s="6" t="inlineStr">
        <is>
          <t xml:space="preserve"/>
        </is>
      </c>
      <c r="E374" s="6" t="inlineStr">
        <is>
          <t xml:space="preserve"/>
        </is>
      </c>
      <c r="F374" s="6" t="inlineStr">
        <is>
          <t xml:space="preserve"/>
        </is>
      </c>
      <c r="G374" s="6" t="inlineStr">
        <is>
          <t xml:space="preserve"/>
        </is>
      </c>
      <c r="H374" s="15" t="n">
        <v/>
      </c>
      <c r="I374" s="16" t="n" hidden="false">
        <v/>
      </c>
      <c r="J374" s="16" t="n" hidden="false">
        <v/>
      </c>
      <c r="K374" s="16" t="n" hidden="false">
        <v/>
      </c>
      <c r="L374" s="16" t="n" hidden="false">
        <f>L375+L510</f>
        <v>11953692.4</v>
      </c>
      <c r="M374" s="16" t="n" hidden="false">
        <f>M375+M510</f>
        <v>11303864</v>
      </c>
      <c r="N374" s="16" t="n" hidden="false">
        <f>N375+N510</f>
        <v>23257556.4</v>
      </c>
    </row>
    <row r="375" customFormat="false" hidden="false" outlineLevel="0" collapsed="false">
      <c r="A375" s="14" t="inlineStr">
        <is>
          <t xml:space="preserve">1.1.1.2.1.1</t>
        </is>
      </c>
      <c r="B375" s="14" t="inlineStr">
        <is>
          <t xml:space="preserve"/>
        </is>
      </c>
      <c r="C375" s="14" t="inlineStr">
        <is>
          <t xml:space="preserve">Электромонтажные работы в нежилой части</t>
        </is>
      </c>
      <c r="D375" s="6" t="inlineStr">
        <is>
          <t xml:space="preserve"/>
        </is>
      </c>
      <c r="E375" s="6" t="inlineStr">
        <is>
          <t xml:space="preserve"/>
        </is>
      </c>
      <c r="F375" s="6" t="inlineStr">
        <is>
          <t xml:space="preserve"/>
        </is>
      </c>
      <c r="G375" s="6" t="inlineStr">
        <is>
          <t xml:space="preserve"/>
        </is>
      </c>
      <c r="H375" s="15" t="n">
        <v/>
      </c>
      <c r="I375" s="16" t="n" hidden="false">
        <v/>
      </c>
      <c r="J375" s="16" t="n" hidden="false">
        <v/>
      </c>
      <c r="K375" s="16" t="n" hidden="false">
        <v/>
      </c>
      <c r="L375" s="16" t="n" hidden="false">
        <f>L376+L393+L421+L475+L493+L506</f>
        <v>11953692.4</v>
      </c>
      <c r="M375" s="16" t="n" hidden="false">
        <f>M376+M393+M421+M475+M493+M506</f>
        <v>9860099</v>
      </c>
      <c r="N375" s="16" t="n" hidden="false">
        <f>N376+N393+N421+N475+N493+N506</f>
        <v>21813791.4</v>
      </c>
    </row>
    <row r="376" customFormat="false" hidden="false" outlineLevel="0" collapsed="false">
      <c r="A376" s="14" t="inlineStr">
        <is>
          <t xml:space="preserve">1.1.1.2.1.1.1</t>
        </is>
      </c>
      <c r="B376" s="14" t="inlineStr">
        <is>
          <t xml:space="preserve"/>
        </is>
      </c>
      <c r="C376" s="14" t="inlineStr">
        <is>
          <t xml:space="preserve">Монтаж ВРУ</t>
        </is>
      </c>
      <c r="D376" s="6" t="inlineStr">
        <is>
          <t xml:space="preserve"/>
        </is>
      </c>
      <c r="E376" s="6" t="inlineStr">
        <is>
          <t xml:space="preserve"/>
        </is>
      </c>
      <c r="F376" s="6" t="inlineStr">
        <is>
          <t xml:space="preserve"/>
        </is>
      </c>
      <c r="G376" s="6" t="inlineStr">
        <is>
          <t xml:space="preserve"/>
        </is>
      </c>
      <c r="H376" s="15" t="n">
        <v/>
      </c>
      <c r="I376" s="16" t="n" hidden="false">
        <v/>
      </c>
      <c r="J376" s="16" t="n" hidden="false">
        <v/>
      </c>
      <c r="K376" s="16" t="n" hidden="false">
        <v/>
      </c>
      <c r="L376" s="16" t="n" hidden="false">
        <f>L377+L380+L382+L392</f>
        <v>50883.08</v>
      </c>
      <c r="M376" s="16" t="n" hidden="false">
        <f>M377+M380+M382+M392</f>
        <v>517227</v>
      </c>
      <c r="N376" s="16" t="n" hidden="false">
        <f>N377+N380+N382+N392</f>
        <v>568110.08</v>
      </c>
    </row>
    <row r="377" customFormat="false" hidden="false" outlineLevel="0" collapsed="false">
      <c r="A377" s="18" t="inlineStr">
        <is>
          <t xml:space="preserve">1.1.1.2.1.1.1.1</t>
        </is>
      </c>
      <c r="B377" s="18" t="inlineStr">
        <is>
          <t xml:space="preserve"/>
        </is>
      </c>
      <c r="C377" s="18" t="inlineStr">
        <is>
          <t xml:space="preserve">Установка и коммутация щитов ВРУ / 7 панелей</t>
        </is>
      </c>
      <c r="D377" s="7" t="inlineStr">
        <is>
          <t xml:space="preserve"/>
        </is>
      </c>
      <c r="E377" s="7" t="inlineStr">
        <is>
          <t xml:space="preserve">Выгружается из БО по объектам BIM-КЦ</t>
        </is>
      </c>
      <c r="F377" s="7" t="inlineStr">
        <is>
          <t xml:space="preserve">ШТ</t>
        </is>
      </c>
      <c r="G377" s="7" t="inlineStr">
        <is>
          <t xml:space="preserve">1</t>
        </is>
      </c>
      <c r="H377" s="8" t="n">
        <v>1</v>
      </c>
      <c r="I377" s="19" t="n" hidden="false">
        <f>ROUND((L378+L379)/H377,2)</f>
        <v>2361</v>
      </c>
      <c r="J377" s="20" t="n" hidden="false">
        <v>440448</v>
      </c>
      <c r="K377" s="19" t="n" hidden="false">
        <f>I377+J377</f>
        <v>442809</v>
      </c>
      <c r="L377" s="19" t="n" hidden="false">
        <f>ROUND(H377*I377,2)</f>
        <v>2361</v>
      </c>
      <c r="M377" s="19" t="n" hidden="false">
        <f>ROUND(H377*J377,2)</f>
        <v>440448</v>
      </c>
      <c r="N377" s="19" t="n" hidden="false">
        <f>L377+M377</f>
        <v>442809</v>
      </c>
    </row>
    <row r="378" customFormat="false" hidden="false" outlineLevel="0" collapsed="false">
      <c r="A378" s="18" t="inlineStr">
        <is>
          <t xml:space="preserve">1.1.1.2.1.1.1.1.1</t>
        </is>
      </c>
      <c r="B378" s="18" t="inlineStr">
        <is>
          <t xml:space="preserve"/>
        </is>
      </c>
      <c r="C378" s="22" t="inlineStr">
        <is>
          <t xml:space="preserve">Комплект наконечников и бирок для монтажа ВРУ_ / 7 панелей</t>
        </is>
      </c>
      <c r="D378" s="7" t="inlineStr">
        <is>
          <t xml:space="preserve"/>
        </is>
      </c>
      <c r="E378" s="7" t="inlineStr">
        <is>
          <t xml:space="preserve"/>
        </is>
      </c>
      <c r="F378" s="7" t="inlineStr">
        <is>
          <t xml:space="preserve">КОМПЛ</t>
        </is>
      </c>
      <c r="G378" s="7" t="inlineStr">
        <is>
          <t xml:space="preserve">1</t>
        </is>
      </c>
      <c r="H378" s="8" t="n">
        <v>1</v>
      </c>
      <c r="I378" s="20" t="n" hidden="false">
        <v>2360</v>
      </c>
      <c r="J378" s="19" t="n" hidden="false">
        <v/>
      </c>
      <c r="K378" s="19" t="n" hidden="false">
        <f>I378+J378</f>
        <v>2360</v>
      </c>
      <c r="L378" s="19" t="n" hidden="false">
        <f>ROUND(H378*I378,2)</f>
        <v>2360</v>
      </c>
      <c r="M378" s="19" t="n" hidden="false">
        <v/>
      </c>
      <c r="N378" s="19" t="n" hidden="false">
        <f>L378+M378</f>
        <v>2360</v>
      </c>
    </row>
    <row r="379" customFormat="false" hidden="false" outlineLevel="0" collapsed="false">
      <c r="A379" s="18" t="inlineStr">
        <is>
          <t xml:space="preserve">1.1.1.2.1.1.1.1.2</t>
        </is>
      </c>
      <c r="B379" s="18" t="inlineStr">
        <is>
          <t xml:space="preserve"/>
        </is>
      </c>
      <c r="C379" s="22" t="inlineStr">
        <is>
          <t xml:space="preserve">ВРУ (в соответствии со схемой) / МЭЛ_ / 7-панельный (к-т)</t>
        </is>
      </c>
      <c r="D379" s="7" t="inlineStr">
        <is>
          <t xml:space="preserve"/>
        </is>
      </c>
      <c r="E379" s="7" t="inlineStr">
        <is>
          <t xml:space="preserve"/>
        </is>
      </c>
      <c r="F379" s="7" t="inlineStr">
        <is>
          <t xml:space="preserve">ШТ</t>
        </is>
      </c>
      <c r="G379" s="7" t="inlineStr">
        <is>
          <t xml:space="preserve">1</t>
        </is>
      </c>
      <c r="H379" s="8" t="n">
        <v>1</v>
      </c>
      <c r="I379" s="23" t="n" hidden="false">
        <v>1</v>
      </c>
      <c r="J379" s="19" t="n" hidden="false">
        <v/>
      </c>
      <c r="K379" s="19" t="n" hidden="false">
        <f>I379+J379</f>
        <v>1</v>
      </c>
      <c r="L379" s="19" t="n" hidden="false">
        <f>ROUND(H379*I379,2)</f>
        <v>1</v>
      </c>
      <c r="M379" s="19" t="n" hidden="false">
        <v/>
      </c>
      <c r="N379" s="19" t="n" hidden="false">
        <f>L379+M379</f>
        <v>1</v>
      </c>
    </row>
    <row r="380" customFormat="false" hidden="false" outlineLevel="0" collapsed="false">
      <c r="A380" s="18" t="inlineStr">
        <is>
          <t xml:space="preserve">1.1.1.2.1.1.1.2</t>
        </is>
      </c>
      <c r="B380" s="18" t="inlineStr">
        <is>
          <t xml:space="preserve"/>
        </is>
      </c>
      <c r="C380" s="18" t="inlineStr">
        <is>
          <t xml:space="preserve">Комплектация щитов ВРУ</t>
        </is>
      </c>
      <c r="D380" s="7" t="inlineStr">
        <is>
          <t xml:space="preserve"/>
        </is>
      </c>
      <c r="E380" s="7" t="inlineStr">
        <is>
          <t xml:space="preserve"/>
        </is>
      </c>
      <c r="F380" s="7" t="inlineStr">
        <is>
          <t xml:space="preserve">ШТ</t>
        </is>
      </c>
      <c r="G380" s="7" t="inlineStr">
        <is>
          <t xml:space="preserve">1</t>
        </is>
      </c>
      <c r="H380" s="8" t="n">
        <v>7</v>
      </c>
      <c r="I380" s="19" t="n" hidden="false">
        <f>ROUND((L381)/H380,2)</f>
        <v>2076</v>
      </c>
      <c r="J380" s="20" t="n" hidden="false">
        <v>3200</v>
      </c>
      <c r="K380" s="19" t="n" hidden="false">
        <f>I380+J380</f>
        <v>5276</v>
      </c>
      <c r="L380" s="19" t="n" hidden="false">
        <f>ROUND(H380*I380,2)</f>
        <v>14532</v>
      </c>
      <c r="M380" s="19" t="n" hidden="false">
        <f>ROUND(H380*J380,2)</f>
        <v>22400</v>
      </c>
      <c r="N380" s="19" t="n" hidden="false">
        <f>L380+M380</f>
        <v>36932</v>
      </c>
    </row>
    <row r="381" customFormat="false" hidden="false" outlineLevel="0" collapsed="false">
      <c r="A381" s="18" t="inlineStr">
        <is>
          <t xml:space="preserve">1.1.1.2.1.1.1.2.1</t>
        </is>
      </c>
      <c r="B381" s="18" t="inlineStr">
        <is>
          <t xml:space="preserve"/>
        </is>
      </c>
      <c r="C381" s="22" t="inlineStr">
        <is>
          <t xml:space="preserve">Автоматическая установка пожаротушения_ / ОСП-2</t>
        </is>
      </c>
      <c r="D381" s="7" t="inlineStr">
        <is>
          <t xml:space="preserve"/>
        </is>
      </c>
      <c r="E381" s="7" t="inlineStr">
        <is>
          <t xml:space="preserve"/>
        </is>
      </c>
      <c r="F381" s="7" t="inlineStr">
        <is>
          <t xml:space="preserve">ШТ</t>
        </is>
      </c>
      <c r="G381" s="7" t="inlineStr">
        <is>
          <t xml:space="preserve">1</t>
        </is>
      </c>
      <c r="H381" s="8" t="n">
        <v>7</v>
      </c>
      <c r="I381" s="20" t="n" hidden="false">
        <v>2076</v>
      </c>
      <c r="J381" s="19" t="n" hidden="false">
        <v/>
      </c>
      <c r="K381" s="19" t="n" hidden="false">
        <f>I381+J381</f>
        <v>2076</v>
      </c>
      <c r="L381" s="19" t="n" hidden="false">
        <f>ROUND(H381*I381,2)</f>
        <v>14532</v>
      </c>
      <c r="M381" s="19" t="n" hidden="false">
        <v/>
      </c>
      <c r="N381" s="19" t="n" hidden="false">
        <f>L381+M381</f>
        <v>14532</v>
      </c>
    </row>
    <row r="382" customFormat="false" hidden="false" outlineLevel="0" collapsed="false">
      <c r="A382" s="18" t="inlineStr">
        <is>
          <t xml:space="preserve">1.1.1.2.1.1.1.3</t>
        </is>
      </c>
      <c r="B382" s="18" t="inlineStr">
        <is>
          <t xml:space="preserve"/>
        </is>
      </c>
      <c r="C382" s="18" t="inlineStr">
        <is>
          <t xml:space="preserve">Средства защиты</t>
        </is>
      </c>
      <c r="D382" s="7" t="inlineStr">
        <is>
          <t xml:space="preserve"/>
        </is>
      </c>
      <c r="E382" s="7" t="inlineStr">
        <is>
          <t xml:space="preserve"/>
        </is>
      </c>
      <c r="F382" s="7" t="inlineStr">
        <is>
          <t xml:space="preserve">ШТ</t>
        </is>
      </c>
      <c r="G382" s="7" t="inlineStr">
        <is>
          <t xml:space="preserve">1</t>
        </is>
      </c>
      <c r="H382" s="8" t="n">
        <v>16</v>
      </c>
      <c r="I382" s="19" t="n" hidden="false">
        <f>ROUND((L383+L384+L385+L386+L387+L388+L389+L390+L391)/H382,2)</f>
        <v>2124.38</v>
      </c>
      <c r="J382" s="20" t="n" hidden="false">
        <v>1</v>
      </c>
      <c r="K382" s="19" t="n" hidden="false">
        <f>I382+J382</f>
        <v>2125.38</v>
      </c>
      <c r="L382" s="19" t="n" hidden="false">
        <f>ROUND(H382*I382,2)</f>
        <v>33990.08</v>
      </c>
      <c r="M382" s="19" t="n" hidden="false">
        <f>ROUND(H382*J382,2)</f>
        <v>16</v>
      </c>
      <c r="N382" s="19" t="n" hidden="false">
        <f>L382+M382</f>
        <v>34006.08</v>
      </c>
    </row>
    <row r="383" customFormat="false" hidden="false" outlineLevel="0" collapsed="false">
      <c r="A383" s="18" t="inlineStr">
        <is>
          <t xml:space="preserve">1.1.1.2.1.1.1.3.1</t>
        </is>
      </c>
      <c r="B383" s="18" t="inlineStr">
        <is>
          <t xml:space="preserve"/>
        </is>
      </c>
      <c r="C383" s="22" t="inlineStr">
        <is>
          <t xml:space="preserve">Заземления переносные_</t>
        </is>
      </c>
      <c r="D383" s="7" t="inlineStr">
        <is>
          <t xml:space="preserve"/>
        </is>
      </c>
      <c r="E383" s="7" t="inlineStr">
        <is>
          <t xml:space="preserve"/>
        </is>
      </c>
      <c r="F383" s="7" t="inlineStr">
        <is>
          <t xml:space="preserve">КОМПЛ</t>
        </is>
      </c>
      <c r="G383" s="7" t="inlineStr">
        <is>
          <t xml:space="preserve">1</t>
        </is>
      </c>
      <c r="H383" s="8" t="n">
        <v>2</v>
      </c>
      <c r="I383" s="20" t="n" hidden="false">
        <v>5250</v>
      </c>
      <c r="J383" s="19" t="n" hidden="false">
        <v/>
      </c>
      <c r="K383" s="19" t="n" hidden="false">
        <f>I383+J383</f>
        <v>5250</v>
      </c>
      <c r="L383" s="19" t="n" hidden="false">
        <f>ROUND(H383*I383,2)</f>
        <v>10500</v>
      </c>
      <c r="M383" s="19" t="n" hidden="false">
        <v/>
      </c>
      <c r="N383" s="19" t="n" hidden="false">
        <f>L383+M383</f>
        <v>10500</v>
      </c>
    </row>
    <row r="384" customFormat="false" hidden="false" outlineLevel="0" collapsed="false">
      <c r="A384" s="18" t="inlineStr">
        <is>
          <t xml:space="preserve">1.1.1.2.1.1.1.3.2</t>
        </is>
      </c>
      <c r="B384" s="18" t="inlineStr">
        <is>
          <t xml:space="preserve"/>
        </is>
      </c>
      <c r="C384" s="22" t="inlineStr">
        <is>
          <t xml:space="preserve">Аптечка_</t>
        </is>
      </c>
      <c r="D384" s="7" t="inlineStr">
        <is>
          <t xml:space="preserve"/>
        </is>
      </c>
      <c r="E384" s="7" t="inlineStr">
        <is>
          <t xml:space="preserve"/>
        </is>
      </c>
      <c r="F384" s="7" t="inlineStr">
        <is>
          <t xml:space="preserve">ШТ</t>
        </is>
      </c>
      <c r="G384" s="7" t="inlineStr">
        <is>
          <t xml:space="preserve">1</t>
        </is>
      </c>
      <c r="H384" s="8" t="n">
        <v>1</v>
      </c>
      <c r="I384" s="20" t="n" hidden="false">
        <v>1550</v>
      </c>
      <c r="J384" s="19" t="n" hidden="false">
        <v/>
      </c>
      <c r="K384" s="19" t="n" hidden="false">
        <f>I384+J384</f>
        <v>1550</v>
      </c>
      <c r="L384" s="19" t="n" hidden="false">
        <f>ROUND(H384*I384,2)</f>
        <v>1550</v>
      </c>
      <c r="M384" s="19" t="n" hidden="false">
        <v/>
      </c>
      <c r="N384" s="19" t="n" hidden="false">
        <f>L384+M384</f>
        <v>1550</v>
      </c>
    </row>
    <row r="385" customFormat="false" hidden="false" outlineLevel="0" collapsed="false">
      <c r="A385" s="18" t="inlineStr">
        <is>
          <t xml:space="preserve">1.1.1.2.1.1.1.3.3</t>
        </is>
      </c>
      <c r="B385" s="18" t="inlineStr">
        <is>
          <t xml:space="preserve"/>
        </is>
      </c>
      <c r="C385" s="22" t="inlineStr">
        <is>
          <t xml:space="preserve">Защитные очки</t>
        </is>
      </c>
      <c r="D385" s="7" t="inlineStr">
        <is>
          <t xml:space="preserve"/>
        </is>
      </c>
      <c r="E385" s="7" t="inlineStr">
        <is>
          <t xml:space="preserve"/>
        </is>
      </c>
      <c r="F385" s="7" t="inlineStr">
        <is>
          <t xml:space="preserve">ШТ</t>
        </is>
      </c>
      <c r="G385" s="7" t="inlineStr">
        <is>
          <t xml:space="preserve">1</t>
        </is>
      </c>
      <c r="H385" s="8" t="n">
        <v>1</v>
      </c>
      <c r="I385" s="20" t="n" hidden="false">
        <v>347</v>
      </c>
      <c r="J385" s="19" t="n" hidden="false">
        <v/>
      </c>
      <c r="K385" s="19" t="n" hidden="false">
        <f>I385+J385</f>
        <v>347</v>
      </c>
      <c r="L385" s="19" t="n" hidden="false">
        <f>ROUND(H385*I385,2)</f>
        <v>347</v>
      </c>
      <c r="M385" s="19" t="n" hidden="false">
        <v/>
      </c>
      <c r="N385" s="19" t="n" hidden="false">
        <f>L385+M385</f>
        <v>347</v>
      </c>
    </row>
    <row r="386" customFormat="false" hidden="false" outlineLevel="0" collapsed="false">
      <c r="A386" s="18" t="inlineStr">
        <is>
          <t xml:space="preserve">1.1.1.2.1.1.1.3.4</t>
        </is>
      </c>
      <c r="B386" s="18" t="inlineStr">
        <is>
          <t xml:space="preserve"/>
        </is>
      </c>
      <c r="C386" s="22" t="inlineStr">
        <is>
          <t xml:space="preserve">Диэлектрические галоши_</t>
        </is>
      </c>
      <c r="D386" s="7" t="inlineStr">
        <is>
          <t xml:space="preserve"/>
        </is>
      </c>
      <c r="E386" s="7" t="inlineStr">
        <is>
          <t xml:space="preserve"/>
        </is>
      </c>
      <c r="F386" s="7" t="inlineStr">
        <is>
          <t xml:space="preserve">ШТ</t>
        </is>
      </c>
      <c r="G386" s="7" t="inlineStr">
        <is>
          <t xml:space="preserve">1</t>
        </is>
      </c>
      <c r="H386" s="8" t="n">
        <v>2</v>
      </c>
      <c r="I386" s="20" t="n" hidden="false">
        <v>766</v>
      </c>
      <c r="J386" s="19" t="n" hidden="false">
        <v/>
      </c>
      <c r="K386" s="19" t="n" hidden="false">
        <f>I386+J386</f>
        <v>766</v>
      </c>
      <c r="L386" s="19" t="n" hidden="false">
        <f>ROUND(H386*I386,2)</f>
        <v>1532</v>
      </c>
      <c r="M386" s="19" t="n" hidden="false">
        <v/>
      </c>
      <c r="N386" s="19" t="n" hidden="false">
        <f>L386+M386</f>
        <v>1532</v>
      </c>
    </row>
    <row r="387" customFormat="false" hidden="false" outlineLevel="0" collapsed="false">
      <c r="A387" s="18" t="inlineStr">
        <is>
          <t xml:space="preserve">1.1.1.2.1.1.1.3.5</t>
        </is>
      </c>
      <c r="B387" s="18" t="inlineStr">
        <is>
          <t xml:space="preserve"/>
        </is>
      </c>
      <c r="C387" s="22" t="inlineStr">
        <is>
          <t xml:space="preserve">Диэлектрические ковры_ /  800х1500 мм</t>
        </is>
      </c>
      <c r="D387" s="7" t="inlineStr">
        <is>
          <t xml:space="preserve"/>
        </is>
      </c>
      <c r="E387" s="7" t="inlineStr">
        <is>
          <t xml:space="preserve"/>
        </is>
      </c>
      <c r="F387" s="7" t="inlineStr">
        <is>
          <t xml:space="preserve">ШТ</t>
        </is>
      </c>
      <c r="G387" s="7" t="inlineStr">
        <is>
          <t xml:space="preserve">1</t>
        </is>
      </c>
      <c r="H387" s="8" t="n">
        <v>3</v>
      </c>
      <c r="I387" s="20" t="n" hidden="false">
        <v>2800</v>
      </c>
      <c r="J387" s="19" t="n" hidden="false">
        <v/>
      </c>
      <c r="K387" s="19" t="n" hidden="false">
        <f>I387+J387</f>
        <v>2800</v>
      </c>
      <c r="L387" s="19" t="n" hidden="false">
        <f>ROUND(H387*I387,2)</f>
        <v>8400</v>
      </c>
      <c r="M387" s="19" t="n" hidden="false">
        <v/>
      </c>
      <c r="N387" s="19" t="n" hidden="false">
        <f>L387+M387</f>
        <v>8400</v>
      </c>
    </row>
    <row r="388" customFormat="false" hidden="false" outlineLevel="0" collapsed="false">
      <c r="A388" s="18" t="inlineStr">
        <is>
          <t xml:space="preserve">1.1.1.2.1.1.1.3.6</t>
        </is>
      </c>
      <c r="B388" s="18" t="inlineStr">
        <is>
          <t xml:space="preserve"/>
        </is>
      </c>
      <c r="C388" s="22" t="inlineStr">
        <is>
          <t xml:space="preserve">Указатель напряжения_ / 10-500 В</t>
        </is>
      </c>
      <c r="D388" s="7" t="inlineStr">
        <is>
          <t xml:space="preserve">МИН-2 ТУ 25-04-84</t>
        </is>
      </c>
      <c r="E388" s="7" t="inlineStr">
        <is>
          <t xml:space="preserve"/>
        </is>
      </c>
      <c r="F388" s="7" t="inlineStr">
        <is>
          <t xml:space="preserve">ШТ</t>
        </is>
      </c>
      <c r="G388" s="7" t="inlineStr">
        <is>
          <t xml:space="preserve">1</t>
        </is>
      </c>
      <c r="H388" s="8" t="n">
        <v>2</v>
      </c>
      <c r="I388" s="20" t="n" hidden="false">
        <v>3500</v>
      </c>
      <c r="J388" s="19" t="n" hidden="false">
        <v/>
      </c>
      <c r="K388" s="19" t="n" hidden="false">
        <f>I388+J388</f>
        <v>3500</v>
      </c>
      <c r="L388" s="19" t="n" hidden="false">
        <f>ROUND(H388*I388,2)</f>
        <v>7000</v>
      </c>
      <c r="M388" s="19" t="n" hidden="false">
        <v/>
      </c>
      <c r="N388" s="19" t="n" hidden="false">
        <f>L388+M388</f>
        <v>7000</v>
      </c>
    </row>
    <row r="389" customFormat="false" hidden="false" outlineLevel="0" collapsed="false">
      <c r="A389" s="18" t="inlineStr">
        <is>
          <t xml:space="preserve">1.1.1.2.1.1.1.3.7</t>
        </is>
      </c>
      <c r="B389" s="18" t="inlineStr">
        <is>
          <t xml:space="preserve"/>
        </is>
      </c>
      <c r="C389" s="22" t="inlineStr">
        <is>
          <t xml:space="preserve">Перчатки диэлектрические до 1 кВ/Безшовные</t>
        </is>
      </c>
      <c r="D389" s="7" t="inlineStr">
        <is>
          <t xml:space="preserve"/>
        </is>
      </c>
      <c r="E389" s="7" t="inlineStr">
        <is>
          <t xml:space="preserve"/>
        </is>
      </c>
      <c r="F389" s="7" t="inlineStr">
        <is>
          <t xml:space="preserve">ПАР</t>
        </is>
      </c>
      <c r="G389" s="7" t="inlineStr">
        <is>
          <t xml:space="preserve">1</t>
        </is>
      </c>
      <c r="H389" s="8" t="n">
        <v>2</v>
      </c>
      <c r="I389" s="20" t="n" hidden="false">
        <v>850</v>
      </c>
      <c r="J389" s="19" t="n" hidden="false">
        <v/>
      </c>
      <c r="K389" s="19" t="n" hidden="false">
        <f>I389+J389</f>
        <v>850</v>
      </c>
      <c r="L389" s="19" t="n" hidden="false">
        <f>ROUND(H389*I389,2)</f>
        <v>1700</v>
      </c>
      <c r="M389" s="19" t="n" hidden="false">
        <v/>
      </c>
      <c r="N389" s="19" t="n" hidden="false">
        <f>L389+M389</f>
        <v>1700</v>
      </c>
    </row>
    <row r="390" customFormat="false" hidden="false" outlineLevel="0" collapsed="false">
      <c r="A390" s="18" t="inlineStr">
        <is>
          <t xml:space="preserve">1.1.1.2.1.1.1.3.8</t>
        </is>
      </c>
      <c r="B390" s="18" t="inlineStr">
        <is>
          <t xml:space="preserve"/>
        </is>
      </c>
      <c r="C390" s="22" t="inlineStr">
        <is>
          <t xml:space="preserve">Огнетушитель_ / углекислотный ОУ-2</t>
        </is>
      </c>
      <c r="D390" s="7" t="inlineStr">
        <is>
          <t xml:space="preserve"/>
        </is>
      </c>
      <c r="E390" s="7" t="inlineStr">
        <is>
          <t xml:space="preserve"/>
        </is>
      </c>
      <c r="F390" s="7" t="inlineStr">
        <is>
          <t xml:space="preserve">ШТ</t>
        </is>
      </c>
      <c r="G390" s="7" t="inlineStr">
        <is>
          <t xml:space="preserve">1</t>
        </is>
      </c>
      <c r="H390" s="8" t="n">
        <v>1</v>
      </c>
      <c r="I390" s="23" t="n" hidden="false">
        <v>961</v>
      </c>
      <c r="J390" s="19" t="n" hidden="false">
        <v/>
      </c>
      <c r="K390" s="19" t="n" hidden="false">
        <f>I390+J390</f>
        <v>961</v>
      </c>
      <c r="L390" s="19" t="n" hidden="false">
        <f>ROUND(H390*I390,2)</f>
        <v>961</v>
      </c>
      <c r="M390" s="19" t="n" hidden="false">
        <v/>
      </c>
      <c r="N390" s="19" t="n" hidden="false">
        <f>L390+M390</f>
        <v>961</v>
      </c>
    </row>
    <row r="391" customFormat="false" hidden="false" outlineLevel="0" collapsed="false">
      <c r="A391" s="18" t="inlineStr">
        <is>
          <t xml:space="preserve">1.1.1.2.1.1.1.3.9</t>
        </is>
      </c>
      <c r="B391" s="18" t="inlineStr">
        <is>
          <t xml:space="preserve"/>
        </is>
      </c>
      <c r="C391" s="22" t="inlineStr">
        <is>
          <t xml:space="preserve">Огнетушитель_ / углекислотный ОУ-3</t>
        </is>
      </c>
      <c r="D391" s="7" t="inlineStr">
        <is>
          <t xml:space="preserve"/>
        </is>
      </c>
      <c r="E391" s="7" t="inlineStr">
        <is>
          <t xml:space="preserve"/>
        </is>
      </c>
      <c r="F391" s="7" t="inlineStr">
        <is>
          <t xml:space="preserve">ШТ</t>
        </is>
      </c>
      <c r="G391" s="7" t="inlineStr">
        <is>
          <t xml:space="preserve">1</t>
        </is>
      </c>
      <c r="H391" s="8" t="n">
        <v>1</v>
      </c>
      <c r="I391" s="20" t="n" hidden="false">
        <v>2000</v>
      </c>
      <c r="J391" s="19" t="n" hidden="false">
        <v/>
      </c>
      <c r="K391" s="19" t="n" hidden="false">
        <f>I391+J391</f>
        <v>2000</v>
      </c>
      <c r="L391" s="19" t="n" hidden="false">
        <f>ROUND(H391*I391,2)</f>
        <v>2000</v>
      </c>
      <c r="M391" s="19" t="n" hidden="false">
        <v/>
      </c>
      <c r="N391" s="19" t="n" hidden="false">
        <f>L391+M391</f>
        <v>2000</v>
      </c>
    </row>
    <row r="392" customFormat="false" hidden="false" outlineLevel="0" collapsed="false">
      <c r="A392" s="18" t="inlineStr">
        <is>
          <t xml:space="preserve">1.1.1.2.1.1.1.4</t>
        </is>
      </c>
      <c r="B392" s="18" t="inlineStr">
        <is>
          <t xml:space="preserve"/>
        </is>
      </c>
      <c r="C392" s="18" t="inlineStr">
        <is>
          <t xml:space="preserve">Пуско-наладочные работы ВРУ</t>
        </is>
      </c>
      <c r="D392" s="7" t="inlineStr">
        <is>
          <t xml:space="preserve"/>
        </is>
      </c>
      <c r="E392" s="7" t="inlineStr">
        <is>
          <t xml:space="preserve"/>
        </is>
      </c>
      <c r="F392" s="7" t="inlineStr">
        <is>
          <t xml:space="preserve">ШТ</t>
        </is>
      </c>
      <c r="G392" s="7" t="inlineStr">
        <is>
          <t xml:space="preserve">1</t>
        </is>
      </c>
      <c r="H392" s="8" t="n">
        <v>1</v>
      </c>
      <c r="I392" s="19" t="n" hidden="false">
        <v/>
      </c>
      <c r="J392" s="20" t="n" hidden="false">
        <v>54363</v>
      </c>
      <c r="K392" s="19" t="n" hidden="false">
        <f>I392+J392</f>
        <v>54363</v>
      </c>
      <c r="L392" s="19" t="n" hidden="false">
        <v/>
      </c>
      <c r="M392" s="19" t="n" hidden="false">
        <f>ROUND(H392*J392,2)</f>
        <v>54363</v>
      </c>
      <c r="N392" s="19" t="n" hidden="false">
        <f>L392+M392</f>
        <v>54363</v>
      </c>
    </row>
    <row r="393" customFormat="false" hidden="false" outlineLevel="0" collapsed="false">
      <c r="A393" s="14" t="inlineStr">
        <is>
          <t xml:space="preserve">1.1.1.2.1.1.2</t>
        </is>
      </c>
      <c r="B393" s="14" t="inlineStr">
        <is>
          <t xml:space="preserve"/>
        </is>
      </c>
      <c r="C393" s="14" t="inlineStr">
        <is>
          <t xml:space="preserve">Монтаж щитового оборудования</t>
        </is>
      </c>
      <c r="D393" s="6" t="inlineStr">
        <is>
          <t xml:space="preserve"/>
        </is>
      </c>
      <c r="E393" s="6" t="inlineStr">
        <is>
          <t xml:space="preserve"/>
        </is>
      </c>
      <c r="F393" s="6" t="inlineStr">
        <is>
          <t xml:space="preserve"/>
        </is>
      </c>
      <c r="G393" s="6" t="inlineStr">
        <is>
          <t xml:space="preserve"/>
        </is>
      </c>
      <c r="H393" s="15" t="n">
        <v/>
      </c>
      <c r="I393" s="16" t="n" hidden="false">
        <v/>
      </c>
      <c r="J393" s="16" t="n" hidden="false">
        <v/>
      </c>
      <c r="K393" s="16" t="n" hidden="false">
        <v/>
      </c>
      <c r="L393" s="16" t="n" hidden="false">
        <f>L394+L403+L405+L411</f>
        <v>379874</v>
      </c>
      <c r="M393" s="16" t="n" hidden="false">
        <f>M394+M403+M405+M411</f>
        <v>393475.2</v>
      </c>
      <c r="N393" s="16" t="n" hidden="false">
        <f>N394+N403+N405+N411</f>
        <v>773349.2</v>
      </c>
    </row>
    <row r="394" customFormat="false" hidden="false" outlineLevel="0" collapsed="false">
      <c r="A394" s="18" t="inlineStr">
        <is>
          <t xml:space="preserve">1.1.1.2.1.1.2.1</t>
        </is>
      </c>
      <c r="B394" s="18" t="inlineStr">
        <is>
          <t xml:space="preserve"/>
        </is>
      </c>
      <c r="C394" s="18" t="inlineStr">
        <is>
          <t xml:space="preserve">Монтаж щита, шкафа распределительного, учетного</t>
        </is>
      </c>
      <c r="D394" s="7" t="inlineStr">
        <is>
          <t xml:space="preserve"/>
        </is>
      </c>
      <c r="E394" s="7" t="inlineStr">
        <is>
          <t xml:space="preserve">Выгружается из БО по объектам BIM-КЦ</t>
        </is>
      </c>
      <c r="F394" s="7" t="inlineStr">
        <is>
          <t xml:space="preserve">ШТ</t>
        </is>
      </c>
      <c r="G394" s="7" t="inlineStr">
        <is>
          <t xml:space="preserve">1</t>
        </is>
      </c>
      <c r="H394" s="8" t="n">
        <v>8</v>
      </c>
      <c r="I394" s="19" t="n" hidden="false">
        <f>ROUND((L395+L396+L397+L398+L399+L400+L401+L402)/H394,2)</f>
        <v>1</v>
      </c>
      <c r="J394" s="20" t="n" hidden="false">
        <v>16100.8</v>
      </c>
      <c r="K394" s="19" t="n" hidden="false">
        <f>I394+J394</f>
        <v>16101.8</v>
      </c>
      <c r="L394" s="19" t="n" hidden="false">
        <f>ROUND(H394*I394,2)</f>
        <v>8</v>
      </c>
      <c r="M394" s="19" t="n" hidden="false">
        <f>ROUND(H394*J394,2)</f>
        <v>128806.4</v>
      </c>
      <c r="N394" s="19" t="n" hidden="false">
        <f>L394+M394</f>
        <v>128814.4</v>
      </c>
    </row>
    <row r="395" customFormat="false" hidden="false" outlineLevel="0" collapsed="false">
      <c r="A395" s="18" t="inlineStr">
        <is>
          <t xml:space="preserve">1.1.1.2.1.1.2.1.1</t>
        </is>
      </c>
      <c r="B395" s="18" t="inlineStr">
        <is>
          <t xml:space="preserve"/>
        </is>
      </c>
      <c r="C395" s="22" t="inlineStr">
        <is>
          <t xml:space="preserve">Щит силовой (в соответствии со схемой)_ / МЭЛ</t>
        </is>
      </c>
      <c r="D395" s="7" t="inlineStr">
        <is>
          <t xml:space="preserve">ЩСК 4.1</t>
        </is>
      </c>
      <c r="E395" s="7" t="inlineStr">
        <is>
          <t xml:space="preserve"/>
        </is>
      </c>
      <c r="F395" s="7" t="inlineStr">
        <is>
          <t xml:space="preserve">ШТ</t>
        </is>
      </c>
      <c r="G395" s="7" t="inlineStr">
        <is>
          <t xml:space="preserve">1</t>
        </is>
      </c>
      <c r="H395" s="8" t="n">
        <v>1</v>
      </c>
      <c r="I395" s="23" t="n" hidden="false">
        <v>1</v>
      </c>
      <c r="J395" s="19" t="n" hidden="false">
        <v/>
      </c>
      <c r="K395" s="19" t="n" hidden="false">
        <f>I395+J395</f>
        <v>1</v>
      </c>
      <c r="L395" s="19" t="n" hidden="false">
        <f>ROUND(H395*I395,2)</f>
        <v>1</v>
      </c>
      <c r="M395" s="19" t="n" hidden="false">
        <v/>
      </c>
      <c r="N395" s="19" t="n" hidden="false">
        <f>L395+M395</f>
        <v>1</v>
      </c>
    </row>
    <row r="396" customFormat="false" hidden="false" outlineLevel="0" collapsed="false">
      <c r="A396" s="18" t="inlineStr">
        <is>
          <t xml:space="preserve">1.1.1.2.1.1.2.1.2</t>
        </is>
      </c>
      <c r="B396" s="18" t="inlineStr">
        <is>
          <t xml:space="preserve"/>
        </is>
      </c>
      <c r="C396" s="22" t="inlineStr">
        <is>
          <t xml:space="preserve">Щит силовой (в соответствии со схемой)_ / МЭЛ</t>
        </is>
      </c>
      <c r="D396" s="7" t="inlineStr">
        <is>
          <t xml:space="preserve">ЩСА</t>
        </is>
      </c>
      <c r="E396" s="7" t="inlineStr">
        <is>
          <t xml:space="preserve"/>
        </is>
      </c>
      <c r="F396" s="7" t="inlineStr">
        <is>
          <t xml:space="preserve">ШТ</t>
        </is>
      </c>
      <c r="G396" s="7" t="inlineStr">
        <is>
          <t xml:space="preserve">1</t>
        </is>
      </c>
      <c r="H396" s="8" t="n">
        <v>1</v>
      </c>
      <c r="I396" s="23" t="n" hidden="false">
        <v>1</v>
      </c>
      <c r="J396" s="19" t="n" hidden="false">
        <v/>
      </c>
      <c r="K396" s="19" t="n" hidden="false">
        <f>I396+J396</f>
        <v>1</v>
      </c>
      <c r="L396" s="19" t="n" hidden="false">
        <f>ROUND(H396*I396,2)</f>
        <v>1</v>
      </c>
      <c r="M396" s="19" t="n" hidden="false">
        <v/>
      </c>
      <c r="N396" s="19" t="n" hidden="false">
        <f>L396+M396</f>
        <v>1</v>
      </c>
    </row>
    <row r="397" customFormat="false" hidden="false" outlineLevel="0" collapsed="false">
      <c r="A397" s="18" t="inlineStr">
        <is>
          <t xml:space="preserve">1.1.1.2.1.1.2.1.3</t>
        </is>
      </c>
      <c r="B397" s="18" t="inlineStr">
        <is>
          <t xml:space="preserve"/>
        </is>
      </c>
      <c r="C397" s="22" t="inlineStr">
        <is>
          <t xml:space="preserve">Щит силовой (в соответствии со схемой)_ / МЭЛ</t>
        </is>
      </c>
      <c r="D397" s="7" t="inlineStr">
        <is>
          <t xml:space="preserve">ЩСК 2.2</t>
        </is>
      </c>
      <c r="E397" s="7" t="inlineStr">
        <is>
          <t xml:space="preserve"/>
        </is>
      </c>
      <c r="F397" s="7" t="inlineStr">
        <is>
          <t xml:space="preserve">ШТ</t>
        </is>
      </c>
      <c r="G397" s="7" t="inlineStr">
        <is>
          <t xml:space="preserve">1</t>
        </is>
      </c>
      <c r="H397" s="8" t="n">
        <v>1</v>
      </c>
      <c r="I397" s="23" t="n" hidden="false">
        <v>1</v>
      </c>
      <c r="J397" s="19" t="n" hidden="false">
        <v/>
      </c>
      <c r="K397" s="19" t="n" hidden="false">
        <f>I397+J397</f>
        <v>1</v>
      </c>
      <c r="L397" s="19" t="n" hidden="false">
        <f>ROUND(H397*I397,2)</f>
        <v>1</v>
      </c>
      <c r="M397" s="19" t="n" hidden="false">
        <v/>
      </c>
      <c r="N397" s="19" t="n" hidden="false">
        <f>L397+M397</f>
        <v>1</v>
      </c>
    </row>
    <row r="398" customFormat="false" hidden="false" outlineLevel="0" collapsed="false">
      <c r="A398" s="18" t="inlineStr">
        <is>
          <t xml:space="preserve">1.1.1.2.1.1.2.1.4</t>
        </is>
      </c>
      <c r="B398" s="18" t="inlineStr">
        <is>
          <t xml:space="preserve"/>
        </is>
      </c>
      <c r="C398" s="22" t="inlineStr">
        <is>
          <t xml:space="preserve">Щит силовой (в соответствии со схемой)_ / МЭЛ</t>
        </is>
      </c>
      <c r="D398" s="7" t="inlineStr">
        <is>
          <t xml:space="preserve">ЩСК 3.2</t>
        </is>
      </c>
      <c r="E398" s="7" t="inlineStr">
        <is>
          <t xml:space="preserve"/>
        </is>
      </c>
      <c r="F398" s="7" t="inlineStr">
        <is>
          <t xml:space="preserve">ШТ</t>
        </is>
      </c>
      <c r="G398" s="7" t="inlineStr">
        <is>
          <t xml:space="preserve">1</t>
        </is>
      </c>
      <c r="H398" s="8" t="n">
        <v>1</v>
      </c>
      <c r="I398" s="23" t="n" hidden="false">
        <v>1</v>
      </c>
      <c r="J398" s="19" t="n" hidden="false">
        <v/>
      </c>
      <c r="K398" s="19" t="n" hidden="false">
        <f>I398+J398</f>
        <v>1</v>
      </c>
      <c r="L398" s="19" t="n" hidden="false">
        <f>ROUND(H398*I398,2)</f>
        <v>1</v>
      </c>
      <c r="M398" s="19" t="n" hidden="false">
        <v/>
      </c>
      <c r="N398" s="19" t="n" hidden="false">
        <f>L398+M398</f>
        <v>1</v>
      </c>
    </row>
    <row r="399" customFormat="false" hidden="false" outlineLevel="0" collapsed="false">
      <c r="A399" s="18" t="inlineStr">
        <is>
          <t xml:space="preserve">1.1.1.2.1.1.2.1.5</t>
        </is>
      </c>
      <c r="B399" s="18" t="inlineStr">
        <is>
          <t xml:space="preserve"/>
        </is>
      </c>
      <c r="C399" s="22" t="inlineStr">
        <is>
          <t xml:space="preserve">Щит силовой (в соответствии со схемой)_ / МЭЛ</t>
        </is>
      </c>
      <c r="D399" s="7" t="inlineStr">
        <is>
          <t xml:space="preserve">ЩСК 3.1</t>
        </is>
      </c>
      <c r="E399" s="7" t="inlineStr">
        <is>
          <t xml:space="preserve"/>
        </is>
      </c>
      <c r="F399" s="7" t="inlineStr">
        <is>
          <t xml:space="preserve">ШТ</t>
        </is>
      </c>
      <c r="G399" s="7" t="inlineStr">
        <is>
          <t xml:space="preserve">1</t>
        </is>
      </c>
      <c r="H399" s="8" t="n">
        <v>1</v>
      </c>
      <c r="I399" s="23" t="n" hidden="false">
        <v>1</v>
      </c>
      <c r="J399" s="19" t="n" hidden="false">
        <v/>
      </c>
      <c r="K399" s="19" t="n" hidden="false">
        <f>I399+J399</f>
        <v>1</v>
      </c>
      <c r="L399" s="19" t="n" hidden="false">
        <f>ROUND(H399*I399,2)</f>
        <v>1</v>
      </c>
      <c r="M399" s="19" t="n" hidden="false">
        <v/>
      </c>
      <c r="N399" s="19" t="n" hidden="false">
        <f>L399+M399</f>
        <v>1</v>
      </c>
    </row>
    <row r="400" customFormat="false" hidden="false" outlineLevel="0" collapsed="false">
      <c r="A400" s="18" t="inlineStr">
        <is>
          <t xml:space="preserve">1.1.1.2.1.1.2.1.6</t>
        </is>
      </c>
      <c r="B400" s="18" t="inlineStr">
        <is>
          <t xml:space="preserve"/>
        </is>
      </c>
      <c r="C400" s="22" t="inlineStr">
        <is>
          <t xml:space="preserve">Щит силовой (в соответствии со схемой)_ / МЭЛ</t>
        </is>
      </c>
      <c r="D400" s="7" t="inlineStr">
        <is>
          <t xml:space="preserve">ЩСК 3.3</t>
        </is>
      </c>
      <c r="E400" s="7" t="inlineStr">
        <is>
          <t xml:space="preserve"/>
        </is>
      </c>
      <c r="F400" s="7" t="inlineStr">
        <is>
          <t xml:space="preserve">ШТ</t>
        </is>
      </c>
      <c r="G400" s="7" t="inlineStr">
        <is>
          <t xml:space="preserve">1</t>
        </is>
      </c>
      <c r="H400" s="8" t="n">
        <v>1</v>
      </c>
      <c r="I400" s="23" t="n" hidden="false">
        <v>1</v>
      </c>
      <c r="J400" s="19" t="n" hidden="false">
        <v/>
      </c>
      <c r="K400" s="19" t="n" hidden="false">
        <f>I400+J400</f>
        <v>1</v>
      </c>
      <c r="L400" s="19" t="n" hidden="false">
        <f>ROUND(H400*I400,2)</f>
        <v>1</v>
      </c>
      <c r="M400" s="19" t="n" hidden="false">
        <v/>
      </c>
      <c r="N400" s="19" t="n" hidden="false">
        <f>L400+M400</f>
        <v>1</v>
      </c>
    </row>
    <row r="401" customFormat="false" hidden="false" outlineLevel="0" collapsed="false">
      <c r="A401" s="18" t="inlineStr">
        <is>
          <t xml:space="preserve">1.1.1.2.1.1.2.1.7</t>
        </is>
      </c>
      <c r="B401" s="18" t="inlineStr">
        <is>
          <t xml:space="preserve"/>
        </is>
      </c>
      <c r="C401" s="22" t="inlineStr">
        <is>
          <t xml:space="preserve">Щит силовой (в соответствии со схемой)_ / МЭЛ</t>
        </is>
      </c>
      <c r="D401" s="7" t="inlineStr">
        <is>
          <t xml:space="preserve">ЩСК 2.1</t>
        </is>
      </c>
      <c r="E401" s="7" t="inlineStr">
        <is>
          <t xml:space="preserve"/>
        </is>
      </c>
      <c r="F401" s="7" t="inlineStr">
        <is>
          <t xml:space="preserve">ШТ</t>
        </is>
      </c>
      <c r="G401" s="7" t="inlineStr">
        <is>
          <t xml:space="preserve">1</t>
        </is>
      </c>
      <c r="H401" s="8" t="n">
        <v>1</v>
      </c>
      <c r="I401" s="23" t="n" hidden="false">
        <v>1</v>
      </c>
      <c r="J401" s="19" t="n" hidden="false">
        <v/>
      </c>
      <c r="K401" s="19" t="n" hidden="false">
        <f>I401+J401</f>
        <v>1</v>
      </c>
      <c r="L401" s="19" t="n" hidden="false">
        <f>ROUND(H401*I401,2)</f>
        <v>1</v>
      </c>
      <c r="M401" s="19" t="n" hidden="false">
        <v/>
      </c>
      <c r="N401" s="19" t="n" hidden="false">
        <f>L401+M401</f>
        <v>1</v>
      </c>
    </row>
    <row r="402" customFormat="false" hidden="false" outlineLevel="0" collapsed="false">
      <c r="A402" s="18" t="inlineStr">
        <is>
          <t xml:space="preserve">1.1.1.2.1.1.2.1.8</t>
        </is>
      </c>
      <c r="B402" s="18" t="inlineStr">
        <is>
          <t xml:space="preserve"/>
        </is>
      </c>
      <c r="C402" s="22" t="inlineStr">
        <is>
          <t xml:space="preserve">Щит_ / ЩРв-18з-0 36 IP31 PRO</t>
        </is>
      </c>
      <c r="D402" s="7" t="inlineStr">
        <is>
          <t xml:space="preserve">ЩРВ</t>
        </is>
      </c>
      <c r="E402" s="7" t="inlineStr">
        <is>
          <t xml:space="preserve"/>
        </is>
      </c>
      <c r="F402" s="7" t="inlineStr">
        <is>
          <t xml:space="preserve">ШТ</t>
        </is>
      </c>
      <c r="G402" s="7" t="inlineStr">
        <is>
          <t xml:space="preserve">1</t>
        </is>
      </c>
      <c r="H402" s="8" t="n">
        <v>1</v>
      </c>
      <c r="I402" s="23" t="n" hidden="false">
        <v>1</v>
      </c>
      <c r="J402" s="19" t="n" hidden="false">
        <v/>
      </c>
      <c r="K402" s="19" t="n" hidden="false">
        <f>I402+J402</f>
        <v>1</v>
      </c>
      <c r="L402" s="19" t="n" hidden="false">
        <f>ROUND(H402*I402,2)</f>
        <v>1</v>
      </c>
      <c r="M402" s="19" t="n" hidden="false">
        <v/>
      </c>
      <c r="N402" s="19" t="n" hidden="false">
        <f>L402+M402</f>
        <v>1</v>
      </c>
    </row>
    <row r="403" customFormat="false" hidden="false" outlineLevel="0" collapsed="false">
      <c r="A403" s="18" t="inlineStr">
        <is>
          <t xml:space="preserve">1.1.1.2.1.1.2.2</t>
        </is>
      </c>
      <c r="B403" s="18" t="inlineStr">
        <is>
          <t xml:space="preserve"/>
        </is>
      </c>
      <c r="C403" s="18" t="inlineStr">
        <is>
          <t xml:space="preserve">Монтаж АВР</t>
        </is>
      </c>
      <c r="D403" s="7" t="inlineStr">
        <is>
          <t xml:space="preserve"/>
        </is>
      </c>
      <c r="E403" s="7" t="inlineStr">
        <is>
          <t xml:space="preserve">Выгружается из БО по объектам BIM-КЦ</t>
        </is>
      </c>
      <c r="F403" s="7" t="inlineStr">
        <is>
          <t xml:space="preserve">ШТ</t>
        </is>
      </c>
      <c r="G403" s="7" t="inlineStr">
        <is>
          <t xml:space="preserve">1</t>
        </is>
      </c>
      <c r="H403" s="8" t="n">
        <v>2</v>
      </c>
      <c r="I403" s="19" t="n" hidden="false">
        <f>ROUND((L404)/H403,2)</f>
        <v>189926</v>
      </c>
      <c r="J403" s="20" t="n" hidden="false">
        <v>19628.8</v>
      </c>
      <c r="K403" s="19" t="n" hidden="false">
        <f>I403+J403</f>
        <v>209554.8</v>
      </c>
      <c r="L403" s="19" t="n" hidden="false">
        <f>ROUND(H403*I403,2)</f>
        <v>379852</v>
      </c>
      <c r="M403" s="19" t="n" hidden="false">
        <f>ROUND(H403*J403,2)</f>
        <v>39257.6</v>
      </c>
      <c r="N403" s="19" t="n" hidden="false">
        <f>L403+M403</f>
        <v>419109.6</v>
      </c>
    </row>
    <row r="404" customFormat="false" hidden="false" outlineLevel="0" collapsed="false">
      <c r="A404" s="18" t="inlineStr">
        <is>
          <t xml:space="preserve">1.1.1.2.1.1.2.2.1</t>
        </is>
      </c>
      <c r="B404" s="18" t="inlineStr">
        <is>
          <t xml:space="preserve"/>
        </is>
      </c>
      <c r="C404" s="22" t="inlineStr">
        <is>
          <t xml:space="preserve">Устройство автоматического ввода резерва АВР_ / 100А на 2 ввода IP 54</t>
        </is>
      </c>
      <c r="D404" s="7" t="inlineStr">
        <is>
          <t xml:space="preserve">АВР1,АВР2</t>
        </is>
      </c>
      <c r="E404" s="7" t="inlineStr">
        <is>
          <t xml:space="preserve"/>
        </is>
      </c>
      <c r="F404" s="7" t="inlineStr">
        <is>
          <t xml:space="preserve">ШТ</t>
        </is>
      </c>
      <c r="G404" s="7" t="inlineStr">
        <is>
          <t xml:space="preserve">1</t>
        </is>
      </c>
      <c r="H404" s="8" t="n">
        <v>2</v>
      </c>
      <c r="I404" s="20" t="n" hidden="false">
        <v>189926</v>
      </c>
      <c r="J404" s="19" t="n" hidden="false">
        <v/>
      </c>
      <c r="K404" s="19" t="n" hidden="false">
        <f>I404+J404</f>
        <v>189926</v>
      </c>
      <c r="L404" s="19" t="n" hidden="false">
        <f>ROUND(H404*I404,2)</f>
        <v>379852</v>
      </c>
      <c r="M404" s="19" t="n" hidden="false">
        <v/>
      </c>
      <c r="N404" s="19" t="n" hidden="false">
        <f>L404+M404</f>
        <v>379852</v>
      </c>
    </row>
    <row r="405" customFormat="false" hidden="false" outlineLevel="0" collapsed="false">
      <c r="A405" s="18" t="inlineStr">
        <is>
          <t xml:space="preserve">1.1.1.2.1.1.2.3</t>
        </is>
      </c>
      <c r="B405" s="18" t="inlineStr">
        <is>
          <t xml:space="preserve"/>
        </is>
      </c>
      <c r="C405" s="18" t="inlineStr">
        <is>
          <t xml:space="preserve">Монтаж щита силового (для СКБ) / 18 модулей</t>
        </is>
      </c>
      <c r="D405" s="7" t="inlineStr">
        <is>
          <t xml:space="preserve"/>
        </is>
      </c>
      <c r="E405" s="7" t="inlineStr">
        <is>
          <t xml:space="preserve"/>
        </is>
      </c>
      <c r="F405" s="7" t="inlineStr">
        <is>
          <t xml:space="preserve">ШТ</t>
        </is>
      </c>
      <c r="G405" s="7" t="inlineStr">
        <is>
          <t xml:space="preserve">1</t>
        </is>
      </c>
      <c r="H405" s="8" t="n">
        <v>5</v>
      </c>
      <c r="I405" s="19" t="n" hidden="false">
        <f>ROUND((L406+L407+L408+L409+L410)/H405,2)</f>
        <v>1</v>
      </c>
      <c r="J405" s="20" t="n" hidden="false">
        <v>16100.8</v>
      </c>
      <c r="K405" s="19" t="n" hidden="false">
        <f>I405+J405</f>
        <v>16101.8</v>
      </c>
      <c r="L405" s="19" t="n" hidden="false">
        <f>ROUND(H405*I405,2)</f>
        <v>5</v>
      </c>
      <c r="M405" s="19" t="n" hidden="false">
        <f>ROUND(H405*J405,2)</f>
        <v>80504</v>
      </c>
      <c r="N405" s="19" t="n" hidden="false">
        <f>L405+M405</f>
        <v>80509</v>
      </c>
    </row>
    <row r="406" customFormat="false" hidden="false" outlineLevel="0" collapsed="false">
      <c r="A406" s="18" t="inlineStr">
        <is>
          <t xml:space="preserve">1.1.1.2.1.1.2.3.1</t>
        </is>
      </c>
      <c r="B406" s="18" t="inlineStr">
        <is>
          <t xml:space="preserve"/>
        </is>
      </c>
      <c r="C406" s="22" t="inlineStr">
        <is>
          <t xml:space="preserve">Щит силовой (в соответствии со схемой)_ / МЭЛ</t>
        </is>
      </c>
      <c r="D406" s="7" t="inlineStr">
        <is>
          <t xml:space="preserve">ЩАО3.2 ЩРн-18-350х300х120-IP31 mb11-18n EKF</t>
        </is>
      </c>
      <c r="E406" s="7" t="inlineStr">
        <is>
          <t xml:space="preserve"/>
        </is>
      </c>
      <c r="F406" s="7" t="inlineStr">
        <is>
          <t xml:space="preserve">ШТ</t>
        </is>
      </c>
      <c r="G406" s="7" t="inlineStr">
        <is>
          <t xml:space="preserve">1</t>
        </is>
      </c>
      <c r="H406" s="8" t="n">
        <v>1</v>
      </c>
      <c r="I406" s="23" t="n" hidden="false">
        <v>1</v>
      </c>
      <c r="J406" s="19" t="n" hidden="false">
        <v/>
      </c>
      <c r="K406" s="19" t="n" hidden="false">
        <f>I406+J406</f>
        <v>1</v>
      </c>
      <c r="L406" s="19" t="n" hidden="false">
        <f>ROUND(H406*I406,2)</f>
        <v>1</v>
      </c>
      <c r="M406" s="19" t="n" hidden="false">
        <v/>
      </c>
      <c r="N406" s="19" t="n" hidden="false">
        <f>L406+M406</f>
        <v>1</v>
      </c>
    </row>
    <row r="407" customFormat="false" hidden="false" outlineLevel="0" collapsed="false">
      <c r="A407" s="18" t="inlineStr">
        <is>
          <t xml:space="preserve">1.1.1.2.1.1.2.3.2</t>
        </is>
      </c>
      <c r="B407" s="18" t="inlineStr">
        <is>
          <t xml:space="preserve"/>
        </is>
      </c>
      <c r="C407" s="22" t="inlineStr">
        <is>
          <t xml:space="preserve">Щит силовой (в соответствии со схемой)_ / МЭЛ</t>
        </is>
      </c>
      <c r="D407" s="7" t="inlineStr">
        <is>
          <t xml:space="preserve">ЩАО3.1  ЩРн-18-350х300х120-IP31 mb11-18n EKF</t>
        </is>
      </c>
      <c r="E407" s="7" t="inlineStr">
        <is>
          <t xml:space="preserve"/>
        </is>
      </c>
      <c r="F407" s="7" t="inlineStr">
        <is>
          <t xml:space="preserve">ШТ</t>
        </is>
      </c>
      <c r="G407" s="7" t="inlineStr">
        <is>
          <t xml:space="preserve">1</t>
        </is>
      </c>
      <c r="H407" s="8" t="n">
        <v>1</v>
      </c>
      <c r="I407" s="23" t="n" hidden="false">
        <v>1</v>
      </c>
      <c r="J407" s="19" t="n" hidden="false">
        <v/>
      </c>
      <c r="K407" s="19" t="n" hidden="false">
        <f>I407+J407</f>
        <v>1</v>
      </c>
      <c r="L407" s="19" t="n" hidden="false">
        <f>ROUND(H407*I407,2)</f>
        <v>1</v>
      </c>
      <c r="M407" s="19" t="n" hidden="false">
        <v/>
      </c>
      <c r="N407" s="19" t="n" hidden="false">
        <f>L407+M407</f>
        <v>1</v>
      </c>
    </row>
    <row r="408" customFormat="false" hidden="false" outlineLevel="0" collapsed="false">
      <c r="A408" s="18" t="inlineStr">
        <is>
          <t xml:space="preserve">1.1.1.2.1.1.2.3.3</t>
        </is>
      </c>
      <c r="B408" s="18" t="inlineStr">
        <is>
          <t xml:space="preserve"/>
        </is>
      </c>
      <c r="C408" s="22" t="inlineStr">
        <is>
          <t xml:space="preserve">Щит силовой (в соответствии со схемой)_ / МЭЛ</t>
        </is>
      </c>
      <c r="D408" s="7" t="inlineStr">
        <is>
          <t xml:space="preserve">ЩАО3.0 ЩРн-18-350х300х120-IP54 mb11-18n EKF</t>
        </is>
      </c>
      <c r="E408" s="7" t="inlineStr">
        <is>
          <t xml:space="preserve"/>
        </is>
      </c>
      <c r="F408" s="7" t="inlineStr">
        <is>
          <t xml:space="preserve">ШТ</t>
        </is>
      </c>
      <c r="G408" s="7" t="inlineStr">
        <is>
          <t xml:space="preserve">1</t>
        </is>
      </c>
      <c r="H408" s="8" t="n">
        <v>1</v>
      </c>
      <c r="I408" s="23" t="n" hidden="false">
        <v>1</v>
      </c>
      <c r="J408" s="19" t="n" hidden="false">
        <v/>
      </c>
      <c r="K408" s="19" t="n" hidden="false">
        <f>I408+J408</f>
        <v>1</v>
      </c>
      <c r="L408" s="19" t="n" hidden="false">
        <f>ROUND(H408*I408,2)</f>
        <v>1</v>
      </c>
      <c r="M408" s="19" t="n" hidden="false">
        <v/>
      </c>
      <c r="N408" s="19" t="n" hidden="false">
        <f>L408+M408</f>
        <v>1</v>
      </c>
    </row>
    <row r="409" customFormat="false" hidden="false" outlineLevel="0" collapsed="false">
      <c r="A409" s="18" t="inlineStr">
        <is>
          <t xml:space="preserve">1.1.1.2.1.1.2.3.4</t>
        </is>
      </c>
      <c r="B409" s="18" t="inlineStr">
        <is>
          <t xml:space="preserve"/>
        </is>
      </c>
      <c r="C409" s="22" t="inlineStr">
        <is>
          <t xml:space="preserve">Щит силовой (в соответствии со схемой)_ / МЭЛ</t>
        </is>
      </c>
      <c r="D409" s="7" t="inlineStr">
        <is>
          <t xml:space="preserve">ЩАО3.4  ЩРн-18-350х300х120-IP31 mb11-18n EKF</t>
        </is>
      </c>
      <c r="E409" s="7" t="inlineStr">
        <is>
          <t xml:space="preserve"/>
        </is>
      </c>
      <c r="F409" s="7" t="inlineStr">
        <is>
          <t xml:space="preserve">ШТ</t>
        </is>
      </c>
      <c r="G409" s="7" t="inlineStr">
        <is>
          <t xml:space="preserve">1</t>
        </is>
      </c>
      <c r="H409" s="8" t="n">
        <v>1</v>
      </c>
      <c r="I409" s="23" t="n" hidden="false">
        <v>1</v>
      </c>
      <c r="J409" s="19" t="n" hidden="false">
        <v/>
      </c>
      <c r="K409" s="19" t="n" hidden="false">
        <f>I409+J409</f>
        <v>1</v>
      </c>
      <c r="L409" s="19" t="n" hidden="false">
        <f>ROUND(H409*I409,2)</f>
        <v>1</v>
      </c>
      <c r="M409" s="19" t="n" hidden="false">
        <v/>
      </c>
      <c r="N409" s="19" t="n" hidden="false">
        <f>L409+M409</f>
        <v>1</v>
      </c>
    </row>
    <row r="410" customFormat="false" hidden="false" outlineLevel="0" collapsed="false">
      <c r="A410" s="18" t="inlineStr">
        <is>
          <t xml:space="preserve">1.1.1.2.1.1.2.3.5</t>
        </is>
      </c>
      <c r="B410" s="18" t="inlineStr">
        <is>
          <t xml:space="preserve"/>
        </is>
      </c>
      <c r="C410" s="22" t="inlineStr">
        <is>
          <t xml:space="preserve">Щит силовой (в соответствии со схемой)_ / МЭЛ</t>
        </is>
      </c>
      <c r="D410" s="7" t="inlineStr">
        <is>
          <t xml:space="preserve">ЩАО3.3  ЩРн-18-350х300х120-IP31 mb11-18n EKF</t>
        </is>
      </c>
      <c r="E410" s="7" t="inlineStr">
        <is>
          <t xml:space="preserve"/>
        </is>
      </c>
      <c r="F410" s="7" t="inlineStr">
        <is>
          <t xml:space="preserve">ШТ</t>
        </is>
      </c>
      <c r="G410" s="7" t="inlineStr">
        <is>
          <t xml:space="preserve">1</t>
        </is>
      </c>
      <c r="H410" s="8" t="n">
        <v>1</v>
      </c>
      <c r="I410" s="23" t="n" hidden="false">
        <v>1</v>
      </c>
      <c r="J410" s="19" t="n" hidden="false">
        <v/>
      </c>
      <c r="K410" s="19" t="n" hidden="false">
        <f>I410+J410</f>
        <v>1</v>
      </c>
      <c r="L410" s="19" t="n" hidden="false">
        <f>ROUND(H410*I410,2)</f>
        <v>1</v>
      </c>
      <c r="M410" s="19" t="n" hidden="false">
        <v/>
      </c>
      <c r="N410" s="19" t="n" hidden="false">
        <f>L410+M410</f>
        <v>1</v>
      </c>
    </row>
    <row r="411" customFormat="false" hidden="false" outlineLevel="0" collapsed="false">
      <c r="A411" s="18" t="inlineStr">
        <is>
          <t xml:space="preserve">1.1.1.2.1.1.2.4</t>
        </is>
      </c>
      <c r="B411" s="18" t="inlineStr">
        <is>
          <t xml:space="preserve"/>
        </is>
      </c>
      <c r="C411" s="18" t="inlineStr">
        <is>
          <t xml:space="preserve">Монтаж щита силового (для СКБ) / 24 модуля</t>
        </is>
      </c>
      <c r="D411" s="7" t="inlineStr">
        <is>
          <t xml:space="preserve"/>
        </is>
      </c>
      <c r="E411" s="7" t="inlineStr">
        <is>
          <t xml:space="preserve"/>
        </is>
      </c>
      <c r="F411" s="7" t="inlineStr">
        <is>
          <t xml:space="preserve">ШТ</t>
        </is>
      </c>
      <c r="G411" s="7" t="inlineStr">
        <is>
          <t xml:space="preserve">1</t>
        </is>
      </c>
      <c r="H411" s="8" t="n">
        <v>9</v>
      </c>
      <c r="I411" s="19" t="n" hidden="false">
        <f>ROUND((L412+L413+L414+L415+L416+L417+L418+L419+L420)/H411,2)</f>
        <v>1</v>
      </c>
      <c r="J411" s="20" t="n" hidden="false">
        <v>16100.8</v>
      </c>
      <c r="K411" s="19" t="n" hidden="false">
        <f>I411+J411</f>
        <v>16101.8</v>
      </c>
      <c r="L411" s="19" t="n" hidden="false">
        <f>ROUND(H411*I411,2)</f>
        <v>9</v>
      </c>
      <c r="M411" s="19" t="n" hidden="false">
        <f>ROUND(H411*J411,2)</f>
        <v>144907.2</v>
      </c>
      <c r="N411" s="19" t="n" hidden="false">
        <f>L411+M411</f>
        <v>144916.2</v>
      </c>
    </row>
    <row r="412" customFormat="false" hidden="false" outlineLevel="0" collapsed="false">
      <c r="A412" s="18" t="inlineStr">
        <is>
          <t xml:space="preserve">1.1.1.2.1.1.2.4.1</t>
        </is>
      </c>
      <c r="B412" s="18" t="inlineStr">
        <is>
          <t xml:space="preserve"/>
        </is>
      </c>
      <c r="C412" s="22" t="inlineStr">
        <is>
          <t xml:space="preserve">Щит силовой (в соответствии со схемой)_ / МЭЛ</t>
        </is>
      </c>
      <c r="D412" s="7" t="inlineStr">
        <is>
          <t xml:space="preserve">ЩО3.2 ЩРн-24-395х310х120-IP31 mb11-24n EKF</t>
        </is>
      </c>
      <c r="E412" s="7" t="inlineStr">
        <is>
          <t xml:space="preserve"/>
        </is>
      </c>
      <c r="F412" s="7" t="inlineStr">
        <is>
          <t xml:space="preserve">ШТ</t>
        </is>
      </c>
      <c r="G412" s="7" t="inlineStr">
        <is>
          <t xml:space="preserve">1</t>
        </is>
      </c>
      <c r="H412" s="8" t="n">
        <v>1</v>
      </c>
      <c r="I412" s="23" t="n" hidden="false">
        <v>1</v>
      </c>
      <c r="J412" s="19" t="n" hidden="false">
        <v/>
      </c>
      <c r="K412" s="19" t="n" hidden="false">
        <f>I412+J412</f>
        <v>1</v>
      </c>
      <c r="L412" s="19" t="n" hidden="false">
        <f>ROUND(H412*I412,2)</f>
        <v>1</v>
      </c>
      <c r="M412" s="19" t="n" hidden="false">
        <v/>
      </c>
      <c r="N412" s="19" t="n" hidden="false">
        <f>L412+M412</f>
        <v>1</v>
      </c>
    </row>
    <row r="413" customFormat="false" hidden="false" outlineLevel="0" collapsed="false">
      <c r="A413" s="18" t="inlineStr">
        <is>
          <t xml:space="preserve">1.1.1.2.1.1.2.4.2</t>
        </is>
      </c>
      <c r="B413" s="18" t="inlineStr">
        <is>
          <t xml:space="preserve"/>
        </is>
      </c>
      <c r="C413" s="22" t="inlineStr">
        <is>
          <t xml:space="preserve">Щит силовой (в соответствии со схемой)_ / МЭЛ</t>
        </is>
      </c>
      <c r="D413" s="7" t="inlineStr">
        <is>
          <t xml:space="preserve">ЩО3.4 ЩРн-24-395х310х120-IP31 mb11-24n EKF</t>
        </is>
      </c>
      <c r="E413" s="7" t="inlineStr">
        <is>
          <t xml:space="preserve"/>
        </is>
      </c>
      <c r="F413" s="7" t="inlineStr">
        <is>
          <t xml:space="preserve">ШТ</t>
        </is>
      </c>
      <c r="G413" s="7" t="inlineStr">
        <is>
          <t xml:space="preserve">1</t>
        </is>
      </c>
      <c r="H413" s="8" t="n">
        <v>1</v>
      </c>
      <c r="I413" s="23" t="n" hidden="false">
        <v>1</v>
      </c>
      <c r="J413" s="19" t="n" hidden="false">
        <v/>
      </c>
      <c r="K413" s="19" t="n" hidden="false">
        <f>I413+J413</f>
        <v>1</v>
      </c>
      <c r="L413" s="19" t="n" hidden="false">
        <f>ROUND(H413*I413,2)</f>
        <v>1</v>
      </c>
      <c r="M413" s="19" t="n" hidden="false">
        <v/>
      </c>
      <c r="N413" s="19" t="n" hidden="false">
        <f>L413+M413</f>
        <v>1</v>
      </c>
    </row>
    <row r="414" customFormat="false" hidden="false" outlineLevel="0" collapsed="false">
      <c r="A414" s="18" t="inlineStr">
        <is>
          <t xml:space="preserve">1.1.1.2.1.1.2.4.3</t>
        </is>
      </c>
      <c r="B414" s="18" t="inlineStr">
        <is>
          <t xml:space="preserve"/>
        </is>
      </c>
      <c r="C414" s="22" t="inlineStr">
        <is>
          <t xml:space="preserve">Щит силовой (в соответствии со схемой)_ / МЭЛ</t>
        </is>
      </c>
      <c r="D414" s="7" t="inlineStr">
        <is>
          <t xml:space="preserve">ЩС 2.1</t>
        </is>
      </c>
      <c r="E414" s="7" t="inlineStr">
        <is>
          <t xml:space="preserve"/>
        </is>
      </c>
      <c r="F414" s="7" t="inlineStr">
        <is>
          <t xml:space="preserve">ШТ</t>
        </is>
      </c>
      <c r="G414" s="7" t="inlineStr">
        <is>
          <t xml:space="preserve">1</t>
        </is>
      </c>
      <c r="H414" s="8" t="n">
        <v>1</v>
      </c>
      <c r="I414" s="23" t="n" hidden="false">
        <v>1</v>
      </c>
      <c r="J414" s="19" t="n" hidden="false">
        <v/>
      </c>
      <c r="K414" s="19" t="n" hidden="false">
        <f>I414+J414</f>
        <v>1</v>
      </c>
      <c r="L414" s="19" t="n" hidden="false">
        <f>ROUND(H414*I414,2)</f>
        <v>1</v>
      </c>
      <c r="M414" s="19" t="n" hidden="false">
        <v/>
      </c>
      <c r="N414" s="19" t="n" hidden="false">
        <f>L414+M414</f>
        <v>1</v>
      </c>
    </row>
    <row r="415" customFormat="false" hidden="false" outlineLevel="0" collapsed="false">
      <c r="A415" s="18" t="inlineStr">
        <is>
          <t xml:space="preserve">1.1.1.2.1.1.2.4.4</t>
        </is>
      </c>
      <c r="B415" s="18" t="inlineStr">
        <is>
          <t xml:space="preserve"/>
        </is>
      </c>
      <c r="C415" s="22" t="inlineStr">
        <is>
          <t xml:space="preserve">Щит силовой (в соответствии со схемой)_ / МЭЛ</t>
        </is>
      </c>
      <c r="D415" s="7" t="inlineStr">
        <is>
          <t xml:space="preserve">ЩС 3.1</t>
        </is>
      </c>
      <c r="E415" s="7" t="inlineStr">
        <is>
          <t xml:space="preserve"/>
        </is>
      </c>
      <c r="F415" s="7" t="inlineStr">
        <is>
          <t xml:space="preserve">ШТ</t>
        </is>
      </c>
      <c r="G415" s="7" t="inlineStr">
        <is>
          <t xml:space="preserve">1</t>
        </is>
      </c>
      <c r="H415" s="8" t="n">
        <v>1</v>
      </c>
      <c r="I415" s="23" t="n" hidden="false">
        <v>1</v>
      </c>
      <c r="J415" s="19" t="n" hidden="false">
        <v/>
      </c>
      <c r="K415" s="19" t="n" hidden="false">
        <f>I415+J415</f>
        <v>1</v>
      </c>
      <c r="L415" s="19" t="n" hidden="false">
        <f>ROUND(H415*I415,2)</f>
        <v>1</v>
      </c>
      <c r="M415" s="19" t="n" hidden="false">
        <v/>
      </c>
      <c r="N415" s="19" t="n" hidden="false">
        <f>L415+M415</f>
        <v>1</v>
      </c>
    </row>
    <row r="416" customFormat="false" hidden="false" outlineLevel="0" collapsed="false">
      <c r="A416" s="18" t="inlineStr">
        <is>
          <t xml:space="preserve">1.1.1.2.1.1.2.4.5</t>
        </is>
      </c>
      <c r="B416" s="18" t="inlineStr">
        <is>
          <t xml:space="preserve"/>
        </is>
      </c>
      <c r="C416" s="22" t="inlineStr">
        <is>
          <t xml:space="preserve">Щит силовой (в соответствии со схемой)_ / МЭЛ</t>
        </is>
      </c>
      <c r="D416" s="7" t="inlineStr">
        <is>
          <t xml:space="preserve">ЩО3.1 ЩРн-24-395х310х120-IP31 mb11-24n EKF</t>
        </is>
      </c>
      <c r="E416" s="7" t="inlineStr">
        <is>
          <t xml:space="preserve"/>
        </is>
      </c>
      <c r="F416" s="7" t="inlineStr">
        <is>
          <t xml:space="preserve">ШТ</t>
        </is>
      </c>
      <c r="G416" s="7" t="inlineStr">
        <is>
          <t xml:space="preserve">1</t>
        </is>
      </c>
      <c r="H416" s="8" t="n">
        <v>1</v>
      </c>
      <c r="I416" s="23" t="n" hidden="false">
        <v>1</v>
      </c>
      <c r="J416" s="19" t="n" hidden="false">
        <v/>
      </c>
      <c r="K416" s="19" t="n" hidden="false">
        <f>I416+J416</f>
        <v>1</v>
      </c>
      <c r="L416" s="19" t="n" hidden="false">
        <f>ROUND(H416*I416,2)</f>
        <v>1</v>
      </c>
      <c r="M416" s="19" t="n" hidden="false">
        <v/>
      </c>
      <c r="N416" s="19" t="n" hidden="false">
        <f>L416+M416</f>
        <v>1</v>
      </c>
    </row>
    <row r="417" customFormat="false" hidden="false" outlineLevel="0" collapsed="false">
      <c r="A417" s="18" t="inlineStr">
        <is>
          <t xml:space="preserve">1.1.1.2.1.1.2.4.6</t>
        </is>
      </c>
      <c r="B417" s="18" t="inlineStr">
        <is>
          <t xml:space="preserve"/>
        </is>
      </c>
      <c r="C417" s="22" t="inlineStr">
        <is>
          <t xml:space="preserve">Щит силовой (в соответствии со схемой)_ / МЭЛ</t>
        </is>
      </c>
      <c r="D417" s="7" t="inlineStr">
        <is>
          <t xml:space="preserve">ЩС 4.1</t>
        </is>
      </c>
      <c r="E417" s="7" t="inlineStr">
        <is>
          <t xml:space="preserve"/>
        </is>
      </c>
      <c r="F417" s="7" t="inlineStr">
        <is>
          <t xml:space="preserve">ШТ</t>
        </is>
      </c>
      <c r="G417" s="7" t="inlineStr">
        <is>
          <t xml:space="preserve">1</t>
        </is>
      </c>
      <c r="H417" s="8" t="n">
        <v>1</v>
      </c>
      <c r="I417" s="23" t="n" hidden="false">
        <v>1</v>
      </c>
      <c r="J417" s="19" t="n" hidden="false">
        <v/>
      </c>
      <c r="K417" s="19" t="n" hidden="false">
        <f>I417+J417</f>
        <v>1</v>
      </c>
      <c r="L417" s="19" t="n" hidden="false">
        <f>ROUND(H417*I417,2)</f>
        <v>1</v>
      </c>
      <c r="M417" s="19" t="n" hidden="false">
        <v/>
      </c>
      <c r="N417" s="19" t="n" hidden="false">
        <f>L417+M417</f>
        <v>1</v>
      </c>
    </row>
    <row r="418" customFormat="false" hidden="false" outlineLevel="0" collapsed="false">
      <c r="A418" s="18" t="inlineStr">
        <is>
          <t xml:space="preserve">1.1.1.2.1.1.2.4.7</t>
        </is>
      </c>
      <c r="B418" s="18" t="inlineStr">
        <is>
          <t xml:space="preserve"/>
        </is>
      </c>
      <c r="C418" s="22" t="inlineStr">
        <is>
          <t xml:space="preserve">Щит силовой (в соответствии со схемой)_ / МЭЛ</t>
        </is>
      </c>
      <c r="D418" s="7" t="inlineStr">
        <is>
          <t xml:space="preserve">ЩО3.0  ЩРн-24-395х310х120-IP54 mb11-24n EKF</t>
        </is>
      </c>
      <c r="E418" s="7" t="inlineStr">
        <is>
          <t xml:space="preserve"/>
        </is>
      </c>
      <c r="F418" s="7" t="inlineStr">
        <is>
          <t xml:space="preserve">ШТ</t>
        </is>
      </c>
      <c r="G418" s="7" t="inlineStr">
        <is>
          <t xml:space="preserve">1</t>
        </is>
      </c>
      <c r="H418" s="8" t="n">
        <v>1</v>
      </c>
      <c r="I418" s="23" t="n" hidden="false">
        <v>1</v>
      </c>
      <c r="J418" s="19" t="n" hidden="false">
        <v/>
      </c>
      <c r="K418" s="19" t="n" hidden="false">
        <f>I418+J418</f>
        <v>1</v>
      </c>
      <c r="L418" s="19" t="n" hidden="false">
        <f>ROUND(H418*I418,2)</f>
        <v>1</v>
      </c>
      <c r="M418" s="19" t="n" hidden="false">
        <v/>
      </c>
      <c r="N418" s="19" t="n" hidden="false">
        <f>L418+M418</f>
        <v>1</v>
      </c>
    </row>
    <row r="419" customFormat="false" hidden="false" outlineLevel="0" collapsed="false">
      <c r="A419" s="18" t="inlineStr">
        <is>
          <t xml:space="preserve">1.1.1.2.1.1.2.4.8</t>
        </is>
      </c>
      <c r="B419" s="18" t="inlineStr">
        <is>
          <t xml:space="preserve"/>
        </is>
      </c>
      <c r="C419" s="22" t="inlineStr">
        <is>
          <t xml:space="preserve">Щит силовой (в соответствии со схемой)_ / МЭЛ</t>
        </is>
      </c>
      <c r="D419" s="7" t="inlineStr">
        <is>
          <t xml:space="preserve">ЩО3.3  ЩРн-24-395х310х120-IP31 mb11-24n EKF</t>
        </is>
      </c>
      <c r="E419" s="7" t="inlineStr">
        <is>
          <t xml:space="preserve"/>
        </is>
      </c>
      <c r="F419" s="7" t="inlineStr">
        <is>
          <t xml:space="preserve">ШТ</t>
        </is>
      </c>
      <c r="G419" s="7" t="inlineStr">
        <is>
          <t xml:space="preserve">1</t>
        </is>
      </c>
      <c r="H419" s="8" t="n">
        <v>1</v>
      </c>
      <c r="I419" s="23" t="n" hidden="false">
        <v>1</v>
      </c>
      <c r="J419" s="19" t="n" hidden="false">
        <v/>
      </c>
      <c r="K419" s="19" t="n" hidden="false">
        <f>I419+J419</f>
        <v>1</v>
      </c>
      <c r="L419" s="19" t="n" hidden="false">
        <f>ROUND(H419*I419,2)</f>
        <v>1</v>
      </c>
      <c r="M419" s="19" t="n" hidden="false">
        <v/>
      </c>
      <c r="N419" s="19" t="n" hidden="false">
        <f>L419+M419</f>
        <v>1</v>
      </c>
    </row>
    <row r="420" customFormat="false" hidden="false" outlineLevel="0" collapsed="false">
      <c r="A420" s="18" t="inlineStr">
        <is>
          <t xml:space="preserve">1.1.1.2.1.1.2.4.9</t>
        </is>
      </c>
      <c r="B420" s="18" t="inlineStr">
        <is>
          <t xml:space="preserve"/>
        </is>
      </c>
      <c r="C420" s="22" t="inlineStr">
        <is>
          <t xml:space="preserve">Щит силовой (в соответствии со схемой)_ / МЭЛ</t>
        </is>
      </c>
      <c r="D420" s="7" t="inlineStr">
        <is>
          <t xml:space="preserve">ЩС 1.1</t>
        </is>
      </c>
      <c r="E420" s="7" t="inlineStr">
        <is>
          <t xml:space="preserve"/>
        </is>
      </c>
      <c r="F420" s="7" t="inlineStr">
        <is>
          <t xml:space="preserve">ШТ</t>
        </is>
      </c>
      <c r="G420" s="7" t="inlineStr">
        <is>
          <t xml:space="preserve">1</t>
        </is>
      </c>
      <c r="H420" s="8" t="n">
        <v>1</v>
      </c>
      <c r="I420" s="23" t="n" hidden="false">
        <v>1</v>
      </c>
      <c r="J420" s="19" t="n" hidden="false">
        <v/>
      </c>
      <c r="K420" s="19" t="n" hidden="false">
        <f>I420+J420</f>
        <v>1</v>
      </c>
      <c r="L420" s="19" t="n" hidden="false">
        <f>ROUND(H420*I420,2)</f>
        <v>1</v>
      </c>
      <c r="M420" s="19" t="n" hidden="false">
        <v/>
      </c>
      <c r="N420" s="19" t="n" hidden="false">
        <f>L420+M420</f>
        <v>1</v>
      </c>
    </row>
    <row r="421" customFormat="false" hidden="false" outlineLevel="0" collapsed="false">
      <c r="A421" s="14" t="inlineStr">
        <is>
          <t xml:space="preserve">1.1.1.2.1.1.3</t>
        </is>
      </c>
      <c r="B421" s="14" t="inlineStr">
        <is>
          <t xml:space="preserve"/>
        </is>
      </c>
      <c r="C421" s="14" t="inlineStr">
        <is>
          <t xml:space="preserve">Прокладка кабеля</t>
        </is>
      </c>
      <c r="D421" s="6" t="inlineStr">
        <is>
          <t xml:space="preserve"/>
        </is>
      </c>
      <c r="E421" s="6" t="inlineStr">
        <is>
          <t xml:space="preserve"/>
        </is>
      </c>
      <c r="F421" s="6" t="inlineStr">
        <is>
          <t xml:space="preserve"/>
        </is>
      </c>
      <c r="G421" s="6" t="inlineStr">
        <is>
          <t xml:space="preserve"/>
        </is>
      </c>
      <c r="H421" s="15" t="n">
        <v/>
      </c>
      <c r="I421" s="16" t="n" hidden="false">
        <v/>
      </c>
      <c r="J421" s="16" t="n" hidden="false">
        <v/>
      </c>
      <c r="K421" s="16" t="n" hidden="false">
        <v/>
      </c>
      <c r="L421" s="16" t="n" hidden="false">
        <f>L422+L425+L428+L436+L440+L443+L446+L449+L451+L455+L457+L462+L465+L470+L473</f>
        <v>5420385.8</v>
      </c>
      <c r="M421" s="16" t="n" hidden="false">
        <f>M422+M425+M428+M436+M440+M443+M446+M449+M451+M455+M457+M462+M465+M470+M473</f>
        <v>6470262</v>
      </c>
      <c r="N421" s="16" t="n" hidden="false">
        <f>N422+N425+N428+N436+N440+N443+N446+N449+N451+N455+N457+N462+N465+N470+N473</f>
        <v>11890647.8</v>
      </c>
    </row>
    <row r="422" customFormat="false" hidden="false" outlineLevel="0" collapsed="false">
      <c r="A422" s="18" t="inlineStr">
        <is>
          <t xml:space="preserve">1.1.1.2.1.1.3.1</t>
        </is>
      </c>
      <c r="B422" s="18" t="inlineStr">
        <is>
          <t xml:space="preserve"/>
        </is>
      </c>
      <c r="C422" s="18" t="inlineStr">
        <is>
          <t xml:space="preserve">Затяжка кабеля, провода в трубу / 1,5-6 мм</t>
        </is>
      </c>
      <c r="D422" s="7" t="inlineStr">
        <is>
          <t xml:space="preserve">ЭО
Поставщики: ООО "Богословский кабельный завод", Акционерное общество "Электрокабель" Кольчугинский завод"</t>
        </is>
      </c>
      <c r="E422" s="7" t="inlineStr">
        <is>
          <t xml:space="preserve">Выгружается из БО по объектам BIM-КЦ</t>
        </is>
      </c>
      <c r="F422" s="7" t="inlineStr">
        <is>
          <t xml:space="preserve">ПОГ М</t>
        </is>
      </c>
      <c r="G422" s="7" t="inlineStr">
        <is>
          <t xml:space="preserve">1</t>
        </is>
      </c>
      <c r="H422" s="8" t="n">
        <v>2320</v>
      </c>
      <c r="I422" s="19" t="n" hidden="false">
        <f>ROUND((L423+L424)/H422,2)</f>
        <v>61.03</v>
      </c>
      <c r="J422" s="20" t="n" hidden="false">
        <v>120.8</v>
      </c>
      <c r="K422" s="19" t="n" hidden="false">
        <f>I422+J422</f>
        <v>181.83</v>
      </c>
      <c r="L422" s="19" t="n" hidden="false">
        <f>ROUND(H422*I422,2)</f>
        <v>141589.6</v>
      </c>
      <c r="M422" s="19" t="n" hidden="false">
        <f>ROUND(H422*J422,2)</f>
        <v>280256</v>
      </c>
      <c r="N422" s="19" t="n" hidden="false">
        <f>L422+M422</f>
        <v>421845.6</v>
      </c>
    </row>
    <row r="423" customFormat="false" hidden="false" outlineLevel="0" collapsed="false">
      <c r="A423" s="18" t="inlineStr">
        <is>
          <t xml:space="preserve">1.1.1.2.1.1.3.1.1</t>
        </is>
      </c>
      <c r="B423" s="18" t="inlineStr">
        <is>
          <t xml:space="preserve"/>
        </is>
      </c>
      <c r="C423" s="22" t="inlineStr">
        <is>
          <t xml:space="preserve">Кабель силовой ВВГнг(A)-FRLS 3х1,5мм2, 660В</t>
        </is>
      </c>
      <c r="D423" s="7" t="inlineStr">
        <is>
          <t xml:space="preserve">FRLSLTx</t>
        </is>
      </c>
      <c r="E423" s="7" t="inlineStr">
        <is>
          <t xml:space="preserve"/>
        </is>
      </c>
      <c r="F423" s="7" t="inlineStr">
        <is>
          <t xml:space="preserve">М</t>
        </is>
      </c>
      <c r="G423" s="7" t="inlineStr">
        <is>
          <t xml:space="preserve">1</t>
        </is>
      </c>
      <c r="H423" s="8" t="n">
        <v>1040</v>
      </c>
      <c r="I423" s="23" t="n" hidden="false">
        <v>64</v>
      </c>
      <c r="J423" s="19" t="n" hidden="false">
        <v/>
      </c>
      <c r="K423" s="19" t="n" hidden="false">
        <f>I423+J423</f>
        <v>64</v>
      </c>
      <c r="L423" s="19" t="n" hidden="false">
        <f>ROUND(H423*I423,2)</f>
        <v>66560</v>
      </c>
      <c r="M423" s="19" t="n" hidden="false">
        <v/>
      </c>
      <c r="N423" s="19" t="n" hidden="false">
        <f>L423+M423</f>
        <v>66560</v>
      </c>
    </row>
    <row r="424" customFormat="false" hidden="false" outlineLevel="0" collapsed="false">
      <c r="A424" s="18" t="inlineStr">
        <is>
          <t xml:space="preserve">1.1.1.2.1.1.3.1.2</t>
        </is>
      </c>
      <c r="B424" s="18" t="inlineStr">
        <is>
          <t xml:space="preserve"/>
        </is>
      </c>
      <c r="C424" s="22" t="inlineStr">
        <is>
          <t xml:space="preserve">Кабель силовой ВВГнг(A)-LSLTx 3х1,5мм2, 660В</t>
        </is>
      </c>
      <c r="D424" s="7" t="inlineStr">
        <is>
          <t xml:space="preserve"/>
        </is>
      </c>
      <c r="E424" s="7" t="inlineStr">
        <is>
          <t xml:space="preserve"/>
        </is>
      </c>
      <c r="F424" s="7" t="inlineStr">
        <is>
          <t xml:space="preserve">М</t>
        </is>
      </c>
      <c r="G424" s="7" t="inlineStr">
        <is>
          <t xml:space="preserve">1</t>
        </is>
      </c>
      <c r="H424" s="8" t="n">
        <v>1280</v>
      </c>
      <c r="I424" s="23" t="n" hidden="false">
        <v>58.61</v>
      </c>
      <c r="J424" s="19" t="n" hidden="false">
        <v/>
      </c>
      <c r="K424" s="19" t="n" hidden="false">
        <f>I424+J424</f>
        <v>58.61</v>
      </c>
      <c r="L424" s="19" t="n" hidden="false">
        <f>ROUND(H424*I424,2)</f>
        <v>75020.8</v>
      </c>
      <c r="M424" s="19" t="n" hidden="false">
        <v/>
      </c>
      <c r="N424" s="19" t="n" hidden="false">
        <f>L424+M424</f>
        <v>75020.8</v>
      </c>
    </row>
    <row r="425" customFormat="false" hidden="false" outlineLevel="0" collapsed="false">
      <c r="A425" s="18" t="inlineStr">
        <is>
          <t xml:space="preserve">1.1.1.2.1.1.3.2</t>
        </is>
      </c>
      <c r="B425" s="18" t="inlineStr">
        <is>
          <t xml:space="preserve"/>
        </is>
      </c>
      <c r="C425" s="18" t="inlineStr">
        <is>
          <t xml:space="preserve">Затяжка кабеля, провода в трубу / 7-17 мм</t>
        </is>
      </c>
      <c r="D425" s="7" t="inlineStr">
        <is>
          <t xml:space="preserve">ЭО
Поставщики: ООО "Богословский кабельный завод", Акционерное общество "Электрокабель" Кольчугинский завод"</t>
        </is>
      </c>
      <c r="E425" s="7" t="inlineStr">
        <is>
          <t xml:space="preserve">Выгружается из БО по объектам BIM-КЦ</t>
        </is>
      </c>
      <c r="F425" s="7" t="inlineStr">
        <is>
          <t xml:space="preserve">ПОГ М</t>
        </is>
      </c>
      <c r="G425" s="7" t="inlineStr">
        <is>
          <t xml:space="preserve">1</t>
        </is>
      </c>
      <c r="H425" s="8" t="n">
        <v>1070</v>
      </c>
      <c r="I425" s="19" t="n" hidden="false">
        <f>ROUND((L426+L427)/H425,2)</f>
        <v>74.69</v>
      </c>
      <c r="J425" s="20" t="n" hidden="false">
        <v>152.8</v>
      </c>
      <c r="K425" s="19" t="n" hidden="false">
        <f>I425+J425</f>
        <v>227.49</v>
      </c>
      <c r="L425" s="19" t="n" hidden="false">
        <f>ROUND(H425*I425,2)</f>
        <v>79918.3</v>
      </c>
      <c r="M425" s="19" t="n" hidden="false">
        <f>ROUND(H425*J425,2)</f>
        <v>163496</v>
      </c>
      <c r="N425" s="19" t="n" hidden="false">
        <f>L425+M425</f>
        <v>243414.3</v>
      </c>
    </row>
    <row r="426" customFormat="false" hidden="false" outlineLevel="0" collapsed="false">
      <c r="A426" s="18" t="inlineStr">
        <is>
          <t xml:space="preserve">1.1.1.2.1.1.3.2.1</t>
        </is>
      </c>
      <c r="B426" s="18" t="inlineStr">
        <is>
          <t xml:space="preserve"/>
        </is>
      </c>
      <c r="C426" s="22" t="inlineStr">
        <is>
          <t xml:space="preserve">Кабель силовой ВВГнг(A)-FRLS 3х2,5мм2, 660В</t>
        </is>
      </c>
      <c r="D426" s="7" t="inlineStr">
        <is>
          <t xml:space="preserve">FRLSLTx</t>
        </is>
      </c>
      <c r="E426" s="7" t="inlineStr">
        <is>
          <t xml:space="preserve"/>
        </is>
      </c>
      <c r="F426" s="7" t="inlineStr">
        <is>
          <t xml:space="preserve">М</t>
        </is>
      </c>
      <c r="G426" s="7" t="inlineStr">
        <is>
          <t xml:space="preserve">1</t>
        </is>
      </c>
      <c r="H426" s="8" t="n">
        <v>210</v>
      </c>
      <c r="I426" s="23" t="n" hidden="false">
        <v>107.26</v>
      </c>
      <c r="J426" s="19" t="n" hidden="false">
        <v/>
      </c>
      <c r="K426" s="19" t="n" hidden="false">
        <f>I426+J426</f>
        <v>107.26</v>
      </c>
      <c r="L426" s="19" t="n" hidden="false">
        <f>ROUND(H426*I426,2)</f>
        <v>22524.6</v>
      </c>
      <c r="M426" s="19" t="n" hidden="false">
        <v/>
      </c>
      <c r="N426" s="19" t="n" hidden="false">
        <f>L426+M426</f>
        <v>22524.6</v>
      </c>
    </row>
    <row r="427" customFormat="false" hidden="false" outlineLevel="0" collapsed="false">
      <c r="A427" s="18" t="inlineStr">
        <is>
          <t xml:space="preserve">1.1.1.2.1.1.3.2.2</t>
        </is>
      </c>
      <c r="B427" s="18" t="inlineStr">
        <is>
          <t xml:space="preserve"/>
        </is>
      </c>
      <c r="C427" s="22" t="inlineStr">
        <is>
          <t xml:space="preserve">Кабель силовой ВВГнг(A)-LSLTx 3х2,5мм2, 660В</t>
        </is>
      </c>
      <c r="D427" s="7" t="inlineStr">
        <is>
          <t xml:space="preserve"/>
        </is>
      </c>
      <c r="E427" s="7" t="inlineStr">
        <is>
          <t xml:space="preserve"/>
        </is>
      </c>
      <c r="F427" s="7" t="inlineStr">
        <is>
          <t xml:space="preserve">М</t>
        </is>
      </c>
      <c r="G427" s="7" t="inlineStr">
        <is>
          <t xml:space="preserve">1</t>
        </is>
      </c>
      <c r="H427" s="8" t="n">
        <v>860</v>
      </c>
      <c r="I427" s="23" t="n" hidden="false">
        <v>66.74</v>
      </c>
      <c r="J427" s="19" t="n" hidden="false">
        <v/>
      </c>
      <c r="K427" s="19" t="n" hidden="false">
        <f>I427+J427</f>
        <v>66.74</v>
      </c>
      <c r="L427" s="19" t="n" hidden="false">
        <f>ROUND(H427*I427,2)</f>
        <v>57396.4</v>
      </c>
      <c r="M427" s="19" t="n" hidden="false">
        <v/>
      </c>
      <c r="N427" s="19" t="n" hidden="false">
        <f>L427+M427</f>
        <v>57396.4</v>
      </c>
    </row>
    <row r="428" customFormat="false" hidden="false" outlineLevel="0" collapsed="false">
      <c r="A428" s="18" t="inlineStr">
        <is>
          <t xml:space="preserve">1.1.1.2.1.1.3.3</t>
        </is>
      </c>
      <c r="B428" s="18" t="inlineStr">
        <is>
          <t xml:space="preserve"/>
        </is>
      </c>
      <c r="C428" s="18" t="inlineStr">
        <is>
          <t xml:space="preserve">Затяжка кабеля, провода в трубу / 7-17 мм</t>
        </is>
      </c>
      <c r="D428" s="7" t="inlineStr">
        <is>
          <t xml:space="preserve">ЭМ
Поставщики: ООО "Богословский кабельный завод", Акционерное общество "Электрокабель" Кольчугинский завод"</t>
        </is>
      </c>
      <c r="E428" s="7" t="inlineStr">
        <is>
          <t xml:space="preserve">Выгружается из БО по объектам BIM-КЦ</t>
        </is>
      </c>
      <c r="F428" s="7" t="inlineStr">
        <is>
          <t xml:space="preserve">ПОГ М</t>
        </is>
      </c>
      <c r="G428" s="7" t="inlineStr">
        <is>
          <t xml:space="preserve">1</t>
        </is>
      </c>
      <c r="H428" s="8" t="n">
        <v>13020</v>
      </c>
      <c r="I428" s="19" t="n" hidden="false">
        <f>ROUND((L429+L430+L431+L432+L433+L434+L435)/H428,2)</f>
        <v>118.69</v>
      </c>
      <c r="J428" s="20" t="n" hidden="false">
        <v>152.8</v>
      </c>
      <c r="K428" s="19" t="n" hidden="false">
        <f>I428+J428</f>
        <v>271.49</v>
      </c>
      <c r="L428" s="19" t="n" hidden="false">
        <f>ROUND(H428*I428,2)</f>
        <v>1545343.8</v>
      </c>
      <c r="M428" s="19" t="n" hidden="false">
        <f>ROUND(H428*J428,2)</f>
        <v>1989456</v>
      </c>
      <c r="N428" s="19" t="n" hidden="false">
        <f>L428+M428</f>
        <v>3534799.8</v>
      </c>
    </row>
    <row r="429" customFormat="false" hidden="false" outlineLevel="0" collapsed="false">
      <c r="A429" s="18" t="inlineStr">
        <is>
          <t xml:space="preserve">1.1.1.2.1.1.3.3.1</t>
        </is>
      </c>
      <c r="B429" s="18" t="inlineStr">
        <is>
          <t xml:space="preserve"/>
        </is>
      </c>
      <c r="C429" s="22" t="inlineStr">
        <is>
          <t xml:space="preserve">Кабель силовой_ (Будет удален с 01.01.2024г.) / ВВГнг(А)-LSLTx / 3х6 мм</t>
        </is>
      </c>
      <c r="D429" s="7" t="inlineStr">
        <is>
          <t xml:space="preserve"/>
        </is>
      </c>
      <c r="E429" s="7" t="inlineStr">
        <is>
          <t xml:space="preserve"/>
        </is>
      </c>
      <c r="F429" s="7" t="inlineStr">
        <is>
          <t xml:space="preserve">ПОГ М</t>
        </is>
      </c>
      <c r="G429" s="7" t="inlineStr">
        <is>
          <t xml:space="preserve">1</t>
        </is>
      </c>
      <c r="H429" s="8" t="n">
        <v>650</v>
      </c>
      <c r="I429" s="23" t="n" hidden="false">
        <v>211.21</v>
      </c>
      <c r="J429" s="19" t="n" hidden="false">
        <v/>
      </c>
      <c r="K429" s="19" t="n" hidden="false">
        <f>I429+J429</f>
        <v>211.21</v>
      </c>
      <c r="L429" s="19" t="n" hidden="false">
        <f>ROUND(H429*I429,2)</f>
        <v>137286.5</v>
      </c>
      <c r="M429" s="19" t="n" hidden="false">
        <v/>
      </c>
      <c r="N429" s="19" t="n" hidden="false">
        <f>L429+M429</f>
        <v>137286.5</v>
      </c>
    </row>
    <row r="430" customFormat="false" hidden="false" outlineLevel="0" collapsed="false">
      <c r="A430" s="18" t="inlineStr">
        <is>
          <t xml:space="preserve">1.1.1.2.1.1.3.3.2</t>
        </is>
      </c>
      <c r="B430" s="18" t="inlineStr">
        <is>
          <t xml:space="preserve"/>
        </is>
      </c>
      <c r="C430" s="22" t="inlineStr">
        <is>
          <t xml:space="preserve">Кабель силовой ВВГнг(A)-FRLS 3х2,5мм2, 660В</t>
        </is>
      </c>
      <c r="D430" s="7" t="inlineStr">
        <is>
          <t xml:space="preserve">FRLSLTx</t>
        </is>
      </c>
      <c r="E430" s="7" t="inlineStr">
        <is>
          <t xml:space="preserve"/>
        </is>
      </c>
      <c r="F430" s="7" t="inlineStr">
        <is>
          <t xml:space="preserve">М</t>
        </is>
      </c>
      <c r="G430" s="7" t="inlineStr">
        <is>
          <t xml:space="preserve">1</t>
        </is>
      </c>
      <c r="H430" s="8" t="n">
        <v>90</v>
      </c>
      <c r="I430" s="23" t="n" hidden="false">
        <v>107.26</v>
      </c>
      <c r="J430" s="19" t="n" hidden="false">
        <v/>
      </c>
      <c r="K430" s="19" t="n" hidden="false">
        <f>I430+J430</f>
        <v>107.26</v>
      </c>
      <c r="L430" s="19" t="n" hidden="false">
        <f>ROUND(H430*I430,2)</f>
        <v>9653.4</v>
      </c>
      <c r="M430" s="19" t="n" hidden="false">
        <v/>
      </c>
      <c r="N430" s="19" t="n" hidden="false">
        <f>L430+M430</f>
        <v>9653.4</v>
      </c>
    </row>
    <row r="431" customFormat="false" hidden="false" outlineLevel="0" collapsed="false">
      <c r="A431" s="18" t="inlineStr">
        <is>
          <t xml:space="preserve">1.1.1.2.1.1.3.3.3</t>
        </is>
      </c>
      <c r="B431" s="18" t="inlineStr">
        <is>
          <t xml:space="preserve"/>
        </is>
      </c>
      <c r="C431" s="22" t="inlineStr">
        <is>
          <t xml:space="preserve">Кабель силовой ВВГнг(A)-LSLTx 5х2,5мм2, 660В</t>
        </is>
      </c>
      <c r="D431" s="7" t="inlineStr">
        <is>
          <t xml:space="preserve"/>
        </is>
      </c>
      <c r="E431" s="7" t="inlineStr">
        <is>
          <t xml:space="preserve"/>
        </is>
      </c>
      <c r="F431" s="7" t="inlineStr">
        <is>
          <t xml:space="preserve">М</t>
        </is>
      </c>
      <c r="G431" s="7" t="inlineStr">
        <is>
          <t xml:space="preserve">1</t>
        </is>
      </c>
      <c r="H431" s="8" t="n">
        <v>2410</v>
      </c>
      <c r="I431" s="23" t="n" hidden="false">
        <v>153.21</v>
      </c>
      <c r="J431" s="19" t="n" hidden="false">
        <v/>
      </c>
      <c r="K431" s="19" t="n" hidden="false">
        <f>I431+J431</f>
        <v>153.21</v>
      </c>
      <c r="L431" s="19" t="n" hidden="false">
        <f>ROUND(H431*I431,2)</f>
        <v>369236.1</v>
      </c>
      <c r="M431" s="19" t="n" hidden="false">
        <v/>
      </c>
      <c r="N431" s="19" t="n" hidden="false">
        <f>L431+M431</f>
        <v>369236.1</v>
      </c>
    </row>
    <row r="432" customFormat="false" hidden="false" outlineLevel="0" collapsed="false">
      <c r="A432" s="18" t="inlineStr">
        <is>
          <t xml:space="preserve">1.1.1.2.1.1.3.3.4</t>
        </is>
      </c>
      <c r="B432" s="18" t="inlineStr">
        <is>
          <t xml:space="preserve"/>
        </is>
      </c>
      <c r="C432" s="22" t="inlineStr">
        <is>
          <t xml:space="preserve">Кабель силовой ВВГнг(A)-FRLSLTx 3х4мм2, 660В</t>
        </is>
      </c>
      <c r="D432" s="7" t="inlineStr">
        <is>
          <t xml:space="preserve"/>
        </is>
      </c>
      <c r="E432" s="7" t="inlineStr">
        <is>
          <t xml:space="preserve"/>
        </is>
      </c>
      <c r="F432" s="7" t="inlineStr">
        <is>
          <t xml:space="preserve">М</t>
        </is>
      </c>
      <c r="G432" s="7" t="inlineStr">
        <is>
          <t xml:space="preserve">1</t>
        </is>
      </c>
      <c r="H432" s="8" t="n">
        <v>650</v>
      </c>
      <c r="I432" s="23" t="n" hidden="false">
        <v>199.59</v>
      </c>
      <c r="J432" s="19" t="n" hidden="false">
        <v/>
      </c>
      <c r="K432" s="19" t="n" hidden="false">
        <f>I432+J432</f>
        <v>199.59</v>
      </c>
      <c r="L432" s="19" t="n" hidden="false">
        <f>ROUND(H432*I432,2)</f>
        <v>129733.5</v>
      </c>
      <c r="M432" s="19" t="n" hidden="false">
        <v/>
      </c>
      <c r="N432" s="19" t="n" hidden="false">
        <f>L432+M432</f>
        <v>129733.5</v>
      </c>
    </row>
    <row r="433" customFormat="false" hidden="false" outlineLevel="0" collapsed="false">
      <c r="A433" s="18" t="inlineStr">
        <is>
          <t xml:space="preserve">1.1.1.2.1.1.3.3.5</t>
        </is>
      </c>
      <c r="B433" s="18" t="inlineStr">
        <is>
          <t xml:space="preserve"/>
        </is>
      </c>
      <c r="C433" s="22" t="inlineStr">
        <is>
          <t xml:space="preserve">Кабель силовой ВВГнг(A)-FRLSLTx 5х2,5мм2, 660В</t>
        </is>
      </c>
      <c r="D433" s="7" t="inlineStr">
        <is>
          <t xml:space="preserve"/>
        </is>
      </c>
      <c r="E433" s="7" t="inlineStr">
        <is>
          <t xml:space="preserve"/>
        </is>
      </c>
      <c r="F433" s="7" t="inlineStr">
        <is>
          <t xml:space="preserve">М</t>
        </is>
      </c>
      <c r="G433" s="7" t="inlineStr">
        <is>
          <t xml:space="preserve">1</t>
        </is>
      </c>
      <c r="H433" s="8" t="n">
        <v>2010</v>
      </c>
      <c r="I433" s="23" t="n" hidden="false">
        <v>158.06</v>
      </c>
      <c r="J433" s="19" t="n" hidden="false">
        <v/>
      </c>
      <c r="K433" s="19" t="n" hidden="false">
        <f>I433+J433</f>
        <v>158.06</v>
      </c>
      <c r="L433" s="19" t="n" hidden="false">
        <f>ROUND(H433*I433,2)</f>
        <v>317700.6</v>
      </c>
      <c r="M433" s="19" t="n" hidden="false">
        <v/>
      </c>
      <c r="N433" s="19" t="n" hidden="false">
        <f>L433+M433</f>
        <v>317700.6</v>
      </c>
    </row>
    <row r="434" customFormat="false" hidden="false" outlineLevel="0" collapsed="false">
      <c r="A434" s="18" t="inlineStr">
        <is>
          <t xml:space="preserve">1.1.1.2.1.1.3.3.6</t>
        </is>
      </c>
      <c r="B434" s="18" t="inlineStr">
        <is>
          <t xml:space="preserve"/>
        </is>
      </c>
      <c r="C434" s="22" t="inlineStr">
        <is>
          <t xml:space="preserve">Кабель силовой ВВГнг(A)-LSLTx 3х2,5мм2, 660В</t>
        </is>
      </c>
      <c r="D434" s="7" t="inlineStr">
        <is>
          <t xml:space="preserve"/>
        </is>
      </c>
      <c r="E434" s="7" t="inlineStr">
        <is>
          <t xml:space="preserve"/>
        </is>
      </c>
      <c r="F434" s="7" t="inlineStr">
        <is>
          <t xml:space="preserve">М</t>
        </is>
      </c>
      <c r="G434" s="7" t="inlineStr">
        <is>
          <t xml:space="preserve">1</t>
        </is>
      </c>
      <c r="H434" s="8" t="n">
        <v>6345</v>
      </c>
      <c r="I434" s="23" t="n" hidden="false">
        <v>66.74</v>
      </c>
      <c r="J434" s="19" t="n" hidden="false">
        <v/>
      </c>
      <c r="K434" s="19" t="n" hidden="false">
        <f>I434+J434</f>
        <v>66.74</v>
      </c>
      <c r="L434" s="19" t="n" hidden="false">
        <f>ROUND(H434*I434,2)</f>
        <v>423465.3</v>
      </c>
      <c r="M434" s="19" t="n" hidden="false">
        <v/>
      </c>
      <c r="N434" s="19" t="n" hidden="false">
        <f>L434+M434</f>
        <v>423465.3</v>
      </c>
    </row>
    <row r="435" customFormat="false" hidden="false" outlineLevel="0" collapsed="false">
      <c r="A435" s="18" t="inlineStr">
        <is>
          <t xml:space="preserve">1.1.1.2.1.1.3.3.7</t>
        </is>
      </c>
      <c r="B435" s="18" t="inlineStr">
        <is>
          <t xml:space="preserve"/>
        </is>
      </c>
      <c r="C435" s="22" t="inlineStr">
        <is>
          <t xml:space="preserve">Кабель силовой ВВГнг(A)-LSLTx 3х4мм2, 1000В</t>
        </is>
      </c>
      <c r="D435" s="7" t="inlineStr">
        <is>
          <t xml:space="preserve"/>
        </is>
      </c>
      <c r="E435" s="7" t="inlineStr">
        <is>
          <t xml:space="preserve"/>
        </is>
      </c>
      <c r="F435" s="7" t="inlineStr">
        <is>
          <t xml:space="preserve">М</t>
        </is>
      </c>
      <c r="G435" s="7" t="inlineStr">
        <is>
          <t xml:space="preserve">1</t>
        </is>
      </c>
      <c r="H435" s="8" t="n">
        <v>865</v>
      </c>
      <c r="I435" s="20" t="n" hidden="false">
        <v>183</v>
      </c>
      <c r="J435" s="19" t="n" hidden="false">
        <v/>
      </c>
      <c r="K435" s="19" t="n" hidden="false">
        <f>I435+J435</f>
        <v>183</v>
      </c>
      <c r="L435" s="19" t="n" hidden="false">
        <f>ROUND(H435*I435,2)</f>
        <v>158295</v>
      </c>
      <c r="M435" s="19" t="n" hidden="false">
        <v/>
      </c>
      <c r="N435" s="19" t="n" hidden="false">
        <f>L435+M435</f>
        <v>158295</v>
      </c>
    </row>
    <row r="436" customFormat="false" hidden="false" outlineLevel="0" collapsed="false">
      <c r="A436" s="18" t="inlineStr">
        <is>
          <t xml:space="preserve">1.1.1.2.1.1.3.4</t>
        </is>
      </c>
      <c r="B436" s="18" t="inlineStr">
        <is>
          <t xml:space="preserve"/>
        </is>
      </c>
      <c r="C436" s="18" t="inlineStr">
        <is>
          <t xml:space="preserve">Затяжка кабеля, провода в трубу / 18-39 мм</t>
        </is>
      </c>
      <c r="D436" s="7" t="inlineStr">
        <is>
          <t xml:space="preserve">ЭМ
Поставщики: ООО "Богословский кабельный завод", Акционерное общество "Электрокабель" Кольчугинский завод"</t>
        </is>
      </c>
      <c r="E436" s="7" t="inlineStr">
        <is>
          <t xml:space="preserve">Выгружается из БО по объектам BIM-КЦ</t>
        </is>
      </c>
      <c r="F436" s="7" t="inlineStr">
        <is>
          <t xml:space="preserve">ПОГ М</t>
        </is>
      </c>
      <c r="G436" s="7" t="inlineStr">
        <is>
          <t xml:space="preserve">1</t>
        </is>
      </c>
      <c r="H436" s="8" t="n">
        <v>1045</v>
      </c>
      <c r="I436" s="19" t="n" hidden="false">
        <f>ROUND((L437+L438+L439)/H436,2)</f>
        <v>280.46</v>
      </c>
      <c r="J436" s="20" t="n" hidden="false">
        <v>252.8</v>
      </c>
      <c r="K436" s="19" t="n" hidden="false">
        <f>I436+J436</f>
        <v>533.26</v>
      </c>
      <c r="L436" s="19" t="n" hidden="false">
        <f>ROUND(H436*I436,2)</f>
        <v>293080.7</v>
      </c>
      <c r="M436" s="19" t="n" hidden="false">
        <f>ROUND(H436*J436,2)</f>
        <v>264176</v>
      </c>
      <c r="N436" s="19" t="n" hidden="false">
        <f>L436+M436</f>
        <v>557256.7</v>
      </c>
    </row>
    <row r="437" customFormat="false" hidden="false" outlineLevel="0" collapsed="false">
      <c r="A437" s="18" t="inlineStr">
        <is>
          <t xml:space="preserve">1.1.1.2.1.1.3.4.1</t>
        </is>
      </c>
      <c r="B437" s="18" t="inlineStr">
        <is>
          <t xml:space="preserve"/>
        </is>
      </c>
      <c r="C437" s="22" t="inlineStr">
        <is>
          <t xml:space="preserve">Кабель силовой ВВГнг(A)-LS 3х10мм2, 660В</t>
        </is>
      </c>
      <c r="D437" s="7" t="inlineStr">
        <is>
          <t xml:space="preserve">LSLTx</t>
        </is>
      </c>
      <c r="E437" s="7" t="inlineStr">
        <is>
          <t xml:space="preserve"/>
        </is>
      </c>
      <c r="F437" s="7" t="inlineStr">
        <is>
          <t xml:space="preserve">М</t>
        </is>
      </c>
      <c r="G437" s="7" t="inlineStr">
        <is>
          <t xml:space="preserve">1</t>
        </is>
      </c>
      <c r="H437" s="8" t="n">
        <v>435</v>
      </c>
      <c r="I437" s="23" t="n" hidden="false">
        <v>316.75</v>
      </c>
      <c r="J437" s="19" t="n" hidden="false">
        <v/>
      </c>
      <c r="K437" s="19" t="n" hidden="false">
        <f>I437+J437</f>
        <v>316.75</v>
      </c>
      <c r="L437" s="19" t="n" hidden="false">
        <f>ROUND(H437*I437,2)</f>
        <v>137786.25</v>
      </c>
      <c r="M437" s="19" t="n" hidden="false">
        <v/>
      </c>
      <c r="N437" s="19" t="n" hidden="false">
        <f>L437+M437</f>
        <v>137786.25</v>
      </c>
    </row>
    <row r="438" customFormat="false" hidden="false" outlineLevel="0" collapsed="false">
      <c r="A438" s="18" t="inlineStr">
        <is>
          <t xml:space="preserve">1.1.1.2.1.1.3.4.2</t>
        </is>
      </c>
      <c r="B438" s="18" t="inlineStr">
        <is>
          <t xml:space="preserve"/>
        </is>
      </c>
      <c r="C438" s="22" t="inlineStr">
        <is>
          <t xml:space="preserve">Кабель силовой ВВГнг(A)-FRLSLTx 5х4мм2, 660В</t>
        </is>
      </c>
      <c r="D438" s="7" t="inlineStr">
        <is>
          <t xml:space="preserve"/>
        </is>
      </c>
      <c r="E438" s="7" t="inlineStr">
        <is>
          <t xml:space="preserve"/>
        </is>
      </c>
      <c r="F438" s="7" t="inlineStr">
        <is>
          <t xml:space="preserve">М</t>
        </is>
      </c>
      <c r="G438" s="7" t="inlineStr">
        <is>
          <t xml:space="preserve">1</t>
        </is>
      </c>
      <c r="H438" s="8" t="n">
        <v>370</v>
      </c>
      <c r="I438" s="23" t="n" hidden="false">
        <v>140.79</v>
      </c>
      <c r="J438" s="19" t="n" hidden="false">
        <v/>
      </c>
      <c r="K438" s="19" t="n" hidden="false">
        <f>I438+J438</f>
        <v>140.79</v>
      </c>
      <c r="L438" s="19" t="n" hidden="false">
        <f>ROUND(H438*I438,2)</f>
        <v>52092.3</v>
      </c>
      <c r="M438" s="19" t="n" hidden="false">
        <v/>
      </c>
      <c r="N438" s="19" t="n" hidden="false">
        <f>L438+M438</f>
        <v>52092.3</v>
      </c>
    </row>
    <row r="439" customFormat="false" hidden="false" outlineLevel="0" collapsed="false">
      <c r="A439" s="18" t="inlineStr">
        <is>
          <t xml:space="preserve">1.1.1.2.1.1.3.4.3</t>
        </is>
      </c>
      <c r="B439" s="18" t="inlineStr">
        <is>
          <t xml:space="preserve"/>
        </is>
      </c>
      <c r="C439" s="22" t="inlineStr">
        <is>
          <t xml:space="preserve">Кабель силовой ВВГнг(A)-LSLTx 5х6мм2, 1000В</t>
        </is>
      </c>
      <c r="D439" s="7" t="inlineStr">
        <is>
          <t xml:space="preserve"/>
        </is>
      </c>
      <c r="E439" s="7" t="inlineStr">
        <is>
          <t xml:space="preserve"/>
        </is>
      </c>
      <c r="F439" s="7" t="inlineStr">
        <is>
          <t xml:space="preserve">М</t>
        </is>
      </c>
      <c r="G439" s="7" t="inlineStr">
        <is>
          <t xml:space="preserve">1</t>
        </is>
      </c>
      <c r="H439" s="8" t="n">
        <v>240</v>
      </c>
      <c r="I439" s="20" t="n" hidden="false">
        <v>430</v>
      </c>
      <c r="J439" s="19" t="n" hidden="false">
        <v/>
      </c>
      <c r="K439" s="19" t="n" hidden="false">
        <f>I439+J439</f>
        <v>430</v>
      </c>
      <c r="L439" s="19" t="n" hidden="false">
        <f>ROUND(H439*I439,2)</f>
        <v>103200</v>
      </c>
      <c r="M439" s="19" t="n" hidden="false">
        <v/>
      </c>
      <c r="N439" s="19" t="n" hidden="false">
        <f>L439+M439</f>
        <v>103200</v>
      </c>
    </row>
    <row r="440" customFormat="false" hidden="false" outlineLevel="0" collapsed="false">
      <c r="A440" s="18" t="inlineStr">
        <is>
          <t xml:space="preserve">1.1.1.2.1.1.3.5</t>
        </is>
      </c>
      <c r="B440" s="18" t="inlineStr">
        <is>
          <t xml:space="preserve"/>
        </is>
      </c>
      <c r="C440" s="18" t="inlineStr">
        <is>
          <t xml:space="preserve">Прокладка кабеля, провода в лотке, металлоконструкциях / 1,5-6 мм</t>
        </is>
      </c>
      <c r="D440" s="7" t="inlineStr">
        <is>
          <t xml:space="preserve">ЭО
Поставщики: ООО "Богословский кабельный завод", Акционерное общество "Электрокабель" Кольчугинский завод"</t>
        </is>
      </c>
      <c r="E440" s="7" t="inlineStr">
        <is>
          <t xml:space="preserve">Выгружается из БО по объектам BIM-КЦ</t>
        </is>
      </c>
      <c r="F440" s="7" t="inlineStr">
        <is>
          <t xml:space="preserve">М</t>
        </is>
      </c>
      <c r="G440" s="7" t="inlineStr">
        <is>
          <t xml:space="preserve">1</t>
        </is>
      </c>
      <c r="H440" s="8" t="n">
        <v>1820</v>
      </c>
      <c r="I440" s="19" t="n" hidden="false">
        <f>ROUND((L441+L442)/H440,2)</f>
        <v>65.38</v>
      </c>
      <c r="J440" s="20" t="n" hidden="false">
        <v>152.8</v>
      </c>
      <c r="K440" s="19" t="n" hidden="false">
        <f>I440+J440</f>
        <v>218.18</v>
      </c>
      <c r="L440" s="19" t="n" hidden="false">
        <f>ROUND(H440*I440,2)</f>
        <v>118991.6</v>
      </c>
      <c r="M440" s="19" t="n" hidden="false">
        <f>ROUND(H440*J440,2)</f>
        <v>278096</v>
      </c>
      <c r="N440" s="19" t="n" hidden="false">
        <f>L440+M440</f>
        <v>397087.6</v>
      </c>
    </row>
    <row r="441" customFormat="false" hidden="false" outlineLevel="0" collapsed="false">
      <c r="A441" s="18" t="inlineStr">
        <is>
          <t xml:space="preserve">1.1.1.2.1.1.3.5.1</t>
        </is>
      </c>
      <c r="B441" s="18" t="inlineStr">
        <is>
          <t xml:space="preserve"/>
        </is>
      </c>
      <c r="C441" s="22" t="inlineStr">
        <is>
          <t xml:space="preserve">Кабель силовой ВВГнг(A)-FRLSLTx 3х1,5мм2, 660В</t>
        </is>
      </c>
      <c r="D441" s="7" t="inlineStr">
        <is>
          <t xml:space="preserve"/>
        </is>
      </c>
      <c r="E441" s="7" t="inlineStr">
        <is>
          <t xml:space="preserve"/>
        </is>
      </c>
      <c r="F441" s="7" t="inlineStr">
        <is>
          <t xml:space="preserve">М</t>
        </is>
      </c>
      <c r="G441" s="7" t="inlineStr">
        <is>
          <t xml:space="preserve">1</t>
        </is>
      </c>
      <c r="H441" s="8" t="n">
        <v>905</v>
      </c>
      <c r="I441" s="23" t="n" hidden="false">
        <v>72.23</v>
      </c>
      <c r="J441" s="19" t="n" hidden="false">
        <v/>
      </c>
      <c r="K441" s="19" t="n" hidden="false">
        <f>I441+J441</f>
        <v>72.23</v>
      </c>
      <c r="L441" s="19" t="n" hidden="false">
        <f>ROUND(H441*I441,2)</f>
        <v>65368.15</v>
      </c>
      <c r="M441" s="19" t="n" hidden="false">
        <v/>
      </c>
      <c r="N441" s="19" t="n" hidden="false">
        <f>L441+M441</f>
        <v>65368.15</v>
      </c>
    </row>
    <row r="442" customFormat="false" hidden="false" outlineLevel="0" collapsed="false">
      <c r="A442" s="18" t="inlineStr">
        <is>
          <t xml:space="preserve">1.1.1.2.1.1.3.5.2</t>
        </is>
      </c>
      <c r="B442" s="18" t="inlineStr">
        <is>
          <t xml:space="preserve"/>
        </is>
      </c>
      <c r="C442" s="22" t="inlineStr">
        <is>
          <t xml:space="preserve">Кабель силовой ВВГнг(A)-LSLTx 3х1,5мм2, 660В</t>
        </is>
      </c>
      <c r="D442" s="7" t="inlineStr">
        <is>
          <t xml:space="preserve"/>
        </is>
      </c>
      <c r="E442" s="7" t="inlineStr">
        <is>
          <t xml:space="preserve"/>
        </is>
      </c>
      <c r="F442" s="7" t="inlineStr">
        <is>
          <t xml:space="preserve">М</t>
        </is>
      </c>
      <c r="G442" s="7" t="inlineStr">
        <is>
          <t xml:space="preserve">1</t>
        </is>
      </c>
      <c r="H442" s="8" t="n">
        <v>915</v>
      </c>
      <c r="I442" s="23" t="n" hidden="false">
        <v>58.61</v>
      </c>
      <c r="J442" s="19" t="n" hidden="false">
        <v/>
      </c>
      <c r="K442" s="19" t="n" hidden="false">
        <f>I442+J442</f>
        <v>58.61</v>
      </c>
      <c r="L442" s="19" t="n" hidden="false">
        <f>ROUND(H442*I442,2)</f>
        <v>53628.15</v>
      </c>
      <c r="M442" s="19" t="n" hidden="false">
        <v/>
      </c>
      <c r="N442" s="19" t="n" hidden="false">
        <f>L442+M442</f>
        <v>53628.15</v>
      </c>
    </row>
    <row r="443" customFormat="false" hidden="false" outlineLevel="0" collapsed="false">
      <c r="A443" s="18" t="inlineStr">
        <is>
          <t xml:space="preserve">1.1.1.2.1.1.3.6</t>
        </is>
      </c>
      <c r="B443" s="18" t="inlineStr">
        <is>
          <t xml:space="preserve"/>
        </is>
      </c>
      <c r="C443" s="18" t="inlineStr">
        <is>
          <t xml:space="preserve">Прокладка кабеля, провода в лотке, металлоконструкциях / 7-17 мм</t>
        </is>
      </c>
      <c r="D443" s="7" t="inlineStr">
        <is>
          <t xml:space="preserve">ЭО
Поставщики: ООО "Богословский кабельный завод", Акционерное общество "Электрокабель" Кольчугинский завод"</t>
        </is>
      </c>
      <c r="E443" s="7" t="inlineStr">
        <is>
          <t xml:space="preserve">Выгружается из БО по объектам BIM-КЦ</t>
        </is>
      </c>
      <c r="F443" s="7" t="inlineStr">
        <is>
          <t xml:space="preserve">М</t>
        </is>
      </c>
      <c r="G443" s="7" t="inlineStr">
        <is>
          <t xml:space="preserve">1</t>
        </is>
      </c>
      <c r="H443" s="8" t="n">
        <v>670</v>
      </c>
      <c r="I443" s="19" t="n" hidden="false">
        <f>ROUND((L444+L445)/H443,2)</f>
        <v>77.58</v>
      </c>
      <c r="J443" s="20" t="n" hidden="false">
        <v>178.4</v>
      </c>
      <c r="K443" s="19" t="n" hidden="false">
        <f>I443+J443</f>
        <v>255.98</v>
      </c>
      <c r="L443" s="19" t="n" hidden="false">
        <f>ROUND(H443*I443,2)</f>
        <v>51978.6</v>
      </c>
      <c r="M443" s="19" t="n" hidden="false">
        <f>ROUND(H443*J443,2)</f>
        <v>119528</v>
      </c>
      <c r="N443" s="19" t="n" hidden="false">
        <f>L443+M443</f>
        <v>171506.6</v>
      </c>
    </row>
    <row r="444" customFormat="false" hidden="false" outlineLevel="0" collapsed="false">
      <c r="A444" s="18" t="inlineStr">
        <is>
          <t xml:space="preserve">1.1.1.2.1.1.3.6.1</t>
        </is>
      </c>
      <c r="B444" s="18" t="inlineStr">
        <is>
          <t xml:space="preserve"/>
        </is>
      </c>
      <c r="C444" s="22" t="inlineStr">
        <is>
          <t xml:space="preserve">Кабель силовой ВВГнг(A)-FRLSLTx 3х2,5мм2, 660В</t>
        </is>
      </c>
      <c r="D444" s="7" t="inlineStr">
        <is>
          <t xml:space="preserve"/>
        </is>
      </c>
      <c r="E444" s="7" t="inlineStr">
        <is>
          <t xml:space="preserve"/>
        </is>
      </c>
      <c r="F444" s="7" t="inlineStr">
        <is>
          <t xml:space="preserve">М</t>
        </is>
      </c>
      <c r="G444" s="7" t="inlineStr">
        <is>
          <t xml:space="preserve">1</t>
        </is>
      </c>
      <c r="H444" s="8" t="n">
        <v>230</v>
      </c>
      <c r="I444" s="23" t="n" hidden="false">
        <v>98.31</v>
      </c>
      <c r="J444" s="19" t="n" hidden="false">
        <v/>
      </c>
      <c r="K444" s="19" t="n" hidden="false">
        <f>I444+J444</f>
        <v>98.31</v>
      </c>
      <c r="L444" s="19" t="n" hidden="false">
        <f>ROUND(H444*I444,2)</f>
        <v>22611.3</v>
      </c>
      <c r="M444" s="19" t="n" hidden="false">
        <v/>
      </c>
      <c r="N444" s="19" t="n" hidden="false">
        <f>L444+M444</f>
        <v>22611.3</v>
      </c>
    </row>
    <row r="445" customFormat="false" hidden="false" outlineLevel="0" collapsed="false">
      <c r="A445" s="18" t="inlineStr">
        <is>
          <t xml:space="preserve">1.1.1.2.1.1.3.6.2</t>
        </is>
      </c>
      <c r="B445" s="18" t="inlineStr">
        <is>
          <t xml:space="preserve"/>
        </is>
      </c>
      <c r="C445" s="22" t="inlineStr">
        <is>
          <t xml:space="preserve">Кабель силовой ВВГнг(A)-LSLTx 3х2,5мм2, 660В</t>
        </is>
      </c>
      <c r="D445" s="7" t="inlineStr">
        <is>
          <t xml:space="preserve"/>
        </is>
      </c>
      <c r="E445" s="7" t="inlineStr">
        <is>
          <t xml:space="preserve"/>
        </is>
      </c>
      <c r="F445" s="7" t="inlineStr">
        <is>
          <t xml:space="preserve">М</t>
        </is>
      </c>
      <c r="G445" s="7" t="inlineStr">
        <is>
          <t xml:space="preserve">1</t>
        </is>
      </c>
      <c r="H445" s="8" t="n">
        <v>440</v>
      </c>
      <c r="I445" s="23" t="n" hidden="false">
        <v>66.74</v>
      </c>
      <c r="J445" s="19" t="n" hidden="false">
        <v/>
      </c>
      <c r="K445" s="19" t="n" hidden="false">
        <f>I445+J445</f>
        <v>66.74</v>
      </c>
      <c r="L445" s="19" t="n" hidden="false">
        <f>ROUND(H445*I445,2)</f>
        <v>29365.6</v>
      </c>
      <c r="M445" s="19" t="n" hidden="false">
        <v/>
      </c>
      <c r="N445" s="19" t="n" hidden="false">
        <f>L445+M445</f>
        <v>29365.6</v>
      </c>
    </row>
    <row r="446" customFormat="false" hidden="false" outlineLevel="0" collapsed="false">
      <c r="A446" s="18" t="inlineStr">
        <is>
          <t xml:space="preserve">1.1.1.2.1.1.3.7</t>
        </is>
      </c>
      <c r="B446" s="18" t="inlineStr">
        <is>
          <t xml:space="preserve"/>
        </is>
      </c>
      <c r="C446" s="18" t="inlineStr">
        <is>
          <t xml:space="preserve">Монтаж трубы ПВХ, ПНД для кабеля / до 32мм</t>
        </is>
      </c>
      <c r="D446" s="7" t="inlineStr">
        <is>
          <t xml:space="preserve">ЭО</t>
        </is>
      </c>
      <c r="E446" s="7" t="inlineStr">
        <is>
          <t xml:space="preserve">Выгружается из БО по объектам BIM-КЦ</t>
        </is>
      </c>
      <c r="F446" s="7" t="inlineStr">
        <is>
          <t xml:space="preserve">ПОГ М</t>
        </is>
      </c>
      <c r="G446" s="7" t="inlineStr">
        <is>
          <t xml:space="preserve">1</t>
        </is>
      </c>
      <c r="H446" s="8" t="n">
        <v>2140</v>
      </c>
      <c r="I446" s="19" t="n" hidden="false">
        <f>ROUND((L447+L448)/H446,2)</f>
        <v>21.75</v>
      </c>
      <c r="J446" s="20" t="n" hidden="false">
        <v>112.8</v>
      </c>
      <c r="K446" s="19" t="n" hidden="false">
        <f>I446+J446</f>
        <v>134.55</v>
      </c>
      <c r="L446" s="19" t="n" hidden="false">
        <f>ROUND(H446*I446,2)</f>
        <v>46545</v>
      </c>
      <c r="M446" s="19" t="n" hidden="false">
        <f>ROUND(H446*J446,2)</f>
        <v>241392</v>
      </c>
      <c r="N446" s="19" t="n" hidden="false">
        <f>L446+M446</f>
        <v>287937</v>
      </c>
    </row>
    <row r="447" customFormat="false" hidden="false" outlineLevel="0" collapsed="false">
      <c r="A447" s="18" t="inlineStr">
        <is>
          <t xml:space="preserve">1.1.1.2.1.1.3.7.1</t>
        </is>
      </c>
      <c r="B447" s="18" t="inlineStr">
        <is>
          <t xml:space="preserve"/>
        </is>
      </c>
      <c r="C447" s="22" t="inlineStr">
        <is>
          <t xml:space="preserve">Труба ПВХ гофрированная_ / Легкая с протяжкой / 20 мм</t>
        </is>
      </c>
      <c r="D447" s="7" t="inlineStr">
        <is>
          <t xml:space="preserve"/>
        </is>
      </c>
      <c r="E447" s="7" t="inlineStr">
        <is>
          <t xml:space="preserve"/>
        </is>
      </c>
      <c r="F447" s="7" t="inlineStr">
        <is>
          <t xml:space="preserve">ПОГ М</t>
        </is>
      </c>
      <c r="G447" s="7" t="inlineStr">
        <is>
          <t xml:space="preserve">1</t>
        </is>
      </c>
      <c r="H447" s="8" t="n">
        <v>1280</v>
      </c>
      <c r="I447" s="20" t="n" hidden="false">
        <v>17.41</v>
      </c>
      <c r="J447" s="19" t="n" hidden="false">
        <v/>
      </c>
      <c r="K447" s="19" t="n" hidden="false">
        <f>I447+J447</f>
        <v>17.41</v>
      </c>
      <c r="L447" s="19" t="n" hidden="false">
        <f>ROUND(H447*I447,2)</f>
        <v>22284.8</v>
      </c>
      <c r="M447" s="19" t="n" hidden="false">
        <v/>
      </c>
      <c r="N447" s="19" t="n" hidden="false">
        <f>L447+M447</f>
        <v>22284.8</v>
      </c>
    </row>
    <row r="448" customFormat="false" hidden="false" outlineLevel="0" collapsed="false">
      <c r="A448" s="18" t="inlineStr">
        <is>
          <t xml:space="preserve">1.1.1.2.1.1.3.7.2</t>
        </is>
      </c>
      <c r="B448" s="18" t="inlineStr">
        <is>
          <t xml:space="preserve"/>
        </is>
      </c>
      <c r="C448" s="22" t="inlineStr">
        <is>
          <t xml:space="preserve">Труба ПВХ гофрированная_ / Легкая с протяжкой / 25 мм</t>
        </is>
      </c>
      <c r="D448" s="7" t="inlineStr">
        <is>
          <t xml:space="preserve"/>
        </is>
      </c>
      <c r="E448" s="7" t="inlineStr">
        <is>
          <t xml:space="preserve"/>
        </is>
      </c>
      <c r="F448" s="7" t="inlineStr">
        <is>
          <t xml:space="preserve">ПОГ М</t>
        </is>
      </c>
      <c r="G448" s="7" t="inlineStr">
        <is>
          <t xml:space="preserve">1</t>
        </is>
      </c>
      <c r="H448" s="8" t="n">
        <v>860</v>
      </c>
      <c r="I448" s="20" t="n" hidden="false">
        <v>28.2</v>
      </c>
      <c r="J448" s="19" t="n" hidden="false">
        <v/>
      </c>
      <c r="K448" s="19" t="n" hidden="false">
        <f>I448+J448</f>
        <v>28.2</v>
      </c>
      <c r="L448" s="19" t="n" hidden="false">
        <f>ROUND(H448*I448,2)</f>
        <v>24252</v>
      </c>
      <c r="M448" s="19" t="n" hidden="false">
        <v/>
      </c>
      <c r="N448" s="19" t="n" hidden="false">
        <f>L448+M448</f>
        <v>24252</v>
      </c>
    </row>
    <row r="449" customFormat="false" hidden="false" outlineLevel="0" collapsed="false">
      <c r="A449" s="18" t="inlineStr">
        <is>
          <t xml:space="preserve">1.1.1.2.1.1.3.8</t>
        </is>
      </c>
      <c r="B449" s="18" t="inlineStr">
        <is>
          <t xml:space="preserve"/>
        </is>
      </c>
      <c r="C449" s="18" t="inlineStr">
        <is>
          <t xml:space="preserve">Монтаж трубы ПВХ, ПНД для кабеля / до 32мм</t>
        </is>
      </c>
      <c r="D449" s="7" t="inlineStr">
        <is>
          <t xml:space="preserve">ЭО</t>
        </is>
      </c>
      <c r="E449" s="7" t="inlineStr">
        <is>
          <t xml:space="preserve">Выгружается из БО по объектам BIM-КЦ</t>
        </is>
      </c>
      <c r="F449" s="7" t="inlineStr">
        <is>
          <t xml:space="preserve">ПОГ М</t>
        </is>
      </c>
      <c r="G449" s="7" t="inlineStr">
        <is>
          <t xml:space="preserve">1</t>
        </is>
      </c>
      <c r="H449" s="8" t="n">
        <v>1250</v>
      </c>
      <c r="I449" s="19" t="n" hidden="false">
        <f>ROUND((L450)/H449,2)</f>
        <v>192.67</v>
      </c>
      <c r="J449" s="20" t="n" hidden="false">
        <v>112.8</v>
      </c>
      <c r="K449" s="19" t="n" hidden="false">
        <f>I449+J449</f>
        <v>305.47</v>
      </c>
      <c r="L449" s="19" t="n" hidden="false">
        <f>ROUND(H449*I449,2)</f>
        <v>240837.5</v>
      </c>
      <c r="M449" s="19" t="n" hidden="false">
        <f>ROUND(H449*J449,2)</f>
        <v>141000</v>
      </c>
      <c r="N449" s="19" t="n" hidden="false">
        <f>L449+M449</f>
        <v>381837.5</v>
      </c>
    </row>
    <row r="450" customFormat="false" hidden="false" outlineLevel="0" collapsed="false">
      <c r="A450" s="18" t="inlineStr">
        <is>
          <t xml:space="preserve">1.1.1.2.1.1.3.8.1</t>
        </is>
      </c>
      <c r="B450" s="18" t="inlineStr">
        <is>
          <t xml:space="preserve"/>
        </is>
      </c>
      <c r="C450" s="22" t="inlineStr">
        <is>
          <t xml:space="preserve">Труба ППЛ_ / 25 мм / легкая с протяжкой</t>
        </is>
      </c>
      <c r="D450" s="7" t="inlineStr">
        <is>
          <t xml:space="preserve"/>
        </is>
      </c>
      <c r="E450" s="7" t="inlineStr">
        <is>
          <t xml:space="preserve"/>
        </is>
      </c>
      <c r="F450" s="7" t="inlineStr">
        <is>
          <t xml:space="preserve">ПОГ М</t>
        </is>
      </c>
      <c r="G450" s="7" t="inlineStr">
        <is>
          <t xml:space="preserve">1</t>
        </is>
      </c>
      <c r="H450" s="8" t="n">
        <v>1250</v>
      </c>
      <c r="I450" s="20" t="n" hidden="false">
        <v>192.67</v>
      </c>
      <c r="J450" s="19" t="n" hidden="false">
        <v/>
      </c>
      <c r="K450" s="19" t="n" hidden="false">
        <f>I450+J450</f>
        <v>192.67</v>
      </c>
      <c r="L450" s="19" t="n" hidden="false">
        <f>ROUND(H450*I450,2)</f>
        <v>240837.5</v>
      </c>
      <c r="M450" s="19" t="n" hidden="false">
        <v/>
      </c>
      <c r="N450" s="19" t="n" hidden="false">
        <f>L450+M450</f>
        <v>240837.5</v>
      </c>
    </row>
    <row r="451" customFormat="false" hidden="false" outlineLevel="0" collapsed="false">
      <c r="A451" s="18" t="inlineStr">
        <is>
          <t xml:space="preserve">1.1.1.2.1.1.3.9</t>
        </is>
      </c>
      <c r="B451" s="18" t="inlineStr">
        <is>
          <t xml:space="preserve"/>
        </is>
      </c>
      <c r="C451" s="18" t="inlineStr">
        <is>
          <t xml:space="preserve">Монтаж трубы ПВХ, ПНД для кабеля / до 32мм</t>
        </is>
      </c>
      <c r="D451" s="7" t="inlineStr">
        <is>
          <t xml:space="preserve">ЭМ</t>
        </is>
      </c>
      <c r="E451" s="7" t="inlineStr">
        <is>
          <t xml:space="preserve">Выгружается из БО по объектам BIM-КЦ</t>
        </is>
      </c>
      <c r="F451" s="7" t="inlineStr">
        <is>
          <t xml:space="preserve">ПОГ М</t>
        </is>
      </c>
      <c r="G451" s="7" t="inlineStr">
        <is>
          <t xml:space="preserve">1</t>
        </is>
      </c>
      <c r="H451" s="8" t="n">
        <v>12740</v>
      </c>
      <c r="I451" s="19" t="n" hidden="false">
        <f>ROUND((L452+L453+L454)/H451,2)</f>
        <v>61.59</v>
      </c>
      <c r="J451" s="20" t="n" hidden="false">
        <v>112.8</v>
      </c>
      <c r="K451" s="19" t="n" hidden="false">
        <f>I451+J451</f>
        <v>174.39</v>
      </c>
      <c r="L451" s="19" t="n" hidden="false">
        <f>ROUND(H451*I451,2)</f>
        <v>784656.6</v>
      </c>
      <c r="M451" s="19" t="n" hidden="false">
        <f>ROUND(H451*J451,2)</f>
        <v>1437072</v>
      </c>
      <c r="N451" s="19" t="n" hidden="false">
        <f>L451+M451</f>
        <v>2221728.6</v>
      </c>
    </row>
    <row r="452" customFormat="false" hidden="false" outlineLevel="0" collapsed="false">
      <c r="A452" s="18" t="inlineStr">
        <is>
          <t xml:space="preserve">1.1.1.2.1.1.3.9.1</t>
        </is>
      </c>
      <c r="B452" s="18" t="inlineStr">
        <is>
          <t xml:space="preserve"/>
        </is>
      </c>
      <c r="C452" s="22" t="inlineStr">
        <is>
          <t xml:space="preserve">Труба ПВХ гофрированная_ / Тяжелая с протяжкой / 25 мм</t>
        </is>
      </c>
      <c r="D452" s="7" t="inlineStr">
        <is>
          <t xml:space="preserve">ОКЛ</t>
        </is>
      </c>
      <c r="E452" s="7" t="inlineStr">
        <is>
          <t xml:space="preserve"/>
        </is>
      </c>
      <c r="F452" s="7" t="inlineStr">
        <is>
          <t xml:space="preserve">ПОГ М</t>
        </is>
      </c>
      <c r="G452" s="7" t="inlineStr">
        <is>
          <t xml:space="preserve">1</t>
        </is>
      </c>
      <c r="H452" s="8" t="n">
        <v>90</v>
      </c>
      <c r="I452" s="20" t="n" hidden="false">
        <v>80.73</v>
      </c>
      <c r="J452" s="19" t="n" hidden="false">
        <v/>
      </c>
      <c r="K452" s="19" t="n" hidden="false">
        <f>I452+J452</f>
        <v>80.73</v>
      </c>
      <c r="L452" s="19" t="n" hidden="false">
        <f>ROUND(H452*I452,2)</f>
        <v>7265.7</v>
      </c>
      <c r="M452" s="19" t="n" hidden="false">
        <v/>
      </c>
      <c r="N452" s="19" t="n" hidden="false">
        <f>L452+M452</f>
        <v>7265.7</v>
      </c>
    </row>
    <row r="453" customFormat="false" hidden="false" outlineLevel="0" collapsed="false">
      <c r="A453" s="18" t="inlineStr">
        <is>
          <t xml:space="preserve">1.1.1.2.1.1.3.9.2</t>
        </is>
      </c>
      <c r="B453" s="18" t="inlineStr">
        <is>
          <t xml:space="preserve"/>
        </is>
      </c>
      <c r="C453" s="22" t="inlineStr">
        <is>
          <t xml:space="preserve">Труба ПВХ гофрированная_ / Легкая с протяжкой / 32 мм</t>
        </is>
      </c>
      <c r="D453" s="7" t="inlineStr">
        <is>
          <t xml:space="preserve"/>
        </is>
      </c>
      <c r="E453" s="7" t="inlineStr">
        <is>
          <t xml:space="preserve"/>
        </is>
      </c>
      <c r="F453" s="7" t="inlineStr">
        <is>
          <t xml:space="preserve">ПОГ М</t>
        </is>
      </c>
      <c r="G453" s="7" t="inlineStr">
        <is>
          <t xml:space="preserve">1</t>
        </is>
      </c>
      <c r="H453" s="8" t="n">
        <v>9620</v>
      </c>
      <c r="I453" s="20" t="n" hidden="false">
        <v>45.85</v>
      </c>
      <c r="J453" s="19" t="n" hidden="false">
        <v/>
      </c>
      <c r="K453" s="19" t="n" hidden="false">
        <f>I453+J453</f>
        <v>45.85</v>
      </c>
      <c r="L453" s="19" t="n" hidden="false">
        <f>ROUND(H453*I453,2)</f>
        <v>441077</v>
      </c>
      <c r="M453" s="19" t="n" hidden="false">
        <v/>
      </c>
      <c r="N453" s="19" t="n" hidden="false">
        <f>L453+M453</f>
        <v>441077</v>
      </c>
    </row>
    <row r="454" customFormat="false" hidden="false" outlineLevel="0" collapsed="false">
      <c r="A454" s="18" t="inlineStr">
        <is>
          <t xml:space="preserve">1.1.1.2.1.1.3.9.3</t>
        </is>
      </c>
      <c r="B454" s="18" t="inlineStr">
        <is>
          <t xml:space="preserve"/>
        </is>
      </c>
      <c r="C454" s="22" t="inlineStr">
        <is>
          <t xml:space="preserve">Труба ПВХ гофрированная_ / Тяжелая с протяжкой / 32 мм</t>
        </is>
      </c>
      <c r="D454" s="7" t="inlineStr">
        <is>
          <t xml:space="preserve">ОКЛ</t>
        </is>
      </c>
      <c r="E454" s="7" t="inlineStr">
        <is>
          <t xml:space="preserve"/>
        </is>
      </c>
      <c r="F454" s="7" t="inlineStr">
        <is>
          <t xml:space="preserve">ПОГ М</t>
        </is>
      </c>
      <c r="G454" s="7" t="inlineStr">
        <is>
          <t xml:space="preserve">1</t>
        </is>
      </c>
      <c r="H454" s="8" t="n">
        <v>3030</v>
      </c>
      <c r="I454" s="20" t="n" hidden="false">
        <v>111</v>
      </c>
      <c r="J454" s="19" t="n" hidden="false">
        <v/>
      </c>
      <c r="K454" s="19" t="n" hidden="false">
        <f>I454+J454</f>
        <v>111</v>
      </c>
      <c r="L454" s="19" t="n" hidden="false">
        <f>ROUND(H454*I454,2)</f>
        <v>336330</v>
      </c>
      <c r="M454" s="19" t="n" hidden="false">
        <v/>
      </c>
      <c r="N454" s="19" t="n" hidden="false">
        <f>L454+M454</f>
        <v>336330</v>
      </c>
    </row>
    <row r="455" customFormat="false" hidden="false" outlineLevel="0" collapsed="false">
      <c r="A455" s="18" t="inlineStr">
        <is>
          <t xml:space="preserve">1.1.1.2.1.1.3.10</t>
        </is>
      </c>
      <c r="B455" s="18" t="inlineStr">
        <is>
          <t xml:space="preserve"/>
        </is>
      </c>
      <c r="C455" s="18" t="inlineStr">
        <is>
          <t xml:space="preserve">Монтаж трубы ПВХ, ПНД для кабеля / от 40мм до 100мм</t>
        </is>
      </c>
      <c r="D455" s="7" t="inlineStr">
        <is>
          <t xml:space="preserve">ЭМ</t>
        </is>
      </c>
      <c r="E455" s="7" t="inlineStr">
        <is>
          <t xml:space="preserve">Выгружается из БО по объектам BIM-КЦ</t>
        </is>
      </c>
      <c r="F455" s="7" t="inlineStr">
        <is>
          <t xml:space="preserve">ПОГ М</t>
        </is>
      </c>
      <c r="G455" s="7" t="inlineStr">
        <is>
          <t xml:space="preserve">1</t>
        </is>
      </c>
      <c r="H455" s="8" t="n">
        <v>1325</v>
      </c>
      <c r="I455" s="19" t="n" hidden="false">
        <f>ROUND((L456)/H455,2)</f>
        <v>86.66</v>
      </c>
      <c r="J455" s="20" t="n" hidden="false">
        <v>132</v>
      </c>
      <c r="K455" s="19" t="n" hidden="false">
        <f>I455+J455</f>
        <v>218.66</v>
      </c>
      <c r="L455" s="19" t="n" hidden="false">
        <f>ROUND(H455*I455,2)</f>
        <v>114824.5</v>
      </c>
      <c r="M455" s="19" t="n" hidden="false">
        <f>ROUND(H455*J455,2)</f>
        <v>174900</v>
      </c>
      <c r="N455" s="19" t="n" hidden="false">
        <f>L455+M455</f>
        <v>289724.5</v>
      </c>
    </row>
    <row r="456" customFormat="false" hidden="false" outlineLevel="0" collapsed="false">
      <c r="A456" s="18" t="inlineStr">
        <is>
          <t xml:space="preserve">1.1.1.2.1.1.3.10.1</t>
        </is>
      </c>
      <c r="B456" s="18" t="inlineStr">
        <is>
          <t xml:space="preserve"/>
        </is>
      </c>
      <c r="C456" s="22" t="inlineStr">
        <is>
          <t xml:space="preserve">Труба ПВХ гофрированная_ / Легкая с протяжкой / 40 мм</t>
        </is>
      </c>
      <c r="D456" s="7" t="inlineStr">
        <is>
          <t xml:space="preserve"/>
        </is>
      </c>
      <c r="E456" s="7" t="inlineStr">
        <is>
          <t xml:space="preserve"/>
        </is>
      </c>
      <c r="F456" s="7" t="inlineStr">
        <is>
          <t xml:space="preserve">ПОГ М</t>
        </is>
      </c>
      <c r="G456" s="7" t="inlineStr">
        <is>
          <t xml:space="preserve">1</t>
        </is>
      </c>
      <c r="H456" s="8" t="n">
        <v>1325</v>
      </c>
      <c r="I456" s="20" t="n" hidden="false">
        <v>86.66</v>
      </c>
      <c r="J456" s="19" t="n" hidden="false">
        <v/>
      </c>
      <c r="K456" s="19" t="n" hidden="false">
        <f>I456+J456</f>
        <v>86.66</v>
      </c>
      <c r="L456" s="19" t="n" hidden="false">
        <f>ROUND(H456*I456,2)</f>
        <v>114824.5</v>
      </c>
      <c r="M456" s="19" t="n" hidden="false">
        <v/>
      </c>
      <c r="N456" s="19" t="n" hidden="false">
        <f>L456+M456</f>
        <v>114824.5</v>
      </c>
    </row>
    <row r="457" customFormat="false" hidden="false" outlineLevel="0" collapsed="false">
      <c r="A457" s="18" t="inlineStr">
        <is>
          <t xml:space="preserve">1.1.1.2.1.1.3.11</t>
        </is>
      </c>
      <c r="B457" s="18" t="inlineStr">
        <is>
          <t xml:space="preserve"/>
        </is>
      </c>
      <c r="C457" s="18" t="inlineStr">
        <is>
          <t xml:space="preserve">Монтаж трубы ПВХ, ПНД для кабеля / расходные материалы</t>
        </is>
      </c>
      <c r="D457" s="7" t="inlineStr">
        <is>
          <t xml:space="preserve">ЭО</t>
        </is>
      </c>
      <c r="E457" s="7" t="inlineStr">
        <is>
          <t xml:space="preserve"/>
        </is>
      </c>
      <c r="F457" s="7" t="inlineStr">
        <is>
          <t xml:space="preserve">ПОГ М</t>
        </is>
      </c>
      <c r="G457" s="7" t="inlineStr">
        <is>
          <t xml:space="preserve">1</t>
        </is>
      </c>
      <c r="H457" s="8" t="n">
        <v>2140</v>
      </c>
      <c r="I457" s="19" t="n" hidden="false">
        <f>ROUND((L458+L459+L460+L461)/H457,2)</f>
        <v>42.48</v>
      </c>
      <c r="J457" s="20" t="n" hidden="false">
        <v>1</v>
      </c>
      <c r="K457" s="19" t="n" hidden="false">
        <f>I457+J457</f>
        <v>43.48</v>
      </c>
      <c r="L457" s="19" t="n" hidden="false">
        <f>ROUND(H457*I457,2)</f>
        <v>90907.2</v>
      </c>
      <c r="M457" s="19" t="n" hidden="false">
        <f>ROUND(H457*J457,2)</f>
        <v>2140</v>
      </c>
      <c r="N457" s="19" t="n" hidden="false">
        <f>L457+M457</f>
        <v>93047.2</v>
      </c>
    </row>
    <row r="458" customFormat="false" hidden="false" outlineLevel="0" collapsed="false">
      <c r="A458" s="18" t="inlineStr">
        <is>
          <t xml:space="preserve">1.1.1.2.1.1.3.11.1</t>
        </is>
      </c>
      <c r="B458" s="18" t="inlineStr">
        <is>
          <t xml:space="preserve"/>
        </is>
      </c>
      <c r="C458" s="22" t="inlineStr">
        <is>
          <t xml:space="preserve">Муфта соединительная труба-коробка_ / 25 мм</t>
        </is>
      </c>
      <c r="D458" s="7" t="inlineStr">
        <is>
          <t xml:space="preserve">42725</t>
        </is>
      </c>
      <c r="E458" s="7" t="inlineStr">
        <is>
          <t xml:space="preserve"/>
        </is>
      </c>
      <c r="F458" s="7" t="inlineStr">
        <is>
          <t xml:space="preserve">ШТ</t>
        </is>
      </c>
      <c r="G458" s="7" t="inlineStr">
        <is>
          <t xml:space="preserve">1</t>
        </is>
      </c>
      <c r="H458" s="8" t="n">
        <v>42</v>
      </c>
      <c r="I458" s="20" t="n" hidden="false">
        <v>240</v>
      </c>
      <c r="J458" s="19" t="n" hidden="false">
        <v/>
      </c>
      <c r="K458" s="19" t="n" hidden="false">
        <f>I458+J458</f>
        <v>240</v>
      </c>
      <c r="L458" s="19" t="n" hidden="false">
        <f>ROUND(H458*I458,2)</f>
        <v>10080</v>
      </c>
      <c r="M458" s="19" t="n" hidden="false">
        <v/>
      </c>
      <c r="N458" s="19" t="n" hidden="false">
        <f>L458+M458</f>
        <v>10080</v>
      </c>
    </row>
    <row r="459" customFormat="false" hidden="false" outlineLevel="0" collapsed="false">
      <c r="A459" s="18" t="inlineStr">
        <is>
          <t xml:space="preserve">1.1.1.2.1.1.3.11.2</t>
        </is>
      </c>
      <c r="B459" s="18" t="inlineStr">
        <is>
          <t xml:space="preserve"/>
        </is>
      </c>
      <c r="C459" s="22" t="inlineStr">
        <is>
          <t xml:space="preserve">Муфта соединительная труба-коробка_ / 20 мм</t>
        </is>
      </c>
      <c r="D459" s="7" t="inlineStr">
        <is>
          <t xml:space="preserve">42720</t>
        </is>
      </c>
      <c r="E459" s="7" t="inlineStr">
        <is>
          <t xml:space="preserve"/>
        </is>
      </c>
      <c r="F459" s="7" t="inlineStr">
        <is>
          <t xml:space="preserve">ШТ</t>
        </is>
      </c>
      <c r="G459" s="7" t="inlineStr">
        <is>
          <t xml:space="preserve">1</t>
        </is>
      </c>
      <c r="H459" s="8" t="n">
        <v>10</v>
      </c>
      <c r="I459" s="20" t="n" hidden="false">
        <v>206</v>
      </c>
      <c r="J459" s="19" t="n" hidden="false">
        <v/>
      </c>
      <c r="K459" s="19" t="n" hidden="false">
        <f>I459+J459</f>
        <v>206</v>
      </c>
      <c r="L459" s="19" t="n" hidden="false">
        <f>ROUND(H459*I459,2)</f>
        <v>2060</v>
      </c>
      <c r="M459" s="19" t="n" hidden="false">
        <v/>
      </c>
      <c r="N459" s="19" t="n" hidden="false">
        <f>L459+M459</f>
        <v>2060</v>
      </c>
    </row>
    <row r="460" customFormat="false" hidden="false" outlineLevel="0" collapsed="false">
      <c r="A460" s="18" t="inlineStr">
        <is>
          <t xml:space="preserve">1.1.1.2.1.1.3.11.3</t>
        </is>
      </c>
      <c r="B460" s="18" t="inlineStr">
        <is>
          <t xml:space="preserve"/>
        </is>
      </c>
      <c r="C460" s="22" t="inlineStr">
        <is>
          <t xml:space="preserve">Клипса с дюбелем саморезом для крепления гофротрубы_ / 20 мм</t>
        </is>
      </c>
      <c r="D460" s="7" t="inlineStr">
        <is>
          <t xml:space="preserve"/>
        </is>
      </c>
      <c r="E460" s="7" t="inlineStr">
        <is>
          <t xml:space="preserve"/>
        </is>
      </c>
      <c r="F460" s="7" t="inlineStr">
        <is>
          <t xml:space="preserve">ШТ</t>
        </is>
      </c>
      <c r="G460" s="7" t="inlineStr">
        <is>
          <t xml:space="preserve">2</t>
        </is>
      </c>
      <c r="H460" s="8" t="n">
        <v>2560</v>
      </c>
      <c r="I460" s="20" t="n" hidden="false">
        <v>18</v>
      </c>
      <c r="J460" s="19" t="n" hidden="false">
        <v/>
      </c>
      <c r="K460" s="19" t="n" hidden="false">
        <f>I460+J460</f>
        <v>18</v>
      </c>
      <c r="L460" s="19" t="n" hidden="false">
        <f>ROUND(H460*I460,2)</f>
        <v>46080</v>
      </c>
      <c r="M460" s="19" t="n" hidden="false">
        <v/>
      </c>
      <c r="N460" s="19" t="n" hidden="false">
        <f>L460+M460</f>
        <v>46080</v>
      </c>
    </row>
    <row r="461" customFormat="false" hidden="false" outlineLevel="0" collapsed="false">
      <c r="A461" s="18" t="inlineStr">
        <is>
          <t xml:space="preserve">1.1.1.2.1.1.3.11.4</t>
        </is>
      </c>
      <c r="B461" s="18" t="inlineStr">
        <is>
          <t xml:space="preserve"/>
        </is>
      </c>
      <c r="C461" s="22" t="inlineStr">
        <is>
          <t xml:space="preserve">Клипса с дюбелем саморезом для крепления гофротрубы_ / 25 мм</t>
        </is>
      </c>
      <c r="D461" s="7" t="inlineStr">
        <is>
          <t xml:space="preserve"/>
        </is>
      </c>
      <c r="E461" s="7" t="inlineStr">
        <is>
          <t xml:space="preserve"/>
        </is>
      </c>
      <c r="F461" s="7" t="inlineStr">
        <is>
          <t xml:space="preserve">ШТ</t>
        </is>
      </c>
      <c r="G461" s="7" t="inlineStr">
        <is>
          <t xml:space="preserve">2</t>
        </is>
      </c>
      <c r="H461" s="8" t="n">
        <v>1720</v>
      </c>
      <c r="I461" s="20" t="n" hidden="false">
        <v>19</v>
      </c>
      <c r="J461" s="19" t="n" hidden="false">
        <v/>
      </c>
      <c r="K461" s="19" t="n" hidden="false">
        <f>I461+J461</f>
        <v>19</v>
      </c>
      <c r="L461" s="19" t="n" hidden="false">
        <f>ROUND(H461*I461,2)</f>
        <v>32680</v>
      </c>
      <c r="M461" s="19" t="n" hidden="false">
        <v/>
      </c>
      <c r="N461" s="19" t="n" hidden="false">
        <f>L461+M461</f>
        <v>32680</v>
      </c>
    </row>
    <row r="462" customFormat="false" hidden="false" outlineLevel="0" collapsed="false">
      <c r="A462" s="18" t="inlineStr">
        <is>
          <t xml:space="preserve">1.1.1.2.1.1.3.12</t>
        </is>
      </c>
      <c r="B462" s="18" t="inlineStr">
        <is>
          <t xml:space="preserve"/>
        </is>
      </c>
      <c r="C462" s="18" t="inlineStr">
        <is>
          <t xml:space="preserve">Монтаж трубы ПВХ, ПНД для кабеля / расходные материалы</t>
        </is>
      </c>
      <c r="D462" s="7" t="inlineStr">
        <is>
          <t xml:space="preserve">ЭО</t>
        </is>
      </c>
      <c r="E462" s="7" t="inlineStr">
        <is>
          <t xml:space="preserve"/>
        </is>
      </c>
      <c r="F462" s="7" t="inlineStr">
        <is>
          <t xml:space="preserve">ПОГ М</t>
        </is>
      </c>
      <c r="G462" s="7" t="inlineStr">
        <is>
          <t xml:space="preserve">1</t>
        </is>
      </c>
      <c r="H462" s="8" t="n">
        <v>1250</v>
      </c>
      <c r="I462" s="19" t="n" hidden="false">
        <f>ROUND((L463+L464)/H462,2)</f>
        <v>47.38</v>
      </c>
      <c r="J462" s="20" t="n" hidden="false">
        <v>1</v>
      </c>
      <c r="K462" s="19" t="n" hidden="false">
        <f>I462+J462</f>
        <v>48.38</v>
      </c>
      <c r="L462" s="19" t="n" hidden="false">
        <f>ROUND(H462*I462,2)</f>
        <v>59225</v>
      </c>
      <c r="M462" s="19" t="n" hidden="false">
        <f>ROUND(H462*J462,2)</f>
        <v>1250</v>
      </c>
      <c r="N462" s="19" t="n" hidden="false">
        <f>L462+M462</f>
        <v>60475</v>
      </c>
    </row>
    <row r="463" customFormat="false" hidden="false" outlineLevel="0" collapsed="false">
      <c r="A463" s="18" t="inlineStr">
        <is>
          <t xml:space="preserve">1.1.1.2.1.1.3.12.1</t>
        </is>
      </c>
      <c r="B463" s="18" t="inlineStr">
        <is>
          <t xml:space="preserve"/>
        </is>
      </c>
      <c r="C463" s="22" t="inlineStr">
        <is>
          <t xml:space="preserve">Муфта соединительная труба-коробка_ / 25 мм</t>
        </is>
      </c>
      <c r="D463" s="7" t="inlineStr">
        <is>
          <t xml:space="preserve">BS25 42725HF Экопласт</t>
        </is>
      </c>
      <c r="E463" s="7" t="inlineStr">
        <is>
          <t xml:space="preserve"/>
        </is>
      </c>
      <c r="F463" s="7" t="inlineStr">
        <is>
          <t xml:space="preserve">ШТ</t>
        </is>
      </c>
      <c r="G463" s="7" t="inlineStr">
        <is>
          <t xml:space="preserve">1</t>
        </is>
      </c>
      <c r="H463" s="8" t="n">
        <v>28</v>
      </c>
      <c r="I463" s="20" t="n" hidden="false">
        <v>240</v>
      </c>
      <c r="J463" s="19" t="n" hidden="false">
        <v/>
      </c>
      <c r="K463" s="19" t="n" hidden="false">
        <f>I463+J463</f>
        <v>240</v>
      </c>
      <c r="L463" s="19" t="n" hidden="false">
        <f>ROUND(H463*I463,2)</f>
        <v>6720</v>
      </c>
      <c r="M463" s="19" t="n" hidden="false">
        <v/>
      </c>
      <c r="N463" s="19" t="n" hidden="false">
        <f>L463+M463</f>
        <v>6720</v>
      </c>
    </row>
    <row r="464" customFormat="false" hidden="false" outlineLevel="0" collapsed="false">
      <c r="A464" s="18" t="inlineStr">
        <is>
          <t xml:space="preserve">1.1.1.2.1.1.3.12.2</t>
        </is>
      </c>
      <c r="B464" s="18" t="inlineStr">
        <is>
          <t xml:space="preserve"/>
        </is>
      </c>
      <c r="C464" s="22" t="inlineStr">
        <is>
          <t xml:space="preserve">Скоба металлическая однолапковая_ / 25-26мм</t>
        </is>
      </c>
      <c r="D464" s="7" t="inlineStr">
        <is>
          <t xml:space="preserve">двухлапковая</t>
        </is>
      </c>
      <c r="E464" s="7" t="inlineStr">
        <is>
          <t xml:space="preserve"/>
        </is>
      </c>
      <c r="F464" s="7" t="inlineStr">
        <is>
          <t xml:space="preserve">ШТ</t>
        </is>
      </c>
      <c r="G464" s="7" t="inlineStr">
        <is>
          <t xml:space="preserve">1</t>
        </is>
      </c>
      <c r="H464" s="8" t="n">
        <v>2500</v>
      </c>
      <c r="I464" s="20" t="n" hidden="false">
        <v>21</v>
      </c>
      <c r="J464" s="19" t="n" hidden="false">
        <v/>
      </c>
      <c r="K464" s="19" t="n" hidden="false">
        <f>I464+J464</f>
        <v>21</v>
      </c>
      <c r="L464" s="19" t="n" hidden="false">
        <f>ROUND(H464*I464,2)</f>
        <v>52500</v>
      </c>
      <c r="M464" s="19" t="n" hidden="false">
        <v/>
      </c>
      <c r="N464" s="19" t="n" hidden="false">
        <f>L464+M464</f>
        <v>52500</v>
      </c>
    </row>
    <row r="465" customFormat="false" hidden="false" outlineLevel="0" collapsed="false">
      <c r="A465" s="18" t="inlineStr">
        <is>
          <t xml:space="preserve">1.1.1.2.1.1.3.13</t>
        </is>
      </c>
      <c r="B465" s="18" t="inlineStr">
        <is>
          <t xml:space="preserve"/>
        </is>
      </c>
      <c r="C465" s="18" t="inlineStr">
        <is>
          <t xml:space="preserve">Монтаж трубы ПВХ, ПНД для кабеля / расходные материалы</t>
        </is>
      </c>
      <c r="D465" s="7" t="inlineStr">
        <is>
          <t xml:space="preserve">ЭМ</t>
        </is>
      </c>
      <c r="E465" s="7" t="inlineStr">
        <is>
          <t xml:space="preserve"/>
        </is>
      </c>
      <c r="F465" s="7" t="inlineStr">
        <is>
          <t xml:space="preserve">ПОГ М</t>
        </is>
      </c>
      <c r="G465" s="7" t="inlineStr">
        <is>
          <t xml:space="preserve">1</t>
        </is>
      </c>
      <c r="H465" s="8" t="n">
        <v>12740</v>
      </c>
      <c r="I465" s="19" t="n" hidden="false">
        <f>ROUND((L466+L467+L468+L469)/H465,2)</f>
        <v>76.01</v>
      </c>
      <c r="J465" s="20" t="n" hidden="false">
        <v>1</v>
      </c>
      <c r="K465" s="19" t="n" hidden="false">
        <f>I465+J465</f>
        <v>77.01</v>
      </c>
      <c r="L465" s="19" t="n" hidden="false">
        <f>ROUND(H465*I465,2)</f>
        <v>968367.4</v>
      </c>
      <c r="M465" s="19" t="n" hidden="false">
        <f>ROUND(H465*J465,2)</f>
        <v>12740</v>
      </c>
      <c r="N465" s="19" t="n" hidden="false">
        <f>L465+M465</f>
        <v>981107.4</v>
      </c>
    </row>
    <row r="466" customFormat="false" hidden="false" outlineLevel="0" collapsed="false">
      <c r="A466" s="18" t="inlineStr">
        <is>
          <t xml:space="preserve">1.1.1.2.1.1.3.13.1</t>
        </is>
      </c>
      <c r="B466" s="18" t="inlineStr">
        <is>
          <t xml:space="preserve"/>
        </is>
      </c>
      <c r="C466" s="22" t="inlineStr">
        <is>
          <t xml:space="preserve">Скоба металлическая однолапковая_ / 25-26мм</t>
        </is>
      </c>
      <c r="D466" s="7" t="inlineStr">
        <is>
          <t xml:space="preserve"/>
        </is>
      </c>
      <c r="E466" s="7" t="inlineStr">
        <is>
          <t xml:space="preserve"/>
        </is>
      </c>
      <c r="F466" s="7" t="inlineStr">
        <is>
          <t xml:space="preserve">ШТ</t>
        </is>
      </c>
      <c r="G466" s="7" t="inlineStr">
        <is>
          <t xml:space="preserve">1</t>
        </is>
      </c>
      <c r="H466" s="8" t="n">
        <v>180</v>
      </c>
      <c r="I466" s="20" t="n" hidden="false">
        <v>21</v>
      </c>
      <c r="J466" s="19" t="n" hidden="false">
        <v/>
      </c>
      <c r="K466" s="19" t="n" hidden="false">
        <f>I466+J466</f>
        <v>21</v>
      </c>
      <c r="L466" s="19" t="n" hidden="false">
        <f>ROUND(H466*I466,2)</f>
        <v>3780</v>
      </c>
      <c r="M466" s="19" t="n" hidden="false">
        <v/>
      </c>
      <c r="N466" s="19" t="n" hidden="false">
        <f>L466+M466</f>
        <v>3780</v>
      </c>
    </row>
    <row r="467" customFormat="false" hidden="false" outlineLevel="0" collapsed="false">
      <c r="A467" s="18" t="inlineStr">
        <is>
          <t xml:space="preserve">1.1.1.2.1.1.3.13.2</t>
        </is>
      </c>
      <c r="B467" s="18" t="inlineStr">
        <is>
          <t xml:space="preserve"/>
        </is>
      </c>
      <c r="C467" s="22" t="inlineStr">
        <is>
          <t xml:space="preserve">Скоба металлическая однолапковая_ / 31-32мм</t>
        </is>
      </c>
      <c r="D467" s="7" t="inlineStr">
        <is>
          <t xml:space="preserve"/>
        </is>
      </c>
      <c r="E467" s="7" t="inlineStr">
        <is>
          <t xml:space="preserve"/>
        </is>
      </c>
      <c r="F467" s="7" t="inlineStr">
        <is>
          <t xml:space="preserve">ШТ</t>
        </is>
      </c>
      <c r="G467" s="7" t="inlineStr">
        <is>
          <t xml:space="preserve">1</t>
        </is>
      </c>
      <c r="H467" s="8" t="n">
        <v>6060</v>
      </c>
      <c r="I467" s="20" t="n" hidden="false">
        <v>23</v>
      </c>
      <c r="J467" s="19" t="n" hidden="false">
        <v/>
      </c>
      <c r="K467" s="19" t="n" hidden="false">
        <f>I467+J467</f>
        <v>23</v>
      </c>
      <c r="L467" s="19" t="n" hidden="false">
        <f>ROUND(H467*I467,2)</f>
        <v>139380</v>
      </c>
      <c r="M467" s="19" t="n" hidden="false">
        <v/>
      </c>
      <c r="N467" s="19" t="n" hidden="false">
        <f>L467+M467</f>
        <v>139380</v>
      </c>
    </row>
    <row r="468" customFormat="false" hidden="false" outlineLevel="0" collapsed="false">
      <c r="A468" s="18" t="inlineStr">
        <is>
          <t xml:space="preserve">1.1.1.2.1.1.3.13.3</t>
        </is>
      </c>
      <c r="B468" s="18" t="inlineStr">
        <is>
          <t xml:space="preserve"/>
        </is>
      </c>
      <c r="C468" s="22" t="inlineStr">
        <is>
          <t xml:space="preserve">Клипса с дюбелем саморезом для крепления гофротрубы_ / 32 мм</t>
        </is>
      </c>
      <c r="D468" s="7" t="inlineStr">
        <is>
          <t xml:space="preserve"/>
        </is>
      </c>
      <c r="E468" s="7" t="inlineStr">
        <is>
          <t xml:space="preserve"/>
        </is>
      </c>
      <c r="F468" s="7" t="inlineStr">
        <is>
          <t xml:space="preserve">ШТ</t>
        </is>
      </c>
      <c r="G468" s="7" t="inlineStr">
        <is>
          <t xml:space="preserve">2</t>
        </is>
      </c>
      <c r="H468" s="8" t="n">
        <v>2650</v>
      </c>
      <c r="I468" s="20" t="n" hidden="false">
        <v>21</v>
      </c>
      <c r="J468" s="19" t="n" hidden="false">
        <v/>
      </c>
      <c r="K468" s="19" t="n" hidden="false">
        <f>I468+J468</f>
        <v>21</v>
      </c>
      <c r="L468" s="19" t="n" hidden="false">
        <f>ROUND(H468*I468,2)</f>
        <v>55650</v>
      </c>
      <c r="M468" s="19" t="n" hidden="false">
        <v/>
      </c>
      <c r="N468" s="19" t="n" hidden="false">
        <f>L468+M468</f>
        <v>55650</v>
      </c>
    </row>
    <row r="469" customFormat="false" hidden="false" outlineLevel="0" collapsed="false">
      <c r="A469" s="18" t="inlineStr">
        <is>
          <t xml:space="preserve">1.1.1.2.1.1.3.13.4</t>
        </is>
      </c>
      <c r="B469" s="18" t="inlineStr">
        <is>
          <t xml:space="preserve"/>
        </is>
      </c>
      <c r="C469" s="22" t="inlineStr">
        <is>
          <t xml:space="preserve">Клипса с дюбелем саморезом для крепления гофротрубы_ / 40 мм</t>
        </is>
      </c>
      <c r="D469" s="7" t="inlineStr">
        <is>
          <t xml:space="preserve"/>
        </is>
      </c>
      <c r="E469" s="7" t="inlineStr">
        <is>
          <t xml:space="preserve"/>
        </is>
      </c>
      <c r="F469" s="7" t="inlineStr">
        <is>
          <t xml:space="preserve">ШТ</t>
        </is>
      </c>
      <c r="G469" s="7" t="inlineStr">
        <is>
          <t xml:space="preserve">2</t>
        </is>
      </c>
      <c r="H469" s="8" t="n">
        <v>19240</v>
      </c>
      <c r="I469" s="20" t="n" hidden="false">
        <v>40</v>
      </c>
      <c r="J469" s="19" t="n" hidden="false">
        <v/>
      </c>
      <c r="K469" s="19" t="n" hidden="false">
        <f>I469+J469</f>
        <v>40</v>
      </c>
      <c r="L469" s="19" t="n" hidden="false">
        <f>ROUND(H469*I469,2)</f>
        <v>769600</v>
      </c>
      <c r="M469" s="19" t="n" hidden="false">
        <v/>
      </c>
      <c r="N469" s="19" t="n" hidden="false">
        <f>L469+M469</f>
        <v>769600</v>
      </c>
    </row>
    <row r="470" customFormat="false" hidden="false" outlineLevel="0" collapsed="false">
      <c r="A470" s="18" t="inlineStr">
        <is>
          <t xml:space="preserve">1.1.1.2.1.1.3.14</t>
        </is>
      </c>
      <c r="B470" s="18" t="inlineStr">
        <is>
          <t xml:space="preserve"/>
        </is>
      </c>
      <c r="C470" s="18" t="inlineStr">
        <is>
          <t xml:space="preserve">Монтаж лотка электротехнического / перфорированного, неперфорированного</t>
        </is>
      </c>
      <c r="D470" s="7" t="inlineStr">
        <is>
          <t xml:space="preserve">С учетом дополнительных комплектующих.СМР предусматривает дополнительные комплектующие</t>
        </is>
      </c>
      <c r="E470" s="7" t="inlineStr">
        <is>
          <t xml:space="preserve"/>
        </is>
      </c>
      <c r="F470" s="7" t="inlineStr">
        <is>
          <t xml:space="preserve">ПОГ М</t>
        </is>
      </c>
      <c r="G470" s="7" t="inlineStr">
        <is>
          <t xml:space="preserve">1</t>
        </is>
      </c>
      <c r="H470" s="8" t="n">
        <v>700</v>
      </c>
      <c r="I470" s="19" t="n" hidden="false">
        <f>ROUND((L471+L472)/H470,2)</f>
        <v>1087.1</v>
      </c>
      <c r="J470" s="20" t="n" hidden="false">
        <v>1605.6</v>
      </c>
      <c r="K470" s="19" t="n" hidden="false">
        <f>I470+J470</f>
        <v>2692.7</v>
      </c>
      <c r="L470" s="19" t="n" hidden="false">
        <f>ROUND(H470*I470,2)</f>
        <v>760970</v>
      </c>
      <c r="M470" s="19" t="n" hidden="false">
        <f>ROUND(H470*J470,2)</f>
        <v>1123920</v>
      </c>
      <c r="N470" s="19" t="n" hidden="false">
        <f>L470+M470</f>
        <v>1884890</v>
      </c>
    </row>
    <row r="471" customFormat="false" hidden="false" outlineLevel="0" collapsed="false">
      <c r="A471" s="18" t="inlineStr">
        <is>
          <t xml:space="preserve">1.1.1.2.1.1.3.14.1</t>
        </is>
      </c>
      <c r="B471" s="18" t="inlineStr">
        <is>
          <t xml:space="preserve"/>
        </is>
      </c>
      <c r="C471" s="22" t="inlineStr">
        <is>
          <t xml:space="preserve">Лоток электротехнический перфорированный осн.400мм H=80мм</t>
        </is>
      </c>
      <c r="D471" s="7" t="inlineStr">
        <is>
          <t xml:space="preserve">Без учета дополнительных комплектующих
ДКС,Ostec</t>
        </is>
      </c>
      <c r="E471" s="7" t="inlineStr">
        <is>
          <t xml:space="preserve"/>
        </is>
      </c>
      <c r="F471" s="7" t="inlineStr">
        <is>
          <t xml:space="preserve">М</t>
        </is>
      </c>
      <c r="G471" s="7" t="inlineStr">
        <is>
          <t xml:space="preserve">1</t>
        </is>
      </c>
      <c r="H471" s="8" t="n">
        <v>700</v>
      </c>
      <c r="I471" s="23" t="n" hidden="false">
        <v>831.78</v>
      </c>
      <c r="J471" s="19" t="n" hidden="false">
        <v/>
      </c>
      <c r="K471" s="19" t="n" hidden="false">
        <f>I471+J471</f>
        <v>831.78</v>
      </c>
      <c r="L471" s="19" t="n" hidden="false">
        <f>ROUND(H471*I471,2)</f>
        <v>582246</v>
      </c>
      <c r="M471" s="19" t="n" hidden="false">
        <v/>
      </c>
      <c r="N471" s="19" t="n" hidden="false">
        <f>L471+M471</f>
        <v>582246</v>
      </c>
    </row>
    <row r="472" customFormat="false" hidden="false" outlineLevel="0" collapsed="false">
      <c r="A472" s="18" t="inlineStr">
        <is>
          <t xml:space="preserve">1.1.1.2.1.1.3.14.2</t>
        </is>
      </c>
      <c r="B472" s="18" t="inlineStr">
        <is>
          <t xml:space="preserve"/>
        </is>
      </c>
      <c r="C472" s="22" t="inlineStr">
        <is>
          <t xml:space="preserve">Крышка на лоток осн.400мм</t>
        </is>
      </c>
      <c r="D472" s="7" t="inlineStr">
        <is>
          <t xml:space="preserve">Без учета дополнительных комплектующих
ДКС,Ostec</t>
        </is>
      </c>
      <c r="E472" s="7" t="inlineStr">
        <is>
          <t xml:space="preserve"/>
        </is>
      </c>
      <c r="F472" s="7" t="inlineStr">
        <is>
          <t xml:space="preserve">М</t>
        </is>
      </c>
      <c r="G472" s="7" t="inlineStr">
        <is>
          <t xml:space="preserve">1</t>
        </is>
      </c>
      <c r="H472" s="8" t="n">
        <v>700</v>
      </c>
      <c r="I472" s="23" t="n" hidden="false">
        <v>255.32</v>
      </c>
      <c r="J472" s="19" t="n" hidden="false">
        <v/>
      </c>
      <c r="K472" s="19" t="n" hidden="false">
        <f>I472+J472</f>
        <v>255.32</v>
      </c>
      <c r="L472" s="19" t="n" hidden="false">
        <f>ROUND(H472*I472,2)</f>
        <v>178724</v>
      </c>
      <c r="M472" s="19" t="n" hidden="false">
        <v/>
      </c>
      <c r="N472" s="19" t="n" hidden="false">
        <f>L472+M472</f>
        <v>178724</v>
      </c>
    </row>
    <row r="473" customFormat="false" hidden="false" outlineLevel="0" collapsed="false">
      <c r="A473" s="18" t="inlineStr">
        <is>
          <t xml:space="preserve">1.1.1.2.1.1.3.15</t>
        </is>
      </c>
      <c r="B473" s="18" t="inlineStr">
        <is>
          <t xml:space="preserve"/>
        </is>
      </c>
      <c r="C473" s="18" t="inlineStr">
        <is>
          <t xml:space="preserve">Монтаж лотка электротехнического / лестничного</t>
        </is>
      </c>
      <c r="D473" s="7" t="inlineStr">
        <is>
          <t xml:space="preserve">С учетом дополнительных комплектующих.СМР предусматривает дополнительные комплектующие</t>
        </is>
      </c>
      <c r="E473" s="7" t="inlineStr">
        <is>
          <t xml:space="preserve"/>
        </is>
      </c>
      <c r="F473" s="7" t="inlineStr">
        <is>
          <t xml:space="preserve">ПОГ М</t>
        </is>
      </c>
      <c r="G473" s="7" t="inlineStr">
        <is>
          <t xml:space="preserve">1</t>
        </is>
      </c>
      <c r="H473" s="8" t="n">
        <v>150</v>
      </c>
      <c r="I473" s="19" t="n" hidden="false">
        <f>ROUND((L474)/H473,2)</f>
        <v>821</v>
      </c>
      <c r="J473" s="20" t="n" hidden="false">
        <v>1605.6</v>
      </c>
      <c r="K473" s="19" t="n" hidden="false">
        <f>I473+J473</f>
        <v>2426.6</v>
      </c>
      <c r="L473" s="19" t="n" hidden="false">
        <f>ROUND(H473*I473,2)</f>
        <v>123150</v>
      </c>
      <c r="M473" s="19" t="n" hidden="false">
        <f>ROUND(H473*J473,2)</f>
        <v>240840</v>
      </c>
      <c r="N473" s="19" t="n" hidden="false">
        <f>L473+M473</f>
        <v>363990</v>
      </c>
    </row>
    <row r="474" customFormat="false" hidden="false" outlineLevel="0" collapsed="false">
      <c r="A474" s="18" t="inlineStr">
        <is>
          <t xml:space="preserve">1.1.1.2.1.1.3.15.1</t>
        </is>
      </c>
      <c r="B474" s="18" t="inlineStr">
        <is>
          <t xml:space="preserve"/>
        </is>
      </c>
      <c r="C474" s="22" t="inlineStr">
        <is>
          <t xml:space="preserve">Лоток электротехнический лестничный осн.400мм H=80мм</t>
        </is>
      </c>
      <c r="D474" s="7" t="inlineStr">
        <is>
          <t xml:space="preserve">Без учета дополнительных комплектующих
ДКС,Ostec</t>
        </is>
      </c>
      <c r="E474" s="7" t="inlineStr">
        <is>
          <t xml:space="preserve"/>
        </is>
      </c>
      <c r="F474" s="7" t="inlineStr">
        <is>
          <t xml:space="preserve">М</t>
        </is>
      </c>
      <c r="G474" s="7" t="inlineStr">
        <is>
          <t xml:space="preserve">1</t>
        </is>
      </c>
      <c r="H474" s="8" t="n">
        <v>150</v>
      </c>
      <c r="I474" s="23" t="n" hidden="false">
        <v>821</v>
      </c>
      <c r="J474" s="19" t="n" hidden="false">
        <v/>
      </c>
      <c r="K474" s="19" t="n" hidden="false">
        <f>I474+J474</f>
        <v>821</v>
      </c>
      <c r="L474" s="19" t="n" hidden="false">
        <f>ROUND(H474*I474,2)</f>
        <v>123150</v>
      </c>
      <c r="M474" s="19" t="n" hidden="false">
        <v/>
      </c>
      <c r="N474" s="19" t="n" hidden="false">
        <f>L474+M474</f>
        <v>123150</v>
      </c>
    </row>
    <row r="475" customFormat="false" hidden="false" outlineLevel="0" collapsed="false">
      <c r="A475" s="14" t="inlineStr">
        <is>
          <t xml:space="preserve">1.1.1.2.1.1.4</t>
        </is>
      </c>
      <c r="B475" s="14" t="inlineStr">
        <is>
          <t xml:space="preserve"/>
        </is>
      </c>
      <c r="C475" s="14" t="inlineStr">
        <is>
          <t xml:space="preserve">Монтаж электроустановочных изделий</t>
        </is>
      </c>
      <c r="D475" s="6" t="inlineStr">
        <is>
          <t xml:space="preserve"/>
        </is>
      </c>
      <c r="E475" s="6" t="inlineStr">
        <is>
          <t xml:space="preserve"/>
        </is>
      </c>
      <c r="F475" s="6" t="inlineStr">
        <is>
          <t xml:space="preserve"/>
        </is>
      </c>
      <c r="G475" s="6" t="inlineStr">
        <is>
          <t xml:space="preserve"/>
        </is>
      </c>
      <c r="H475" s="15" t="n">
        <v/>
      </c>
      <c r="I475" s="16" t="n" hidden="false">
        <v/>
      </c>
      <c r="J475" s="16" t="n" hidden="false">
        <v/>
      </c>
      <c r="K475" s="16" t="n" hidden="false">
        <v/>
      </c>
      <c r="L475" s="16" t="n" hidden="false">
        <f>L476+L481+L485+L487+L490</f>
        <v>119846.32</v>
      </c>
      <c r="M475" s="16" t="n" hidden="false">
        <f>M476+M481+M485+M487+M490</f>
        <v>693302.4</v>
      </c>
      <c r="N475" s="16" t="n" hidden="false">
        <f>N476+N481+N485+N487+N490</f>
        <v>813148.72</v>
      </c>
    </row>
    <row r="476" customFormat="false" hidden="false" outlineLevel="0" collapsed="false">
      <c r="A476" s="18" t="inlineStr">
        <is>
          <t xml:space="preserve">1.1.1.2.1.1.4.1</t>
        </is>
      </c>
      <c r="B476" s="18" t="inlineStr">
        <is>
          <t xml:space="preserve"/>
        </is>
      </c>
      <c r="C476" s="18" t="inlineStr">
        <is>
          <t xml:space="preserve">Монтаж электрических оконечных устройств / выключатель, переключатель</t>
        </is>
      </c>
      <c r="D476" s="7" t="inlineStr">
        <is>
          <t xml:space="preserve"/>
        </is>
      </c>
      <c r="E476" s="7" t="inlineStr">
        <is>
          <t xml:space="preserve">Выгружается из БО по объектам BIM-КЦ</t>
        </is>
      </c>
      <c r="F476" s="7" t="inlineStr">
        <is>
          <t xml:space="preserve">ШТ</t>
        </is>
      </c>
      <c r="G476" s="7" t="inlineStr">
        <is>
          <t xml:space="preserve">1</t>
        </is>
      </c>
      <c r="H476" s="8" t="n">
        <v>177</v>
      </c>
      <c r="I476" s="19" t="n" hidden="false">
        <f>ROUND((L477+L478+L479+L480)/H476,2)</f>
        <v>153.47</v>
      </c>
      <c r="J476" s="20" t="n" hidden="false">
        <v>764.8</v>
      </c>
      <c r="K476" s="19" t="n" hidden="false">
        <f>I476+J476</f>
        <v>918.27</v>
      </c>
      <c r="L476" s="19" t="n" hidden="false">
        <f>ROUND(H476*I476,2)</f>
        <v>27164.19</v>
      </c>
      <c r="M476" s="19" t="n" hidden="false">
        <f>ROUND(H476*J476,2)</f>
        <v>135369.6</v>
      </c>
      <c r="N476" s="19" t="n" hidden="false">
        <f>L476+M476</f>
        <v>162533.79</v>
      </c>
    </row>
    <row r="477" customFormat="false" hidden="false" outlineLevel="0" collapsed="false">
      <c r="A477" s="18" t="inlineStr">
        <is>
          <t xml:space="preserve">1.1.1.2.1.1.4.1.1</t>
        </is>
      </c>
      <c r="B477" s="18" t="inlineStr">
        <is>
          <t xml:space="preserve"/>
        </is>
      </c>
      <c r="C477" s="22" t="inlineStr">
        <is>
          <t xml:space="preserve">Рамка Schneider Electric Glossa_ / белый / 1 пост / GSL000101</t>
        </is>
      </c>
      <c r="D477" s="7" t="inlineStr">
        <is>
          <t xml:space="preserve">Рамка 1 постовая - пластиковая LK60, цвет Белый</t>
        </is>
      </c>
      <c r="E477" s="7" t="inlineStr">
        <is>
          <t xml:space="preserve"/>
        </is>
      </c>
      <c r="F477" s="7" t="inlineStr">
        <is>
          <t xml:space="preserve">ШТ</t>
        </is>
      </c>
      <c r="G477" s="7" t="inlineStr">
        <is>
          <t xml:space="preserve">1</t>
        </is>
      </c>
      <c r="H477" s="8" t="n">
        <v>177</v>
      </c>
      <c r="I477" s="23" t="n" hidden="false">
        <v>10.66</v>
      </c>
      <c r="J477" s="19" t="n" hidden="false">
        <v/>
      </c>
      <c r="K477" s="19" t="n" hidden="false">
        <f>I477+J477</f>
        <v>10.66</v>
      </c>
      <c r="L477" s="19" t="n" hidden="false">
        <f>ROUND(H477*I477,2)</f>
        <v>1886.82</v>
      </c>
      <c r="M477" s="19" t="n" hidden="false">
        <v/>
      </c>
      <c r="N477" s="19" t="n" hidden="false">
        <f>L477+M477</f>
        <v>1886.82</v>
      </c>
    </row>
    <row r="478" customFormat="false" hidden="false" outlineLevel="0" collapsed="false">
      <c r="A478" s="18" t="inlineStr">
        <is>
          <t xml:space="preserve">1.1.1.2.1.1.4.1.2</t>
        </is>
      </c>
      <c r="B478" s="18" t="inlineStr">
        <is>
          <t xml:space="preserve"/>
        </is>
      </c>
      <c r="C478" s="22" t="inlineStr">
        <is>
          <t xml:space="preserve">Переключатель_ / проходной/одноклавишный/открытой установки / 10А, 220В, IP20</t>
        </is>
      </c>
      <c r="D478" s="7" t="inlineStr">
        <is>
          <t xml:space="preserve">Переключатель проходной одноклавишный скрытой установки, 10А, 250В,
IP20 белый</t>
        </is>
      </c>
      <c r="E478" s="7" t="inlineStr">
        <is>
          <t xml:space="preserve"/>
        </is>
      </c>
      <c r="F478" s="7" t="inlineStr">
        <is>
          <t xml:space="preserve">ШТ</t>
        </is>
      </c>
      <c r="G478" s="7" t="inlineStr">
        <is>
          <t xml:space="preserve">1</t>
        </is>
      </c>
      <c r="H478" s="8" t="n">
        <v>14</v>
      </c>
      <c r="I478" s="20" t="n" hidden="false">
        <v>300</v>
      </c>
      <c r="J478" s="19" t="n" hidden="false">
        <v/>
      </c>
      <c r="K478" s="19" t="n" hidden="false">
        <f>I478+J478</f>
        <v>300</v>
      </c>
      <c r="L478" s="19" t="n" hidden="false">
        <f>ROUND(H478*I478,2)</f>
        <v>4200</v>
      </c>
      <c r="M478" s="19" t="n" hidden="false">
        <v/>
      </c>
      <c r="N478" s="19" t="n" hidden="false">
        <f>L478+M478</f>
        <v>4200</v>
      </c>
    </row>
    <row r="479" customFormat="false" hidden="false" outlineLevel="0" collapsed="false">
      <c r="A479" s="18" t="inlineStr">
        <is>
          <t xml:space="preserve">1.1.1.2.1.1.4.1.3</t>
        </is>
      </c>
      <c r="B479" s="18" t="inlineStr">
        <is>
          <t xml:space="preserve"/>
        </is>
      </c>
      <c r="C479" s="22" t="inlineStr">
        <is>
          <t xml:space="preserve">Выключатель Одноклавишный Скрытый 10А 220...250В IP20 Белый</t>
        </is>
      </c>
      <c r="D479" s="7" t="inlineStr">
        <is>
          <t xml:space="preserve">Выключатель одноклавишный, одинарный, 250В, 16А, IP20, скрытый монтаж</t>
        </is>
      </c>
      <c r="E479" s="7" t="inlineStr">
        <is>
          <t xml:space="preserve"/>
        </is>
      </c>
      <c r="F479" s="7" t="inlineStr">
        <is>
          <t xml:space="preserve">ШТ</t>
        </is>
      </c>
      <c r="G479" s="7" t="inlineStr">
        <is>
          <t xml:space="preserve">1</t>
        </is>
      </c>
      <c r="H479" s="8" t="n">
        <v>117</v>
      </c>
      <c r="I479" s="23" t="n" hidden="false">
        <v>81.86</v>
      </c>
      <c r="J479" s="19" t="n" hidden="false">
        <v/>
      </c>
      <c r="K479" s="19" t="n" hidden="false">
        <f>I479+J479</f>
        <v>81.86</v>
      </c>
      <c r="L479" s="19" t="n" hidden="false">
        <f>ROUND(H479*I479,2)</f>
        <v>9577.62</v>
      </c>
      <c r="M479" s="19" t="n" hidden="false">
        <v/>
      </c>
      <c r="N479" s="19" t="n" hidden="false">
        <f>L479+M479</f>
        <v>9577.62</v>
      </c>
    </row>
    <row r="480" customFormat="false" hidden="false" outlineLevel="0" collapsed="false">
      <c r="A480" s="18" t="inlineStr">
        <is>
          <t xml:space="preserve">1.1.1.2.1.1.4.1.4</t>
        </is>
      </c>
      <c r="B480" s="18" t="inlineStr">
        <is>
          <t xml:space="preserve"/>
        </is>
      </c>
      <c r="C480" s="22" t="inlineStr">
        <is>
          <t xml:space="preserve">Выключатель Двухклавишный Скрытый 10А 220...250В IP20 Белый</t>
        </is>
      </c>
      <c r="D480" s="7" t="inlineStr">
        <is>
          <t xml:space="preserve">Выключатель двухклавишный, 250В, 16А, IP20, скрытый монтаж</t>
        </is>
      </c>
      <c r="E480" s="7" t="inlineStr">
        <is>
          <t xml:space="preserve"/>
        </is>
      </c>
      <c r="F480" s="7" t="inlineStr">
        <is>
          <t xml:space="preserve">ШТ</t>
        </is>
      </c>
      <c r="G480" s="7" t="inlineStr">
        <is>
          <t xml:space="preserve">1</t>
        </is>
      </c>
      <c r="H480" s="8" t="n">
        <v>46</v>
      </c>
      <c r="I480" s="20" t="n" hidden="false">
        <v>250</v>
      </c>
      <c r="J480" s="19" t="n" hidden="false">
        <v/>
      </c>
      <c r="K480" s="19" t="n" hidden="false">
        <f>I480+J480</f>
        <v>250</v>
      </c>
      <c r="L480" s="19" t="n" hidden="false">
        <f>ROUND(H480*I480,2)</f>
        <v>11500</v>
      </c>
      <c r="M480" s="19" t="n" hidden="false">
        <v/>
      </c>
      <c r="N480" s="19" t="n" hidden="false">
        <f>L480+M480</f>
        <v>11500</v>
      </c>
    </row>
    <row r="481" customFormat="false" hidden="false" outlineLevel="0" collapsed="false">
      <c r="A481" s="18" t="inlineStr">
        <is>
          <t xml:space="preserve">1.1.1.2.1.1.4.2</t>
        </is>
      </c>
      <c r="B481" s="18" t="inlineStr">
        <is>
          <t xml:space="preserve"/>
        </is>
      </c>
      <c r="C481" s="18" t="inlineStr">
        <is>
          <t xml:space="preserve">Монтаж электрических оконечных устройств / розетка</t>
        </is>
      </c>
      <c r="D481" s="7" t="inlineStr">
        <is>
          <t xml:space="preserve"/>
        </is>
      </c>
      <c r="E481" s="7" t="inlineStr">
        <is>
          <t xml:space="preserve">Выгружается из БО по объектам BIM-КЦ</t>
        </is>
      </c>
      <c r="F481" s="7" t="inlineStr">
        <is>
          <t xml:space="preserve">ШТ</t>
        </is>
      </c>
      <c r="G481" s="7" t="inlineStr">
        <is>
          <t xml:space="preserve">1</t>
        </is>
      </c>
      <c r="H481" s="8" t="n">
        <v>313</v>
      </c>
      <c r="I481" s="19" t="n" hidden="false">
        <f>ROUND((L482+L483+L484)/H481,2)</f>
        <v>169.51</v>
      </c>
      <c r="J481" s="20" t="n" hidden="false">
        <v>764.8</v>
      </c>
      <c r="K481" s="19" t="n" hidden="false">
        <f>I481+J481</f>
        <v>934.31</v>
      </c>
      <c r="L481" s="19" t="n" hidden="false">
        <f>ROUND(H481*I481,2)</f>
        <v>53056.63</v>
      </c>
      <c r="M481" s="19" t="n" hidden="false">
        <f>ROUND(H481*J481,2)</f>
        <v>239382.4</v>
      </c>
      <c r="N481" s="19" t="n" hidden="false">
        <f>L481+M481</f>
        <v>292439.03</v>
      </c>
    </row>
    <row r="482" customFormat="false" hidden="false" outlineLevel="0" collapsed="false">
      <c r="A482" s="18" t="inlineStr">
        <is>
          <t xml:space="preserve">1.1.1.2.1.1.4.2.1</t>
        </is>
      </c>
      <c r="B482" s="18" t="inlineStr">
        <is>
          <t xml:space="preserve"/>
        </is>
      </c>
      <c r="C482" s="22" t="inlineStr">
        <is>
          <t xml:space="preserve">Розетка Открытая 1п 2P+PE 16А IP20 220...250В з/к з/ш Белый</t>
        </is>
      </c>
      <c r="D482" s="7" t="inlineStr">
        <is>
          <t xml:space="preserve">Розетка Скрытая 1п 2P+E 16А IP20 220...250В з/к з/ш Белый EWR16-028-90</t>
        </is>
      </c>
      <c r="E482" s="7" t="inlineStr">
        <is>
          <t xml:space="preserve"/>
        </is>
      </c>
      <c r="F482" s="7" t="inlineStr">
        <is>
          <t xml:space="preserve">ШТ</t>
        </is>
      </c>
      <c r="G482" s="7" t="inlineStr">
        <is>
          <t xml:space="preserve">1</t>
        </is>
      </c>
      <c r="H482" s="8" t="n">
        <v>313</v>
      </c>
      <c r="I482" s="20" t="n" hidden="false">
        <v>160</v>
      </c>
      <c r="J482" s="19" t="n" hidden="false">
        <v/>
      </c>
      <c r="K482" s="19" t="n" hidden="false">
        <f>I482+J482</f>
        <v>160</v>
      </c>
      <c r="L482" s="19" t="n" hidden="false">
        <f>ROUND(H482*I482,2)</f>
        <v>50080</v>
      </c>
      <c r="M482" s="19" t="n" hidden="false">
        <v/>
      </c>
      <c r="N482" s="19" t="n" hidden="false">
        <f>L482+M482</f>
        <v>50080</v>
      </c>
    </row>
    <row r="483" customFormat="false" hidden="false" outlineLevel="0" collapsed="false">
      <c r="A483" s="18" t="inlineStr">
        <is>
          <t xml:space="preserve">1.1.1.2.1.1.4.2.2</t>
        </is>
      </c>
      <c r="B483" s="18" t="inlineStr">
        <is>
          <t xml:space="preserve"/>
        </is>
      </c>
      <c r="C483" s="22" t="inlineStr">
        <is>
          <t xml:space="preserve">Рамка Schneider Electric Glossa_ / белый / 2 поста / GSL000102</t>
        </is>
      </c>
      <c r="D483" s="7" t="inlineStr">
        <is>
          <t xml:space="preserve">EWM-G-302-10</t>
        </is>
      </c>
      <c r="E483" s="7" t="inlineStr">
        <is>
          <t xml:space="preserve"/>
        </is>
      </c>
      <c r="F483" s="7" t="inlineStr">
        <is>
          <t xml:space="preserve">ШТ</t>
        </is>
      </c>
      <c r="G483" s="7" t="inlineStr">
        <is>
          <t xml:space="preserve">1</t>
        </is>
      </c>
      <c r="H483" s="8" t="n">
        <v>82</v>
      </c>
      <c r="I483" s="23" t="n" hidden="false">
        <v>16.93</v>
      </c>
      <c r="J483" s="19" t="n" hidden="false">
        <v/>
      </c>
      <c r="K483" s="19" t="n" hidden="false">
        <f>I483+J483</f>
        <v>16.93</v>
      </c>
      <c r="L483" s="19" t="n" hidden="false">
        <f>ROUND(H483*I483,2)</f>
        <v>1388.26</v>
      </c>
      <c r="M483" s="19" t="n" hidden="false">
        <v/>
      </c>
      <c r="N483" s="19" t="n" hidden="false">
        <f>L483+M483</f>
        <v>1388.26</v>
      </c>
    </row>
    <row r="484" customFormat="false" hidden="false" outlineLevel="0" collapsed="false">
      <c r="A484" s="18" t="inlineStr">
        <is>
          <t xml:space="preserve">1.1.1.2.1.1.4.2.3</t>
        </is>
      </c>
      <c r="B484" s="18" t="inlineStr">
        <is>
          <t xml:space="preserve"/>
        </is>
      </c>
      <c r="C484" s="22" t="inlineStr">
        <is>
          <t xml:space="preserve">Рамка Schneider Electric Glossa_ / белый / 1 пост / GSL000101</t>
        </is>
      </c>
      <c r="D484" s="7" t="inlineStr">
        <is>
          <t xml:space="preserve">EWM-G-301-10</t>
        </is>
      </c>
      <c r="E484" s="7" t="inlineStr">
        <is>
          <t xml:space="preserve"/>
        </is>
      </c>
      <c r="F484" s="7" t="inlineStr">
        <is>
          <t xml:space="preserve">ШТ</t>
        </is>
      </c>
      <c r="G484" s="7" t="inlineStr">
        <is>
          <t xml:space="preserve">1</t>
        </is>
      </c>
      <c r="H484" s="8" t="n">
        <v>149</v>
      </c>
      <c r="I484" s="23" t="n" hidden="false">
        <v>10.66</v>
      </c>
      <c r="J484" s="19" t="n" hidden="false">
        <v/>
      </c>
      <c r="K484" s="19" t="n" hidden="false">
        <f>I484+J484</f>
        <v>10.66</v>
      </c>
      <c r="L484" s="19" t="n" hidden="false">
        <f>ROUND(H484*I484,2)</f>
        <v>1588.34</v>
      </c>
      <c r="M484" s="19" t="n" hidden="false">
        <v/>
      </c>
      <c r="N484" s="19" t="n" hidden="false">
        <f>L484+M484</f>
        <v>1588.34</v>
      </c>
    </row>
    <row r="485" customFormat="false" hidden="false" outlineLevel="0" collapsed="false">
      <c r="A485" s="18" t="inlineStr">
        <is>
          <t xml:space="preserve">1.1.1.2.1.1.4.3</t>
        </is>
      </c>
      <c r="B485" s="18" t="inlineStr">
        <is>
          <t xml:space="preserve"/>
        </is>
      </c>
      <c r="C485" s="18" t="inlineStr">
        <is>
          <t xml:space="preserve">Монтаж коробки распределительной, распаячной</t>
        </is>
      </c>
      <c r="D485" s="7" t="inlineStr">
        <is>
          <t xml:space="preserve"/>
        </is>
      </c>
      <c r="E485" s="7" t="inlineStr">
        <is>
          <t xml:space="preserve">Выгружается из БО по объектам BIM-КЦ</t>
        </is>
      </c>
      <c r="F485" s="7" t="inlineStr">
        <is>
          <t xml:space="preserve">ШТ</t>
        </is>
      </c>
      <c r="G485" s="7" t="inlineStr">
        <is>
          <t xml:space="preserve">1</t>
        </is>
      </c>
      <c r="H485" s="8" t="n">
        <v>261</v>
      </c>
      <c r="I485" s="19" t="n" hidden="false">
        <f>ROUND((L486)/H485,2)</f>
        <v>11</v>
      </c>
      <c r="J485" s="20" t="n" hidden="false">
        <v>764.8</v>
      </c>
      <c r="K485" s="19" t="n" hidden="false">
        <f>I485+J485</f>
        <v>775.8</v>
      </c>
      <c r="L485" s="19" t="n" hidden="false">
        <f>ROUND(H485*I485,2)</f>
        <v>2871</v>
      </c>
      <c r="M485" s="19" t="n" hidden="false">
        <f>ROUND(H485*J485,2)</f>
        <v>199612.8</v>
      </c>
      <c r="N485" s="19" t="n" hidden="false">
        <f>L485+M485</f>
        <v>202483.8</v>
      </c>
    </row>
    <row r="486" customFormat="false" hidden="false" outlineLevel="0" collapsed="false">
      <c r="A486" s="18" t="inlineStr">
        <is>
          <t xml:space="preserve">1.1.1.2.1.1.4.3.1</t>
        </is>
      </c>
      <c r="B486" s="18" t="inlineStr">
        <is>
          <t xml:space="preserve"/>
        </is>
      </c>
      <c r="C486" s="22" t="inlineStr">
        <is>
          <t xml:space="preserve">Коробка распаячная_ / Круглая / 80х40 / КМ41004 (UKT01-080-040-000)</t>
        </is>
      </c>
      <c r="D486" s="7" t="inlineStr">
        <is>
          <t xml:space="preserve">UKT10-065-040-000</t>
        </is>
      </c>
      <c r="E486" s="7" t="inlineStr">
        <is>
          <t xml:space="preserve"/>
        </is>
      </c>
      <c r="F486" s="7" t="inlineStr">
        <is>
          <t xml:space="preserve">ШТ</t>
        </is>
      </c>
      <c r="G486" s="7" t="inlineStr">
        <is>
          <t xml:space="preserve">1</t>
        </is>
      </c>
      <c r="H486" s="8" t="n">
        <v>261</v>
      </c>
      <c r="I486" s="20" t="n" hidden="false">
        <v>11</v>
      </c>
      <c r="J486" s="19" t="n" hidden="false">
        <v/>
      </c>
      <c r="K486" s="19" t="n" hidden="false">
        <f>I486+J486</f>
        <v>11</v>
      </c>
      <c r="L486" s="19" t="n" hidden="false">
        <f>ROUND(H486*I486,2)</f>
        <v>2871</v>
      </c>
      <c r="M486" s="19" t="n" hidden="false">
        <v/>
      </c>
      <c r="N486" s="19" t="n" hidden="false">
        <f>L486+M486</f>
        <v>2871</v>
      </c>
    </row>
    <row r="487" customFormat="false" hidden="false" outlineLevel="0" collapsed="false">
      <c r="A487" s="18" t="inlineStr">
        <is>
          <t xml:space="preserve">1.1.1.2.1.1.4.4</t>
        </is>
      </c>
      <c r="B487" s="18" t="inlineStr">
        <is>
          <t xml:space="preserve"/>
        </is>
      </c>
      <c r="C487" s="18" t="inlineStr">
        <is>
          <t xml:space="preserve">Монтаж подрозетников, установочных, монтажных коробок в подготовленные отверстия / в ЖБИ, ПГП, газобетон, акотек</t>
        </is>
      </c>
      <c r="D487" s="7" t="inlineStr">
        <is>
          <t xml:space="preserve"/>
        </is>
      </c>
      <c r="E487" s="7" t="inlineStr">
        <is>
          <t xml:space="preserve">Выгружается из БО по объектам BIM-КЦ</t>
        </is>
      </c>
      <c r="F487" s="7" t="inlineStr">
        <is>
          <t xml:space="preserve">ШТ</t>
        </is>
      </c>
      <c r="G487" s="7" t="inlineStr">
        <is>
          <t xml:space="preserve">1</t>
        </is>
      </c>
      <c r="H487" s="8" t="n">
        <v>490</v>
      </c>
      <c r="I487" s="19" t="n" hidden="false">
        <f>ROUND((L488+L489)/H487,2)</f>
        <v>65.25</v>
      </c>
      <c r="J487" s="20" t="n" hidden="false">
        <v>238.4</v>
      </c>
      <c r="K487" s="19" t="n" hidden="false">
        <f>I487+J487</f>
        <v>303.65</v>
      </c>
      <c r="L487" s="19" t="n" hidden="false">
        <f>ROUND(H487*I487,2)</f>
        <v>31972.5</v>
      </c>
      <c r="M487" s="19" t="n" hidden="false">
        <f>ROUND(H487*J487,2)</f>
        <v>116816</v>
      </c>
      <c r="N487" s="19" t="n" hidden="false">
        <f>L487+M487</f>
        <v>148788.5</v>
      </c>
    </row>
    <row r="488" customFormat="false" hidden="false" outlineLevel="0" collapsed="false">
      <c r="A488" s="18" t="inlineStr">
        <is>
          <t xml:space="preserve">1.1.1.2.1.1.4.4.1</t>
        </is>
      </c>
      <c r="B488" s="18" t="inlineStr">
        <is>
          <t xml:space="preserve"/>
        </is>
      </c>
      <c r="C488" s="22" t="inlineStr">
        <is>
          <t xml:space="preserve">Смесь штукатурная гипсовая_</t>
        </is>
      </c>
      <c r="D488" s="7" t="inlineStr">
        <is>
          <t xml:space="preserve"/>
        </is>
      </c>
      <c r="E488" s="7" t="inlineStr">
        <is>
          <t xml:space="preserve"/>
        </is>
      </c>
      <c r="F488" s="7" t="inlineStr">
        <is>
          <t xml:space="preserve">КГ</t>
        </is>
      </c>
      <c r="G488" s="7" t="inlineStr">
        <is>
          <t xml:space="preserve">0.3</t>
        </is>
      </c>
      <c r="H488" s="8" t="n">
        <v>44.1</v>
      </c>
      <c r="I488" s="20" t="n" hidden="false">
        <v>565</v>
      </c>
      <c r="J488" s="19" t="n" hidden="false">
        <v/>
      </c>
      <c r="K488" s="19" t="n" hidden="false">
        <f>I488+J488</f>
        <v>565</v>
      </c>
      <c r="L488" s="19" t="n" hidden="false">
        <f>ROUND(H488*I488,2)</f>
        <v>24916.5</v>
      </c>
      <c r="M488" s="19" t="n" hidden="false">
        <v/>
      </c>
      <c r="N488" s="19" t="n" hidden="false">
        <f>L488+M488</f>
        <v>24916.5</v>
      </c>
    </row>
    <row r="489" customFormat="false" hidden="false" outlineLevel="0" collapsed="false">
      <c r="A489" s="18" t="inlineStr">
        <is>
          <t xml:space="preserve">1.1.1.2.1.1.4.4.2</t>
        </is>
      </c>
      <c r="B489" s="18" t="inlineStr">
        <is>
          <t xml:space="preserve"/>
        </is>
      </c>
      <c r="C489" s="22" t="inlineStr">
        <is>
          <t xml:space="preserve">Коробка установочная круглая D=68мм h=40мм IP20 пластик тип установки скрытый для твердых стен б/крышки б/вводов</t>
        </is>
      </c>
      <c r="D489" s="7" t="inlineStr">
        <is>
          <t xml:space="preserve"/>
        </is>
      </c>
      <c r="E489" s="7" t="inlineStr">
        <is>
          <t xml:space="preserve"/>
        </is>
      </c>
      <c r="F489" s="7" t="inlineStr">
        <is>
          <t xml:space="preserve">ШТ</t>
        </is>
      </c>
      <c r="G489" s="7" t="inlineStr">
        <is>
          <t xml:space="preserve">1</t>
        </is>
      </c>
      <c r="H489" s="8" t="n">
        <v>490</v>
      </c>
      <c r="I489" s="20" t="n" hidden="false">
        <v>14.4</v>
      </c>
      <c r="J489" s="19" t="n" hidden="false">
        <v/>
      </c>
      <c r="K489" s="19" t="n" hidden="false">
        <f>I489+J489</f>
        <v>14.4</v>
      </c>
      <c r="L489" s="19" t="n" hidden="false">
        <f>ROUND(H489*I489,2)</f>
        <v>7056</v>
      </c>
      <c r="M489" s="19" t="n" hidden="false">
        <v/>
      </c>
      <c r="N489" s="19" t="n" hidden="false">
        <f>L489+M489</f>
        <v>7056</v>
      </c>
    </row>
    <row r="490" customFormat="false" hidden="false" outlineLevel="0" collapsed="false">
      <c r="A490" s="18" t="inlineStr">
        <is>
          <t xml:space="preserve">1.1.1.2.1.1.4.5</t>
        </is>
      </c>
      <c r="B490" s="18" t="inlineStr">
        <is>
          <t xml:space="preserve"/>
        </is>
      </c>
      <c r="C490" s="18" t="inlineStr">
        <is>
          <t xml:space="preserve">Монтаж поста, блока управления</t>
        </is>
      </c>
      <c r="D490" s="7" t="inlineStr">
        <is>
          <t xml:space="preserve"/>
        </is>
      </c>
      <c r="E490" s="7" t="inlineStr">
        <is>
          <t xml:space="preserve"/>
        </is>
      </c>
      <c r="F490" s="7" t="inlineStr">
        <is>
          <t xml:space="preserve">ШТ</t>
        </is>
      </c>
      <c r="G490" s="7" t="inlineStr">
        <is>
          <t xml:space="preserve">1</t>
        </is>
      </c>
      <c r="H490" s="8" t="n">
        <v>6</v>
      </c>
      <c r="I490" s="19" t="n" hidden="false">
        <f>ROUND((L491+L492)/H490,2)</f>
        <v>797</v>
      </c>
      <c r="J490" s="20" t="n" hidden="false">
        <v>353.6</v>
      </c>
      <c r="K490" s="19" t="n" hidden="false">
        <f>I490+J490</f>
        <v>1150.6</v>
      </c>
      <c r="L490" s="19" t="n" hidden="false">
        <f>ROUND(H490*I490,2)</f>
        <v>4782</v>
      </c>
      <c r="M490" s="19" t="n" hidden="false">
        <f>ROUND(H490*J490,2)</f>
        <v>2121.6</v>
      </c>
      <c r="N490" s="19" t="n" hidden="false">
        <f>L490+M490</f>
        <v>6903.6</v>
      </c>
    </row>
    <row r="491" customFormat="false" hidden="false" outlineLevel="0" collapsed="false">
      <c r="A491" s="18" t="inlineStr">
        <is>
          <t xml:space="preserve">1.1.1.2.1.1.4.5.1</t>
        </is>
      </c>
      <c r="B491" s="18" t="inlineStr">
        <is>
          <t xml:space="preserve"/>
        </is>
      </c>
      <c r="C491" s="22" t="inlineStr">
        <is>
          <t xml:space="preserve">Кнопка управления_ / IEK /  BBG50-LAY5-K04</t>
        </is>
      </c>
      <c r="D491" s="7" t="inlineStr">
        <is>
          <t xml:space="preserve"/>
        </is>
      </c>
      <c r="E491" s="7" t="inlineStr">
        <is>
          <t xml:space="preserve"/>
        </is>
      </c>
      <c r="F491" s="7" t="inlineStr">
        <is>
          <t xml:space="preserve">ШТ</t>
        </is>
      </c>
      <c r="G491" s="7" t="inlineStr">
        <is>
          <t xml:space="preserve">1</t>
        </is>
      </c>
      <c r="H491" s="8" t="n">
        <v>6</v>
      </c>
      <c r="I491" s="20" t="n" hidden="false">
        <v>653</v>
      </c>
      <c r="J491" s="19" t="n" hidden="false">
        <v/>
      </c>
      <c r="K491" s="19" t="n" hidden="false">
        <f>I491+J491</f>
        <v>653</v>
      </c>
      <c r="L491" s="19" t="n" hidden="false">
        <f>ROUND(H491*I491,2)</f>
        <v>3918</v>
      </c>
      <c r="M491" s="19" t="n" hidden="false">
        <v/>
      </c>
      <c r="N491" s="19" t="n" hidden="false">
        <f>L491+M491</f>
        <v>3918</v>
      </c>
    </row>
    <row r="492" customFormat="false" hidden="false" outlineLevel="0" collapsed="false">
      <c r="A492" s="18" t="inlineStr">
        <is>
          <t xml:space="preserve">1.1.1.2.1.1.4.5.2</t>
        </is>
      </c>
      <c r="B492" s="18" t="inlineStr">
        <is>
          <t xml:space="preserve"/>
        </is>
      </c>
      <c r="C492" s="22" t="inlineStr">
        <is>
          <t xml:space="preserve">Корпус поста кнопочного_ / 1 мес BKP10-1K01 IEK</t>
        </is>
      </c>
      <c r="D492" s="7" t="inlineStr">
        <is>
          <t xml:space="preserve">BKP10-1-K01</t>
        </is>
      </c>
      <c r="E492" s="7" t="inlineStr">
        <is>
          <t xml:space="preserve"/>
        </is>
      </c>
      <c r="F492" s="7" t="inlineStr">
        <is>
          <t xml:space="preserve">ШТ</t>
        </is>
      </c>
      <c r="G492" s="7" t="inlineStr">
        <is>
          <t xml:space="preserve">1</t>
        </is>
      </c>
      <c r="H492" s="8" t="n">
        <v>6</v>
      </c>
      <c r="I492" s="20" t="n" hidden="false">
        <v>144</v>
      </c>
      <c r="J492" s="19" t="n" hidden="false">
        <v/>
      </c>
      <c r="K492" s="19" t="n" hidden="false">
        <f>I492+J492</f>
        <v>144</v>
      </c>
      <c r="L492" s="19" t="n" hidden="false">
        <f>ROUND(H492*I492,2)</f>
        <v>864</v>
      </c>
      <c r="M492" s="19" t="n" hidden="false">
        <v/>
      </c>
      <c r="N492" s="19" t="n" hidden="false">
        <f>L492+M492</f>
        <v>864</v>
      </c>
    </row>
    <row r="493" customFormat="false" hidden="false" outlineLevel="0" collapsed="false">
      <c r="A493" s="14" t="inlineStr">
        <is>
          <t xml:space="preserve">1.1.1.2.1.1.5</t>
        </is>
      </c>
      <c r="B493" s="14" t="inlineStr">
        <is>
          <t xml:space="preserve"/>
        </is>
      </c>
      <c r="C493" s="14" t="inlineStr">
        <is>
          <t xml:space="preserve">Монтаж светотехнического оборудования</t>
        </is>
      </c>
      <c r="D493" s="6" t="inlineStr">
        <is>
          <t xml:space="preserve"/>
        </is>
      </c>
      <c r="E493" s="6" t="inlineStr">
        <is>
          <t xml:space="preserve"/>
        </is>
      </c>
      <c r="F493" s="6" t="inlineStr">
        <is>
          <t xml:space="preserve"/>
        </is>
      </c>
      <c r="G493" s="6" t="inlineStr">
        <is>
          <t xml:space="preserve"/>
        </is>
      </c>
      <c r="H493" s="15" t="n">
        <v/>
      </c>
      <c r="I493" s="16" t="n" hidden="false">
        <v/>
      </c>
      <c r="J493" s="16" t="n" hidden="false">
        <v/>
      </c>
      <c r="K493" s="16" t="n" hidden="false">
        <v/>
      </c>
      <c r="L493" s="16" t="n" hidden="false">
        <f>L494+L500+L503</f>
        <v>5982703.2</v>
      </c>
      <c r="M493" s="16" t="n" hidden="false">
        <f>M494+M500+M503</f>
        <v>1415462.4</v>
      </c>
      <c r="N493" s="16" t="n" hidden="false">
        <f>N494+N500+N503</f>
        <v>7398165.6</v>
      </c>
    </row>
    <row r="494" customFormat="false" hidden="false" outlineLevel="0" collapsed="false">
      <c r="A494" s="18" t="inlineStr">
        <is>
          <t xml:space="preserve">1.1.1.2.1.1.5.1</t>
        </is>
      </c>
      <c r="B494" s="18" t="inlineStr">
        <is>
          <t xml:space="preserve"/>
        </is>
      </c>
      <c r="C494" s="18" t="inlineStr">
        <is>
          <t xml:space="preserve">Монтаж светильника / накладной</t>
        </is>
      </c>
      <c r="D494" s="7" t="inlineStr">
        <is>
          <t xml:space="preserve"/>
        </is>
      </c>
      <c r="E494" s="7" t="inlineStr">
        <is>
          <t xml:space="preserve">Выгружается из БО по объектам BIM-КЦ</t>
        </is>
      </c>
      <c r="F494" s="7" t="inlineStr">
        <is>
          <t xml:space="preserve">ШТ</t>
        </is>
      </c>
      <c r="G494" s="7" t="inlineStr">
        <is>
          <t xml:space="preserve">1</t>
        </is>
      </c>
      <c r="H494" s="8" t="n">
        <v>600</v>
      </c>
      <c r="I494" s="19" t="n" hidden="false">
        <f>ROUND((L495+L496+L497+L498+L499)/H494,2)</f>
        <v>7249.6</v>
      </c>
      <c r="J494" s="20" t="n" hidden="false">
        <v>1579.2</v>
      </c>
      <c r="K494" s="19" t="n" hidden="false">
        <f>I494+J494</f>
        <v>8828.8</v>
      </c>
      <c r="L494" s="19" t="n" hidden="false">
        <f>ROUND(H494*I494,2)</f>
        <v>4349760</v>
      </c>
      <c r="M494" s="19" t="n" hidden="false">
        <f>ROUND(H494*J494,2)</f>
        <v>947520</v>
      </c>
      <c r="N494" s="19" t="n" hidden="false">
        <f>L494+M494</f>
        <v>5297280</v>
      </c>
    </row>
    <row r="495" customFormat="false" hidden="false" outlineLevel="0" collapsed="false">
      <c r="A495" s="18" t="inlineStr">
        <is>
          <t xml:space="preserve">1.1.1.2.1.1.5.1.1</t>
        </is>
      </c>
      <c r="B495" s="18" t="inlineStr">
        <is>
          <t xml:space="preserve"/>
        </is>
      </c>
      <c r="C495" s="22" t="inlineStr">
        <is>
          <t xml:space="preserve">Светильник_ / марку и артикул указать в примечании</t>
        </is>
      </c>
      <c r="D495" s="7" t="inlineStr">
        <is>
          <t xml:space="preserve">Светильник линейный накладной светодиодный Dust 1200 P L 65 4000 W GR 1200х124, 4000K, 36 Вт, световой поток 4320 Лм, IP65</t>
        </is>
      </c>
      <c r="E495" s="7" t="inlineStr">
        <is>
          <t xml:space="preserve"/>
        </is>
      </c>
      <c r="F495" s="7" t="inlineStr">
        <is>
          <t xml:space="preserve">ШТ</t>
        </is>
      </c>
      <c r="G495" s="7" t="inlineStr">
        <is>
          <t xml:space="preserve">1</t>
        </is>
      </c>
      <c r="H495" s="8" t="n">
        <v>40</v>
      </c>
      <c r="I495" s="20" t="n" hidden="false">
        <v>8800</v>
      </c>
      <c r="J495" s="19" t="n" hidden="false">
        <v/>
      </c>
      <c r="K495" s="19" t="n" hidden="false">
        <f>I495+J495</f>
        <v>8800</v>
      </c>
      <c r="L495" s="19" t="n" hidden="false">
        <f>ROUND(H495*I495,2)</f>
        <v>352000</v>
      </c>
      <c r="M495" s="19" t="n" hidden="false">
        <v/>
      </c>
      <c r="N495" s="19" t="n" hidden="false">
        <f>L495+M495</f>
        <v>352000</v>
      </c>
    </row>
    <row r="496" customFormat="false" hidden="false" outlineLevel="0" collapsed="false">
      <c r="A496" s="18" t="inlineStr">
        <is>
          <t xml:space="preserve">1.1.1.2.1.1.5.1.2</t>
        </is>
      </c>
      <c r="B496" s="18" t="inlineStr">
        <is>
          <t xml:space="preserve"/>
        </is>
      </c>
      <c r="C496" s="22" t="inlineStr">
        <is>
          <t xml:space="preserve">Светильник_ / марку и артикул указать в примечании</t>
        </is>
      </c>
      <c r="D496" s="7" t="inlineStr">
        <is>
          <t xml:space="preserve">Светильник потолочный/накладной светодиодный ES 96-058-20 EXSER
1250х60, 4000K, 28 Вт, световой поток 3250 Лм, IP20</t>
        </is>
      </c>
      <c r="E496" s="7" t="inlineStr">
        <is>
          <t xml:space="preserve"/>
        </is>
      </c>
      <c r="F496" s="7" t="inlineStr">
        <is>
          <t xml:space="preserve">ШТ</t>
        </is>
      </c>
      <c r="G496" s="7" t="inlineStr">
        <is>
          <t xml:space="preserve">1</t>
        </is>
      </c>
      <c r="H496" s="8" t="n">
        <v>224</v>
      </c>
      <c r="I496" s="20" t="n" hidden="false">
        <v>3570</v>
      </c>
      <c r="J496" s="19" t="n" hidden="false">
        <v/>
      </c>
      <c r="K496" s="19" t="n" hidden="false">
        <f>I496+J496</f>
        <v>3570</v>
      </c>
      <c r="L496" s="19" t="n" hidden="false">
        <f>ROUND(H496*I496,2)</f>
        <v>799680</v>
      </c>
      <c r="M496" s="19" t="n" hidden="false">
        <v/>
      </c>
      <c r="N496" s="19" t="n" hidden="false">
        <f>L496+M496</f>
        <v>799680</v>
      </c>
    </row>
    <row r="497" customFormat="false" hidden="false" outlineLevel="0" collapsed="false">
      <c r="A497" s="18" t="inlineStr">
        <is>
          <t xml:space="preserve">1.1.1.2.1.1.5.1.3</t>
        </is>
      </c>
      <c r="B497" s="18" t="inlineStr">
        <is>
          <t xml:space="preserve"/>
        </is>
      </c>
      <c r="C497" s="22" t="inlineStr">
        <is>
          <t xml:space="preserve">Светильник_ / марку и артикул указать в примечании</t>
        </is>
      </c>
      <c r="D497" s="7" t="inlineStr">
        <is>
          <t xml:space="preserve">Светильник светодиодный ES 96-056-20 EXSER ,1123х60, 4000K, 32 Вт,
световой поток 3050 Лм, IP20</t>
        </is>
      </c>
      <c r="E497" s="7" t="inlineStr">
        <is>
          <t xml:space="preserve"/>
        </is>
      </c>
      <c r="F497" s="7" t="inlineStr">
        <is>
          <t xml:space="preserve">ШТ</t>
        </is>
      </c>
      <c r="G497" s="7" t="inlineStr">
        <is>
          <t xml:space="preserve">1</t>
        </is>
      </c>
      <c r="H497" s="8" t="n">
        <v>36</v>
      </c>
      <c r="I497" s="20" t="n" hidden="false">
        <v>3750</v>
      </c>
      <c r="J497" s="19" t="n" hidden="false">
        <v/>
      </c>
      <c r="K497" s="19" t="n" hidden="false">
        <f>I497+J497</f>
        <v>3750</v>
      </c>
      <c r="L497" s="19" t="n" hidden="false">
        <f>ROUND(H497*I497,2)</f>
        <v>135000</v>
      </c>
      <c r="M497" s="19" t="n" hidden="false">
        <v/>
      </c>
      <c r="N497" s="19" t="n" hidden="false">
        <f>L497+M497</f>
        <v>135000</v>
      </c>
    </row>
    <row r="498" customFormat="false" hidden="false" outlineLevel="0" collapsed="false">
      <c r="A498" s="18" t="inlineStr">
        <is>
          <t xml:space="preserve">1.1.1.2.1.1.5.1.4</t>
        </is>
      </c>
      <c r="B498" s="18" t="inlineStr">
        <is>
          <t xml:space="preserve"/>
        </is>
      </c>
      <c r="C498" s="22" t="inlineStr">
        <is>
          <t xml:space="preserve">Светильник_ / марку и артикул указать в примечании</t>
        </is>
      </c>
      <c r="D498" s="7" t="inlineStr">
        <is>
          <t xml:space="preserve">Светильник встраиваемый/накладной светодиодный OPTIMA.OPL ECO LED 1200х600, 4000K, 76 Вт, световой поток 6000 Лм, IP20</t>
        </is>
      </c>
      <c r="E498" s="7" t="inlineStr">
        <is>
          <t xml:space="preserve"/>
        </is>
      </c>
      <c r="F498" s="7" t="inlineStr">
        <is>
          <t xml:space="preserve">ШТ</t>
        </is>
      </c>
      <c r="G498" s="7" t="inlineStr">
        <is>
          <t xml:space="preserve">1</t>
        </is>
      </c>
      <c r="H498" s="8" t="n">
        <v>296</v>
      </c>
      <c r="I498" s="20" t="n" hidden="false">
        <v>10192</v>
      </c>
      <c r="J498" s="19" t="n" hidden="false">
        <v/>
      </c>
      <c r="K498" s="19" t="n" hidden="false">
        <f>I498+J498</f>
        <v>10192</v>
      </c>
      <c r="L498" s="19" t="n" hidden="false">
        <f>ROUND(H498*I498,2)</f>
        <v>3016832</v>
      </c>
      <c r="M498" s="19" t="n" hidden="false">
        <v/>
      </c>
      <c r="N498" s="19" t="n" hidden="false">
        <f>L498+M498</f>
        <v>3016832</v>
      </c>
    </row>
    <row r="499" customFormat="false" hidden="false" outlineLevel="0" collapsed="false">
      <c r="A499" s="18" t="inlineStr">
        <is>
          <t xml:space="preserve">1.1.1.2.1.1.5.1.5</t>
        </is>
      </c>
      <c r="B499" s="18" t="inlineStr">
        <is>
          <t xml:space="preserve"/>
        </is>
      </c>
      <c r="C499" s="22" t="inlineStr">
        <is>
          <t xml:space="preserve">Светильник_ / марку и артикул указать в примечании</t>
        </is>
      </c>
      <c r="D499" s="7" t="inlineStr">
        <is>
          <t xml:space="preserve">Светильник светодиодный, настенный, DOMO LED 11W 840 SL, 11 Вт, 4000К, световой поток 1450 Лм, IP65</t>
        </is>
      </c>
      <c r="E499" s="7" t="inlineStr">
        <is>
          <t xml:space="preserve"/>
        </is>
      </c>
      <c r="F499" s="7" t="inlineStr">
        <is>
          <t xml:space="preserve">ШТ</t>
        </is>
      </c>
      <c r="G499" s="7" t="inlineStr">
        <is>
          <t xml:space="preserve">1</t>
        </is>
      </c>
      <c r="H499" s="8" t="n">
        <v>4</v>
      </c>
      <c r="I499" s="20" t="n" hidden="false">
        <v>11562</v>
      </c>
      <c r="J499" s="19" t="n" hidden="false">
        <v/>
      </c>
      <c r="K499" s="19" t="n" hidden="false">
        <f>I499+J499</f>
        <v>11562</v>
      </c>
      <c r="L499" s="19" t="n" hidden="false">
        <f>ROUND(H499*I499,2)</f>
        <v>46248</v>
      </c>
      <c r="M499" s="19" t="n" hidden="false">
        <v/>
      </c>
      <c r="N499" s="19" t="n" hidden="false">
        <f>L499+M499</f>
        <v>46248</v>
      </c>
    </row>
    <row r="500" customFormat="false" hidden="false" outlineLevel="0" collapsed="false">
      <c r="A500" s="18" t="inlineStr">
        <is>
          <t xml:space="preserve">1.1.1.2.1.1.5.2</t>
        </is>
      </c>
      <c r="B500" s="18" t="inlineStr">
        <is>
          <t xml:space="preserve"/>
        </is>
      </c>
      <c r="C500" s="18" t="inlineStr">
        <is>
          <t xml:space="preserve">Монтаж светильника / встраиваемый в Армстронг, Грильято</t>
        </is>
      </c>
      <c r="D500" s="7" t="inlineStr">
        <is>
          <t xml:space="preserve"/>
        </is>
      </c>
      <c r="E500" s="7" t="inlineStr">
        <is>
          <t xml:space="preserve">Выгружается из БО по объектам BIM-КЦ</t>
        </is>
      </c>
      <c r="F500" s="7" t="inlineStr">
        <is>
          <t xml:space="preserve">ШТ</t>
        </is>
      </c>
      <c r="G500" s="7" t="inlineStr">
        <is>
          <t xml:space="preserve">1</t>
        </is>
      </c>
      <c r="H500" s="8" t="n">
        <v>192</v>
      </c>
      <c r="I500" s="19" t="n" hidden="false">
        <f>ROUND((L501+L502)/H500,2)</f>
        <v>7174.6</v>
      </c>
      <c r="J500" s="20" t="n" hidden="false">
        <v>1579.2</v>
      </c>
      <c r="K500" s="19" t="n" hidden="false">
        <f>I500+J500</f>
        <v>8753.8</v>
      </c>
      <c r="L500" s="19" t="n" hidden="false">
        <f>ROUND(H500*I500,2)</f>
        <v>1377523.2</v>
      </c>
      <c r="M500" s="19" t="n" hidden="false">
        <f>ROUND(H500*J500,2)</f>
        <v>303206.4</v>
      </c>
      <c r="N500" s="19" t="n" hidden="false">
        <f>L500+M500</f>
        <v>1680729.6</v>
      </c>
    </row>
    <row r="501" customFormat="false" hidden="false" outlineLevel="0" collapsed="false">
      <c r="A501" s="18" t="inlineStr">
        <is>
          <t xml:space="preserve">1.1.1.2.1.1.5.2.1</t>
        </is>
      </c>
      <c r="B501" s="18" t="inlineStr">
        <is>
          <t xml:space="preserve"/>
        </is>
      </c>
      <c r="C501" s="22" t="inlineStr">
        <is>
          <t xml:space="preserve">Светильник_ / марку и артикул указать в примечании</t>
        </is>
      </c>
      <c r="D501" s="7" t="inlineStr">
        <is>
          <t xml:space="preserve">Светильник встраиваемый светодиодный GRILIATO COMBO 100(89) R S 54 4000 W WH , 4000K, 11 Вт, световой поток 990 Лм, IP54</t>
        </is>
      </c>
      <c r="E501" s="7" t="inlineStr">
        <is>
          <t xml:space="preserve"/>
        </is>
      </c>
      <c r="F501" s="7" t="inlineStr">
        <is>
          <t xml:space="preserve">ШТ</t>
        </is>
      </c>
      <c r="G501" s="7" t="inlineStr">
        <is>
          <t xml:space="preserve">1</t>
        </is>
      </c>
      <c r="H501" s="8" t="n">
        <v>192</v>
      </c>
      <c r="I501" s="20" t="n" hidden="false">
        <v>7100</v>
      </c>
      <c r="J501" s="19" t="n" hidden="false">
        <v/>
      </c>
      <c r="K501" s="19" t="n" hidden="false">
        <f>I501+J501</f>
        <v>7100</v>
      </c>
      <c r="L501" s="19" t="n" hidden="false">
        <f>ROUND(H501*I501,2)</f>
        <v>1363200</v>
      </c>
      <c r="M501" s="19" t="n" hidden="false">
        <v/>
      </c>
      <c r="N501" s="19" t="n" hidden="false">
        <f>L501+M501</f>
        <v>1363200</v>
      </c>
    </row>
    <row r="502" customFormat="false" hidden="false" outlineLevel="0" collapsed="false">
      <c r="A502" s="18" t="inlineStr">
        <is>
          <t xml:space="preserve">1.1.1.2.1.1.5.2.2</t>
        </is>
      </c>
      <c r="B502" s="18" t="inlineStr">
        <is>
          <t xml:space="preserve"/>
        </is>
      </c>
      <c r="C502" s="22" t="inlineStr">
        <is>
          <t xml:space="preserve">Драйвер на 6 светильников Грильято</t>
        </is>
      </c>
      <c r="D502" s="7" t="inlineStr">
        <is>
          <t xml:space="preserve"/>
        </is>
      </c>
      <c r="E502" s="7" t="inlineStr">
        <is>
          <t xml:space="preserve"/>
        </is>
      </c>
      <c r="F502" s="7" t="inlineStr">
        <is>
          <t xml:space="preserve">ШТ</t>
        </is>
      </c>
      <c r="G502" s="7" t="inlineStr">
        <is>
          <t xml:space="preserve">1</t>
        </is>
      </c>
      <c r="H502" s="8" t="n">
        <v>32</v>
      </c>
      <c r="I502" s="23" t="n" hidden="false">
        <v>447.6</v>
      </c>
      <c r="J502" s="19" t="n" hidden="false">
        <v/>
      </c>
      <c r="K502" s="19" t="n" hidden="false">
        <f>I502+J502</f>
        <v>447.6</v>
      </c>
      <c r="L502" s="19" t="n" hidden="false">
        <f>ROUND(H502*I502,2)</f>
        <v>14323.2</v>
      </c>
      <c r="M502" s="19" t="n" hidden="false">
        <v/>
      </c>
      <c r="N502" s="19" t="n" hidden="false">
        <f>L502+M502</f>
        <v>14323.2</v>
      </c>
    </row>
    <row r="503" customFormat="false" hidden="false" outlineLevel="0" collapsed="false">
      <c r="A503" s="18" t="inlineStr">
        <is>
          <t xml:space="preserve">1.1.1.2.1.1.5.3</t>
        </is>
      </c>
      <c r="B503" s="18" t="inlineStr">
        <is>
          <t xml:space="preserve"/>
        </is>
      </c>
      <c r="C503" s="18" t="inlineStr">
        <is>
          <t xml:space="preserve">Монтаж светильника СКБ подвесного на подвесах</t>
        </is>
      </c>
      <c r="D503" s="7" t="inlineStr">
        <is>
          <t xml:space="preserve"/>
        </is>
      </c>
      <c r="E503" s="7" t="inlineStr">
        <is>
          <t xml:space="preserve"/>
        </is>
      </c>
      <c r="F503" s="7" t="inlineStr">
        <is>
          <t xml:space="preserve">ШТ</t>
        </is>
      </c>
      <c r="G503" s="7" t="inlineStr">
        <is>
          <t xml:space="preserve">1</t>
        </is>
      </c>
      <c r="H503" s="8" t="n">
        <v>66</v>
      </c>
      <c r="I503" s="19" t="n" hidden="false">
        <f>ROUND((L504+L505)/H503,2)</f>
        <v>3870</v>
      </c>
      <c r="J503" s="20" t="n" hidden="false">
        <v>2496</v>
      </c>
      <c r="K503" s="19" t="n" hidden="false">
        <f>I503+J503</f>
        <v>6366</v>
      </c>
      <c r="L503" s="19" t="n" hidden="false">
        <f>ROUND(H503*I503,2)</f>
        <v>255420</v>
      </c>
      <c r="M503" s="19" t="n" hidden="false">
        <f>ROUND(H503*J503,2)</f>
        <v>164736</v>
      </c>
      <c r="N503" s="19" t="n" hidden="false">
        <f>L503+M503</f>
        <v>420156</v>
      </c>
    </row>
    <row r="504" customFormat="false" hidden="false" outlineLevel="0" collapsed="false">
      <c r="A504" s="18" t="inlineStr">
        <is>
          <t xml:space="preserve">1.1.1.2.1.1.5.3.1</t>
        </is>
      </c>
      <c r="B504" s="18" t="inlineStr">
        <is>
          <t xml:space="preserve"/>
        </is>
      </c>
      <c r="C504" s="22" t="inlineStr">
        <is>
          <t xml:space="preserve">Шпилька резьбовая_ / L=1000 мм / М6</t>
        </is>
      </c>
      <c r="D504" s="7" t="inlineStr">
        <is>
          <t xml:space="preserve"/>
        </is>
      </c>
      <c r="E504" s="7" t="inlineStr">
        <is>
          <t xml:space="preserve"/>
        </is>
      </c>
      <c r="F504" s="7" t="inlineStr">
        <is>
          <t xml:space="preserve">ШТ</t>
        </is>
      </c>
      <c r="G504" s="7" t="inlineStr">
        <is>
          <t xml:space="preserve">1</t>
        </is>
      </c>
      <c r="H504" s="8" t="n">
        <v>132</v>
      </c>
      <c r="I504" s="20" t="n" hidden="false">
        <v>150</v>
      </c>
      <c r="J504" s="19" t="n" hidden="false">
        <v/>
      </c>
      <c r="K504" s="19" t="n" hidden="false">
        <f>I504+J504</f>
        <v>150</v>
      </c>
      <c r="L504" s="19" t="n" hidden="false">
        <f>ROUND(H504*I504,2)</f>
        <v>19800</v>
      </c>
      <c r="M504" s="19" t="n" hidden="false">
        <v/>
      </c>
      <c r="N504" s="19" t="n" hidden="false">
        <f>L504+M504</f>
        <v>19800</v>
      </c>
    </row>
    <row r="505" customFormat="false" hidden="false" outlineLevel="0" collapsed="false">
      <c r="A505" s="18" t="inlineStr">
        <is>
          <t xml:space="preserve">1.1.1.2.1.1.5.3.2</t>
        </is>
      </c>
      <c r="B505" s="18" t="inlineStr">
        <is>
          <t xml:space="preserve"/>
        </is>
      </c>
      <c r="C505" s="22" t="inlineStr">
        <is>
          <t xml:space="preserve">Светильник LED_ / марку и характеристики указать в примечаниях</t>
        </is>
      </c>
      <c r="D505" s="7" t="inlineStr">
        <is>
          <t xml:space="preserve">Светильник светодиодный ES 96-056-20 EXSER ,1123х60, 4000K, 32 Вт,
световой поток 3050 Лм, IP20</t>
        </is>
      </c>
      <c r="E505" s="7" t="inlineStr">
        <is>
          <t xml:space="preserve"/>
        </is>
      </c>
      <c r="F505" s="7" t="inlineStr">
        <is>
          <t xml:space="preserve">ШТ</t>
        </is>
      </c>
      <c r="G505" s="7" t="inlineStr">
        <is>
          <t xml:space="preserve">1</t>
        </is>
      </c>
      <c r="H505" s="8" t="n">
        <v>66</v>
      </c>
      <c r="I505" s="20" t="n" hidden="false">
        <v>3570</v>
      </c>
      <c r="J505" s="19" t="n" hidden="false">
        <v/>
      </c>
      <c r="K505" s="19" t="n" hidden="false">
        <f>I505+J505</f>
        <v>3570</v>
      </c>
      <c r="L505" s="19" t="n" hidden="false">
        <f>ROUND(H505*I505,2)</f>
        <v>235620</v>
      </c>
      <c r="M505" s="19" t="n" hidden="false">
        <v/>
      </c>
      <c r="N505" s="19" t="n" hidden="false">
        <f>L505+M505</f>
        <v>235620</v>
      </c>
    </row>
    <row r="506" customFormat="false" hidden="false" outlineLevel="0" collapsed="false">
      <c r="A506" s="14" t="inlineStr">
        <is>
          <t xml:space="preserve">1.1.1.2.1.1.6</t>
        </is>
      </c>
      <c r="B506" s="14" t="inlineStr">
        <is>
          <t xml:space="preserve"/>
        </is>
      </c>
      <c r="C506" s="14" t="inlineStr">
        <is>
          <t xml:space="preserve">Штробление и бурение</t>
        </is>
      </c>
      <c r="D506" s="6" t="inlineStr">
        <is>
          <t xml:space="preserve"/>
        </is>
      </c>
      <c r="E506" s="6" t="inlineStr">
        <is>
          <t xml:space="preserve"/>
        </is>
      </c>
      <c r="F506" s="6" t="inlineStr">
        <is>
          <t xml:space="preserve"/>
        </is>
      </c>
      <c r="G506" s="6" t="inlineStr">
        <is>
          <t xml:space="preserve"/>
        </is>
      </c>
      <c r="H506" s="15" t="n">
        <v/>
      </c>
      <c r="I506" s="16" t="n" hidden="false">
        <v/>
      </c>
      <c r="J506" s="16" t="n" hidden="false">
        <v/>
      </c>
      <c r="K506" s="16" t="n" hidden="false">
        <v/>
      </c>
      <c r="L506" s="16" t="n" hidden="false">
        <f>L507+L508+L509</f>
        <v>0</v>
      </c>
      <c r="M506" s="16" t="n" hidden="false">
        <f>M507+M508+M509</f>
        <v>370370</v>
      </c>
      <c r="N506" s="16" t="n" hidden="false">
        <f>N507+N508+N509</f>
        <v>370370</v>
      </c>
    </row>
    <row r="507" customFormat="false" hidden="false" outlineLevel="0" collapsed="false">
      <c r="A507" s="18" t="inlineStr">
        <is>
          <t xml:space="preserve">1.1.1.2.1.1.6.1</t>
        </is>
      </c>
      <c r="B507" s="18" t="inlineStr">
        <is>
          <t xml:space="preserve"/>
        </is>
      </c>
      <c r="C507" s="18" t="inlineStr">
        <is>
          <t xml:space="preserve">Устройство глухих отверстий в стенах / ЖБИ / диаметром от 51 мм до 100 мм</t>
        </is>
      </c>
      <c r="D507" s="7" t="inlineStr">
        <is>
          <t xml:space="preserve">Коронение подрозетников</t>
        </is>
      </c>
      <c r="E507" s="7" t="inlineStr">
        <is>
          <t xml:space="preserve"/>
        </is>
      </c>
      <c r="F507" s="7" t="inlineStr">
        <is>
          <t xml:space="preserve">ШТ</t>
        </is>
      </c>
      <c r="G507" s="7" t="inlineStr">
        <is>
          <t xml:space="preserve">1</t>
        </is>
      </c>
      <c r="H507" s="8" t="n">
        <v>490</v>
      </c>
      <c r="I507" s="19" t="n" hidden="false">
        <v/>
      </c>
      <c r="J507" s="20" t="n" hidden="false">
        <v>573</v>
      </c>
      <c r="K507" s="19" t="n" hidden="false">
        <f>I507+J507</f>
        <v>573</v>
      </c>
      <c r="L507" s="19" t="n" hidden="false">
        <v/>
      </c>
      <c r="M507" s="19" t="n" hidden="false">
        <f>ROUND(H507*J507,2)</f>
        <v>280770</v>
      </c>
      <c r="N507" s="19" t="n" hidden="false">
        <f>L507+M507</f>
        <v>280770</v>
      </c>
    </row>
    <row r="508" customFormat="false" hidden="false" outlineLevel="0" collapsed="false">
      <c r="A508" s="18" t="inlineStr">
        <is>
          <t xml:space="preserve">1.1.1.2.1.1.6.2</t>
        </is>
      </c>
      <c r="B508" s="18" t="inlineStr">
        <is>
          <t xml:space="preserve"/>
        </is>
      </c>
      <c r="C508" s="18" t="inlineStr">
        <is>
          <t xml:space="preserve">Устройство штроб для монтажа кабеля, труб / ЖБИ</t>
        </is>
      </c>
      <c r="D508" s="7" t="inlineStr">
        <is>
          <t xml:space="preserve"/>
        </is>
      </c>
      <c r="E508" s="7" t="inlineStr">
        <is>
          <t xml:space="preserve"/>
        </is>
      </c>
      <c r="F508" s="7" t="inlineStr">
        <is>
          <t xml:space="preserve">ПОГ М</t>
        </is>
      </c>
      <c r="G508" s="7" t="inlineStr">
        <is>
          <t xml:space="preserve">1</t>
        </is>
      </c>
      <c r="H508" s="8" t="n">
        <v>100</v>
      </c>
      <c r="I508" s="19" t="n" hidden="false">
        <v/>
      </c>
      <c r="J508" s="20" t="n" hidden="false">
        <v>557</v>
      </c>
      <c r="K508" s="19" t="n" hidden="false">
        <f>I508+J508</f>
        <v>557</v>
      </c>
      <c r="L508" s="19" t="n" hidden="false">
        <v/>
      </c>
      <c r="M508" s="19" t="n" hidden="false">
        <f>ROUND(H508*J508,2)</f>
        <v>55700</v>
      </c>
      <c r="N508" s="19" t="n" hidden="false">
        <f>L508+M508</f>
        <v>55700</v>
      </c>
    </row>
    <row r="509" customFormat="false" hidden="false" outlineLevel="0" collapsed="false">
      <c r="A509" s="18" t="inlineStr">
        <is>
          <t xml:space="preserve">1.1.1.2.1.1.6.3</t>
        </is>
      </c>
      <c r="B509" s="18" t="inlineStr">
        <is>
          <t xml:space="preserve"/>
        </is>
      </c>
      <c r="C509" s="18" t="inlineStr">
        <is>
          <t xml:space="preserve">Устройство штроб для монтажа кабеля, труб / ПГП, газобетон, акотек</t>
        </is>
      </c>
      <c r="D509" s="7" t="inlineStr">
        <is>
          <t xml:space="preserve"/>
        </is>
      </c>
      <c r="E509" s="7" t="inlineStr">
        <is>
          <t xml:space="preserve"/>
        </is>
      </c>
      <c r="F509" s="7" t="inlineStr">
        <is>
          <t xml:space="preserve">ПОГ М</t>
        </is>
      </c>
      <c r="G509" s="7" t="inlineStr">
        <is>
          <t xml:space="preserve">1</t>
        </is>
      </c>
      <c r="H509" s="8" t="n">
        <v>100</v>
      </c>
      <c r="I509" s="19" t="n" hidden="false">
        <v/>
      </c>
      <c r="J509" s="20" t="n" hidden="false">
        <v>339</v>
      </c>
      <c r="K509" s="19" t="n" hidden="false">
        <f>I509+J509</f>
        <v>339</v>
      </c>
      <c r="L509" s="19" t="n" hidden="false">
        <v/>
      </c>
      <c r="M509" s="19" t="n" hidden="false">
        <f>ROUND(H509*J509,2)</f>
        <v>33900</v>
      </c>
      <c r="N509" s="19" t="n" hidden="false">
        <f>L509+M509</f>
        <v>33900</v>
      </c>
    </row>
    <row r="510" customFormat="false" hidden="false" outlineLevel="0" collapsed="false">
      <c r="A510" s="14" t="inlineStr">
        <is>
          <t xml:space="preserve">1.1.1.2.1.2</t>
        </is>
      </c>
      <c r="B510" s="14" t="inlineStr">
        <is>
          <t xml:space="preserve"/>
        </is>
      </c>
      <c r="C510" s="14" t="inlineStr">
        <is>
          <t xml:space="preserve">Пуско-наладочные работы</t>
        </is>
      </c>
      <c r="D510" s="6" t="inlineStr">
        <is>
          <t xml:space="preserve"/>
        </is>
      </c>
      <c r="E510" s="6" t="inlineStr">
        <is>
          <t xml:space="preserve"/>
        </is>
      </c>
      <c r="F510" s="6" t="inlineStr">
        <is>
          <t xml:space="preserve"/>
        </is>
      </c>
      <c r="G510" s="6" t="inlineStr">
        <is>
          <t xml:space="preserve"/>
        </is>
      </c>
      <c r="H510" s="15" t="n">
        <v/>
      </c>
      <c r="I510" s="16" t="n" hidden="false">
        <v/>
      </c>
      <c r="J510" s="16" t="n" hidden="false">
        <v/>
      </c>
      <c r="K510" s="16" t="n" hidden="false">
        <v/>
      </c>
      <c r="L510" s="16" t="n" hidden="false">
        <f>L511+L512</f>
        <v>0</v>
      </c>
      <c r="M510" s="16" t="n" hidden="false">
        <f>M511+M512</f>
        <v>1443765</v>
      </c>
      <c r="N510" s="16" t="n" hidden="false">
        <f>N511+N512</f>
        <v>1443765</v>
      </c>
    </row>
    <row r="511" customFormat="false" hidden="false" outlineLevel="0" collapsed="false">
      <c r="A511" s="18" t="inlineStr">
        <is>
          <t xml:space="preserve">1.1.1.2.1.2.1</t>
        </is>
      </c>
      <c r="B511" s="18" t="inlineStr">
        <is>
          <t xml:space="preserve"/>
        </is>
      </c>
      <c r="C511" s="18" t="inlineStr">
        <is>
          <t xml:space="preserve">Пуско-наладочные работы СКБ (СОШ, ДОУ) ЭОМ (от полного СМР, кроме раздела ВРУ)</t>
        </is>
      </c>
      <c r="D511" s="7" t="inlineStr">
        <is>
          <t xml:space="preserve"/>
        </is>
      </c>
      <c r="E511" s="7" t="inlineStr">
        <is>
          <t xml:space="preserve">Относится к школам, детским садам 5%.
База для расчета ПНР без раздела ВРУ.</t>
        </is>
      </c>
      <c r="F511" s="7" t="inlineStr">
        <is>
          <t xml:space="preserve">комплекс</t>
        </is>
      </c>
      <c r="G511" s="7" t="inlineStr">
        <is>
          <t xml:space="preserve">1</t>
        </is>
      </c>
      <c r="H511" s="8" t="n">
        <v>1</v>
      </c>
      <c r="I511" s="19" t="n" hidden="false">
        <v/>
      </c>
      <c r="J511" s="20" t="n" hidden="false">
        <v>456333</v>
      </c>
      <c r="K511" s="19" t="n" hidden="false">
        <f>I511+J511</f>
        <v>456333</v>
      </c>
      <c r="L511" s="19" t="n" hidden="false">
        <v/>
      </c>
      <c r="M511" s="19" t="n" hidden="false">
        <f>ROUND(H511*J511,2)</f>
        <v>456333</v>
      </c>
      <c r="N511" s="19" t="n" hidden="false">
        <f>L511+M511</f>
        <v>456333</v>
      </c>
    </row>
    <row r="512" customFormat="false" hidden="false" outlineLevel="0" collapsed="false">
      <c r="A512" s="18" t="inlineStr">
        <is>
          <t xml:space="preserve">1.1.1.2.1.2.2</t>
        </is>
      </c>
      <c r="B512" s="18" t="inlineStr">
        <is>
          <t xml:space="preserve"/>
        </is>
      </c>
      <c r="C512" s="18" t="inlineStr">
        <is>
          <t xml:space="preserve">Сдача систем в эксплуатирующую организацию СКБ (СОШ, ДОУ)</t>
        </is>
      </c>
      <c r="D512" s="7" t="inlineStr">
        <is>
          <t xml:space="preserve"/>
        </is>
      </c>
      <c r="E51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512" s="7" t="inlineStr">
        <is>
          <t xml:space="preserve">комплекс</t>
        </is>
      </c>
      <c r="G512" s="7" t="inlineStr">
        <is>
          <t xml:space="preserve">1</t>
        </is>
      </c>
      <c r="H512" s="8" t="n">
        <v>1</v>
      </c>
      <c r="I512" s="19" t="n" hidden="false">
        <v/>
      </c>
      <c r="J512" s="20" t="n" hidden="false">
        <v>987432</v>
      </c>
      <c r="K512" s="19" t="n" hidden="false">
        <f>I512+J512</f>
        <v>987432</v>
      </c>
      <c r="L512" s="19" t="n" hidden="false">
        <v/>
      </c>
      <c r="M512" s="19" t="n" hidden="false">
        <f>ROUND(H512*J512,2)</f>
        <v>987432</v>
      </c>
      <c r="N512" s="19" t="n" hidden="false">
        <f>L512+M512</f>
        <v>987432</v>
      </c>
    </row>
    <row r="513" customFormat="false" hidden="false" outlineLevel="0" collapsed="false">
      <c r="A513" s="24" t="inlineStr">
        <is>
          <t xml:space="preserve"/>
        </is>
      </c>
      <c r="B513" s="24" t="inlineStr">
        <is>
          <t xml:space="preserve"/>
        </is>
      </c>
      <c r="C513" s="24" t="inlineStr">
        <is>
          <t xml:space="preserve">ВСЕГО затрат на выполнение полного комплекса работ</t>
        </is>
      </c>
      <c r="D513" s="25" t="inlineStr">
        <is>
          <t xml:space="preserve"/>
        </is>
      </c>
      <c r="E513" s="25" t="inlineStr">
        <is>
          <t xml:space="preserve"/>
        </is>
      </c>
      <c r="F513" s="25" t="inlineStr">
        <is>
          <t xml:space="preserve"/>
        </is>
      </c>
      <c r="G513" s="25" t="inlineStr">
        <is>
          <t xml:space="preserve"/>
        </is>
      </c>
      <c r="H513" s="26" t="n">
        <v/>
      </c>
      <c r="I513" s="27" t="n" hidden="false">
        <v/>
      </c>
      <c r="J513" s="27" t="n" hidden="false">
        <v/>
      </c>
      <c r="K513" s="27" t="n" hidden="false">
        <v/>
      </c>
      <c r="L513" s="27" t="n" hidden="false">
        <f>L365</f>
        <v>12031392.4</v>
      </c>
      <c r="M513" s="27" t="n" hidden="false">
        <f>M365</f>
        <v>11341899.2</v>
      </c>
      <c r="N513" s="27" t="n" hidden="false">
        <f>N365</f>
        <v>23373291.6</v>
      </c>
    </row>
    <row r="514" customFormat="false" hidden="false" customHeight="1" outlineLevel="0" collapsed="false" ht="26" height="26">
      <c r="A514" s="3" t="inlineStr">
        <is>
          <t xml:space="preserve">Блок 4</t>
        </is>
      </c>
    </row>
    <row r="515" customFormat="false" hidden="false" customHeight="1" outlineLevel="0" collapsed="false" ht="54" height="54">
      <c r="A515" s="37" t="inlineStr">
        <is>
          <t xml:space="preserve">по адресу: ул. Люблинская, корпус 34</t>
        </is>
      </c>
    </row>
    <row r="516" customFormat="false" hidden="false" customHeight="1" outlineLevel="0" collapsed="false" ht="24" height="24">
      <c r="A516" s="38"/>
      <c r="B516" s="39" t="inlineStr">
        <is>
          <t xml:space="preserve">-заполняемые ячейки!</t>
        </is>
      </c>
      <c r="C516" s="39"/>
    </row>
    <row r="517" customFormat="false" hidden="false" customHeight="1" outlineLevel="0" collapsed="false" ht="30" height="30">
      <c r="A517" s="6" t="inlineStr">
        <is>
          <t xml:space="preserve">№ п/п</t>
        </is>
      </c>
      <c r="B517" s="6" t="inlineStr">
        <is>
          <t xml:space="preserve">Код узла ИСР</t>
        </is>
      </c>
      <c r="C517" s="6" t="inlineStr">
        <is>
          <t xml:space="preserve">Наименование</t>
        </is>
      </c>
      <c r="D517" s="6" t="inlineStr">
        <is>
          <t xml:space="preserve">Комментарий для подрядчика</t>
        </is>
      </c>
      <c r="E517" s="6" t="inlineStr">
        <is>
          <t xml:space="preserve">Комментарий по ИСР</t>
        </is>
      </c>
      <c r="F517" s="6" t="inlineStr">
        <is>
          <t xml:space="preserve">Ед. изм.</t>
        </is>
      </c>
      <c r="G517" s="6" t="inlineStr">
        <is>
          <t xml:space="preserve">Коэф. расхода</t>
        </is>
      </c>
      <c r="H517" s="6" t="inlineStr">
        <is>
          <t xml:space="preserve">Кол-во</t>
        </is>
      </c>
      <c r="I517" s="6" t="inlineStr">
        <is>
          <t xml:space="preserve">Цена за единицу, руб. (в т.ч. НДС 20%)</t>
        </is>
      </c>
      <c r="J517" s="6"/>
      <c r="K517" s="6"/>
      <c r="L517" s="6" t="inlineStr">
        <is>
          <t xml:space="preserve">Общая стоимость, руб. (в т.ч. НДС 20%)</t>
        </is>
      </c>
      <c r="M517" s="6"/>
      <c r="N517" s="6"/>
    </row>
    <row r="518" customFormat="false" hidden="false" customHeight="1" outlineLevel="0" collapsed="false" ht="40" height="40">
      <c r="A518" s="6" t="inlineStr">
        <is>
          <t xml:space="preserve">Итого</t>
        </is>
      </c>
      <c r="B518" s="6" t="inlineStr">
        <is>
          <t xml:space="preserve">Итого</t>
        </is>
      </c>
      <c r="C518" s="6" t="inlineStr">
        <is>
          <t xml:space="preserve">Итого</t>
        </is>
      </c>
      <c r="D518" s="6" t="inlineStr">
        <is>
          <t xml:space="preserve">Итого</t>
        </is>
      </c>
      <c r="E518" s="6" t="inlineStr">
        <is>
          <t xml:space="preserve">Итого</t>
        </is>
      </c>
      <c r="F518" s="6" t="inlineStr">
        <is>
          <t xml:space="preserve">Итого</t>
        </is>
      </c>
      <c r="G518" s="6" t="inlineStr">
        <is>
          <t xml:space="preserve">Итого</t>
        </is>
      </c>
      <c r="H518" s="6"/>
      <c r="I518" s="7" t="inlineStr">
        <is>
          <t xml:space="preserve">Материалы</t>
        </is>
      </c>
      <c r="J518" s="7" t="inlineStr">
        <is>
          <t xml:space="preserve">СМР</t>
        </is>
      </c>
      <c r="K518" s="7" t="inlineStr">
        <is>
          <t xml:space="preserve">Итого</t>
        </is>
      </c>
      <c r="L518" s="7" t="inlineStr">
        <is>
          <t xml:space="preserve">Материалы</t>
        </is>
      </c>
      <c r="M518" s="7" t="inlineStr">
        <is>
          <t xml:space="preserve">СМР</t>
        </is>
      </c>
      <c r="N518" s="7" t="inlineStr">
        <is>
          <t xml:space="preserve">Итого</t>
        </is>
      </c>
    </row>
    <row r="519" customFormat="false" hidden="false" outlineLevel="0" collapsed="false">
      <c r="A519" s="8" t="n">
        <v>1</v>
      </c>
      <c r="B519" s="8" t="n">
        <v>2</v>
      </c>
      <c r="C519" s="8" t="n">
        <v>3</v>
      </c>
      <c r="D519" s="8" t="n">
        <v>4</v>
      </c>
      <c r="E519" s="8" t="n">
        <v>5</v>
      </c>
      <c r="F519" s="8" t="n">
        <v>6</v>
      </c>
      <c r="G519" s="8" t="n">
        <v>7</v>
      </c>
      <c r="H519" s="8" t="n">
        <v>8</v>
      </c>
      <c r="I519" s="8" t="n">
        <v>9</v>
      </c>
      <c r="J519" s="8" t="n">
        <v>10</v>
      </c>
      <c r="K519" s="8" t="n">
        <v>11</v>
      </c>
      <c r="L519" s="8" t="n">
        <v>12</v>
      </c>
      <c r="M519" s="8" t="n">
        <v>13</v>
      </c>
      <c r="N519" s="8" t="n">
        <v>14</v>
      </c>
    </row>
    <row r="520" customFormat="false" hidden="false" outlineLevel="0" collapsed="false">
      <c r="A520" s="9" t="inlineStr">
        <is>
          <t xml:space="preserve">1</t>
        </is>
      </c>
      <c r="B520" s="9" t="inlineStr">
        <is>
          <t xml:space="preserve"/>
        </is>
      </c>
      <c r="C520" s="9" t="inlineStr">
        <is>
          <t xml:space="preserve">Объект ИДП без распределения на секции</t>
        </is>
      </c>
      <c r="D520" s="10" t="inlineStr">
        <is>
          <t xml:space="preserve"/>
        </is>
      </c>
      <c r="E520" s="10" t="inlineStr">
        <is>
          <t xml:space="preserve"/>
        </is>
      </c>
      <c r="F520" s="10" t="inlineStr">
        <is>
          <t xml:space="preserve"/>
        </is>
      </c>
      <c r="G520" s="10" t="inlineStr">
        <is>
          <t xml:space="preserve"/>
        </is>
      </c>
      <c r="H520" s="11" t="n">
        <v/>
      </c>
      <c r="I520" s="12" t="n" hidden="false">
        <v/>
      </c>
      <c r="J520" s="12" t="n" hidden="false">
        <v/>
      </c>
      <c r="K520" s="12" t="n" hidden="false">
        <v/>
      </c>
      <c r="L520" s="12" t="n" hidden="false">
        <f>L521</f>
        <v>29471395.6</v>
      </c>
      <c r="M520" s="12" t="n" hidden="false">
        <f>M521</f>
        <v>25310984.4</v>
      </c>
      <c r="N520" s="12" t="n" hidden="false">
        <f>N521</f>
        <v>54782380</v>
      </c>
    </row>
    <row r="521" customFormat="false" hidden="false" outlineLevel="0" collapsed="false">
      <c r="A521" s="14" t="inlineStr">
        <is>
          <t xml:space="preserve">1.1</t>
        </is>
      </c>
      <c r="B521" s="14" t="inlineStr">
        <is>
          <t xml:space="preserve">6</t>
        </is>
      </c>
      <c r="C521" s="14" t="inlineStr">
        <is>
          <t xml:space="preserve">Затраты на строительство</t>
        </is>
      </c>
      <c r="D521" s="6" t="inlineStr">
        <is>
          <t xml:space="preserve"/>
        </is>
      </c>
      <c r="E521" s="6" t="inlineStr">
        <is>
          <t xml:space="preserve"/>
        </is>
      </c>
      <c r="F521" s="6" t="inlineStr">
        <is>
          <t xml:space="preserve"/>
        </is>
      </c>
      <c r="G521" s="6" t="inlineStr">
        <is>
          <t xml:space="preserve"/>
        </is>
      </c>
      <c r="H521" s="15" t="n">
        <v/>
      </c>
      <c r="I521" s="16" t="n" hidden="false">
        <v/>
      </c>
      <c r="J521" s="16" t="n" hidden="false">
        <v/>
      </c>
      <c r="K521" s="16" t="n" hidden="false">
        <v/>
      </c>
      <c r="L521" s="16" t="n" hidden="false">
        <f>L522</f>
        <v>29471395.6</v>
      </c>
      <c r="M521" s="16" t="n" hidden="false">
        <f>M522</f>
        <v>25310984.4</v>
      </c>
      <c r="N521" s="16" t="n" hidden="false">
        <f>N522</f>
        <v>54782380</v>
      </c>
    </row>
    <row r="522" customFormat="false" hidden="false" outlineLevel="0" collapsed="false">
      <c r="A522" s="14" t="inlineStr">
        <is>
          <t xml:space="preserve">1.1.1</t>
        </is>
      </c>
      <c r="B522" s="14" t="inlineStr">
        <is>
          <t xml:space="preserve"/>
        </is>
      </c>
      <c r="C522" s="14" t="inlineStr">
        <is>
          <t xml:space="preserve">СМР корпуса без отделки</t>
        </is>
      </c>
      <c r="D522" s="6" t="inlineStr">
        <is>
          <t xml:space="preserve"/>
        </is>
      </c>
      <c r="E522" s="6" t="inlineStr">
        <is>
          <t xml:space="preserve"/>
        </is>
      </c>
      <c r="F522" s="6" t="inlineStr">
        <is>
          <t xml:space="preserve"/>
        </is>
      </c>
      <c r="G522" s="6" t="inlineStr">
        <is>
          <t xml:space="preserve"/>
        </is>
      </c>
      <c r="H522" s="15" t="n">
        <v/>
      </c>
      <c r="I522" s="16" t="n" hidden="false">
        <v/>
      </c>
      <c r="J522" s="16" t="n" hidden="false">
        <v/>
      </c>
      <c r="K522" s="16" t="n" hidden="false">
        <v/>
      </c>
      <c r="L522" s="16" t="n" hidden="false">
        <f>L523+L530</f>
        <v>29471395.6</v>
      </c>
      <c r="M522" s="16" t="n" hidden="false">
        <f>M523+M530</f>
        <v>25310984.4</v>
      </c>
      <c r="N522" s="16" t="n" hidden="false">
        <f>N523+N530</f>
        <v>54782380</v>
      </c>
    </row>
    <row r="523" customFormat="false" hidden="false" outlineLevel="0" collapsed="false">
      <c r="A523" s="14" t="inlineStr">
        <is>
          <t xml:space="preserve">1.1.1.1</t>
        </is>
      </c>
      <c r="B523" s="14" t="inlineStr">
        <is>
          <t xml:space="preserve"/>
        </is>
      </c>
      <c r="C523" s="14" t="inlineStr">
        <is>
          <t xml:space="preserve">СМР надземной части корпуса (без отделки)</t>
        </is>
      </c>
      <c r="D523" s="6" t="inlineStr">
        <is>
          <t xml:space="preserve"/>
        </is>
      </c>
      <c r="E523" s="6" t="inlineStr">
        <is>
          <t xml:space="preserve"/>
        </is>
      </c>
      <c r="F523" s="6" t="inlineStr">
        <is>
          <t xml:space="preserve"/>
        </is>
      </c>
      <c r="G523" s="6" t="inlineStr">
        <is>
          <t xml:space="preserve"/>
        </is>
      </c>
      <c r="H523" s="15" t="n">
        <v/>
      </c>
      <c r="I523" s="16" t="n" hidden="false">
        <v/>
      </c>
      <c r="J523" s="16" t="n" hidden="false">
        <v/>
      </c>
      <c r="K523" s="16" t="n" hidden="false">
        <v/>
      </c>
      <c r="L523" s="16" t="n" hidden="false">
        <f>L524</f>
        <v>271950</v>
      </c>
      <c r="M523" s="16" t="n" hidden="false">
        <f>M524</f>
        <v>133123.2</v>
      </c>
      <c r="N523" s="16" t="n" hidden="false">
        <f>N524</f>
        <v>405073.2</v>
      </c>
    </row>
    <row r="524" customFormat="false" hidden="false" outlineLevel="0" collapsed="false">
      <c r="A524" s="14" t="inlineStr">
        <is>
          <t xml:space="preserve">1.1.1.1.1</t>
        </is>
      </c>
      <c r="B524" s="14" t="inlineStr">
        <is>
          <t xml:space="preserve"/>
        </is>
      </c>
      <c r="C524" s="14" t="inlineStr">
        <is>
          <t xml:space="preserve">Кровля</t>
        </is>
      </c>
      <c r="D524" s="6" t="inlineStr">
        <is>
          <t xml:space="preserve"/>
        </is>
      </c>
      <c r="E524" s="6" t="inlineStr">
        <is>
          <t xml:space="preserve"/>
        </is>
      </c>
      <c r="F524" s="6" t="inlineStr">
        <is>
          <t xml:space="preserve"/>
        </is>
      </c>
      <c r="G524" s="6" t="inlineStr">
        <is>
          <t xml:space="preserve"/>
        </is>
      </c>
      <c r="H524" s="15" t="n">
        <v/>
      </c>
      <c r="I524" s="16" t="n" hidden="false">
        <v/>
      </c>
      <c r="J524" s="16" t="n" hidden="false">
        <v/>
      </c>
      <c r="K524" s="16" t="n" hidden="false">
        <v/>
      </c>
      <c r="L524" s="16" t="n" hidden="false">
        <f>L525</f>
        <v>271950</v>
      </c>
      <c r="M524" s="16" t="n" hidden="false">
        <f>M525</f>
        <v>133123.2</v>
      </c>
      <c r="N524" s="16" t="n" hidden="false">
        <f>N525</f>
        <v>405073.2</v>
      </c>
    </row>
    <row r="525" customFormat="false" hidden="false" outlineLevel="0" collapsed="false">
      <c r="A525" s="14" t="inlineStr">
        <is>
          <t xml:space="preserve">1.1.1.1.1.1</t>
        </is>
      </c>
      <c r="B525" s="14" t="inlineStr">
        <is>
          <t xml:space="preserve"/>
        </is>
      </c>
      <c r="C525" s="14" t="inlineStr">
        <is>
          <t xml:space="preserve">Прочие работы</t>
        </is>
      </c>
      <c r="D525" s="6" t="inlineStr">
        <is>
          <t xml:space="preserve"/>
        </is>
      </c>
      <c r="E525" s="6" t="inlineStr">
        <is>
          <t xml:space="preserve"/>
        </is>
      </c>
      <c r="F525" s="6" t="inlineStr">
        <is>
          <t xml:space="preserve"/>
        </is>
      </c>
      <c r="G525" s="6" t="inlineStr">
        <is>
          <t xml:space="preserve"/>
        </is>
      </c>
      <c r="H525" s="15" t="n">
        <v/>
      </c>
      <c r="I525" s="16" t="n" hidden="false">
        <v/>
      </c>
      <c r="J525" s="16" t="n" hidden="false">
        <v/>
      </c>
      <c r="K525" s="16" t="n" hidden="false">
        <v/>
      </c>
      <c r="L525" s="16" t="n" hidden="false">
        <f>L526+L528</f>
        <v>271950</v>
      </c>
      <c r="M525" s="16" t="n" hidden="false">
        <f>M526+M528</f>
        <v>133123.2</v>
      </c>
      <c r="N525" s="16" t="n" hidden="false">
        <f>N526+N528</f>
        <v>405073.2</v>
      </c>
    </row>
    <row r="526" customFormat="false" hidden="false" outlineLevel="0" collapsed="false">
      <c r="A526" s="18" t="inlineStr">
        <is>
          <t xml:space="preserve">1.1.1.1.1.1.1</t>
        </is>
      </c>
      <c r="B526" s="18" t="inlineStr">
        <is>
          <t xml:space="preserve"/>
        </is>
      </c>
      <c r="C526" s="18" t="inlineStr">
        <is>
          <t xml:space="preserve">Установка гильз для протяжки кабеля</t>
        </is>
      </c>
      <c r="D526" s="7" t="inlineStr">
        <is>
          <t xml:space="preserve">4.1</t>
        </is>
      </c>
      <c r="E526" s="7" t="inlineStr">
        <is>
          <t xml:space="preserve"/>
        </is>
      </c>
      <c r="F526" s="7" t="inlineStr">
        <is>
          <t xml:space="preserve">ШТ</t>
        </is>
      </c>
      <c r="G526" s="7" t="inlineStr">
        <is>
          <t xml:space="preserve">1</t>
        </is>
      </c>
      <c r="H526" s="8" t="n">
        <v>13</v>
      </c>
      <c r="I526" s="19" t="n" hidden="false">
        <f>ROUND((L527)/H526,2)</f>
        <v>5550</v>
      </c>
      <c r="J526" s="20" t="n" hidden="false">
        <v>2716.8</v>
      </c>
      <c r="K526" s="19" t="n" hidden="false">
        <f>I526+J526</f>
        <v>8266.8</v>
      </c>
      <c r="L526" s="19" t="n" hidden="false">
        <f>ROUND(H526*I526,2)</f>
        <v>72150</v>
      </c>
      <c r="M526" s="19" t="n" hidden="false">
        <f>ROUND(H526*J526,2)</f>
        <v>35318.4</v>
      </c>
      <c r="N526" s="19" t="n" hidden="false">
        <f>L526+M526</f>
        <v>107468.4</v>
      </c>
    </row>
    <row r="527" customFormat="false" hidden="false" outlineLevel="0" collapsed="false">
      <c r="A527" s="18" t="inlineStr">
        <is>
          <t xml:space="preserve">1.1.1.1.1.1.1.1</t>
        </is>
      </c>
      <c r="B527" s="18" t="inlineStr">
        <is>
          <t xml:space="preserve"/>
        </is>
      </c>
      <c r="C527" s="22" t="inlineStr">
        <is>
          <t xml:space="preserve">Проходка металлическая / ПГ1 50-1500</t>
        </is>
      </c>
      <c r="D527" s="7" t="inlineStr">
        <is>
          <t xml:space="preserve">Выход кабельных линий на кровлю</t>
        </is>
      </c>
      <c r="E527" s="7" t="inlineStr">
        <is>
          <t xml:space="preserve"/>
        </is>
      </c>
      <c r="F527" s="7" t="inlineStr">
        <is>
          <t xml:space="preserve">ШТ</t>
        </is>
      </c>
      <c r="G527" s="7" t="inlineStr">
        <is>
          <t xml:space="preserve">1</t>
        </is>
      </c>
      <c r="H527" s="8" t="n">
        <v>13</v>
      </c>
      <c r="I527" s="20" t="n" hidden="false">
        <v>5550</v>
      </c>
      <c r="J527" s="19" t="n" hidden="false">
        <v/>
      </c>
      <c r="K527" s="19" t="n" hidden="false">
        <f>I527+J527</f>
        <v>5550</v>
      </c>
      <c r="L527" s="19" t="n" hidden="false">
        <f>ROUND(H527*I527,2)</f>
        <v>72150</v>
      </c>
      <c r="M527" s="19" t="n" hidden="false">
        <v/>
      </c>
      <c r="N527" s="19" t="n" hidden="false">
        <f>L527+M527</f>
        <v>72150</v>
      </c>
    </row>
    <row r="528" customFormat="false" hidden="false" outlineLevel="0" collapsed="false">
      <c r="A528" s="18" t="inlineStr">
        <is>
          <t xml:space="preserve">1.1.1.1.1.1.2</t>
        </is>
      </c>
      <c r="B528" s="18" t="inlineStr">
        <is>
          <t xml:space="preserve"/>
        </is>
      </c>
      <c r="C528" s="18" t="inlineStr">
        <is>
          <t xml:space="preserve">Установка гильз для протяжки кабеля</t>
        </is>
      </c>
      <c r="D528" s="7" t="inlineStr">
        <is>
          <t xml:space="preserve">4.2</t>
        </is>
      </c>
      <c r="E528" s="7" t="inlineStr">
        <is>
          <t xml:space="preserve"/>
        </is>
      </c>
      <c r="F528" s="7" t="inlineStr">
        <is>
          <t xml:space="preserve">ШТ</t>
        </is>
      </c>
      <c r="G528" s="7" t="inlineStr">
        <is>
          <t xml:space="preserve">1</t>
        </is>
      </c>
      <c r="H528" s="8" t="n">
        <v>36</v>
      </c>
      <c r="I528" s="19" t="n" hidden="false">
        <f>ROUND((L529)/H528,2)</f>
        <v>5550</v>
      </c>
      <c r="J528" s="20" t="n" hidden="false">
        <v>2716.8</v>
      </c>
      <c r="K528" s="19" t="n" hidden="false">
        <f>I528+J528</f>
        <v>8266.8</v>
      </c>
      <c r="L528" s="19" t="n" hidden="false">
        <f>ROUND(H528*I528,2)</f>
        <v>199800</v>
      </c>
      <c r="M528" s="19" t="n" hidden="false">
        <f>ROUND(H528*J528,2)</f>
        <v>97804.8</v>
      </c>
      <c r="N528" s="19" t="n" hidden="false">
        <f>L528+M528</f>
        <v>297604.8</v>
      </c>
    </row>
    <row r="529" customFormat="false" hidden="false" outlineLevel="0" collapsed="false">
      <c r="A529" s="18" t="inlineStr">
        <is>
          <t xml:space="preserve">1.1.1.1.1.1.2.1</t>
        </is>
      </c>
      <c r="B529" s="18" t="inlineStr">
        <is>
          <t xml:space="preserve"/>
        </is>
      </c>
      <c r="C529" s="22" t="inlineStr">
        <is>
          <t xml:space="preserve">Проходка металлическая / ПГ1 50-1500</t>
        </is>
      </c>
      <c r="D529" s="7" t="inlineStr">
        <is>
          <t xml:space="preserve"/>
        </is>
      </c>
      <c r="E529" s="7" t="inlineStr">
        <is>
          <t xml:space="preserve"/>
        </is>
      </c>
      <c r="F529" s="7" t="inlineStr">
        <is>
          <t xml:space="preserve">ШТ</t>
        </is>
      </c>
      <c r="G529" s="7" t="inlineStr">
        <is>
          <t xml:space="preserve">1</t>
        </is>
      </c>
      <c r="H529" s="8" t="n">
        <v>36</v>
      </c>
      <c r="I529" s="20" t="n" hidden="false">
        <v>5550</v>
      </c>
      <c r="J529" s="19" t="n" hidden="false">
        <v/>
      </c>
      <c r="K529" s="19" t="n" hidden="false">
        <f>I529+J529</f>
        <v>5550</v>
      </c>
      <c r="L529" s="19" t="n" hidden="false">
        <f>ROUND(H529*I529,2)</f>
        <v>199800</v>
      </c>
      <c r="M529" s="19" t="n" hidden="false">
        <v/>
      </c>
      <c r="N529" s="19" t="n" hidden="false">
        <f>L529+M529</f>
        <v>199800</v>
      </c>
    </row>
    <row r="530" customFormat="false" hidden="false" outlineLevel="0" collapsed="false">
      <c r="A530" s="14" t="inlineStr">
        <is>
          <t xml:space="preserve">1.1.1.2</t>
        </is>
      </c>
      <c r="B530" s="14" t="inlineStr">
        <is>
          <t xml:space="preserve"/>
        </is>
      </c>
      <c r="C530" s="14" t="inlineStr">
        <is>
          <t xml:space="preserve">Инженерные системы</t>
        </is>
      </c>
      <c r="D530" s="6" t="inlineStr">
        <is>
          <t xml:space="preserve"/>
        </is>
      </c>
      <c r="E530" s="6" t="inlineStr">
        <is>
          <t xml:space="preserve"/>
        </is>
      </c>
      <c r="F530" s="6" t="inlineStr">
        <is>
          <t xml:space="preserve"/>
        </is>
      </c>
      <c r="G530" s="6" t="inlineStr">
        <is>
          <t xml:space="preserve"/>
        </is>
      </c>
      <c r="H530" s="15" t="n">
        <v/>
      </c>
      <c r="I530" s="16" t="n" hidden="false">
        <v/>
      </c>
      <c r="J530" s="16" t="n" hidden="false">
        <v/>
      </c>
      <c r="K530" s="16" t="n" hidden="false">
        <v/>
      </c>
      <c r="L530" s="16" t="n" hidden="false">
        <f>L531</f>
        <v>29199445.6</v>
      </c>
      <c r="M530" s="16" t="n" hidden="false">
        <f>M531</f>
        <v>25177861.2</v>
      </c>
      <c r="N530" s="16" t="n" hidden="false">
        <f>N531</f>
        <v>54377306.8</v>
      </c>
    </row>
    <row r="531" customFormat="false" hidden="false" outlineLevel="0" collapsed="false">
      <c r="A531" s="14" t="inlineStr">
        <is>
          <t xml:space="preserve">1.1.1.2.1</t>
        </is>
      </c>
      <c r="B531" s="14" t="inlineStr">
        <is>
          <t xml:space="preserve"/>
        </is>
      </c>
      <c r="C531" s="14" t="inlineStr">
        <is>
          <t xml:space="preserve">Электроснабжение</t>
        </is>
      </c>
      <c r="D531" s="6" t="inlineStr">
        <is>
          <t xml:space="preserve"/>
        </is>
      </c>
      <c r="E531" s="6" t="inlineStr">
        <is>
          <t xml:space="preserve"/>
        </is>
      </c>
      <c r="F531" s="6" t="inlineStr">
        <is>
          <t xml:space="preserve"/>
        </is>
      </c>
      <c r="G531" s="6" t="inlineStr">
        <is>
          <t xml:space="preserve"/>
        </is>
      </c>
      <c r="H531" s="15" t="n">
        <v/>
      </c>
      <c r="I531" s="16" t="n" hidden="false">
        <v/>
      </c>
      <c r="J531" s="16" t="n" hidden="false">
        <v/>
      </c>
      <c r="K531" s="16" t="n" hidden="false">
        <v/>
      </c>
      <c r="L531" s="16" t="n" hidden="false">
        <f>L532+L780</f>
        <v>29199445.6</v>
      </c>
      <c r="M531" s="16" t="n" hidden="false">
        <f>M532+M780</f>
        <v>25177861.2</v>
      </c>
      <c r="N531" s="16" t="n" hidden="false">
        <f>N532+N780</f>
        <v>54377306.8</v>
      </c>
    </row>
    <row r="532" customFormat="false" hidden="false" outlineLevel="0" collapsed="false">
      <c r="A532" s="14" t="inlineStr">
        <is>
          <t xml:space="preserve">1.1.1.2.1.1</t>
        </is>
      </c>
      <c r="B532" s="14" t="inlineStr">
        <is>
          <t xml:space="preserve"/>
        </is>
      </c>
      <c r="C532" s="14" t="inlineStr">
        <is>
          <t xml:space="preserve">Электромонтажные работы в нежилой части</t>
        </is>
      </c>
      <c r="D532" s="6" t="inlineStr">
        <is>
          <t xml:space="preserve"/>
        </is>
      </c>
      <c r="E532" s="6" t="inlineStr">
        <is>
          <t xml:space="preserve"/>
        </is>
      </c>
      <c r="F532" s="6" t="inlineStr">
        <is>
          <t xml:space="preserve"/>
        </is>
      </c>
      <c r="G532" s="6" t="inlineStr">
        <is>
          <t xml:space="preserve"/>
        </is>
      </c>
      <c r="H532" s="15" t="n">
        <v/>
      </c>
      <c r="I532" s="16" t="n" hidden="false">
        <v/>
      </c>
      <c r="J532" s="16" t="n" hidden="false">
        <v/>
      </c>
      <c r="K532" s="16" t="n" hidden="false">
        <v/>
      </c>
      <c r="L532" s="16" t="n" hidden="false">
        <f>L533+L562+L616+L732+L757+L776</f>
        <v>29199445.6</v>
      </c>
      <c r="M532" s="16" t="n" hidden="false">
        <f>M533+M562+M616+M732+M757+M776</f>
        <v>21899214.2</v>
      </c>
      <c r="N532" s="16" t="n" hidden="false">
        <f>N533+N562+N616+N732+N757+N776</f>
        <v>51098659.8</v>
      </c>
    </row>
    <row r="533" customFormat="false" hidden="false" outlineLevel="0" collapsed="false">
      <c r="A533" s="14" t="inlineStr">
        <is>
          <t xml:space="preserve">1.1.1.2.1.1.1</t>
        </is>
      </c>
      <c r="B533" s="14" t="inlineStr">
        <is>
          <t xml:space="preserve"/>
        </is>
      </c>
      <c r="C533" s="14" t="inlineStr">
        <is>
          <t xml:space="preserve">Монтаж ВРУ</t>
        </is>
      </c>
      <c r="D533" s="6" t="inlineStr">
        <is>
          <t xml:space="preserve"/>
        </is>
      </c>
      <c r="E533" s="6" t="inlineStr">
        <is>
          <t xml:space="preserve"/>
        </is>
      </c>
      <c r="F533" s="6" t="inlineStr">
        <is>
          <t xml:space="preserve"/>
        </is>
      </c>
      <c r="G533" s="6" t="inlineStr">
        <is>
          <t xml:space="preserve"/>
        </is>
      </c>
      <c r="H533" s="15" t="n">
        <v/>
      </c>
      <c r="I533" s="16" t="n" hidden="false">
        <v/>
      </c>
      <c r="J533" s="16" t="n" hidden="false">
        <v/>
      </c>
      <c r="K533" s="16" t="n" hidden="false">
        <v/>
      </c>
      <c r="L533" s="16" t="n" hidden="false">
        <f>L534+L537+L539+L550+L561</f>
        <v>93266</v>
      </c>
      <c r="M533" s="16" t="n" hidden="false">
        <f>M534+M537+M539+M550+M561</f>
        <v>1078592</v>
      </c>
      <c r="N533" s="16" t="n" hidden="false">
        <f>N534+N537+N539+N550+N561</f>
        <v>1171858</v>
      </c>
    </row>
    <row r="534" customFormat="false" hidden="false" outlineLevel="0" collapsed="false">
      <c r="A534" s="18" t="inlineStr">
        <is>
          <t xml:space="preserve">1.1.1.2.1.1.1.1</t>
        </is>
      </c>
      <c r="B534" s="18" t="inlineStr">
        <is>
          <t xml:space="preserve"/>
        </is>
      </c>
      <c r="C534" s="18" t="inlineStr">
        <is>
          <t xml:space="preserve">Установка и коммутация щитов ВРУ / 7 панелей</t>
        </is>
      </c>
      <c r="D534" s="7" t="inlineStr">
        <is>
          <t xml:space="preserve"/>
        </is>
      </c>
      <c r="E534" s="7" t="inlineStr">
        <is>
          <t xml:space="preserve">Выгружается из БО по объектам BIM-КЦ</t>
        </is>
      </c>
      <c r="F534" s="7" t="inlineStr">
        <is>
          <t xml:space="preserve">ШТ</t>
        </is>
      </c>
      <c r="G534" s="7" t="inlineStr">
        <is>
          <t xml:space="preserve">1</t>
        </is>
      </c>
      <c r="H534" s="8" t="n">
        <v>2</v>
      </c>
      <c r="I534" s="19" t="n" hidden="false">
        <f>ROUND((L535+L536)/H534,2)</f>
        <v>2361</v>
      </c>
      <c r="J534" s="20" t="n" hidden="false">
        <v>440448</v>
      </c>
      <c r="K534" s="19" t="n" hidden="false">
        <f>I534+J534</f>
        <v>442809</v>
      </c>
      <c r="L534" s="19" t="n" hidden="false">
        <f>ROUND(H534*I534,2)</f>
        <v>4722</v>
      </c>
      <c r="M534" s="19" t="n" hidden="false">
        <f>ROUND(H534*J534,2)</f>
        <v>880896</v>
      </c>
      <c r="N534" s="19" t="n" hidden="false">
        <f>L534+M534</f>
        <v>885618</v>
      </c>
    </row>
    <row r="535" customFormat="false" hidden="false" outlineLevel="0" collapsed="false">
      <c r="A535" s="18" t="inlineStr">
        <is>
          <t xml:space="preserve">1.1.1.2.1.1.1.1.1</t>
        </is>
      </c>
      <c r="B535" s="18" t="inlineStr">
        <is>
          <t xml:space="preserve"/>
        </is>
      </c>
      <c r="C535" s="22" t="inlineStr">
        <is>
          <t xml:space="preserve">Комплект наконечников и бирок для монтажа ВРУ_ / 7 панелей</t>
        </is>
      </c>
      <c r="D535" s="7" t="inlineStr">
        <is>
          <t xml:space="preserve"/>
        </is>
      </c>
      <c r="E535" s="7" t="inlineStr">
        <is>
          <t xml:space="preserve"/>
        </is>
      </c>
      <c r="F535" s="7" t="inlineStr">
        <is>
          <t xml:space="preserve">КОМПЛ</t>
        </is>
      </c>
      <c r="G535" s="7" t="inlineStr">
        <is>
          <t xml:space="preserve">1</t>
        </is>
      </c>
      <c r="H535" s="8" t="n">
        <v>2</v>
      </c>
      <c r="I535" s="20" t="n" hidden="false">
        <v>2360</v>
      </c>
      <c r="J535" s="19" t="n" hidden="false">
        <v/>
      </c>
      <c r="K535" s="19" t="n" hidden="false">
        <f>I535+J535</f>
        <v>2360</v>
      </c>
      <c r="L535" s="19" t="n" hidden="false">
        <f>ROUND(H535*I535,2)</f>
        <v>4720</v>
      </c>
      <c r="M535" s="19" t="n" hidden="false">
        <v/>
      </c>
      <c r="N535" s="19" t="n" hidden="false">
        <f>L535+M535</f>
        <v>4720</v>
      </c>
    </row>
    <row r="536" customFormat="false" hidden="false" outlineLevel="0" collapsed="false">
      <c r="A536" s="18" t="inlineStr">
        <is>
          <t xml:space="preserve">1.1.1.2.1.1.1.1.2</t>
        </is>
      </c>
      <c r="B536" s="18" t="inlineStr">
        <is>
          <t xml:space="preserve"/>
        </is>
      </c>
      <c r="C536" s="22" t="inlineStr">
        <is>
          <t xml:space="preserve">ВРУ (в соответствии со схемой) / МЭЛ_ / 7-панельный (к-т)</t>
        </is>
      </c>
      <c r="D536" s="7" t="inlineStr">
        <is>
          <t xml:space="preserve">4.1,4.2</t>
        </is>
      </c>
      <c r="E536" s="7" t="inlineStr">
        <is>
          <t xml:space="preserve"/>
        </is>
      </c>
      <c r="F536" s="7" t="inlineStr">
        <is>
          <t xml:space="preserve">ШТ</t>
        </is>
      </c>
      <c r="G536" s="7" t="inlineStr">
        <is>
          <t xml:space="preserve">1</t>
        </is>
      </c>
      <c r="H536" s="8" t="n">
        <v>2</v>
      </c>
      <c r="I536" s="23" t="n" hidden="false">
        <v>1</v>
      </c>
      <c r="J536" s="19" t="n" hidden="false">
        <v/>
      </c>
      <c r="K536" s="19" t="n" hidden="false">
        <f>I536+J536</f>
        <v>1</v>
      </c>
      <c r="L536" s="19" t="n" hidden="false">
        <f>ROUND(H536*I536,2)</f>
        <v>2</v>
      </c>
      <c r="M536" s="19" t="n" hidden="false">
        <v/>
      </c>
      <c r="N536" s="19" t="n" hidden="false">
        <f>L536+M536</f>
        <v>2</v>
      </c>
    </row>
    <row r="537" customFormat="false" hidden="false" outlineLevel="0" collapsed="false">
      <c r="A537" s="18" t="inlineStr">
        <is>
          <t xml:space="preserve">1.1.1.2.1.1.1.2</t>
        </is>
      </c>
      <c r="B537" s="18" t="inlineStr">
        <is>
          <t xml:space="preserve"/>
        </is>
      </c>
      <c r="C537" s="18" t="inlineStr">
        <is>
          <t xml:space="preserve">Комплектация щитов ВРУ</t>
        </is>
      </c>
      <c r="D537" s="7" t="inlineStr">
        <is>
          <t xml:space="preserve"/>
        </is>
      </c>
      <c r="E537" s="7" t="inlineStr">
        <is>
          <t xml:space="preserve"/>
        </is>
      </c>
      <c r="F537" s="7" t="inlineStr">
        <is>
          <t xml:space="preserve">ШТ</t>
        </is>
      </c>
      <c r="G537" s="7" t="inlineStr">
        <is>
          <t xml:space="preserve">1</t>
        </is>
      </c>
      <c r="H537" s="8" t="n">
        <v>14</v>
      </c>
      <c r="I537" s="19" t="n" hidden="false">
        <f>ROUND((L538)/H537,2)</f>
        <v>2076</v>
      </c>
      <c r="J537" s="20" t="n" hidden="false">
        <v>3200</v>
      </c>
      <c r="K537" s="19" t="n" hidden="false">
        <f>I537+J537</f>
        <v>5276</v>
      </c>
      <c r="L537" s="19" t="n" hidden="false">
        <f>ROUND(H537*I537,2)</f>
        <v>29064</v>
      </c>
      <c r="M537" s="19" t="n" hidden="false">
        <f>ROUND(H537*J537,2)</f>
        <v>44800</v>
      </c>
      <c r="N537" s="19" t="n" hidden="false">
        <f>L537+M537</f>
        <v>73864</v>
      </c>
    </row>
    <row r="538" customFormat="false" hidden="false" outlineLevel="0" collapsed="false">
      <c r="A538" s="18" t="inlineStr">
        <is>
          <t xml:space="preserve">1.1.1.2.1.1.1.2.1</t>
        </is>
      </c>
      <c r="B538" s="18" t="inlineStr">
        <is>
          <t xml:space="preserve"/>
        </is>
      </c>
      <c r="C538" s="22" t="inlineStr">
        <is>
          <t xml:space="preserve">Автоматическая установка пожаротушения_ / ОСП-2</t>
        </is>
      </c>
      <c r="D538" s="7" t="inlineStr">
        <is>
          <t xml:space="preserve"/>
        </is>
      </c>
      <c r="E538" s="7" t="inlineStr">
        <is>
          <t xml:space="preserve"/>
        </is>
      </c>
      <c r="F538" s="7" t="inlineStr">
        <is>
          <t xml:space="preserve">ШТ</t>
        </is>
      </c>
      <c r="G538" s="7" t="inlineStr">
        <is>
          <t xml:space="preserve">1</t>
        </is>
      </c>
      <c r="H538" s="8" t="n">
        <v>14</v>
      </c>
      <c r="I538" s="20" t="n" hidden="false">
        <v>2076</v>
      </c>
      <c r="J538" s="19" t="n" hidden="false">
        <v/>
      </c>
      <c r="K538" s="19" t="n" hidden="false">
        <f>I538+J538</f>
        <v>2076</v>
      </c>
      <c r="L538" s="19" t="n" hidden="false">
        <f>ROUND(H538*I538,2)</f>
        <v>29064</v>
      </c>
      <c r="M538" s="19" t="n" hidden="false">
        <v/>
      </c>
      <c r="N538" s="19" t="n" hidden="false">
        <f>L538+M538</f>
        <v>29064</v>
      </c>
    </row>
    <row r="539" customFormat="false" hidden="false" outlineLevel="0" collapsed="false">
      <c r="A539" s="18" t="inlineStr">
        <is>
          <t xml:space="preserve">1.1.1.2.1.1.1.3</t>
        </is>
      </c>
      <c r="B539" s="18" t="inlineStr">
        <is>
          <t xml:space="preserve"/>
        </is>
      </c>
      <c r="C539" s="18" t="inlineStr">
        <is>
          <t xml:space="preserve">Средства защиты</t>
        </is>
      </c>
      <c r="D539" s="7" t="inlineStr">
        <is>
          <t xml:space="preserve">4.1</t>
        </is>
      </c>
      <c r="E539" s="7" t="inlineStr">
        <is>
          <t xml:space="preserve"/>
        </is>
      </c>
      <c r="F539" s="7" t="inlineStr">
        <is>
          <t xml:space="preserve">ШТ</t>
        </is>
      </c>
      <c r="G539" s="7" t="inlineStr">
        <is>
          <t xml:space="preserve">1</t>
        </is>
      </c>
      <c r="H539" s="8" t="n">
        <v>16</v>
      </c>
      <c r="I539" s="19" t="n" hidden="false">
        <f>ROUND((L540+L541+L542+L543+L544+L545+L546+L547+L548+L549)/H539,2)</f>
        <v>1858.75</v>
      </c>
      <c r="J539" s="20" t="n" hidden="false">
        <v>1</v>
      </c>
      <c r="K539" s="19" t="n" hidden="false">
        <f>I539+J539</f>
        <v>1859.75</v>
      </c>
      <c r="L539" s="19" t="n" hidden="false">
        <f>ROUND(H539*I539,2)</f>
        <v>29740</v>
      </c>
      <c r="M539" s="19" t="n" hidden="false">
        <f>ROUND(H539*J539,2)</f>
        <v>16</v>
      </c>
      <c r="N539" s="19" t="n" hidden="false">
        <f>L539+M539</f>
        <v>29756</v>
      </c>
    </row>
    <row r="540" customFormat="false" hidden="false" outlineLevel="0" collapsed="false">
      <c r="A540" s="18" t="inlineStr">
        <is>
          <t xml:space="preserve">1.1.1.2.1.1.1.3.1</t>
        </is>
      </c>
      <c r="B540" s="18" t="inlineStr">
        <is>
          <t xml:space="preserve"/>
        </is>
      </c>
      <c r="C540" s="22" t="inlineStr">
        <is>
          <t xml:space="preserve">Заземления переносные_</t>
        </is>
      </c>
      <c r="D540" s="7" t="inlineStr">
        <is>
          <t xml:space="preserve"/>
        </is>
      </c>
      <c r="E540" s="7" t="inlineStr">
        <is>
          <t xml:space="preserve"/>
        </is>
      </c>
      <c r="F540" s="7" t="inlineStr">
        <is>
          <t xml:space="preserve">КОМПЛ</t>
        </is>
      </c>
      <c r="G540" s="7" t="inlineStr">
        <is>
          <t xml:space="preserve">1</t>
        </is>
      </c>
      <c r="H540" s="8" t="n">
        <v>1</v>
      </c>
      <c r="I540" s="20" t="n" hidden="false">
        <v>5250</v>
      </c>
      <c r="J540" s="19" t="n" hidden="false">
        <v/>
      </c>
      <c r="K540" s="19" t="n" hidden="false">
        <f>I540+J540</f>
        <v>5250</v>
      </c>
      <c r="L540" s="19" t="n" hidden="false">
        <f>ROUND(H540*I540,2)</f>
        <v>5250</v>
      </c>
      <c r="M540" s="19" t="n" hidden="false">
        <v/>
      </c>
      <c r="N540" s="19" t="n" hidden="false">
        <f>L540+M540</f>
        <v>5250</v>
      </c>
    </row>
    <row r="541" customFormat="false" hidden="false" outlineLevel="0" collapsed="false">
      <c r="A541" s="18" t="inlineStr">
        <is>
          <t xml:space="preserve">1.1.1.2.1.1.1.3.2</t>
        </is>
      </c>
      <c r="B541" s="18" t="inlineStr">
        <is>
          <t xml:space="preserve"/>
        </is>
      </c>
      <c r="C541" s="22" t="inlineStr">
        <is>
          <t xml:space="preserve">Аптечка_</t>
        </is>
      </c>
      <c r="D541" s="7" t="inlineStr">
        <is>
          <t xml:space="preserve"/>
        </is>
      </c>
      <c r="E541" s="7" t="inlineStr">
        <is>
          <t xml:space="preserve"/>
        </is>
      </c>
      <c r="F541" s="7" t="inlineStr">
        <is>
          <t xml:space="preserve">ШТ</t>
        </is>
      </c>
      <c r="G541" s="7" t="inlineStr">
        <is>
          <t xml:space="preserve">1</t>
        </is>
      </c>
      <c r="H541" s="8" t="n">
        <v>1</v>
      </c>
      <c r="I541" s="20" t="n" hidden="false">
        <v>1550</v>
      </c>
      <c r="J541" s="19" t="n" hidden="false">
        <v/>
      </c>
      <c r="K541" s="19" t="n" hidden="false">
        <f>I541+J541</f>
        <v>1550</v>
      </c>
      <c r="L541" s="19" t="n" hidden="false">
        <f>ROUND(H541*I541,2)</f>
        <v>1550</v>
      </c>
      <c r="M541" s="19" t="n" hidden="false">
        <v/>
      </c>
      <c r="N541" s="19" t="n" hidden="false">
        <f>L541+M541</f>
        <v>1550</v>
      </c>
    </row>
    <row r="542" customFormat="false" hidden="false" outlineLevel="0" collapsed="false">
      <c r="A542" s="18" t="inlineStr">
        <is>
          <t xml:space="preserve">1.1.1.2.1.1.1.3.3</t>
        </is>
      </c>
      <c r="B542" s="18" t="inlineStr">
        <is>
          <t xml:space="preserve"/>
        </is>
      </c>
      <c r="C542" s="22" t="inlineStr">
        <is>
          <t xml:space="preserve">Защитные очки</t>
        </is>
      </c>
      <c r="D542" s="7" t="inlineStr">
        <is>
          <t xml:space="preserve"/>
        </is>
      </c>
      <c r="E542" s="7" t="inlineStr">
        <is>
          <t xml:space="preserve"/>
        </is>
      </c>
      <c r="F542" s="7" t="inlineStr">
        <is>
          <t xml:space="preserve">ШТ</t>
        </is>
      </c>
      <c r="G542" s="7" t="inlineStr">
        <is>
          <t xml:space="preserve">1</t>
        </is>
      </c>
      <c r="H542" s="8" t="n">
        <v>1</v>
      </c>
      <c r="I542" s="20" t="n" hidden="false">
        <v>347</v>
      </c>
      <c r="J542" s="19" t="n" hidden="false">
        <v/>
      </c>
      <c r="K542" s="19" t="n" hidden="false">
        <f>I542+J542</f>
        <v>347</v>
      </c>
      <c r="L542" s="19" t="n" hidden="false">
        <f>ROUND(H542*I542,2)</f>
        <v>347</v>
      </c>
      <c r="M542" s="19" t="n" hidden="false">
        <v/>
      </c>
      <c r="N542" s="19" t="n" hidden="false">
        <f>L542+M542</f>
        <v>347</v>
      </c>
    </row>
    <row r="543" customFormat="false" hidden="false" outlineLevel="0" collapsed="false">
      <c r="A543" s="18" t="inlineStr">
        <is>
          <t xml:space="preserve">1.1.1.2.1.1.1.3.4</t>
        </is>
      </c>
      <c r="B543" s="18" t="inlineStr">
        <is>
          <t xml:space="preserve"/>
        </is>
      </c>
      <c r="C543" s="22" t="inlineStr">
        <is>
          <t xml:space="preserve">Диэлектрические галоши_</t>
        </is>
      </c>
      <c r="D543" s="7" t="inlineStr">
        <is>
          <t xml:space="preserve"/>
        </is>
      </c>
      <c r="E543" s="7" t="inlineStr">
        <is>
          <t xml:space="preserve"/>
        </is>
      </c>
      <c r="F543" s="7" t="inlineStr">
        <is>
          <t xml:space="preserve">ШТ</t>
        </is>
      </c>
      <c r="G543" s="7" t="inlineStr">
        <is>
          <t xml:space="preserve">1</t>
        </is>
      </c>
      <c r="H543" s="8" t="n">
        <v>2</v>
      </c>
      <c r="I543" s="20" t="n" hidden="false">
        <v>766</v>
      </c>
      <c r="J543" s="19" t="n" hidden="false">
        <v/>
      </c>
      <c r="K543" s="19" t="n" hidden="false">
        <f>I543+J543</f>
        <v>766</v>
      </c>
      <c r="L543" s="19" t="n" hidden="false">
        <f>ROUND(H543*I543,2)</f>
        <v>1532</v>
      </c>
      <c r="M543" s="19" t="n" hidden="false">
        <v/>
      </c>
      <c r="N543" s="19" t="n" hidden="false">
        <f>L543+M543</f>
        <v>1532</v>
      </c>
    </row>
    <row r="544" customFormat="false" hidden="false" outlineLevel="0" collapsed="false">
      <c r="A544" s="18" t="inlineStr">
        <is>
          <t xml:space="preserve">1.1.1.2.1.1.1.3.5</t>
        </is>
      </c>
      <c r="B544" s="18" t="inlineStr">
        <is>
          <t xml:space="preserve"/>
        </is>
      </c>
      <c r="C544" s="22" t="inlineStr">
        <is>
          <t xml:space="preserve">Диэлектрические ковры_ /  800х1500 мм</t>
        </is>
      </c>
      <c r="D544" s="7" t="inlineStr">
        <is>
          <t xml:space="preserve"/>
        </is>
      </c>
      <c r="E544" s="7" t="inlineStr">
        <is>
          <t xml:space="preserve"/>
        </is>
      </c>
      <c r="F544" s="7" t="inlineStr">
        <is>
          <t xml:space="preserve">ШТ</t>
        </is>
      </c>
      <c r="G544" s="7" t="inlineStr">
        <is>
          <t xml:space="preserve">1</t>
        </is>
      </c>
      <c r="H544" s="8" t="n">
        <v>3</v>
      </c>
      <c r="I544" s="20" t="n" hidden="false">
        <v>2800</v>
      </c>
      <c r="J544" s="19" t="n" hidden="false">
        <v/>
      </c>
      <c r="K544" s="19" t="n" hidden="false">
        <f>I544+J544</f>
        <v>2800</v>
      </c>
      <c r="L544" s="19" t="n" hidden="false">
        <f>ROUND(H544*I544,2)</f>
        <v>8400</v>
      </c>
      <c r="M544" s="19" t="n" hidden="false">
        <v/>
      </c>
      <c r="N544" s="19" t="n" hidden="false">
        <f>L544+M544</f>
        <v>8400</v>
      </c>
    </row>
    <row r="545" customFormat="false" hidden="false" outlineLevel="0" collapsed="false">
      <c r="A545" s="18" t="inlineStr">
        <is>
          <t xml:space="preserve">1.1.1.2.1.1.1.3.6</t>
        </is>
      </c>
      <c r="B545" s="18" t="inlineStr">
        <is>
          <t xml:space="preserve"/>
        </is>
      </c>
      <c r="C545" s="22" t="inlineStr">
        <is>
          <t xml:space="preserve">Предупредительные плакаты и знаки безопасности_</t>
        </is>
      </c>
      <c r="D545" s="7" t="inlineStr">
        <is>
          <t xml:space="preserve"/>
        </is>
      </c>
      <c r="E545" s="7" t="inlineStr">
        <is>
          <t xml:space="preserve"/>
        </is>
      </c>
      <c r="F545" s="7" t="inlineStr">
        <is>
          <t xml:space="preserve">ШТ</t>
        </is>
      </c>
      <c r="G545" s="7" t="inlineStr">
        <is>
          <t xml:space="preserve">1</t>
        </is>
      </c>
      <c r="H545" s="8" t="n">
        <v>2</v>
      </c>
      <c r="I545" s="20" t="n" hidden="false">
        <v>500</v>
      </c>
      <c r="J545" s="19" t="n" hidden="false">
        <v/>
      </c>
      <c r="K545" s="19" t="n" hidden="false">
        <f>I545+J545</f>
        <v>500</v>
      </c>
      <c r="L545" s="19" t="n" hidden="false">
        <f>ROUND(H545*I545,2)</f>
        <v>1000</v>
      </c>
      <c r="M545" s="19" t="n" hidden="false">
        <v/>
      </c>
      <c r="N545" s="19" t="n" hidden="false">
        <f>L545+M545</f>
        <v>1000</v>
      </c>
    </row>
    <row r="546" customFormat="false" hidden="false" outlineLevel="0" collapsed="false">
      <c r="A546" s="18" t="inlineStr">
        <is>
          <t xml:space="preserve">1.1.1.2.1.1.1.3.7</t>
        </is>
      </c>
      <c r="B546" s="18" t="inlineStr">
        <is>
          <t xml:space="preserve"/>
        </is>
      </c>
      <c r="C546" s="22" t="inlineStr">
        <is>
          <t xml:space="preserve">Указатель напряжения_ / 10-500 В</t>
        </is>
      </c>
      <c r="D546" s="7" t="inlineStr">
        <is>
          <t xml:space="preserve">МИН-2 ТУ 25-04-84</t>
        </is>
      </c>
      <c r="E546" s="7" t="inlineStr">
        <is>
          <t xml:space="preserve"/>
        </is>
      </c>
      <c r="F546" s="7" t="inlineStr">
        <is>
          <t xml:space="preserve">ШТ</t>
        </is>
      </c>
      <c r="G546" s="7" t="inlineStr">
        <is>
          <t xml:space="preserve">1</t>
        </is>
      </c>
      <c r="H546" s="8" t="n">
        <v>2</v>
      </c>
      <c r="I546" s="20" t="n" hidden="false">
        <v>3500</v>
      </c>
      <c r="J546" s="19" t="n" hidden="false">
        <v/>
      </c>
      <c r="K546" s="19" t="n" hidden="false">
        <f>I546+J546</f>
        <v>3500</v>
      </c>
      <c r="L546" s="19" t="n" hidden="false">
        <f>ROUND(H546*I546,2)</f>
        <v>7000</v>
      </c>
      <c r="M546" s="19" t="n" hidden="false">
        <v/>
      </c>
      <c r="N546" s="19" t="n" hidden="false">
        <f>L546+M546</f>
        <v>7000</v>
      </c>
    </row>
    <row r="547" customFormat="false" hidden="false" outlineLevel="0" collapsed="false">
      <c r="A547" s="18" t="inlineStr">
        <is>
          <t xml:space="preserve">1.1.1.2.1.1.1.3.8</t>
        </is>
      </c>
      <c r="B547" s="18" t="inlineStr">
        <is>
          <t xml:space="preserve"/>
        </is>
      </c>
      <c r="C547" s="22" t="inlineStr">
        <is>
          <t xml:space="preserve">Перчатки диэлектрические до 1 кВ/Безшовные</t>
        </is>
      </c>
      <c r="D547" s="7" t="inlineStr">
        <is>
          <t xml:space="preserve"/>
        </is>
      </c>
      <c r="E547" s="7" t="inlineStr">
        <is>
          <t xml:space="preserve"/>
        </is>
      </c>
      <c r="F547" s="7" t="inlineStr">
        <is>
          <t xml:space="preserve">ПАР</t>
        </is>
      </c>
      <c r="G547" s="7" t="inlineStr">
        <is>
          <t xml:space="preserve">1</t>
        </is>
      </c>
      <c r="H547" s="8" t="n">
        <v>2</v>
      </c>
      <c r="I547" s="20" t="n" hidden="false">
        <v>850</v>
      </c>
      <c r="J547" s="19" t="n" hidden="false">
        <v/>
      </c>
      <c r="K547" s="19" t="n" hidden="false">
        <f>I547+J547</f>
        <v>850</v>
      </c>
      <c r="L547" s="19" t="n" hidden="false">
        <f>ROUND(H547*I547,2)</f>
        <v>1700</v>
      </c>
      <c r="M547" s="19" t="n" hidden="false">
        <v/>
      </c>
      <c r="N547" s="19" t="n" hidden="false">
        <f>L547+M547</f>
        <v>1700</v>
      </c>
    </row>
    <row r="548" customFormat="false" hidden="false" outlineLevel="0" collapsed="false">
      <c r="A548" s="18" t="inlineStr">
        <is>
          <t xml:space="preserve">1.1.1.2.1.1.1.3.9</t>
        </is>
      </c>
      <c r="B548" s="18" t="inlineStr">
        <is>
          <t xml:space="preserve"/>
        </is>
      </c>
      <c r="C548" s="22" t="inlineStr">
        <is>
          <t xml:space="preserve">Огнетушитель_ / углекислотный ОУ-2</t>
        </is>
      </c>
      <c r="D548" s="7" t="inlineStr">
        <is>
          <t xml:space="preserve"/>
        </is>
      </c>
      <c r="E548" s="7" t="inlineStr">
        <is>
          <t xml:space="preserve"/>
        </is>
      </c>
      <c r="F548" s="7" t="inlineStr">
        <is>
          <t xml:space="preserve">ШТ</t>
        </is>
      </c>
      <c r="G548" s="7" t="inlineStr">
        <is>
          <t xml:space="preserve">1</t>
        </is>
      </c>
      <c r="H548" s="8" t="n">
        <v>1</v>
      </c>
      <c r="I548" s="23" t="n" hidden="false">
        <v>961</v>
      </c>
      <c r="J548" s="19" t="n" hidden="false">
        <v/>
      </c>
      <c r="K548" s="19" t="n" hidden="false">
        <f>I548+J548</f>
        <v>961</v>
      </c>
      <c r="L548" s="19" t="n" hidden="false">
        <f>ROUND(H548*I548,2)</f>
        <v>961</v>
      </c>
      <c r="M548" s="19" t="n" hidden="false">
        <v/>
      </c>
      <c r="N548" s="19" t="n" hidden="false">
        <f>L548+M548</f>
        <v>961</v>
      </c>
    </row>
    <row r="549" customFormat="false" hidden="false" outlineLevel="0" collapsed="false">
      <c r="A549" s="18" t="inlineStr">
        <is>
          <t xml:space="preserve">1.1.1.2.1.1.1.3.10</t>
        </is>
      </c>
      <c r="B549" s="18" t="inlineStr">
        <is>
          <t xml:space="preserve"/>
        </is>
      </c>
      <c r="C549" s="22" t="inlineStr">
        <is>
          <t xml:space="preserve">Огнетушитель_ / углекислотный ОУ-3</t>
        </is>
      </c>
      <c r="D549" s="7" t="inlineStr">
        <is>
          <t xml:space="preserve"/>
        </is>
      </c>
      <c r="E549" s="7" t="inlineStr">
        <is>
          <t xml:space="preserve"/>
        </is>
      </c>
      <c r="F549" s="7" t="inlineStr">
        <is>
          <t xml:space="preserve">ШТ</t>
        </is>
      </c>
      <c r="G549" s="7" t="inlineStr">
        <is>
          <t xml:space="preserve">1</t>
        </is>
      </c>
      <c r="H549" s="8" t="n">
        <v>1</v>
      </c>
      <c r="I549" s="20" t="n" hidden="false">
        <v>2000</v>
      </c>
      <c r="J549" s="19" t="n" hidden="false">
        <v/>
      </c>
      <c r="K549" s="19" t="n" hidden="false">
        <f>I549+J549</f>
        <v>2000</v>
      </c>
      <c r="L549" s="19" t="n" hidden="false">
        <f>ROUND(H549*I549,2)</f>
        <v>2000</v>
      </c>
      <c r="M549" s="19" t="n" hidden="false">
        <v/>
      </c>
      <c r="N549" s="19" t="n" hidden="false">
        <f>L549+M549</f>
        <v>2000</v>
      </c>
    </row>
    <row r="550" customFormat="false" hidden="false" outlineLevel="0" collapsed="false">
      <c r="A550" s="18" t="inlineStr">
        <is>
          <t xml:space="preserve">1.1.1.2.1.1.1.4</t>
        </is>
      </c>
      <c r="B550" s="18" t="inlineStr">
        <is>
          <t xml:space="preserve"/>
        </is>
      </c>
      <c r="C550" s="18" t="inlineStr">
        <is>
          <t xml:space="preserve">Средства защиты</t>
        </is>
      </c>
      <c r="D550" s="7" t="inlineStr">
        <is>
          <t xml:space="preserve">4.2</t>
        </is>
      </c>
      <c r="E550" s="7" t="inlineStr">
        <is>
          <t xml:space="preserve"/>
        </is>
      </c>
      <c r="F550" s="7" t="inlineStr">
        <is>
          <t xml:space="preserve">ШТ</t>
        </is>
      </c>
      <c r="G550" s="7" t="inlineStr">
        <is>
          <t xml:space="preserve">1</t>
        </is>
      </c>
      <c r="H550" s="8" t="n">
        <v>16</v>
      </c>
      <c r="I550" s="19" t="n" hidden="false">
        <f>ROUND((L551+L552+L553+L554+L555+L556+L557+L558+L559+L560)/H550,2)</f>
        <v>1858.75</v>
      </c>
      <c r="J550" s="20" t="n" hidden="false">
        <v>1</v>
      </c>
      <c r="K550" s="19" t="n" hidden="false">
        <f>I550+J550</f>
        <v>1859.75</v>
      </c>
      <c r="L550" s="19" t="n" hidden="false">
        <f>ROUND(H550*I550,2)</f>
        <v>29740</v>
      </c>
      <c r="M550" s="19" t="n" hidden="false">
        <f>ROUND(H550*J550,2)</f>
        <v>16</v>
      </c>
      <c r="N550" s="19" t="n" hidden="false">
        <f>L550+M550</f>
        <v>29756</v>
      </c>
    </row>
    <row r="551" customFormat="false" hidden="false" outlineLevel="0" collapsed="false">
      <c r="A551" s="18" t="inlineStr">
        <is>
          <t xml:space="preserve">1.1.1.2.1.1.1.4.1</t>
        </is>
      </c>
      <c r="B551" s="18" t="inlineStr">
        <is>
          <t xml:space="preserve"/>
        </is>
      </c>
      <c r="C551" s="22" t="inlineStr">
        <is>
          <t xml:space="preserve">Огнетушитель_ / углекислотный ОУ-2</t>
        </is>
      </c>
      <c r="D551" s="7" t="inlineStr">
        <is>
          <t xml:space="preserve"/>
        </is>
      </c>
      <c r="E551" s="7" t="inlineStr">
        <is>
          <t xml:space="preserve"/>
        </is>
      </c>
      <c r="F551" s="7" t="inlineStr">
        <is>
          <t xml:space="preserve">ШТ</t>
        </is>
      </c>
      <c r="G551" s="7" t="inlineStr">
        <is>
          <t xml:space="preserve">1</t>
        </is>
      </c>
      <c r="H551" s="8" t="n">
        <v>1</v>
      </c>
      <c r="I551" s="23" t="n" hidden="false">
        <v>961</v>
      </c>
      <c r="J551" s="19" t="n" hidden="false">
        <v/>
      </c>
      <c r="K551" s="19" t="n" hidden="false">
        <f>I551+J551</f>
        <v>961</v>
      </c>
      <c r="L551" s="19" t="n" hidden="false">
        <f>ROUND(H551*I551,2)</f>
        <v>961</v>
      </c>
      <c r="M551" s="19" t="n" hidden="false">
        <v/>
      </c>
      <c r="N551" s="19" t="n" hidden="false">
        <f>L551+M551</f>
        <v>961</v>
      </c>
    </row>
    <row r="552" customFormat="false" hidden="false" outlineLevel="0" collapsed="false">
      <c r="A552" s="18" t="inlineStr">
        <is>
          <t xml:space="preserve">1.1.1.2.1.1.1.4.2</t>
        </is>
      </c>
      <c r="B552" s="18" t="inlineStr">
        <is>
          <t xml:space="preserve"/>
        </is>
      </c>
      <c r="C552" s="22" t="inlineStr">
        <is>
          <t xml:space="preserve">Огнетушитель_ / углекислотный ОУ-3</t>
        </is>
      </c>
      <c r="D552" s="7" t="inlineStr">
        <is>
          <t xml:space="preserve"/>
        </is>
      </c>
      <c r="E552" s="7" t="inlineStr">
        <is>
          <t xml:space="preserve"/>
        </is>
      </c>
      <c r="F552" s="7" t="inlineStr">
        <is>
          <t xml:space="preserve">ШТ</t>
        </is>
      </c>
      <c r="G552" s="7" t="inlineStr">
        <is>
          <t xml:space="preserve">1</t>
        </is>
      </c>
      <c r="H552" s="8" t="n">
        <v>1</v>
      </c>
      <c r="I552" s="20" t="n" hidden="false">
        <v>2000</v>
      </c>
      <c r="J552" s="19" t="n" hidden="false">
        <v/>
      </c>
      <c r="K552" s="19" t="n" hidden="false">
        <f>I552+J552</f>
        <v>2000</v>
      </c>
      <c r="L552" s="19" t="n" hidden="false">
        <f>ROUND(H552*I552,2)</f>
        <v>2000</v>
      </c>
      <c r="M552" s="19" t="n" hidden="false">
        <v/>
      </c>
      <c r="N552" s="19" t="n" hidden="false">
        <f>L552+M552</f>
        <v>2000</v>
      </c>
    </row>
    <row r="553" customFormat="false" hidden="false" outlineLevel="0" collapsed="false">
      <c r="A553" s="18" t="inlineStr">
        <is>
          <t xml:space="preserve">1.1.1.2.1.1.1.4.3</t>
        </is>
      </c>
      <c r="B553" s="18" t="inlineStr">
        <is>
          <t xml:space="preserve"/>
        </is>
      </c>
      <c r="C553" s="22" t="inlineStr">
        <is>
          <t xml:space="preserve">Перчатки диэлектрические до 1 кВ/Безшовные</t>
        </is>
      </c>
      <c r="D553" s="7" t="inlineStr">
        <is>
          <t xml:space="preserve"/>
        </is>
      </c>
      <c r="E553" s="7" t="inlineStr">
        <is>
          <t xml:space="preserve"/>
        </is>
      </c>
      <c r="F553" s="7" t="inlineStr">
        <is>
          <t xml:space="preserve">ПАР</t>
        </is>
      </c>
      <c r="G553" s="7" t="inlineStr">
        <is>
          <t xml:space="preserve">1</t>
        </is>
      </c>
      <c r="H553" s="8" t="n">
        <v>2</v>
      </c>
      <c r="I553" s="20" t="n" hidden="false">
        <v>850</v>
      </c>
      <c r="J553" s="19" t="n" hidden="false">
        <v/>
      </c>
      <c r="K553" s="19" t="n" hidden="false">
        <f>I553+J553</f>
        <v>850</v>
      </c>
      <c r="L553" s="19" t="n" hidden="false">
        <f>ROUND(H553*I553,2)</f>
        <v>1700</v>
      </c>
      <c r="M553" s="19" t="n" hidden="false">
        <v/>
      </c>
      <c r="N553" s="19" t="n" hidden="false">
        <f>L553+M553</f>
        <v>1700</v>
      </c>
    </row>
    <row r="554" customFormat="false" hidden="false" outlineLevel="0" collapsed="false">
      <c r="A554" s="18" t="inlineStr">
        <is>
          <t xml:space="preserve">1.1.1.2.1.1.1.4.4</t>
        </is>
      </c>
      <c r="B554" s="18" t="inlineStr">
        <is>
          <t xml:space="preserve"/>
        </is>
      </c>
      <c r="C554" s="22" t="inlineStr">
        <is>
          <t xml:space="preserve">Указатель напряжения_ / 10-500 В</t>
        </is>
      </c>
      <c r="D554" s="7" t="inlineStr">
        <is>
          <t xml:space="preserve">МИН-2 ТУ 25-04-84</t>
        </is>
      </c>
      <c r="E554" s="7" t="inlineStr">
        <is>
          <t xml:space="preserve"/>
        </is>
      </c>
      <c r="F554" s="7" t="inlineStr">
        <is>
          <t xml:space="preserve">ШТ</t>
        </is>
      </c>
      <c r="G554" s="7" t="inlineStr">
        <is>
          <t xml:space="preserve">1</t>
        </is>
      </c>
      <c r="H554" s="8" t="n">
        <v>2</v>
      </c>
      <c r="I554" s="20" t="n" hidden="false">
        <v>3500</v>
      </c>
      <c r="J554" s="19" t="n" hidden="false">
        <v/>
      </c>
      <c r="K554" s="19" t="n" hidden="false">
        <f>I554+J554</f>
        <v>3500</v>
      </c>
      <c r="L554" s="19" t="n" hidden="false">
        <f>ROUND(H554*I554,2)</f>
        <v>7000</v>
      </c>
      <c r="M554" s="19" t="n" hidden="false">
        <v/>
      </c>
      <c r="N554" s="19" t="n" hidden="false">
        <f>L554+M554</f>
        <v>7000</v>
      </c>
    </row>
    <row r="555" customFormat="false" hidden="false" outlineLevel="0" collapsed="false">
      <c r="A555" s="18" t="inlineStr">
        <is>
          <t xml:space="preserve">1.1.1.2.1.1.1.4.5</t>
        </is>
      </c>
      <c r="B555" s="18" t="inlineStr">
        <is>
          <t xml:space="preserve"/>
        </is>
      </c>
      <c r="C555" s="22" t="inlineStr">
        <is>
          <t xml:space="preserve">Предупредительные плакаты и знаки безопасности_</t>
        </is>
      </c>
      <c r="D555" s="7" t="inlineStr">
        <is>
          <t xml:space="preserve"/>
        </is>
      </c>
      <c r="E555" s="7" t="inlineStr">
        <is>
          <t xml:space="preserve"/>
        </is>
      </c>
      <c r="F555" s="7" t="inlineStr">
        <is>
          <t xml:space="preserve">ШТ</t>
        </is>
      </c>
      <c r="G555" s="7" t="inlineStr">
        <is>
          <t xml:space="preserve">1</t>
        </is>
      </c>
      <c r="H555" s="8" t="n">
        <v>2</v>
      </c>
      <c r="I555" s="20" t="n" hidden="false">
        <v>500</v>
      </c>
      <c r="J555" s="19" t="n" hidden="false">
        <v/>
      </c>
      <c r="K555" s="19" t="n" hidden="false">
        <f>I555+J555</f>
        <v>500</v>
      </c>
      <c r="L555" s="19" t="n" hidden="false">
        <f>ROUND(H555*I555,2)</f>
        <v>1000</v>
      </c>
      <c r="M555" s="19" t="n" hidden="false">
        <v/>
      </c>
      <c r="N555" s="19" t="n" hidden="false">
        <f>L555+M555</f>
        <v>1000</v>
      </c>
    </row>
    <row r="556" customFormat="false" hidden="false" outlineLevel="0" collapsed="false">
      <c r="A556" s="18" t="inlineStr">
        <is>
          <t xml:space="preserve">1.1.1.2.1.1.1.4.6</t>
        </is>
      </c>
      <c r="B556" s="18" t="inlineStr">
        <is>
          <t xml:space="preserve"/>
        </is>
      </c>
      <c r="C556" s="22" t="inlineStr">
        <is>
          <t xml:space="preserve">Диэлектрические ковры_ /  800х1500 мм</t>
        </is>
      </c>
      <c r="D556" s="7" t="inlineStr">
        <is>
          <t xml:space="preserve">компл</t>
        </is>
      </c>
      <c r="E556" s="7" t="inlineStr">
        <is>
          <t xml:space="preserve"/>
        </is>
      </c>
      <c r="F556" s="7" t="inlineStr">
        <is>
          <t xml:space="preserve">ШТ</t>
        </is>
      </c>
      <c r="G556" s="7" t="inlineStr">
        <is>
          <t xml:space="preserve">1</t>
        </is>
      </c>
      <c r="H556" s="8" t="n">
        <v>3</v>
      </c>
      <c r="I556" s="20" t="n" hidden="false">
        <v>2800</v>
      </c>
      <c r="J556" s="19" t="n" hidden="false">
        <v/>
      </c>
      <c r="K556" s="19" t="n" hidden="false">
        <f>I556+J556</f>
        <v>2800</v>
      </c>
      <c r="L556" s="19" t="n" hidden="false">
        <f>ROUND(H556*I556,2)</f>
        <v>8400</v>
      </c>
      <c r="M556" s="19" t="n" hidden="false">
        <v/>
      </c>
      <c r="N556" s="19" t="n" hidden="false">
        <f>L556+M556</f>
        <v>8400</v>
      </c>
    </row>
    <row r="557" customFormat="false" hidden="false" outlineLevel="0" collapsed="false">
      <c r="A557" s="18" t="inlineStr">
        <is>
          <t xml:space="preserve">1.1.1.2.1.1.1.4.7</t>
        </is>
      </c>
      <c r="B557" s="18" t="inlineStr">
        <is>
          <t xml:space="preserve"/>
        </is>
      </c>
      <c r="C557" s="22" t="inlineStr">
        <is>
          <t xml:space="preserve">Диэлектрические галоши_</t>
        </is>
      </c>
      <c r="D557" s="7" t="inlineStr">
        <is>
          <t xml:space="preserve"/>
        </is>
      </c>
      <c r="E557" s="7" t="inlineStr">
        <is>
          <t xml:space="preserve"/>
        </is>
      </c>
      <c r="F557" s="7" t="inlineStr">
        <is>
          <t xml:space="preserve">ШТ</t>
        </is>
      </c>
      <c r="G557" s="7" t="inlineStr">
        <is>
          <t xml:space="preserve">1</t>
        </is>
      </c>
      <c r="H557" s="8" t="n">
        <v>2</v>
      </c>
      <c r="I557" s="20" t="n" hidden="false">
        <v>766</v>
      </c>
      <c r="J557" s="19" t="n" hidden="false">
        <v/>
      </c>
      <c r="K557" s="19" t="n" hidden="false">
        <f>I557+J557</f>
        <v>766</v>
      </c>
      <c r="L557" s="19" t="n" hidden="false">
        <f>ROUND(H557*I557,2)</f>
        <v>1532</v>
      </c>
      <c r="M557" s="19" t="n" hidden="false">
        <v/>
      </c>
      <c r="N557" s="19" t="n" hidden="false">
        <f>L557+M557</f>
        <v>1532</v>
      </c>
    </row>
    <row r="558" customFormat="false" hidden="false" outlineLevel="0" collapsed="false">
      <c r="A558" s="18" t="inlineStr">
        <is>
          <t xml:space="preserve">1.1.1.2.1.1.1.4.8</t>
        </is>
      </c>
      <c r="B558" s="18" t="inlineStr">
        <is>
          <t xml:space="preserve"/>
        </is>
      </c>
      <c r="C558" s="22" t="inlineStr">
        <is>
          <t xml:space="preserve">Защитные очки</t>
        </is>
      </c>
      <c r="D558" s="7" t="inlineStr">
        <is>
          <t xml:space="preserve"/>
        </is>
      </c>
      <c r="E558" s="7" t="inlineStr">
        <is>
          <t xml:space="preserve"/>
        </is>
      </c>
      <c r="F558" s="7" t="inlineStr">
        <is>
          <t xml:space="preserve">ШТ</t>
        </is>
      </c>
      <c r="G558" s="7" t="inlineStr">
        <is>
          <t xml:space="preserve">1</t>
        </is>
      </c>
      <c r="H558" s="8" t="n">
        <v>1</v>
      </c>
      <c r="I558" s="20" t="n" hidden="false">
        <v>347</v>
      </c>
      <c r="J558" s="19" t="n" hidden="false">
        <v/>
      </c>
      <c r="K558" s="19" t="n" hidden="false">
        <f>I558+J558</f>
        <v>347</v>
      </c>
      <c r="L558" s="19" t="n" hidden="false">
        <f>ROUND(H558*I558,2)</f>
        <v>347</v>
      </c>
      <c r="M558" s="19" t="n" hidden="false">
        <v/>
      </c>
      <c r="N558" s="19" t="n" hidden="false">
        <f>L558+M558</f>
        <v>347</v>
      </c>
    </row>
    <row r="559" customFormat="false" hidden="false" outlineLevel="0" collapsed="false">
      <c r="A559" s="18" t="inlineStr">
        <is>
          <t xml:space="preserve">1.1.1.2.1.1.1.4.9</t>
        </is>
      </c>
      <c r="B559" s="18" t="inlineStr">
        <is>
          <t xml:space="preserve"/>
        </is>
      </c>
      <c r="C559" s="22" t="inlineStr">
        <is>
          <t xml:space="preserve">Аптечка_</t>
        </is>
      </c>
      <c r="D559" s="7" t="inlineStr">
        <is>
          <t xml:space="preserve"/>
        </is>
      </c>
      <c r="E559" s="7" t="inlineStr">
        <is>
          <t xml:space="preserve"/>
        </is>
      </c>
      <c r="F559" s="7" t="inlineStr">
        <is>
          <t xml:space="preserve">ШТ</t>
        </is>
      </c>
      <c r="G559" s="7" t="inlineStr">
        <is>
          <t xml:space="preserve">1</t>
        </is>
      </c>
      <c r="H559" s="8" t="n">
        <v>1</v>
      </c>
      <c r="I559" s="20" t="n" hidden="false">
        <v>1550</v>
      </c>
      <c r="J559" s="19" t="n" hidden="false">
        <v/>
      </c>
      <c r="K559" s="19" t="n" hidden="false">
        <f>I559+J559</f>
        <v>1550</v>
      </c>
      <c r="L559" s="19" t="n" hidden="false">
        <f>ROUND(H559*I559,2)</f>
        <v>1550</v>
      </c>
      <c r="M559" s="19" t="n" hidden="false">
        <v/>
      </c>
      <c r="N559" s="19" t="n" hidden="false">
        <f>L559+M559</f>
        <v>1550</v>
      </c>
    </row>
    <row r="560" customFormat="false" hidden="false" outlineLevel="0" collapsed="false">
      <c r="A560" s="18" t="inlineStr">
        <is>
          <t xml:space="preserve">1.1.1.2.1.1.1.4.10</t>
        </is>
      </c>
      <c r="B560" s="18" t="inlineStr">
        <is>
          <t xml:space="preserve"/>
        </is>
      </c>
      <c r="C560" s="22" t="inlineStr">
        <is>
          <t xml:space="preserve">Заземления переносные_</t>
        </is>
      </c>
      <c r="D560" s="7" t="inlineStr">
        <is>
          <t xml:space="preserve"/>
        </is>
      </c>
      <c r="E560" s="7" t="inlineStr">
        <is>
          <t xml:space="preserve"/>
        </is>
      </c>
      <c r="F560" s="7" t="inlineStr">
        <is>
          <t xml:space="preserve">КОМПЛ</t>
        </is>
      </c>
      <c r="G560" s="7" t="inlineStr">
        <is>
          <t xml:space="preserve">1</t>
        </is>
      </c>
      <c r="H560" s="8" t="n">
        <v>1</v>
      </c>
      <c r="I560" s="20" t="n" hidden="false">
        <v>5250</v>
      </c>
      <c r="J560" s="19" t="n" hidden="false">
        <v/>
      </c>
      <c r="K560" s="19" t="n" hidden="false">
        <f>I560+J560</f>
        <v>5250</v>
      </c>
      <c r="L560" s="19" t="n" hidden="false">
        <f>ROUND(H560*I560,2)</f>
        <v>5250</v>
      </c>
      <c r="M560" s="19" t="n" hidden="false">
        <v/>
      </c>
      <c r="N560" s="19" t="n" hidden="false">
        <f>L560+M560</f>
        <v>5250</v>
      </c>
    </row>
    <row r="561" customFormat="false" hidden="false" outlineLevel="0" collapsed="false">
      <c r="A561" s="18" t="inlineStr">
        <is>
          <t xml:space="preserve">1.1.1.2.1.1.1.5</t>
        </is>
      </c>
      <c r="B561" s="18" t="inlineStr">
        <is>
          <t xml:space="preserve"/>
        </is>
      </c>
      <c r="C561" s="18" t="inlineStr">
        <is>
          <t xml:space="preserve">Пуско-наладочные работы ВРУ</t>
        </is>
      </c>
      <c r="D561" s="7" t="inlineStr">
        <is>
          <t xml:space="preserve"/>
        </is>
      </c>
      <c r="E561" s="7" t="inlineStr">
        <is>
          <t xml:space="preserve"/>
        </is>
      </c>
      <c r="F561" s="7" t="inlineStr">
        <is>
          <t xml:space="preserve">ШТ</t>
        </is>
      </c>
      <c r="G561" s="7" t="inlineStr">
        <is>
          <t xml:space="preserve">1</t>
        </is>
      </c>
      <c r="H561" s="8" t="n">
        <v>2</v>
      </c>
      <c r="I561" s="19" t="n" hidden="false">
        <v/>
      </c>
      <c r="J561" s="20" t="n" hidden="false">
        <v>76432</v>
      </c>
      <c r="K561" s="19" t="n" hidden="false">
        <f>I561+J561</f>
        <v>76432</v>
      </c>
      <c r="L561" s="19" t="n" hidden="false">
        <v/>
      </c>
      <c r="M561" s="19" t="n" hidden="false">
        <f>ROUND(H561*J561,2)</f>
        <v>152864</v>
      </c>
      <c r="N561" s="19" t="n" hidden="false">
        <f>L561+M561</f>
        <v>152864</v>
      </c>
    </row>
    <row r="562" customFormat="false" hidden="false" outlineLevel="0" collapsed="false">
      <c r="A562" s="14" t="inlineStr">
        <is>
          <t xml:space="preserve">1.1.1.2.1.1.2</t>
        </is>
      </c>
      <c r="B562" s="14" t="inlineStr">
        <is>
          <t xml:space="preserve"/>
        </is>
      </c>
      <c r="C562" s="14" t="inlineStr">
        <is>
          <t xml:space="preserve">Монтаж щитового оборудования</t>
        </is>
      </c>
      <c r="D562" s="6" t="inlineStr">
        <is>
          <t xml:space="preserve"/>
        </is>
      </c>
      <c r="E562" s="6" t="inlineStr">
        <is>
          <t xml:space="preserve"/>
        </is>
      </c>
      <c r="F562" s="6" t="inlineStr">
        <is>
          <t xml:space="preserve"/>
        </is>
      </c>
      <c r="G562" s="6" t="inlineStr">
        <is>
          <t xml:space="preserve"/>
        </is>
      </c>
      <c r="H562" s="15" t="n">
        <v/>
      </c>
      <c r="I562" s="16" t="n" hidden="false">
        <v/>
      </c>
      <c r="J562" s="16" t="n" hidden="false">
        <v/>
      </c>
      <c r="K562" s="16" t="n" hidden="false">
        <v/>
      </c>
      <c r="L562" s="16" t="n" hidden="false">
        <f>L563+L573+L575+L577+L582+L597</f>
        <v>759749</v>
      </c>
      <c r="M562" s="16" t="n" hidden="false">
        <f>M563+M573+M575+M577+M582+M597</f>
        <v>803051.2</v>
      </c>
      <c r="N562" s="16" t="n" hidden="false">
        <f>N563+N573+N575+N577+N582+N597</f>
        <v>1562800.2</v>
      </c>
    </row>
    <row r="563" customFormat="false" hidden="false" outlineLevel="0" collapsed="false">
      <c r="A563" s="18" t="inlineStr">
        <is>
          <t xml:space="preserve">1.1.1.2.1.1.2.1</t>
        </is>
      </c>
      <c r="B563" s="18" t="inlineStr">
        <is>
          <t xml:space="preserve"/>
        </is>
      </c>
      <c r="C563" s="18" t="inlineStr">
        <is>
          <t xml:space="preserve">Монтаж щита, шкафа распределительного, учетного</t>
        </is>
      </c>
      <c r="D563" s="7" t="inlineStr">
        <is>
          <t xml:space="preserve"/>
        </is>
      </c>
      <c r="E563" s="7" t="inlineStr">
        <is>
          <t xml:space="preserve">Выгружается из БО по объектам BIM-КЦ</t>
        </is>
      </c>
      <c r="F563" s="7" t="inlineStr">
        <is>
          <t xml:space="preserve">ШТ</t>
        </is>
      </c>
      <c r="G563" s="7" t="inlineStr">
        <is>
          <t xml:space="preserve">1</t>
        </is>
      </c>
      <c r="H563" s="8" t="n">
        <v>9</v>
      </c>
      <c r="I563" s="19" t="n" hidden="false">
        <f>ROUND((L564+L565+L566+L567+L568+L569+L570+L571+L572)/H563,2)</f>
        <v>1</v>
      </c>
      <c r="J563" s="20" t="n" hidden="false">
        <v>16100.8</v>
      </c>
      <c r="K563" s="19" t="n" hidden="false">
        <f>I563+J563</f>
        <v>16101.8</v>
      </c>
      <c r="L563" s="19" t="n" hidden="false">
        <f>ROUND(H563*I563,2)</f>
        <v>9</v>
      </c>
      <c r="M563" s="19" t="n" hidden="false">
        <f>ROUND(H563*J563,2)</f>
        <v>144907.2</v>
      </c>
      <c r="N563" s="19" t="n" hidden="false">
        <f>L563+M563</f>
        <v>144916.2</v>
      </c>
    </row>
    <row r="564" customFormat="false" hidden="false" outlineLevel="0" collapsed="false">
      <c r="A564" s="18" t="inlineStr">
        <is>
          <t xml:space="preserve">1.1.1.2.1.1.2.1.1</t>
        </is>
      </c>
      <c r="B564" s="18" t="inlineStr">
        <is>
          <t xml:space="preserve"/>
        </is>
      </c>
      <c r="C564" s="22" t="inlineStr">
        <is>
          <t xml:space="preserve">Щит силовой (в соответствии со схемой)_ / МЭЛ</t>
        </is>
      </c>
      <c r="D564" s="7" t="inlineStr">
        <is>
          <t xml:space="preserve">ЩСА4</t>
        </is>
      </c>
      <c r="E564" s="7" t="inlineStr">
        <is>
          <t xml:space="preserve"/>
        </is>
      </c>
      <c r="F564" s="7" t="inlineStr">
        <is>
          <t xml:space="preserve">ШТ</t>
        </is>
      </c>
      <c r="G564" s="7" t="inlineStr">
        <is>
          <t xml:space="preserve">1</t>
        </is>
      </c>
      <c r="H564" s="8" t="n">
        <v>1</v>
      </c>
      <c r="I564" s="23" t="n" hidden="false">
        <v>1</v>
      </c>
      <c r="J564" s="19" t="n" hidden="false">
        <v/>
      </c>
      <c r="K564" s="19" t="n" hidden="false">
        <f>I564+J564</f>
        <v>1</v>
      </c>
      <c r="L564" s="19" t="n" hidden="false">
        <f>ROUND(H564*I564,2)</f>
        <v>1</v>
      </c>
      <c r="M564" s="19" t="n" hidden="false">
        <v/>
      </c>
      <c r="N564" s="19" t="n" hidden="false">
        <f>L564+M564</f>
        <v>1</v>
      </c>
    </row>
    <row r="565" customFormat="false" hidden="false" outlineLevel="0" collapsed="false">
      <c r="A565" s="18" t="inlineStr">
        <is>
          <t xml:space="preserve">1.1.1.2.1.1.2.1.2</t>
        </is>
      </c>
      <c r="B565" s="18" t="inlineStr">
        <is>
          <t xml:space="preserve"/>
        </is>
      </c>
      <c r="C565" s="22" t="inlineStr">
        <is>
          <t xml:space="preserve">Щит силовой (в соответствии со схемой)_ / МЭЛ</t>
        </is>
      </c>
      <c r="D565" s="7" t="inlineStr">
        <is>
          <t xml:space="preserve">ЩСК4.2</t>
        </is>
      </c>
      <c r="E565" s="7" t="inlineStr">
        <is>
          <t xml:space="preserve"/>
        </is>
      </c>
      <c r="F565" s="7" t="inlineStr">
        <is>
          <t xml:space="preserve">ШТ</t>
        </is>
      </c>
      <c r="G565" s="7" t="inlineStr">
        <is>
          <t xml:space="preserve">1</t>
        </is>
      </c>
      <c r="H565" s="8" t="n">
        <v>1</v>
      </c>
      <c r="I565" s="23" t="n" hidden="false">
        <v>1</v>
      </c>
      <c r="J565" s="19" t="n" hidden="false">
        <v/>
      </c>
      <c r="K565" s="19" t="n" hidden="false">
        <f>I565+J565</f>
        <v>1</v>
      </c>
      <c r="L565" s="19" t="n" hidden="false">
        <f>ROUND(H565*I565,2)</f>
        <v>1</v>
      </c>
      <c r="M565" s="19" t="n" hidden="false">
        <v/>
      </c>
      <c r="N565" s="19" t="n" hidden="false">
        <f>L565+M565</f>
        <v>1</v>
      </c>
    </row>
    <row r="566" customFormat="false" hidden="false" outlineLevel="0" collapsed="false">
      <c r="A566" s="18" t="inlineStr">
        <is>
          <t xml:space="preserve">1.1.1.2.1.1.2.1.3</t>
        </is>
      </c>
      <c r="B566" s="18" t="inlineStr">
        <is>
          <t xml:space="preserve"/>
        </is>
      </c>
      <c r="C566" s="22" t="inlineStr">
        <is>
          <t xml:space="preserve">Щит силовой (в соответствии со схемой)_ / МЭЛ</t>
        </is>
      </c>
      <c r="D566" s="7" t="inlineStr">
        <is>
          <t xml:space="preserve">ЩРТ1</t>
        </is>
      </c>
      <c r="E566" s="7" t="inlineStr">
        <is>
          <t xml:space="preserve"/>
        </is>
      </c>
      <c r="F566" s="7" t="inlineStr">
        <is>
          <t xml:space="preserve">ШТ</t>
        </is>
      </c>
      <c r="G566" s="7" t="inlineStr">
        <is>
          <t xml:space="preserve">1</t>
        </is>
      </c>
      <c r="H566" s="8" t="n">
        <v>1</v>
      </c>
      <c r="I566" s="23" t="n" hidden="false">
        <v>1</v>
      </c>
      <c r="J566" s="19" t="n" hidden="false">
        <v/>
      </c>
      <c r="K566" s="19" t="n" hidden="false">
        <f>I566+J566</f>
        <v>1</v>
      </c>
      <c r="L566" s="19" t="n" hidden="false">
        <f>ROUND(H566*I566,2)</f>
        <v>1</v>
      </c>
      <c r="M566" s="19" t="n" hidden="false">
        <v/>
      </c>
      <c r="N566" s="19" t="n" hidden="false">
        <f>L566+M566</f>
        <v>1</v>
      </c>
    </row>
    <row r="567" customFormat="false" hidden="false" outlineLevel="0" collapsed="false">
      <c r="A567" s="18" t="inlineStr">
        <is>
          <t xml:space="preserve">1.1.1.2.1.1.2.1.4</t>
        </is>
      </c>
      <c r="B567" s="18" t="inlineStr">
        <is>
          <t xml:space="preserve"/>
        </is>
      </c>
      <c r="C567" s="22" t="inlineStr">
        <is>
          <t xml:space="preserve">Щит силовой (в соответствии со схемой)_ / МЭЛ</t>
        </is>
      </c>
      <c r="D567" s="7" t="inlineStr">
        <is>
          <t xml:space="preserve">ЩСА3.3</t>
        </is>
      </c>
      <c r="E567" s="7" t="inlineStr">
        <is>
          <t xml:space="preserve"/>
        </is>
      </c>
      <c r="F567" s="7" t="inlineStr">
        <is>
          <t xml:space="preserve">ШТ</t>
        </is>
      </c>
      <c r="G567" s="7" t="inlineStr">
        <is>
          <t xml:space="preserve">1</t>
        </is>
      </c>
      <c r="H567" s="8" t="n">
        <v>1</v>
      </c>
      <c r="I567" s="23" t="n" hidden="false">
        <v>1</v>
      </c>
      <c r="J567" s="19" t="n" hidden="false">
        <v/>
      </c>
      <c r="K567" s="19" t="n" hidden="false">
        <f>I567+J567</f>
        <v>1</v>
      </c>
      <c r="L567" s="19" t="n" hidden="false">
        <f>ROUND(H567*I567,2)</f>
        <v>1</v>
      </c>
      <c r="M567" s="19" t="n" hidden="false">
        <v/>
      </c>
      <c r="N567" s="19" t="n" hidden="false">
        <f>L567+M567</f>
        <v>1</v>
      </c>
    </row>
    <row r="568" customFormat="false" hidden="false" outlineLevel="0" collapsed="false">
      <c r="A568" s="18" t="inlineStr">
        <is>
          <t xml:space="preserve">1.1.1.2.1.1.2.1.5</t>
        </is>
      </c>
      <c r="B568" s="18" t="inlineStr">
        <is>
          <t xml:space="preserve"/>
        </is>
      </c>
      <c r="C568" s="22" t="inlineStr">
        <is>
          <t xml:space="preserve">Щит силовой (в соответствии со схемой)_ / МЭЛ</t>
        </is>
      </c>
      <c r="D568" s="7" t="inlineStr">
        <is>
          <t xml:space="preserve">ЩС1.1</t>
        </is>
      </c>
      <c r="E568" s="7" t="inlineStr">
        <is>
          <t xml:space="preserve"/>
        </is>
      </c>
      <c r="F568" s="7" t="inlineStr">
        <is>
          <t xml:space="preserve">ШТ</t>
        </is>
      </c>
      <c r="G568" s="7" t="inlineStr">
        <is>
          <t xml:space="preserve">1</t>
        </is>
      </c>
      <c r="H568" s="8" t="n">
        <v>1</v>
      </c>
      <c r="I568" s="23" t="n" hidden="false">
        <v>1</v>
      </c>
      <c r="J568" s="19" t="n" hidden="false">
        <v/>
      </c>
      <c r="K568" s="19" t="n" hidden="false">
        <f>I568+J568</f>
        <v>1</v>
      </c>
      <c r="L568" s="19" t="n" hidden="false">
        <f>ROUND(H568*I568,2)</f>
        <v>1</v>
      </c>
      <c r="M568" s="19" t="n" hidden="false">
        <v/>
      </c>
      <c r="N568" s="19" t="n" hidden="false">
        <f>L568+M568</f>
        <v>1</v>
      </c>
    </row>
    <row r="569" customFormat="false" hidden="false" outlineLevel="0" collapsed="false">
      <c r="A569" s="18" t="inlineStr">
        <is>
          <t xml:space="preserve">1.1.1.2.1.1.2.1.6</t>
        </is>
      </c>
      <c r="B569" s="18" t="inlineStr">
        <is>
          <t xml:space="preserve"/>
        </is>
      </c>
      <c r="C569" s="22" t="inlineStr">
        <is>
          <t xml:space="preserve">Щит силовой (в соответствии со схемой)_ / МЭЛ</t>
        </is>
      </c>
      <c r="D569" s="7" t="inlineStr">
        <is>
          <t xml:space="preserve">ЩСК4.1</t>
        </is>
      </c>
      <c r="E569" s="7" t="inlineStr">
        <is>
          <t xml:space="preserve"/>
        </is>
      </c>
      <c r="F569" s="7" t="inlineStr">
        <is>
          <t xml:space="preserve">ШТ</t>
        </is>
      </c>
      <c r="G569" s="7" t="inlineStr">
        <is>
          <t xml:space="preserve">1</t>
        </is>
      </c>
      <c r="H569" s="8" t="n">
        <v>1</v>
      </c>
      <c r="I569" s="23" t="n" hidden="false">
        <v>1</v>
      </c>
      <c r="J569" s="19" t="n" hidden="false">
        <v/>
      </c>
      <c r="K569" s="19" t="n" hidden="false">
        <f>I569+J569</f>
        <v>1</v>
      </c>
      <c r="L569" s="19" t="n" hidden="false">
        <f>ROUND(H569*I569,2)</f>
        <v>1</v>
      </c>
      <c r="M569" s="19" t="n" hidden="false">
        <v/>
      </c>
      <c r="N569" s="19" t="n" hidden="false">
        <f>L569+M569</f>
        <v>1</v>
      </c>
    </row>
    <row r="570" customFormat="false" hidden="false" outlineLevel="0" collapsed="false">
      <c r="A570" s="18" t="inlineStr">
        <is>
          <t xml:space="preserve">1.1.1.2.1.1.2.1.7</t>
        </is>
      </c>
      <c r="B570" s="18" t="inlineStr">
        <is>
          <t xml:space="preserve"/>
        </is>
      </c>
      <c r="C570" s="22" t="inlineStr">
        <is>
          <t xml:space="preserve">Щит силовой (в соответствии со схемой)_ / МЭЛ</t>
        </is>
      </c>
      <c r="D570" s="7" t="inlineStr">
        <is>
          <t xml:space="preserve">ЩРТ2</t>
        </is>
      </c>
      <c r="E570" s="7" t="inlineStr">
        <is>
          <t xml:space="preserve"/>
        </is>
      </c>
      <c r="F570" s="7" t="inlineStr">
        <is>
          <t xml:space="preserve">ШТ</t>
        </is>
      </c>
      <c r="G570" s="7" t="inlineStr">
        <is>
          <t xml:space="preserve">1</t>
        </is>
      </c>
      <c r="H570" s="8" t="n">
        <v>1</v>
      </c>
      <c r="I570" s="23" t="n" hidden="false">
        <v>1</v>
      </c>
      <c r="J570" s="19" t="n" hidden="false">
        <v/>
      </c>
      <c r="K570" s="19" t="n" hidden="false">
        <f>I570+J570</f>
        <v>1</v>
      </c>
      <c r="L570" s="19" t="n" hidden="false">
        <f>ROUND(H570*I570,2)</f>
        <v>1</v>
      </c>
      <c r="M570" s="19" t="n" hidden="false">
        <v/>
      </c>
      <c r="N570" s="19" t="n" hidden="false">
        <f>L570+M570</f>
        <v>1</v>
      </c>
    </row>
    <row r="571" customFormat="false" hidden="false" outlineLevel="0" collapsed="false">
      <c r="A571" s="18" t="inlineStr">
        <is>
          <t xml:space="preserve">1.1.1.2.1.1.2.1.8</t>
        </is>
      </c>
      <c r="B571" s="18" t="inlineStr">
        <is>
          <t xml:space="preserve"/>
        </is>
      </c>
      <c r="C571" s="22" t="inlineStr">
        <is>
          <t xml:space="preserve">Щит силовой (в соответствии со схемой)_ / МЭЛ</t>
        </is>
      </c>
      <c r="D571" s="7" t="inlineStr">
        <is>
          <t xml:space="preserve">ЩСА3.1</t>
        </is>
      </c>
      <c r="E571" s="7" t="inlineStr">
        <is>
          <t xml:space="preserve"/>
        </is>
      </c>
      <c r="F571" s="7" t="inlineStr">
        <is>
          <t xml:space="preserve">ШТ</t>
        </is>
      </c>
      <c r="G571" s="7" t="inlineStr">
        <is>
          <t xml:space="preserve">1</t>
        </is>
      </c>
      <c r="H571" s="8" t="n">
        <v>1</v>
      </c>
      <c r="I571" s="23" t="n" hidden="false">
        <v>1</v>
      </c>
      <c r="J571" s="19" t="n" hidden="false">
        <v/>
      </c>
      <c r="K571" s="19" t="n" hidden="false">
        <f>I571+J571</f>
        <v>1</v>
      </c>
      <c r="L571" s="19" t="n" hidden="false">
        <f>ROUND(H571*I571,2)</f>
        <v>1</v>
      </c>
      <c r="M571" s="19" t="n" hidden="false">
        <v/>
      </c>
      <c r="N571" s="19" t="n" hidden="false">
        <f>L571+M571</f>
        <v>1</v>
      </c>
    </row>
    <row r="572" customFormat="false" hidden="false" outlineLevel="0" collapsed="false">
      <c r="A572" s="18" t="inlineStr">
        <is>
          <t xml:space="preserve">1.1.1.2.1.1.2.1.9</t>
        </is>
      </c>
      <c r="B572" s="18" t="inlineStr">
        <is>
          <t xml:space="preserve"/>
        </is>
      </c>
      <c r="C572" s="22" t="inlineStr">
        <is>
          <t xml:space="preserve">Щит силовой (в соответствии со схемой)_ / МЭЛ</t>
        </is>
      </c>
      <c r="D572" s="7" t="inlineStr">
        <is>
          <t xml:space="preserve">ЩС3.3</t>
        </is>
      </c>
      <c r="E572" s="7" t="inlineStr">
        <is>
          <t xml:space="preserve"/>
        </is>
      </c>
      <c r="F572" s="7" t="inlineStr">
        <is>
          <t xml:space="preserve">ШТ</t>
        </is>
      </c>
      <c r="G572" s="7" t="inlineStr">
        <is>
          <t xml:space="preserve">1</t>
        </is>
      </c>
      <c r="H572" s="8" t="n">
        <v>1</v>
      </c>
      <c r="I572" s="23" t="n" hidden="false">
        <v>1</v>
      </c>
      <c r="J572" s="19" t="n" hidden="false">
        <v/>
      </c>
      <c r="K572" s="19" t="n" hidden="false">
        <f>I572+J572</f>
        <v>1</v>
      </c>
      <c r="L572" s="19" t="n" hidden="false">
        <f>ROUND(H572*I572,2)</f>
        <v>1</v>
      </c>
      <c r="M572" s="19" t="n" hidden="false">
        <v/>
      </c>
      <c r="N572" s="19" t="n" hidden="false">
        <f>L572+M572</f>
        <v>1</v>
      </c>
    </row>
    <row r="573" customFormat="false" hidden="false" outlineLevel="0" collapsed="false">
      <c r="A573" s="18" t="inlineStr">
        <is>
          <t xml:space="preserve">1.1.1.2.1.1.2.2</t>
        </is>
      </c>
      <c r="B573" s="18" t="inlineStr">
        <is>
          <t xml:space="preserve"/>
        </is>
      </c>
      <c r="C573" s="18" t="inlineStr">
        <is>
          <t xml:space="preserve">Монтаж АВР</t>
        </is>
      </c>
      <c r="D573" s="7" t="inlineStr">
        <is>
          <t xml:space="preserve">ЭМ 4.1</t>
        </is>
      </c>
      <c r="E573" s="7" t="inlineStr">
        <is>
          <t xml:space="preserve">Выгружается из БО по объектам BIM-КЦ</t>
        </is>
      </c>
      <c r="F573" s="7" t="inlineStr">
        <is>
          <t xml:space="preserve">ШТ</t>
        </is>
      </c>
      <c r="G573" s="7" t="inlineStr">
        <is>
          <t xml:space="preserve">1</t>
        </is>
      </c>
      <c r="H573" s="8" t="n">
        <v>2</v>
      </c>
      <c r="I573" s="19" t="n" hidden="false">
        <f>ROUND((L574)/H573,2)</f>
        <v>189926</v>
      </c>
      <c r="J573" s="20" t="n" hidden="false">
        <v>19628.8</v>
      </c>
      <c r="K573" s="19" t="n" hidden="false">
        <f>I573+J573</f>
        <v>209554.8</v>
      </c>
      <c r="L573" s="19" t="n" hidden="false">
        <f>ROUND(H573*I573,2)</f>
        <v>379852</v>
      </c>
      <c r="M573" s="19" t="n" hidden="false">
        <f>ROUND(H573*J573,2)</f>
        <v>39257.6</v>
      </c>
      <c r="N573" s="19" t="n" hidden="false">
        <f>L573+M573</f>
        <v>419109.6</v>
      </c>
    </row>
    <row r="574" customFormat="false" hidden="false" outlineLevel="0" collapsed="false">
      <c r="A574" s="18" t="inlineStr">
        <is>
          <t xml:space="preserve">1.1.1.2.1.1.2.2.1</t>
        </is>
      </c>
      <c r="B574" s="18" t="inlineStr">
        <is>
          <t xml:space="preserve"/>
        </is>
      </c>
      <c r="C574" s="22" t="inlineStr">
        <is>
          <t xml:space="preserve">Устройство автоматического ввода резерва АВР_ / 100А на 2 ввода IP 54</t>
        </is>
      </c>
      <c r="D574" s="7" t="inlineStr">
        <is>
          <t xml:space="preserve"/>
        </is>
      </c>
      <c r="E574" s="7" t="inlineStr">
        <is>
          <t xml:space="preserve"/>
        </is>
      </c>
      <c r="F574" s="7" t="inlineStr">
        <is>
          <t xml:space="preserve">ШТ</t>
        </is>
      </c>
      <c r="G574" s="7" t="inlineStr">
        <is>
          <t xml:space="preserve">1</t>
        </is>
      </c>
      <c r="H574" s="8" t="n">
        <v>2</v>
      </c>
      <c r="I574" s="20" t="n" hidden="false">
        <v>189926</v>
      </c>
      <c r="J574" s="19" t="n" hidden="false">
        <v/>
      </c>
      <c r="K574" s="19" t="n" hidden="false">
        <f>I574+J574</f>
        <v>189926</v>
      </c>
      <c r="L574" s="19" t="n" hidden="false">
        <f>ROUND(H574*I574,2)</f>
        <v>379852</v>
      </c>
      <c r="M574" s="19" t="n" hidden="false">
        <v/>
      </c>
      <c r="N574" s="19" t="n" hidden="false">
        <f>L574+M574</f>
        <v>379852</v>
      </c>
    </row>
    <row r="575" customFormat="false" hidden="false" outlineLevel="0" collapsed="false">
      <c r="A575" s="18" t="inlineStr">
        <is>
          <t xml:space="preserve">1.1.1.2.1.1.2.3</t>
        </is>
      </c>
      <c r="B575" s="18" t="inlineStr">
        <is>
          <t xml:space="preserve"/>
        </is>
      </c>
      <c r="C575" s="18" t="inlineStr">
        <is>
          <t xml:space="preserve">Монтаж АВР</t>
        </is>
      </c>
      <c r="D575" s="7" t="inlineStr">
        <is>
          <t xml:space="preserve">ЭМ 4.2</t>
        </is>
      </c>
      <c r="E575" s="7" t="inlineStr">
        <is>
          <t xml:space="preserve">Выгружается из БО по объектам BIM-КЦ</t>
        </is>
      </c>
      <c r="F575" s="7" t="inlineStr">
        <is>
          <t xml:space="preserve">ШТ</t>
        </is>
      </c>
      <c r="G575" s="7" t="inlineStr">
        <is>
          <t xml:space="preserve">1</t>
        </is>
      </c>
      <c r="H575" s="8" t="n">
        <v>2</v>
      </c>
      <c r="I575" s="19" t="n" hidden="false">
        <f>ROUND((L576)/H575,2)</f>
        <v>189926</v>
      </c>
      <c r="J575" s="20" t="n" hidden="false">
        <v>19628.8</v>
      </c>
      <c r="K575" s="19" t="n" hidden="false">
        <f>I575+J575</f>
        <v>209554.8</v>
      </c>
      <c r="L575" s="19" t="n" hidden="false">
        <f>ROUND(H575*I575,2)</f>
        <v>379852</v>
      </c>
      <c r="M575" s="19" t="n" hidden="false">
        <f>ROUND(H575*J575,2)</f>
        <v>39257.6</v>
      </c>
      <c r="N575" s="19" t="n" hidden="false">
        <f>L575+M575</f>
        <v>419109.6</v>
      </c>
    </row>
    <row r="576" customFormat="false" hidden="false" outlineLevel="0" collapsed="false">
      <c r="A576" s="18" t="inlineStr">
        <is>
          <t xml:space="preserve">1.1.1.2.1.1.2.3.1</t>
        </is>
      </c>
      <c r="B576" s="18" t="inlineStr">
        <is>
          <t xml:space="preserve"/>
        </is>
      </c>
      <c r="C576" s="22" t="inlineStr">
        <is>
          <t xml:space="preserve">Устройство автоматического ввода резерва АВР_ / 100А на 2 ввода IP 54</t>
        </is>
      </c>
      <c r="D576" s="7" t="inlineStr">
        <is>
          <t xml:space="preserve"/>
        </is>
      </c>
      <c r="E576" s="7" t="inlineStr">
        <is>
          <t xml:space="preserve"/>
        </is>
      </c>
      <c r="F576" s="7" t="inlineStr">
        <is>
          <t xml:space="preserve">ШТ</t>
        </is>
      </c>
      <c r="G576" s="7" t="inlineStr">
        <is>
          <t xml:space="preserve">1</t>
        </is>
      </c>
      <c r="H576" s="8" t="n">
        <v>2</v>
      </c>
      <c r="I576" s="20" t="n" hidden="false">
        <v>189926</v>
      </c>
      <c r="J576" s="19" t="n" hidden="false">
        <v/>
      </c>
      <c r="K576" s="19" t="n" hidden="false">
        <f>I576+J576</f>
        <v>189926</v>
      </c>
      <c r="L576" s="19" t="n" hidden="false">
        <f>ROUND(H576*I576,2)</f>
        <v>379852</v>
      </c>
      <c r="M576" s="19" t="n" hidden="false">
        <v/>
      </c>
      <c r="N576" s="19" t="n" hidden="false">
        <f>L576+M576</f>
        <v>379852</v>
      </c>
    </row>
    <row r="577" customFormat="false" hidden="false" outlineLevel="0" collapsed="false">
      <c r="A577" s="18" t="inlineStr">
        <is>
          <t xml:space="preserve">1.1.1.2.1.1.2.4</t>
        </is>
      </c>
      <c r="B577" s="18" t="inlineStr">
        <is>
          <t xml:space="preserve"/>
        </is>
      </c>
      <c r="C577" s="18" t="inlineStr">
        <is>
          <t xml:space="preserve">Монтаж щита силового (для СКБ) / 12 модулей</t>
        </is>
      </c>
      <c r="D577" s="7" t="inlineStr">
        <is>
          <t xml:space="preserve"/>
        </is>
      </c>
      <c r="E577" s="7" t="inlineStr">
        <is>
          <t xml:space="preserve"/>
        </is>
      </c>
      <c r="F577" s="7" t="inlineStr">
        <is>
          <t xml:space="preserve">ШТ</t>
        </is>
      </c>
      <c r="G577" s="7" t="inlineStr">
        <is>
          <t xml:space="preserve">1</t>
        </is>
      </c>
      <c r="H577" s="8" t="n">
        <v>4</v>
      </c>
      <c r="I577" s="19" t="n" hidden="false">
        <f>ROUND((L578+L579+L580+L581)/H577,2)</f>
        <v>1</v>
      </c>
      <c r="J577" s="20" t="n" hidden="false">
        <v>16100.8</v>
      </c>
      <c r="K577" s="19" t="n" hidden="false">
        <f>I577+J577</f>
        <v>16101.8</v>
      </c>
      <c r="L577" s="19" t="n" hidden="false">
        <f>ROUND(H577*I577,2)</f>
        <v>4</v>
      </c>
      <c r="M577" s="19" t="n" hidden="false">
        <f>ROUND(H577*J577,2)</f>
        <v>64403.2</v>
      </c>
      <c r="N577" s="19" t="n" hidden="false">
        <f>L577+M577</f>
        <v>64407.2</v>
      </c>
    </row>
    <row r="578" customFormat="false" hidden="false" outlineLevel="0" collapsed="false">
      <c r="A578" s="18" t="inlineStr">
        <is>
          <t xml:space="preserve">1.1.1.2.1.1.2.4.1</t>
        </is>
      </c>
      <c r="B578" s="18" t="inlineStr">
        <is>
          <t xml:space="preserve"/>
        </is>
      </c>
      <c r="C578" s="22" t="inlineStr">
        <is>
          <t xml:space="preserve">Щит силовой (в соответствии со схемой)_ / МЭЛ</t>
        </is>
      </c>
      <c r="D578" s="7" t="inlineStr">
        <is>
          <t xml:space="preserve">ЩС2.2</t>
        </is>
      </c>
      <c r="E578" s="7" t="inlineStr">
        <is>
          <t xml:space="preserve"/>
        </is>
      </c>
      <c r="F578" s="7" t="inlineStr">
        <is>
          <t xml:space="preserve">ШТ</t>
        </is>
      </c>
      <c r="G578" s="7" t="inlineStr">
        <is>
          <t xml:space="preserve">1</t>
        </is>
      </c>
      <c r="H578" s="8" t="n">
        <v>1</v>
      </c>
      <c r="I578" s="23" t="n" hidden="false">
        <v>1</v>
      </c>
      <c r="J578" s="19" t="n" hidden="false">
        <v/>
      </c>
      <c r="K578" s="19" t="n" hidden="false">
        <f>I578+J578</f>
        <v>1</v>
      </c>
      <c r="L578" s="19" t="n" hidden="false">
        <f>ROUND(H578*I578,2)</f>
        <v>1</v>
      </c>
      <c r="M578" s="19" t="n" hidden="false">
        <v/>
      </c>
      <c r="N578" s="19" t="n" hidden="false">
        <f>L578+M578</f>
        <v>1</v>
      </c>
    </row>
    <row r="579" customFormat="false" hidden="false" outlineLevel="0" collapsed="false">
      <c r="A579" s="18" t="inlineStr">
        <is>
          <t xml:space="preserve">1.1.1.2.1.1.2.4.2</t>
        </is>
      </c>
      <c r="B579" s="18" t="inlineStr">
        <is>
          <t xml:space="preserve"/>
        </is>
      </c>
      <c r="C579" s="22" t="inlineStr">
        <is>
          <t xml:space="preserve">Щит силовой (в соответствии со схемой)_ / МЭЛ</t>
        </is>
      </c>
      <c r="D579" s="7" t="inlineStr">
        <is>
          <t xml:space="preserve">ЩС1.2</t>
        </is>
      </c>
      <c r="E579" s="7" t="inlineStr">
        <is>
          <t xml:space="preserve"/>
        </is>
      </c>
      <c r="F579" s="7" t="inlineStr">
        <is>
          <t xml:space="preserve">ШТ</t>
        </is>
      </c>
      <c r="G579" s="7" t="inlineStr">
        <is>
          <t xml:space="preserve">1</t>
        </is>
      </c>
      <c r="H579" s="8" t="n">
        <v>1</v>
      </c>
      <c r="I579" s="23" t="n" hidden="false">
        <v>1</v>
      </c>
      <c r="J579" s="19" t="n" hidden="false">
        <v/>
      </c>
      <c r="K579" s="19" t="n" hidden="false">
        <f>I579+J579</f>
        <v>1</v>
      </c>
      <c r="L579" s="19" t="n" hidden="false">
        <f>ROUND(H579*I579,2)</f>
        <v>1</v>
      </c>
      <c r="M579" s="19" t="n" hidden="false">
        <v/>
      </c>
      <c r="N579" s="19" t="n" hidden="false">
        <f>L579+M579</f>
        <v>1</v>
      </c>
    </row>
    <row r="580" customFormat="false" hidden="false" outlineLevel="0" collapsed="false">
      <c r="A580" s="18" t="inlineStr">
        <is>
          <t xml:space="preserve">1.1.1.2.1.1.2.4.3</t>
        </is>
      </c>
      <c r="B580" s="18" t="inlineStr">
        <is>
          <t xml:space="preserve"/>
        </is>
      </c>
      <c r="C580" s="22" t="inlineStr">
        <is>
          <t xml:space="preserve">Щит силовой (в соответствии со схемой)_ / МЭЛ</t>
        </is>
      </c>
      <c r="D580" s="7" t="inlineStr">
        <is>
          <t xml:space="preserve">ЩС2.3</t>
        </is>
      </c>
      <c r="E580" s="7" t="inlineStr">
        <is>
          <t xml:space="preserve"/>
        </is>
      </c>
      <c r="F580" s="7" t="inlineStr">
        <is>
          <t xml:space="preserve">ШТ</t>
        </is>
      </c>
      <c r="G580" s="7" t="inlineStr">
        <is>
          <t xml:space="preserve">1</t>
        </is>
      </c>
      <c r="H580" s="8" t="n">
        <v>1</v>
      </c>
      <c r="I580" s="23" t="n" hidden="false">
        <v>1</v>
      </c>
      <c r="J580" s="19" t="n" hidden="false">
        <v/>
      </c>
      <c r="K580" s="19" t="n" hidden="false">
        <f>I580+J580</f>
        <v>1</v>
      </c>
      <c r="L580" s="19" t="n" hidden="false">
        <f>ROUND(H580*I580,2)</f>
        <v>1</v>
      </c>
      <c r="M580" s="19" t="n" hidden="false">
        <v/>
      </c>
      <c r="N580" s="19" t="n" hidden="false">
        <f>L580+M580</f>
        <v>1</v>
      </c>
    </row>
    <row r="581" customFormat="false" hidden="false" outlineLevel="0" collapsed="false">
      <c r="A581" s="18" t="inlineStr">
        <is>
          <t xml:space="preserve">1.1.1.2.1.1.2.4.4</t>
        </is>
      </c>
      <c r="B581" s="18" t="inlineStr">
        <is>
          <t xml:space="preserve"/>
        </is>
      </c>
      <c r="C581" s="22" t="inlineStr">
        <is>
          <t xml:space="preserve">Щит силовой (в соответствии со схемой)_ / МЭЛ</t>
        </is>
      </c>
      <c r="D581" s="7" t="inlineStr">
        <is>
          <t xml:space="preserve">ЩС3.1</t>
        </is>
      </c>
      <c r="E581" s="7" t="inlineStr">
        <is>
          <t xml:space="preserve"/>
        </is>
      </c>
      <c r="F581" s="7" t="inlineStr">
        <is>
          <t xml:space="preserve">ШТ</t>
        </is>
      </c>
      <c r="G581" s="7" t="inlineStr">
        <is>
          <t xml:space="preserve">1</t>
        </is>
      </c>
      <c r="H581" s="8" t="n">
        <v>1</v>
      </c>
      <c r="I581" s="23" t="n" hidden="false">
        <v>1</v>
      </c>
      <c r="J581" s="19" t="n" hidden="false">
        <v/>
      </c>
      <c r="K581" s="19" t="n" hidden="false">
        <f>I581+J581</f>
        <v>1</v>
      </c>
      <c r="L581" s="19" t="n" hidden="false">
        <f>ROUND(H581*I581,2)</f>
        <v>1</v>
      </c>
      <c r="M581" s="19" t="n" hidden="false">
        <v/>
      </c>
      <c r="N581" s="19" t="n" hidden="false">
        <f>L581+M581</f>
        <v>1</v>
      </c>
    </row>
    <row r="582" customFormat="false" hidden="false" outlineLevel="0" collapsed="false">
      <c r="A582" s="18" t="inlineStr">
        <is>
          <t xml:space="preserve">1.1.1.2.1.1.2.5</t>
        </is>
      </c>
      <c r="B582" s="18" t="inlineStr">
        <is>
          <t xml:space="preserve"/>
        </is>
      </c>
      <c r="C582" s="18" t="inlineStr">
        <is>
          <t xml:space="preserve">Монтаж щита силового (для СКБ) / 18 модулей</t>
        </is>
      </c>
      <c r="D582" s="7" t="inlineStr">
        <is>
          <t xml:space="preserve"/>
        </is>
      </c>
      <c r="E582" s="7" t="inlineStr">
        <is>
          <t xml:space="preserve"/>
        </is>
      </c>
      <c r="F582" s="7" t="inlineStr">
        <is>
          <t xml:space="preserve">ШТ</t>
        </is>
      </c>
      <c r="G582" s="7" t="inlineStr">
        <is>
          <t xml:space="preserve">1</t>
        </is>
      </c>
      <c r="H582" s="8" t="n">
        <v>14</v>
      </c>
      <c r="I582" s="19" t="n" hidden="false">
        <f>ROUND((L583+L584+L585+L586+L587+L588+L589+L590+L591+L592+L593+L594+L595+L596)/H582,2)</f>
        <v>1</v>
      </c>
      <c r="J582" s="20" t="n" hidden="false">
        <v>16100.8</v>
      </c>
      <c r="K582" s="19" t="n" hidden="false">
        <f>I582+J582</f>
        <v>16101.8</v>
      </c>
      <c r="L582" s="19" t="n" hidden="false">
        <f>ROUND(H582*I582,2)</f>
        <v>14</v>
      </c>
      <c r="M582" s="19" t="n" hidden="false">
        <f>ROUND(H582*J582,2)</f>
        <v>225411.2</v>
      </c>
      <c r="N582" s="19" t="n" hidden="false">
        <f>L582+M582</f>
        <v>225425.2</v>
      </c>
    </row>
    <row r="583" customFormat="false" hidden="false" outlineLevel="0" collapsed="false">
      <c r="A583" s="18" t="inlineStr">
        <is>
          <t xml:space="preserve">1.1.1.2.1.1.2.5.1</t>
        </is>
      </c>
      <c r="B583" s="18" t="inlineStr">
        <is>
          <t xml:space="preserve"/>
        </is>
      </c>
      <c r="C583" s="22" t="inlineStr">
        <is>
          <t xml:space="preserve">Щит силовой (в соответствии со схемой)_ / МЭЛ</t>
        </is>
      </c>
      <c r="D583" s="7" t="inlineStr">
        <is>
          <t xml:space="preserve">ЩАО4/2.1 ЩРн-18-350х300х120-IP31 mb11-18n EKF</t>
        </is>
      </c>
      <c r="E583" s="7" t="inlineStr">
        <is>
          <t xml:space="preserve"/>
        </is>
      </c>
      <c r="F583" s="7" t="inlineStr">
        <is>
          <t xml:space="preserve">ШТ</t>
        </is>
      </c>
      <c r="G583" s="7" t="inlineStr">
        <is>
          <t xml:space="preserve">1</t>
        </is>
      </c>
      <c r="H583" s="8" t="n">
        <v>1</v>
      </c>
      <c r="I583" s="23" t="n" hidden="false">
        <v>1</v>
      </c>
      <c r="J583" s="19" t="n" hidden="false">
        <v/>
      </c>
      <c r="K583" s="19" t="n" hidden="false">
        <f>I583+J583</f>
        <v>1</v>
      </c>
      <c r="L583" s="19" t="n" hidden="false">
        <f>ROUND(H583*I583,2)</f>
        <v>1</v>
      </c>
      <c r="M583" s="19" t="n" hidden="false">
        <v/>
      </c>
      <c r="N583" s="19" t="n" hidden="false">
        <f>L583+M583</f>
        <v>1</v>
      </c>
    </row>
    <row r="584" customFormat="false" hidden="false" outlineLevel="0" collapsed="false">
      <c r="A584" s="18" t="inlineStr">
        <is>
          <t xml:space="preserve">1.1.1.2.1.1.2.5.2</t>
        </is>
      </c>
      <c r="B584" s="18" t="inlineStr">
        <is>
          <t xml:space="preserve"/>
        </is>
      </c>
      <c r="C584" s="22" t="inlineStr">
        <is>
          <t xml:space="preserve">Щит силовой (в соответствии со схемой)_ / МЭЛ</t>
        </is>
      </c>
      <c r="D584" s="7" t="inlineStr">
        <is>
          <t xml:space="preserve">ЩАО4/2.0 ЩРн-18-350х300х120-IP31 mb11-18n EKF</t>
        </is>
      </c>
      <c r="E584" s="7" t="inlineStr">
        <is>
          <t xml:space="preserve"/>
        </is>
      </c>
      <c r="F584" s="7" t="inlineStr">
        <is>
          <t xml:space="preserve">ШТ</t>
        </is>
      </c>
      <c r="G584" s="7" t="inlineStr">
        <is>
          <t xml:space="preserve">1</t>
        </is>
      </c>
      <c r="H584" s="8" t="n">
        <v>1</v>
      </c>
      <c r="I584" s="23" t="n" hidden="false">
        <v>1</v>
      </c>
      <c r="J584" s="19" t="n" hidden="false">
        <v/>
      </c>
      <c r="K584" s="19" t="n" hidden="false">
        <f>I584+J584</f>
        <v>1</v>
      </c>
      <c r="L584" s="19" t="n" hidden="false">
        <f>ROUND(H584*I584,2)</f>
        <v>1</v>
      </c>
      <c r="M584" s="19" t="n" hidden="false">
        <v/>
      </c>
      <c r="N584" s="19" t="n" hidden="false">
        <f>L584+M584</f>
        <v>1</v>
      </c>
    </row>
    <row r="585" customFormat="false" hidden="false" outlineLevel="0" collapsed="false">
      <c r="A585" s="18" t="inlineStr">
        <is>
          <t xml:space="preserve">1.1.1.2.1.1.2.5.3</t>
        </is>
      </c>
      <c r="B585" s="18" t="inlineStr">
        <is>
          <t xml:space="preserve"/>
        </is>
      </c>
      <c r="C585" s="22" t="inlineStr">
        <is>
          <t xml:space="preserve">Щит силовой (в соответствии со схемой)_ / МЭЛ</t>
        </is>
      </c>
      <c r="D585" s="7" t="inlineStr">
        <is>
          <t xml:space="preserve">ЩАО4/2.3 ЩРн-18-350х300х120-IP31 mb11-18n EKF</t>
        </is>
      </c>
      <c r="E585" s="7" t="inlineStr">
        <is>
          <t xml:space="preserve"/>
        </is>
      </c>
      <c r="F585" s="7" t="inlineStr">
        <is>
          <t xml:space="preserve">ШТ</t>
        </is>
      </c>
      <c r="G585" s="7" t="inlineStr">
        <is>
          <t xml:space="preserve">1</t>
        </is>
      </c>
      <c r="H585" s="8" t="n">
        <v>1</v>
      </c>
      <c r="I585" s="23" t="n" hidden="false">
        <v>1</v>
      </c>
      <c r="J585" s="19" t="n" hidden="false">
        <v/>
      </c>
      <c r="K585" s="19" t="n" hidden="false">
        <f>I585+J585</f>
        <v>1</v>
      </c>
      <c r="L585" s="19" t="n" hidden="false">
        <f>ROUND(H585*I585,2)</f>
        <v>1</v>
      </c>
      <c r="M585" s="19" t="n" hidden="false">
        <v/>
      </c>
      <c r="N585" s="19" t="n" hidden="false">
        <f>L585+M585</f>
        <v>1</v>
      </c>
    </row>
    <row r="586" customFormat="false" hidden="false" outlineLevel="0" collapsed="false">
      <c r="A586" s="18" t="inlineStr">
        <is>
          <t xml:space="preserve">1.1.1.2.1.1.2.5.4</t>
        </is>
      </c>
      <c r="B586" s="18" t="inlineStr">
        <is>
          <t xml:space="preserve"/>
        </is>
      </c>
      <c r="C586" s="22" t="inlineStr">
        <is>
          <t xml:space="preserve">Щит силовой (в соответствии со схемой)_ / МЭЛ</t>
        </is>
      </c>
      <c r="D586" s="7" t="inlineStr">
        <is>
          <t xml:space="preserve">ЩАО4/3.2 ЩРн-18-350х300х120-IP31 mb11-18n EKF</t>
        </is>
      </c>
      <c r="E586" s="7" t="inlineStr">
        <is>
          <t xml:space="preserve"/>
        </is>
      </c>
      <c r="F586" s="7" t="inlineStr">
        <is>
          <t xml:space="preserve">ШТ</t>
        </is>
      </c>
      <c r="G586" s="7" t="inlineStr">
        <is>
          <t xml:space="preserve">1</t>
        </is>
      </c>
      <c r="H586" s="8" t="n">
        <v>1</v>
      </c>
      <c r="I586" s="23" t="n" hidden="false">
        <v>1</v>
      </c>
      <c r="J586" s="19" t="n" hidden="false">
        <v/>
      </c>
      <c r="K586" s="19" t="n" hidden="false">
        <f>I586+J586</f>
        <v>1</v>
      </c>
      <c r="L586" s="19" t="n" hidden="false">
        <f>ROUND(H586*I586,2)</f>
        <v>1</v>
      </c>
      <c r="M586" s="19" t="n" hidden="false">
        <v/>
      </c>
      <c r="N586" s="19" t="n" hidden="false">
        <f>L586+M586</f>
        <v>1</v>
      </c>
    </row>
    <row r="587" customFormat="false" hidden="false" outlineLevel="0" collapsed="false">
      <c r="A587" s="18" t="inlineStr">
        <is>
          <t xml:space="preserve">1.1.1.2.1.1.2.5.5</t>
        </is>
      </c>
      <c r="B587" s="18" t="inlineStr">
        <is>
          <t xml:space="preserve"/>
        </is>
      </c>
      <c r="C587" s="22" t="inlineStr">
        <is>
          <t xml:space="preserve">Щит силовой (в соответствии со схемой)_ / МЭЛ</t>
        </is>
      </c>
      <c r="D587" s="7" t="inlineStr">
        <is>
          <t xml:space="preserve">ЩАО4/2.0 ЩРн-18-350х300х120-IP31 mb11-18n EKF</t>
        </is>
      </c>
      <c r="E587" s="7" t="inlineStr">
        <is>
          <t xml:space="preserve"/>
        </is>
      </c>
      <c r="F587" s="7" t="inlineStr">
        <is>
          <t xml:space="preserve">ШТ</t>
        </is>
      </c>
      <c r="G587" s="7" t="inlineStr">
        <is>
          <t xml:space="preserve">1</t>
        </is>
      </c>
      <c r="H587" s="8" t="n">
        <v>1</v>
      </c>
      <c r="I587" s="23" t="n" hidden="false">
        <v>1</v>
      </c>
      <c r="J587" s="19" t="n" hidden="false">
        <v/>
      </c>
      <c r="K587" s="19" t="n" hidden="false">
        <f>I587+J587</f>
        <v>1</v>
      </c>
      <c r="L587" s="19" t="n" hidden="false">
        <f>ROUND(H587*I587,2)</f>
        <v>1</v>
      </c>
      <c r="M587" s="19" t="n" hidden="false">
        <v/>
      </c>
      <c r="N587" s="19" t="n" hidden="false">
        <f>L587+M587</f>
        <v>1</v>
      </c>
    </row>
    <row r="588" customFormat="false" hidden="false" outlineLevel="0" collapsed="false">
      <c r="A588" s="18" t="inlineStr">
        <is>
          <t xml:space="preserve">1.1.1.2.1.1.2.5.6</t>
        </is>
      </c>
      <c r="B588" s="18" t="inlineStr">
        <is>
          <t xml:space="preserve"/>
        </is>
      </c>
      <c r="C588" s="22" t="inlineStr">
        <is>
          <t xml:space="preserve">Щит силовой (в соответствии со схемой)_ / МЭЛ</t>
        </is>
      </c>
      <c r="D588" s="7" t="inlineStr">
        <is>
          <t xml:space="preserve">ЩАО4/3.3 ЩРн-18-350х300х120-IP31 mb11-18n EKF</t>
        </is>
      </c>
      <c r="E588" s="7" t="inlineStr">
        <is>
          <t xml:space="preserve"/>
        </is>
      </c>
      <c r="F588" s="7" t="inlineStr">
        <is>
          <t xml:space="preserve">ШТ</t>
        </is>
      </c>
      <c r="G588" s="7" t="inlineStr">
        <is>
          <t xml:space="preserve">1</t>
        </is>
      </c>
      <c r="H588" s="8" t="n">
        <v>1</v>
      </c>
      <c r="I588" s="23" t="n" hidden="false">
        <v>1</v>
      </c>
      <c r="J588" s="19" t="n" hidden="false">
        <v/>
      </c>
      <c r="K588" s="19" t="n" hidden="false">
        <f>I588+J588</f>
        <v>1</v>
      </c>
      <c r="L588" s="19" t="n" hidden="false">
        <f>ROUND(H588*I588,2)</f>
        <v>1</v>
      </c>
      <c r="M588" s="19" t="n" hidden="false">
        <v/>
      </c>
      <c r="N588" s="19" t="n" hidden="false">
        <f>L588+M588</f>
        <v>1</v>
      </c>
    </row>
    <row r="589" customFormat="false" hidden="false" outlineLevel="0" collapsed="false">
      <c r="A589" s="18" t="inlineStr">
        <is>
          <t xml:space="preserve">1.1.1.2.1.1.2.5.7</t>
        </is>
      </c>
      <c r="B589" s="18" t="inlineStr">
        <is>
          <t xml:space="preserve"/>
        </is>
      </c>
      <c r="C589" s="22" t="inlineStr">
        <is>
          <t xml:space="preserve">Щит силовой (в соответствии со схемой)_ / МЭЛ</t>
        </is>
      </c>
      <c r="D589" s="7" t="inlineStr">
        <is>
          <t xml:space="preserve">ЩАО4/4.3 ЩРн-18-350х300х120-IP31 mb11-18n EKF</t>
        </is>
      </c>
      <c r="E589" s="7" t="inlineStr">
        <is>
          <t xml:space="preserve"/>
        </is>
      </c>
      <c r="F589" s="7" t="inlineStr">
        <is>
          <t xml:space="preserve">ШТ</t>
        </is>
      </c>
      <c r="G589" s="7" t="inlineStr">
        <is>
          <t xml:space="preserve">1</t>
        </is>
      </c>
      <c r="H589" s="8" t="n">
        <v>1</v>
      </c>
      <c r="I589" s="23" t="n" hidden="false">
        <v>1</v>
      </c>
      <c r="J589" s="19" t="n" hidden="false">
        <v/>
      </c>
      <c r="K589" s="19" t="n" hidden="false">
        <f>I589+J589</f>
        <v>1</v>
      </c>
      <c r="L589" s="19" t="n" hidden="false">
        <f>ROUND(H589*I589,2)</f>
        <v>1</v>
      </c>
      <c r="M589" s="19" t="n" hidden="false">
        <v/>
      </c>
      <c r="N589" s="19" t="n" hidden="false">
        <f>L589+M589</f>
        <v>1</v>
      </c>
    </row>
    <row r="590" customFormat="false" hidden="false" outlineLevel="0" collapsed="false">
      <c r="A590" s="18" t="inlineStr">
        <is>
          <t xml:space="preserve">1.1.1.2.1.1.2.5.8</t>
        </is>
      </c>
      <c r="B590" s="18" t="inlineStr">
        <is>
          <t xml:space="preserve"/>
        </is>
      </c>
      <c r="C590" s="22" t="inlineStr">
        <is>
          <t xml:space="preserve">Щит силовой (в соответствии со схемой)_ / МЭЛ</t>
        </is>
      </c>
      <c r="D590" s="7" t="inlineStr">
        <is>
          <t xml:space="preserve">ЩАО4/1.0 ЩРн-18-350х300х120-IP31 mb11-18n EKF</t>
        </is>
      </c>
      <c r="E590" s="7" t="inlineStr">
        <is>
          <t xml:space="preserve"/>
        </is>
      </c>
      <c r="F590" s="7" t="inlineStr">
        <is>
          <t xml:space="preserve">ШТ</t>
        </is>
      </c>
      <c r="G590" s="7" t="inlineStr">
        <is>
          <t xml:space="preserve">1</t>
        </is>
      </c>
      <c r="H590" s="8" t="n">
        <v>1</v>
      </c>
      <c r="I590" s="23" t="n" hidden="false">
        <v>1</v>
      </c>
      <c r="J590" s="19" t="n" hidden="false">
        <v/>
      </c>
      <c r="K590" s="19" t="n" hidden="false">
        <f>I590+J590</f>
        <v>1</v>
      </c>
      <c r="L590" s="19" t="n" hidden="false">
        <f>ROUND(H590*I590,2)</f>
        <v>1</v>
      </c>
      <c r="M590" s="19" t="n" hidden="false">
        <v/>
      </c>
      <c r="N590" s="19" t="n" hidden="false">
        <f>L590+M590</f>
        <v>1</v>
      </c>
    </row>
    <row r="591" customFormat="false" hidden="false" outlineLevel="0" collapsed="false">
      <c r="A591" s="18" t="inlineStr">
        <is>
          <t xml:space="preserve">1.1.1.2.1.1.2.5.9</t>
        </is>
      </c>
      <c r="B591" s="18" t="inlineStr">
        <is>
          <t xml:space="preserve"/>
        </is>
      </c>
      <c r="C591" s="22" t="inlineStr">
        <is>
          <t xml:space="preserve">Щит силовой (в соответствии со схемой)_ / МЭЛ</t>
        </is>
      </c>
      <c r="D591" s="7" t="inlineStr">
        <is>
          <t xml:space="preserve">ЩАО4/1.3 ЩРн-18-350х300х120-IP31 mb11-18n EKF</t>
        </is>
      </c>
      <c r="E591" s="7" t="inlineStr">
        <is>
          <t xml:space="preserve"/>
        </is>
      </c>
      <c r="F591" s="7" t="inlineStr">
        <is>
          <t xml:space="preserve">ШТ</t>
        </is>
      </c>
      <c r="G591" s="7" t="inlineStr">
        <is>
          <t xml:space="preserve">1</t>
        </is>
      </c>
      <c r="H591" s="8" t="n">
        <v>1</v>
      </c>
      <c r="I591" s="23" t="n" hidden="false">
        <v>1</v>
      </c>
      <c r="J591" s="19" t="n" hidden="false">
        <v/>
      </c>
      <c r="K591" s="19" t="n" hidden="false">
        <f>I591+J591</f>
        <v>1</v>
      </c>
      <c r="L591" s="19" t="n" hidden="false">
        <f>ROUND(H591*I591,2)</f>
        <v>1</v>
      </c>
      <c r="M591" s="19" t="n" hidden="false">
        <v/>
      </c>
      <c r="N591" s="19" t="n" hidden="false">
        <f>L591+M591</f>
        <v>1</v>
      </c>
    </row>
    <row r="592" customFormat="false" hidden="false" outlineLevel="0" collapsed="false">
      <c r="A592" s="18" t="inlineStr">
        <is>
          <t xml:space="preserve">1.1.1.2.1.1.2.5.10</t>
        </is>
      </c>
      <c r="B592" s="18" t="inlineStr">
        <is>
          <t xml:space="preserve"/>
        </is>
      </c>
      <c r="C592" s="22" t="inlineStr">
        <is>
          <t xml:space="preserve">Щит силовой (в соответствии со схемой)_ / МЭЛ</t>
        </is>
      </c>
      <c r="D592" s="7" t="inlineStr">
        <is>
          <t xml:space="preserve">ЩАО4/4.2 ЩРн-18-350х300х120-IP31 mb11-18n EKF</t>
        </is>
      </c>
      <c r="E592" s="7" t="inlineStr">
        <is>
          <t xml:space="preserve"/>
        </is>
      </c>
      <c r="F592" s="7" t="inlineStr">
        <is>
          <t xml:space="preserve">ШТ</t>
        </is>
      </c>
      <c r="G592" s="7" t="inlineStr">
        <is>
          <t xml:space="preserve">1</t>
        </is>
      </c>
      <c r="H592" s="8" t="n">
        <v>1</v>
      </c>
      <c r="I592" s="23" t="n" hidden="false">
        <v>1</v>
      </c>
      <c r="J592" s="19" t="n" hidden="false">
        <v/>
      </c>
      <c r="K592" s="19" t="n" hidden="false">
        <f>I592+J592</f>
        <v>1</v>
      </c>
      <c r="L592" s="19" t="n" hidden="false">
        <f>ROUND(H592*I592,2)</f>
        <v>1</v>
      </c>
      <c r="M592" s="19" t="n" hidden="false">
        <v/>
      </c>
      <c r="N592" s="19" t="n" hidden="false">
        <f>L592+M592</f>
        <v>1</v>
      </c>
    </row>
    <row r="593" customFormat="false" hidden="false" outlineLevel="0" collapsed="false">
      <c r="A593" s="18" t="inlineStr">
        <is>
          <t xml:space="preserve">1.1.1.2.1.1.2.5.11</t>
        </is>
      </c>
      <c r="B593" s="18" t="inlineStr">
        <is>
          <t xml:space="preserve"/>
        </is>
      </c>
      <c r="C593" s="22" t="inlineStr">
        <is>
          <t xml:space="preserve">Щит силовой (в соответствии со схемой)_ / МЭЛ</t>
        </is>
      </c>
      <c r="D593" s="7" t="inlineStr">
        <is>
          <t xml:space="preserve">ЩАО4/1.2 ЩРн-18-350х300х120-IP31 mb11-18n EKF</t>
        </is>
      </c>
      <c r="E593" s="7" t="inlineStr">
        <is>
          <t xml:space="preserve"/>
        </is>
      </c>
      <c r="F593" s="7" t="inlineStr">
        <is>
          <t xml:space="preserve">ШТ</t>
        </is>
      </c>
      <c r="G593" s="7" t="inlineStr">
        <is>
          <t xml:space="preserve">1</t>
        </is>
      </c>
      <c r="H593" s="8" t="n">
        <v>1</v>
      </c>
      <c r="I593" s="23" t="n" hidden="false">
        <v>1</v>
      </c>
      <c r="J593" s="19" t="n" hidden="false">
        <v/>
      </c>
      <c r="K593" s="19" t="n" hidden="false">
        <f>I593+J593</f>
        <v>1</v>
      </c>
      <c r="L593" s="19" t="n" hidden="false">
        <f>ROUND(H593*I593,2)</f>
        <v>1</v>
      </c>
      <c r="M593" s="19" t="n" hidden="false">
        <v/>
      </c>
      <c r="N593" s="19" t="n" hidden="false">
        <f>L593+M593</f>
        <v>1</v>
      </c>
    </row>
    <row r="594" customFormat="false" hidden="false" outlineLevel="0" collapsed="false">
      <c r="A594" s="18" t="inlineStr">
        <is>
          <t xml:space="preserve">1.1.1.2.1.1.2.5.12</t>
        </is>
      </c>
      <c r="B594" s="18" t="inlineStr">
        <is>
          <t xml:space="preserve"/>
        </is>
      </c>
      <c r="C594" s="22" t="inlineStr">
        <is>
          <t xml:space="preserve">Щит силовой (в соответствии со схемой)_ / МЭЛ</t>
        </is>
      </c>
      <c r="D594" s="7" t="inlineStr">
        <is>
          <t xml:space="preserve">ЩАО4/2.2 ЩРн-18-350х300х120-IP31 mb11-18n EKF</t>
        </is>
      </c>
      <c r="E594" s="7" t="inlineStr">
        <is>
          <t xml:space="preserve"/>
        </is>
      </c>
      <c r="F594" s="7" t="inlineStr">
        <is>
          <t xml:space="preserve">ШТ</t>
        </is>
      </c>
      <c r="G594" s="7" t="inlineStr">
        <is>
          <t xml:space="preserve">1</t>
        </is>
      </c>
      <c r="H594" s="8" t="n">
        <v>1</v>
      </c>
      <c r="I594" s="23" t="n" hidden="false">
        <v>1</v>
      </c>
      <c r="J594" s="19" t="n" hidden="false">
        <v/>
      </c>
      <c r="K594" s="19" t="n" hidden="false">
        <f>I594+J594</f>
        <v>1</v>
      </c>
      <c r="L594" s="19" t="n" hidden="false">
        <f>ROUND(H594*I594,2)</f>
        <v>1</v>
      </c>
      <c r="M594" s="19" t="n" hidden="false">
        <v/>
      </c>
      <c r="N594" s="19" t="n" hidden="false">
        <f>L594+M594</f>
        <v>1</v>
      </c>
    </row>
    <row r="595" customFormat="false" hidden="false" outlineLevel="0" collapsed="false">
      <c r="A595" s="18" t="inlineStr">
        <is>
          <t xml:space="preserve">1.1.1.2.1.1.2.5.13</t>
        </is>
      </c>
      <c r="B595" s="18" t="inlineStr">
        <is>
          <t xml:space="preserve"/>
        </is>
      </c>
      <c r="C595" s="22" t="inlineStr">
        <is>
          <t xml:space="preserve">Щит силовой (в соответствии со схемой)_ / МЭЛ</t>
        </is>
      </c>
      <c r="D595" s="7" t="inlineStr">
        <is>
          <t xml:space="preserve">ЩАО4/1.1 ЩРн-18-350х300х120-IP31 mb11-18n EKF</t>
        </is>
      </c>
      <c r="E595" s="7" t="inlineStr">
        <is>
          <t xml:space="preserve"/>
        </is>
      </c>
      <c r="F595" s="7" t="inlineStr">
        <is>
          <t xml:space="preserve">ШТ</t>
        </is>
      </c>
      <c r="G595" s="7" t="inlineStr">
        <is>
          <t xml:space="preserve">1</t>
        </is>
      </c>
      <c r="H595" s="8" t="n">
        <v>1</v>
      </c>
      <c r="I595" s="23" t="n" hidden="false">
        <v>1</v>
      </c>
      <c r="J595" s="19" t="n" hidden="false">
        <v/>
      </c>
      <c r="K595" s="19" t="n" hidden="false">
        <f>I595+J595</f>
        <v>1</v>
      </c>
      <c r="L595" s="19" t="n" hidden="false">
        <f>ROUND(H595*I595,2)</f>
        <v>1</v>
      </c>
      <c r="M595" s="19" t="n" hidden="false">
        <v/>
      </c>
      <c r="N595" s="19" t="n" hidden="false">
        <f>L595+M595</f>
        <v>1</v>
      </c>
    </row>
    <row r="596" customFormat="false" hidden="false" outlineLevel="0" collapsed="false">
      <c r="A596" s="18" t="inlineStr">
        <is>
          <t xml:space="preserve">1.1.1.2.1.1.2.5.14</t>
        </is>
      </c>
      <c r="B596" s="18" t="inlineStr">
        <is>
          <t xml:space="preserve"/>
        </is>
      </c>
      <c r="C596" s="22" t="inlineStr">
        <is>
          <t xml:space="preserve">Щит силовой (в соответствии со схемой)_ / МЭЛ</t>
        </is>
      </c>
      <c r="D596" s="7" t="inlineStr">
        <is>
          <t xml:space="preserve">ЩАО4/3.1 ЩРн-18-350х300х120-IP31 mb11-18n EKF</t>
        </is>
      </c>
      <c r="E596" s="7" t="inlineStr">
        <is>
          <t xml:space="preserve"/>
        </is>
      </c>
      <c r="F596" s="7" t="inlineStr">
        <is>
          <t xml:space="preserve">ШТ</t>
        </is>
      </c>
      <c r="G596" s="7" t="inlineStr">
        <is>
          <t xml:space="preserve">1</t>
        </is>
      </c>
      <c r="H596" s="8" t="n">
        <v>1</v>
      </c>
      <c r="I596" s="23" t="n" hidden="false">
        <v>1</v>
      </c>
      <c r="J596" s="19" t="n" hidden="false">
        <v/>
      </c>
      <c r="K596" s="19" t="n" hidden="false">
        <f>I596+J596</f>
        <v>1</v>
      </c>
      <c r="L596" s="19" t="n" hidden="false">
        <f>ROUND(H596*I596,2)</f>
        <v>1</v>
      </c>
      <c r="M596" s="19" t="n" hidden="false">
        <v/>
      </c>
      <c r="N596" s="19" t="n" hidden="false">
        <f>L596+M596</f>
        <v>1</v>
      </c>
    </row>
    <row r="597" customFormat="false" hidden="false" outlineLevel="0" collapsed="false">
      <c r="A597" s="18" t="inlineStr">
        <is>
          <t xml:space="preserve">1.1.1.2.1.1.2.6</t>
        </is>
      </c>
      <c r="B597" s="18" t="inlineStr">
        <is>
          <t xml:space="preserve"/>
        </is>
      </c>
      <c r="C597" s="18" t="inlineStr">
        <is>
          <t xml:space="preserve">Монтаж щита силового (для СКБ) / 24 модуля</t>
        </is>
      </c>
      <c r="D597" s="7" t="inlineStr">
        <is>
          <t xml:space="preserve"/>
        </is>
      </c>
      <c r="E597" s="7" t="inlineStr">
        <is>
          <t xml:space="preserve"/>
        </is>
      </c>
      <c r="F597" s="7" t="inlineStr">
        <is>
          <t xml:space="preserve">ШТ</t>
        </is>
      </c>
      <c r="G597" s="7" t="inlineStr">
        <is>
          <t xml:space="preserve">1</t>
        </is>
      </c>
      <c r="H597" s="8" t="n">
        <v>18</v>
      </c>
      <c r="I597" s="19" t="n" hidden="false">
        <f>ROUND((L598+L599+L600+L601+L602+L603+L604+L605+L606+L607+L608+L609+L610+L611+L612+L613+L614+L615)/H597,2)</f>
        <v>1</v>
      </c>
      <c r="J597" s="20" t="n" hidden="false">
        <v>16100.8</v>
      </c>
      <c r="K597" s="19" t="n" hidden="false">
        <f>I597+J597</f>
        <v>16101.8</v>
      </c>
      <c r="L597" s="19" t="n" hidden="false">
        <f>ROUND(H597*I597,2)</f>
        <v>18</v>
      </c>
      <c r="M597" s="19" t="n" hidden="false">
        <f>ROUND(H597*J597,2)</f>
        <v>289814.4</v>
      </c>
      <c r="N597" s="19" t="n" hidden="false">
        <f>L597+M597</f>
        <v>289832.4</v>
      </c>
    </row>
    <row r="598" customFormat="false" hidden="false" outlineLevel="0" collapsed="false">
      <c r="A598" s="18" t="inlineStr">
        <is>
          <t xml:space="preserve">1.1.1.2.1.1.2.6.1</t>
        </is>
      </c>
      <c r="B598" s="18" t="inlineStr">
        <is>
          <t xml:space="preserve"/>
        </is>
      </c>
      <c r="C598" s="22" t="inlineStr">
        <is>
          <t xml:space="preserve">Щит силовой (в соответствии со схемой)_ / МЭЛ</t>
        </is>
      </c>
      <c r="D598" s="7" t="inlineStr">
        <is>
          <t xml:space="preserve">ЩО4/3.0 ЩРн-24-395х310х120-IP54 mb11-24n EKF</t>
        </is>
      </c>
      <c r="E598" s="7" t="inlineStr">
        <is>
          <t xml:space="preserve"/>
        </is>
      </c>
      <c r="F598" s="7" t="inlineStr">
        <is>
          <t xml:space="preserve">ШТ</t>
        </is>
      </c>
      <c r="G598" s="7" t="inlineStr">
        <is>
          <t xml:space="preserve">1</t>
        </is>
      </c>
      <c r="H598" s="8" t="n">
        <v>1</v>
      </c>
      <c r="I598" s="23" t="n" hidden="false">
        <v>1</v>
      </c>
      <c r="J598" s="19" t="n" hidden="false">
        <v/>
      </c>
      <c r="K598" s="19" t="n" hidden="false">
        <f>I598+J598</f>
        <v>1</v>
      </c>
      <c r="L598" s="19" t="n" hidden="false">
        <f>ROUND(H598*I598,2)</f>
        <v>1</v>
      </c>
      <c r="M598" s="19" t="n" hidden="false">
        <v/>
      </c>
      <c r="N598" s="19" t="n" hidden="false">
        <f>L598+M598</f>
        <v>1</v>
      </c>
    </row>
    <row r="599" customFormat="false" hidden="false" outlineLevel="0" collapsed="false">
      <c r="A599" s="18" t="inlineStr">
        <is>
          <t xml:space="preserve">1.1.1.2.1.1.2.6.2</t>
        </is>
      </c>
      <c r="B599" s="18" t="inlineStr">
        <is>
          <t xml:space="preserve"/>
        </is>
      </c>
      <c r="C599" s="22" t="inlineStr">
        <is>
          <t xml:space="preserve">Щит силовой (в соответствии со схемой)_ / МЭЛ</t>
        </is>
      </c>
      <c r="D599" s="7" t="inlineStr">
        <is>
          <t xml:space="preserve">ЩС4</t>
        </is>
      </c>
      <c r="E599" s="7" t="inlineStr">
        <is>
          <t xml:space="preserve"/>
        </is>
      </c>
      <c r="F599" s="7" t="inlineStr">
        <is>
          <t xml:space="preserve">ШТ</t>
        </is>
      </c>
      <c r="G599" s="7" t="inlineStr">
        <is>
          <t xml:space="preserve">1</t>
        </is>
      </c>
      <c r="H599" s="8" t="n">
        <v>1</v>
      </c>
      <c r="I599" s="23" t="n" hidden="false">
        <v>1</v>
      </c>
      <c r="J599" s="19" t="n" hidden="false">
        <v/>
      </c>
      <c r="K599" s="19" t="n" hidden="false">
        <f>I599+J599</f>
        <v>1</v>
      </c>
      <c r="L599" s="19" t="n" hidden="false">
        <f>ROUND(H599*I599,2)</f>
        <v>1</v>
      </c>
      <c r="M599" s="19" t="n" hidden="false">
        <v/>
      </c>
      <c r="N599" s="19" t="n" hidden="false">
        <f>L599+M599</f>
        <v>1</v>
      </c>
    </row>
    <row r="600" customFormat="false" hidden="false" outlineLevel="0" collapsed="false">
      <c r="A600" s="18" t="inlineStr">
        <is>
          <t xml:space="preserve">1.1.1.2.1.1.2.6.3</t>
        </is>
      </c>
      <c r="B600" s="18" t="inlineStr">
        <is>
          <t xml:space="preserve"/>
        </is>
      </c>
      <c r="C600" s="22" t="inlineStr">
        <is>
          <t xml:space="preserve">Щит силовой (в соответствии со схемой)_ / МЭЛ</t>
        </is>
      </c>
      <c r="D600" s="7" t="inlineStr">
        <is>
          <t xml:space="preserve">ЩО4/3.3 ЩРн-24-395х310х120-IP31 mb11-24n EKF</t>
        </is>
      </c>
      <c r="E600" s="7" t="inlineStr">
        <is>
          <t xml:space="preserve"/>
        </is>
      </c>
      <c r="F600" s="7" t="inlineStr">
        <is>
          <t xml:space="preserve">ШТ</t>
        </is>
      </c>
      <c r="G600" s="7" t="inlineStr">
        <is>
          <t xml:space="preserve">1</t>
        </is>
      </c>
      <c r="H600" s="8" t="n">
        <v>1</v>
      </c>
      <c r="I600" s="23" t="n" hidden="false">
        <v>1</v>
      </c>
      <c r="J600" s="19" t="n" hidden="false">
        <v/>
      </c>
      <c r="K600" s="19" t="n" hidden="false">
        <f>I600+J600</f>
        <v>1</v>
      </c>
      <c r="L600" s="19" t="n" hidden="false">
        <f>ROUND(H600*I600,2)</f>
        <v>1</v>
      </c>
      <c r="M600" s="19" t="n" hidden="false">
        <v/>
      </c>
      <c r="N600" s="19" t="n" hidden="false">
        <f>L600+M600</f>
        <v>1</v>
      </c>
    </row>
    <row r="601" customFormat="false" hidden="false" outlineLevel="0" collapsed="false">
      <c r="A601" s="18" t="inlineStr">
        <is>
          <t xml:space="preserve">1.1.1.2.1.1.2.6.4</t>
        </is>
      </c>
      <c r="B601" s="18" t="inlineStr">
        <is>
          <t xml:space="preserve"/>
        </is>
      </c>
      <c r="C601" s="22" t="inlineStr">
        <is>
          <t xml:space="preserve">Щит силовой (в соответствии со схемой)_ / МЭЛ</t>
        </is>
      </c>
      <c r="D601" s="7" t="inlineStr">
        <is>
          <t xml:space="preserve">ЩС1.3</t>
        </is>
      </c>
      <c r="E601" s="7" t="inlineStr">
        <is>
          <t xml:space="preserve"/>
        </is>
      </c>
      <c r="F601" s="7" t="inlineStr">
        <is>
          <t xml:space="preserve">ШТ</t>
        </is>
      </c>
      <c r="G601" s="7" t="inlineStr">
        <is>
          <t xml:space="preserve">1</t>
        </is>
      </c>
      <c r="H601" s="8" t="n">
        <v>1</v>
      </c>
      <c r="I601" s="23" t="n" hidden="false">
        <v>1</v>
      </c>
      <c r="J601" s="19" t="n" hidden="false">
        <v/>
      </c>
      <c r="K601" s="19" t="n" hidden="false">
        <f>I601+J601</f>
        <v>1</v>
      </c>
      <c r="L601" s="19" t="n" hidden="false">
        <f>ROUND(H601*I601,2)</f>
        <v>1</v>
      </c>
      <c r="M601" s="19" t="n" hidden="false">
        <v/>
      </c>
      <c r="N601" s="19" t="n" hidden="false">
        <f>L601+M601</f>
        <v>1</v>
      </c>
    </row>
    <row r="602" customFormat="false" hidden="false" outlineLevel="0" collapsed="false">
      <c r="A602" s="18" t="inlineStr">
        <is>
          <t xml:space="preserve">1.1.1.2.1.1.2.6.5</t>
        </is>
      </c>
      <c r="B602" s="18" t="inlineStr">
        <is>
          <t xml:space="preserve"/>
        </is>
      </c>
      <c r="C602" s="22" t="inlineStr">
        <is>
          <t xml:space="preserve">Щит силовой (в соответствии со схемой)_ / МЭЛ</t>
        </is>
      </c>
      <c r="D602" s="7" t="inlineStr">
        <is>
          <t xml:space="preserve">ЩО4/4.3 ЩРн-24-395х310х120-IP31 mb11-24n EKF</t>
        </is>
      </c>
      <c r="E602" s="7" t="inlineStr">
        <is>
          <t xml:space="preserve"/>
        </is>
      </c>
      <c r="F602" s="7" t="inlineStr">
        <is>
          <t xml:space="preserve">ШТ</t>
        </is>
      </c>
      <c r="G602" s="7" t="inlineStr">
        <is>
          <t xml:space="preserve">1</t>
        </is>
      </c>
      <c r="H602" s="8" t="n">
        <v>1</v>
      </c>
      <c r="I602" s="23" t="n" hidden="false">
        <v>1</v>
      </c>
      <c r="J602" s="19" t="n" hidden="false">
        <v/>
      </c>
      <c r="K602" s="19" t="n" hidden="false">
        <f>I602+J602</f>
        <v>1</v>
      </c>
      <c r="L602" s="19" t="n" hidden="false">
        <f>ROUND(H602*I602,2)</f>
        <v>1</v>
      </c>
      <c r="M602" s="19" t="n" hidden="false">
        <v/>
      </c>
      <c r="N602" s="19" t="n" hidden="false">
        <f>L602+M602</f>
        <v>1</v>
      </c>
    </row>
    <row r="603" customFormat="false" hidden="false" outlineLevel="0" collapsed="false">
      <c r="A603" s="18" t="inlineStr">
        <is>
          <t xml:space="preserve">1.1.1.2.1.1.2.6.6</t>
        </is>
      </c>
      <c r="B603" s="18" t="inlineStr">
        <is>
          <t xml:space="preserve"/>
        </is>
      </c>
      <c r="C603" s="22" t="inlineStr">
        <is>
          <t xml:space="preserve">Щит силовой (в соответствии со схемой)_ / МЭЛ</t>
        </is>
      </c>
      <c r="D603" s="7" t="inlineStr">
        <is>
          <t xml:space="preserve">ЩО4/1.2 ЩРн-24-395х310х120-IP31 mb11-24n EKF</t>
        </is>
      </c>
      <c r="E603" s="7" t="inlineStr">
        <is>
          <t xml:space="preserve"/>
        </is>
      </c>
      <c r="F603" s="7" t="inlineStr">
        <is>
          <t xml:space="preserve">ШТ</t>
        </is>
      </c>
      <c r="G603" s="7" t="inlineStr">
        <is>
          <t xml:space="preserve">1</t>
        </is>
      </c>
      <c r="H603" s="8" t="n">
        <v>1</v>
      </c>
      <c r="I603" s="23" t="n" hidden="false">
        <v>1</v>
      </c>
      <c r="J603" s="19" t="n" hidden="false">
        <v/>
      </c>
      <c r="K603" s="19" t="n" hidden="false">
        <f>I603+J603</f>
        <v>1</v>
      </c>
      <c r="L603" s="19" t="n" hidden="false">
        <f>ROUND(H603*I603,2)</f>
        <v>1</v>
      </c>
      <c r="M603" s="19" t="n" hidden="false">
        <v/>
      </c>
      <c r="N603" s="19" t="n" hidden="false">
        <f>L603+M603</f>
        <v>1</v>
      </c>
    </row>
    <row r="604" customFormat="false" hidden="false" outlineLevel="0" collapsed="false">
      <c r="A604" s="18" t="inlineStr">
        <is>
          <t xml:space="preserve">1.1.1.2.1.1.2.6.7</t>
        </is>
      </c>
      <c r="B604" s="18" t="inlineStr">
        <is>
          <t xml:space="preserve"/>
        </is>
      </c>
      <c r="C604" s="22" t="inlineStr">
        <is>
          <t xml:space="preserve">Щит силовой (в соответствии со схемой)_ / МЭЛ</t>
        </is>
      </c>
      <c r="D604" s="7" t="inlineStr">
        <is>
          <t xml:space="preserve">ЩО4/1.3 ЩРн-24-395х310х120-IP31 mb11-24n EKF</t>
        </is>
      </c>
      <c r="E604" s="7" t="inlineStr">
        <is>
          <t xml:space="preserve"/>
        </is>
      </c>
      <c r="F604" s="7" t="inlineStr">
        <is>
          <t xml:space="preserve">ШТ</t>
        </is>
      </c>
      <c r="G604" s="7" t="inlineStr">
        <is>
          <t xml:space="preserve">1</t>
        </is>
      </c>
      <c r="H604" s="8" t="n">
        <v>1</v>
      </c>
      <c r="I604" s="23" t="n" hidden="false">
        <v>1</v>
      </c>
      <c r="J604" s="19" t="n" hidden="false">
        <v/>
      </c>
      <c r="K604" s="19" t="n" hidden="false">
        <f>I604+J604</f>
        <v>1</v>
      </c>
      <c r="L604" s="19" t="n" hidden="false">
        <f>ROUND(H604*I604,2)</f>
        <v>1</v>
      </c>
      <c r="M604" s="19" t="n" hidden="false">
        <v/>
      </c>
      <c r="N604" s="19" t="n" hidden="false">
        <f>L604+M604</f>
        <v>1</v>
      </c>
    </row>
    <row r="605" customFormat="false" hidden="false" outlineLevel="0" collapsed="false">
      <c r="A605" s="18" t="inlineStr">
        <is>
          <t xml:space="preserve">1.1.1.2.1.1.2.6.8</t>
        </is>
      </c>
      <c r="B605" s="18" t="inlineStr">
        <is>
          <t xml:space="preserve"/>
        </is>
      </c>
      <c r="C605" s="22" t="inlineStr">
        <is>
          <t xml:space="preserve">Щит силовой (в соответствии со схемой)_ / МЭЛ</t>
        </is>
      </c>
      <c r="D605" s="7" t="inlineStr">
        <is>
          <t xml:space="preserve">ЩО4/2.1 ЩРн-24-395х310х120-IP31 mb11-24n EKF</t>
        </is>
      </c>
      <c r="E605" s="7" t="inlineStr">
        <is>
          <t xml:space="preserve"/>
        </is>
      </c>
      <c r="F605" s="7" t="inlineStr">
        <is>
          <t xml:space="preserve">ШТ</t>
        </is>
      </c>
      <c r="G605" s="7" t="inlineStr">
        <is>
          <t xml:space="preserve">1</t>
        </is>
      </c>
      <c r="H605" s="8" t="n">
        <v>1</v>
      </c>
      <c r="I605" s="23" t="n" hidden="false">
        <v>1</v>
      </c>
      <c r="J605" s="19" t="n" hidden="false">
        <v/>
      </c>
      <c r="K605" s="19" t="n" hidden="false">
        <f>I605+J605</f>
        <v>1</v>
      </c>
      <c r="L605" s="19" t="n" hidden="false">
        <f>ROUND(H605*I605,2)</f>
        <v>1</v>
      </c>
      <c r="M605" s="19" t="n" hidden="false">
        <v/>
      </c>
      <c r="N605" s="19" t="n" hidden="false">
        <f>L605+M605</f>
        <v>1</v>
      </c>
    </row>
    <row r="606" customFormat="false" hidden="false" outlineLevel="0" collapsed="false">
      <c r="A606" s="18" t="inlineStr">
        <is>
          <t xml:space="preserve">1.1.1.2.1.1.2.6.9</t>
        </is>
      </c>
      <c r="B606" s="18" t="inlineStr">
        <is>
          <t xml:space="preserve"/>
        </is>
      </c>
      <c r="C606" s="22" t="inlineStr">
        <is>
          <t xml:space="preserve">Щит силовой (в соответствии со схемой)_ / МЭЛ</t>
        </is>
      </c>
      <c r="D606" s="7" t="inlineStr">
        <is>
          <t xml:space="preserve">ЩРВ1</t>
        </is>
      </c>
      <c r="E606" s="7" t="inlineStr">
        <is>
          <t xml:space="preserve"/>
        </is>
      </c>
      <c r="F606" s="7" t="inlineStr">
        <is>
          <t xml:space="preserve">ШТ</t>
        </is>
      </c>
      <c r="G606" s="7" t="inlineStr">
        <is>
          <t xml:space="preserve">1</t>
        </is>
      </c>
      <c r="H606" s="8" t="n">
        <v>1</v>
      </c>
      <c r="I606" s="23" t="n" hidden="false">
        <v>1</v>
      </c>
      <c r="J606" s="19" t="n" hidden="false">
        <v/>
      </c>
      <c r="K606" s="19" t="n" hidden="false">
        <f>I606+J606</f>
        <v>1</v>
      </c>
      <c r="L606" s="19" t="n" hidden="false">
        <f>ROUND(H606*I606,2)</f>
        <v>1</v>
      </c>
      <c r="M606" s="19" t="n" hidden="false">
        <v/>
      </c>
      <c r="N606" s="19" t="n" hidden="false">
        <f>L606+M606</f>
        <v>1</v>
      </c>
    </row>
    <row r="607" customFormat="false" hidden="false" outlineLevel="0" collapsed="false">
      <c r="A607" s="18" t="inlineStr">
        <is>
          <t xml:space="preserve">1.1.1.2.1.1.2.6.10</t>
        </is>
      </c>
      <c r="B607" s="18" t="inlineStr">
        <is>
          <t xml:space="preserve"/>
        </is>
      </c>
      <c r="C607" s="22" t="inlineStr">
        <is>
          <t xml:space="preserve">Щит силовой (в соответствии со схемой)_ / МЭЛ</t>
        </is>
      </c>
      <c r="D607" s="7" t="inlineStr">
        <is>
          <t xml:space="preserve">ЩО4/2.3 ЩРн-24-395х310х120-IP31 mb11-24n EKF</t>
        </is>
      </c>
      <c r="E607" s="7" t="inlineStr">
        <is>
          <t xml:space="preserve"/>
        </is>
      </c>
      <c r="F607" s="7" t="inlineStr">
        <is>
          <t xml:space="preserve">ШТ</t>
        </is>
      </c>
      <c r="G607" s="7" t="inlineStr">
        <is>
          <t xml:space="preserve">1</t>
        </is>
      </c>
      <c r="H607" s="8" t="n">
        <v>1</v>
      </c>
      <c r="I607" s="23" t="n" hidden="false">
        <v>1</v>
      </c>
      <c r="J607" s="19" t="n" hidden="false">
        <v/>
      </c>
      <c r="K607" s="19" t="n" hidden="false">
        <f>I607+J607</f>
        <v>1</v>
      </c>
      <c r="L607" s="19" t="n" hidden="false">
        <f>ROUND(H607*I607,2)</f>
        <v>1</v>
      </c>
      <c r="M607" s="19" t="n" hidden="false">
        <v/>
      </c>
      <c r="N607" s="19" t="n" hidden="false">
        <f>L607+M607</f>
        <v>1</v>
      </c>
    </row>
    <row r="608" customFormat="false" hidden="false" outlineLevel="0" collapsed="false">
      <c r="A608" s="18" t="inlineStr">
        <is>
          <t xml:space="preserve">1.1.1.2.1.1.2.6.11</t>
        </is>
      </c>
      <c r="B608" s="18" t="inlineStr">
        <is>
          <t xml:space="preserve"/>
        </is>
      </c>
      <c r="C608" s="22" t="inlineStr">
        <is>
          <t xml:space="preserve">Щит силовой (в соответствии со схемой)_ / МЭЛ</t>
        </is>
      </c>
      <c r="D608" s="7" t="inlineStr">
        <is>
          <t xml:space="preserve">ЩО4/3.1 ЩРн-24-395х310х120-IP31 mb11-24n EKF</t>
        </is>
      </c>
      <c r="E608" s="7" t="inlineStr">
        <is>
          <t xml:space="preserve"/>
        </is>
      </c>
      <c r="F608" s="7" t="inlineStr">
        <is>
          <t xml:space="preserve">ШТ</t>
        </is>
      </c>
      <c r="G608" s="7" t="inlineStr">
        <is>
          <t xml:space="preserve">1</t>
        </is>
      </c>
      <c r="H608" s="8" t="n">
        <v>1</v>
      </c>
      <c r="I608" s="23" t="n" hidden="false">
        <v>1</v>
      </c>
      <c r="J608" s="19" t="n" hidden="false">
        <v/>
      </c>
      <c r="K608" s="19" t="n" hidden="false">
        <f>I608+J608</f>
        <v>1</v>
      </c>
      <c r="L608" s="19" t="n" hidden="false">
        <f>ROUND(H608*I608,2)</f>
        <v>1</v>
      </c>
      <c r="M608" s="19" t="n" hidden="false">
        <v/>
      </c>
      <c r="N608" s="19" t="n" hidden="false">
        <f>L608+M608</f>
        <v>1</v>
      </c>
    </row>
    <row r="609" customFormat="false" hidden="false" outlineLevel="0" collapsed="false">
      <c r="A609" s="18" t="inlineStr">
        <is>
          <t xml:space="preserve">1.1.1.2.1.1.2.6.12</t>
        </is>
      </c>
      <c r="B609" s="18" t="inlineStr">
        <is>
          <t xml:space="preserve"/>
        </is>
      </c>
      <c r="C609" s="22" t="inlineStr">
        <is>
          <t xml:space="preserve">Щит силовой (в соответствии со схемой)_ / МЭЛ</t>
        </is>
      </c>
      <c r="D609" s="7" t="inlineStr">
        <is>
          <t xml:space="preserve">ЩО4/3.2 ЩРн-24-395х310х120-IP31 mb11-24n EKF</t>
        </is>
      </c>
      <c r="E609" s="7" t="inlineStr">
        <is>
          <t xml:space="preserve"/>
        </is>
      </c>
      <c r="F609" s="7" t="inlineStr">
        <is>
          <t xml:space="preserve">ШТ</t>
        </is>
      </c>
      <c r="G609" s="7" t="inlineStr">
        <is>
          <t xml:space="preserve">1</t>
        </is>
      </c>
      <c r="H609" s="8" t="n">
        <v>1</v>
      </c>
      <c r="I609" s="23" t="n" hidden="false">
        <v>1</v>
      </c>
      <c r="J609" s="19" t="n" hidden="false">
        <v/>
      </c>
      <c r="K609" s="19" t="n" hidden="false">
        <f>I609+J609</f>
        <v>1</v>
      </c>
      <c r="L609" s="19" t="n" hidden="false">
        <f>ROUND(H609*I609,2)</f>
        <v>1</v>
      </c>
      <c r="M609" s="19" t="n" hidden="false">
        <v/>
      </c>
      <c r="N609" s="19" t="n" hidden="false">
        <f>L609+M609</f>
        <v>1</v>
      </c>
    </row>
    <row r="610" customFormat="false" hidden="false" outlineLevel="0" collapsed="false">
      <c r="A610" s="18" t="inlineStr">
        <is>
          <t xml:space="preserve">1.1.1.2.1.1.2.6.13</t>
        </is>
      </c>
      <c r="B610" s="18" t="inlineStr">
        <is>
          <t xml:space="preserve"/>
        </is>
      </c>
      <c r="C610" s="22" t="inlineStr">
        <is>
          <t xml:space="preserve">Щит силовой (в соответствии со схемой)_ / МЭЛ</t>
        </is>
      </c>
      <c r="D610" s="7" t="inlineStr">
        <is>
          <t xml:space="preserve">ЩО4/2.0 ЩРн-24-395х310х120-IP54 mb11-24n EKF</t>
        </is>
      </c>
      <c r="E610" s="7" t="inlineStr">
        <is>
          <t xml:space="preserve"/>
        </is>
      </c>
      <c r="F610" s="7" t="inlineStr">
        <is>
          <t xml:space="preserve">ШТ</t>
        </is>
      </c>
      <c r="G610" s="7" t="inlineStr">
        <is>
          <t xml:space="preserve">1</t>
        </is>
      </c>
      <c r="H610" s="8" t="n">
        <v>1</v>
      </c>
      <c r="I610" s="23" t="n" hidden="false">
        <v>1</v>
      </c>
      <c r="J610" s="19" t="n" hidden="false">
        <v/>
      </c>
      <c r="K610" s="19" t="n" hidden="false">
        <f>I610+J610</f>
        <v>1</v>
      </c>
      <c r="L610" s="19" t="n" hidden="false">
        <f>ROUND(H610*I610,2)</f>
        <v>1</v>
      </c>
      <c r="M610" s="19" t="n" hidden="false">
        <v/>
      </c>
      <c r="N610" s="19" t="n" hidden="false">
        <f>L610+M610</f>
        <v>1</v>
      </c>
    </row>
    <row r="611" customFormat="false" hidden="false" outlineLevel="0" collapsed="false">
      <c r="A611" s="18" t="inlineStr">
        <is>
          <t xml:space="preserve">1.1.1.2.1.1.2.6.14</t>
        </is>
      </c>
      <c r="B611" s="18" t="inlineStr">
        <is>
          <t xml:space="preserve"/>
        </is>
      </c>
      <c r="C611" s="22" t="inlineStr">
        <is>
          <t xml:space="preserve">Щит силовой (в соответствии со схемой)_ / МЭЛ</t>
        </is>
      </c>
      <c r="D611" s="7" t="inlineStr">
        <is>
          <t xml:space="preserve">ЩО4/4.2 ЩРн-24-395х310х120-IP31 mb11-24n EKF</t>
        </is>
      </c>
      <c r="E611" s="7" t="inlineStr">
        <is>
          <t xml:space="preserve"/>
        </is>
      </c>
      <c r="F611" s="7" t="inlineStr">
        <is>
          <t xml:space="preserve">ШТ</t>
        </is>
      </c>
      <c r="G611" s="7" t="inlineStr">
        <is>
          <t xml:space="preserve">1</t>
        </is>
      </c>
      <c r="H611" s="8" t="n">
        <v>1</v>
      </c>
      <c r="I611" s="23" t="n" hidden="false">
        <v>1</v>
      </c>
      <c r="J611" s="19" t="n" hidden="false">
        <v/>
      </c>
      <c r="K611" s="19" t="n" hidden="false">
        <f>I611+J611</f>
        <v>1</v>
      </c>
      <c r="L611" s="19" t="n" hidden="false">
        <f>ROUND(H611*I611,2)</f>
        <v>1</v>
      </c>
      <c r="M611" s="19" t="n" hidden="false">
        <v/>
      </c>
      <c r="N611" s="19" t="n" hidden="false">
        <f>L611+M611</f>
        <v>1</v>
      </c>
    </row>
    <row r="612" customFormat="false" hidden="false" outlineLevel="0" collapsed="false">
      <c r="A612" s="18" t="inlineStr">
        <is>
          <t xml:space="preserve">1.1.1.2.1.1.2.6.15</t>
        </is>
      </c>
      <c r="B612" s="18" t="inlineStr">
        <is>
          <t xml:space="preserve"/>
        </is>
      </c>
      <c r="C612" s="22" t="inlineStr">
        <is>
          <t xml:space="preserve">Щит силовой (в соответствии со схемой)_ / МЭЛ</t>
        </is>
      </c>
      <c r="D612" s="7" t="inlineStr">
        <is>
          <t xml:space="preserve">ЩО4/2.2 ЩРн-24-395х310х120-IP31 mb11-24n EKF</t>
        </is>
      </c>
      <c r="E612" s="7" t="inlineStr">
        <is>
          <t xml:space="preserve"/>
        </is>
      </c>
      <c r="F612" s="7" t="inlineStr">
        <is>
          <t xml:space="preserve">ШТ</t>
        </is>
      </c>
      <c r="G612" s="7" t="inlineStr">
        <is>
          <t xml:space="preserve">1</t>
        </is>
      </c>
      <c r="H612" s="8" t="n">
        <v>1</v>
      </c>
      <c r="I612" s="23" t="n" hidden="false">
        <v>1</v>
      </c>
      <c r="J612" s="19" t="n" hidden="false">
        <v/>
      </c>
      <c r="K612" s="19" t="n" hidden="false">
        <f>I612+J612</f>
        <v>1</v>
      </c>
      <c r="L612" s="19" t="n" hidden="false">
        <f>ROUND(H612*I612,2)</f>
        <v>1</v>
      </c>
      <c r="M612" s="19" t="n" hidden="false">
        <v/>
      </c>
      <c r="N612" s="19" t="n" hidden="false">
        <f>L612+M612</f>
        <v>1</v>
      </c>
    </row>
    <row r="613" customFormat="false" hidden="false" outlineLevel="0" collapsed="false">
      <c r="A613" s="18" t="inlineStr">
        <is>
          <t xml:space="preserve">1.1.1.2.1.1.2.6.16</t>
        </is>
      </c>
      <c r="B613" s="18" t="inlineStr">
        <is>
          <t xml:space="preserve"/>
        </is>
      </c>
      <c r="C613" s="22" t="inlineStr">
        <is>
          <t xml:space="preserve">Щит силовой (в соответствии со схемой)_ / МЭЛ</t>
        </is>
      </c>
      <c r="D613" s="7" t="inlineStr">
        <is>
          <t xml:space="preserve">ЩО4/1.0  ЩРн-24-395х310х120-IP54 mb11-24n EKF</t>
        </is>
      </c>
      <c r="E613" s="7" t="inlineStr">
        <is>
          <t xml:space="preserve"/>
        </is>
      </c>
      <c r="F613" s="7" t="inlineStr">
        <is>
          <t xml:space="preserve">ШТ</t>
        </is>
      </c>
      <c r="G613" s="7" t="inlineStr">
        <is>
          <t xml:space="preserve">1</t>
        </is>
      </c>
      <c r="H613" s="8" t="n">
        <v>1</v>
      </c>
      <c r="I613" s="23" t="n" hidden="false">
        <v>1</v>
      </c>
      <c r="J613" s="19" t="n" hidden="false">
        <v/>
      </c>
      <c r="K613" s="19" t="n" hidden="false">
        <f>I613+J613</f>
        <v>1</v>
      </c>
      <c r="L613" s="19" t="n" hidden="false">
        <f>ROUND(H613*I613,2)</f>
        <v>1</v>
      </c>
      <c r="M613" s="19" t="n" hidden="false">
        <v/>
      </c>
      <c r="N613" s="19" t="n" hidden="false">
        <f>L613+M613</f>
        <v>1</v>
      </c>
    </row>
    <row r="614" customFormat="false" hidden="false" outlineLevel="0" collapsed="false">
      <c r="A614" s="18" t="inlineStr">
        <is>
          <t xml:space="preserve">1.1.1.2.1.1.2.6.17</t>
        </is>
      </c>
      <c r="B614" s="18" t="inlineStr">
        <is>
          <t xml:space="preserve"/>
        </is>
      </c>
      <c r="C614" s="22" t="inlineStr">
        <is>
          <t xml:space="preserve">Щит силовой (в соответствии со схемой)_ / МЭЛ</t>
        </is>
      </c>
      <c r="D614" s="7" t="inlineStr">
        <is>
          <t xml:space="preserve">ЩО4/1.1 ЩРн-24-395х310х120-IP31 mb11-24n EKF</t>
        </is>
      </c>
      <c r="E614" s="7" t="inlineStr">
        <is>
          <t xml:space="preserve"/>
        </is>
      </c>
      <c r="F614" s="7" t="inlineStr">
        <is>
          <t xml:space="preserve">ШТ</t>
        </is>
      </c>
      <c r="G614" s="7" t="inlineStr">
        <is>
          <t xml:space="preserve">1</t>
        </is>
      </c>
      <c r="H614" s="8" t="n">
        <v>1</v>
      </c>
      <c r="I614" s="23" t="n" hidden="false">
        <v>1</v>
      </c>
      <c r="J614" s="19" t="n" hidden="false">
        <v/>
      </c>
      <c r="K614" s="19" t="n" hidden="false">
        <f>I614+J614</f>
        <v>1</v>
      </c>
      <c r="L614" s="19" t="n" hidden="false">
        <f>ROUND(H614*I614,2)</f>
        <v>1</v>
      </c>
      <c r="M614" s="19" t="n" hidden="false">
        <v/>
      </c>
      <c r="N614" s="19" t="n" hidden="false">
        <f>L614+M614</f>
        <v>1</v>
      </c>
    </row>
    <row r="615" customFormat="false" hidden="false" outlineLevel="0" collapsed="false">
      <c r="A615" s="18" t="inlineStr">
        <is>
          <t xml:space="preserve">1.1.1.2.1.1.2.6.18</t>
        </is>
      </c>
      <c r="B615" s="18" t="inlineStr">
        <is>
          <t xml:space="preserve"/>
        </is>
      </c>
      <c r="C615" s="22" t="inlineStr">
        <is>
          <t xml:space="preserve">Щит силовой (в соответствии со схемой)_ / МЭЛ</t>
        </is>
      </c>
      <c r="D615" s="7" t="inlineStr">
        <is>
          <t xml:space="preserve">ЩО4/1.2 ЩРн-24-395х310х120-IP31 mb11-24n EKF</t>
        </is>
      </c>
      <c r="E615" s="7" t="inlineStr">
        <is>
          <t xml:space="preserve"/>
        </is>
      </c>
      <c r="F615" s="7" t="inlineStr">
        <is>
          <t xml:space="preserve">ШТ</t>
        </is>
      </c>
      <c r="G615" s="7" t="inlineStr">
        <is>
          <t xml:space="preserve">1</t>
        </is>
      </c>
      <c r="H615" s="8" t="n">
        <v>1</v>
      </c>
      <c r="I615" s="23" t="n" hidden="false">
        <v>1</v>
      </c>
      <c r="J615" s="19" t="n" hidden="false">
        <v/>
      </c>
      <c r="K615" s="19" t="n" hidden="false">
        <f>I615+J615</f>
        <v>1</v>
      </c>
      <c r="L615" s="19" t="n" hidden="false">
        <f>ROUND(H615*I615,2)</f>
        <v>1</v>
      </c>
      <c r="M615" s="19" t="n" hidden="false">
        <v/>
      </c>
      <c r="N615" s="19" t="n" hidden="false">
        <f>L615+M615</f>
        <v>1</v>
      </c>
    </row>
    <row r="616" customFormat="false" hidden="false" outlineLevel="0" collapsed="false">
      <c r="A616" s="14" t="inlineStr">
        <is>
          <t xml:space="preserve">1.1.1.2.1.1.3</t>
        </is>
      </c>
      <c r="B616" s="14" t="inlineStr">
        <is>
          <t xml:space="preserve"/>
        </is>
      </c>
      <c r="C616" s="14" t="inlineStr">
        <is>
          <t xml:space="preserve">Прокладка кабеля</t>
        </is>
      </c>
      <c r="D616" s="6" t="inlineStr">
        <is>
          <t xml:space="preserve"/>
        </is>
      </c>
      <c r="E616" s="6" t="inlineStr">
        <is>
          <t xml:space="preserve"/>
        </is>
      </c>
      <c r="F616" s="6" t="inlineStr">
        <is>
          <t xml:space="preserve"/>
        </is>
      </c>
      <c r="G616" s="6" t="inlineStr">
        <is>
          <t xml:space="preserve"/>
        </is>
      </c>
      <c r="H616" s="15" t="n">
        <v/>
      </c>
      <c r="I616" s="16" t="n" hidden="false">
        <v/>
      </c>
      <c r="J616" s="16" t="n" hidden="false">
        <v/>
      </c>
      <c r="K616" s="16" t="n" hidden="false">
        <v/>
      </c>
      <c r="L616" s="16" t="n" hidden="false">
        <f>L617+L620+L623+L630+L637+L644+L651+L654+L658+L661+L663+L666+L669+L671+L674+L676+L679+L681+L683+L688+L692+L696+L701+L704+L709+L712+L717+L722+L725+L728+L730</f>
        <v>16433252.36</v>
      </c>
      <c r="M616" s="16" t="n" hidden="false">
        <f>M617+M620+M623+M630+M637+M644+M651+M654+M658+M661+M663+M666+M669+M671+M674+M676+M679+M681+M683+M688+M692+M696+M701+M704+M709+M712+M717+M722+M725+M728+M730</f>
        <v>16492997.4</v>
      </c>
      <c r="N616" s="16" t="n" hidden="false">
        <f>N617+N620+N623+N630+N637+N644+N651+N654+N658+N661+N663+N666+N669+N671+N674+N676+N679+N681+N683+N688+N692+N696+N701+N704+N709+N712+N717+N722+N725+N728+N730</f>
        <v>32926249.76</v>
      </c>
    </row>
    <row r="617" customFormat="false" hidden="false" outlineLevel="0" collapsed="false">
      <c r="A617" s="18" t="inlineStr">
        <is>
          <t xml:space="preserve">1.1.1.2.1.1.3.1</t>
        </is>
      </c>
      <c r="B617" s="18" t="inlineStr">
        <is>
          <t xml:space="preserve"/>
        </is>
      </c>
      <c r="C617" s="18" t="inlineStr">
        <is>
          <t xml:space="preserve">Затяжка кабеля, провода в трубу / 1,5-6 мм</t>
        </is>
      </c>
      <c r="D617" s="7" t="inlineStr">
        <is>
          <t xml:space="preserve">ЭО
Поставщики: ООО "Богословский кабельный завод", Акционерное общество "Электрокабель" Кольчугинский завод"</t>
        </is>
      </c>
      <c r="E617" s="7" t="inlineStr">
        <is>
          <t xml:space="preserve">Выгружается из БО по объектам BIM-КЦ</t>
        </is>
      </c>
      <c r="F617" s="7" t="inlineStr">
        <is>
          <t xml:space="preserve">ПОГ М</t>
        </is>
      </c>
      <c r="G617" s="7" t="inlineStr">
        <is>
          <t xml:space="preserve">1</t>
        </is>
      </c>
      <c r="H617" s="8" t="n">
        <v>3340</v>
      </c>
      <c r="I617" s="19" t="n" hidden="false">
        <f>ROUND((L618+L619)/H617,2)</f>
        <v>61.29</v>
      </c>
      <c r="J617" s="20" t="n" hidden="false">
        <v>120.8</v>
      </c>
      <c r="K617" s="19" t="n" hidden="false">
        <f>I617+J617</f>
        <v>182.09</v>
      </c>
      <c r="L617" s="19" t="n" hidden="false">
        <f>ROUND(H617*I617,2)</f>
        <v>204708.6</v>
      </c>
      <c r="M617" s="19" t="n" hidden="false">
        <f>ROUND(H617*J617,2)</f>
        <v>403472</v>
      </c>
      <c r="N617" s="19" t="n" hidden="false">
        <f>L617+M617</f>
        <v>608180.6</v>
      </c>
    </row>
    <row r="618" customFormat="false" hidden="false" outlineLevel="0" collapsed="false">
      <c r="A618" s="18" t="inlineStr">
        <is>
          <t xml:space="preserve">1.1.1.2.1.1.3.1.1</t>
        </is>
      </c>
      <c r="B618" s="18" t="inlineStr">
        <is>
          <t xml:space="preserve"/>
        </is>
      </c>
      <c r="C618" s="22" t="inlineStr">
        <is>
          <t xml:space="preserve">Кабель силовой ВВГнг(A)-FRLS 3х1,5мм2, 660В</t>
        </is>
      </c>
      <c r="D618" s="7" t="inlineStr">
        <is>
          <t xml:space="preserve">FRLSTLx</t>
        </is>
      </c>
      <c r="E618" s="7" t="inlineStr">
        <is>
          <t xml:space="preserve"/>
        </is>
      </c>
      <c r="F618" s="7" t="inlineStr">
        <is>
          <t xml:space="preserve">М</t>
        </is>
      </c>
      <c r="G618" s="7" t="inlineStr">
        <is>
          <t xml:space="preserve">1</t>
        </is>
      </c>
      <c r="H618" s="8" t="n">
        <v>1660</v>
      </c>
      <c r="I618" s="23" t="n" hidden="false">
        <v>64</v>
      </c>
      <c r="J618" s="19" t="n" hidden="false">
        <v/>
      </c>
      <c r="K618" s="19" t="n" hidden="false">
        <f>I618+J618</f>
        <v>64</v>
      </c>
      <c r="L618" s="19" t="n" hidden="false">
        <f>ROUND(H618*I618,2)</f>
        <v>106240</v>
      </c>
      <c r="M618" s="19" t="n" hidden="false">
        <v/>
      </c>
      <c r="N618" s="19" t="n" hidden="false">
        <f>L618+M618</f>
        <v>106240</v>
      </c>
    </row>
    <row r="619" customFormat="false" hidden="false" outlineLevel="0" collapsed="false">
      <c r="A619" s="18" t="inlineStr">
        <is>
          <t xml:space="preserve">1.1.1.2.1.1.3.1.2</t>
        </is>
      </c>
      <c r="B619" s="18" t="inlineStr">
        <is>
          <t xml:space="preserve"/>
        </is>
      </c>
      <c r="C619" s="22" t="inlineStr">
        <is>
          <t xml:space="preserve">Кабель силовой ВВГнг(A)-LSLTx 3х1,5мм2, 660В</t>
        </is>
      </c>
      <c r="D619" s="7" t="inlineStr">
        <is>
          <t xml:space="preserve"/>
        </is>
      </c>
      <c r="E619" s="7" t="inlineStr">
        <is>
          <t xml:space="preserve"/>
        </is>
      </c>
      <c r="F619" s="7" t="inlineStr">
        <is>
          <t xml:space="preserve">М</t>
        </is>
      </c>
      <c r="G619" s="7" t="inlineStr">
        <is>
          <t xml:space="preserve">1</t>
        </is>
      </c>
      <c r="H619" s="8" t="n">
        <v>1680</v>
      </c>
      <c r="I619" s="23" t="n" hidden="false">
        <v>58.61</v>
      </c>
      <c r="J619" s="19" t="n" hidden="false">
        <v/>
      </c>
      <c r="K619" s="19" t="n" hidden="false">
        <f>I619+J619</f>
        <v>58.61</v>
      </c>
      <c r="L619" s="19" t="n" hidden="false">
        <f>ROUND(H619*I619,2)</f>
        <v>98464.8</v>
      </c>
      <c r="M619" s="19" t="n" hidden="false">
        <v/>
      </c>
      <c r="N619" s="19" t="n" hidden="false">
        <f>L619+M619</f>
        <v>98464.8</v>
      </c>
    </row>
    <row r="620" customFormat="false" hidden="false" outlineLevel="0" collapsed="false">
      <c r="A620" s="18" t="inlineStr">
        <is>
          <t xml:space="preserve">1.1.1.2.1.1.3.2</t>
        </is>
      </c>
      <c r="B620" s="18" t="inlineStr">
        <is>
          <t xml:space="preserve"/>
        </is>
      </c>
      <c r="C620" s="18" t="inlineStr">
        <is>
          <t xml:space="preserve">Затяжка кабеля, провода в трубу / 7-17 мм</t>
        </is>
      </c>
      <c r="D620" s="7" t="inlineStr">
        <is>
          <t xml:space="preserve">ЭО
Поставщики: ООО "Богословский кабельный завод", Акционерное общество "Электрокабель" Кольчугинский завод"</t>
        </is>
      </c>
      <c r="E620" s="7" t="inlineStr">
        <is>
          <t xml:space="preserve">Выгружается из БО по объектам BIM-КЦ</t>
        </is>
      </c>
      <c r="F620" s="7" t="inlineStr">
        <is>
          <t xml:space="preserve">ПОГ М</t>
        </is>
      </c>
      <c r="G620" s="7" t="inlineStr">
        <is>
          <t xml:space="preserve">1</t>
        </is>
      </c>
      <c r="H620" s="8" t="n">
        <v>2165</v>
      </c>
      <c r="I620" s="19" t="n" hidden="false">
        <f>ROUND((L621+L622)/H620,2)</f>
        <v>87.05</v>
      </c>
      <c r="J620" s="20" t="n" hidden="false">
        <v>152.8</v>
      </c>
      <c r="K620" s="19" t="n" hidden="false">
        <f>I620+J620</f>
        <v>239.85</v>
      </c>
      <c r="L620" s="19" t="n" hidden="false">
        <f>ROUND(H620*I620,2)</f>
        <v>188463.25</v>
      </c>
      <c r="M620" s="19" t="n" hidden="false">
        <f>ROUND(H620*J620,2)</f>
        <v>330812</v>
      </c>
      <c r="N620" s="19" t="n" hidden="false">
        <f>L620+M620</f>
        <v>519275.25</v>
      </c>
    </row>
    <row r="621" customFormat="false" hidden="false" outlineLevel="0" collapsed="false">
      <c r="A621" s="18" t="inlineStr">
        <is>
          <t xml:space="preserve">1.1.1.2.1.1.3.2.1</t>
        </is>
      </c>
      <c r="B621" s="18" t="inlineStr">
        <is>
          <t xml:space="preserve"/>
        </is>
      </c>
      <c r="C621" s="22" t="inlineStr">
        <is>
          <t xml:space="preserve">Кабель силовой ВВГнг(A)-FRLS 3х2,5мм2, 660В</t>
        </is>
      </c>
      <c r="D621" s="7" t="inlineStr">
        <is>
          <t xml:space="preserve"/>
        </is>
      </c>
      <c r="E621" s="7" t="inlineStr">
        <is>
          <t xml:space="preserve"/>
        </is>
      </c>
      <c r="F621" s="7" t="inlineStr">
        <is>
          <t xml:space="preserve">М</t>
        </is>
      </c>
      <c r="G621" s="7" t="inlineStr">
        <is>
          <t xml:space="preserve">1</t>
        </is>
      </c>
      <c r="H621" s="8" t="n">
        <v>1085</v>
      </c>
      <c r="I621" s="23" t="n" hidden="false">
        <v>107.26</v>
      </c>
      <c r="J621" s="19" t="n" hidden="false">
        <v/>
      </c>
      <c r="K621" s="19" t="n" hidden="false">
        <f>I621+J621</f>
        <v>107.26</v>
      </c>
      <c r="L621" s="19" t="n" hidden="false">
        <f>ROUND(H621*I621,2)</f>
        <v>116377.1</v>
      </c>
      <c r="M621" s="19" t="n" hidden="false">
        <v/>
      </c>
      <c r="N621" s="19" t="n" hidden="false">
        <f>L621+M621</f>
        <v>116377.1</v>
      </c>
    </row>
    <row r="622" customFormat="false" hidden="false" outlineLevel="0" collapsed="false">
      <c r="A622" s="18" t="inlineStr">
        <is>
          <t xml:space="preserve">1.1.1.2.1.1.3.2.2</t>
        </is>
      </c>
      <c r="B622" s="18" t="inlineStr">
        <is>
          <t xml:space="preserve"/>
        </is>
      </c>
      <c r="C622" s="22" t="inlineStr">
        <is>
          <t xml:space="preserve">Кабель силовой ВВГнг(A)-LSLTx 3х2,5мм2, 660В</t>
        </is>
      </c>
      <c r="D622" s="7" t="inlineStr">
        <is>
          <t xml:space="preserve"/>
        </is>
      </c>
      <c r="E622" s="7" t="inlineStr">
        <is>
          <t xml:space="preserve"/>
        </is>
      </c>
      <c r="F622" s="7" t="inlineStr">
        <is>
          <t xml:space="preserve">М</t>
        </is>
      </c>
      <c r="G622" s="7" t="inlineStr">
        <is>
          <t xml:space="preserve">1</t>
        </is>
      </c>
      <c r="H622" s="8" t="n">
        <v>1080</v>
      </c>
      <c r="I622" s="23" t="n" hidden="false">
        <v>66.74</v>
      </c>
      <c r="J622" s="19" t="n" hidden="false">
        <v/>
      </c>
      <c r="K622" s="19" t="n" hidden="false">
        <f>I622+J622</f>
        <v>66.74</v>
      </c>
      <c r="L622" s="19" t="n" hidden="false">
        <f>ROUND(H622*I622,2)</f>
        <v>72079.2</v>
      </c>
      <c r="M622" s="19" t="n" hidden="false">
        <v/>
      </c>
      <c r="N622" s="19" t="n" hidden="false">
        <f>L622+M622</f>
        <v>72079.2</v>
      </c>
    </row>
    <row r="623" customFormat="false" hidden="false" outlineLevel="0" collapsed="false">
      <c r="A623" s="18" t="inlineStr">
        <is>
          <t xml:space="preserve">1.1.1.2.1.1.3.3</t>
        </is>
      </c>
      <c r="B623" s="18" t="inlineStr">
        <is>
          <t xml:space="preserve"/>
        </is>
      </c>
      <c r="C623" s="18" t="inlineStr">
        <is>
          <t xml:space="preserve">Затяжка кабеля, провода в трубу / 7-17 мм</t>
        </is>
      </c>
      <c r="D623" s="7" t="inlineStr">
        <is>
          <t xml:space="preserve">ЭМ 4.1
Поставщики: ООО "Богословский кабельный завод", Акционерное общество "Электрокабель" Кольчугинский завод"</t>
        </is>
      </c>
      <c r="E623" s="7" t="inlineStr">
        <is>
          <t xml:space="preserve">Выгружается из БО по объектам BIM-КЦ</t>
        </is>
      </c>
      <c r="F623" s="7" t="inlineStr">
        <is>
          <t xml:space="preserve">ПОГ М</t>
        </is>
      </c>
      <c r="G623" s="7" t="inlineStr">
        <is>
          <t xml:space="preserve">1</t>
        </is>
      </c>
      <c r="H623" s="8" t="n">
        <v>8480</v>
      </c>
      <c r="I623" s="19" t="n" hidden="false">
        <f>ROUND((L624+L625+L626+L627+L628+L629)/H623,2)</f>
        <v>125.29</v>
      </c>
      <c r="J623" s="20" t="n" hidden="false">
        <v>152.8</v>
      </c>
      <c r="K623" s="19" t="n" hidden="false">
        <f>I623+J623</f>
        <v>278.09</v>
      </c>
      <c r="L623" s="19" t="n" hidden="false">
        <f>ROUND(H623*I623,2)</f>
        <v>1062459.2</v>
      </c>
      <c r="M623" s="19" t="n" hidden="false">
        <f>ROUND(H623*J623,2)</f>
        <v>1295744</v>
      </c>
      <c r="N623" s="19" t="n" hidden="false">
        <f>L623+M623</f>
        <v>2358203.2</v>
      </c>
    </row>
    <row r="624" customFormat="false" hidden="false" outlineLevel="0" collapsed="false">
      <c r="A624" s="18" t="inlineStr">
        <is>
          <t xml:space="preserve">1.1.1.2.1.1.3.3.1</t>
        </is>
      </c>
      <c r="B624" s="18" t="inlineStr">
        <is>
          <t xml:space="preserve"/>
        </is>
      </c>
      <c r="C624" s="22" t="inlineStr">
        <is>
          <t xml:space="preserve">Кабель силовой ВВГнг(A)-FRLS 3х2,5мм2, 660В</t>
        </is>
      </c>
      <c r="D624" s="7" t="inlineStr">
        <is>
          <t xml:space="preserve">FRLSLTx</t>
        </is>
      </c>
      <c r="E624" s="7" t="inlineStr">
        <is>
          <t xml:space="preserve"/>
        </is>
      </c>
      <c r="F624" s="7" t="inlineStr">
        <is>
          <t xml:space="preserve">М</t>
        </is>
      </c>
      <c r="G624" s="7" t="inlineStr">
        <is>
          <t xml:space="preserve">1</t>
        </is>
      </c>
      <c r="H624" s="8" t="n">
        <v>110</v>
      </c>
      <c r="I624" s="23" t="n" hidden="false">
        <v>107.26</v>
      </c>
      <c r="J624" s="19" t="n" hidden="false">
        <v/>
      </c>
      <c r="K624" s="19" t="n" hidden="false">
        <f>I624+J624</f>
        <v>107.26</v>
      </c>
      <c r="L624" s="19" t="n" hidden="false">
        <f>ROUND(H624*I624,2)</f>
        <v>11798.6</v>
      </c>
      <c r="M624" s="19" t="n" hidden="false">
        <v/>
      </c>
      <c r="N624" s="19" t="n" hidden="false">
        <f>L624+M624</f>
        <v>11798.6</v>
      </c>
    </row>
    <row r="625" customFormat="false" hidden="false" outlineLevel="0" collapsed="false">
      <c r="A625" s="18" t="inlineStr">
        <is>
          <t xml:space="preserve">1.1.1.2.1.1.3.3.2</t>
        </is>
      </c>
      <c r="B625" s="18" t="inlineStr">
        <is>
          <t xml:space="preserve"/>
        </is>
      </c>
      <c r="C625" s="22" t="inlineStr">
        <is>
          <t xml:space="preserve">Кабель силовой ВВГнг(A)-LSLTx 5х2,5мм2, 660В</t>
        </is>
      </c>
      <c r="D625" s="7" t="inlineStr">
        <is>
          <t xml:space="preserve"/>
        </is>
      </c>
      <c r="E625" s="7" t="inlineStr">
        <is>
          <t xml:space="preserve"/>
        </is>
      </c>
      <c r="F625" s="7" t="inlineStr">
        <is>
          <t xml:space="preserve">М</t>
        </is>
      </c>
      <c r="G625" s="7" t="inlineStr">
        <is>
          <t xml:space="preserve">1</t>
        </is>
      </c>
      <c r="H625" s="8" t="n">
        <v>2060</v>
      </c>
      <c r="I625" s="23" t="n" hidden="false">
        <v>153.21</v>
      </c>
      <c r="J625" s="19" t="n" hidden="false">
        <v/>
      </c>
      <c r="K625" s="19" t="n" hidden="false">
        <f>I625+J625</f>
        <v>153.21</v>
      </c>
      <c r="L625" s="19" t="n" hidden="false">
        <f>ROUND(H625*I625,2)</f>
        <v>315612.6</v>
      </c>
      <c r="M625" s="19" t="n" hidden="false">
        <v/>
      </c>
      <c r="N625" s="19" t="n" hidden="false">
        <f>L625+M625</f>
        <v>315612.6</v>
      </c>
    </row>
    <row r="626" customFormat="false" hidden="false" outlineLevel="0" collapsed="false">
      <c r="A626" s="18" t="inlineStr">
        <is>
          <t xml:space="preserve">1.1.1.2.1.1.3.3.3</t>
        </is>
      </c>
      <c r="B626" s="18" t="inlineStr">
        <is>
          <t xml:space="preserve"/>
        </is>
      </c>
      <c r="C626" s="22" t="inlineStr">
        <is>
          <t xml:space="preserve">Кабель силовой ВВГнг(A)-FRLSLTx 5х2,5мм2, 660В</t>
        </is>
      </c>
      <c r="D626" s="7" t="inlineStr">
        <is>
          <t xml:space="preserve"/>
        </is>
      </c>
      <c r="E626" s="7" t="inlineStr">
        <is>
          <t xml:space="preserve"/>
        </is>
      </c>
      <c r="F626" s="7" t="inlineStr">
        <is>
          <t xml:space="preserve">М</t>
        </is>
      </c>
      <c r="G626" s="7" t="inlineStr">
        <is>
          <t xml:space="preserve">1</t>
        </is>
      </c>
      <c r="H626" s="8" t="n">
        <v>1495</v>
      </c>
      <c r="I626" s="23" t="n" hidden="false">
        <v>158.06</v>
      </c>
      <c r="J626" s="19" t="n" hidden="false">
        <v/>
      </c>
      <c r="K626" s="19" t="n" hidden="false">
        <f>I626+J626</f>
        <v>158.06</v>
      </c>
      <c r="L626" s="19" t="n" hidden="false">
        <f>ROUND(H626*I626,2)</f>
        <v>236299.7</v>
      </c>
      <c r="M626" s="19" t="n" hidden="false">
        <v/>
      </c>
      <c r="N626" s="19" t="n" hidden="false">
        <f>L626+M626</f>
        <v>236299.7</v>
      </c>
    </row>
    <row r="627" customFormat="false" hidden="false" outlineLevel="0" collapsed="false">
      <c r="A627" s="18" t="inlineStr">
        <is>
          <t xml:space="preserve">1.1.1.2.1.1.3.3.4</t>
        </is>
      </c>
      <c r="B627" s="18" t="inlineStr">
        <is>
          <t xml:space="preserve"/>
        </is>
      </c>
      <c r="C627" s="22" t="inlineStr">
        <is>
          <t xml:space="preserve">Кабель силовой ВВГнг(A)-LSLTx 3х2,5мм2, 660В</t>
        </is>
      </c>
      <c r="D627" s="7" t="inlineStr">
        <is>
          <t xml:space="preserve"/>
        </is>
      </c>
      <c r="E627" s="7" t="inlineStr">
        <is>
          <t xml:space="preserve"/>
        </is>
      </c>
      <c r="F627" s="7" t="inlineStr">
        <is>
          <t xml:space="preserve">М</t>
        </is>
      </c>
      <c r="G627" s="7" t="inlineStr">
        <is>
          <t xml:space="preserve">1</t>
        </is>
      </c>
      <c r="H627" s="8" t="n">
        <v>3365</v>
      </c>
      <c r="I627" s="23" t="n" hidden="false">
        <v>66.74</v>
      </c>
      <c r="J627" s="19" t="n" hidden="false">
        <v/>
      </c>
      <c r="K627" s="19" t="n" hidden="false">
        <f>I627+J627</f>
        <v>66.74</v>
      </c>
      <c r="L627" s="19" t="n" hidden="false">
        <f>ROUND(H627*I627,2)</f>
        <v>224580.1</v>
      </c>
      <c r="M627" s="19" t="n" hidden="false">
        <v/>
      </c>
      <c r="N627" s="19" t="n" hidden="false">
        <f>L627+M627</f>
        <v>224580.1</v>
      </c>
    </row>
    <row r="628" customFormat="false" hidden="false" outlineLevel="0" collapsed="false">
      <c r="A628" s="18" t="inlineStr">
        <is>
          <t xml:space="preserve">1.1.1.2.1.1.3.3.5</t>
        </is>
      </c>
      <c r="B628" s="18" t="inlineStr">
        <is>
          <t xml:space="preserve"/>
        </is>
      </c>
      <c r="C628" s="22" t="inlineStr">
        <is>
          <t xml:space="preserve">Кабель силовой ВВГнг(A)-LSLTx 3х4мм2, 1000В</t>
        </is>
      </c>
      <c r="D628" s="7" t="inlineStr">
        <is>
          <t xml:space="preserve"/>
        </is>
      </c>
      <c r="E628" s="7" t="inlineStr">
        <is>
          <t xml:space="preserve"/>
        </is>
      </c>
      <c r="F628" s="7" t="inlineStr">
        <is>
          <t xml:space="preserve">М</t>
        </is>
      </c>
      <c r="G628" s="7" t="inlineStr">
        <is>
          <t xml:space="preserve">1</t>
        </is>
      </c>
      <c r="H628" s="8" t="n">
        <v>600</v>
      </c>
      <c r="I628" s="20" t="n" hidden="false">
        <v>183</v>
      </c>
      <c r="J628" s="19" t="n" hidden="false">
        <v/>
      </c>
      <c r="K628" s="19" t="n" hidden="false">
        <f>I628+J628</f>
        <v>183</v>
      </c>
      <c r="L628" s="19" t="n" hidden="false">
        <f>ROUND(H628*I628,2)</f>
        <v>109800</v>
      </c>
      <c r="M628" s="19" t="n" hidden="false">
        <v/>
      </c>
      <c r="N628" s="19" t="n" hidden="false">
        <f>L628+M628</f>
        <v>109800</v>
      </c>
    </row>
    <row r="629" customFormat="false" hidden="false" outlineLevel="0" collapsed="false">
      <c r="A629" s="18" t="inlineStr">
        <is>
          <t xml:space="preserve">1.1.1.2.1.1.3.3.6</t>
        </is>
      </c>
      <c r="B629" s="18" t="inlineStr">
        <is>
          <t xml:space="preserve"/>
        </is>
      </c>
      <c r="C629" s="22" t="inlineStr">
        <is>
          <t xml:space="preserve">Кабель силовой ВВГнг(A)-LSLTx 3х6мм2, 660В</t>
        </is>
      </c>
      <c r="D629" s="7" t="inlineStr">
        <is>
          <t xml:space="preserve"/>
        </is>
      </c>
      <c r="E629" s="7" t="inlineStr">
        <is>
          <t xml:space="preserve"/>
        </is>
      </c>
      <c r="F629" s="7" t="inlineStr">
        <is>
          <t xml:space="preserve">М</t>
        </is>
      </c>
      <c r="G629" s="7" t="inlineStr">
        <is>
          <t xml:space="preserve">1</t>
        </is>
      </c>
      <c r="H629" s="8" t="n">
        <v>850</v>
      </c>
      <c r="I629" s="23" t="n" hidden="false">
        <v>193.4</v>
      </c>
      <c r="J629" s="19" t="n" hidden="false">
        <v/>
      </c>
      <c r="K629" s="19" t="n" hidden="false">
        <f>I629+J629</f>
        <v>193.4</v>
      </c>
      <c r="L629" s="19" t="n" hidden="false">
        <f>ROUND(H629*I629,2)</f>
        <v>164390</v>
      </c>
      <c r="M629" s="19" t="n" hidden="false">
        <v/>
      </c>
      <c r="N629" s="19" t="n" hidden="false">
        <f>L629+M629</f>
        <v>164390</v>
      </c>
    </row>
    <row r="630" customFormat="false" hidden="false" outlineLevel="0" collapsed="false">
      <c r="A630" s="18" t="inlineStr">
        <is>
          <t xml:space="preserve">1.1.1.2.1.1.3.4</t>
        </is>
      </c>
      <c r="B630" s="18" t="inlineStr">
        <is>
          <t xml:space="preserve"/>
        </is>
      </c>
      <c r="C630" s="18" t="inlineStr">
        <is>
          <t xml:space="preserve">Затяжка кабеля, провода в трубу / 7-17 мм</t>
        </is>
      </c>
      <c r="D630" s="7" t="inlineStr">
        <is>
          <t xml:space="preserve">ЭМ 4.2
Поставщики: ООО "Богословский кабельный завод", Акционерное общество "Электрокабель" Кольчугинский завод"</t>
        </is>
      </c>
      <c r="E630" s="7" t="inlineStr">
        <is>
          <t xml:space="preserve">Выгружается из БО по объектам BIM-КЦ</t>
        </is>
      </c>
      <c r="F630" s="7" t="inlineStr">
        <is>
          <t xml:space="preserve">ПОГ М</t>
        </is>
      </c>
      <c r="G630" s="7" t="inlineStr">
        <is>
          <t xml:space="preserve">1</t>
        </is>
      </c>
      <c r="H630" s="8" t="n">
        <v>17410</v>
      </c>
      <c r="I630" s="19" t="n" hidden="false">
        <f>ROUND((L631+L632+L633+L634+L635+L636)/H630,2)</f>
        <v>117.19</v>
      </c>
      <c r="J630" s="20" t="n" hidden="false">
        <v>152.8</v>
      </c>
      <c r="K630" s="19" t="n" hidden="false">
        <f>I630+J630</f>
        <v>269.99</v>
      </c>
      <c r="L630" s="19" t="n" hidden="false">
        <f>ROUND(H630*I630,2)</f>
        <v>2040277.9</v>
      </c>
      <c r="M630" s="19" t="n" hidden="false">
        <f>ROUND(H630*J630,2)</f>
        <v>2660248</v>
      </c>
      <c r="N630" s="19" t="n" hidden="false">
        <f>L630+M630</f>
        <v>4700525.9</v>
      </c>
    </row>
    <row r="631" customFormat="false" hidden="false" outlineLevel="0" collapsed="false">
      <c r="A631" s="18" t="inlineStr">
        <is>
          <t xml:space="preserve">1.1.1.2.1.1.3.4.1</t>
        </is>
      </c>
      <c r="B631" s="18" t="inlineStr">
        <is>
          <t xml:space="preserve"/>
        </is>
      </c>
      <c r="C631" s="22" t="inlineStr">
        <is>
          <t xml:space="preserve">Кабель силовой ВВГнг(A)-FRLS 3х2,5мм2, 660В</t>
        </is>
      </c>
      <c r="D631" s="7" t="inlineStr">
        <is>
          <t xml:space="preserve"/>
        </is>
      </c>
      <c r="E631" s="7" t="inlineStr">
        <is>
          <t xml:space="preserve"/>
        </is>
      </c>
      <c r="F631" s="7" t="inlineStr">
        <is>
          <t xml:space="preserve">М</t>
        </is>
      </c>
      <c r="G631" s="7" t="inlineStr">
        <is>
          <t xml:space="preserve">1</t>
        </is>
      </c>
      <c r="H631" s="8" t="n">
        <v>135</v>
      </c>
      <c r="I631" s="23" t="n" hidden="false">
        <v>107.26</v>
      </c>
      <c r="J631" s="19" t="n" hidden="false">
        <v/>
      </c>
      <c r="K631" s="19" t="n" hidden="false">
        <f>I631+J631</f>
        <v>107.26</v>
      </c>
      <c r="L631" s="19" t="n" hidden="false">
        <f>ROUND(H631*I631,2)</f>
        <v>14480.1</v>
      </c>
      <c r="M631" s="19" t="n" hidden="false">
        <v/>
      </c>
      <c r="N631" s="19" t="n" hidden="false">
        <f>L631+M631</f>
        <v>14480.1</v>
      </c>
    </row>
    <row r="632" customFormat="false" hidden="false" outlineLevel="0" collapsed="false">
      <c r="A632" s="18" t="inlineStr">
        <is>
          <t xml:space="preserve">1.1.1.2.1.1.3.4.2</t>
        </is>
      </c>
      <c r="B632" s="18" t="inlineStr">
        <is>
          <t xml:space="preserve"/>
        </is>
      </c>
      <c r="C632" s="22" t="inlineStr">
        <is>
          <t xml:space="preserve">Кабель силовой ВВГнг(A)-LSLTx 5х2,5мм2, 660В</t>
        </is>
      </c>
      <c r="D632" s="7" t="inlineStr">
        <is>
          <t xml:space="preserve"/>
        </is>
      </c>
      <c r="E632" s="7" t="inlineStr">
        <is>
          <t xml:space="preserve"/>
        </is>
      </c>
      <c r="F632" s="7" t="inlineStr">
        <is>
          <t xml:space="preserve">М</t>
        </is>
      </c>
      <c r="G632" s="7" t="inlineStr">
        <is>
          <t xml:space="preserve">1</t>
        </is>
      </c>
      <c r="H632" s="8" t="n">
        <v>2515</v>
      </c>
      <c r="I632" s="23" t="n" hidden="false">
        <v>153.21</v>
      </c>
      <c r="J632" s="19" t="n" hidden="false">
        <v/>
      </c>
      <c r="K632" s="19" t="n" hidden="false">
        <f>I632+J632</f>
        <v>153.21</v>
      </c>
      <c r="L632" s="19" t="n" hidden="false">
        <f>ROUND(H632*I632,2)</f>
        <v>385323.15</v>
      </c>
      <c r="M632" s="19" t="n" hidden="false">
        <v/>
      </c>
      <c r="N632" s="19" t="n" hidden="false">
        <f>L632+M632</f>
        <v>385323.15</v>
      </c>
    </row>
    <row r="633" customFormat="false" hidden="false" outlineLevel="0" collapsed="false">
      <c r="A633" s="18" t="inlineStr">
        <is>
          <t xml:space="preserve">1.1.1.2.1.1.3.4.3</t>
        </is>
      </c>
      <c r="B633" s="18" t="inlineStr">
        <is>
          <t xml:space="preserve"/>
        </is>
      </c>
      <c r="C633" s="22" t="inlineStr">
        <is>
          <t xml:space="preserve">Кабель силовой ВВГнг(A)-FRLSLTx 5х2,5мм2, 660В</t>
        </is>
      </c>
      <c r="D633" s="7" t="inlineStr">
        <is>
          <t xml:space="preserve"/>
        </is>
      </c>
      <c r="E633" s="7" t="inlineStr">
        <is>
          <t xml:space="preserve"/>
        </is>
      </c>
      <c r="F633" s="7" t="inlineStr">
        <is>
          <t xml:space="preserve">М</t>
        </is>
      </c>
      <c r="G633" s="7" t="inlineStr">
        <is>
          <t xml:space="preserve">1</t>
        </is>
      </c>
      <c r="H633" s="8" t="n">
        <v>2785</v>
      </c>
      <c r="I633" s="23" t="n" hidden="false">
        <v>158.06</v>
      </c>
      <c r="J633" s="19" t="n" hidden="false">
        <v/>
      </c>
      <c r="K633" s="19" t="n" hidden="false">
        <f>I633+J633</f>
        <v>158.06</v>
      </c>
      <c r="L633" s="19" t="n" hidden="false">
        <f>ROUND(H633*I633,2)</f>
        <v>440197.1</v>
      </c>
      <c r="M633" s="19" t="n" hidden="false">
        <v/>
      </c>
      <c r="N633" s="19" t="n" hidden="false">
        <f>L633+M633</f>
        <v>440197.1</v>
      </c>
    </row>
    <row r="634" customFormat="false" hidden="false" outlineLevel="0" collapsed="false">
      <c r="A634" s="18" t="inlineStr">
        <is>
          <t xml:space="preserve">1.1.1.2.1.1.3.4.4</t>
        </is>
      </c>
      <c r="B634" s="18" t="inlineStr">
        <is>
          <t xml:space="preserve"/>
        </is>
      </c>
      <c r="C634" s="22" t="inlineStr">
        <is>
          <t xml:space="preserve">Кабель силовой ВВГнг(A)-LSLTx 3х2,5мм2, 660В</t>
        </is>
      </c>
      <c r="D634" s="7" t="inlineStr">
        <is>
          <t xml:space="preserve"/>
        </is>
      </c>
      <c r="E634" s="7" t="inlineStr">
        <is>
          <t xml:space="preserve"/>
        </is>
      </c>
      <c r="F634" s="7" t="inlineStr">
        <is>
          <t xml:space="preserve">М</t>
        </is>
      </c>
      <c r="G634" s="7" t="inlineStr">
        <is>
          <t xml:space="preserve">1</t>
        </is>
      </c>
      <c r="H634" s="8" t="n">
        <v>8605</v>
      </c>
      <c r="I634" s="23" t="n" hidden="false">
        <v>66.74</v>
      </c>
      <c r="J634" s="19" t="n" hidden="false">
        <v/>
      </c>
      <c r="K634" s="19" t="n" hidden="false">
        <f>I634+J634</f>
        <v>66.74</v>
      </c>
      <c r="L634" s="19" t="n" hidden="false">
        <f>ROUND(H634*I634,2)</f>
        <v>574297.7</v>
      </c>
      <c r="M634" s="19" t="n" hidden="false">
        <v/>
      </c>
      <c r="N634" s="19" t="n" hidden="false">
        <f>L634+M634</f>
        <v>574297.7</v>
      </c>
    </row>
    <row r="635" customFormat="false" hidden="false" outlineLevel="0" collapsed="false">
      <c r="A635" s="18" t="inlineStr">
        <is>
          <t xml:space="preserve">1.1.1.2.1.1.3.4.5</t>
        </is>
      </c>
      <c r="B635" s="18" t="inlineStr">
        <is>
          <t xml:space="preserve"/>
        </is>
      </c>
      <c r="C635" s="22" t="inlineStr">
        <is>
          <t xml:space="preserve">Кабель силовой ВВГнг(A)-LSLTx 3х4мм2, 1000В</t>
        </is>
      </c>
      <c r="D635" s="7" t="inlineStr">
        <is>
          <t xml:space="preserve"/>
        </is>
      </c>
      <c r="E635" s="7" t="inlineStr">
        <is>
          <t xml:space="preserve"/>
        </is>
      </c>
      <c r="F635" s="7" t="inlineStr">
        <is>
          <t xml:space="preserve">М</t>
        </is>
      </c>
      <c r="G635" s="7" t="inlineStr">
        <is>
          <t xml:space="preserve">1</t>
        </is>
      </c>
      <c r="H635" s="8" t="n">
        <v>2480</v>
      </c>
      <c r="I635" s="20" t="n" hidden="false">
        <v>183</v>
      </c>
      <c r="J635" s="19" t="n" hidden="false">
        <v/>
      </c>
      <c r="K635" s="19" t="n" hidden="false">
        <f>I635+J635</f>
        <v>183</v>
      </c>
      <c r="L635" s="19" t="n" hidden="false">
        <f>ROUND(H635*I635,2)</f>
        <v>453840</v>
      </c>
      <c r="M635" s="19" t="n" hidden="false">
        <v/>
      </c>
      <c r="N635" s="19" t="n" hidden="false">
        <f>L635+M635</f>
        <v>453840</v>
      </c>
    </row>
    <row r="636" customFormat="false" hidden="false" outlineLevel="0" collapsed="false">
      <c r="A636" s="18" t="inlineStr">
        <is>
          <t xml:space="preserve">1.1.1.2.1.1.3.4.6</t>
        </is>
      </c>
      <c r="B636" s="18" t="inlineStr">
        <is>
          <t xml:space="preserve"/>
        </is>
      </c>
      <c r="C636" s="22" t="inlineStr">
        <is>
          <t xml:space="preserve">Кабель силовой ВВГнг(A)-LSLTx 3х6мм2, 660В</t>
        </is>
      </c>
      <c r="D636" s="7" t="inlineStr">
        <is>
          <t xml:space="preserve"/>
        </is>
      </c>
      <c r="E636" s="7" t="inlineStr">
        <is>
          <t xml:space="preserve"/>
        </is>
      </c>
      <c r="F636" s="7" t="inlineStr">
        <is>
          <t xml:space="preserve">М</t>
        </is>
      </c>
      <c r="G636" s="7" t="inlineStr">
        <is>
          <t xml:space="preserve">1</t>
        </is>
      </c>
      <c r="H636" s="8" t="n">
        <v>890</v>
      </c>
      <c r="I636" s="23" t="n" hidden="false">
        <v>193.4</v>
      </c>
      <c r="J636" s="19" t="n" hidden="false">
        <v/>
      </c>
      <c r="K636" s="19" t="n" hidden="false">
        <f>I636+J636</f>
        <v>193.4</v>
      </c>
      <c r="L636" s="19" t="n" hidden="false">
        <f>ROUND(H636*I636,2)</f>
        <v>172126</v>
      </c>
      <c r="M636" s="19" t="n" hidden="false">
        <v/>
      </c>
      <c r="N636" s="19" t="n" hidden="false">
        <f>L636+M636</f>
        <v>172126</v>
      </c>
    </row>
    <row r="637" customFormat="false" hidden="false" outlineLevel="0" collapsed="false">
      <c r="A637" s="18" t="inlineStr">
        <is>
          <t xml:space="preserve">1.1.1.2.1.1.3.5</t>
        </is>
      </c>
      <c r="B637" s="18" t="inlineStr">
        <is>
          <t xml:space="preserve"/>
        </is>
      </c>
      <c r="C637" s="18" t="inlineStr">
        <is>
          <t xml:space="preserve">Затяжка кабеля, провода в трубу / 18-39 мм</t>
        </is>
      </c>
      <c r="D637" s="7" t="inlineStr">
        <is>
          <t xml:space="preserve">ЭМ 4.1
Поставщики: ООО "Богословский кабельный завод", Акционерное общество "Электрокабель" Кольчугинский завод"</t>
        </is>
      </c>
      <c r="E637" s="7" t="inlineStr">
        <is>
          <t xml:space="preserve">Выгружается из БО по объектам BIM-КЦ</t>
        </is>
      </c>
      <c r="F637" s="7" t="inlineStr">
        <is>
          <t xml:space="preserve">ПОГ М</t>
        </is>
      </c>
      <c r="G637" s="7" t="inlineStr">
        <is>
          <t xml:space="preserve">1</t>
        </is>
      </c>
      <c r="H637" s="8" t="n">
        <v>1650</v>
      </c>
      <c r="I637" s="19" t="n" hidden="false">
        <f>ROUND((L638+L639+L640+L641+L642+L643)/H637,2)</f>
        <v>229.4</v>
      </c>
      <c r="J637" s="20" t="n" hidden="false">
        <v>252.8</v>
      </c>
      <c r="K637" s="19" t="n" hidden="false">
        <f>I637+J637</f>
        <v>482.2</v>
      </c>
      <c r="L637" s="19" t="n" hidden="false">
        <f>ROUND(H637*I637,2)</f>
        <v>378510</v>
      </c>
      <c r="M637" s="19" t="n" hidden="false">
        <f>ROUND(H637*J637,2)</f>
        <v>417120</v>
      </c>
      <c r="N637" s="19" t="n" hidden="false">
        <f>L637+M637</f>
        <v>795630</v>
      </c>
    </row>
    <row r="638" customFormat="false" hidden="false" outlineLevel="0" collapsed="false">
      <c r="A638" s="18" t="inlineStr">
        <is>
          <t xml:space="preserve">1.1.1.2.1.1.3.5.1</t>
        </is>
      </c>
      <c r="B638" s="18" t="inlineStr">
        <is>
          <t xml:space="preserve"/>
        </is>
      </c>
      <c r="C638" s="22" t="inlineStr">
        <is>
          <t xml:space="preserve">Кабель силовой_ (Будет удален с 01.01.2024г.) / ВВГнг(А)-FRLSLTх / 5х6 мм</t>
        </is>
      </c>
      <c r="D638" s="7" t="inlineStr">
        <is>
          <t xml:space="preserve"/>
        </is>
      </c>
      <c r="E638" s="7" t="inlineStr">
        <is>
          <t xml:space="preserve"/>
        </is>
      </c>
      <c r="F638" s="7" t="inlineStr">
        <is>
          <t xml:space="preserve">ПОГ М</t>
        </is>
      </c>
      <c r="G638" s="7" t="inlineStr">
        <is>
          <t xml:space="preserve">1</t>
        </is>
      </c>
      <c r="H638" s="8" t="n">
        <v>320</v>
      </c>
      <c r="I638" s="23" t="n" hidden="false">
        <v>371.67</v>
      </c>
      <c r="J638" s="19" t="n" hidden="false">
        <v/>
      </c>
      <c r="K638" s="19" t="n" hidden="false">
        <f>I638+J638</f>
        <v>371.67</v>
      </c>
      <c r="L638" s="19" t="n" hidden="false">
        <f>ROUND(H638*I638,2)</f>
        <v>118934.4</v>
      </c>
      <c r="M638" s="19" t="n" hidden="false">
        <v/>
      </c>
      <c r="N638" s="19" t="n" hidden="false">
        <f>L638+M638</f>
        <v>118934.4</v>
      </c>
    </row>
    <row r="639" customFormat="false" hidden="false" outlineLevel="0" collapsed="false">
      <c r="A639" s="18" t="inlineStr">
        <is>
          <t xml:space="preserve">1.1.1.2.1.1.3.5.2</t>
        </is>
      </c>
      <c r="B639" s="18" t="inlineStr">
        <is>
          <t xml:space="preserve"/>
        </is>
      </c>
      <c r="C639" s="22" t="inlineStr">
        <is>
          <t xml:space="preserve">Кабель силовой_ (Будет удален с 01.01.2024г.) / ВВГнг(А)-LSLTx / 5х6 мм</t>
        </is>
      </c>
      <c r="D639" s="7" t="inlineStr">
        <is>
          <t xml:space="preserve"/>
        </is>
      </c>
      <c r="E639" s="7" t="inlineStr">
        <is>
          <t xml:space="preserve"/>
        </is>
      </c>
      <c r="F639" s="7" t="inlineStr">
        <is>
          <t xml:space="preserve">ПОГ М</t>
        </is>
      </c>
      <c r="G639" s="7" t="inlineStr">
        <is>
          <t xml:space="preserve">1</t>
        </is>
      </c>
      <c r="H639" s="8" t="n">
        <v>125</v>
      </c>
      <c r="I639" s="23" t="n" hidden="false">
        <v>341.2</v>
      </c>
      <c r="J639" s="19" t="n" hidden="false">
        <v/>
      </c>
      <c r="K639" s="19" t="n" hidden="false">
        <f>I639+J639</f>
        <v>341.2</v>
      </c>
      <c r="L639" s="19" t="n" hidden="false">
        <f>ROUND(H639*I639,2)</f>
        <v>42650</v>
      </c>
      <c r="M639" s="19" t="n" hidden="false">
        <v/>
      </c>
      <c r="N639" s="19" t="n" hidden="false">
        <f>L639+M639</f>
        <v>42650</v>
      </c>
    </row>
    <row r="640" customFormat="false" hidden="false" outlineLevel="0" collapsed="false">
      <c r="A640" s="18" t="inlineStr">
        <is>
          <t xml:space="preserve">1.1.1.2.1.1.3.5.3</t>
        </is>
      </c>
      <c r="B640" s="18" t="inlineStr">
        <is>
          <t xml:space="preserve"/>
        </is>
      </c>
      <c r="C640" s="22" t="inlineStr">
        <is>
          <t xml:space="preserve">Кабель силовой ВВГнг(A)-FRLS 3х6мм2, 660В</t>
        </is>
      </c>
      <c r="D640" s="7" t="inlineStr">
        <is>
          <t xml:space="preserve">FRLSLTx</t>
        </is>
      </c>
      <c r="E640" s="7" t="inlineStr">
        <is>
          <t xml:space="preserve"/>
        </is>
      </c>
      <c r="F640" s="7" t="inlineStr">
        <is>
          <t xml:space="preserve">М</t>
        </is>
      </c>
      <c r="G640" s="7" t="inlineStr">
        <is>
          <t xml:space="preserve">1</t>
        </is>
      </c>
      <c r="H640" s="8" t="n">
        <v>400</v>
      </c>
      <c r="I640" s="23" t="n" hidden="false">
        <v>183.71</v>
      </c>
      <c r="J640" s="19" t="n" hidden="false">
        <v/>
      </c>
      <c r="K640" s="19" t="n" hidden="false">
        <f>I640+J640</f>
        <v>183.71</v>
      </c>
      <c r="L640" s="19" t="n" hidden="false">
        <f>ROUND(H640*I640,2)</f>
        <v>73484</v>
      </c>
      <c r="M640" s="19" t="n" hidden="false">
        <v/>
      </c>
      <c r="N640" s="19" t="n" hidden="false">
        <f>L640+M640</f>
        <v>73484</v>
      </c>
    </row>
    <row r="641" customFormat="false" hidden="false" outlineLevel="0" collapsed="false">
      <c r="A641" s="18" t="inlineStr">
        <is>
          <t xml:space="preserve">1.1.1.2.1.1.3.5.4</t>
        </is>
      </c>
      <c r="B641" s="18" t="inlineStr">
        <is>
          <t xml:space="preserve"/>
        </is>
      </c>
      <c r="C641" s="22" t="inlineStr">
        <is>
          <t xml:space="preserve">Кабель силовой ВВГнг(A)-LS 3х10мм2, 660В</t>
        </is>
      </c>
      <c r="D641" s="7" t="inlineStr">
        <is>
          <t xml:space="preserve">LSLTx</t>
        </is>
      </c>
      <c r="E641" s="7" t="inlineStr">
        <is>
          <t xml:space="preserve"/>
        </is>
      </c>
      <c r="F641" s="7" t="inlineStr">
        <is>
          <t xml:space="preserve">М</t>
        </is>
      </c>
      <c r="G641" s="7" t="inlineStr">
        <is>
          <t xml:space="preserve">1</t>
        </is>
      </c>
      <c r="H641" s="8" t="n">
        <v>140</v>
      </c>
      <c r="I641" s="23" t="n" hidden="false">
        <v>316.75</v>
      </c>
      <c r="J641" s="19" t="n" hidden="false">
        <v/>
      </c>
      <c r="K641" s="19" t="n" hidden="false">
        <f>I641+J641</f>
        <v>316.75</v>
      </c>
      <c r="L641" s="19" t="n" hidden="false">
        <f>ROUND(H641*I641,2)</f>
        <v>44345</v>
      </c>
      <c r="M641" s="19" t="n" hidden="false">
        <v/>
      </c>
      <c r="N641" s="19" t="n" hidden="false">
        <f>L641+M641</f>
        <v>44345</v>
      </c>
    </row>
    <row r="642" customFormat="false" hidden="false" outlineLevel="0" collapsed="false">
      <c r="A642" s="18" t="inlineStr">
        <is>
          <t xml:space="preserve">1.1.1.2.1.1.3.5.5</t>
        </is>
      </c>
      <c r="B642" s="18" t="inlineStr">
        <is>
          <t xml:space="preserve"/>
        </is>
      </c>
      <c r="C642" s="22" t="inlineStr">
        <is>
          <t xml:space="preserve">Кабель силовой ВВГнг(A)-FRLSLTx 5х4мм2, 660В</t>
        </is>
      </c>
      <c r="D642" s="7" t="inlineStr">
        <is>
          <t xml:space="preserve"/>
        </is>
      </c>
      <c r="E642" s="7" t="inlineStr">
        <is>
          <t xml:space="preserve"/>
        </is>
      </c>
      <c r="F642" s="7" t="inlineStr">
        <is>
          <t xml:space="preserve">М</t>
        </is>
      </c>
      <c r="G642" s="7" t="inlineStr">
        <is>
          <t xml:space="preserve">1</t>
        </is>
      </c>
      <c r="H642" s="8" t="n">
        <v>560</v>
      </c>
      <c r="I642" s="23" t="n" hidden="false">
        <v>140.79</v>
      </c>
      <c r="J642" s="19" t="n" hidden="false">
        <v/>
      </c>
      <c r="K642" s="19" t="n" hidden="false">
        <f>I642+J642</f>
        <v>140.79</v>
      </c>
      <c r="L642" s="19" t="n" hidden="false">
        <f>ROUND(H642*I642,2)</f>
        <v>78842.4</v>
      </c>
      <c r="M642" s="19" t="n" hidden="false">
        <v/>
      </c>
      <c r="N642" s="19" t="n" hidden="false">
        <f>L642+M642</f>
        <v>78842.4</v>
      </c>
    </row>
    <row r="643" customFormat="false" hidden="false" outlineLevel="0" collapsed="false">
      <c r="A643" s="18" t="inlineStr">
        <is>
          <t xml:space="preserve">1.1.1.2.1.1.3.5.6</t>
        </is>
      </c>
      <c r="B643" s="18" t="inlineStr">
        <is>
          <t xml:space="preserve"/>
        </is>
      </c>
      <c r="C643" s="22" t="inlineStr">
        <is>
          <t xml:space="preserve">Кабель силовой ВВГнг(A)-LSLTx 5х4мм2, 660В</t>
        </is>
      </c>
      <c r="D643" s="7" t="inlineStr">
        <is>
          <t xml:space="preserve"/>
        </is>
      </c>
      <c r="E643" s="7" t="inlineStr">
        <is>
          <t xml:space="preserve"/>
        </is>
      </c>
      <c r="F643" s="7" t="inlineStr">
        <is>
          <t xml:space="preserve">М</t>
        </is>
      </c>
      <c r="G643" s="7" t="inlineStr">
        <is>
          <t xml:space="preserve">1</t>
        </is>
      </c>
      <c r="H643" s="8" t="n">
        <v>105</v>
      </c>
      <c r="I643" s="23" t="n" hidden="false">
        <v>192.91</v>
      </c>
      <c r="J643" s="19" t="n" hidden="false">
        <v/>
      </c>
      <c r="K643" s="19" t="n" hidden="false">
        <f>I643+J643</f>
        <v>192.91</v>
      </c>
      <c r="L643" s="19" t="n" hidden="false">
        <f>ROUND(H643*I643,2)</f>
        <v>20255.55</v>
      </c>
      <c r="M643" s="19" t="n" hidden="false">
        <v/>
      </c>
      <c r="N643" s="19" t="n" hidden="false">
        <f>L643+M643</f>
        <v>20255.55</v>
      </c>
    </row>
    <row r="644" customFormat="false" hidden="false" outlineLevel="0" collapsed="false">
      <c r="A644" s="18" t="inlineStr">
        <is>
          <t xml:space="preserve">1.1.1.2.1.1.3.6</t>
        </is>
      </c>
      <c r="B644" s="18" t="inlineStr">
        <is>
          <t xml:space="preserve"/>
        </is>
      </c>
      <c r="C644" s="18" t="inlineStr">
        <is>
          <t xml:space="preserve">Затяжка кабеля, провода в трубу / 18-39 мм</t>
        </is>
      </c>
      <c r="D644" s="7" t="inlineStr">
        <is>
          <t xml:space="preserve">ЭМ 4.2
Поставщики: ООО "Богословский кабельный завод", Акционерное общество "Электрокабель" Кольчугинский завод"</t>
        </is>
      </c>
      <c r="E644" s="7" t="inlineStr">
        <is>
          <t xml:space="preserve">Выгружается из БО по объектам BIM-КЦ</t>
        </is>
      </c>
      <c r="F644" s="7" t="inlineStr">
        <is>
          <t xml:space="preserve">ПОГ М</t>
        </is>
      </c>
      <c r="G644" s="7" t="inlineStr">
        <is>
          <t xml:space="preserve">1</t>
        </is>
      </c>
      <c r="H644" s="8" t="n">
        <v>5455</v>
      </c>
      <c r="I644" s="19" t="n" hidden="false">
        <f>ROUND((L645+L646+L647+L648+L649+L650)/H644,2)</f>
        <v>279.28</v>
      </c>
      <c r="J644" s="20" t="n" hidden="false">
        <v>252.8</v>
      </c>
      <c r="K644" s="19" t="n" hidden="false">
        <f>I644+J644</f>
        <v>532.08</v>
      </c>
      <c r="L644" s="19" t="n" hidden="false">
        <f>ROUND(H644*I644,2)</f>
        <v>1523472.4</v>
      </c>
      <c r="M644" s="19" t="n" hidden="false">
        <f>ROUND(H644*J644,2)</f>
        <v>1379024</v>
      </c>
      <c r="N644" s="19" t="n" hidden="false">
        <f>L644+M644</f>
        <v>2902496.4</v>
      </c>
    </row>
    <row r="645" customFormat="false" hidden="false" outlineLevel="0" collapsed="false">
      <c r="A645" s="18" t="inlineStr">
        <is>
          <t xml:space="preserve">1.1.1.2.1.1.3.6.1</t>
        </is>
      </c>
      <c r="B645" s="18" t="inlineStr">
        <is>
          <t xml:space="preserve"/>
        </is>
      </c>
      <c r="C645" s="22" t="inlineStr">
        <is>
          <t xml:space="preserve">Кабель силовой ВВГнг(A)-FRLS 3х6мм2, 660В</t>
        </is>
      </c>
      <c r="D645" s="7" t="inlineStr">
        <is>
          <t xml:space="preserve"/>
        </is>
      </c>
      <c r="E645" s="7" t="inlineStr">
        <is>
          <t xml:space="preserve"/>
        </is>
      </c>
      <c r="F645" s="7" t="inlineStr">
        <is>
          <t xml:space="preserve">М</t>
        </is>
      </c>
      <c r="G645" s="7" t="inlineStr">
        <is>
          <t xml:space="preserve">1</t>
        </is>
      </c>
      <c r="H645" s="8" t="n">
        <v>260</v>
      </c>
      <c r="I645" s="23" t="n" hidden="false">
        <v>183.71</v>
      </c>
      <c r="J645" s="19" t="n" hidden="false">
        <v/>
      </c>
      <c r="K645" s="19" t="n" hidden="false">
        <f>I645+J645</f>
        <v>183.71</v>
      </c>
      <c r="L645" s="19" t="n" hidden="false">
        <f>ROUND(H645*I645,2)</f>
        <v>47764.6</v>
      </c>
      <c r="M645" s="19" t="n" hidden="false">
        <v/>
      </c>
      <c r="N645" s="19" t="n" hidden="false">
        <f>L645+M645</f>
        <v>47764.6</v>
      </c>
    </row>
    <row r="646" customFormat="false" hidden="false" outlineLevel="0" collapsed="false">
      <c r="A646" s="18" t="inlineStr">
        <is>
          <t xml:space="preserve">1.1.1.2.1.1.3.6.2</t>
        </is>
      </c>
      <c r="B646" s="18" t="inlineStr">
        <is>
          <t xml:space="preserve"/>
        </is>
      </c>
      <c r="C646" s="22" t="inlineStr">
        <is>
          <t xml:space="preserve">Кабель силовой ВВГнг(A)-LS 3х10мм2, 660В</t>
        </is>
      </c>
      <c r="D646" s="7" t="inlineStr">
        <is>
          <t xml:space="preserve"/>
        </is>
      </c>
      <c r="E646" s="7" t="inlineStr">
        <is>
          <t xml:space="preserve"/>
        </is>
      </c>
      <c r="F646" s="7" t="inlineStr">
        <is>
          <t xml:space="preserve">М</t>
        </is>
      </c>
      <c r="G646" s="7" t="inlineStr">
        <is>
          <t xml:space="preserve">1</t>
        </is>
      </c>
      <c r="H646" s="8" t="n">
        <v>940</v>
      </c>
      <c r="I646" s="23" t="n" hidden="false">
        <v>316.75</v>
      </c>
      <c r="J646" s="19" t="n" hidden="false">
        <v/>
      </c>
      <c r="K646" s="19" t="n" hidden="false">
        <f>I646+J646</f>
        <v>316.75</v>
      </c>
      <c r="L646" s="19" t="n" hidden="false">
        <f>ROUND(H646*I646,2)</f>
        <v>297745</v>
      </c>
      <c r="M646" s="19" t="n" hidden="false">
        <v/>
      </c>
      <c r="N646" s="19" t="n" hidden="false">
        <f>L646+M646</f>
        <v>297745</v>
      </c>
    </row>
    <row r="647" customFormat="false" hidden="false" outlineLevel="0" collapsed="false">
      <c r="A647" s="18" t="inlineStr">
        <is>
          <t xml:space="preserve">1.1.1.2.1.1.3.6.3</t>
        </is>
      </c>
      <c r="B647" s="18" t="inlineStr">
        <is>
          <t xml:space="preserve"/>
        </is>
      </c>
      <c r="C647" s="22" t="inlineStr">
        <is>
          <t xml:space="preserve">Кабель силовой ВВГнг(A)-FRLSLTx 5х4мм2, 660В</t>
        </is>
      </c>
      <c r="D647" s="7" t="inlineStr">
        <is>
          <t xml:space="preserve"/>
        </is>
      </c>
      <c r="E647" s="7" t="inlineStr">
        <is>
          <t xml:space="preserve"/>
        </is>
      </c>
      <c r="F647" s="7" t="inlineStr">
        <is>
          <t xml:space="preserve">М</t>
        </is>
      </c>
      <c r="G647" s="7" t="inlineStr">
        <is>
          <t xml:space="preserve">1</t>
        </is>
      </c>
      <c r="H647" s="8" t="n">
        <v>1225</v>
      </c>
      <c r="I647" s="23" t="n" hidden="false">
        <v>140.79</v>
      </c>
      <c r="J647" s="19" t="n" hidden="false">
        <v/>
      </c>
      <c r="K647" s="19" t="n" hidden="false">
        <f>I647+J647</f>
        <v>140.79</v>
      </c>
      <c r="L647" s="19" t="n" hidden="false">
        <f>ROUND(H647*I647,2)</f>
        <v>172467.75</v>
      </c>
      <c r="M647" s="19" t="n" hidden="false">
        <v/>
      </c>
      <c r="N647" s="19" t="n" hidden="false">
        <f>L647+M647</f>
        <v>172467.75</v>
      </c>
    </row>
    <row r="648" customFormat="false" hidden="false" outlineLevel="0" collapsed="false">
      <c r="A648" s="18" t="inlineStr">
        <is>
          <t xml:space="preserve">1.1.1.2.1.1.3.6.4</t>
        </is>
      </c>
      <c r="B648" s="18" t="inlineStr">
        <is>
          <t xml:space="preserve"/>
        </is>
      </c>
      <c r="C648" s="22" t="inlineStr">
        <is>
          <t xml:space="preserve">Кабель силовой ВВГнг(A)-FRLSLTx 5х6мм2, 660В</t>
        </is>
      </c>
      <c r="D648" s="7" t="inlineStr">
        <is>
          <t xml:space="preserve"/>
        </is>
      </c>
      <c r="E648" s="7" t="inlineStr">
        <is>
          <t xml:space="preserve"/>
        </is>
      </c>
      <c r="F648" s="7" t="inlineStr">
        <is>
          <t xml:space="preserve">М</t>
        </is>
      </c>
      <c r="G648" s="7" t="inlineStr">
        <is>
          <t xml:space="preserve">1</t>
        </is>
      </c>
      <c r="H648" s="8" t="n">
        <v>1675</v>
      </c>
      <c r="I648" s="23" t="n" hidden="false">
        <v>341.61</v>
      </c>
      <c r="J648" s="19" t="n" hidden="false">
        <v/>
      </c>
      <c r="K648" s="19" t="n" hidden="false">
        <f>I648+J648</f>
        <v>341.61</v>
      </c>
      <c r="L648" s="19" t="n" hidden="false">
        <f>ROUND(H648*I648,2)</f>
        <v>572196.75</v>
      </c>
      <c r="M648" s="19" t="n" hidden="false">
        <v/>
      </c>
      <c r="N648" s="19" t="n" hidden="false">
        <f>L648+M648</f>
        <v>572196.75</v>
      </c>
    </row>
    <row r="649" customFormat="false" hidden="false" outlineLevel="0" collapsed="false">
      <c r="A649" s="18" t="inlineStr">
        <is>
          <t xml:space="preserve">1.1.1.2.1.1.3.6.5</t>
        </is>
      </c>
      <c r="B649" s="18" t="inlineStr">
        <is>
          <t xml:space="preserve"/>
        </is>
      </c>
      <c r="C649" s="22" t="inlineStr">
        <is>
          <t xml:space="preserve">Кабель силовой ВВГнг(A)-LSLTx 5х4мм2, 660В</t>
        </is>
      </c>
      <c r="D649" s="7" t="inlineStr">
        <is>
          <t xml:space="preserve"/>
        </is>
      </c>
      <c r="E649" s="7" t="inlineStr">
        <is>
          <t xml:space="preserve"/>
        </is>
      </c>
      <c r="F649" s="7" t="inlineStr">
        <is>
          <t xml:space="preserve">М</t>
        </is>
      </c>
      <c r="G649" s="7" t="inlineStr">
        <is>
          <t xml:space="preserve">1</t>
        </is>
      </c>
      <c r="H649" s="8" t="n">
        <v>630</v>
      </c>
      <c r="I649" s="23" t="n" hidden="false">
        <v>192.91</v>
      </c>
      <c r="J649" s="19" t="n" hidden="false">
        <v/>
      </c>
      <c r="K649" s="19" t="n" hidden="false">
        <f>I649+J649</f>
        <v>192.91</v>
      </c>
      <c r="L649" s="19" t="n" hidden="false">
        <f>ROUND(H649*I649,2)</f>
        <v>121533.3</v>
      </c>
      <c r="M649" s="19" t="n" hidden="false">
        <v/>
      </c>
      <c r="N649" s="19" t="n" hidden="false">
        <f>L649+M649</f>
        <v>121533.3</v>
      </c>
    </row>
    <row r="650" customFormat="false" hidden="false" outlineLevel="0" collapsed="false">
      <c r="A650" s="18" t="inlineStr">
        <is>
          <t xml:space="preserve">1.1.1.2.1.1.3.6.6</t>
        </is>
      </c>
      <c r="B650" s="18" t="inlineStr">
        <is>
          <t xml:space="preserve"/>
        </is>
      </c>
      <c r="C650" s="22" t="inlineStr">
        <is>
          <t xml:space="preserve">Кабель силовой ВВГнг(A)-LSLTx 5х6мм2, 1000В</t>
        </is>
      </c>
      <c r="D650" s="7" t="inlineStr">
        <is>
          <t xml:space="preserve"/>
        </is>
      </c>
      <c r="E650" s="7" t="inlineStr">
        <is>
          <t xml:space="preserve"/>
        </is>
      </c>
      <c r="F650" s="7" t="inlineStr">
        <is>
          <t xml:space="preserve">М</t>
        </is>
      </c>
      <c r="G650" s="7" t="inlineStr">
        <is>
          <t xml:space="preserve">1</t>
        </is>
      </c>
      <c r="H650" s="8" t="n">
        <v>725</v>
      </c>
      <c r="I650" s="20" t="n" hidden="false">
        <v>430</v>
      </c>
      <c r="J650" s="19" t="n" hidden="false">
        <v/>
      </c>
      <c r="K650" s="19" t="n" hidden="false">
        <f>I650+J650</f>
        <v>430</v>
      </c>
      <c r="L650" s="19" t="n" hidden="false">
        <f>ROUND(H650*I650,2)</f>
        <v>311750</v>
      </c>
      <c r="M650" s="19" t="n" hidden="false">
        <v/>
      </c>
      <c r="N650" s="19" t="n" hidden="false">
        <f>L650+M650</f>
        <v>311750</v>
      </c>
    </row>
    <row r="651" customFormat="false" hidden="false" outlineLevel="0" collapsed="false">
      <c r="A651" s="18" t="inlineStr">
        <is>
          <t xml:space="preserve">1.1.1.2.1.1.3.7</t>
        </is>
      </c>
      <c r="B651" s="18" t="inlineStr">
        <is>
          <t xml:space="preserve"/>
        </is>
      </c>
      <c r="C651" s="18" t="inlineStr">
        <is>
          <t xml:space="preserve">Затяжка кабеля, провода в трубу / 40-69 мм</t>
        </is>
      </c>
      <c r="D651" s="7" t="inlineStr">
        <is>
          <t xml:space="preserve">ЭМ 4.1
Поставщики: ООО "Богословский кабельный завод", Акционерное общество "Электрокабель" Кольчугинский завод"</t>
        </is>
      </c>
      <c r="E651" s="7" t="inlineStr">
        <is>
          <t xml:space="preserve">Выгружается из БО по объектам BIM-КЦ</t>
        </is>
      </c>
      <c r="F651" s="7" t="inlineStr">
        <is>
          <t xml:space="preserve">ПОГ М</t>
        </is>
      </c>
      <c r="G651" s="7" t="inlineStr">
        <is>
          <t xml:space="preserve">1</t>
        </is>
      </c>
      <c r="H651" s="8" t="n">
        <v>390</v>
      </c>
      <c r="I651" s="19" t="n" hidden="false">
        <f>ROUND((L652+L653)/H651,2)</f>
        <v>639.33</v>
      </c>
      <c r="J651" s="20" t="n" hidden="false">
        <v>264</v>
      </c>
      <c r="K651" s="19" t="n" hidden="false">
        <f>I651+J651</f>
        <v>903.33</v>
      </c>
      <c r="L651" s="19" t="n" hidden="false">
        <f>ROUND(H651*I651,2)</f>
        <v>249338.7</v>
      </c>
      <c r="M651" s="19" t="n" hidden="false">
        <f>ROUND(H651*J651,2)</f>
        <v>102960</v>
      </c>
      <c r="N651" s="19" t="n" hidden="false">
        <f>L651+M651</f>
        <v>352298.7</v>
      </c>
    </row>
    <row r="652" customFormat="false" hidden="false" outlineLevel="0" collapsed="false">
      <c r="A652" s="18" t="inlineStr">
        <is>
          <t xml:space="preserve">1.1.1.2.1.1.3.7.1</t>
        </is>
      </c>
      <c r="B652" s="18" t="inlineStr">
        <is>
          <t xml:space="preserve"/>
        </is>
      </c>
      <c r="C652" s="22" t="inlineStr">
        <is>
          <t xml:space="preserve">Кабель силовой ВВГнг(A)-LSLTx 5х10мм2, 1000В</t>
        </is>
      </c>
      <c r="D652" s="7" t="inlineStr">
        <is>
          <t xml:space="preserve"/>
        </is>
      </c>
      <c r="E652" s="7" t="inlineStr">
        <is>
          <t xml:space="preserve"/>
        </is>
      </c>
      <c r="F652" s="7" t="inlineStr">
        <is>
          <t xml:space="preserve">М</t>
        </is>
      </c>
      <c r="G652" s="7" t="inlineStr">
        <is>
          <t xml:space="preserve">1</t>
        </is>
      </c>
      <c r="H652" s="8" t="n">
        <v>250</v>
      </c>
      <c r="I652" s="20" t="n" hidden="false">
        <v>709</v>
      </c>
      <c r="J652" s="19" t="n" hidden="false">
        <v/>
      </c>
      <c r="K652" s="19" t="n" hidden="false">
        <f>I652+J652</f>
        <v>709</v>
      </c>
      <c r="L652" s="19" t="n" hidden="false">
        <f>ROUND(H652*I652,2)</f>
        <v>177250</v>
      </c>
      <c r="M652" s="19" t="n" hidden="false">
        <v/>
      </c>
      <c r="N652" s="19" t="n" hidden="false">
        <f>L652+M652</f>
        <v>177250</v>
      </c>
    </row>
    <row r="653" customFormat="false" hidden="false" outlineLevel="0" collapsed="false">
      <c r="A653" s="18" t="inlineStr">
        <is>
          <t xml:space="preserve">1.1.1.2.1.1.3.7.2</t>
        </is>
      </c>
      <c r="B653" s="18" t="inlineStr">
        <is>
          <t xml:space="preserve"/>
        </is>
      </c>
      <c r="C653" s="22" t="inlineStr">
        <is>
          <t xml:space="preserve">Кабель силовой ВВГнг(A)-LS 3х16мм2, 660В</t>
        </is>
      </c>
      <c r="D653" s="7" t="inlineStr">
        <is>
          <t xml:space="preserve">LSLTx</t>
        </is>
      </c>
      <c r="E653" s="7" t="inlineStr">
        <is>
          <t xml:space="preserve"/>
        </is>
      </c>
      <c r="F653" s="7" t="inlineStr">
        <is>
          <t xml:space="preserve">М</t>
        </is>
      </c>
      <c r="G653" s="7" t="inlineStr">
        <is>
          <t xml:space="preserve">1</t>
        </is>
      </c>
      <c r="H653" s="8" t="n">
        <v>140</v>
      </c>
      <c r="I653" s="23" t="n" hidden="false">
        <v>514.93</v>
      </c>
      <c r="J653" s="19" t="n" hidden="false">
        <v/>
      </c>
      <c r="K653" s="19" t="n" hidden="false">
        <f>I653+J653</f>
        <v>514.93</v>
      </c>
      <c r="L653" s="19" t="n" hidden="false">
        <f>ROUND(H653*I653,2)</f>
        <v>72090.2</v>
      </c>
      <c r="M653" s="19" t="n" hidden="false">
        <v/>
      </c>
      <c r="N653" s="19" t="n" hidden="false">
        <f>L653+M653</f>
        <v>72090.2</v>
      </c>
    </row>
    <row r="654" customFormat="false" hidden="false" outlineLevel="0" collapsed="false">
      <c r="A654" s="18" t="inlineStr">
        <is>
          <t xml:space="preserve">1.1.1.2.1.1.3.8</t>
        </is>
      </c>
      <c r="B654" s="18" t="inlineStr">
        <is>
          <t xml:space="preserve"/>
        </is>
      </c>
      <c r="C654" s="18" t="inlineStr">
        <is>
          <t xml:space="preserve">Затяжка кабеля, провода в трубу / 40-69 мм</t>
        </is>
      </c>
      <c r="D654" s="7" t="inlineStr">
        <is>
          <t xml:space="preserve">ЭМ 4.2
Поставщики: ООО "Богословский кабельный завод", Акционерное общество "Электрокабель" Кольчугинский завод"</t>
        </is>
      </c>
      <c r="E654" s="7" t="inlineStr">
        <is>
          <t xml:space="preserve">Выгружается из БО по объектам BIM-КЦ</t>
        </is>
      </c>
      <c r="F654" s="7" t="inlineStr">
        <is>
          <t xml:space="preserve">ПОГ М</t>
        </is>
      </c>
      <c r="G654" s="7" t="inlineStr">
        <is>
          <t xml:space="preserve">1</t>
        </is>
      </c>
      <c r="H654" s="8" t="n">
        <v>850</v>
      </c>
      <c r="I654" s="19" t="n" hidden="false">
        <f>ROUND((L655+L656+L657)/H654,2)</f>
        <v>644.43</v>
      </c>
      <c r="J654" s="20" t="n" hidden="false">
        <v>264</v>
      </c>
      <c r="K654" s="19" t="n" hidden="false">
        <f>I654+J654</f>
        <v>908.43</v>
      </c>
      <c r="L654" s="19" t="n" hidden="false">
        <f>ROUND(H654*I654,2)</f>
        <v>547765.5</v>
      </c>
      <c r="M654" s="19" t="n" hidden="false">
        <f>ROUND(H654*J654,2)</f>
        <v>224400</v>
      </c>
      <c r="N654" s="19" t="n" hidden="false">
        <f>L654+M654</f>
        <v>772165.5</v>
      </c>
    </row>
    <row r="655" customFormat="false" hidden="false" outlineLevel="0" collapsed="false">
      <c r="A655" s="18" t="inlineStr">
        <is>
          <t xml:space="preserve">1.1.1.2.1.1.3.8.1</t>
        </is>
      </c>
      <c r="B655" s="18" t="inlineStr">
        <is>
          <t xml:space="preserve"/>
        </is>
      </c>
      <c r="C655" s="22" t="inlineStr">
        <is>
          <t xml:space="preserve">Кабель силовой ВВГнг(A)-FRLS 5х10мм2, 660В</t>
        </is>
      </c>
      <c r="D655" s="7" t="inlineStr">
        <is>
          <t xml:space="preserve"/>
        </is>
      </c>
      <c r="E655" s="7" t="inlineStr">
        <is>
          <t xml:space="preserve"/>
        </is>
      </c>
      <c r="F655" s="7" t="inlineStr">
        <is>
          <t xml:space="preserve">М</t>
        </is>
      </c>
      <c r="G655" s="7" t="inlineStr">
        <is>
          <t xml:space="preserve">1</t>
        </is>
      </c>
      <c r="H655" s="8" t="n">
        <v>180</v>
      </c>
      <c r="I655" s="23" t="n" hidden="false">
        <v>555.01</v>
      </c>
      <c r="J655" s="19" t="n" hidden="false">
        <v/>
      </c>
      <c r="K655" s="19" t="n" hidden="false">
        <f>I655+J655</f>
        <v>555.01</v>
      </c>
      <c r="L655" s="19" t="n" hidden="false">
        <f>ROUND(H655*I655,2)</f>
        <v>99901.8</v>
      </c>
      <c r="M655" s="19" t="n" hidden="false">
        <v/>
      </c>
      <c r="N655" s="19" t="n" hidden="false">
        <f>L655+M655</f>
        <v>99901.8</v>
      </c>
    </row>
    <row r="656" customFormat="false" hidden="false" outlineLevel="0" collapsed="false">
      <c r="A656" s="18" t="inlineStr">
        <is>
          <t xml:space="preserve">1.1.1.2.1.1.3.8.2</t>
        </is>
      </c>
      <c r="B656" s="18" t="inlineStr">
        <is>
          <t xml:space="preserve"/>
        </is>
      </c>
      <c r="C656" s="22" t="inlineStr">
        <is>
          <t xml:space="preserve">Кабель силовой ВВГнг(A)-LSLTx 5х10мм2, 1000В</t>
        </is>
      </c>
      <c r="D656" s="7" t="inlineStr">
        <is>
          <t xml:space="preserve"/>
        </is>
      </c>
      <c r="E656" s="7" t="inlineStr">
        <is>
          <t xml:space="preserve"/>
        </is>
      </c>
      <c r="F656" s="7" t="inlineStr">
        <is>
          <t xml:space="preserve">М</t>
        </is>
      </c>
      <c r="G656" s="7" t="inlineStr">
        <is>
          <t xml:space="preserve">1</t>
        </is>
      </c>
      <c r="H656" s="8" t="n">
        <v>530</v>
      </c>
      <c r="I656" s="20" t="n" hidden="false">
        <v>709</v>
      </c>
      <c r="J656" s="19" t="n" hidden="false">
        <v/>
      </c>
      <c r="K656" s="19" t="n" hidden="false">
        <f>I656+J656</f>
        <v>709</v>
      </c>
      <c r="L656" s="19" t="n" hidden="false">
        <f>ROUND(H656*I656,2)</f>
        <v>375770</v>
      </c>
      <c r="M656" s="19" t="n" hidden="false">
        <v/>
      </c>
      <c r="N656" s="19" t="n" hidden="false">
        <f>L656+M656</f>
        <v>375770</v>
      </c>
    </row>
    <row r="657" customFormat="false" hidden="false" outlineLevel="0" collapsed="false">
      <c r="A657" s="18" t="inlineStr">
        <is>
          <t xml:space="preserve">1.1.1.2.1.1.3.8.3</t>
        </is>
      </c>
      <c r="B657" s="18" t="inlineStr">
        <is>
          <t xml:space="preserve"/>
        </is>
      </c>
      <c r="C657" s="22" t="inlineStr">
        <is>
          <t xml:space="preserve">Кабель силовой ВВГнг(A)-LS 3х16мм2, 660В</t>
        </is>
      </c>
      <c r="D657" s="7" t="inlineStr">
        <is>
          <t xml:space="preserve"/>
        </is>
      </c>
      <c r="E657" s="7" t="inlineStr">
        <is>
          <t xml:space="preserve"/>
        </is>
      </c>
      <c r="F657" s="7" t="inlineStr">
        <is>
          <t xml:space="preserve">М</t>
        </is>
      </c>
      <c r="G657" s="7" t="inlineStr">
        <is>
          <t xml:space="preserve">1</t>
        </is>
      </c>
      <c r="H657" s="8" t="n">
        <v>140</v>
      </c>
      <c r="I657" s="23" t="n" hidden="false">
        <v>514.93</v>
      </c>
      <c r="J657" s="19" t="n" hidden="false">
        <v/>
      </c>
      <c r="K657" s="19" t="n" hidden="false">
        <f>I657+J657</f>
        <v>514.93</v>
      </c>
      <c r="L657" s="19" t="n" hidden="false">
        <f>ROUND(H657*I657,2)</f>
        <v>72090.2</v>
      </c>
      <c r="M657" s="19" t="n" hidden="false">
        <v/>
      </c>
      <c r="N657" s="19" t="n" hidden="false">
        <f>L657+M657</f>
        <v>72090.2</v>
      </c>
    </row>
    <row r="658" customFormat="false" hidden="false" outlineLevel="0" collapsed="false">
      <c r="A658" s="18" t="inlineStr">
        <is>
          <t xml:space="preserve">1.1.1.2.1.1.3.9</t>
        </is>
      </c>
      <c r="B658" s="18" t="inlineStr">
        <is>
          <t xml:space="preserve"/>
        </is>
      </c>
      <c r="C658" s="18" t="inlineStr">
        <is>
          <t xml:space="preserve">Затяжка кабеля, провода в трубу / 70-124 мм</t>
        </is>
      </c>
      <c r="D658" s="7" t="inlineStr">
        <is>
          <t xml:space="preserve">ЭМ 4.2
Поставщики: ООО "Богословский кабельный завод", Акционерное общество "Электрокабель" Кольчугинский завод"</t>
        </is>
      </c>
      <c r="E658" s="7" t="inlineStr">
        <is>
          <t xml:space="preserve">Выгружается из БО по объектам BIM-КЦ</t>
        </is>
      </c>
      <c r="F658" s="7" t="inlineStr">
        <is>
          <t xml:space="preserve">ПОГ М</t>
        </is>
      </c>
      <c r="G658" s="7" t="inlineStr">
        <is>
          <t xml:space="preserve">1</t>
        </is>
      </c>
      <c r="H658" s="8" t="n">
        <v>1735</v>
      </c>
      <c r="I658" s="19" t="n" hidden="false">
        <f>ROUND((L659+L660)/H658,2)</f>
        <v>905.3</v>
      </c>
      <c r="J658" s="20" t="n" hidden="false">
        <v>383.6</v>
      </c>
      <c r="K658" s="19" t="n" hidden="false">
        <f>I658+J658</f>
        <v>1288.9</v>
      </c>
      <c r="L658" s="19" t="n" hidden="false">
        <f>ROUND(H658*I658,2)</f>
        <v>1570695.5</v>
      </c>
      <c r="M658" s="19" t="n" hidden="false">
        <f>ROUND(H658*J658,2)</f>
        <v>665546</v>
      </c>
      <c r="N658" s="19" t="n" hidden="false">
        <f>L658+M658</f>
        <v>2236241.5</v>
      </c>
    </row>
    <row r="659" customFormat="false" hidden="false" outlineLevel="0" collapsed="false">
      <c r="A659" s="18" t="inlineStr">
        <is>
          <t xml:space="preserve">1.1.1.2.1.1.3.9.1</t>
        </is>
      </c>
      <c r="B659" s="18" t="inlineStr">
        <is>
          <t xml:space="preserve"/>
        </is>
      </c>
      <c r="C659" s="22" t="inlineStr">
        <is>
          <t xml:space="preserve">Кабель силовой ВВГнг(A)-LSLTx 5х16мм2, 660В</t>
        </is>
      </c>
      <c r="D659" s="7" t="inlineStr">
        <is>
          <t xml:space="preserve"/>
        </is>
      </c>
      <c r="E659" s="7" t="inlineStr">
        <is>
          <t xml:space="preserve"/>
        </is>
      </c>
      <c r="F659" s="7" t="inlineStr">
        <is>
          <t xml:space="preserve">М</t>
        </is>
      </c>
      <c r="G659" s="7" t="inlineStr">
        <is>
          <t xml:space="preserve">1</t>
        </is>
      </c>
      <c r="H659" s="8" t="n">
        <v>1185</v>
      </c>
      <c r="I659" s="23" t="n" hidden="false">
        <v>907.23</v>
      </c>
      <c r="J659" s="19" t="n" hidden="false">
        <v/>
      </c>
      <c r="K659" s="19" t="n" hidden="false">
        <f>I659+J659</f>
        <v>907.23</v>
      </c>
      <c r="L659" s="19" t="n" hidden="false">
        <f>ROUND(H659*I659,2)</f>
        <v>1075067.55</v>
      </c>
      <c r="M659" s="19" t="n" hidden="false">
        <v/>
      </c>
      <c r="N659" s="19" t="n" hidden="false">
        <f>L659+M659</f>
        <v>1075067.55</v>
      </c>
    </row>
    <row r="660" customFormat="false" hidden="false" outlineLevel="0" collapsed="false">
      <c r="A660" s="18" t="inlineStr">
        <is>
          <t xml:space="preserve">1.1.1.2.1.1.3.9.2</t>
        </is>
      </c>
      <c r="B660" s="18" t="inlineStr">
        <is>
          <t xml:space="preserve"/>
        </is>
      </c>
      <c r="C660" s="22" t="inlineStr">
        <is>
          <t xml:space="preserve">Кабель силовой ВВГнг(A)-FRLSLTx 5х16мм2, 660В</t>
        </is>
      </c>
      <c r="D660" s="7" t="inlineStr">
        <is>
          <t xml:space="preserve"/>
        </is>
      </c>
      <c r="E660" s="7" t="inlineStr">
        <is>
          <t xml:space="preserve"/>
        </is>
      </c>
      <c r="F660" s="7" t="inlineStr">
        <is>
          <t xml:space="preserve">М</t>
        </is>
      </c>
      <c r="G660" s="7" t="inlineStr">
        <is>
          <t xml:space="preserve">1</t>
        </is>
      </c>
      <c r="H660" s="8" t="n">
        <v>550</v>
      </c>
      <c r="I660" s="23" t="n" hidden="false">
        <v>901.15</v>
      </c>
      <c r="J660" s="19" t="n" hidden="false">
        <v/>
      </c>
      <c r="K660" s="19" t="n" hidden="false">
        <f>I660+J660</f>
        <v>901.15</v>
      </c>
      <c r="L660" s="19" t="n" hidden="false">
        <f>ROUND(H660*I660,2)</f>
        <v>495632.5</v>
      </c>
      <c r="M660" s="19" t="n" hidden="false">
        <v/>
      </c>
      <c r="N660" s="19" t="n" hidden="false">
        <f>L660+M660</f>
        <v>495632.5</v>
      </c>
    </row>
    <row r="661" customFormat="false" hidden="false" outlineLevel="0" collapsed="false">
      <c r="A661" s="18" t="inlineStr">
        <is>
          <t xml:space="preserve">1.1.1.2.1.1.3.10</t>
        </is>
      </c>
      <c r="B661" s="18" t="inlineStr">
        <is>
          <t xml:space="preserve"/>
        </is>
      </c>
      <c r="C661" s="18" t="inlineStr">
        <is>
          <t xml:space="preserve">Затяжка кабеля, провода в трубу / 125-249 мм</t>
        </is>
      </c>
      <c r="D661" s="7" t="inlineStr">
        <is>
          <t xml:space="preserve">ЭМ 4.1
Поставщики: ООО "Богословский кабельный завод", Акционерное общество "Электрокабель" Кольчугинский завод"</t>
        </is>
      </c>
      <c r="E661" s="7" t="inlineStr">
        <is>
          <t xml:space="preserve">Выгружается из БО по объектам BIM-КЦ</t>
        </is>
      </c>
      <c r="F661" s="7" t="inlineStr">
        <is>
          <t xml:space="preserve">ПОГ М</t>
        </is>
      </c>
      <c r="G661" s="7" t="inlineStr">
        <is>
          <t xml:space="preserve">1</t>
        </is>
      </c>
      <c r="H661" s="8" t="n">
        <v>50</v>
      </c>
      <c r="I661" s="19" t="n" hidden="false">
        <f>ROUND((L662)/H661,2)</f>
        <v>1378.14</v>
      </c>
      <c r="J661" s="20" t="n" hidden="false">
        <v>406</v>
      </c>
      <c r="K661" s="19" t="n" hidden="false">
        <f>I661+J661</f>
        <v>1784.14</v>
      </c>
      <c r="L661" s="19" t="n" hidden="false">
        <f>ROUND(H661*I661,2)</f>
        <v>68907</v>
      </c>
      <c r="M661" s="19" t="n" hidden="false">
        <f>ROUND(H661*J661,2)</f>
        <v>20300</v>
      </c>
      <c r="N661" s="19" t="n" hidden="false">
        <f>L661+M661</f>
        <v>89207</v>
      </c>
    </row>
    <row r="662" customFormat="false" hidden="false" outlineLevel="0" collapsed="false">
      <c r="A662" s="18" t="inlineStr">
        <is>
          <t xml:space="preserve">1.1.1.2.1.1.3.10.1</t>
        </is>
      </c>
      <c r="B662" s="18" t="inlineStr">
        <is>
          <t xml:space="preserve"/>
        </is>
      </c>
      <c r="C662" s="22" t="inlineStr">
        <is>
          <t xml:space="preserve">Кабель силовой ВВГнг(A)-LSLTx 5х25мм2, 660В</t>
        </is>
      </c>
      <c r="D662" s="7" t="inlineStr">
        <is>
          <t xml:space="preserve"/>
        </is>
      </c>
      <c r="E662" s="7" t="inlineStr">
        <is>
          <t xml:space="preserve"/>
        </is>
      </c>
      <c r="F662" s="7" t="inlineStr">
        <is>
          <t xml:space="preserve">М</t>
        </is>
      </c>
      <c r="G662" s="7" t="inlineStr">
        <is>
          <t xml:space="preserve">1</t>
        </is>
      </c>
      <c r="H662" s="8" t="n">
        <v>50</v>
      </c>
      <c r="I662" s="23" t="n" hidden="false">
        <v>1378.14</v>
      </c>
      <c r="J662" s="19" t="n" hidden="false">
        <v/>
      </c>
      <c r="K662" s="19" t="n" hidden="false">
        <f>I662+J662</f>
        <v>1378.14</v>
      </c>
      <c r="L662" s="19" t="n" hidden="false">
        <f>ROUND(H662*I662,2)</f>
        <v>68907</v>
      </c>
      <c r="M662" s="19" t="n" hidden="false">
        <v/>
      </c>
      <c r="N662" s="19" t="n" hidden="false">
        <f>L662+M662</f>
        <v>68907</v>
      </c>
    </row>
    <row r="663" customFormat="false" hidden="false" outlineLevel="0" collapsed="false">
      <c r="A663" s="18" t="inlineStr">
        <is>
          <t xml:space="preserve">1.1.1.2.1.1.3.11</t>
        </is>
      </c>
      <c r="B663" s="18" t="inlineStr">
        <is>
          <t xml:space="preserve"/>
        </is>
      </c>
      <c r="C663" s="18" t="inlineStr">
        <is>
          <t xml:space="preserve">Затяжка кабеля, провода в трубу / 125-249 мм</t>
        </is>
      </c>
      <c r="D663" s="7" t="inlineStr">
        <is>
          <t xml:space="preserve">ЭМ 4.2
Поставщики: ООО "Богословский кабельный завод", Акционерное общество "Электрокабель" Кольчугинский завод"</t>
        </is>
      </c>
      <c r="E663" s="7" t="inlineStr">
        <is>
          <t xml:space="preserve">Выгружается из БО по объектам BIM-КЦ</t>
        </is>
      </c>
      <c r="F663" s="7" t="inlineStr">
        <is>
          <t xml:space="preserve">ПОГ М</t>
        </is>
      </c>
      <c r="G663" s="7" t="inlineStr">
        <is>
          <t xml:space="preserve">1</t>
        </is>
      </c>
      <c r="H663" s="8" t="n">
        <v>440</v>
      </c>
      <c r="I663" s="19" t="n" hidden="false">
        <f>ROUND((L664+L665)/H663,2)</f>
        <v>1373.5</v>
      </c>
      <c r="J663" s="20" t="n" hidden="false">
        <v>406</v>
      </c>
      <c r="K663" s="19" t="n" hidden="false">
        <f>I663+J663</f>
        <v>1779.5</v>
      </c>
      <c r="L663" s="19" t="n" hidden="false">
        <f>ROUND(H663*I663,2)</f>
        <v>604340</v>
      </c>
      <c r="M663" s="19" t="n" hidden="false">
        <f>ROUND(H663*J663,2)</f>
        <v>178640</v>
      </c>
      <c r="N663" s="19" t="n" hidden="false">
        <f>L663+M663</f>
        <v>782980</v>
      </c>
    </row>
    <row r="664" customFormat="false" hidden="false" outlineLevel="0" collapsed="false">
      <c r="A664" s="18" t="inlineStr">
        <is>
          <t xml:space="preserve">1.1.1.2.1.1.3.11.1</t>
        </is>
      </c>
      <c r="B664" s="18" t="inlineStr">
        <is>
          <t xml:space="preserve"/>
        </is>
      </c>
      <c r="C664" s="22" t="inlineStr">
        <is>
          <t xml:space="preserve">Кабель силовой ВВГнг(A)-LSLTx 5х35мм2, 1000В</t>
        </is>
      </c>
      <c r="D664" s="7" t="inlineStr">
        <is>
          <t xml:space="preserve"/>
        </is>
      </c>
      <c r="E664" s="7" t="inlineStr">
        <is>
          <t xml:space="preserve"/>
        </is>
      </c>
      <c r="F664" s="7" t="inlineStr">
        <is>
          <t xml:space="preserve">М</t>
        </is>
      </c>
      <c r="G664" s="7" t="inlineStr">
        <is>
          <t xml:space="preserve">1</t>
        </is>
      </c>
      <c r="H664" s="8" t="n">
        <v>160</v>
      </c>
      <c r="I664" s="20" t="n" hidden="false">
        <v>2415</v>
      </c>
      <c r="J664" s="19" t="n" hidden="false">
        <v/>
      </c>
      <c r="K664" s="19" t="n" hidden="false">
        <f>I664+J664</f>
        <v>2415</v>
      </c>
      <c r="L664" s="19" t="n" hidden="false">
        <f>ROUND(H664*I664,2)</f>
        <v>386400</v>
      </c>
      <c r="M664" s="19" t="n" hidden="false">
        <v/>
      </c>
      <c r="N664" s="19" t="n" hidden="false">
        <f>L664+M664</f>
        <v>386400</v>
      </c>
    </row>
    <row r="665" customFormat="false" hidden="false" outlineLevel="0" collapsed="false">
      <c r="A665" s="18" t="inlineStr">
        <is>
          <t xml:space="preserve">1.1.1.2.1.1.3.11.2</t>
        </is>
      </c>
      <c r="B665" s="18" t="inlineStr">
        <is>
          <t xml:space="preserve"/>
        </is>
      </c>
      <c r="C665" s="22" t="inlineStr">
        <is>
          <t xml:space="preserve">Кабель силовой ВВГнг(A)-FRLSLTx 5х25мм2, 660В</t>
        </is>
      </c>
      <c r="D665" s="7" t="inlineStr">
        <is>
          <t xml:space="preserve"/>
        </is>
      </c>
      <c r="E665" s="7" t="inlineStr">
        <is>
          <t xml:space="preserve"/>
        </is>
      </c>
      <c r="F665" s="7" t="inlineStr">
        <is>
          <t xml:space="preserve">М</t>
        </is>
      </c>
      <c r="G665" s="7" t="inlineStr">
        <is>
          <t xml:space="preserve">1</t>
        </is>
      </c>
      <c r="H665" s="8" t="n">
        <v>280</v>
      </c>
      <c r="I665" s="23" t="n" hidden="false">
        <v>778.36</v>
      </c>
      <c r="J665" s="19" t="n" hidden="false">
        <v/>
      </c>
      <c r="K665" s="19" t="n" hidden="false">
        <f>I665+J665</f>
        <v>778.36</v>
      </c>
      <c r="L665" s="19" t="n" hidden="false">
        <f>ROUND(H665*I665,2)</f>
        <v>217940.8</v>
      </c>
      <c r="M665" s="19" t="n" hidden="false">
        <v/>
      </c>
      <c r="N665" s="19" t="n" hidden="false">
        <f>L665+M665</f>
        <v>217940.8</v>
      </c>
    </row>
    <row r="666" customFormat="false" hidden="false" outlineLevel="0" collapsed="false">
      <c r="A666" s="18" t="inlineStr">
        <is>
          <t xml:space="preserve">1.1.1.2.1.1.3.12</t>
        </is>
      </c>
      <c r="B666" s="18" t="inlineStr">
        <is>
          <t xml:space="preserve"/>
        </is>
      </c>
      <c r="C666" s="18" t="inlineStr">
        <is>
          <t xml:space="preserve">Прокладка кабеля, провода в лотке, металлоконструкциях / 1,5-6 мм</t>
        </is>
      </c>
      <c r="D666" s="7" t="inlineStr">
        <is>
          <t xml:space="preserve">ЭО
Поставщики: ООО "Богословский кабельный завод", Акционерное общество "Электрокабель" Кольчугинский завод"</t>
        </is>
      </c>
      <c r="E666" s="7" t="inlineStr">
        <is>
          <t xml:space="preserve">Выгружается из БО по объектам BIM-КЦ</t>
        </is>
      </c>
      <c r="F666" s="7" t="inlineStr">
        <is>
          <t xml:space="preserve">М</t>
        </is>
      </c>
      <c r="G666" s="7" t="inlineStr">
        <is>
          <t xml:space="preserve">1</t>
        </is>
      </c>
      <c r="H666" s="8" t="n">
        <v>2428</v>
      </c>
      <c r="I666" s="19" t="n" hidden="false">
        <f>ROUND((L667+L668)/H666,2)</f>
        <v>64.97</v>
      </c>
      <c r="J666" s="20" t="n" hidden="false">
        <v>152.8</v>
      </c>
      <c r="K666" s="19" t="n" hidden="false">
        <f>I666+J666</f>
        <v>217.77</v>
      </c>
      <c r="L666" s="19" t="n" hidden="false">
        <f>ROUND(H666*I666,2)</f>
        <v>157747.16</v>
      </c>
      <c r="M666" s="19" t="n" hidden="false">
        <f>ROUND(H666*J666,2)</f>
        <v>370998.4</v>
      </c>
      <c r="N666" s="19" t="n" hidden="false">
        <f>L666+M666</f>
        <v>528745.56</v>
      </c>
    </row>
    <row r="667" customFormat="false" hidden="false" outlineLevel="0" collapsed="false">
      <c r="A667" s="18" t="inlineStr">
        <is>
          <t xml:space="preserve">1.1.1.2.1.1.3.12.1</t>
        </is>
      </c>
      <c r="B667" s="18" t="inlineStr">
        <is>
          <t xml:space="preserve"/>
        </is>
      </c>
      <c r="C667" s="22" t="inlineStr">
        <is>
          <t xml:space="preserve">Кабель силовой ВВГнг(A)-FRLSLTx 3х1,5мм2, 660В</t>
        </is>
      </c>
      <c r="D667" s="7" t="inlineStr">
        <is>
          <t xml:space="preserve"/>
        </is>
      </c>
      <c r="E667" s="7" t="inlineStr">
        <is>
          <t xml:space="preserve"/>
        </is>
      </c>
      <c r="F667" s="7" t="inlineStr">
        <is>
          <t xml:space="preserve">М</t>
        </is>
      </c>
      <c r="G667" s="7" t="inlineStr">
        <is>
          <t xml:space="preserve">1</t>
        </is>
      </c>
      <c r="H667" s="8" t="n">
        <v>1134</v>
      </c>
      <c r="I667" s="23" t="n" hidden="false">
        <v>72.23</v>
      </c>
      <c r="J667" s="19" t="n" hidden="false">
        <v/>
      </c>
      <c r="K667" s="19" t="n" hidden="false">
        <f>I667+J667</f>
        <v>72.23</v>
      </c>
      <c r="L667" s="19" t="n" hidden="false">
        <f>ROUND(H667*I667,2)</f>
        <v>81908.82</v>
      </c>
      <c r="M667" s="19" t="n" hidden="false">
        <v/>
      </c>
      <c r="N667" s="19" t="n" hidden="false">
        <f>L667+M667</f>
        <v>81908.82</v>
      </c>
    </row>
    <row r="668" customFormat="false" hidden="false" outlineLevel="0" collapsed="false">
      <c r="A668" s="18" t="inlineStr">
        <is>
          <t xml:space="preserve">1.1.1.2.1.1.3.12.2</t>
        </is>
      </c>
      <c r="B668" s="18" t="inlineStr">
        <is>
          <t xml:space="preserve"/>
        </is>
      </c>
      <c r="C668" s="22" t="inlineStr">
        <is>
          <t xml:space="preserve">Кабель силовой ВВГнг(A)-LSLTx 3х1,5мм2, 660В</t>
        </is>
      </c>
      <c r="D668" s="7" t="inlineStr">
        <is>
          <t xml:space="preserve"/>
        </is>
      </c>
      <c r="E668" s="7" t="inlineStr">
        <is>
          <t xml:space="preserve"/>
        </is>
      </c>
      <c r="F668" s="7" t="inlineStr">
        <is>
          <t xml:space="preserve">М</t>
        </is>
      </c>
      <c r="G668" s="7" t="inlineStr">
        <is>
          <t xml:space="preserve">1</t>
        </is>
      </c>
      <c r="H668" s="8" t="n">
        <v>1294</v>
      </c>
      <c r="I668" s="23" t="n" hidden="false">
        <v>58.61</v>
      </c>
      <c r="J668" s="19" t="n" hidden="false">
        <v/>
      </c>
      <c r="K668" s="19" t="n" hidden="false">
        <f>I668+J668</f>
        <v>58.61</v>
      </c>
      <c r="L668" s="19" t="n" hidden="false">
        <f>ROUND(H668*I668,2)</f>
        <v>75841.34</v>
      </c>
      <c r="M668" s="19" t="n" hidden="false">
        <v/>
      </c>
      <c r="N668" s="19" t="n" hidden="false">
        <f>L668+M668</f>
        <v>75841.34</v>
      </c>
    </row>
    <row r="669" customFormat="false" hidden="false" outlineLevel="0" collapsed="false">
      <c r="A669" s="18" t="inlineStr">
        <is>
          <t xml:space="preserve">1.1.1.2.1.1.3.13</t>
        </is>
      </c>
      <c r="B669" s="18" t="inlineStr">
        <is>
          <t xml:space="preserve"/>
        </is>
      </c>
      <c r="C669" s="18" t="inlineStr">
        <is>
          <t xml:space="preserve">Прокладка кабеля, провода в лотке, металлоконструкциях / 7-17 мм</t>
        </is>
      </c>
      <c r="D669" s="7" t="inlineStr">
        <is>
          <t xml:space="preserve">ЭО
Поставщики: ООО "Богословский кабельный завод", Акционерное общество "Электрокабель" Кольчугинский завод"</t>
        </is>
      </c>
      <c r="E669" s="7" t="inlineStr">
        <is>
          <t xml:space="preserve">Выгружается из БО по объектам BIM-КЦ</t>
        </is>
      </c>
      <c r="F669" s="7" t="inlineStr">
        <is>
          <t xml:space="preserve">М</t>
        </is>
      </c>
      <c r="G669" s="7" t="inlineStr">
        <is>
          <t xml:space="preserve">1</t>
        </is>
      </c>
      <c r="H669" s="8" t="n">
        <v>1345</v>
      </c>
      <c r="I669" s="19" t="n" hidden="false">
        <f>ROUND((L670)/H669,2)</f>
        <v>66.74</v>
      </c>
      <c r="J669" s="20" t="n" hidden="false">
        <v>178.4</v>
      </c>
      <c r="K669" s="19" t="n" hidden="false">
        <f>I669+J669</f>
        <v>245.14</v>
      </c>
      <c r="L669" s="19" t="n" hidden="false">
        <f>ROUND(H669*I669,2)</f>
        <v>89765.3</v>
      </c>
      <c r="M669" s="19" t="n" hidden="false">
        <f>ROUND(H669*J669,2)</f>
        <v>239948</v>
      </c>
      <c r="N669" s="19" t="n" hidden="false">
        <f>L669+M669</f>
        <v>329713.3</v>
      </c>
    </row>
    <row r="670" customFormat="false" hidden="false" outlineLevel="0" collapsed="false">
      <c r="A670" s="18" t="inlineStr">
        <is>
          <t xml:space="preserve">1.1.1.2.1.1.3.13.1</t>
        </is>
      </c>
      <c r="B670" s="18" t="inlineStr">
        <is>
          <t xml:space="preserve"/>
        </is>
      </c>
      <c r="C670" s="22" t="inlineStr">
        <is>
          <t xml:space="preserve">Кабель силовой ВВГнг(A)-LSLTx 3х2,5мм2, 660В</t>
        </is>
      </c>
      <c r="D670" s="7" t="inlineStr">
        <is>
          <t xml:space="preserve"/>
        </is>
      </c>
      <c r="E670" s="7" t="inlineStr">
        <is>
          <t xml:space="preserve"/>
        </is>
      </c>
      <c r="F670" s="7" t="inlineStr">
        <is>
          <t xml:space="preserve">М</t>
        </is>
      </c>
      <c r="G670" s="7" t="inlineStr">
        <is>
          <t xml:space="preserve">1</t>
        </is>
      </c>
      <c r="H670" s="8" t="n">
        <v>1345</v>
      </c>
      <c r="I670" s="23" t="n" hidden="false">
        <v>66.74</v>
      </c>
      <c r="J670" s="19" t="n" hidden="false">
        <v/>
      </c>
      <c r="K670" s="19" t="n" hidden="false">
        <f>I670+J670</f>
        <v>66.74</v>
      </c>
      <c r="L670" s="19" t="n" hidden="false">
        <f>ROUND(H670*I670,2)</f>
        <v>89765.3</v>
      </c>
      <c r="M670" s="19" t="n" hidden="false">
        <v/>
      </c>
      <c r="N670" s="19" t="n" hidden="false">
        <f>L670+M670</f>
        <v>89765.3</v>
      </c>
    </row>
    <row r="671" customFormat="false" hidden="false" outlineLevel="0" collapsed="false">
      <c r="A671" s="18" t="inlineStr">
        <is>
          <t xml:space="preserve">1.1.1.2.1.1.3.14</t>
        </is>
      </c>
      <c r="B671" s="18" t="inlineStr">
        <is>
          <t xml:space="preserve"/>
        </is>
      </c>
      <c r="C671" s="18" t="inlineStr">
        <is>
          <t xml:space="preserve">Монтаж трубы ПВХ, ПНД для кабеля / до 32мм</t>
        </is>
      </c>
      <c r="D671" s="7" t="inlineStr">
        <is>
          <t xml:space="preserve">ЭО</t>
        </is>
      </c>
      <c r="E671" s="7" t="inlineStr">
        <is>
          <t xml:space="preserve">Выгружается из БО по объектам BIM-КЦ</t>
        </is>
      </c>
      <c r="F671" s="7" t="inlineStr">
        <is>
          <t xml:space="preserve">ПОГ М</t>
        </is>
      </c>
      <c r="G671" s="7" t="inlineStr">
        <is>
          <t xml:space="preserve">1</t>
        </is>
      </c>
      <c r="H671" s="8" t="n">
        <v>3340</v>
      </c>
      <c r="I671" s="19" t="n" hidden="false">
        <f>ROUND((L672+L673)/H671,2)</f>
        <v>22.77</v>
      </c>
      <c r="J671" s="20" t="n" hidden="false">
        <v>112.8</v>
      </c>
      <c r="K671" s="19" t="n" hidden="false">
        <f>I671+J671</f>
        <v>135.57</v>
      </c>
      <c r="L671" s="19" t="n" hidden="false">
        <f>ROUND(H671*I671,2)</f>
        <v>76051.8</v>
      </c>
      <c r="M671" s="19" t="n" hidden="false">
        <f>ROUND(H671*J671,2)</f>
        <v>376752</v>
      </c>
      <c r="N671" s="19" t="n" hidden="false">
        <f>L671+M671</f>
        <v>452803.8</v>
      </c>
    </row>
    <row r="672" customFormat="false" hidden="false" outlineLevel="0" collapsed="false">
      <c r="A672" s="18" t="inlineStr">
        <is>
          <t xml:space="preserve">1.1.1.2.1.1.3.14.1</t>
        </is>
      </c>
      <c r="B672" s="18" t="inlineStr">
        <is>
          <t xml:space="preserve"/>
        </is>
      </c>
      <c r="C672" s="22" t="inlineStr">
        <is>
          <t xml:space="preserve">Труба ПВХ гофрированная_ / Легкая с протяжкой / 20 мм</t>
        </is>
      </c>
      <c r="D672" s="7" t="inlineStr">
        <is>
          <t xml:space="preserve"/>
        </is>
      </c>
      <c r="E672" s="7" t="inlineStr">
        <is>
          <t xml:space="preserve"/>
        </is>
      </c>
      <c r="F672" s="7" t="inlineStr">
        <is>
          <t xml:space="preserve">ПОГ М</t>
        </is>
      </c>
      <c r="G672" s="7" t="inlineStr">
        <is>
          <t xml:space="preserve">1</t>
        </is>
      </c>
      <c r="H672" s="8" t="n">
        <v>1680</v>
      </c>
      <c r="I672" s="20" t="n" hidden="false">
        <v>17.41</v>
      </c>
      <c r="J672" s="19" t="n" hidden="false">
        <v/>
      </c>
      <c r="K672" s="19" t="n" hidden="false">
        <f>I672+J672</f>
        <v>17.41</v>
      </c>
      <c r="L672" s="19" t="n" hidden="false">
        <f>ROUND(H672*I672,2)</f>
        <v>29248.8</v>
      </c>
      <c r="M672" s="19" t="n" hidden="false">
        <v/>
      </c>
      <c r="N672" s="19" t="n" hidden="false">
        <f>L672+M672</f>
        <v>29248.8</v>
      </c>
    </row>
    <row r="673" customFormat="false" hidden="false" outlineLevel="0" collapsed="false">
      <c r="A673" s="18" t="inlineStr">
        <is>
          <t xml:space="preserve">1.1.1.2.1.1.3.14.2</t>
        </is>
      </c>
      <c r="B673" s="18" t="inlineStr">
        <is>
          <t xml:space="preserve"/>
        </is>
      </c>
      <c r="C673" s="22" t="inlineStr">
        <is>
          <t xml:space="preserve">Труба ПВХ гофрированная_ / Легкая с протяжкой / 25 мм</t>
        </is>
      </c>
      <c r="D673" s="7" t="inlineStr">
        <is>
          <t xml:space="preserve"/>
        </is>
      </c>
      <c r="E673" s="7" t="inlineStr">
        <is>
          <t xml:space="preserve"/>
        </is>
      </c>
      <c r="F673" s="7" t="inlineStr">
        <is>
          <t xml:space="preserve">ПОГ М</t>
        </is>
      </c>
      <c r="G673" s="7" t="inlineStr">
        <is>
          <t xml:space="preserve">1</t>
        </is>
      </c>
      <c r="H673" s="8" t="n">
        <v>1660</v>
      </c>
      <c r="I673" s="20" t="n" hidden="false">
        <v>28.2</v>
      </c>
      <c r="J673" s="19" t="n" hidden="false">
        <v/>
      </c>
      <c r="K673" s="19" t="n" hidden="false">
        <f>I673+J673</f>
        <v>28.2</v>
      </c>
      <c r="L673" s="19" t="n" hidden="false">
        <f>ROUND(H673*I673,2)</f>
        <v>46812</v>
      </c>
      <c r="M673" s="19" t="n" hidden="false">
        <v/>
      </c>
      <c r="N673" s="19" t="n" hidden="false">
        <f>L673+M673</f>
        <v>46812</v>
      </c>
    </row>
    <row r="674" customFormat="false" hidden="false" outlineLevel="0" collapsed="false">
      <c r="A674" s="18" t="inlineStr">
        <is>
          <t xml:space="preserve">1.1.1.2.1.1.3.15</t>
        </is>
      </c>
      <c r="B674" s="18" t="inlineStr">
        <is>
          <t xml:space="preserve"/>
        </is>
      </c>
      <c r="C674" s="18" t="inlineStr">
        <is>
          <t xml:space="preserve">Монтаж трубы ПВХ, ПНД для кабеля / до 32мм</t>
        </is>
      </c>
      <c r="D674" s="7" t="inlineStr">
        <is>
          <t xml:space="preserve">ЭО</t>
        </is>
      </c>
      <c r="E674" s="7" t="inlineStr">
        <is>
          <t xml:space="preserve">Выгружается из БО по объектам BIM-КЦ</t>
        </is>
      </c>
      <c r="F674" s="7" t="inlineStr">
        <is>
          <t xml:space="preserve">ПОГ М</t>
        </is>
      </c>
      <c r="G674" s="7" t="inlineStr">
        <is>
          <t xml:space="preserve">1</t>
        </is>
      </c>
      <c r="H674" s="8" t="n">
        <v>2165</v>
      </c>
      <c r="I674" s="19" t="n" hidden="false">
        <f>ROUND((L675)/H674,2)</f>
        <v>191.44</v>
      </c>
      <c r="J674" s="20" t="n" hidden="false">
        <v>112.8</v>
      </c>
      <c r="K674" s="19" t="n" hidden="false">
        <f>I674+J674</f>
        <v>304.24</v>
      </c>
      <c r="L674" s="19" t="n" hidden="false">
        <f>ROUND(H674*I674,2)</f>
        <v>414467.6</v>
      </c>
      <c r="M674" s="19" t="n" hidden="false">
        <f>ROUND(H674*J674,2)</f>
        <v>244212</v>
      </c>
      <c r="N674" s="19" t="n" hidden="false">
        <f>L674+M674</f>
        <v>658679.6</v>
      </c>
    </row>
    <row r="675" customFormat="false" hidden="false" outlineLevel="0" collapsed="false">
      <c r="A675" s="18" t="inlineStr">
        <is>
          <t xml:space="preserve">1.1.1.2.1.1.3.15.1</t>
        </is>
      </c>
      <c r="B675" s="18" t="inlineStr">
        <is>
          <t xml:space="preserve"/>
        </is>
      </c>
      <c r="C675" s="22" t="inlineStr">
        <is>
          <t xml:space="preserve">Труба ПНД гофрированная с учетом прочих материалов_ / Легкая с протяжкой / 32 мм</t>
        </is>
      </c>
      <c r="D675" s="7" t="inlineStr">
        <is>
          <t xml:space="preserve">Труба гибкая гофрированная легкая, серия HFR, из композиции
полиолифенов (без галогена), самозатухающая, с зондом</t>
        </is>
      </c>
      <c r="E675" s="7" t="inlineStr">
        <is>
          <t xml:space="preserve"/>
        </is>
      </c>
      <c r="F675" s="7" t="inlineStr">
        <is>
          <t xml:space="preserve">ПОГ М</t>
        </is>
      </c>
      <c r="G675" s="7" t="inlineStr">
        <is>
          <t xml:space="preserve">1</t>
        </is>
      </c>
      <c r="H675" s="8" t="n">
        <v>2165</v>
      </c>
      <c r="I675" s="20" t="n" hidden="false">
        <v>191.44</v>
      </c>
      <c r="J675" s="19" t="n" hidden="false">
        <v/>
      </c>
      <c r="K675" s="19" t="n" hidden="false">
        <f>I675+J675</f>
        <v>191.44</v>
      </c>
      <c r="L675" s="19" t="n" hidden="false">
        <f>ROUND(H675*I675,2)</f>
        <v>414467.6</v>
      </c>
      <c r="M675" s="19" t="n" hidden="false">
        <v/>
      </c>
      <c r="N675" s="19" t="n" hidden="false">
        <f>L675+M675</f>
        <v>414467.6</v>
      </c>
    </row>
    <row r="676" customFormat="false" hidden="false" outlineLevel="0" collapsed="false">
      <c r="A676" s="18" t="inlineStr">
        <is>
          <t xml:space="preserve">1.1.1.2.1.1.3.16</t>
        </is>
      </c>
      <c r="B676" s="18" t="inlineStr">
        <is>
          <t xml:space="preserve"/>
        </is>
      </c>
      <c r="C676" s="18" t="inlineStr">
        <is>
          <t xml:space="preserve">Монтаж трубы ПВХ, ПНД для кабеля / до 32мм</t>
        </is>
      </c>
      <c r="D676" s="7" t="inlineStr">
        <is>
          <t xml:space="preserve">ЭМ 4.1</t>
        </is>
      </c>
      <c r="E676" s="7" t="inlineStr">
        <is>
          <t xml:space="preserve">Выгружается из БО по объектам BIM-КЦ</t>
        </is>
      </c>
      <c r="F676" s="7" t="inlineStr">
        <is>
          <t xml:space="preserve">ПОГ М</t>
        </is>
      </c>
      <c r="G676" s="7" t="inlineStr">
        <is>
          <t xml:space="preserve">1</t>
        </is>
      </c>
      <c r="H676" s="8" t="n">
        <v>6135</v>
      </c>
      <c r="I676" s="19" t="n" hidden="false">
        <f>ROUND((L677+L678)/H676,2)</f>
        <v>52.31</v>
      </c>
      <c r="J676" s="20" t="n" hidden="false">
        <v>112.8</v>
      </c>
      <c r="K676" s="19" t="n" hidden="false">
        <f>I676+J676</f>
        <v>165.11</v>
      </c>
      <c r="L676" s="19" t="n" hidden="false">
        <f>ROUND(H676*I676,2)</f>
        <v>320921.85</v>
      </c>
      <c r="M676" s="19" t="n" hidden="false">
        <f>ROUND(H676*J676,2)</f>
        <v>692028</v>
      </c>
      <c r="N676" s="19" t="n" hidden="false">
        <f>L676+M676</f>
        <v>1012949.85</v>
      </c>
    </row>
    <row r="677" customFormat="false" hidden="false" outlineLevel="0" collapsed="false">
      <c r="A677" s="18" t="inlineStr">
        <is>
          <t xml:space="preserve">1.1.1.2.1.1.3.16.1</t>
        </is>
      </c>
      <c r="B677" s="18" t="inlineStr">
        <is>
          <t xml:space="preserve"/>
        </is>
      </c>
      <c r="C677" s="22" t="inlineStr">
        <is>
          <t xml:space="preserve">Труба ППЛ_ / 32 мм / тяжелая с протяжкой</t>
        </is>
      </c>
      <c r="D677" s="7" t="inlineStr">
        <is>
          <t xml:space="preserve">ECOPLAST</t>
        </is>
      </c>
      <c r="E677" s="7" t="inlineStr">
        <is>
          <t xml:space="preserve"/>
        </is>
      </c>
      <c r="F677" s="7" t="inlineStr">
        <is>
          <t xml:space="preserve">ПОГ М</t>
        </is>
      </c>
      <c r="G677" s="7" t="inlineStr">
        <is>
          <t xml:space="preserve">1</t>
        </is>
      </c>
      <c r="H677" s="8" t="n">
        <v>110</v>
      </c>
      <c r="I677" s="20" t="n" hidden="false">
        <v>406</v>
      </c>
      <c r="J677" s="19" t="n" hidden="false">
        <v/>
      </c>
      <c r="K677" s="19" t="n" hidden="false">
        <f>I677+J677</f>
        <v>406</v>
      </c>
      <c r="L677" s="19" t="n" hidden="false">
        <f>ROUND(H677*I677,2)</f>
        <v>44660</v>
      </c>
      <c r="M677" s="19" t="n" hidden="false">
        <v/>
      </c>
      <c r="N677" s="19" t="n" hidden="false">
        <f>L677+M677</f>
        <v>44660</v>
      </c>
    </row>
    <row r="678" customFormat="false" hidden="false" outlineLevel="0" collapsed="false">
      <c r="A678" s="18" t="inlineStr">
        <is>
          <t xml:space="preserve">1.1.1.2.1.1.3.16.2</t>
        </is>
      </c>
      <c r="B678" s="18" t="inlineStr">
        <is>
          <t xml:space="preserve"/>
        </is>
      </c>
      <c r="C678" s="22" t="inlineStr">
        <is>
          <t xml:space="preserve">Труба ПВХ гофрированная_ / Легкая с протяжкой / 32 мм</t>
        </is>
      </c>
      <c r="D678" s="7" t="inlineStr">
        <is>
          <t xml:space="preserve"/>
        </is>
      </c>
      <c r="E678" s="7" t="inlineStr">
        <is>
          <t xml:space="preserve"/>
        </is>
      </c>
      <c r="F678" s="7" t="inlineStr">
        <is>
          <t xml:space="preserve">ПОГ М</t>
        </is>
      </c>
      <c r="G678" s="7" t="inlineStr">
        <is>
          <t xml:space="preserve">1</t>
        </is>
      </c>
      <c r="H678" s="8" t="n">
        <v>6025</v>
      </c>
      <c r="I678" s="20" t="n" hidden="false">
        <v>45.85</v>
      </c>
      <c r="J678" s="19" t="n" hidden="false">
        <v/>
      </c>
      <c r="K678" s="19" t="n" hidden="false">
        <f>I678+J678</f>
        <v>45.85</v>
      </c>
      <c r="L678" s="19" t="n" hidden="false">
        <f>ROUND(H678*I678,2)</f>
        <v>276246.25</v>
      </c>
      <c r="M678" s="19" t="n" hidden="false">
        <v/>
      </c>
      <c r="N678" s="19" t="n" hidden="false">
        <f>L678+M678</f>
        <v>276246.25</v>
      </c>
    </row>
    <row r="679" customFormat="false" hidden="false" outlineLevel="0" collapsed="false">
      <c r="A679" s="18" t="inlineStr">
        <is>
          <t xml:space="preserve">1.1.1.2.1.1.3.17</t>
        </is>
      </c>
      <c r="B679" s="18" t="inlineStr">
        <is>
          <t xml:space="preserve"/>
        </is>
      </c>
      <c r="C679" s="18" t="inlineStr">
        <is>
          <t xml:space="preserve">Монтаж трубы ПВХ, ПНД для кабеля / до 32мм</t>
        </is>
      </c>
      <c r="D679" s="7" t="inlineStr">
        <is>
          <t xml:space="preserve">ЭМ 4.2</t>
        </is>
      </c>
      <c r="E679" s="7" t="inlineStr">
        <is>
          <t xml:space="preserve">Выгружается из БО по объектам BIM-КЦ</t>
        </is>
      </c>
      <c r="F679" s="7" t="inlineStr">
        <is>
          <t xml:space="preserve">ПОГ М</t>
        </is>
      </c>
      <c r="G679" s="7" t="inlineStr">
        <is>
          <t xml:space="preserve">1</t>
        </is>
      </c>
      <c r="H679" s="8" t="n">
        <v>13600</v>
      </c>
      <c r="I679" s="19" t="n" hidden="false">
        <f>ROUND((L680)/H679,2)</f>
        <v>45.85</v>
      </c>
      <c r="J679" s="20" t="n" hidden="false">
        <v>112.8</v>
      </c>
      <c r="K679" s="19" t="n" hidden="false">
        <f>I679+J679</f>
        <v>158.65</v>
      </c>
      <c r="L679" s="19" t="n" hidden="false">
        <f>ROUND(H679*I679,2)</f>
        <v>623560</v>
      </c>
      <c r="M679" s="19" t="n" hidden="false">
        <f>ROUND(H679*J679,2)</f>
        <v>1534080</v>
      </c>
      <c r="N679" s="19" t="n" hidden="false">
        <f>L679+M679</f>
        <v>2157640</v>
      </c>
    </row>
    <row r="680" customFormat="false" hidden="false" outlineLevel="0" collapsed="false">
      <c r="A680" s="18" t="inlineStr">
        <is>
          <t xml:space="preserve">1.1.1.2.1.1.3.17.1</t>
        </is>
      </c>
      <c r="B680" s="18" t="inlineStr">
        <is>
          <t xml:space="preserve"/>
        </is>
      </c>
      <c r="C680" s="22" t="inlineStr">
        <is>
          <t xml:space="preserve">Труба ПВХ гофрированная_ / Легкая с протяжкой / 32 мм</t>
        </is>
      </c>
      <c r="D680" s="7" t="inlineStr">
        <is>
          <t xml:space="preserve"/>
        </is>
      </c>
      <c r="E680" s="7" t="inlineStr">
        <is>
          <t xml:space="preserve"/>
        </is>
      </c>
      <c r="F680" s="7" t="inlineStr">
        <is>
          <t xml:space="preserve">ПОГ М</t>
        </is>
      </c>
      <c r="G680" s="7" t="inlineStr">
        <is>
          <t xml:space="preserve">1</t>
        </is>
      </c>
      <c r="H680" s="8" t="n">
        <v>13600</v>
      </c>
      <c r="I680" s="20" t="n" hidden="false">
        <v>45.85</v>
      </c>
      <c r="J680" s="19" t="n" hidden="false">
        <v/>
      </c>
      <c r="K680" s="19" t="n" hidden="false">
        <f>I680+J680</f>
        <v>45.85</v>
      </c>
      <c r="L680" s="19" t="n" hidden="false">
        <f>ROUND(H680*I680,2)</f>
        <v>623560</v>
      </c>
      <c r="M680" s="19" t="n" hidden="false">
        <v/>
      </c>
      <c r="N680" s="19" t="n" hidden="false">
        <f>L680+M680</f>
        <v>623560</v>
      </c>
    </row>
    <row r="681" customFormat="false" hidden="false" outlineLevel="0" collapsed="false">
      <c r="A681" s="18" t="inlineStr">
        <is>
          <t xml:space="preserve">1.1.1.2.1.1.3.18</t>
        </is>
      </c>
      <c r="B681" s="18" t="inlineStr">
        <is>
          <t xml:space="preserve"/>
        </is>
      </c>
      <c r="C681" s="18" t="inlineStr">
        <is>
          <t xml:space="preserve">Монтаж трубы ПВХ, ПНД для кабеля / до 32мм</t>
        </is>
      </c>
      <c r="D681" s="7" t="inlineStr">
        <is>
          <t xml:space="preserve">ЭМ 4.2 ECOPLAST</t>
        </is>
      </c>
      <c r="E681" s="7" t="inlineStr">
        <is>
          <t xml:space="preserve">Выгружается из БО по объектам BIM-КЦ</t>
        </is>
      </c>
      <c r="F681" s="7" t="inlineStr">
        <is>
          <t xml:space="preserve">ПОГ М</t>
        </is>
      </c>
      <c r="G681" s="7" t="inlineStr">
        <is>
          <t xml:space="preserve">1</t>
        </is>
      </c>
      <c r="H681" s="8" t="n">
        <v>135</v>
      </c>
      <c r="I681" s="19" t="n" hidden="false">
        <f>ROUND((L682)/H681,2)</f>
        <v>70</v>
      </c>
      <c r="J681" s="20" t="n" hidden="false">
        <v>112.8</v>
      </c>
      <c r="K681" s="19" t="n" hidden="false">
        <f>I681+J681</f>
        <v>182.8</v>
      </c>
      <c r="L681" s="19" t="n" hidden="false">
        <f>ROUND(H681*I681,2)</f>
        <v>9450</v>
      </c>
      <c r="M681" s="19" t="n" hidden="false">
        <f>ROUND(H681*J681,2)</f>
        <v>15228</v>
      </c>
      <c r="N681" s="19" t="n" hidden="false">
        <f>L681+M681</f>
        <v>24678</v>
      </c>
    </row>
    <row r="682" customFormat="false" hidden="false" outlineLevel="0" collapsed="false">
      <c r="A682" s="18" t="inlineStr">
        <is>
          <t xml:space="preserve">1.1.1.2.1.1.3.18.1</t>
        </is>
      </c>
      <c r="B682" s="18" t="inlineStr">
        <is>
          <t xml:space="preserve"/>
        </is>
      </c>
      <c r="C682" s="22" t="inlineStr">
        <is>
          <t xml:space="preserve">Труба ПНД гофрированная с учетом прочих материалов_ / HF стойкая к ультрафиолету / 32 мм</t>
        </is>
      </c>
      <c r="D682" s="7" t="inlineStr">
        <is>
          <t xml:space="preserve"/>
        </is>
      </c>
      <c r="E682" s="7" t="inlineStr">
        <is>
          <t xml:space="preserve"/>
        </is>
      </c>
      <c r="F682" s="7" t="inlineStr">
        <is>
          <t xml:space="preserve">ПОГ М</t>
        </is>
      </c>
      <c r="G682" s="7" t="inlineStr">
        <is>
          <t xml:space="preserve">1</t>
        </is>
      </c>
      <c r="H682" s="8" t="n">
        <v>135</v>
      </c>
      <c r="I682" s="20" t="n" hidden="false">
        <v>70</v>
      </c>
      <c r="J682" s="19" t="n" hidden="false">
        <v/>
      </c>
      <c r="K682" s="19" t="n" hidden="false">
        <f>I682+J682</f>
        <v>70</v>
      </c>
      <c r="L682" s="19" t="n" hidden="false">
        <f>ROUND(H682*I682,2)</f>
        <v>9450</v>
      </c>
      <c r="M682" s="19" t="n" hidden="false">
        <v/>
      </c>
      <c r="N682" s="19" t="n" hidden="false">
        <f>L682+M682</f>
        <v>9450</v>
      </c>
    </row>
    <row r="683" customFormat="false" hidden="false" outlineLevel="0" collapsed="false">
      <c r="A683" s="18" t="inlineStr">
        <is>
          <t xml:space="preserve">1.1.1.2.1.1.3.19</t>
        </is>
      </c>
      <c r="B683" s="18" t="inlineStr">
        <is>
          <t xml:space="preserve"/>
        </is>
      </c>
      <c r="C683" s="18" t="inlineStr">
        <is>
          <t xml:space="preserve">Монтаж трубы ПВХ, ПНД для кабеля / от 40мм до 100мм</t>
        </is>
      </c>
      <c r="D683" s="7" t="inlineStr">
        <is>
          <t xml:space="preserve">ЭМ 4.1</t>
        </is>
      </c>
      <c r="E683" s="7" t="inlineStr">
        <is>
          <t xml:space="preserve">Выгружается из БО по объектам BIM-КЦ</t>
        </is>
      </c>
      <c r="F683" s="7" t="inlineStr">
        <is>
          <t xml:space="preserve">ПОГ М</t>
        </is>
      </c>
      <c r="G683" s="7" t="inlineStr">
        <is>
          <t xml:space="preserve">1</t>
        </is>
      </c>
      <c r="H683" s="8" t="n">
        <v>4435</v>
      </c>
      <c r="I683" s="19" t="n" hidden="false">
        <f>ROUND((L684+L685+L686+L687)/H683,2)</f>
        <v>109.74</v>
      </c>
      <c r="J683" s="20" t="n" hidden="false">
        <v>132</v>
      </c>
      <c r="K683" s="19" t="n" hidden="false">
        <f>I683+J683</f>
        <v>241.74</v>
      </c>
      <c r="L683" s="19" t="n" hidden="false">
        <f>ROUND(H683*I683,2)</f>
        <v>486696.9</v>
      </c>
      <c r="M683" s="19" t="n" hidden="false">
        <f>ROUND(H683*J683,2)</f>
        <v>585420</v>
      </c>
      <c r="N683" s="19" t="n" hidden="false">
        <f>L683+M683</f>
        <v>1072116.9</v>
      </c>
    </row>
    <row r="684" customFormat="false" hidden="false" outlineLevel="0" collapsed="false">
      <c r="A684" s="18" t="inlineStr">
        <is>
          <t xml:space="preserve">1.1.1.2.1.1.3.19.1</t>
        </is>
      </c>
      <c r="B684" s="18" t="inlineStr">
        <is>
          <t xml:space="preserve"/>
        </is>
      </c>
      <c r="C684" s="22" t="inlineStr">
        <is>
          <t xml:space="preserve">Труба ПВХ гофрированная_ / Тяжелая с протяжкой / 40 мм</t>
        </is>
      </c>
      <c r="D684" s="7" t="inlineStr">
        <is>
          <t xml:space="preserve">ECOPLAST</t>
        </is>
      </c>
      <c r="E684" s="7" t="inlineStr">
        <is>
          <t xml:space="preserve"/>
        </is>
      </c>
      <c r="F684" s="7" t="inlineStr">
        <is>
          <t xml:space="preserve">ПОГ М</t>
        </is>
      </c>
      <c r="G684" s="7" t="inlineStr">
        <is>
          <t xml:space="preserve">1</t>
        </is>
      </c>
      <c r="H684" s="8" t="n">
        <v>2775</v>
      </c>
      <c r="I684" s="20" t="n" hidden="false">
        <v>114</v>
      </c>
      <c r="J684" s="19" t="n" hidden="false">
        <v/>
      </c>
      <c r="K684" s="19" t="n" hidden="false">
        <f>I684+J684</f>
        <v>114</v>
      </c>
      <c r="L684" s="19" t="n" hidden="false">
        <f>ROUND(H684*I684,2)</f>
        <v>316350</v>
      </c>
      <c r="M684" s="19" t="n" hidden="false">
        <v/>
      </c>
      <c r="N684" s="19" t="n" hidden="false">
        <f>L684+M684</f>
        <v>316350</v>
      </c>
    </row>
    <row r="685" customFormat="false" hidden="false" outlineLevel="0" collapsed="false">
      <c r="A685" s="18" t="inlineStr">
        <is>
          <t xml:space="preserve">1.1.1.2.1.1.3.19.2</t>
        </is>
      </c>
      <c r="B685" s="18" t="inlineStr">
        <is>
          <t xml:space="preserve"/>
        </is>
      </c>
      <c r="C685" s="22" t="inlineStr">
        <is>
          <t xml:space="preserve">Труба ПВХ гофрированная_ / Легкая с протяжкой / 50 мм</t>
        </is>
      </c>
      <c r="D685" s="7" t="inlineStr">
        <is>
          <t xml:space="preserve"/>
        </is>
      </c>
      <c r="E685" s="7" t="inlineStr">
        <is>
          <t xml:space="preserve"/>
        </is>
      </c>
      <c r="F685" s="7" t="inlineStr">
        <is>
          <t xml:space="preserve">ПОГ М</t>
        </is>
      </c>
      <c r="G685" s="7" t="inlineStr">
        <is>
          <t xml:space="preserve">1</t>
        </is>
      </c>
      <c r="H685" s="8" t="n">
        <v>390</v>
      </c>
      <c r="I685" s="20" t="n" hidden="false">
        <v>144.44</v>
      </c>
      <c r="J685" s="19" t="n" hidden="false">
        <v/>
      </c>
      <c r="K685" s="19" t="n" hidden="false">
        <f>I685+J685</f>
        <v>144.44</v>
      </c>
      <c r="L685" s="19" t="n" hidden="false">
        <f>ROUND(H685*I685,2)</f>
        <v>56331.6</v>
      </c>
      <c r="M685" s="19" t="n" hidden="false">
        <v/>
      </c>
      <c r="N685" s="19" t="n" hidden="false">
        <f>L685+M685</f>
        <v>56331.6</v>
      </c>
    </row>
    <row r="686" customFormat="false" hidden="false" outlineLevel="0" collapsed="false">
      <c r="A686" s="18" t="inlineStr">
        <is>
          <t xml:space="preserve">1.1.1.2.1.1.3.19.3</t>
        </is>
      </c>
      <c r="B686" s="18" t="inlineStr">
        <is>
          <t xml:space="preserve"/>
        </is>
      </c>
      <c r="C686" s="22" t="inlineStr">
        <is>
          <t xml:space="preserve">Труба ПВХ гофрированная_ / Жесткая с протяжкой ССД-Пайп 800 N, SN22 / 63 мм</t>
        </is>
      </c>
      <c r="D686" s="7" t="inlineStr">
        <is>
          <t xml:space="preserve"/>
        </is>
      </c>
      <c r="E686" s="7" t="inlineStr">
        <is>
          <t xml:space="preserve"/>
        </is>
      </c>
      <c r="F686" s="7" t="inlineStr">
        <is>
          <t xml:space="preserve">ПОГ М</t>
        </is>
      </c>
      <c r="G686" s="7" t="inlineStr">
        <is>
          <t xml:space="preserve">1</t>
        </is>
      </c>
      <c r="H686" s="8" t="n">
        <v>50</v>
      </c>
      <c r="I686" s="20" t="n" hidden="false">
        <v>160</v>
      </c>
      <c r="J686" s="19" t="n" hidden="false">
        <v/>
      </c>
      <c r="K686" s="19" t="n" hidden="false">
        <f>I686+J686</f>
        <v>160</v>
      </c>
      <c r="L686" s="19" t="n" hidden="false">
        <f>ROUND(H686*I686,2)</f>
        <v>8000</v>
      </c>
      <c r="M686" s="19" t="n" hidden="false">
        <v/>
      </c>
      <c r="N686" s="19" t="n" hidden="false">
        <f>L686+M686</f>
        <v>8000</v>
      </c>
    </row>
    <row r="687" customFormat="false" hidden="false" outlineLevel="0" collapsed="false">
      <c r="A687" s="18" t="inlineStr">
        <is>
          <t xml:space="preserve">1.1.1.2.1.1.3.19.4</t>
        </is>
      </c>
      <c r="B687" s="18" t="inlineStr">
        <is>
          <t xml:space="preserve"/>
        </is>
      </c>
      <c r="C687" s="22" t="inlineStr">
        <is>
          <t xml:space="preserve">Труба ПВХ гофрированная_ / Легкая с протяжкой / 40 мм</t>
        </is>
      </c>
      <c r="D687" s="7" t="inlineStr">
        <is>
          <t xml:space="preserve"/>
        </is>
      </c>
      <c r="E687" s="7" t="inlineStr">
        <is>
          <t xml:space="preserve"/>
        </is>
      </c>
      <c r="F687" s="7" t="inlineStr">
        <is>
          <t xml:space="preserve">ПОГ М</t>
        </is>
      </c>
      <c r="G687" s="7" t="inlineStr">
        <is>
          <t xml:space="preserve">1</t>
        </is>
      </c>
      <c r="H687" s="8" t="n">
        <v>1220</v>
      </c>
      <c r="I687" s="20" t="n" hidden="false">
        <v>86.88</v>
      </c>
      <c r="J687" s="19" t="n" hidden="false">
        <v/>
      </c>
      <c r="K687" s="19" t="n" hidden="false">
        <f>I687+J687</f>
        <v>86.88</v>
      </c>
      <c r="L687" s="19" t="n" hidden="false">
        <f>ROUND(H687*I687,2)</f>
        <v>105993.6</v>
      </c>
      <c r="M687" s="19" t="n" hidden="false">
        <v/>
      </c>
      <c r="N687" s="19" t="n" hidden="false">
        <f>L687+M687</f>
        <v>105993.6</v>
      </c>
    </row>
    <row r="688" customFormat="false" hidden="false" outlineLevel="0" collapsed="false">
      <c r="A688" s="18" t="inlineStr">
        <is>
          <t xml:space="preserve">1.1.1.2.1.1.3.20</t>
        </is>
      </c>
      <c r="B688" s="18" t="inlineStr">
        <is>
          <t xml:space="preserve"/>
        </is>
      </c>
      <c r="C688" s="18" t="inlineStr">
        <is>
          <t xml:space="preserve">Монтаж трубы ПВХ, ПНД для кабеля / от 40мм до 100мм</t>
        </is>
      </c>
      <c r="D688" s="7" t="inlineStr">
        <is>
          <t xml:space="preserve">ЭМ 4.2</t>
        </is>
      </c>
      <c r="E688" s="7" t="inlineStr">
        <is>
          <t xml:space="preserve">Выгружается из БО по объектам BIM-КЦ</t>
        </is>
      </c>
      <c r="F688" s="7" t="inlineStr">
        <is>
          <t xml:space="preserve">ПОГ М</t>
        </is>
      </c>
      <c r="G688" s="7" t="inlineStr">
        <is>
          <t xml:space="preserve">1</t>
        </is>
      </c>
      <c r="H688" s="8" t="n">
        <v>5040</v>
      </c>
      <c r="I688" s="19" t="n" hidden="false">
        <f>ROUND((L689+L690+L691)/H688,2)</f>
        <v>111.72</v>
      </c>
      <c r="J688" s="20" t="n" hidden="false">
        <v>132</v>
      </c>
      <c r="K688" s="19" t="n" hidden="false">
        <f>I688+J688</f>
        <v>243.72</v>
      </c>
      <c r="L688" s="19" t="n" hidden="false">
        <f>ROUND(H688*I688,2)</f>
        <v>563068.8</v>
      </c>
      <c r="M688" s="19" t="n" hidden="false">
        <f>ROUND(H688*J688,2)</f>
        <v>665280</v>
      </c>
      <c r="N688" s="19" t="n" hidden="false">
        <f>L688+M688</f>
        <v>1228348.8</v>
      </c>
    </row>
    <row r="689" customFormat="false" hidden="false" outlineLevel="0" collapsed="false">
      <c r="A689" s="18" t="inlineStr">
        <is>
          <t xml:space="preserve">1.1.1.2.1.1.3.20.1</t>
        </is>
      </c>
      <c r="B689" s="18" t="inlineStr">
        <is>
          <t xml:space="preserve"/>
        </is>
      </c>
      <c r="C689" s="22" t="inlineStr">
        <is>
          <t xml:space="preserve">Труба ПВХ гофрированная_ / Легкая с протяжкой / 50 мм</t>
        </is>
      </c>
      <c r="D689" s="7" t="inlineStr">
        <is>
          <t xml:space="preserve"/>
        </is>
      </c>
      <c r="E689" s="7" t="inlineStr">
        <is>
          <t xml:space="preserve"/>
        </is>
      </c>
      <c r="F689" s="7" t="inlineStr">
        <is>
          <t xml:space="preserve">ПОГ М</t>
        </is>
      </c>
      <c r="G689" s="7" t="inlineStr">
        <is>
          <t xml:space="preserve">1</t>
        </is>
      </c>
      <c r="H689" s="8" t="n">
        <v>670</v>
      </c>
      <c r="I689" s="20" t="n" hidden="false">
        <v>144.44</v>
      </c>
      <c r="J689" s="19" t="n" hidden="false">
        <v/>
      </c>
      <c r="K689" s="19" t="n" hidden="false">
        <f>I689+J689</f>
        <v>144.44</v>
      </c>
      <c r="L689" s="19" t="n" hidden="false">
        <f>ROUND(H689*I689,2)</f>
        <v>96774.8</v>
      </c>
      <c r="M689" s="19" t="n" hidden="false">
        <v/>
      </c>
      <c r="N689" s="19" t="n" hidden="false">
        <f>L689+M689</f>
        <v>96774.8</v>
      </c>
    </row>
    <row r="690" customFormat="false" hidden="false" outlineLevel="0" collapsed="false">
      <c r="A690" s="18" t="inlineStr">
        <is>
          <t xml:space="preserve">1.1.1.2.1.1.3.20.2</t>
        </is>
      </c>
      <c r="B690" s="18" t="inlineStr">
        <is>
          <t xml:space="preserve"/>
        </is>
      </c>
      <c r="C690" s="22" t="inlineStr">
        <is>
          <t xml:space="preserve">Труба ПВХ гофрированная_ / Жесткая с протяжкой ССД-Пайп 800 N, SN22 / 63 мм</t>
        </is>
      </c>
      <c r="D690" s="7" t="inlineStr">
        <is>
          <t xml:space="preserve"/>
        </is>
      </c>
      <c r="E690" s="7" t="inlineStr">
        <is>
          <t xml:space="preserve"/>
        </is>
      </c>
      <c r="F690" s="7" t="inlineStr">
        <is>
          <t xml:space="preserve">ПОГ М</t>
        </is>
      </c>
      <c r="G690" s="7" t="inlineStr">
        <is>
          <t xml:space="preserve">1</t>
        </is>
      </c>
      <c r="H690" s="8" t="n">
        <v>1185</v>
      </c>
      <c r="I690" s="20" t="n" hidden="false">
        <v>160</v>
      </c>
      <c r="J690" s="19" t="n" hidden="false">
        <v/>
      </c>
      <c r="K690" s="19" t="n" hidden="false">
        <f>I690+J690</f>
        <v>160</v>
      </c>
      <c r="L690" s="19" t="n" hidden="false">
        <f>ROUND(H690*I690,2)</f>
        <v>189600</v>
      </c>
      <c r="M690" s="19" t="n" hidden="false">
        <v/>
      </c>
      <c r="N690" s="19" t="n" hidden="false">
        <f>L690+M690</f>
        <v>189600</v>
      </c>
    </row>
    <row r="691" customFormat="false" hidden="false" outlineLevel="0" collapsed="false">
      <c r="A691" s="18" t="inlineStr">
        <is>
          <t xml:space="preserve">1.1.1.2.1.1.3.20.3</t>
        </is>
      </c>
      <c r="B691" s="18" t="inlineStr">
        <is>
          <t xml:space="preserve"/>
        </is>
      </c>
      <c r="C691" s="22" t="inlineStr">
        <is>
          <t xml:space="preserve">Труба ПВХ гофрированная_ / Легкая с протяжкой / 40 мм</t>
        </is>
      </c>
      <c r="D691" s="7" t="inlineStr">
        <is>
          <t xml:space="preserve"/>
        </is>
      </c>
      <c r="E691" s="7" t="inlineStr">
        <is>
          <t xml:space="preserve"/>
        </is>
      </c>
      <c r="F691" s="7" t="inlineStr">
        <is>
          <t xml:space="preserve">ПОГ М</t>
        </is>
      </c>
      <c r="G691" s="7" t="inlineStr">
        <is>
          <t xml:space="preserve">1</t>
        </is>
      </c>
      <c r="H691" s="8" t="n">
        <v>3185</v>
      </c>
      <c r="I691" s="20" t="n" hidden="false">
        <v>86.88</v>
      </c>
      <c r="J691" s="19" t="n" hidden="false">
        <v/>
      </c>
      <c r="K691" s="19" t="n" hidden="false">
        <f>I691+J691</f>
        <v>86.88</v>
      </c>
      <c r="L691" s="19" t="n" hidden="false">
        <f>ROUND(H691*I691,2)</f>
        <v>276712.8</v>
      </c>
      <c r="M691" s="19" t="n" hidden="false">
        <v/>
      </c>
      <c r="N691" s="19" t="n" hidden="false">
        <f>L691+M691</f>
        <v>276712.8</v>
      </c>
    </row>
    <row r="692" customFormat="false" hidden="false" outlineLevel="0" collapsed="false">
      <c r="A692" s="18" t="inlineStr">
        <is>
          <t xml:space="preserve">1.1.1.2.1.1.3.21</t>
        </is>
      </c>
      <c r="B692" s="18" t="inlineStr">
        <is>
          <t xml:space="preserve"/>
        </is>
      </c>
      <c r="C692" s="18" t="inlineStr">
        <is>
          <t xml:space="preserve">Монтаж трубы ПВХ, ПНД для кабеля / от 40мм до 100мм</t>
        </is>
      </c>
      <c r="D692" s="7" t="inlineStr">
        <is>
          <t xml:space="preserve">ЭМ 4.2 ECOPLAST</t>
        </is>
      </c>
      <c r="E692" s="7" t="inlineStr">
        <is>
          <t xml:space="preserve">Выгружается из БО по объектам BIM-КЦ</t>
        </is>
      </c>
      <c r="F692" s="7" t="inlineStr">
        <is>
          <t xml:space="preserve">ПОГ М</t>
        </is>
      </c>
      <c r="G692" s="7" t="inlineStr">
        <is>
          <t xml:space="preserve">1</t>
        </is>
      </c>
      <c r="H692" s="8" t="n">
        <v>6955</v>
      </c>
      <c r="I692" s="19" t="n" hidden="false">
        <f>ROUND((L693+L694+L695)/H692,2)</f>
        <v>120.28</v>
      </c>
      <c r="J692" s="20" t="n" hidden="false">
        <v>132</v>
      </c>
      <c r="K692" s="19" t="n" hidden="false">
        <f>I692+J692</f>
        <v>252.28</v>
      </c>
      <c r="L692" s="19" t="n" hidden="false">
        <f>ROUND(H692*I692,2)</f>
        <v>836547.4</v>
      </c>
      <c r="M692" s="19" t="n" hidden="false">
        <f>ROUND(H692*J692,2)</f>
        <v>918060</v>
      </c>
      <c r="N692" s="19" t="n" hidden="false">
        <f>L692+M692</f>
        <v>1754607.4</v>
      </c>
    </row>
    <row r="693" customFormat="false" hidden="false" outlineLevel="0" collapsed="false">
      <c r="A693" s="18" t="inlineStr">
        <is>
          <t xml:space="preserve">1.1.1.2.1.1.3.21.1</t>
        </is>
      </c>
      <c r="B693" s="18" t="inlineStr">
        <is>
          <t xml:space="preserve"/>
        </is>
      </c>
      <c r="C693" s="22" t="inlineStr">
        <is>
          <t xml:space="preserve">Труба ПВХ гофрированная_ / Тяжелая с протяжкой / 40 мм</t>
        </is>
      </c>
      <c r="D693" s="7" t="inlineStr">
        <is>
          <t xml:space="preserve"/>
        </is>
      </c>
      <c r="E693" s="7" t="inlineStr">
        <is>
          <t xml:space="preserve"/>
        </is>
      </c>
      <c r="F693" s="7" t="inlineStr">
        <is>
          <t xml:space="preserve">ПОГ М</t>
        </is>
      </c>
      <c r="G693" s="7" t="inlineStr">
        <is>
          <t xml:space="preserve">1</t>
        </is>
      </c>
      <c r="H693" s="8" t="n">
        <v>5945</v>
      </c>
      <c r="I693" s="20" t="n" hidden="false">
        <v>114</v>
      </c>
      <c r="J693" s="19" t="n" hidden="false">
        <v/>
      </c>
      <c r="K693" s="19" t="n" hidden="false">
        <f>I693+J693</f>
        <v>114</v>
      </c>
      <c r="L693" s="19" t="n" hidden="false">
        <f>ROUND(H693*I693,2)</f>
        <v>677730</v>
      </c>
      <c r="M693" s="19" t="n" hidden="false">
        <v/>
      </c>
      <c r="N693" s="19" t="n" hidden="false">
        <f>L693+M693</f>
        <v>677730</v>
      </c>
    </row>
    <row r="694" customFormat="false" hidden="false" outlineLevel="0" collapsed="false">
      <c r="A694" s="18" t="inlineStr">
        <is>
          <t xml:space="preserve">1.1.1.2.1.1.3.21.2</t>
        </is>
      </c>
      <c r="B694" s="18" t="inlineStr">
        <is>
          <t xml:space="preserve"/>
        </is>
      </c>
      <c r="C694" s="22" t="inlineStr">
        <is>
          <t xml:space="preserve">Труба ПВХ гофрированная_ / Жесткая легкая / 50 мм</t>
        </is>
      </c>
      <c r="D694" s="7" t="inlineStr">
        <is>
          <t xml:space="preserve"/>
        </is>
      </c>
      <c r="E694" s="7" t="inlineStr">
        <is>
          <t xml:space="preserve"/>
        </is>
      </c>
      <c r="F694" s="7" t="inlineStr">
        <is>
          <t xml:space="preserve">ПОГ М</t>
        </is>
      </c>
      <c r="G694" s="7" t="inlineStr">
        <is>
          <t xml:space="preserve">1</t>
        </is>
      </c>
      <c r="H694" s="8" t="n">
        <v>180</v>
      </c>
      <c r="I694" s="20" t="n" hidden="false">
        <v>144.44</v>
      </c>
      <c r="J694" s="19" t="n" hidden="false">
        <v/>
      </c>
      <c r="K694" s="19" t="n" hidden="false">
        <f>I694+J694</f>
        <v>144.44</v>
      </c>
      <c r="L694" s="19" t="n" hidden="false">
        <f>ROUND(H694*I694,2)</f>
        <v>25999.2</v>
      </c>
      <c r="M694" s="19" t="n" hidden="false">
        <v/>
      </c>
      <c r="N694" s="19" t="n" hidden="false">
        <f>L694+M694</f>
        <v>25999.2</v>
      </c>
    </row>
    <row r="695" customFormat="false" hidden="false" outlineLevel="0" collapsed="false">
      <c r="A695" s="18" t="inlineStr">
        <is>
          <t xml:space="preserve">1.1.1.2.1.1.3.21.3</t>
        </is>
      </c>
      <c r="B695" s="18" t="inlineStr">
        <is>
          <t xml:space="preserve"/>
        </is>
      </c>
      <c r="C695" s="22" t="inlineStr">
        <is>
          <t xml:space="preserve">Труба ПВХ гофрированная_ / Жесткая с протяжкой ССД-Пайп 800 N, SN22 / 63 мм</t>
        </is>
      </c>
      <c r="D695" s="7" t="inlineStr">
        <is>
          <t xml:space="preserve"/>
        </is>
      </c>
      <c r="E695" s="7" t="inlineStr">
        <is>
          <t xml:space="preserve"/>
        </is>
      </c>
      <c r="F695" s="7" t="inlineStr">
        <is>
          <t xml:space="preserve">ПОГ М</t>
        </is>
      </c>
      <c r="G695" s="7" t="inlineStr">
        <is>
          <t xml:space="preserve">1</t>
        </is>
      </c>
      <c r="H695" s="8" t="n">
        <v>830</v>
      </c>
      <c r="I695" s="20" t="n" hidden="false">
        <v>160</v>
      </c>
      <c r="J695" s="19" t="n" hidden="false">
        <v/>
      </c>
      <c r="K695" s="19" t="n" hidden="false">
        <f>I695+J695</f>
        <v>160</v>
      </c>
      <c r="L695" s="19" t="n" hidden="false">
        <f>ROUND(H695*I695,2)</f>
        <v>132800</v>
      </c>
      <c r="M695" s="19" t="n" hidden="false">
        <v/>
      </c>
      <c r="N695" s="19" t="n" hidden="false">
        <f>L695+M695</f>
        <v>132800</v>
      </c>
    </row>
    <row r="696" customFormat="false" hidden="false" outlineLevel="0" collapsed="false">
      <c r="A696" s="18" t="inlineStr">
        <is>
          <t xml:space="preserve">1.1.1.2.1.1.3.22</t>
        </is>
      </c>
      <c r="B696" s="18" t="inlineStr">
        <is>
          <t xml:space="preserve"/>
        </is>
      </c>
      <c r="C696" s="18" t="inlineStr">
        <is>
          <t xml:space="preserve">Монтаж трубы ПВХ, ПНД для кабеля / расходные материалы</t>
        </is>
      </c>
      <c r="D696" s="7" t="inlineStr">
        <is>
          <t xml:space="preserve">ЭО</t>
        </is>
      </c>
      <c r="E696" s="7" t="inlineStr">
        <is>
          <t xml:space="preserve"/>
        </is>
      </c>
      <c r="F696" s="7" t="inlineStr">
        <is>
          <t xml:space="preserve">ПОГ М</t>
        </is>
      </c>
      <c r="G696" s="7" t="inlineStr">
        <is>
          <t xml:space="preserve">1</t>
        </is>
      </c>
      <c r="H696" s="8" t="n">
        <v>3340</v>
      </c>
      <c r="I696" s="19" t="n" hidden="false">
        <f>ROUND((L697+L698+L699+L700)/H696,2)</f>
        <v>40.63</v>
      </c>
      <c r="J696" s="20" t="n" hidden="false">
        <v>1</v>
      </c>
      <c r="K696" s="19" t="n" hidden="false">
        <f>I696+J696</f>
        <v>41.63</v>
      </c>
      <c r="L696" s="19" t="n" hidden="false">
        <f>ROUND(H696*I696,2)</f>
        <v>135704.2</v>
      </c>
      <c r="M696" s="19" t="n" hidden="false">
        <f>ROUND(H696*J696,2)</f>
        <v>3340</v>
      </c>
      <c r="N696" s="19" t="n" hidden="false">
        <f>L696+M696</f>
        <v>139044.2</v>
      </c>
    </row>
    <row r="697" customFormat="false" hidden="false" outlineLevel="0" collapsed="false">
      <c r="A697" s="18" t="inlineStr">
        <is>
          <t xml:space="preserve">1.1.1.2.1.1.3.22.1</t>
        </is>
      </c>
      <c r="B697" s="18" t="inlineStr">
        <is>
          <t xml:space="preserve"/>
        </is>
      </c>
      <c r="C697" s="22" t="inlineStr">
        <is>
          <t xml:space="preserve">Муфта соединительная труба-коробка_ / 25 мм</t>
        </is>
      </c>
      <c r="D697" s="7" t="inlineStr">
        <is>
          <t xml:space="preserve">42725</t>
        </is>
      </c>
      <c r="E697" s="7" t="inlineStr">
        <is>
          <t xml:space="preserve"/>
        </is>
      </c>
      <c r="F697" s="7" t="inlineStr">
        <is>
          <t xml:space="preserve">ШТ</t>
        </is>
      </c>
      <c r="G697" s="7" t="inlineStr">
        <is>
          <t xml:space="preserve">1</t>
        </is>
      </c>
      <c r="H697" s="8" t="n">
        <v>42</v>
      </c>
      <c r="I697" s="20" t="n" hidden="false">
        <v>240</v>
      </c>
      <c r="J697" s="19" t="n" hidden="false">
        <v/>
      </c>
      <c r="K697" s="19" t="n" hidden="false">
        <f>I697+J697</f>
        <v>240</v>
      </c>
      <c r="L697" s="19" t="n" hidden="false">
        <f>ROUND(H697*I697,2)</f>
        <v>10080</v>
      </c>
      <c r="M697" s="19" t="n" hidden="false">
        <v/>
      </c>
      <c r="N697" s="19" t="n" hidden="false">
        <f>L697+M697</f>
        <v>10080</v>
      </c>
    </row>
    <row r="698" customFormat="false" hidden="false" outlineLevel="0" collapsed="false">
      <c r="A698" s="18" t="inlineStr">
        <is>
          <t xml:space="preserve">1.1.1.2.1.1.3.22.2</t>
        </is>
      </c>
      <c r="B698" s="18" t="inlineStr">
        <is>
          <t xml:space="preserve"/>
        </is>
      </c>
      <c r="C698" s="22" t="inlineStr">
        <is>
          <t xml:space="preserve">Муфта соединительная труба-коробка_ / 20 мм</t>
        </is>
      </c>
      <c r="D698" s="7" t="inlineStr">
        <is>
          <t xml:space="preserve">42720</t>
        </is>
      </c>
      <c r="E698" s="7" t="inlineStr">
        <is>
          <t xml:space="preserve"/>
        </is>
      </c>
      <c r="F698" s="7" t="inlineStr">
        <is>
          <t xml:space="preserve">ШТ</t>
        </is>
      </c>
      <c r="G698" s="7" t="inlineStr">
        <is>
          <t xml:space="preserve">1</t>
        </is>
      </c>
      <c r="H698" s="8" t="n">
        <v>10</v>
      </c>
      <c r="I698" s="20" t="n" hidden="false">
        <v>206</v>
      </c>
      <c r="J698" s="19" t="n" hidden="false">
        <v/>
      </c>
      <c r="K698" s="19" t="n" hidden="false">
        <f>I698+J698</f>
        <v>206</v>
      </c>
      <c r="L698" s="19" t="n" hidden="false">
        <f>ROUND(H698*I698,2)</f>
        <v>2060</v>
      </c>
      <c r="M698" s="19" t="n" hidden="false">
        <v/>
      </c>
      <c r="N698" s="19" t="n" hidden="false">
        <f>L698+M698</f>
        <v>2060</v>
      </c>
    </row>
    <row r="699" customFormat="false" hidden="false" outlineLevel="0" collapsed="false">
      <c r="A699" s="18" t="inlineStr">
        <is>
          <t xml:space="preserve">1.1.1.2.1.1.3.22.3</t>
        </is>
      </c>
      <c r="B699" s="18" t="inlineStr">
        <is>
          <t xml:space="preserve"/>
        </is>
      </c>
      <c r="C699" s="22" t="inlineStr">
        <is>
          <t xml:space="preserve">Клипса с дюбелем саморезом для крепления гофротрубы_ / 20 мм</t>
        </is>
      </c>
      <c r="D699" s="7" t="inlineStr">
        <is>
          <t xml:space="preserve"/>
        </is>
      </c>
      <c r="E699" s="7" t="inlineStr">
        <is>
          <t xml:space="preserve"/>
        </is>
      </c>
      <c r="F699" s="7" t="inlineStr">
        <is>
          <t xml:space="preserve">ШТ</t>
        </is>
      </c>
      <c r="G699" s="7" t="inlineStr">
        <is>
          <t xml:space="preserve">2</t>
        </is>
      </c>
      <c r="H699" s="8" t="n">
        <v>3360</v>
      </c>
      <c r="I699" s="20" t="n" hidden="false">
        <v>18</v>
      </c>
      <c r="J699" s="19" t="n" hidden="false">
        <v/>
      </c>
      <c r="K699" s="19" t="n" hidden="false">
        <f>I699+J699</f>
        <v>18</v>
      </c>
      <c r="L699" s="19" t="n" hidden="false">
        <f>ROUND(H699*I699,2)</f>
        <v>60480</v>
      </c>
      <c r="M699" s="19" t="n" hidden="false">
        <v/>
      </c>
      <c r="N699" s="19" t="n" hidden="false">
        <f>L699+M699</f>
        <v>60480</v>
      </c>
    </row>
    <row r="700" customFormat="false" hidden="false" outlineLevel="0" collapsed="false">
      <c r="A700" s="18" t="inlineStr">
        <is>
          <t xml:space="preserve">1.1.1.2.1.1.3.22.4</t>
        </is>
      </c>
      <c r="B700" s="18" t="inlineStr">
        <is>
          <t xml:space="preserve"/>
        </is>
      </c>
      <c r="C700" s="22" t="inlineStr">
        <is>
          <t xml:space="preserve">Клипса с дюбелем саморезом для крепления гофротрубы_ / 25 мм</t>
        </is>
      </c>
      <c r="D700" s="7" t="inlineStr">
        <is>
          <t xml:space="preserve"/>
        </is>
      </c>
      <c r="E700" s="7" t="inlineStr">
        <is>
          <t xml:space="preserve"/>
        </is>
      </c>
      <c r="F700" s="7" t="inlineStr">
        <is>
          <t xml:space="preserve">ШТ</t>
        </is>
      </c>
      <c r="G700" s="7" t="inlineStr">
        <is>
          <t xml:space="preserve">2</t>
        </is>
      </c>
      <c r="H700" s="8" t="n">
        <v>3320</v>
      </c>
      <c r="I700" s="20" t="n" hidden="false">
        <v>19</v>
      </c>
      <c r="J700" s="19" t="n" hidden="false">
        <v/>
      </c>
      <c r="K700" s="19" t="n" hidden="false">
        <f>I700+J700</f>
        <v>19</v>
      </c>
      <c r="L700" s="19" t="n" hidden="false">
        <f>ROUND(H700*I700,2)</f>
        <v>63080</v>
      </c>
      <c r="M700" s="19" t="n" hidden="false">
        <v/>
      </c>
      <c r="N700" s="19" t="n" hidden="false">
        <f>L700+M700</f>
        <v>63080</v>
      </c>
    </row>
    <row r="701" customFormat="false" hidden="false" outlineLevel="0" collapsed="false">
      <c r="A701" s="18" t="inlineStr">
        <is>
          <t xml:space="preserve">1.1.1.2.1.1.3.23</t>
        </is>
      </c>
      <c r="B701" s="18" t="inlineStr">
        <is>
          <t xml:space="preserve"/>
        </is>
      </c>
      <c r="C701" s="18" t="inlineStr">
        <is>
          <t xml:space="preserve">Монтаж трубы ПВХ, ПНД для кабеля / расходные материалы</t>
        </is>
      </c>
      <c r="D701" s="7" t="inlineStr">
        <is>
          <t xml:space="preserve">ЭО</t>
        </is>
      </c>
      <c r="E701" s="7" t="inlineStr">
        <is>
          <t xml:space="preserve"/>
        </is>
      </c>
      <c r="F701" s="7" t="inlineStr">
        <is>
          <t xml:space="preserve">ПОГ М</t>
        </is>
      </c>
      <c r="G701" s="7" t="inlineStr">
        <is>
          <t xml:space="preserve">1</t>
        </is>
      </c>
      <c r="H701" s="8" t="n">
        <v>2165</v>
      </c>
      <c r="I701" s="19" t="n" hidden="false">
        <f>ROUND((L702+L703)/H701,2)</f>
        <v>13.55</v>
      </c>
      <c r="J701" s="20" t="n" hidden="false">
        <v>1</v>
      </c>
      <c r="K701" s="19" t="n" hidden="false">
        <f>I701+J701</f>
        <v>14.55</v>
      </c>
      <c r="L701" s="19" t="n" hidden="false">
        <f>ROUND(H701*I701,2)</f>
        <v>29335.75</v>
      </c>
      <c r="M701" s="19" t="n" hidden="false">
        <f>ROUND(H701*J701,2)</f>
        <v>2165</v>
      </c>
      <c r="N701" s="19" t="n" hidden="false">
        <f>L701+M701</f>
        <v>31500.75</v>
      </c>
    </row>
    <row r="702" customFormat="false" hidden="false" outlineLevel="0" collapsed="false">
      <c r="A702" s="18" t="inlineStr">
        <is>
          <t xml:space="preserve">1.1.1.2.1.1.3.23.1</t>
        </is>
      </c>
      <c r="B702" s="18" t="inlineStr">
        <is>
          <t xml:space="preserve"/>
        </is>
      </c>
      <c r="C702" s="22" t="inlineStr">
        <is>
          <t xml:space="preserve">Муфта соединительная труба-коробка_ / 25 мм</t>
        </is>
      </c>
      <c r="D702" s="7" t="inlineStr">
        <is>
          <t xml:space="preserve">BS25 42725HF</t>
        </is>
      </c>
      <c r="E702" s="7" t="inlineStr">
        <is>
          <t xml:space="preserve"/>
        </is>
      </c>
      <c r="F702" s="7" t="inlineStr">
        <is>
          <t xml:space="preserve">ШТ</t>
        </is>
      </c>
      <c r="G702" s="7" t="inlineStr">
        <is>
          <t xml:space="preserve">1</t>
        </is>
      </c>
      <c r="H702" s="8" t="n">
        <v>32</v>
      </c>
      <c r="I702" s="20" t="n" hidden="false">
        <v>240</v>
      </c>
      <c r="J702" s="19" t="n" hidden="false">
        <v/>
      </c>
      <c r="K702" s="19" t="n" hidden="false">
        <f>I702+J702</f>
        <v>240</v>
      </c>
      <c r="L702" s="19" t="n" hidden="false">
        <f>ROUND(H702*I702,2)</f>
        <v>7680</v>
      </c>
      <c r="M702" s="19" t="n" hidden="false">
        <v/>
      </c>
      <c r="N702" s="19" t="n" hidden="false">
        <f>L702+M702</f>
        <v>7680</v>
      </c>
    </row>
    <row r="703" customFormat="false" hidden="false" outlineLevel="0" collapsed="false">
      <c r="A703" s="18" t="inlineStr">
        <is>
          <t xml:space="preserve">1.1.1.2.1.1.3.23.2</t>
        </is>
      </c>
      <c r="B703" s="18" t="inlineStr">
        <is>
          <t xml:space="preserve"/>
        </is>
      </c>
      <c r="C703" s="22" t="inlineStr">
        <is>
          <t xml:space="preserve">Скоба металлическая однолапковая_ / 31-32мм</t>
        </is>
      </c>
      <c r="D703" s="7" t="inlineStr">
        <is>
          <t xml:space="preserve">двухлапковая</t>
        </is>
      </c>
      <c r="E703" s="7" t="inlineStr">
        <is>
          <t xml:space="preserve"/>
        </is>
      </c>
      <c r="F703" s="7" t="inlineStr">
        <is>
          <t xml:space="preserve">ШТ</t>
        </is>
      </c>
      <c r="G703" s="7" t="inlineStr">
        <is>
          <t xml:space="preserve">1</t>
        </is>
      </c>
      <c r="H703" s="8" t="n">
        <v>4330</v>
      </c>
      <c r="I703" s="20" t="n" hidden="false">
        <v>5</v>
      </c>
      <c r="J703" s="19" t="n" hidden="false">
        <v/>
      </c>
      <c r="K703" s="19" t="n" hidden="false">
        <f>I703+J703</f>
        <v>5</v>
      </c>
      <c r="L703" s="19" t="n" hidden="false">
        <f>ROUND(H703*I703,2)</f>
        <v>21650</v>
      </c>
      <c r="M703" s="19" t="n" hidden="false">
        <v/>
      </c>
      <c r="N703" s="19" t="n" hidden="false">
        <f>L703+M703</f>
        <v>21650</v>
      </c>
    </row>
    <row r="704" customFormat="false" hidden="false" outlineLevel="0" collapsed="false">
      <c r="A704" s="18" t="inlineStr">
        <is>
          <t xml:space="preserve">1.1.1.2.1.1.3.24</t>
        </is>
      </c>
      <c r="B704" s="18" t="inlineStr">
        <is>
          <t xml:space="preserve"/>
        </is>
      </c>
      <c r="C704" s="18" t="inlineStr">
        <is>
          <t xml:space="preserve">Монтаж трубы ПВХ, ПНД для кабеля / расходные материалы</t>
        </is>
      </c>
      <c r="D704" s="7" t="inlineStr">
        <is>
          <t xml:space="preserve">ЭМ 4.1</t>
        </is>
      </c>
      <c r="E704" s="7" t="inlineStr">
        <is>
          <t xml:space="preserve"/>
        </is>
      </c>
      <c r="F704" s="7" t="inlineStr">
        <is>
          <t xml:space="preserve">ПОГ М</t>
        </is>
      </c>
      <c r="G704" s="7" t="inlineStr">
        <is>
          <t xml:space="preserve">1</t>
        </is>
      </c>
      <c r="H704" s="8" t="n">
        <v>7685</v>
      </c>
      <c r="I704" s="19" t="n" hidden="false">
        <f>ROUND((L705+L706+L707+L708)/H704,2)</f>
        <v>51.2</v>
      </c>
      <c r="J704" s="20" t="n" hidden="false">
        <v>1</v>
      </c>
      <c r="K704" s="19" t="n" hidden="false">
        <f>I704+J704</f>
        <v>52.2</v>
      </c>
      <c r="L704" s="19" t="n" hidden="false">
        <f>ROUND(H704*I704,2)</f>
        <v>393472</v>
      </c>
      <c r="M704" s="19" t="n" hidden="false">
        <f>ROUND(H704*J704,2)</f>
        <v>7685</v>
      </c>
      <c r="N704" s="19" t="n" hidden="false">
        <f>L704+M704</f>
        <v>401157</v>
      </c>
    </row>
    <row r="705" customFormat="false" hidden="false" outlineLevel="0" collapsed="false">
      <c r="A705" s="18" t="inlineStr">
        <is>
          <t xml:space="preserve">1.1.1.2.1.1.3.24.1</t>
        </is>
      </c>
      <c r="B705" s="18" t="inlineStr">
        <is>
          <t xml:space="preserve"/>
        </is>
      </c>
      <c r="C705" s="22" t="inlineStr">
        <is>
          <t xml:space="preserve">Скоба металлическая двухлапковая_ / 48-50мм</t>
        </is>
      </c>
      <c r="D705" s="7" t="inlineStr">
        <is>
          <t xml:space="preserve">Держатель с защёлкой и дюбелем для труб
гофрированных, 63</t>
        </is>
      </c>
      <c r="E705" s="7" t="inlineStr">
        <is>
          <t xml:space="preserve"/>
        </is>
      </c>
      <c r="F705" s="7" t="inlineStr">
        <is>
          <t xml:space="preserve">ШТ</t>
        </is>
      </c>
      <c r="G705" s="7" t="inlineStr">
        <is>
          <t xml:space="preserve">1</t>
        </is>
      </c>
      <c r="H705" s="8" t="n">
        <v>100</v>
      </c>
      <c r="I705" s="20" t="n" hidden="false">
        <v>77</v>
      </c>
      <c r="J705" s="19" t="n" hidden="false">
        <v/>
      </c>
      <c r="K705" s="19" t="n" hidden="false">
        <f>I705+J705</f>
        <v>77</v>
      </c>
      <c r="L705" s="19" t="n" hidden="false">
        <f>ROUND(H705*I705,2)</f>
        <v>7700</v>
      </c>
      <c r="M705" s="19" t="n" hidden="false">
        <v/>
      </c>
      <c r="N705" s="19" t="n" hidden="false">
        <f>L705+M705</f>
        <v>7700</v>
      </c>
    </row>
    <row r="706" customFormat="false" hidden="false" outlineLevel="0" collapsed="false">
      <c r="A706" s="18" t="inlineStr">
        <is>
          <t xml:space="preserve">1.1.1.2.1.1.3.24.2</t>
        </is>
      </c>
      <c r="B706" s="18" t="inlineStr">
        <is>
          <t xml:space="preserve"/>
        </is>
      </c>
      <c r="C706" s="22" t="inlineStr">
        <is>
          <t xml:space="preserve">Клипса с дюбелем саморезом для крепления гофротрубы_ / 32 мм</t>
        </is>
      </c>
      <c r="D706" s="7" t="inlineStr">
        <is>
          <t xml:space="preserve"/>
        </is>
      </c>
      <c r="E706" s="7" t="inlineStr">
        <is>
          <t xml:space="preserve"/>
        </is>
      </c>
      <c r="F706" s="7" t="inlineStr">
        <is>
          <t xml:space="preserve">ШТ</t>
        </is>
      </c>
      <c r="G706" s="7" t="inlineStr">
        <is>
          <t xml:space="preserve">2</t>
        </is>
      </c>
      <c r="H706" s="8" t="n">
        <v>12050</v>
      </c>
      <c r="I706" s="20" t="n" hidden="false">
        <v>21</v>
      </c>
      <c r="J706" s="19" t="n" hidden="false">
        <v/>
      </c>
      <c r="K706" s="19" t="n" hidden="false">
        <f>I706+J706</f>
        <v>21</v>
      </c>
      <c r="L706" s="19" t="n" hidden="false">
        <f>ROUND(H706*I706,2)</f>
        <v>253050</v>
      </c>
      <c r="M706" s="19" t="n" hidden="false">
        <v/>
      </c>
      <c r="N706" s="19" t="n" hidden="false">
        <f>L706+M706</f>
        <v>253050</v>
      </c>
    </row>
    <row r="707" customFormat="false" hidden="false" outlineLevel="0" collapsed="false">
      <c r="A707" s="18" t="inlineStr">
        <is>
          <t xml:space="preserve">1.1.1.2.1.1.3.24.3</t>
        </is>
      </c>
      <c r="B707" s="18" t="inlineStr">
        <is>
          <t xml:space="preserve"/>
        </is>
      </c>
      <c r="C707" s="22" t="inlineStr">
        <is>
          <t xml:space="preserve">Клипса с дюбелем саморезом для крепления гофротрубы_ / 50 мм</t>
        </is>
      </c>
      <c r="D707" s="7" t="inlineStr">
        <is>
          <t xml:space="preserve"/>
        </is>
      </c>
      <c r="E707" s="7" t="inlineStr">
        <is>
          <t xml:space="preserve"/>
        </is>
      </c>
      <c r="F707" s="7" t="inlineStr">
        <is>
          <t xml:space="preserve">ШТ</t>
        </is>
      </c>
      <c r="G707" s="7" t="inlineStr">
        <is>
          <t xml:space="preserve">2</t>
        </is>
      </c>
      <c r="H707" s="8" t="n">
        <v>780</v>
      </c>
      <c r="I707" s="20" t="n" hidden="false">
        <v>45</v>
      </c>
      <c r="J707" s="19" t="n" hidden="false">
        <v/>
      </c>
      <c r="K707" s="19" t="n" hidden="false">
        <f>I707+J707</f>
        <v>45</v>
      </c>
      <c r="L707" s="19" t="n" hidden="false">
        <f>ROUND(H707*I707,2)</f>
        <v>35100</v>
      </c>
      <c r="M707" s="19" t="n" hidden="false">
        <v/>
      </c>
      <c r="N707" s="19" t="n" hidden="false">
        <f>L707+M707</f>
        <v>35100</v>
      </c>
    </row>
    <row r="708" customFormat="false" hidden="false" outlineLevel="0" collapsed="false">
      <c r="A708" s="18" t="inlineStr">
        <is>
          <t xml:space="preserve">1.1.1.2.1.1.3.24.4</t>
        </is>
      </c>
      <c r="B708" s="18" t="inlineStr">
        <is>
          <t xml:space="preserve"/>
        </is>
      </c>
      <c r="C708" s="22" t="inlineStr">
        <is>
          <t xml:space="preserve">Клипса с дюбелем саморезом для крепления гофротрубы_ / 40 мм</t>
        </is>
      </c>
      <c r="D708" s="7" t="inlineStr">
        <is>
          <t xml:space="preserve"/>
        </is>
      </c>
      <c r="E708" s="7" t="inlineStr">
        <is>
          <t xml:space="preserve"/>
        </is>
      </c>
      <c r="F708" s="7" t="inlineStr">
        <is>
          <t xml:space="preserve">ШТ</t>
        </is>
      </c>
      <c r="G708" s="7" t="inlineStr">
        <is>
          <t xml:space="preserve">2</t>
        </is>
      </c>
      <c r="H708" s="8" t="n">
        <v>2440</v>
      </c>
      <c r="I708" s="20" t="n" hidden="false">
        <v>40</v>
      </c>
      <c r="J708" s="19" t="n" hidden="false">
        <v/>
      </c>
      <c r="K708" s="19" t="n" hidden="false">
        <f>I708+J708</f>
        <v>40</v>
      </c>
      <c r="L708" s="19" t="n" hidden="false">
        <f>ROUND(H708*I708,2)</f>
        <v>97600</v>
      </c>
      <c r="M708" s="19" t="n" hidden="false">
        <v/>
      </c>
      <c r="N708" s="19" t="n" hidden="false">
        <f>L708+M708</f>
        <v>97600</v>
      </c>
    </row>
    <row r="709" customFormat="false" hidden="false" outlineLevel="0" collapsed="false">
      <c r="A709" s="18" t="inlineStr">
        <is>
          <t xml:space="preserve">1.1.1.2.1.1.3.25</t>
        </is>
      </c>
      <c r="B709" s="18" t="inlineStr">
        <is>
          <t xml:space="preserve"/>
        </is>
      </c>
      <c r="C709" s="18" t="inlineStr">
        <is>
          <t xml:space="preserve">Монтаж трубы ПВХ, ПНД для кабеля / расходные материалы</t>
        </is>
      </c>
      <c r="D709" s="7" t="inlineStr">
        <is>
          <t xml:space="preserve">ЭМ 4.1</t>
        </is>
      </c>
      <c r="E709" s="7" t="inlineStr">
        <is>
          <t xml:space="preserve"/>
        </is>
      </c>
      <c r="F709" s="7" t="inlineStr">
        <is>
          <t xml:space="preserve">ПОГ М</t>
        </is>
      </c>
      <c r="G709" s="7" t="inlineStr">
        <is>
          <t xml:space="preserve">1</t>
        </is>
      </c>
      <c r="H709" s="8" t="n">
        <v>2885</v>
      </c>
      <c r="I709" s="19" t="n" hidden="false">
        <f>ROUND((L710+L711)/H709,2)</f>
        <v>148.51</v>
      </c>
      <c r="J709" s="20" t="n" hidden="false">
        <v>1</v>
      </c>
      <c r="K709" s="19" t="n" hidden="false">
        <f>I709+J709</f>
        <v>149.51</v>
      </c>
      <c r="L709" s="19" t="n" hidden="false">
        <f>ROUND(H709*I709,2)</f>
        <v>428451.35</v>
      </c>
      <c r="M709" s="19" t="n" hidden="false">
        <f>ROUND(H709*J709,2)</f>
        <v>2885</v>
      </c>
      <c r="N709" s="19" t="n" hidden="false">
        <f>L709+M709</f>
        <v>431336.35</v>
      </c>
    </row>
    <row r="710" customFormat="false" hidden="false" outlineLevel="0" collapsed="false">
      <c r="A710" s="18" t="inlineStr">
        <is>
          <t xml:space="preserve">1.1.1.2.1.1.3.25.1</t>
        </is>
      </c>
      <c r="B710" s="18" t="inlineStr">
        <is>
          <t xml:space="preserve"/>
        </is>
      </c>
      <c r="C710" s="22" t="inlineStr">
        <is>
          <t xml:space="preserve">Скоба металлическая однолапковая_ / 31-32мм</t>
        </is>
      </c>
      <c r="D710" s="7" t="inlineStr">
        <is>
          <t xml:space="preserve">двухлапковая</t>
        </is>
      </c>
      <c r="E710" s="7" t="inlineStr">
        <is>
          <t xml:space="preserve"/>
        </is>
      </c>
      <c r="F710" s="7" t="inlineStr">
        <is>
          <t xml:space="preserve">ШТ</t>
        </is>
      </c>
      <c r="G710" s="7" t="inlineStr">
        <is>
          <t xml:space="preserve">1</t>
        </is>
      </c>
      <c r="H710" s="8" t="n">
        <v>220</v>
      </c>
      <c r="I710" s="20" t="n" hidden="false">
        <v>5</v>
      </c>
      <c r="J710" s="19" t="n" hidden="false">
        <v/>
      </c>
      <c r="K710" s="19" t="n" hidden="false">
        <f>I710+J710</f>
        <v>5</v>
      </c>
      <c r="L710" s="19" t="n" hidden="false">
        <f>ROUND(H710*I710,2)</f>
        <v>1100</v>
      </c>
      <c r="M710" s="19" t="n" hidden="false">
        <v/>
      </c>
      <c r="N710" s="19" t="n" hidden="false">
        <f>L710+M710</f>
        <v>1100</v>
      </c>
    </row>
    <row r="711" customFormat="false" hidden="false" outlineLevel="0" collapsed="false">
      <c r="A711" s="18" t="inlineStr">
        <is>
          <t xml:space="preserve">1.1.1.2.1.1.3.25.2</t>
        </is>
      </c>
      <c r="B711" s="18" t="inlineStr">
        <is>
          <t xml:space="preserve"/>
        </is>
      </c>
      <c r="C711" s="22" t="inlineStr">
        <is>
          <t xml:space="preserve">Скоба металлическая двухлапковая_ / 48-50мм</t>
        </is>
      </c>
      <c r="D711" s="7" t="inlineStr">
        <is>
          <t xml:space="preserve">Ф40</t>
        </is>
      </c>
      <c r="E711" s="7" t="inlineStr">
        <is>
          <t xml:space="preserve"/>
        </is>
      </c>
      <c r="F711" s="7" t="inlineStr">
        <is>
          <t xml:space="preserve">ШТ</t>
        </is>
      </c>
      <c r="G711" s="7" t="inlineStr">
        <is>
          <t xml:space="preserve">1</t>
        </is>
      </c>
      <c r="H711" s="8" t="n">
        <v>5550</v>
      </c>
      <c r="I711" s="20" t="n" hidden="false">
        <v>77</v>
      </c>
      <c r="J711" s="19" t="n" hidden="false">
        <v/>
      </c>
      <c r="K711" s="19" t="n" hidden="false">
        <f>I711+J711</f>
        <v>77</v>
      </c>
      <c r="L711" s="19" t="n" hidden="false">
        <f>ROUND(H711*I711,2)</f>
        <v>427350</v>
      </c>
      <c r="M711" s="19" t="n" hidden="false">
        <v/>
      </c>
      <c r="N711" s="19" t="n" hidden="false">
        <f>L711+M711</f>
        <v>427350</v>
      </c>
    </row>
    <row r="712" customFormat="false" hidden="false" outlineLevel="0" collapsed="false">
      <c r="A712" s="18" t="inlineStr">
        <is>
          <t xml:space="preserve">1.1.1.2.1.1.3.26</t>
        </is>
      </c>
      <c r="B712" s="18" t="inlineStr">
        <is>
          <t xml:space="preserve"/>
        </is>
      </c>
      <c r="C712" s="18" t="inlineStr">
        <is>
          <t xml:space="preserve">Монтаж трубы ПВХ, ПНД для кабеля / расходные материалы</t>
        </is>
      </c>
      <c r="D712" s="7" t="inlineStr">
        <is>
          <t xml:space="preserve">ЭМ 4.2</t>
        </is>
      </c>
      <c r="E712" s="7" t="inlineStr">
        <is>
          <t xml:space="preserve"/>
        </is>
      </c>
      <c r="F712" s="7" t="inlineStr">
        <is>
          <t xml:space="preserve">ПОГ М</t>
        </is>
      </c>
      <c r="G712" s="7" t="inlineStr">
        <is>
          <t xml:space="preserve">1</t>
        </is>
      </c>
      <c r="H712" s="8" t="n">
        <v>18640</v>
      </c>
      <c r="I712" s="19" t="n" hidden="false">
        <f>ROUND((L713+L714+L715+L716)/H712,2)</f>
        <v>57.34</v>
      </c>
      <c r="J712" s="20" t="n" hidden="false">
        <v>1</v>
      </c>
      <c r="K712" s="19" t="n" hidden="false">
        <f>I712+J712</f>
        <v>58.34</v>
      </c>
      <c r="L712" s="19" t="n" hidden="false">
        <f>ROUND(H712*I712,2)</f>
        <v>1068817.6</v>
      </c>
      <c r="M712" s="19" t="n" hidden="false">
        <f>ROUND(H712*J712,2)</f>
        <v>18640</v>
      </c>
      <c r="N712" s="19" t="n" hidden="false">
        <f>L712+M712</f>
        <v>1087457.6</v>
      </c>
    </row>
    <row r="713" customFormat="false" hidden="false" outlineLevel="0" collapsed="false">
      <c r="A713" s="18" t="inlineStr">
        <is>
          <t xml:space="preserve">1.1.1.2.1.1.3.26.1</t>
        </is>
      </c>
      <c r="B713" s="18" t="inlineStr">
        <is>
          <t xml:space="preserve"/>
        </is>
      </c>
      <c r="C713" s="22" t="inlineStr">
        <is>
          <t xml:space="preserve">Скоба металлическая двухлапковая_ / 48-50мм</t>
        </is>
      </c>
      <c r="D713" s="7" t="inlineStr">
        <is>
          <t xml:space="preserve">Ф63 клипса прим.</t>
        </is>
      </c>
      <c r="E713" s="7" t="inlineStr">
        <is>
          <t xml:space="preserve"/>
        </is>
      </c>
      <c r="F713" s="7" t="inlineStr">
        <is>
          <t xml:space="preserve">ШТ</t>
        </is>
      </c>
      <c r="G713" s="7" t="inlineStr">
        <is>
          <t xml:space="preserve">1</t>
        </is>
      </c>
      <c r="H713" s="8" t="n">
        <v>2370</v>
      </c>
      <c r="I713" s="20" t="n" hidden="false">
        <v>77</v>
      </c>
      <c r="J713" s="19" t="n" hidden="false">
        <v/>
      </c>
      <c r="K713" s="19" t="n" hidden="false">
        <f>I713+J713</f>
        <v>77</v>
      </c>
      <c r="L713" s="19" t="n" hidden="false">
        <f>ROUND(H713*I713,2)</f>
        <v>182490</v>
      </c>
      <c r="M713" s="19" t="n" hidden="false">
        <v/>
      </c>
      <c r="N713" s="19" t="n" hidden="false">
        <f>L713+M713</f>
        <v>182490</v>
      </c>
    </row>
    <row r="714" customFormat="false" hidden="false" outlineLevel="0" collapsed="false">
      <c r="A714" s="18" t="inlineStr">
        <is>
          <t xml:space="preserve">1.1.1.2.1.1.3.26.2</t>
        </is>
      </c>
      <c r="B714" s="18" t="inlineStr">
        <is>
          <t xml:space="preserve"/>
        </is>
      </c>
      <c r="C714" s="22" t="inlineStr">
        <is>
          <t xml:space="preserve">Клипса с дюбелем саморезом для крепления гофротрубы_ / 32 мм</t>
        </is>
      </c>
      <c r="D714" s="7" t="inlineStr">
        <is>
          <t xml:space="preserve"/>
        </is>
      </c>
      <c r="E714" s="7" t="inlineStr">
        <is>
          <t xml:space="preserve"/>
        </is>
      </c>
      <c r="F714" s="7" t="inlineStr">
        <is>
          <t xml:space="preserve">ШТ</t>
        </is>
      </c>
      <c r="G714" s="7" t="inlineStr">
        <is>
          <t xml:space="preserve">2</t>
        </is>
      </c>
      <c r="H714" s="8" t="n">
        <v>27200</v>
      </c>
      <c r="I714" s="20" t="n" hidden="false">
        <v>21</v>
      </c>
      <c r="J714" s="19" t="n" hidden="false">
        <v/>
      </c>
      <c r="K714" s="19" t="n" hidden="false">
        <f>I714+J714</f>
        <v>21</v>
      </c>
      <c r="L714" s="19" t="n" hidden="false">
        <f>ROUND(H714*I714,2)</f>
        <v>571200</v>
      </c>
      <c r="M714" s="19" t="n" hidden="false">
        <v/>
      </c>
      <c r="N714" s="19" t="n" hidden="false">
        <f>L714+M714</f>
        <v>571200</v>
      </c>
    </row>
    <row r="715" customFormat="false" hidden="false" outlineLevel="0" collapsed="false">
      <c r="A715" s="18" t="inlineStr">
        <is>
          <t xml:space="preserve">1.1.1.2.1.1.3.26.3</t>
        </is>
      </c>
      <c r="B715" s="18" t="inlineStr">
        <is>
          <t xml:space="preserve"/>
        </is>
      </c>
      <c r="C715" s="22" t="inlineStr">
        <is>
          <t xml:space="preserve">Клипса с дюбелем саморезом для крепления гофротрубы_ / 50 мм</t>
        </is>
      </c>
      <c r="D715" s="7" t="inlineStr">
        <is>
          <t xml:space="preserve"/>
        </is>
      </c>
      <c r="E715" s="7" t="inlineStr">
        <is>
          <t xml:space="preserve"/>
        </is>
      </c>
      <c r="F715" s="7" t="inlineStr">
        <is>
          <t xml:space="preserve">ШТ</t>
        </is>
      </c>
      <c r="G715" s="7" t="inlineStr">
        <is>
          <t xml:space="preserve">2</t>
        </is>
      </c>
      <c r="H715" s="8" t="n">
        <v>1340</v>
      </c>
      <c r="I715" s="20" t="n" hidden="false">
        <v>45</v>
      </c>
      <c r="J715" s="19" t="n" hidden="false">
        <v/>
      </c>
      <c r="K715" s="19" t="n" hidden="false">
        <f>I715+J715</f>
        <v>45</v>
      </c>
      <c r="L715" s="19" t="n" hidden="false">
        <f>ROUND(H715*I715,2)</f>
        <v>60300</v>
      </c>
      <c r="M715" s="19" t="n" hidden="false">
        <v/>
      </c>
      <c r="N715" s="19" t="n" hidden="false">
        <f>L715+M715</f>
        <v>60300</v>
      </c>
    </row>
    <row r="716" customFormat="false" hidden="false" outlineLevel="0" collapsed="false">
      <c r="A716" s="18" t="inlineStr">
        <is>
          <t xml:space="preserve">1.1.1.2.1.1.3.26.4</t>
        </is>
      </c>
      <c r="B716" s="18" t="inlineStr">
        <is>
          <t xml:space="preserve"/>
        </is>
      </c>
      <c r="C716" s="22" t="inlineStr">
        <is>
          <t xml:space="preserve">Клипса с дюбелем саморезом для крепления гофротрубы_ / 40 мм</t>
        </is>
      </c>
      <c r="D716" s="7" t="inlineStr">
        <is>
          <t xml:space="preserve"/>
        </is>
      </c>
      <c r="E716" s="7" t="inlineStr">
        <is>
          <t xml:space="preserve"/>
        </is>
      </c>
      <c r="F716" s="7" t="inlineStr">
        <is>
          <t xml:space="preserve">ШТ</t>
        </is>
      </c>
      <c r="G716" s="7" t="inlineStr">
        <is>
          <t xml:space="preserve">2</t>
        </is>
      </c>
      <c r="H716" s="8" t="n">
        <v>6370</v>
      </c>
      <c r="I716" s="20" t="n" hidden="false">
        <v>40</v>
      </c>
      <c r="J716" s="19" t="n" hidden="false">
        <v/>
      </c>
      <c r="K716" s="19" t="n" hidden="false">
        <f>I716+J716</f>
        <v>40</v>
      </c>
      <c r="L716" s="19" t="n" hidden="false">
        <f>ROUND(H716*I716,2)</f>
        <v>254800</v>
      </c>
      <c r="M716" s="19" t="n" hidden="false">
        <v/>
      </c>
      <c r="N716" s="19" t="n" hidden="false">
        <f>L716+M716</f>
        <v>254800</v>
      </c>
    </row>
    <row r="717" customFormat="false" hidden="false" outlineLevel="0" collapsed="false">
      <c r="A717" s="18" t="inlineStr">
        <is>
          <t xml:space="preserve">1.1.1.2.1.1.3.27</t>
        </is>
      </c>
      <c r="B717" s="18" t="inlineStr">
        <is>
          <t xml:space="preserve"/>
        </is>
      </c>
      <c r="C717" s="18" t="inlineStr">
        <is>
          <t xml:space="preserve">Монтаж трубы ПВХ, ПНД для кабеля / расходные материалы</t>
        </is>
      </c>
      <c r="D717" s="7" t="inlineStr">
        <is>
          <t xml:space="preserve">ЭМ 4.2  ECOPLAST</t>
        </is>
      </c>
      <c r="E717" s="7" t="inlineStr">
        <is>
          <t xml:space="preserve"/>
        </is>
      </c>
      <c r="F717" s="7" t="inlineStr">
        <is>
          <t xml:space="preserve">ПОГ М</t>
        </is>
      </c>
      <c r="G717" s="7" t="inlineStr">
        <is>
          <t xml:space="preserve">1</t>
        </is>
      </c>
      <c r="H717" s="8" t="n">
        <v>7090</v>
      </c>
      <c r="I717" s="19" t="n" hidden="false">
        <f>ROUND((L718+L719+L720+L721)/H717,2)</f>
        <v>44.94</v>
      </c>
      <c r="J717" s="20" t="n" hidden="false">
        <v>1</v>
      </c>
      <c r="K717" s="19" t="n" hidden="false">
        <f>I717+J717</f>
        <v>45.94</v>
      </c>
      <c r="L717" s="19" t="n" hidden="false">
        <f>ROUND(H717*I717,2)</f>
        <v>318624.6</v>
      </c>
      <c r="M717" s="19" t="n" hidden="false">
        <f>ROUND(H717*J717,2)</f>
        <v>7090</v>
      </c>
      <c r="N717" s="19" t="n" hidden="false">
        <f>L717+M717</f>
        <v>325714.6</v>
      </c>
    </row>
    <row r="718" customFormat="false" hidden="false" outlineLevel="0" collapsed="false">
      <c r="A718" s="18" t="inlineStr">
        <is>
          <t xml:space="preserve">1.1.1.2.1.1.3.27.1</t>
        </is>
      </c>
      <c r="B718" s="18" t="inlineStr">
        <is>
          <t xml:space="preserve"/>
        </is>
      </c>
      <c r="C718" s="22" t="inlineStr">
        <is>
          <t xml:space="preserve">Скоба металлическая однолапковая_ / 25-26мм</t>
        </is>
      </c>
      <c r="D718" s="7" t="inlineStr">
        <is>
          <t xml:space="preserve">двухлапковая Ф40</t>
        </is>
      </c>
      <c r="E718" s="7" t="inlineStr">
        <is>
          <t xml:space="preserve"/>
        </is>
      </c>
      <c r="F718" s="7" t="inlineStr">
        <is>
          <t xml:space="preserve">ШТ</t>
        </is>
      </c>
      <c r="G718" s="7" t="inlineStr">
        <is>
          <t xml:space="preserve">1</t>
        </is>
      </c>
      <c r="H718" s="8" t="n">
        <v>11890</v>
      </c>
      <c r="I718" s="20" t="n" hidden="false">
        <v>21</v>
      </c>
      <c r="J718" s="19" t="n" hidden="false">
        <v/>
      </c>
      <c r="K718" s="19" t="n" hidden="false">
        <f>I718+J718</f>
        <v>21</v>
      </c>
      <c r="L718" s="19" t="n" hidden="false">
        <f>ROUND(H718*I718,2)</f>
        <v>249690</v>
      </c>
      <c r="M718" s="19" t="n" hidden="false">
        <v/>
      </c>
      <c r="N718" s="19" t="n" hidden="false">
        <f>L718+M718</f>
        <v>249690</v>
      </c>
    </row>
    <row r="719" customFormat="false" hidden="false" outlineLevel="0" collapsed="false">
      <c r="A719" s="18" t="inlineStr">
        <is>
          <t xml:space="preserve">1.1.1.2.1.1.3.27.2</t>
        </is>
      </c>
      <c r="B719" s="18" t="inlineStr">
        <is>
          <t xml:space="preserve"/>
        </is>
      </c>
      <c r="C719" s="22" t="inlineStr">
        <is>
          <t xml:space="preserve">Скоба металлическая однолапковая_ / 31-32мм</t>
        </is>
      </c>
      <c r="D719" s="7" t="inlineStr">
        <is>
          <t xml:space="preserve">Двухлапковая</t>
        </is>
      </c>
      <c r="E719" s="7" t="inlineStr">
        <is>
          <t xml:space="preserve"/>
        </is>
      </c>
      <c r="F719" s="7" t="inlineStr">
        <is>
          <t xml:space="preserve">ШТ</t>
        </is>
      </c>
      <c r="G719" s="7" t="inlineStr">
        <is>
          <t xml:space="preserve">1</t>
        </is>
      </c>
      <c r="H719" s="8" t="n">
        <v>270</v>
      </c>
      <c r="I719" s="20" t="n" hidden="false">
        <v>5</v>
      </c>
      <c r="J719" s="19" t="n" hidden="false">
        <v/>
      </c>
      <c r="K719" s="19" t="n" hidden="false">
        <f>I719+J719</f>
        <v>5</v>
      </c>
      <c r="L719" s="19" t="n" hidden="false">
        <f>ROUND(H719*I719,2)</f>
        <v>1350</v>
      </c>
      <c r="M719" s="19" t="n" hidden="false">
        <v/>
      </c>
      <c r="N719" s="19" t="n" hidden="false">
        <f>L719+M719</f>
        <v>1350</v>
      </c>
    </row>
    <row r="720" customFormat="false" hidden="false" outlineLevel="0" collapsed="false">
      <c r="A720" s="18" t="inlineStr">
        <is>
          <t xml:space="preserve">1.1.1.2.1.1.3.27.3</t>
        </is>
      </c>
      <c r="B720" s="18" t="inlineStr">
        <is>
          <t xml:space="preserve"/>
        </is>
      </c>
      <c r="C720" s="22" t="inlineStr">
        <is>
          <t xml:space="preserve">Скоба металлическая однолапковая_ / 21-22мм</t>
        </is>
      </c>
      <c r="D720" s="7" t="inlineStr">
        <is>
          <t xml:space="preserve">Ф63 двухлапковая</t>
        </is>
      </c>
      <c r="E720" s="7" t="inlineStr">
        <is>
          <t xml:space="preserve"/>
        </is>
      </c>
      <c r="F720" s="7" t="inlineStr">
        <is>
          <t xml:space="preserve">ШТ</t>
        </is>
      </c>
      <c r="G720" s="7" t="inlineStr">
        <is>
          <t xml:space="preserve">1</t>
        </is>
      </c>
      <c r="H720" s="8" t="n">
        <v>1660</v>
      </c>
      <c r="I720" s="20" t="n" hidden="false">
        <v>24</v>
      </c>
      <c r="J720" s="19" t="n" hidden="false">
        <v/>
      </c>
      <c r="K720" s="19" t="n" hidden="false">
        <f>I720+J720</f>
        <v>24</v>
      </c>
      <c r="L720" s="19" t="n" hidden="false">
        <f>ROUND(H720*I720,2)</f>
        <v>39840</v>
      </c>
      <c r="M720" s="19" t="n" hidden="false">
        <v/>
      </c>
      <c r="N720" s="19" t="n" hidden="false">
        <f>L720+M720</f>
        <v>39840</v>
      </c>
    </row>
    <row r="721" customFormat="false" hidden="false" outlineLevel="0" collapsed="false">
      <c r="A721" s="18" t="inlineStr">
        <is>
          <t xml:space="preserve">1.1.1.2.1.1.3.27.4</t>
        </is>
      </c>
      <c r="B721" s="18" t="inlineStr">
        <is>
          <t xml:space="preserve"/>
        </is>
      </c>
      <c r="C721" s="22" t="inlineStr">
        <is>
          <t xml:space="preserve">Скоба металлическая двухлапковая_ / 48-50мм</t>
        </is>
      </c>
      <c r="D721" s="7" t="inlineStr">
        <is>
          <t xml:space="preserve"/>
        </is>
      </c>
      <c r="E721" s="7" t="inlineStr">
        <is>
          <t xml:space="preserve"/>
        </is>
      </c>
      <c r="F721" s="7" t="inlineStr">
        <is>
          <t xml:space="preserve">ШТ</t>
        </is>
      </c>
      <c r="G721" s="7" t="inlineStr">
        <is>
          <t xml:space="preserve">1</t>
        </is>
      </c>
      <c r="H721" s="8" t="n">
        <v>360</v>
      </c>
      <c r="I721" s="20" t="n" hidden="false">
        <v>77</v>
      </c>
      <c r="J721" s="19" t="n" hidden="false">
        <v/>
      </c>
      <c r="K721" s="19" t="n" hidden="false">
        <f>I721+J721</f>
        <v>77</v>
      </c>
      <c r="L721" s="19" t="n" hidden="false">
        <f>ROUND(H721*I721,2)</f>
        <v>27720</v>
      </c>
      <c r="M721" s="19" t="n" hidden="false">
        <v/>
      </c>
      <c r="N721" s="19" t="n" hidden="false">
        <f>L721+M721</f>
        <v>27720</v>
      </c>
    </row>
    <row r="722" customFormat="false" hidden="false" outlineLevel="0" collapsed="false">
      <c r="A722" s="18" t="inlineStr">
        <is>
          <t xml:space="preserve">1.1.1.2.1.1.3.28</t>
        </is>
      </c>
      <c r="B722" s="18" t="inlineStr">
        <is>
          <t xml:space="preserve"/>
        </is>
      </c>
      <c r="C722" s="18" t="inlineStr">
        <is>
          <t xml:space="preserve">Монтаж лотка электротехнического / перфорированного, неперфорированного</t>
        </is>
      </c>
      <c r="D722" s="7" t="inlineStr">
        <is>
          <t xml:space="preserve">4.1
С учетом дополнительных комплектующих.СМР предусматривает дополнительные комплектующие</t>
        </is>
      </c>
      <c r="E722" s="7" t="inlineStr">
        <is>
          <t xml:space="preserve"/>
        </is>
      </c>
      <c r="F722" s="7" t="inlineStr">
        <is>
          <t xml:space="preserve">ПОГ М</t>
        </is>
      </c>
      <c r="G722" s="7" t="inlineStr">
        <is>
          <t xml:space="preserve">1</t>
        </is>
      </c>
      <c r="H722" s="8" t="n">
        <v>700</v>
      </c>
      <c r="I722" s="19" t="n" hidden="false">
        <f>ROUND((L723+L724)/H722,2)</f>
        <v>1087.1</v>
      </c>
      <c r="J722" s="20" t="n" hidden="false">
        <v>1605.6</v>
      </c>
      <c r="K722" s="19" t="n" hidden="false">
        <f>I722+J722</f>
        <v>2692.7</v>
      </c>
      <c r="L722" s="19" t="n" hidden="false">
        <f>ROUND(H722*I722,2)</f>
        <v>760970</v>
      </c>
      <c r="M722" s="19" t="n" hidden="false">
        <f>ROUND(H722*J722,2)</f>
        <v>1123920</v>
      </c>
      <c r="N722" s="19" t="n" hidden="false">
        <f>L722+M722</f>
        <v>1884890</v>
      </c>
    </row>
    <row r="723" customFormat="false" hidden="false" outlineLevel="0" collapsed="false">
      <c r="A723" s="18" t="inlineStr">
        <is>
          <t xml:space="preserve">1.1.1.2.1.1.3.28.1</t>
        </is>
      </c>
      <c r="B723" s="18" t="inlineStr">
        <is>
          <t xml:space="preserve"/>
        </is>
      </c>
      <c r="C723" s="22" t="inlineStr">
        <is>
          <t xml:space="preserve">Лоток электротехнический перфорированный осн.400мм H=80мм</t>
        </is>
      </c>
      <c r="D723" s="7" t="inlineStr">
        <is>
          <t xml:space="preserve">Без учета дополнительных комплектующих
ДКС,Ostec</t>
        </is>
      </c>
      <c r="E723" s="7" t="inlineStr">
        <is>
          <t xml:space="preserve"/>
        </is>
      </c>
      <c r="F723" s="7" t="inlineStr">
        <is>
          <t xml:space="preserve">М</t>
        </is>
      </c>
      <c r="G723" s="7" t="inlineStr">
        <is>
          <t xml:space="preserve">1</t>
        </is>
      </c>
      <c r="H723" s="8" t="n">
        <v>700</v>
      </c>
      <c r="I723" s="23" t="n" hidden="false">
        <v>831.78</v>
      </c>
      <c r="J723" s="19" t="n" hidden="false">
        <v/>
      </c>
      <c r="K723" s="19" t="n" hidden="false">
        <f>I723+J723</f>
        <v>831.78</v>
      </c>
      <c r="L723" s="19" t="n" hidden="false">
        <f>ROUND(H723*I723,2)</f>
        <v>582246</v>
      </c>
      <c r="M723" s="19" t="n" hidden="false">
        <v/>
      </c>
      <c r="N723" s="19" t="n" hidden="false">
        <f>L723+M723</f>
        <v>582246</v>
      </c>
    </row>
    <row r="724" customFormat="false" hidden="false" outlineLevel="0" collapsed="false">
      <c r="A724" s="18" t="inlineStr">
        <is>
          <t xml:space="preserve">1.1.1.2.1.1.3.28.2</t>
        </is>
      </c>
      <c r="B724" s="18" t="inlineStr">
        <is>
          <t xml:space="preserve"/>
        </is>
      </c>
      <c r="C724" s="22" t="inlineStr">
        <is>
          <t xml:space="preserve">Крышка на лоток осн.400мм</t>
        </is>
      </c>
      <c r="D724" s="7" t="inlineStr">
        <is>
          <t xml:space="preserve">Без учета дополнительных комплектующих
ДКС,Ostec</t>
        </is>
      </c>
      <c r="E724" s="7" t="inlineStr">
        <is>
          <t xml:space="preserve"/>
        </is>
      </c>
      <c r="F724" s="7" t="inlineStr">
        <is>
          <t xml:space="preserve">М</t>
        </is>
      </c>
      <c r="G724" s="7" t="inlineStr">
        <is>
          <t xml:space="preserve">1</t>
        </is>
      </c>
      <c r="H724" s="8" t="n">
        <v>700</v>
      </c>
      <c r="I724" s="23" t="n" hidden="false">
        <v>255.32</v>
      </c>
      <c r="J724" s="19" t="n" hidden="false">
        <v/>
      </c>
      <c r="K724" s="19" t="n" hidden="false">
        <f>I724+J724</f>
        <v>255.32</v>
      </c>
      <c r="L724" s="19" t="n" hidden="false">
        <f>ROUND(H724*I724,2)</f>
        <v>178724</v>
      </c>
      <c r="M724" s="19" t="n" hidden="false">
        <v/>
      </c>
      <c r="N724" s="19" t="n" hidden="false">
        <f>L724+M724</f>
        <v>178724</v>
      </c>
    </row>
    <row r="725" customFormat="false" hidden="false" outlineLevel="0" collapsed="false">
      <c r="A725" s="18" t="inlineStr">
        <is>
          <t xml:space="preserve">1.1.1.2.1.1.3.29</t>
        </is>
      </c>
      <c r="B725" s="18" t="inlineStr">
        <is>
          <t xml:space="preserve"/>
        </is>
      </c>
      <c r="C725" s="18" t="inlineStr">
        <is>
          <t xml:space="preserve">Монтаж лотка электротехнического / перфорированного, неперфорированного</t>
        </is>
      </c>
      <c r="D725" s="7" t="inlineStr">
        <is>
          <t xml:space="preserve">4.2
С учетом дополнительных комплектующих.СМР предусматривает дополнительные комплектующие</t>
        </is>
      </c>
      <c r="E725" s="7" t="inlineStr">
        <is>
          <t xml:space="preserve"/>
        </is>
      </c>
      <c r="F725" s="7" t="inlineStr">
        <is>
          <t xml:space="preserve">ПОГ М</t>
        </is>
      </c>
      <c r="G725" s="7" t="inlineStr">
        <is>
          <t xml:space="preserve">1</t>
        </is>
      </c>
      <c r="H725" s="8" t="n">
        <v>950</v>
      </c>
      <c r="I725" s="19" t="n" hidden="false">
        <f>ROUND((L726+L727)/H725,2)</f>
        <v>1087.1</v>
      </c>
      <c r="J725" s="20" t="n" hidden="false">
        <v>1605.6</v>
      </c>
      <c r="K725" s="19" t="n" hidden="false">
        <f>I725+J725</f>
        <v>2692.7</v>
      </c>
      <c r="L725" s="19" t="n" hidden="false">
        <f>ROUND(H725*I725,2)</f>
        <v>1032745</v>
      </c>
      <c r="M725" s="19" t="n" hidden="false">
        <f>ROUND(H725*J725,2)</f>
        <v>1525320</v>
      </c>
      <c r="N725" s="19" t="n" hidden="false">
        <f>L725+M725</f>
        <v>2558065</v>
      </c>
    </row>
    <row r="726" customFormat="false" hidden="false" outlineLevel="0" collapsed="false">
      <c r="A726" s="18" t="inlineStr">
        <is>
          <t xml:space="preserve">1.1.1.2.1.1.3.29.1</t>
        </is>
      </c>
      <c r="B726" s="18" t="inlineStr">
        <is>
          <t xml:space="preserve"/>
        </is>
      </c>
      <c r="C726" s="22" t="inlineStr">
        <is>
          <t xml:space="preserve">Крышка на лоток осн.400мм</t>
        </is>
      </c>
      <c r="D726" s="7" t="inlineStr">
        <is>
          <t xml:space="preserve">Без учета дополнительных комплектующих
ДКС,Ostec</t>
        </is>
      </c>
      <c r="E726" s="7" t="inlineStr">
        <is>
          <t xml:space="preserve"/>
        </is>
      </c>
      <c r="F726" s="7" t="inlineStr">
        <is>
          <t xml:space="preserve">М</t>
        </is>
      </c>
      <c r="G726" s="7" t="inlineStr">
        <is>
          <t xml:space="preserve">1</t>
        </is>
      </c>
      <c r="H726" s="8" t="n">
        <v>950</v>
      </c>
      <c r="I726" s="23" t="n" hidden="false">
        <v>255.32</v>
      </c>
      <c r="J726" s="19" t="n" hidden="false">
        <v/>
      </c>
      <c r="K726" s="19" t="n" hidden="false">
        <f>I726+J726</f>
        <v>255.32</v>
      </c>
      <c r="L726" s="19" t="n" hidden="false">
        <f>ROUND(H726*I726,2)</f>
        <v>242554</v>
      </c>
      <c r="M726" s="19" t="n" hidden="false">
        <v/>
      </c>
      <c r="N726" s="19" t="n" hidden="false">
        <f>L726+M726</f>
        <v>242554</v>
      </c>
    </row>
    <row r="727" customFormat="false" hidden="false" outlineLevel="0" collapsed="false">
      <c r="A727" s="18" t="inlineStr">
        <is>
          <t xml:space="preserve">1.1.1.2.1.1.3.29.2</t>
        </is>
      </c>
      <c r="B727" s="18" t="inlineStr">
        <is>
          <t xml:space="preserve"/>
        </is>
      </c>
      <c r="C727" s="22" t="inlineStr">
        <is>
          <t xml:space="preserve">Лоток электротехнический перфорированный осн.400мм H=80мм</t>
        </is>
      </c>
      <c r="D727" s="7" t="inlineStr">
        <is>
          <t xml:space="preserve">Без учета дополнительных комплектующих
ДКС,Ostec</t>
        </is>
      </c>
      <c r="E727" s="7" t="inlineStr">
        <is>
          <t xml:space="preserve"/>
        </is>
      </c>
      <c r="F727" s="7" t="inlineStr">
        <is>
          <t xml:space="preserve">М</t>
        </is>
      </c>
      <c r="G727" s="7" t="inlineStr">
        <is>
          <t xml:space="preserve">1</t>
        </is>
      </c>
      <c r="H727" s="8" t="n">
        <v>950</v>
      </c>
      <c r="I727" s="23" t="n" hidden="false">
        <v>831.78</v>
      </c>
      <c r="J727" s="19" t="n" hidden="false">
        <v/>
      </c>
      <c r="K727" s="19" t="n" hidden="false">
        <f>I727+J727</f>
        <v>831.78</v>
      </c>
      <c r="L727" s="19" t="n" hidden="false">
        <f>ROUND(H727*I727,2)</f>
        <v>790191</v>
      </c>
      <c r="M727" s="19" t="n" hidden="false">
        <v/>
      </c>
      <c r="N727" s="19" t="n" hidden="false">
        <f>L727+M727</f>
        <v>790191</v>
      </c>
    </row>
    <row r="728" customFormat="false" hidden="false" outlineLevel="0" collapsed="false">
      <c r="A728" s="18" t="inlineStr">
        <is>
          <t xml:space="preserve">1.1.1.2.1.1.3.30</t>
        </is>
      </c>
      <c r="B728" s="18" t="inlineStr">
        <is>
          <t xml:space="preserve"/>
        </is>
      </c>
      <c r="C728" s="18" t="inlineStr">
        <is>
          <t xml:space="preserve">Монтаж лотка электротехнического / лестничного</t>
        </is>
      </c>
      <c r="D728" s="7" t="inlineStr">
        <is>
          <t xml:space="preserve">4.1
С учетом дополнительных комплектующих.СМР предусматривает дополнительные комплектующие</t>
        </is>
      </c>
      <c r="E728" s="7" t="inlineStr">
        <is>
          <t xml:space="preserve"/>
        </is>
      </c>
      <c r="F728" s="7" t="inlineStr">
        <is>
          <t xml:space="preserve">ПОГ М</t>
        </is>
      </c>
      <c r="G728" s="7" t="inlineStr">
        <is>
          <t xml:space="preserve">1</t>
        </is>
      </c>
      <c r="H728" s="8" t="n">
        <v>150</v>
      </c>
      <c r="I728" s="19" t="n" hidden="false">
        <f>ROUND((L729)/H728,2)</f>
        <v>831.78</v>
      </c>
      <c r="J728" s="20" t="n" hidden="false">
        <v>1605.6</v>
      </c>
      <c r="K728" s="19" t="n" hidden="false">
        <f>I728+J728</f>
        <v>2437.38</v>
      </c>
      <c r="L728" s="19" t="n" hidden="false">
        <f>ROUND(H728*I728,2)</f>
        <v>124767</v>
      </c>
      <c r="M728" s="19" t="n" hidden="false">
        <f>ROUND(H728*J728,2)</f>
        <v>240840</v>
      </c>
      <c r="N728" s="19" t="n" hidden="false">
        <f>L728+M728</f>
        <v>365607</v>
      </c>
    </row>
    <row r="729" customFormat="false" hidden="false" outlineLevel="0" collapsed="false">
      <c r="A729" s="18" t="inlineStr">
        <is>
          <t xml:space="preserve">1.1.1.2.1.1.3.30.1</t>
        </is>
      </c>
      <c r="B729" s="18" t="inlineStr">
        <is>
          <t xml:space="preserve"/>
        </is>
      </c>
      <c r="C729" s="22" t="inlineStr">
        <is>
          <t xml:space="preserve">Лоток электротехнический лестничный осн.400мм H=80мм</t>
        </is>
      </c>
      <c r="D729" s="7" t="inlineStr">
        <is>
          <t xml:space="preserve">Без учета дополнительных комплектующих
ДКС,Ostec</t>
        </is>
      </c>
      <c r="E729" s="7" t="inlineStr">
        <is>
          <t xml:space="preserve"/>
        </is>
      </c>
      <c r="F729" s="7" t="inlineStr">
        <is>
          <t xml:space="preserve">М</t>
        </is>
      </c>
      <c r="G729" s="7" t="inlineStr">
        <is>
          <t xml:space="preserve">1</t>
        </is>
      </c>
      <c r="H729" s="8" t="n">
        <v>150</v>
      </c>
      <c r="I729" s="23" t="n" hidden="false">
        <v>831.78</v>
      </c>
      <c r="J729" s="19" t="n" hidden="false">
        <v/>
      </c>
      <c r="K729" s="19" t="n" hidden="false">
        <f>I729+J729</f>
        <v>831.78</v>
      </c>
      <c r="L729" s="19" t="n" hidden="false">
        <f>ROUND(H729*I729,2)</f>
        <v>124767</v>
      </c>
      <c r="M729" s="19" t="n" hidden="false">
        <v/>
      </c>
      <c r="N729" s="19" t="n" hidden="false">
        <f>L729+M729</f>
        <v>124767</v>
      </c>
    </row>
    <row r="730" customFormat="false" hidden="false" outlineLevel="0" collapsed="false">
      <c r="A730" s="18" t="inlineStr">
        <is>
          <t xml:space="preserve">1.1.1.2.1.1.3.31</t>
        </is>
      </c>
      <c r="B730" s="18" t="inlineStr">
        <is>
          <t xml:space="preserve"/>
        </is>
      </c>
      <c r="C730" s="18" t="inlineStr">
        <is>
          <t xml:space="preserve">Монтаж лотка электротехнического / лестничного</t>
        </is>
      </c>
      <c r="D730" s="7" t="inlineStr">
        <is>
          <t xml:space="preserve">4.2
С учетом дополнительных комплектующих.СМР предусматривает дополнительные комплектующие</t>
        </is>
      </c>
      <c r="E730" s="7" t="inlineStr">
        <is>
          <t xml:space="preserve"/>
        </is>
      </c>
      <c r="F730" s="7" t="inlineStr">
        <is>
          <t xml:space="preserve">ПОГ М</t>
        </is>
      </c>
      <c r="G730" s="7" t="inlineStr">
        <is>
          <t xml:space="preserve">1</t>
        </is>
      </c>
      <c r="H730" s="8" t="n">
        <v>150</v>
      </c>
      <c r="I730" s="19" t="n" hidden="false">
        <f>ROUND((L731)/H730,2)</f>
        <v>821</v>
      </c>
      <c r="J730" s="20" t="n" hidden="false">
        <v>1605.6</v>
      </c>
      <c r="K730" s="19" t="n" hidden="false">
        <f>I730+J730</f>
        <v>2426.6</v>
      </c>
      <c r="L730" s="19" t="n" hidden="false">
        <f>ROUND(H730*I730,2)</f>
        <v>123150</v>
      </c>
      <c r="M730" s="19" t="n" hidden="false">
        <f>ROUND(H730*J730,2)</f>
        <v>240840</v>
      </c>
      <c r="N730" s="19" t="n" hidden="false">
        <f>L730+M730</f>
        <v>363990</v>
      </c>
    </row>
    <row r="731" customFormat="false" hidden="false" outlineLevel="0" collapsed="false">
      <c r="A731" s="18" t="inlineStr">
        <is>
          <t xml:space="preserve">1.1.1.2.1.1.3.31.1</t>
        </is>
      </c>
      <c r="B731" s="18" t="inlineStr">
        <is>
          <t xml:space="preserve"/>
        </is>
      </c>
      <c r="C731" s="22" t="inlineStr">
        <is>
          <t xml:space="preserve">Лоток электротехнический лестничный осн.400мм H=80мм</t>
        </is>
      </c>
      <c r="D731" s="7" t="inlineStr">
        <is>
          <t xml:space="preserve">Без учета дополнительных комплектующих
ДКС,Ostec</t>
        </is>
      </c>
      <c r="E731" s="7" t="inlineStr">
        <is>
          <t xml:space="preserve"/>
        </is>
      </c>
      <c r="F731" s="7" t="inlineStr">
        <is>
          <t xml:space="preserve">М</t>
        </is>
      </c>
      <c r="G731" s="7" t="inlineStr">
        <is>
          <t xml:space="preserve">1</t>
        </is>
      </c>
      <c r="H731" s="8" t="n">
        <v>150</v>
      </c>
      <c r="I731" s="23" t="n" hidden="false">
        <v>821</v>
      </c>
      <c r="J731" s="19" t="n" hidden="false">
        <v/>
      </c>
      <c r="K731" s="19" t="n" hidden="false">
        <f>I731+J731</f>
        <v>821</v>
      </c>
      <c r="L731" s="19" t="n" hidden="false">
        <f>ROUND(H731*I731,2)</f>
        <v>123150</v>
      </c>
      <c r="M731" s="19" t="n" hidden="false">
        <v/>
      </c>
      <c r="N731" s="19" t="n" hidden="false">
        <f>L731+M731</f>
        <v>123150</v>
      </c>
    </row>
    <row r="732" customFormat="false" hidden="false" outlineLevel="0" collapsed="false">
      <c r="A732" s="14" t="inlineStr">
        <is>
          <t xml:space="preserve">1.1.1.2.1.1.4</t>
        </is>
      </c>
      <c r="B732" s="14" t="inlineStr">
        <is>
          <t xml:space="preserve"/>
        </is>
      </c>
      <c r="C732" s="14" t="inlineStr">
        <is>
          <t xml:space="preserve">Монтаж электроустановочных изделий</t>
        </is>
      </c>
      <c r="D732" s="6" t="inlineStr">
        <is>
          <t xml:space="preserve"/>
        </is>
      </c>
      <c r="E732" s="6" t="inlineStr">
        <is>
          <t xml:space="preserve"/>
        </is>
      </c>
      <c r="F732" s="6" t="inlineStr">
        <is>
          <t xml:space="preserve"/>
        </is>
      </c>
      <c r="G732" s="6" t="inlineStr">
        <is>
          <t xml:space="preserve"/>
        </is>
      </c>
      <c r="H732" s="15" t="n">
        <v/>
      </c>
      <c r="I732" s="16" t="n" hidden="false">
        <v/>
      </c>
      <c r="J732" s="16" t="n" hidden="false">
        <v/>
      </c>
      <c r="K732" s="16" t="n" hidden="false">
        <v/>
      </c>
      <c r="L732" s="16" t="n" hidden="false">
        <f>L733+L742+L746+L750+L752+L754</f>
        <v>113868.92</v>
      </c>
      <c r="M732" s="16" t="n" hidden="false">
        <f>M733+M742+M746+M750+M752+M754</f>
        <v>604886.4</v>
      </c>
      <c r="N732" s="16" t="n" hidden="false">
        <f>N733+N742+N746+N750+N752+N754</f>
        <v>718755.32</v>
      </c>
    </row>
    <row r="733" customFormat="false" hidden="false" outlineLevel="0" collapsed="false">
      <c r="A733" s="18" t="inlineStr">
        <is>
          <t xml:space="preserve">1.1.1.2.1.1.4.1</t>
        </is>
      </c>
      <c r="B733" s="18" t="inlineStr">
        <is>
          <t xml:space="preserve"/>
        </is>
      </c>
      <c r="C733" s="18" t="inlineStr">
        <is>
          <t xml:space="preserve">Монтаж электрических оконечных устройств / выключатель, переключатель</t>
        </is>
      </c>
      <c r="D733" s="7" t="inlineStr">
        <is>
          <t xml:space="preserve"/>
        </is>
      </c>
      <c r="E733" s="7" t="inlineStr">
        <is>
          <t xml:space="preserve">Выгружается из БО по объектам BIM-КЦ</t>
        </is>
      </c>
      <c r="F733" s="7" t="inlineStr">
        <is>
          <t xml:space="preserve">ШТ</t>
        </is>
      </c>
      <c r="G733" s="7" t="inlineStr">
        <is>
          <t xml:space="preserve">1</t>
        </is>
      </c>
      <c r="H733" s="8" t="n">
        <v>188</v>
      </c>
      <c r="I733" s="19" t="n" hidden="false">
        <f>ROUND((L734+L735+L736+L737+L738+L739+L740+L741)/H733,2)</f>
        <v>185.2</v>
      </c>
      <c r="J733" s="20" t="n" hidden="false">
        <v>764.8</v>
      </c>
      <c r="K733" s="19" t="n" hidden="false">
        <f>I733+J733</f>
        <v>950</v>
      </c>
      <c r="L733" s="19" t="n" hidden="false">
        <f>ROUND(H733*I733,2)</f>
        <v>34817.6</v>
      </c>
      <c r="M733" s="19" t="n" hidden="false">
        <f>ROUND(H733*J733,2)</f>
        <v>143782.4</v>
      </c>
      <c r="N733" s="19" t="n" hidden="false">
        <f>L733+M733</f>
        <v>178600</v>
      </c>
    </row>
    <row r="734" customFormat="false" hidden="false" outlineLevel="0" collapsed="false">
      <c r="A734" s="18" t="inlineStr">
        <is>
          <t xml:space="preserve">1.1.1.2.1.1.4.1.1</t>
        </is>
      </c>
      <c r="B734" s="18" t="inlineStr">
        <is>
          <t xml:space="preserve"/>
        </is>
      </c>
      <c r="C734" s="22" t="inlineStr">
        <is>
          <t xml:space="preserve">Переключатель Одноклавишный 10А 250В IP20 Белый</t>
        </is>
      </c>
      <c r="D734" s="7" t="inlineStr">
        <is>
          <t xml:space="preserve">Переключатель проходной одноклавишный открытой установки, 10А, 250В, IP20 белый</t>
        </is>
      </c>
      <c r="E734" s="7" t="inlineStr">
        <is>
          <t xml:space="preserve"/>
        </is>
      </c>
      <c r="F734" s="7" t="inlineStr">
        <is>
          <t xml:space="preserve">ШТ</t>
        </is>
      </c>
      <c r="G734" s="7" t="inlineStr">
        <is>
          <t xml:space="preserve">1</t>
        </is>
      </c>
      <c r="H734" s="8" t="n">
        <v>8</v>
      </c>
      <c r="I734" s="20" t="n" hidden="false">
        <v>300</v>
      </c>
      <c r="J734" s="19" t="n" hidden="false">
        <v/>
      </c>
      <c r="K734" s="19" t="n" hidden="false">
        <f>I734+J734</f>
        <v>300</v>
      </c>
      <c r="L734" s="19" t="n" hidden="false">
        <f>ROUND(H734*I734,2)</f>
        <v>2400</v>
      </c>
      <c r="M734" s="19" t="n" hidden="false">
        <v/>
      </c>
      <c r="N734" s="19" t="n" hidden="false">
        <f>L734+M734</f>
        <v>2400</v>
      </c>
    </row>
    <row r="735" customFormat="false" hidden="false" outlineLevel="0" collapsed="false">
      <c r="A735" s="18" t="inlineStr">
        <is>
          <t xml:space="preserve">1.1.1.2.1.1.4.1.2</t>
        </is>
      </c>
      <c r="B735" s="18" t="inlineStr">
        <is>
          <t xml:space="preserve"/>
        </is>
      </c>
      <c r="C735" s="22" t="inlineStr">
        <is>
          <t xml:space="preserve">Рамка Schneider Electric Glossa_ / белый / 1 пост / GSL000101</t>
        </is>
      </c>
      <c r="D735" s="7" t="inlineStr">
        <is>
          <t xml:space="preserve"/>
        </is>
      </c>
      <c r="E735" s="7" t="inlineStr">
        <is>
          <t xml:space="preserve"/>
        </is>
      </c>
      <c r="F735" s="7" t="inlineStr">
        <is>
          <t xml:space="preserve">ШТ</t>
        </is>
      </c>
      <c r="G735" s="7" t="inlineStr">
        <is>
          <t xml:space="preserve">1</t>
        </is>
      </c>
      <c r="H735" s="8" t="n">
        <v>170</v>
      </c>
      <c r="I735" s="23" t="n" hidden="false">
        <v>10.66</v>
      </c>
      <c r="J735" s="19" t="n" hidden="false">
        <v/>
      </c>
      <c r="K735" s="19" t="n" hidden="false">
        <f>I735+J735</f>
        <v>10.66</v>
      </c>
      <c r="L735" s="19" t="n" hidden="false">
        <f>ROUND(H735*I735,2)</f>
        <v>1812.2</v>
      </c>
      <c r="M735" s="19" t="n" hidden="false">
        <v/>
      </c>
      <c r="N735" s="19" t="n" hidden="false">
        <f>L735+M735</f>
        <v>1812.2</v>
      </c>
    </row>
    <row r="736" customFormat="false" hidden="false" outlineLevel="0" collapsed="false">
      <c r="A736" s="18" t="inlineStr">
        <is>
          <t xml:space="preserve">1.1.1.2.1.1.4.1.3</t>
        </is>
      </c>
      <c r="B736" s="18" t="inlineStr">
        <is>
          <t xml:space="preserve"/>
        </is>
      </c>
      <c r="C736" s="22" t="inlineStr">
        <is>
          <t xml:space="preserve">Переключатель_ / проходной/одноклавишный/открытой установки / 10А, 220В, IP20</t>
        </is>
      </c>
      <c r="D736" s="7" t="inlineStr">
        <is>
          <t xml:space="preserve">Переключатель проходной одноклавишный скрытой установки, 10А, 250В, IP20 белый</t>
        </is>
      </c>
      <c r="E736" s="7" t="inlineStr">
        <is>
          <t xml:space="preserve"/>
        </is>
      </c>
      <c r="F736" s="7" t="inlineStr">
        <is>
          <t xml:space="preserve">ШТ</t>
        </is>
      </c>
      <c r="G736" s="7" t="inlineStr">
        <is>
          <t xml:space="preserve">1</t>
        </is>
      </c>
      <c r="H736" s="8" t="n">
        <v>50</v>
      </c>
      <c r="I736" s="20" t="n" hidden="false">
        <v>300</v>
      </c>
      <c r="J736" s="19" t="n" hidden="false">
        <v/>
      </c>
      <c r="K736" s="19" t="n" hidden="false">
        <f>I736+J736</f>
        <v>300</v>
      </c>
      <c r="L736" s="19" t="n" hidden="false">
        <f>ROUND(H736*I736,2)</f>
        <v>15000</v>
      </c>
      <c r="M736" s="19" t="n" hidden="false">
        <v/>
      </c>
      <c r="N736" s="19" t="n" hidden="false">
        <f>L736+M736</f>
        <v>15000</v>
      </c>
    </row>
    <row r="737" customFormat="false" hidden="false" outlineLevel="0" collapsed="false">
      <c r="A737" s="18" t="inlineStr">
        <is>
          <t xml:space="preserve">1.1.1.2.1.1.4.1.4</t>
        </is>
      </c>
      <c r="B737" s="18" t="inlineStr">
        <is>
          <t xml:space="preserve"/>
        </is>
      </c>
      <c r="C737" s="22" t="inlineStr">
        <is>
          <t xml:space="preserve">Выключатель_ / марку и артикул указать в примечании</t>
        </is>
      </c>
      <c r="D737" s="7" t="inlineStr">
        <is>
          <t xml:space="preserve">Выключатель одноклавишный, одинарный, 250В, 16А, IP44,открытый монтаж</t>
        </is>
      </c>
      <c r="E737" s="7" t="inlineStr">
        <is>
          <t xml:space="preserve"/>
        </is>
      </c>
      <c r="F737" s="7" t="inlineStr">
        <is>
          <t xml:space="preserve">ШТ</t>
        </is>
      </c>
      <c r="G737" s="7" t="inlineStr">
        <is>
          <t xml:space="preserve">1</t>
        </is>
      </c>
      <c r="H737" s="8" t="n">
        <v>10</v>
      </c>
      <c r="I737" s="20" t="n" hidden="false">
        <v>200</v>
      </c>
      <c r="J737" s="19" t="n" hidden="false">
        <v/>
      </c>
      <c r="K737" s="19" t="n" hidden="false">
        <f>I737+J737</f>
        <v>200</v>
      </c>
      <c r="L737" s="19" t="n" hidden="false">
        <f>ROUND(H737*I737,2)</f>
        <v>2000</v>
      </c>
      <c r="M737" s="19" t="n" hidden="false">
        <v/>
      </c>
      <c r="N737" s="19" t="n" hidden="false">
        <f>L737+M737</f>
        <v>2000</v>
      </c>
    </row>
    <row r="738" customFormat="false" hidden="false" outlineLevel="0" collapsed="false">
      <c r="A738" s="18" t="inlineStr">
        <is>
          <t xml:space="preserve">1.1.1.2.1.1.4.1.5</t>
        </is>
      </c>
      <c r="B738" s="18" t="inlineStr">
        <is>
          <t xml:space="preserve"/>
        </is>
      </c>
      <c r="C738" s="22" t="inlineStr">
        <is>
          <t xml:space="preserve">Выключатель Одноклавишный Открытый 16А 220...250В IP44 Белый</t>
        </is>
      </c>
      <c r="D738" s="7" t="inlineStr">
        <is>
          <t xml:space="preserve">Выключатель одноклавишный, одинарный, 250В, 16А, IP44, скрытый монтаж</t>
        </is>
      </c>
      <c r="E738" s="7" t="inlineStr">
        <is>
          <t xml:space="preserve"/>
        </is>
      </c>
      <c r="F738" s="7" t="inlineStr">
        <is>
          <t xml:space="preserve">ШТ</t>
        </is>
      </c>
      <c r="G738" s="7" t="inlineStr">
        <is>
          <t xml:space="preserve">1</t>
        </is>
      </c>
      <c r="H738" s="8" t="n">
        <v>12</v>
      </c>
      <c r="I738" s="23" t="n" hidden="false">
        <v>133.56</v>
      </c>
      <c r="J738" s="19" t="n" hidden="false">
        <v/>
      </c>
      <c r="K738" s="19" t="n" hidden="false">
        <f>I738+J738</f>
        <v>133.56</v>
      </c>
      <c r="L738" s="19" t="n" hidden="false">
        <f>ROUND(H738*I738,2)</f>
        <v>1602.72</v>
      </c>
      <c r="M738" s="19" t="n" hidden="false">
        <v/>
      </c>
      <c r="N738" s="19" t="n" hidden="false">
        <f>L738+M738</f>
        <v>1602.72</v>
      </c>
    </row>
    <row r="739" customFormat="false" hidden="false" outlineLevel="0" collapsed="false">
      <c r="A739" s="18" t="inlineStr">
        <is>
          <t xml:space="preserve">1.1.1.2.1.1.4.1.6</t>
        </is>
      </c>
      <c r="B739" s="18" t="inlineStr">
        <is>
          <t xml:space="preserve"/>
        </is>
      </c>
      <c r="C739" s="22" t="inlineStr">
        <is>
          <t xml:space="preserve">Выключатель Трехклавишный Скрытый 10А 220...250В IP20 Белый</t>
        </is>
      </c>
      <c r="D739" s="7" t="inlineStr">
        <is>
          <t xml:space="preserve"/>
        </is>
      </c>
      <c r="E739" s="7" t="inlineStr">
        <is>
          <t xml:space="preserve"/>
        </is>
      </c>
      <c r="F739" s="7" t="inlineStr">
        <is>
          <t xml:space="preserve">ШТ</t>
        </is>
      </c>
      <c r="G739" s="7" t="inlineStr">
        <is>
          <t xml:space="preserve">1</t>
        </is>
      </c>
      <c r="H739" s="8" t="n">
        <v>3</v>
      </c>
      <c r="I739" s="23" t="n" hidden="false">
        <v>153.46</v>
      </c>
      <c r="J739" s="19" t="n" hidden="false">
        <v/>
      </c>
      <c r="K739" s="19" t="n" hidden="false">
        <f>I739+J739</f>
        <v>153.46</v>
      </c>
      <c r="L739" s="19" t="n" hidden="false">
        <f>ROUND(H739*I739,2)</f>
        <v>460.38</v>
      </c>
      <c r="M739" s="19" t="n" hidden="false">
        <v/>
      </c>
      <c r="N739" s="19" t="n" hidden="false">
        <f>L739+M739</f>
        <v>460.38</v>
      </c>
    </row>
    <row r="740" customFormat="false" hidden="false" outlineLevel="0" collapsed="false">
      <c r="A740" s="18" t="inlineStr">
        <is>
          <t xml:space="preserve">1.1.1.2.1.1.4.1.7</t>
        </is>
      </c>
      <c r="B740" s="18" t="inlineStr">
        <is>
          <t xml:space="preserve"/>
        </is>
      </c>
      <c r="C740" s="22" t="inlineStr">
        <is>
          <t xml:space="preserve">Выключатель Одноклавишный Скрытый 10А 220...250В IP20 Белый</t>
        </is>
      </c>
      <c r="D740" s="7" t="inlineStr">
        <is>
          <t xml:space="preserve"/>
        </is>
      </c>
      <c r="E740" s="7" t="inlineStr">
        <is>
          <t xml:space="preserve"/>
        </is>
      </c>
      <c r="F740" s="7" t="inlineStr">
        <is>
          <t xml:space="preserve">ШТ</t>
        </is>
      </c>
      <c r="G740" s="7" t="inlineStr">
        <is>
          <t xml:space="preserve">1</t>
        </is>
      </c>
      <c r="H740" s="8" t="n">
        <v>82</v>
      </c>
      <c r="I740" s="23" t="n" hidden="false">
        <v>81.86</v>
      </c>
      <c r="J740" s="19" t="n" hidden="false">
        <v/>
      </c>
      <c r="K740" s="19" t="n" hidden="false">
        <f>I740+J740</f>
        <v>81.86</v>
      </c>
      <c r="L740" s="19" t="n" hidden="false">
        <f>ROUND(H740*I740,2)</f>
        <v>6712.52</v>
      </c>
      <c r="M740" s="19" t="n" hidden="false">
        <v/>
      </c>
      <c r="N740" s="19" t="n" hidden="false">
        <f>L740+M740</f>
        <v>6712.52</v>
      </c>
    </row>
    <row r="741" customFormat="false" hidden="false" outlineLevel="0" collapsed="false">
      <c r="A741" s="18" t="inlineStr">
        <is>
          <t xml:space="preserve">1.1.1.2.1.1.4.1.8</t>
        </is>
      </c>
      <c r="B741" s="18" t="inlineStr">
        <is>
          <t xml:space="preserve"/>
        </is>
      </c>
      <c r="C741" s="22" t="inlineStr">
        <is>
          <t xml:space="preserve">Выключатель Двухклавишный Скрытый 10А 220...250В IP20 Белый</t>
        </is>
      </c>
      <c r="D741" s="7" t="inlineStr">
        <is>
          <t xml:space="preserve"/>
        </is>
      </c>
      <c r="E741" s="7" t="inlineStr">
        <is>
          <t xml:space="preserve"/>
        </is>
      </c>
      <c r="F741" s="7" t="inlineStr">
        <is>
          <t xml:space="preserve">ШТ</t>
        </is>
      </c>
      <c r="G741" s="7" t="inlineStr">
        <is>
          <t xml:space="preserve">1</t>
        </is>
      </c>
      <c r="H741" s="8" t="n">
        <v>23</v>
      </c>
      <c r="I741" s="20" t="n" hidden="false">
        <v>210</v>
      </c>
      <c r="J741" s="19" t="n" hidden="false">
        <v/>
      </c>
      <c r="K741" s="19" t="n" hidden="false">
        <f>I741+J741</f>
        <v>210</v>
      </c>
      <c r="L741" s="19" t="n" hidden="false">
        <f>ROUND(H741*I741,2)</f>
        <v>4830</v>
      </c>
      <c r="M741" s="19" t="n" hidden="false">
        <v/>
      </c>
      <c r="N741" s="19" t="n" hidden="false">
        <f>L741+M741</f>
        <v>4830</v>
      </c>
    </row>
    <row r="742" customFormat="false" hidden="false" outlineLevel="0" collapsed="false">
      <c r="A742" s="18" t="inlineStr">
        <is>
          <t xml:space="preserve">1.1.1.2.1.1.4.2</t>
        </is>
      </c>
      <c r="B742" s="18" t="inlineStr">
        <is>
          <t xml:space="preserve"/>
        </is>
      </c>
      <c r="C742" s="18" t="inlineStr">
        <is>
          <t xml:space="preserve">Монтаж электрических оконечных устройств / розетка</t>
        </is>
      </c>
      <c r="D742" s="7" t="inlineStr">
        <is>
          <t xml:space="preserve">4.1</t>
        </is>
      </c>
      <c r="E742" s="7" t="inlineStr">
        <is>
          <t xml:space="preserve">Выгружается из БО по объектам BIM-КЦ</t>
        </is>
      </c>
      <c r="F742" s="7" t="inlineStr">
        <is>
          <t xml:space="preserve">ШТ</t>
        </is>
      </c>
      <c r="G742" s="7" t="inlineStr">
        <is>
          <t xml:space="preserve">1</t>
        </is>
      </c>
      <c r="H742" s="8" t="n">
        <v>75</v>
      </c>
      <c r="I742" s="19" t="n" hidden="false">
        <f>ROUND((L743+L744+L745)/H742,2)</f>
        <v>170.25</v>
      </c>
      <c r="J742" s="20" t="n" hidden="false">
        <v>764.8</v>
      </c>
      <c r="K742" s="19" t="n" hidden="false">
        <f>I742+J742</f>
        <v>935.05</v>
      </c>
      <c r="L742" s="19" t="n" hidden="false">
        <f>ROUND(H742*I742,2)</f>
        <v>12768.75</v>
      </c>
      <c r="M742" s="19" t="n" hidden="false">
        <f>ROUND(H742*J742,2)</f>
        <v>57360</v>
      </c>
      <c r="N742" s="19" t="n" hidden="false">
        <f>L742+M742</f>
        <v>70128.75</v>
      </c>
    </row>
    <row r="743" customFormat="false" hidden="false" outlineLevel="0" collapsed="false">
      <c r="A743" s="18" t="inlineStr">
        <is>
          <t xml:space="preserve">1.1.1.2.1.1.4.2.1</t>
        </is>
      </c>
      <c r="B743" s="18" t="inlineStr">
        <is>
          <t xml:space="preserve"/>
        </is>
      </c>
      <c r="C743" s="22" t="inlineStr">
        <is>
          <t xml:space="preserve">Розетка Открытая 1п 2P+PE 16А IP20 220...250В з/к з/ш Белый</t>
        </is>
      </c>
      <c r="D743" s="7" t="inlineStr">
        <is>
          <t xml:space="preserve">Розетка Скрытая 1п 2P+E 16А IP20 220...250В з/к з/ш
Белый EWR16-028-90</t>
        </is>
      </c>
      <c r="E743" s="7" t="inlineStr">
        <is>
          <t xml:space="preserve"/>
        </is>
      </c>
      <c r="F743" s="7" t="inlineStr">
        <is>
          <t xml:space="preserve">ШТ</t>
        </is>
      </c>
      <c r="G743" s="7" t="inlineStr">
        <is>
          <t xml:space="preserve">1</t>
        </is>
      </c>
      <c r="H743" s="8" t="n">
        <v>75</v>
      </c>
      <c r="I743" s="20" t="n" hidden="false">
        <v>160</v>
      </c>
      <c r="J743" s="19" t="n" hidden="false">
        <v/>
      </c>
      <c r="K743" s="19" t="n" hidden="false">
        <f>I743+J743</f>
        <v>160</v>
      </c>
      <c r="L743" s="19" t="n" hidden="false">
        <f>ROUND(H743*I743,2)</f>
        <v>12000</v>
      </c>
      <c r="M743" s="19" t="n" hidden="false">
        <v/>
      </c>
      <c r="N743" s="19" t="n" hidden="false">
        <f>L743+M743</f>
        <v>12000</v>
      </c>
    </row>
    <row r="744" customFormat="false" hidden="false" outlineLevel="0" collapsed="false">
      <c r="A744" s="18" t="inlineStr">
        <is>
          <t xml:space="preserve">1.1.1.2.1.1.4.2.2</t>
        </is>
      </c>
      <c r="B744" s="18" t="inlineStr">
        <is>
          <t xml:space="preserve"/>
        </is>
      </c>
      <c r="C744" s="22" t="inlineStr">
        <is>
          <t xml:space="preserve">Рамка Schneider Electric Glossa_ / белый / 2 поста / GSL000102</t>
        </is>
      </c>
      <c r="D744" s="7" t="inlineStr">
        <is>
          <t xml:space="preserve">EWM-G-302-10</t>
        </is>
      </c>
      <c r="E744" s="7" t="inlineStr">
        <is>
          <t xml:space="preserve"/>
        </is>
      </c>
      <c r="F744" s="7" t="inlineStr">
        <is>
          <t xml:space="preserve">ШТ</t>
        </is>
      </c>
      <c r="G744" s="7" t="inlineStr">
        <is>
          <t xml:space="preserve">1</t>
        </is>
      </c>
      <c r="H744" s="8" t="n">
        <v>7</v>
      </c>
      <c r="I744" s="23" t="n" hidden="false">
        <v>16.93</v>
      </c>
      <c r="J744" s="19" t="n" hidden="false">
        <v/>
      </c>
      <c r="K744" s="19" t="n" hidden="false">
        <f>I744+J744</f>
        <v>16.93</v>
      </c>
      <c r="L744" s="19" t="n" hidden="false">
        <f>ROUND(H744*I744,2)</f>
        <v>118.51</v>
      </c>
      <c r="M744" s="19" t="n" hidden="false">
        <v/>
      </c>
      <c r="N744" s="19" t="n" hidden="false">
        <f>L744+M744</f>
        <v>118.51</v>
      </c>
    </row>
    <row r="745" customFormat="false" hidden="false" outlineLevel="0" collapsed="false">
      <c r="A745" s="18" t="inlineStr">
        <is>
          <t xml:space="preserve">1.1.1.2.1.1.4.2.3</t>
        </is>
      </c>
      <c r="B745" s="18" t="inlineStr">
        <is>
          <t xml:space="preserve"/>
        </is>
      </c>
      <c r="C745" s="22" t="inlineStr">
        <is>
          <t xml:space="preserve">Рамка Schneider Electric Glossa_ / белый / 1 пост / GSL000101</t>
        </is>
      </c>
      <c r="D745" s="7" t="inlineStr">
        <is>
          <t xml:space="preserve">EWM-G-301-10</t>
        </is>
      </c>
      <c r="E745" s="7" t="inlineStr">
        <is>
          <t xml:space="preserve"/>
        </is>
      </c>
      <c r="F745" s="7" t="inlineStr">
        <is>
          <t xml:space="preserve">ШТ</t>
        </is>
      </c>
      <c r="G745" s="7" t="inlineStr">
        <is>
          <t xml:space="preserve">1</t>
        </is>
      </c>
      <c r="H745" s="8" t="n">
        <v>61</v>
      </c>
      <c r="I745" s="23" t="n" hidden="false">
        <v>10.66</v>
      </c>
      <c r="J745" s="19" t="n" hidden="false">
        <v/>
      </c>
      <c r="K745" s="19" t="n" hidden="false">
        <f>I745+J745</f>
        <v>10.66</v>
      </c>
      <c r="L745" s="19" t="n" hidden="false">
        <f>ROUND(H745*I745,2)</f>
        <v>650.26</v>
      </c>
      <c r="M745" s="19" t="n" hidden="false">
        <v/>
      </c>
      <c r="N745" s="19" t="n" hidden="false">
        <f>L745+M745</f>
        <v>650.26</v>
      </c>
    </row>
    <row r="746" customFormat="false" hidden="false" outlineLevel="0" collapsed="false">
      <c r="A746" s="18" t="inlineStr">
        <is>
          <t xml:space="preserve">1.1.1.2.1.1.4.3</t>
        </is>
      </c>
      <c r="B746" s="18" t="inlineStr">
        <is>
          <t xml:space="preserve"/>
        </is>
      </c>
      <c r="C746" s="18" t="inlineStr">
        <is>
          <t xml:space="preserve">Монтаж электрических оконечных устройств / розетка</t>
        </is>
      </c>
      <c r="D746" s="7" t="inlineStr">
        <is>
          <t xml:space="preserve">ЭМ 4.2</t>
        </is>
      </c>
      <c r="E746" s="7" t="inlineStr">
        <is>
          <t xml:space="preserve">Выгружается из БО по объектам BIM-КЦ</t>
        </is>
      </c>
      <c r="F746" s="7" t="inlineStr">
        <is>
          <t xml:space="preserve">ШТ</t>
        </is>
      </c>
      <c r="G746" s="7" t="inlineStr">
        <is>
          <t xml:space="preserve">1</t>
        </is>
      </c>
      <c r="H746" s="8" t="n">
        <v>211</v>
      </c>
      <c r="I746" s="19" t="n" hidden="false">
        <f>ROUND((L747+L748+L749)/H746,2)</f>
        <v>169.87</v>
      </c>
      <c r="J746" s="20" t="n" hidden="false">
        <v>764.8</v>
      </c>
      <c r="K746" s="19" t="n" hidden="false">
        <f>I746+J746</f>
        <v>934.67</v>
      </c>
      <c r="L746" s="19" t="n" hidden="false">
        <f>ROUND(H746*I746,2)</f>
        <v>35842.57</v>
      </c>
      <c r="M746" s="19" t="n" hidden="false">
        <f>ROUND(H746*J746,2)</f>
        <v>161372.8</v>
      </c>
      <c r="N746" s="19" t="n" hidden="false">
        <f>L746+M746</f>
        <v>197215.37</v>
      </c>
    </row>
    <row r="747" customFormat="false" hidden="false" outlineLevel="0" collapsed="false">
      <c r="A747" s="18" t="inlineStr">
        <is>
          <t xml:space="preserve">1.1.1.2.1.1.4.3.1</t>
        </is>
      </c>
      <c r="B747" s="18" t="inlineStr">
        <is>
          <t xml:space="preserve"/>
        </is>
      </c>
      <c r="C747" s="22" t="inlineStr">
        <is>
          <t xml:space="preserve">Рамка Schneider Electric Glossa_ / белый / 2 поста / GSL000102</t>
        </is>
      </c>
      <c r="D747" s="7" t="inlineStr">
        <is>
          <t xml:space="preserve">EWM-G-302-10</t>
        </is>
      </c>
      <c r="E747" s="7" t="inlineStr">
        <is>
          <t xml:space="preserve"/>
        </is>
      </c>
      <c r="F747" s="7" t="inlineStr">
        <is>
          <t xml:space="preserve">ШТ</t>
        </is>
      </c>
      <c r="G747" s="7" t="inlineStr">
        <is>
          <t xml:space="preserve">1</t>
        </is>
      </c>
      <c r="H747" s="8" t="n">
        <v>38</v>
      </c>
      <c r="I747" s="23" t="n" hidden="false">
        <v>16.93</v>
      </c>
      <c r="J747" s="19" t="n" hidden="false">
        <v/>
      </c>
      <c r="K747" s="19" t="n" hidden="false">
        <f>I747+J747</f>
        <v>16.93</v>
      </c>
      <c r="L747" s="19" t="n" hidden="false">
        <f>ROUND(H747*I747,2)</f>
        <v>643.34</v>
      </c>
      <c r="M747" s="19" t="n" hidden="false">
        <v/>
      </c>
      <c r="N747" s="19" t="n" hidden="false">
        <f>L747+M747</f>
        <v>643.34</v>
      </c>
    </row>
    <row r="748" customFormat="false" hidden="false" outlineLevel="0" collapsed="false">
      <c r="A748" s="18" t="inlineStr">
        <is>
          <t xml:space="preserve">1.1.1.2.1.1.4.3.2</t>
        </is>
      </c>
      <c r="B748" s="18" t="inlineStr">
        <is>
          <t xml:space="preserve"/>
        </is>
      </c>
      <c r="C748" s="22" t="inlineStr">
        <is>
          <t xml:space="preserve">Рамка Schneider Electric Glossa_ / белый / 1 пост / GSL000101</t>
        </is>
      </c>
      <c r="D748" s="7" t="inlineStr">
        <is>
          <t xml:space="preserve">EWM-G-301-10</t>
        </is>
      </c>
      <c r="E748" s="7" t="inlineStr">
        <is>
          <t xml:space="preserve"/>
        </is>
      </c>
      <c r="F748" s="7" t="inlineStr">
        <is>
          <t xml:space="preserve">ШТ</t>
        </is>
      </c>
      <c r="G748" s="7" t="inlineStr">
        <is>
          <t xml:space="preserve">1</t>
        </is>
      </c>
      <c r="H748" s="8" t="n">
        <v>135</v>
      </c>
      <c r="I748" s="23" t="n" hidden="false">
        <v>10.66</v>
      </c>
      <c r="J748" s="19" t="n" hidden="false">
        <v/>
      </c>
      <c r="K748" s="19" t="n" hidden="false">
        <f>I748+J748</f>
        <v>10.66</v>
      </c>
      <c r="L748" s="19" t="n" hidden="false">
        <f>ROUND(H748*I748,2)</f>
        <v>1439.1</v>
      </c>
      <c r="M748" s="19" t="n" hidden="false">
        <v/>
      </c>
      <c r="N748" s="19" t="n" hidden="false">
        <f>L748+M748</f>
        <v>1439.1</v>
      </c>
    </row>
    <row r="749" customFormat="false" hidden="false" outlineLevel="0" collapsed="false">
      <c r="A749" s="18" t="inlineStr">
        <is>
          <t xml:space="preserve">1.1.1.2.1.1.4.3.3</t>
        </is>
      </c>
      <c r="B749" s="18" t="inlineStr">
        <is>
          <t xml:space="preserve"/>
        </is>
      </c>
      <c r="C749" s="22" t="inlineStr">
        <is>
          <t xml:space="preserve">Розетка Открытая 1п 2P+PE 16А IP20 220...250В з/к з/ш Белый</t>
        </is>
      </c>
      <c r="D749" s="7" t="inlineStr">
        <is>
          <t xml:space="preserve">Розетка Скрытая 1п 2P+E 16А IP20 220...250В з/к з/ш
Белый EWR16-028-90</t>
        </is>
      </c>
      <c r="E749" s="7" t="inlineStr">
        <is>
          <t xml:space="preserve"/>
        </is>
      </c>
      <c r="F749" s="7" t="inlineStr">
        <is>
          <t xml:space="preserve">ШТ</t>
        </is>
      </c>
      <c r="G749" s="7" t="inlineStr">
        <is>
          <t xml:space="preserve">1</t>
        </is>
      </c>
      <c r="H749" s="8" t="n">
        <v>211</v>
      </c>
      <c r="I749" s="20" t="n" hidden="false">
        <v>160</v>
      </c>
      <c r="J749" s="19" t="n" hidden="false">
        <v/>
      </c>
      <c r="K749" s="19" t="n" hidden="false">
        <f>I749+J749</f>
        <v>160</v>
      </c>
      <c r="L749" s="19" t="n" hidden="false">
        <f>ROUND(H749*I749,2)</f>
        <v>33760</v>
      </c>
      <c r="M749" s="19" t="n" hidden="false">
        <v/>
      </c>
      <c r="N749" s="19" t="n" hidden="false">
        <f>L749+M749</f>
        <v>33760</v>
      </c>
    </row>
    <row r="750" customFormat="false" hidden="false" outlineLevel="0" collapsed="false">
      <c r="A750" s="18" t="inlineStr">
        <is>
          <t xml:space="preserve">1.1.1.2.1.1.4.4</t>
        </is>
      </c>
      <c r="B750" s="18" t="inlineStr">
        <is>
          <t xml:space="preserve"/>
        </is>
      </c>
      <c r="C750" s="18" t="inlineStr">
        <is>
          <t xml:space="preserve">Монтаж коробки распределительной, распаячной</t>
        </is>
      </c>
      <c r="D750" s="7" t="inlineStr">
        <is>
          <t xml:space="preserve">ЭМ 4.1</t>
        </is>
      </c>
      <c r="E750" s="7" t="inlineStr">
        <is>
          <t xml:space="preserve">Выгружается из БО по объектам BIM-КЦ</t>
        </is>
      </c>
      <c r="F750" s="7" t="inlineStr">
        <is>
          <t xml:space="preserve">ШТ</t>
        </is>
      </c>
      <c r="G750" s="7" t="inlineStr">
        <is>
          <t xml:space="preserve">1</t>
        </is>
      </c>
      <c r="H750" s="8" t="n">
        <v>68</v>
      </c>
      <c r="I750" s="19" t="n" hidden="false">
        <f>ROUND((L751)/H750,2)</f>
        <v>11</v>
      </c>
      <c r="J750" s="20" t="n" hidden="false">
        <v>764.8</v>
      </c>
      <c r="K750" s="19" t="n" hidden="false">
        <f>I750+J750</f>
        <v>775.8</v>
      </c>
      <c r="L750" s="19" t="n" hidden="false">
        <f>ROUND(H750*I750,2)</f>
        <v>748</v>
      </c>
      <c r="M750" s="19" t="n" hidden="false">
        <f>ROUND(H750*J750,2)</f>
        <v>52006.4</v>
      </c>
      <c r="N750" s="19" t="n" hidden="false">
        <f>L750+M750</f>
        <v>52754.4</v>
      </c>
    </row>
    <row r="751" customFormat="false" hidden="false" outlineLevel="0" collapsed="false">
      <c r="A751" s="18" t="inlineStr">
        <is>
          <t xml:space="preserve">1.1.1.2.1.1.4.4.1</t>
        </is>
      </c>
      <c r="B751" s="18" t="inlineStr">
        <is>
          <t xml:space="preserve"/>
        </is>
      </c>
      <c r="C751" s="22" t="inlineStr">
        <is>
          <t xml:space="preserve">Коробка распаячная_ / Круглая / 80х40 / КМ41004 (UKT01-080-040-000)</t>
        </is>
      </c>
      <c r="D751" s="7" t="inlineStr">
        <is>
          <t xml:space="preserve">UKT10-065-040-000</t>
        </is>
      </c>
      <c r="E751" s="7" t="inlineStr">
        <is>
          <t xml:space="preserve"/>
        </is>
      </c>
      <c r="F751" s="7" t="inlineStr">
        <is>
          <t xml:space="preserve">ШТ</t>
        </is>
      </c>
      <c r="G751" s="7" t="inlineStr">
        <is>
          <t xml:space="preserve">1</t>
        </is>
      </c>
      <c r="H751" s="8" t="n">
        <v>68</v>
      </c>
      <c r="I751" s="20" t="n" hidden="false">
        <v>11</v>
      </c>
      <c r="J751" s="19" t="n" hidden="false">
        <v/>
      </c>
      <c r="K751" s="19" t="n" hidden="false">
        <f>I751+J751</f>
        <v>11</v>
      </c>
      <c r="L751" s="19" t="n" hidden="false">
        <f>ROUND(H751*I751,2)</f>
        <v>748</v>
      </c>
      <c r="M751" s="19" t="n" hidden="false">
        <v/>
      </c>
      <c r="N751" s="19" t="n" hidden="false">
        <f>L751+M751</f>
        <v>748</v>
      </c>
    </row>
    <row r="752" customFormat="false" hidden="false" outlineLevel="0" collapsed="false">
      <c r="A752" s="18" t="inlineStr">
        <is>
          <t xml:space="preserve">1.1.1.2.1.1.4.5</t>
        </is>
      </c>
      <c r="B752" s="18" t="inlineStr">
        <is>
          <t xml:space="preserve"/>
        </is>
      </c>
      <c r="C752" s="18" t="inlineStr">
        <is>
          <t xml:space="preserve">Монтаж коробки распределительной, распаячной</t>
        </is>
      </c>
      <c r="D752" s="7" t="inlineStr">
        <is>
          <t xml:space="preserve">ЭМ 4.2</t>
        </is>
      </c>
      <c r="E752" s="7" t="inlineStr">
        <is>
          <t xml:space="preserve">Выгружается из БО по объектам BIM-КЦ</t>
        </is>
      </c>
      <c r="F752" s="7" t="inlineStr">
        <is>
          <t xml:space="preserve">ШТ</t>
        </is>
      </c>
      <c r="G752" s="7" t="inlineStr">
        <is>
          <t xml:space="preserve">1</t>
        </is>
      </c>
      <c r="H752" s="8" t="n">
        <v>113</v>
      </c>
      <c r="I752" s="19" t="n" hidden="false">
        <f>ROUND((L753)/H752,2)</f>
        <v>11</v>
      </c>
      <c r="J752" s="20" t="n" hidden="false">
        <v>764.8</v>
      </c>
      <c r="K752" s="19" t="n" hidden="false">
        <f>I752+J752</f>
        <v>775.8</v>
      </c>
      <c r="L752" s="19" t="n" hidden="false">
        <f>ROUND(H752*I752,2)</f>
        <v>1243</v>
      </c>
      <c r="M752" s="19" t="n" hidden="false">
        <f>ROUND(H752*J752,2)</f>
        <v>86422.4</v>
      </c>
      <c r="N752" s="19" t="n" hidden="false">
        <f>L752+M752</f>
        <v>87665.4</v>
      </c>
    </row>
    <row r="753" customFormat="false" hidden="false" outlineLevel="0" collapsed="false">
      <c r="A753" s="18" t="inlineStr">
        <is>
          <t xml:space="preserve">1.1.1.2.1.1.4.5.1</t>
        </is>
      </c>
      <c r="B753" s="18" t="inlineStr">
        <is>
          <t xml:space="preserve"/>
        </is>
      </c>
      <c r="C753" s="22" t="inlineStr">
        <is>
          <t xml:space="preserve">Коробка распаячная_ / Круглая / 80х40 / КМ41004 (UKT01-080-040-000)</t>
        </is>
      </c>
      <c r="D753" s="7" t="inlineStr">
        <is>
          <t xml:space="preserve">UKT10-065-040-000</t>
        </is>
      </c>
      <c r="E753" s="7" t="inlineStr">
        <is>
          <t xml:space="preserve"/>
        </is>
      </c>
      <c r="F753" s="7" t="inlineStr">
        <is>
          <t xml:space="preserve">ШТ</t>
        </is>
      </c>
      <c r="G753" s="7" t="inlineStr">
        <is>
          <t xml:space="preserve">1</t>
        </is>
      </c>
      <c r="H753" s="8" t="n">
        <v>113</v>
      </c>
      <c r="I753" s="20" t="n" hidden="false">
        <v>11</v>
      </c>
      <c r="J753" s="19" t="n" hidden="false">
        <v/>
      </c>
      <c r="K753" s="19" t="n" hidden="false">
        <f>I753+J753</f>
        <v>11</v>
      </c>
      <c r="L753" s="19" t="n" hidden="false">
        <f>ROUND(H753*I753,2)</f>
        <v>1243</v>
      </c>
      <c r="M753" s="19" t="n" hidden="false">
        <v/>
      </c>
      <c r="N753" s="19" t="n" hidden="false">
        <f>L753+M753</f>
        <v>1243</v>
      </c>
    </row>
    <row r="754" customFormat="false" hidden="false" outlineLevel="0" collapsed="false">
      <c r="A754" s="18" t="inlineStr">
        <is>
          <t xml:space="preserve">1.1.1.2.1.1.4.6</t>
        </is>
      </c>
      <c r="B754" s="18" t="inlineStr">
        <is>
          <t xml:space="preserve"/>
        </is>
      </c>
      <c r="C754" s="18" t="inlineStr">
        <is>
          <t xml:space="preserve">Монтаж подрозетников, установочных, монтажных коробок в подготовленные отверстия / в ЖБИ, ПГП, газобетон, акотек</t>
        </is>
      </c>
      <c r="D754" s="7" t="inlineStr">
        <is>
          <t xml:space="preserve"/>
        </is>
      </c>
      <c r="E754" s="7" t="inlineStr">
        <is>
          <t xml:space="preserve">Выгружается из БО по объектам BIM-КЦ</t>
        </is>
      </c>
      <c r="F754" s="7" t="inlineStr">
        <is>
          <t xml:space="preserve">ШТ</t>
        </is>
      </c>
      <c r="G754" s="7" t="inlineStr">
        <is>
          <t xml:space="preserve">1</t>
        </is>
      </c>
      <c r="H754" s="8" t="n">
        <v>436</v>
      </c>
      <c r="I754" s="19" t="n" hidden="false">
        <f>ROUND((L755+L756)/H754,2)</f>
        <v>65.25</v>
      </c>
      <c r="J754" s="20" t="n" hidden="false">
        <v>238.4</v>
      </c>
      <c r="K754" s="19" t="n" hidden="false">
        <f>I754+J754</f>
        <v>303.65</v>
      </c>
      <c r="L754" s="19" t="n" hidden="false">
        <f>ROUND(H754*I754,2)</f>
        <v>28449</v>
      </c>
      <c r="M754" s="19" t="n" hidden="false">
        <f>ROUND(H754*J754,2)</f>
        <v>103942.4</v>
      </c>
      <c r="N754" s="19" t="n" hidden="false">
        <f>L754+M754</f>
        <v>132391.4</v>
      </c>
    </row>
    <row r="755" customFormat="false" hidden="false" outlineLevel="0" collapsed="false">
      <c r="A755" s="18" t="inlineStr">
        <is>
          <t xml:space="preserve">1.1.1.2.1.1.4.6.1</t>
        </is>
      </c>
      <c r="B755" s="18" t="inlineStr">
        <is>
          <t xml:space="preserve"/>
        </is>
      </c>
      <c r="C755" s="22" t="inlineStr">
        <is>
          <t xml:space="preserve">Смесь штукатурная гипсовая_</t>
        </is>
      </c>
      <c r="D755" s="7" t="inlineStr">
        <is>
          <t xml:space="preserve"/>
        </is>
      </c>
      <c r="E755" s="7" t="inlineStr">
        <is>
          <t xml:space="preserve"/>
        </is>
      </c>
      <c r="F755" s="7" t="inlineStr">
        <is>
          <t xml:space="preserve">КГ</t>
        </is>
      </c>
      <c r="G755" s="7" t="inlineStr">
        <is>
          <t xml:space="preserve">0.3</t>
        </is>
      </c>
      <c r="H755" s="8" t="n">
        <v>39.24</v>
      </c>
      <c r="I755" s="20" t="n" hidden="false">
        <v>565</v>
      </c>
      <c r="J755" s="19" t="n" hidden="false">
        <v/>
      </c>
      <c r="K755" s="19" t="n" hidden="false">
        <f>I755+J755</f>
        <v>565</v>
      </c>
      <c r="L755" s="19" t="n" hidden="false">
        <f>ROUND(H755*I755,2)</f>
        <v>22170.6</v>
      </c>
      <c r="M755" s="19" t="n" hidden="false">
        <v/>
      </c>
      <c r="N755" s="19" t="n" hidden="false">
        <f>L755+M755</f>
        <v>22170.6</v>
      </c>
    </row>
    <row r="756" customFormat="false" hidden="false" outlineLevel="0" collapsed="false">
      <c r="A756" s="18" t="inlineStr">
        <is>
          <t xml:space="preserve">1.1.1.2.1.1.4.6.2</t>
        </is>
      </c>
      <c r="B756" s="18" t="inlineStr">
        <is>
          <t xml:space="preserve"/>
        </is>
      </c>
      <c r="C756" s="22" t="inlineStr">
        <is>
          <t xml:space="preserve">Коробка установочная круглая D=68мм h=40мм IP20 пластик тип установки скрытый для твердых стен б/крышки б/вводов</t>
        </is>
      </c>
      <c r="D756" s="7" t="inlineStr">
        <is>
          <t xml:space="preserve"/>
        </is>
      </c>
      <c r="E756" s="7" t="inlineStr">
        <is>
          <t xml:space="preserve"/>
        </is>
      </c>
      <c r="F756" s="7" t="inlineStr">
        <is>
          <t xml:space="preserve">ШТ</t>
        </is>
      </c>
      <c r="G756" s="7" t="inlineStr">
        <is>
          <t xml:space="preserve">1</t>
        </is>
      </c>
      <c r="H756" s="8" t="n">
        <v>436</v>
      </c>
      <c r="I756" s="20" t="n" hidden="false">
        <v>14.4</v>
      </c>
      <c r="J756" s="19" t="n" hidden="false">
        <v/>
      </c>
      <c r="K756" s="19" t="n" hidden="false">
        <f>I756+J756</f>
        <v>14.4</v>
      </c>
      <c r="L756" s="19" t="n" hidden="false">
        <f>ROUND(H756*I756,2)</f>
        <v>6278.4</v>
      </c>
      <c r="M756" s="19" t="n" hidden="false">
        <v/>
      </c>
      <c r="N756" s="19" t="n" hidden="false">
        <f>L756+M756</f>
        <v>6278.4</v>
      </c>
    </row>
    <row r="757" customFormat="false" hidden="false" outlineLevel="0" collapsed="false">
      <c r="A757" s="14" t="inlineStr">
        <is>
          <t xml:space="preserve">1.1.1.2.1.1.5</t>
        </is>
      </c>
      <c r="B757" s="14" t="inlineStr">
        <is>
          <t xml:space="preserve"/>
        </is>
      </c>
      <c r="C757" s="14" t="inlineStr">
        <is>
          <t xml:space="preserve">Монтаж светотехнического оборудования</t>
        </is>
      </c>
      <c r="D757" s="6" t="inlineStr">
        <is>
          <t xml:space="preserve"/>
        </is>
      </c>
      <c r="E757" s="6" t="inlineStr">
        <is>
          <t xml:space="preserve"/>
        </is>
      </c>
      <c r="F757" s="6" t="inlineStr">
        <is>
          <t xml:space="preserve"/>
        </is>
      </c>
      <c r="G757" s="6" t="inlineStr">
        <is>
          <t xml:space="preserve"/>
        </is>
      </c>
      <c r="H757" s="15" t="n">
        <v/>
      </c>
      <c r="I757" s="16" t="n" hidden="false">
        <v/>
      </c>
      <c r="J757" s="16" t="n" hidden="false">
        <v/>
      </c>
      <c r="K757" s="16" t="n" hidden="false">
        <v/>
      </c>
      <c r="L757" s="16" t="n" hidden="false">
        <f>L758+L768+L773</f>
        <v>11799309.32</v>
      </c>
      <c r="M757" s="16" t="n" hidden="false">
        <f>M758+M768+M773</f>
        <v>2580259.2</v>
      </c>
      <c r="N757" s="16" t="n" hidden="false">
        <f>N758+N768+N773</f>
        <v>14379568.52</v>
      </c>
    </row>
    <row r="758" customFormat="false" hidden="false" outlineLevel="0" collapsed="false">
      <c r="A758" s="18" t="inlineStr">
        <is>
          <t xml:space="preserve">1.1.1.2.1.1.5.1</t>
        </is>
      </c>
      <c r="B758" s="18" t="inlineStr">
        <is>
          <t xml:space="preserve"/>
        </is>
      </c>
      <c r="C758" s="18" t="inlineStr">
        <is>
          <t xml:space="preserve">Монтаж светильника / накладной</t>
        </is>
      </c>
      <c r="D758" s="7" t="inlineStr">
        <is>
          <t xml:space="preserve"/>
        </is>
      </c>
      <c r="E758" s="7" t="inlineStr">
        <is>
          <t xml:space="preserve">Выгружается из БО по объектам BIM-КЦ</t>
        </is>
      </c>
      <c r="F758" s="7" t="inlineStr">
        <is>
          <t xml:space="preserve">ШТ</t>
        </is>
      </c>
      <c r="G758" s="7" t="inlineStr">
        <is>
          <t xml:space="preserve">1</t>
        </is>
      </c>
      <c r="H758" s="8" t="n">
        <v>1302</v>
      </c>
      <c r="I758" s="19" t="n" hidden="false">
        <f>ROUND((L759+L760+L761+L762+L763+L764+L765+L766+L767)/H758,2)</f>
        <v>7707.98</v>
      </c>
      <c r="J758" s="20" t="n" hidden="false">
        <v>1579.2</v>
      </c>
      <c r="K758" s="19" t="n" hidden="false">
        <f>I758+J758</f>
        <v>9287.18</v>
      </c>
      <c r="L758" s="19" t="n" hidden="false">
        <f>ROUND(H758*I758,2)</f>
        <v>10035789.96</v>
      </c>
      <c r="M758" s="19" t="n" hidden="false">
        <f>ROUND(H758*J758,2)</f>
        <v>2056118.4</v>
      </c>
      <c r="N758" s="19" t="n" hidden="false">
        <f>L758+M758</f>
        <v>12091908.36</v>
      </c>
    </row>
    <row r="759" customFormat="false" hidden="false" outlineLevel="0" collapsed="false">
      <c r="A759" s="18" t="inlineStr">
        <is>
          <t xml:space="preserve">1.1.1.2.1.1.5.1.1</t>
        </is>
      </c>
      <c r="B759" s="18" t="inlineStr">
        <is>
          <t xml:space="preserve"/>
        </is>
      </c>
      <c r="C759" s="22" t="inlineStr">
        <is>
          <t xml:space="preserve">Светильник_ / марку и артикул указать в примечании</t>
        </is>
      </c>
      <c r="D759" s="7" t="inlineStr">
        <is>
          <t xml:space="preserve">Светильник светодиодный универсальный HIGHTECH-64, 1195х295х40,
4000K, 72 Вт,световой поток 7100Лм, IP40</t>
        </is>
      </c>
      <c r="E759" s="7" t="inlineStr">
        <is>
          <t xml:space="preserve"/>
        </is>
      </c>
      <c r="F759" s="7" t="inlineStr">
        <is>
          <t xml:space="preserve">ШТ</t>
        </is>
      </c>
      <c r="G759" s="7" t="inlineStr">
        <is>
          <t xml:space="preserve">1</t>
        </is>
      </c>
      <c r="H759" s="8" t="n">
        <v>36</v>
      </c>
      <c r="I759" s="20" t="n" hidden="false">
        <v>7300</v>
      </c>
      <c r="J759" s="19" t="n" hidden="false">
        <v/>
      </c>
      <c r="K759" s="19" t="n" hidden="false">
        <f>I759+J759</f>
        <v>7300</v>
      </c>
      <c r="L759" s="19" t="n" hidden="false">
        <f>ROUND(H759*I759,2)</f>
        <v>262800</v>
      </c>
      <c r="M759" s="19" t="n" hidden="false">
        <v/>
      </c>
      <c r="N759" s="19" t="n" hidden="false">
        <f>L759+M759</f>
        <v>262800</v>
      </c>
    </row>
    <row r="760" customFormat="false" hidden="false" outlineLevel="0" collapsed="false">
      <c r="A760" s="18" t="inlineStr">
        <is>
          <t xml:space="preserve">1.1.1.2.1.1.5.1.2</t>
        </is>
      </c>
      <c r="B760" s="18" t="inlineStr">
        <is>
          <t xml:space="preserve"/>
        </is>
      </c>
      <c r="C760" s="22" t="inlineStr">
        <is>
          <t xml:space="preserve">Светильник_ / марку и артикул указать в примечании</t>
        </is>
      </c>
      <c r="D760" s="7" t="inlineStr">
        <is>
          <t xml:space="preserve">Светильник линейный накладной светодиодный Dust 1200 P L 65 4000 W GR 1200х124, 4000K, 36 Вт, световой поток 4320 Лм, IP65</t>
        </is>
      </c>
      <c r="E760" s="7" t="inlineStr">
        <is>
          <t xml:space="preserve"/>
        </is>
      </c>
      <c r="F760" s="7" t="inlineStr">
        <is>
          <t xml:space="preserve">ШТ</t>
        </is>
      </c>
      <c r="G760" s="7" t="inlineStr">
        <is>
          <t xml:space="preserve">1</t>
        </is>
      </c>
      <c r="H760" s="8" t="n">
        <v>178</v>
      </c>
      <c r="I760" s="20" t="n" hidden="false">
        <v>8800</v>
      </c>
      <c r="J760" s="19" t="n" hidden="false">
        <v/>
      </c>
      <c r="K760" s="19" t="n" hidden="false">
        <f>I760+J760</f>
        <v>8800</v>
      </c>
      <c r="L760" s="19" t="n" hidden="false">
        <f>ROUND(H760*I760,2)</f>
        <v>1566400</v>
      </c>
      <c r="M760" s="19" t="n" hidden="false">
        <v/>
      </c>
      <c r="N760" s="19" t="n" hidden="false">
        <f>L760+M760</f>
        <v>1566400</v>
      </c>
    </row>
    <row r="761" customFormat="false" hidden="false" outlineLevel="0" collapsed="false">
      <c r="A761" s="18" t="inlineStr">
        <is>
          <t xml:space="preserve">1.1.1.2.1.1.5.1.3</t>
        </is>
      </c>
      <c r="B761" s="18" t="inlineStr">
        <is>
          <t xml:space="preserve"/>
        </is>
      </c>
      <c r="C761" s="22" t="inlineStr">
        <is>
          <t xml:space="preserve">Светильник_ / марку и артикул указать в примечании</t>
        </is>
      </c>
      <c r="D761" s="7" t="inlineStr">
        <is>
          <t xml:space="preserve">Светильник светодиодный ДВО-06-О-58-4К-IP40 CRI90 ,1200х600, 4000K, 64Вт, световой поток 6100 Лм, IP40</t>
        </is>
      </c>
      <c r="E761" s="7" t="inlineStr">
        <is>
          <t xml:space="preserve"/>
        </is>
      </c>
      <c r="F761" s="7" t="inlineStr">
        <is>
          <t xml:space="preserve">ШТ</t>
        </is>
      </c>
      <c r="G761" s="7" t="inlineStr">
        <is>
          <t xml:space="preserve">1</t>
        </is>
      </c>
      <c r="H761" s="8" t="n">
        <v>102</v>
      </c>
      <c r="I761" s="20" t="n" hidden="false">
        <v>10618</v>
      </c>
      <c r="J761" s="19" t="n" hidden="false">
        <v/>
      </c>
      <c r="K761" s="19" t="n" hidden="false">
        <f>I761+J761</f>
        <v>10618</v>
      </c>
      <c r="L761" s="19" t="n" hidden="false">
        <f>ROUND(H761*I761,2)</f>
        <v>1083036</v>
      </c>
      <c r="M761" s="19" t="n" hidden="false">
        <v/>
      </c>
      <c r="N761" s="19" t="n" hidden="false">
        <f>L761+M761</f>
        <v>1083036</v>
      </c>
    </row>
    <row r="762" customFormat="false" hidden="false" outlineLevel="0" collapsed="false">
      <c r="A762" s="18" t="inlineStr">
        <is>
          <t xml:space="preserve">1.1.1.2.1.1.5.1.4</t>
        </is>
      </c>
      <c r="B762" s="18" t="inlineStr">
        <is>
          <t xml:space="preserve"/>
        </is>
      </c>
      <c r="C762" s="22" t="inlineStr">
        <is>
          <t xml:space="preserve">Светильник_ / марку и артикул указать в примечании</t>
        </is>
      </c>
      <c r="D762" s="7" t="inlineStr">
        <is>
          <t xml:space="preserve">Светильник потолочный/накладной светодиодный ES 96-058-20 EXSER
1250х60, 4000K, 28 Вт, световой поток 3250 Лм, IP20</t>
        </is>
      </c>
      <c r="E762" s="7" t="inlineStr">
        <is>
          <t xml:space="preserve"/>
        </is>
      </c>
      <c r="F762" s="7" t="inlineStr">
        <is>
          <t xml:space="preserve">ШТ</t>
        </is>
      </c>
      <c r="G762" s="7" t="inlineStr">
        <is>
          <t xml:space="preserve">1</t>
        </is>
      </c>
      <c r="H762" s="8" t="n">
        <v>178</v>
      </c>
      <c r="I762" s="20" t="n" hidden="false">
        <v>3570</v>
      </c>
      <c r="J762" s="19" t="n" hidden="false">
        <v/>
      </c>
      <c r="K762" s="19" t="n" hidden="false">
        <f>I762+J762</f>
        <v>3570</v>
      </c>
      <c r="L762" s="19" t="n" hidden="false">
        <f>ROUND(H762*I762,2)</f>
        <v>635460</v>
      </c>
      <c r="M762" s="19" t="n" hidden="false">
        <v/>
      </c>
      <c r="N762" s="19" t="n" hidden="false">
        <f>L762+M762</f>
        <v>635460</v>
      </c>
    </row>
    <row r="763" customFormat="false" hidden="false" outlineLevel="0" collapsed="false">
      <c r="A763" s="18" t="inlineStr">
        <is>
          <t xml:space="preserve">1.1.1.2.1.1.5.1.5</t>
        </is>
      </c>
      <c r="B763" s="18" t="inlineStr">
        <is>
          <t xml:space="preserve"/>
        </is>
      </c>
      <c r="C763" s="22" t="inlineStr">
        <is>
          <t xml:space="preserve">Светильник_ / марку и артикул указать в примечании</t>
        </is>
      </c>
      <c r="D763" s="7" t="inlineStr">
        <is>
          <t xml:space="preserve">Светильник потолочный/накладной светодиодный OPTIMA 5771 P 1250 S 54 4000 W BK GL 1250х70, 4000K, 23 Вт, IP54</t>
        </is>
      </c>
      <c r="E763" s="7" t="inlineStr">
        <is>
          <t xml:space="preserve"/>
        </is>
      </c>
      <c r="F763" s="7" t="inlineStr">
        <is>
          <t xml:space="preserve">ШТ</t>
        </is>
      </c>
      <c r="G763" s="7" t="inlineStr">
        <is>
          <t xml:space="preserve">1</t>
        </is>
      </c>
      <c r="H763" s="8" t="n">
        <v>55</v>
      </c>
      <c r="I763" s="20" t="n" hidden="false">
        <v>23000</v>
      </c>
      <c r="J763" s="19" t="n" hidden="false">
        <v/>
      </c>
      <c r="K763" s="19" t="n" hidden="false">
        <f>I763+J763</f>
        <v>23000</v>
      </c>
      <c r="L763" s="19" t="n" hidden="false">
        <f>ROUND(H763*I763,2)</f>
        <v>1265000</v>
      </c>
      <c r="M763" s="19" t="n" hidden="false">
        <v/>
      </c>
      <c r="N763" s="19" t="n" hidden="false">
        <f>L763+M763</f>
        <v>1265000</v>
      </c>
    </row>
    <row r="764" customFormat="false" hidden="false" outlineLevel="0" collapsed="false">
      <c r="A764" s="18" t="inlineStr">
        <is>
          <t xml:space="preserve">1.1.1.2.1.1.5.1.6</t>
        </is>
      </c>
      <c r="B764" s="18" t="inlineStr">
        <is>
          <t xml:space="preserve"/>
        </is>
      </c>
      <c r="C764" s="22" t="inlineStr">
        <is>
          <t xml:space="preserve">Светильник_ / марку и артикул указать в примечании</t>
        </is>
      </c>
      <c r="D764" s="7" t="inlineStr">
        <is>
          <t xml:space="preserve">Светильник светодиодный ES 96-056-20 EXSER ,1123х60, 4000K, 32 Вт,
световой поток 3050 Лм, IP20</t>
        </is>
      </c>
      <c r="E764" s="7" t="inlineStr">
        <is>
          <t xml:space="preserve"/>
        </is>
      </c>
      <c r="F764" s="7" t="inlineStr">
        <is>
          <t xml:space="preserve">ШТ</t>
        </is>
      </c>
      <c r="G764" s="7" t="inlineStr">
        <is>
          <t xml:space="preserve">1</t>
        </is>
      </c>
      <c r="H764" s="8" t="n">
        <v>91</v>
      </c>
      <c r="I764" s="20" t="n" hidden="false">
        <v>3570</v>
      </c>
      <c r="J764" s="19" t="n" hidden="false">
        <v/>
      </c>
      <c r="K764" s="19" t="n" hidden="false">
        <f>I764+J764</f>
        <v>3570</v>
      </c>
      <c r="L764" s="19" t="n" hidden="false">
        <f>ROUND(H764*I764,2)</f>
        <v>324870</v>
      </c>
      <c r="M764" s="19" t="n" hidden="false">
        <v/>
      </c>
      <c r="N764" s="19" t="n" hidden="false">
        <f>L764+M764</f>
        <v>324870</v>
      </c>
    </row>
    <row r="765" customFormat="false" hidden="false" outlineLevel="0" collapsed="false">
      <c r="A765" s="18" t="inlineStr">
        <is>
          <t xml:space="preserve">1.1.1.2.1.1.5.1.7</t>
        </is>
      </c>
      <c r="B765" s="18" t="inlineStr">
        <is>
          <t xml:space="preserve"/>
        </is>
      </c>
      <c r="C765" s="22" t="inlineStr">
        <is>
          <t xml:space="preserve">Светильник_ / марку и артикул указать в примечании</t>
        </is>
      </c>
      <c r="D765" s="7" t="inlineStr">
        <is>
          <t xml:space="preserve">Светильник встраиваемый/накладной светодиодный OPTIMA.OPL ECO LED 1200х600, 4000K, 76 Вт, световой поток 6000 Лм, IP20</t>
        </is>
      </c>
      <c r="E765" s="7" t="inlineStr">
        <is>
          <t xml:space="preserve"/>
        </is>
      </c>
      <c r="F765" s="7" t="inlineStr">
        <is>
          <t xml:space="preserve">ШТ</t>
        </is>
      </c>
      <c r="G765" s="7" t="inlineStr">
        <is>
          <t xml:space="preserve">1</t>
        </is>
      </c>
      <c r="H765" s="8" t="n">
        <v>223</v>
      </c>
      <c r="I765" s="20" t="n" hidden="false">
        <v>10192</v>
      </c>
      <c r="J765" s="19" t="n" hidden="false">
        <v/>
      </c>
      <c r="K765" s="19" t="n" hidden="false">
        <f>I765+J765</f>
        <v>10192</v>
      </c>
      <c r="L765" s="19" t="n" hidden="false">
        <f>ROUND(H765*I765,2)</f>
        <v>2272816</v>
      </c>
      <c r="M765" s="19" t="n" hidden="false">
        <v/>
      </c>
      <c r="N765" s="19" t="n" hidden="false">
        <f>L765+M765</f>
        <v>2272816</v>
      </c>
    </row>
    <row r="766" customFormat="false" hidden="false" outlineLevel="0" collapsed="false">
      <c r="A766" s="18" t="inlineStr">
        <is>
          <t xml:space="preserve">1.1.1.2.1.1.5.1.8</t>
        </is>
      </c>
      <c r="B766" s="18" t="inlineStr">
        <is>
          <t xml:space="preserve"/>
        </is>
      </c>
      <c r="C766" s="22" t="inlineStr">
        <is>
          <t xml:space="preserve">Светильник_ / марку и артикул указать в примечании</t>
        </is>
      </c>
      <c r="D766" s="7" t="inlineStr">
        <is>
          <t xml:space="preserve">Светильник светодиодный, настенный, DOMO LED 11W 840 SL, 11 Вт, 4000К, световой поток 1450 Лм, IP65</t>
        </is>
      </c>
      <c r="E766" s="7" t="inlineStr">
        <is>
          <t xml:space="preserve"/>
        </is>
      </c>
      <c r="F766" s="7" t="inlineStr">
        <is>
          <t xml:space="preserve">ШТ</t>
        </is>
      </c>
      <c r="G766" s="7" t="inlineStr">
        <is>
          <t xml:space="preserve">1</t>
        </is>
      </c>
      <c r="H766" s="8" t="n">
        <v>21</v>
      </c>
      <c r="I766" s="20" t="n" hidden="false">
        <v>11562</v>
      </c>
      <c r="J766" s="19" t="n" hidden="false">
        <v/>
      </c>
      <c r="K766" s="19" t="n" hidden="false">
        <f>I766+J766</f>
        <v>11562</v>
      </c>
      <c r="L766" s="19" t="n" hidden="false">
        <f>ROUND(H766*I766,2)</f>
        <v>242802</v>
      </c>
      <c r="M766" s="19" t="n" hidden="false">
        <v/>
      </c>
      <c r="N766" s="19" t="n" hidden="false">
        <f>L766+M766</f>
        <v>242802</v>
      </c>
    </row>
    <row r="767" customFormat="false" hidden="false" outlineLevel="0" collapsed="false">
      <c r="A767" s="18" t="inlineStr">
        <is>
          <t xml:space="preserve">1.1.1.2.1.1.5.1.9</t>
        </is>
      </c>
      <c r="B767" s="18" t="inlineStr">
        <is>
          <t xml:space="preserve"/>
        </is>
      </c>
      <c r="C767" s="22" t="inlineStr">
        <is>
          <t xml:space="preserve">Светильник_ / марку и артикул указать в примечании</t>
        </is>
      </c>
      <c r="D767" s="7" t="inlineStr">
        <is>
          <t xml:space="preserve">Светильник потолочный/накладной светодиодный ES 96-062-20 EXSER
2000х80, 4000K, 49 Вт, световой поток 3690 Лм, IP20</t>
        </is>
      </c>
      <c r="E767" s="7" t="inlineStr">
        <is>
          <t xml:space="preserve"/>
        </is>
      </c>
      <c r="F767" s="7" t="inlineStr">
        <is>
          <t xml:space="preserve">ШТ</t>
        </is>
      </c>
      <c r="G767" s="7" t="inlineStr">
        <is>
          <t xml:space="preserve">1</t>
        </is>
      </c>
      <c r="H767" s="8" t="n">
        <v>418</v>
      </c>
      <c r="I767" s="20" t="n" hidden="false">
        <v>5700</v>
      </c>
      <c r="J767" s="19" t="n" hidden="false">
        <v/>
      </c>
      <c r="K767" s="19" t="n" hidden="false">
        <f>I767+J767</f>
        <v>5700</v>
      </c>
      <c r="L767" s="19" t="n" hidden="false">
        <f>ROUND(H767*I767,2)</f>
        <v>2382600</v>
      </c>
      <c r="M767" s="19" t="n" hidden="false">
        <v/>
      </c>
      <c r="N767" s="19" t="n" hidden="false">
        <f>L767+M767</f>
        <v>2382600</v>
      </c>
    </row>
    <row r="768" customFormat="false" hidden="false" outlineLevel="0" collapsed="false">
      <c r="A768" s="18" t="inlineStr">
        <is>
          <t xml:space="preserve">1.1.1.2.1.1.5.2</t>
        </is>
      </c>
      <c r="B768" s="18" t="inlineStr">
        <is>
          <t xml:space="preserve"/>
        </is>
      </c>
      <c r="C768" s="18" t="inlineStr">
        <is>
          <t xml:space="preserve">Монтаж светильника / встраиваемый в Армстронг, Грильято</t>
        </is>
      </c>
      <c r="D768" s="7" t="inlineStr">
        <is>
          <t xml:space="preserve"/>
        </is>
      </c>
      <c r="E768" s="7" t="inlineStr">
        <is>
          <t xml:space="preserve">Выгружается из БО по объектам BIM-КЦ</t>
        </is>
      </c>
      <c r="F768" s="7" t="inlineStr">
        <is>
          <t xml:space="preserve">ШТ</t>
        </is>
      </c>
      <c r="G768" s="7" t="inlineStr">
        <is>
          <t xml:space="preserve">1</t>
        </is>
      </c>
      <c r="H768" s="8" t="n">
        <v>324</v>
      </c>
      <c r="I768" s="19" t="n" hidden="false">
        <f>ROUND((L769+L770+L771+L772)/H768,2)</f>
        <v>5313.64</v>
      </c>
      <c r="J768" s="20" t="n" hidden="false">
        <v>1579.2</v>
      </c>
      <c r="K768" s="19" t="n" hidden="false">
        <f>I768+J768</f>
        <v>6892.84</v>
      </c>
      <c r="L768" s="19" t="n" hidden="false">
        <f>ROUND(H768*I768,2)</f>
        <v>1721619.36</v>
      </c>
      <c r="M768" s="19" t="n" hidden="false">
        <f>ROUND(H768*J768,2)</f>
        <v>511660.8</v>
      </c>
      <c r="N768" s="19" t="n" hidden="false">
        <f>L768+M768</f>
        <v>2233280.16</v>
      </c>
    </row>
    <row r="769" customFormat="false" hidden="false" outlineLevel="0" collapsed="false">
      <c r="A769" s="18" t="inlineStr">
        <is>
          <t xml:space="preserve">1.1.1.2.1.1.5.2.1</t>
        </is>
      </c>
      <c r="B769" s="18" t="inlineStr">
        <is>
          <t xml:space="preserve"/>
        </is>
      </c>
      <c r="C769" s="22" t="inlineStr">
        <is>
          <t xml:space="preserve">Светильник_ / марку и артикул указать в примечании</t>
        </is>
      </c>
      <c r="D769" s="7" t="inlineStr">
        <is>
          <t xml:space="preserve">Светильник встраиваемый светодиодный GRILIATO COMBO 100(89) R S 54 4000 W WH , 4000K, 11 Вт, световой поток 990 Лм, IP54</t>
        </is>
      </c>
      <c r="E769" s="7" t="inlineStr">
        <is>
          <t xml:space="preserve"/>
        </is>
      </c>
      <c r="F769" s="7" t="inlineStr">
        <is>
          <t xml:space="preserve">ШТ</t>
        </is>
      </c>
      <c r="G769" s="7" t="inlineStr">
        <is>
          <t xml:space="preserve">1</t>
        </is>
      </c>
      <c r="H769" s="8" t="n">
        <v>170</v>
      </c>
      <c r="I769" s="20" t="n" hidden="false">
        <v>7100</v>
      </c>
      <c r="J769" s="19" t="n" hidden="false">
        <v/>
      </c>
      <c r="K769" s="19" t="n" hidden="false">
        <f>I769+J769</f>
        <v>7100</v>
      </c>
      <c r="L769" s="19" t="n" hidden="false">
        <f>ROUND(H769*I769,2)</f>
        <v>1207000</v>
      </c>
      <c r="M769" s="19" t="n" hidden="false">
        <v/>
      </c>
      <c r="N769" s="19" t="n" hidden="false">
        <f>L769+M769</f>
        <v>1207000</v>
      </c>
    </row>
    <row r="770" customFormat="false" hidden="false" outlineLevel="0" collapsed="false">
      <c r="A770" s="18" t="inlineStr">
        <is>
          <t xml:space="preserve">1.1.1.2.1.1.5.2.2</t>
        </is>
      </c>
      <c r="B770" s="18" t="inlineStr">
        <is>
          <t xml:space="preserve"/>
        </is>
      </c>
      <c r="C770" s="22" t="inlineStr">
        <is>
          <t xml:space="preserve">Светильник_ / марку и артикул указать в примечании</t>
        </is>
      </c>
      <c r="D770" s="7" t="inlineStr">
        <is>
          <t xml:space="preserve">Светильник светодиодный CSVT AVRORA, 595х595, 4000K, 32 Вт, световой поток 3700 Лм, IP20</t>
        </is>
      </c>
      <c r="E770" s="7" t="inlineStr">
        <is>
          <t xml:space="preserve"/>
        </is>
      </c>
      <c r="F770" s="7" t="inlineStr">
        <is>
          <t xml:space="preserve">ШТ</t>
        </is>
      </c>
      <c r="G770" s="7" t="inlineStr">
        <is>
          <t xml:space="preserve">1</t>
        </is>
      </c>
      <c r="H770" s="8" t="n">
        <v>127</v>
      </c>
      <c r="I770" s="20" t="n" hidden="false">
        <v>2650</v>
      </c>
      <c r="J770" s="19" t="n" hidden="false">
        <v/>
      </c>
      <c r="K770" s="19" t="n" hidden="false">
        <f>I770+J770</f>
        <v>2650</v>
      </c>
      <c r="L770" s="19" t="n" hidden="false">
        <f>ROUND(H770*I770,2)</f>
        <v>336550</v>
      </c>
      <c r="M770" s="19" t="n" hidden="false">
        <v/>
      </c>
      <c r="N770" s="19" t="n" hidden="false">
        <f>L770+M770</f>
        <v>336550</v>
      </c>
    </row>
    <row r="771" customFormat="false" hidden="false" outlineLevel="0" collapsed="false">
      <c r="A771" s="18" t="inlineStr">
        <is>
          <t xml:space="preserve">1.1.1.2.1.1.5.2.3</t>
        </is>
      </c>
      <c r="B771" s="18" t="inlineStr">
        <is>
          <t xml:space="preserve"/>
        </is>
      </c>
      <c r="C771" s="22" t="inlineStr">
        <is>
          <t xml:space="preserve">Светильник_ / марку и артикул указать в примечании</t>
        </is>
      </c>
      <c r="D771" s="7" t="inlineStr">
        <is>
          <t xml:space="preserve">Светильник встраиваемый светодиодный ES 96-024-20 EXSER 595x595,
4000K, 32 Вт, IP54, с темперированным стеклом</t>
        </is>
      </c>
      <c r="E771" s="7" t="inlineStr">
        <is>
          <t xml:space="preserve"/>
        </is>
      </c>
      <c r="F771" s="7" t="inlineStr">
        <is>
          <t xml:space="preserve">ШТ</t>
        </is>
      </c>
      <c r="G771" s="7" t="inlineStr">
        <is>
          <t xml:space="preserve">1</t>
        </is>
      </c>
      <c r="H771" s="8" t="n">
        <v>27</v>
      </c>
      <c r="I771" s="20" t="n" hidden="false">
        <v>5700</v>
      </c>
      <c r="J771" s="19" t="n" hidden="false">
        <v/>
      </c>
      <c r="K771" s="19" t="n" hidden="false">
        <f>I771+J771</f>
        <v>5700</v>
      </c>
      <c r="L771" s="19" t="n" hidden="false">
        <f>ROUND(H771*I771,2)</f>
        <v>153900</v>
      </c>
      <c r="M771" s="19" t="n" hidden="false">
        <v/>
      </c>
      <c r="N771" s="19" t="n" hidden="false">
        <f>L771+M771</f>
        <v>153900</v>
      </c>
    </row>
    <row r="772" customFormat="false" hidden="false" outlineLevel="0" collapsed="false">
      <c r="A772" s="18" t="inlineStr">
        <is>
          <t xml:space="preserve">1.1.1.2.1.1.5.2.4</t>
        </is>
      </c>
      <c r="B772" s="18" t="inlineStr">
        <is>
          <t xml:space="preserve"/>
        </is>
      </c>
      <c r="C772" s="22" t="inlineStr">
        <is>
          <t xml:space="preserve">Драйвер на 6 светильников Грильято</t>
        </is>
      </c>
      <c r="D772" s="7" t="inlineStr">
        <is>
          <t xml:space="preserve"/>
        </is>
      </c>
      <c r="E772" s="7" t="inlineStr">
        <is>
          <t xml:space="preserve"/>
        </is>
      </c>
      <c r="F772" s="7" t="inlineStr">
        <is>
          <t xml:space="preserve">ШТ</t>
        </is>
      </c>
      <c r="G772" s="7" t="inlineStr">
        <is>
          <t xml:space="preserve">1</t>
        </is>
      </c>
      <c r="H772" s="8" t="n">
        <v>54</v>
      </c>
      <c r="I772" s="23" t="n" hidden="false">
        <v>447.6</v>
      </c>
      <c r="J772" s="19" t="n" hidden="false">
        <v/>
      </c>
      <c r="K772" s="19" t="n" hidden="false">
        <f>I772+J772</f>
        <v>447.6</v>
      </c>
      <c r="L772" s="19" t="n" hidden="false">
        <f>ROUND(H772*I772,2)</f>
        <v>24170.4</v>
      </c>
      <c r="M772" s="19" t="n" hidden="false">
        <v/>
      </c>
      <c r="N772" s="19" t="n" hidden="false">
        <f>L772+M772</f>
        <v>24170.4</v>
      </c>
    </row>
    <row r="773" customFormat="false" hidden="false" outlineLevel="0" collapsed="false">
      <c r="A773" s="18" t="inlineStr">
        <is>
          <t xml:space="preserve">1.1.1.2.1.1.5.3</t>
        </is>
      </c>
      <c r="B773" s="18" t="inlineStr">
        <is>
          <t xml:space="preserve"/>
        </is>
      </c>
      <c r="C773" s="18" t="inlineStr">
        <is>
          <t xml:space="preserve">Монтаж светильника СКБ подвесного на подвесах</t>
        </is>
      </c>
      <c r="D773" s="7" t="inlineStr">
        <is>
          <t xml:space="preserve"/>
        </is>
      </c>
      <c r="E773" s="7" t="inlineStr">
        <is>
          <t xml:space="preserve"/>
        </is>
      </c>
      <c r="F773" s="7" t="inlineStr">
        <is>
          <t xml:space="preserve">ШТ</t>
        </is>
      </c>
      <c r="G773" s="7" t="inlineStr">
        <is>
          <t xml:space="preserve">1</t>
        </is>
      </c>
      <c r="H773" s="8" t="n">
        <v>5</v>
      </c>
      <c r="I773" s="19" t="n" hidden="false">
        <f>ROUND((L774+L775)/H773,2)</f>
        <v>8380</v>
      </c>
      <c r="J773" s="20" t="n" hidden="false">
        <v>2496</v>
      </c>
      <c r="K773" s="19" t="n" hidden="false">
        <f>I773+J773</f>
        <v>10876</v>
      </c>
      <c r="L773" s="19" t="n" hidden="false">
        <f>ROUND(H773*I773,2)</f>
        <v>41900</v>
      </c>
      <c r="M773" s="19" t="n" hidden="false">
        <f>ROUND(H773*J773,2)</f>
        <v>12480</v>
      </c>
      <c r="N773" s="19" t="n" hidden="false">
        <f>L773+M773</f>
        <v>54380</v>
      </c>
    </row>
    <row r="774" customFormat="false" hidden="false" outlineLevel="0" collapsed="false">
      <c r="A774" s="18" t="inlineStr">
        <is>
          <t xml:space="preserve">1.1.1.2.1.1.5.3.1</t>
        </is>
      </c>
      <c r="B774" s="18" t="inlineStr">
        <is>
          <t xml:space="preserve"/>
        </is>
      </c>
      <c r="C774" s="22" t="inlineStr">
        <is>
          <t xml:space="preserve">Шпилька резьбовая_ / L=1000 мм / М6</t>
        </is>
      </c>
      <c r="D774" s="7" t="inlineStr">
        <is>
          <t xml:space="preserve">крепления</t>
        </is>
      </c>
      <c r="E774" s="7" t="inlineStr">
        <is>
          <t xml:space="preserve"/>
        </is>
      </c>
      <c r="F774" s="7" t="inlineStr">
        <is>
          <t xml:space="preserve">ШТ</t>
        </is>
      </c>
      <c r="G774" s="7" t="inlineStr">
        <is>
          <t xml:space="preserve">1</t>
        </is>
      </c>
      <c r="H774" s="8" t="n">
        <v>10</v>
      </c>
      <c r="I774" s="20" t="n" hidden="false">
        <v>690</v>
      </c>
      <c r="J774" s="19" t="n" hidden="false">
        <v/>
      </c>
      <c r="K774" s="19" t="n" hidden="false">
        <f>I774+J774</f>
        <v>690</v>
      </c>
      <c r="L774" s="19" t="n" hidden="false">
        <f>ROUND(H774*I774,2)</f>
        <v>6900</v>
      </c>
      <c r="M774" s="19" t="n" hidden="false">
        <v/>
      </c>
      <c r="N774" s="19" t="n" hidden="false">
        <f>L774+M774</f>
        <v>6900</v>
      </c>
    </row>
    <row r="775" customFormat="false" hidden="false" outlineLevel="0" collapsed="false">
      <c r="A775" s="18" t="inlineStr">
        <is>
          <t xml:space="preserve">1.1.1.2.1.1.5.3.2</t>
        </is>
      </c>
      <c r="B775" s="18" t="inlineStr">
        <is>
          <t xml:space="preserve"/>
        </is>
      </c>
      <c r="C775" s="22" t="inlineStr">
        <is>
          <t xml:space="preserve">Светильник LED_ / марку и характеристики указать в примечаниях</t>
        </is>
      </c>
      <c r="D775" s="7" t="inlineStr">
        <is>
          <t xml:space="preserve">Светильник светодиодный для школьных досок ДСО-01-П-18-1200-4К-IP40 СRI90,1200х102, 4000K, 18 Вт, световой поток 1800 Лм, IP40</t>
        </is>
      </c>
      <c r="E775" s="7" t="inlineStr">
        <is>
          <t xml:space="preserve"/>
        </is>
      </c>
      <c r="F775" s="7" t="inlineStr">
        <is>
          <t xml:space="preserve">ШТ</t>
        </is>
      </c>
      <c r="G775" s="7" t="inlineStr">
        <is>
          <t xml:space="preserve">1</t>
        </is>
      </c>
      <c r="H775" s="8" t="n">
        <v>5</v>
      </c>
      <c r="I775" s="20" t="n" hidden="false">
        <v>7000</v>
      </c>
      <c r="J775" s="19" t="n" hidden="false">
        <v/>
      </c>
      <c r="K775" s="19" t="n" hidden="false">
        <f>I775+J775</f>
        <v>7000</v>
      </c>
      <c r="L775" s="19" t="n" hidden="false">
        <f>ROUND(H775*I775,2)</f>
        <v>35000</v>
      </c>
      <c r="M775" s="19" t="n" hidden="false">
        <v/>
      </c>
      <c r="N775" s="19" t="n" hidden="false">
        <f>L775+M775</f>
        <v>35000</v>
      </c>
    </row>
    <row r="776" customFormat="false" hidden="false" outlineLevel="0" collapsed="false">
      <c r="A776" s="14" t="inlineStr">
        <is>
          <t xml:space="preserve">1.1.1.2.1.1.6</t>
        </is>
      </c>
      <c r="B776" s="14" t="inlineStr">
        <is>
          <t xml:space="preserve"/>
        </is>
      </c>
      <c r="C776" s="14" t="inlineStr">
        <is>
          <t xml:space="preserve">Штробление и бурение</t>
        </is>
      </c>
      <c r="D776" s="6" t="inlineStr">
        <is>
          <t xml:space="preserve"/>
        </is>
      </c>
      <c r="E776" s="6" t="inlineStr">
        <is>
          <t xml:space="preserve"/>
        </is>
      </c>
      <c r="F776" s="6" t="inlineStr">
        <is>
          <t xml:space="preserve"/>
        </is>
      </c>
      <c r="G776" s="6" t="inlineStr">
        <is>
          <t xml:space="preserve"/>
        </is>
      </c>
      <c r="H776" s="15" t="n">
        <v/>
      </c>
      <c r="I776" s="16" t="n" hidden="false">
        <v/>
      </c>
      <c r="J776" s="16" t="n" hidden="false">
        <v/>
      </c>
      <c r="K776" s="16" t="n" hidden="false">
        <v/>
      </c>
      <c r="L776" s="16" t="n" hidden="false">
        <f>L777+L778+L779</f>
        <v>0</v>
      </c>
      <c r="M776" s="16" t="n" hidden="false">
        <f>M777+M778+M779</f>
        <v>339428</v>
      </c>
      <c r="N776" s="16" t="n" hidden="false">
        <f>N777+N778+N779</f>
        <v>339428</v>
      </c>
    </row>
    <row r="777" customFormat="false" hidden="false" outlineLevel="0" collapsed="false">
      <c r="A777" s="18" t="inlineStr">
        <is>
          <t xml:space="preserve">1.1.1.2.1.1.6.1</t>
        </is>
      </c>
      <c r="B777" s="18" t="inlineStr">
        <is>
          <t xml:space="preserve"/>
        </is>
      </c>
      <c r="C777" s="18" t="inlineStr">
        <is>
          <t xml:space="preserve">Устройство глухих отверстий в стенах / ЖБИ / диаметром от 51 мм до 100 мм</t>
        </is>
      </c>
      <c r="D777" s="7" t="inlineStr">
        <is>
          <t xml:space="preserve">Коронение подрозетников</t>
        </is>
      </c>
      <c r="E777" s="7" t="inlineStr">
        <is>
          <t xml:space="preserve"/>
        </is>
      </c>
      <c r="F777" s="7" t="inlineStr">
        <is>
          <t xml:space="preserve">ШТ</t>
        </is>
      </c>
      <c r="G777" s="7" t="inlineStr">
        <is>
          <t xml:space="preserve">1</t>
        </is>
      </c>
      <c r="H777" s="8" t="n">
        <v>436</v>
      </c>
      <c r="I777" s="19" t="n" hidden="false">
        <v/>
      </c>
      <c r="J777" s="20" t="n" hidden="false">
        <v>573</v>
      </c>
      <c r="K777" s="19" t="n" hidden="false">
        <f>I777+J777</f>
        <v>573</v>
      </c>
      <c r="L777" s="19" t="n" hidden="false">
        <v/>
      </c>
      <c r="M777" s="19" t="n" hidden="false">
        <f>ROUND(H777*J777,2)</f>
        <v>249828</v>
      </c>
      <c r="N777" s="19" t="n" hidden="false">
        <f>L777+M777</f>
        <v>249828</v>
      </c>
    </row>
    <row r="778" customFormat="false" hidden="false" outlineLevel="0" collapsed="false">
      <c r="A778" s="18" t="inlineStr">
        <is>
          <t xml:space="preserve">1.1.1.2.1.1.6.2</t>
        </is>
      </c>
      <c r="B778" s="18" t="inlineStr">
        <is>
          <t xml:space="preserve"/>
        </is>
      </c>
      <c r="C778" s="18" t="inlineStr">
        <is>
          <t xml:space="preserve">Устройство штроб для монтажа кабеля, труб / ЖБИ</t>
        </is>
      </c>
      <c r="D778" s="7" t="inlineStr">
        <is>
          <t xml:space="preserve"/>
        </is>
      </c>
      <c r="E778" s="7" t="inlineStr">
        <is>
          <t xml:space="preserve"/>
        </is>
      </c>
      <c r="F778" s="7" t="inlineStr">
        <is>
          <t xml:space="preserve">ПОГ М</t>
        </is>
      </c>
      <c r="G778" s="7" t="inlineStr">
        <is>
          <t xml:space="preserve">1</t>
        </is>
      </c>
      <c r="H778" s="8" t="n">
        <v>100</v>
      </c>
      <c r="I778" s="19" t="n" hidden="false">
        <v/>
      </c>
      <c r="J778" s="20" t="n" hidden="false">
        <v>557</v>
      </c>
      <c r="K778" s="19" t="n" hidden="false">
        <f>I778+J778</f>
        <v>557</v>
      </c>
      <c r="L778" s="19" t="n" hidden="false">
        <v/>
      </c>
      <c r="M778" s="19" t="n" hidden="false">
        <f>ROUND(H778*J778,2)</f>
        <v>55700</v>
      </c>
      <c r="N778" s="19" t="n" hidden="false">
        <f>L778+M778</f>
        <v>55700</v>
      </c>
    </row>
    <row r="779" customFormat="false" hidden="false" outlineLevel="0" collapsed="false">
      <c r="A779" s="18" t="inlineStr">
        <is>
          <t xml:space="preserve">1.1.1.2.1.1.6.3</t>
        </is>
      </c>
      <c r="B779" s="18" t="inlineStr">
        <is>
          <t xml:space="preserve"/>
        </is>
      </c>
      <c r="C779" s="18" t="inlineStr">
        <is>
          <t xml:space="preserve">Устройство штроб для монтажа кабеля, труб / ПГП, газобетон, акотек</t>
        </is>
      </c>
      <c r="D779" s="7" t="inlineStr">
        <is>
          <t xml:space="preserve"/>
        </is>
      </c>
      <c r="E779" s="7" t="inlineStr">
        <is>
          <t xml:space="preserve"/>
        </is>
      </c>
      <c r="F779" s="7" t="inlineStr">
        <is>
          <t xml:space="preserve">ПОГ М</t>
        </is>
      </c>
      <c r="G779" s="7" t="inlineStr">
        <is>
          <t xml:space="preserve">1</t>
        </is>
      </c>
      <c r="H779" s="8" t="n">
        <v>100</v>
      </c>
      <c r="I779" s="19" t="n" hidden="false">
        <v/>
      </c>
      <c r="J779" s="20" t="n" hidden="false">
        <v>339</v>
      </c>
      <c r="K779" s="19" t="n" hidden="false">
        <f>I779+J779</f>
        <v>339</v>
      </c>
      <c r="L779" s="19" t="n" hidden="false">
        <v/>
      </c>
      <c r="M779" s="19" t="n" hidden="false">
        <f>ROUND(H779*J779,2)</f>
        <v>33900</v>
      </c>
      <c r="N779" s="19" t="n" hidden="false">
        <f>L779+M779</f>
        <v>33900</v>
      </c>
    </row>
    <row r="780" customFormat="false" hidden="false" outlineLevel="0" collapsed="false">
      <c r="A780" s="14" t="inlineStr">
        <is>
          <t xml:space="preserve">1.1.1.2.1.2</t>
        </is>
      </c>
      <c r="B780" s="14" t="inlineStr">
        <is>
          <t xml:space="preserve"/>
        </is>
      </c>
      <c r="C780" s="14" t="inlineStr">
        <is>
          <t xml:space="preserve">Пуско-наладочные работы</t>
        </is>
      </c>
      <c r="D780" s="6" t="inlineStr">
        <is>
          <t xml:space="preserve"/>
        </is>
      </c>
      <c r="E780" s="6" t="inlineStr">
        <is>
          <t xml:space="preserve"/>
        </is>
      </c>
      <c r="F780" s="6" t="inlineStr">
        <is>
          <t xml:space="preserve"/>
        </is>
      </c>
      <c r="G780" s="6" t="inlineStr">
        <is>
          <t xml:space="preserve"/>
        </is>
      </c>
      <c r="H780" s="15" t="n">
        <v/>
      </c>
      <c r="I780" s="16" t="n" hidden="false">
        <v/>
      </c>
      <c r="J780" s="16" t="n" hidden="false">
        <v/>
      </c>
      <c r="K780" s="16" t="n" hidden="false">
        <v/>
      </c>
      <c r="L780" s="16" t="n" hidden="false">
        <f>L781+L782</f>
        <v>0</v>
      </c>
      <c r="M780" s="16" t="n" hidden="false">
        <f>M781+M782</f>
        <v>3278647</v>
      </c>
      <c r="N780" s="16" t="n" hidden="false">
        <f>N781+N782</f>
        <v>3278647</v>
      </c>
    </row>
    <row r="781" customFormat="false" hidden="false" outlineLevel="0" collapsed="false">
      <c r="A781" s="18" t="inlineStr">
        <is>
          <t xml:space="preserve">1.1.1.2.1.2.1</t>
        </is>
      </c>
      <c r="B781" s="18" t="inlineStr">
        <is>
          <t xml:space="preserve"/>
        </is>
      </c>
      <c r="C781" s="18" t="inlineStr">
        <is>
          <t xml:space="preserve">Пуско-наладочные работы СКБ (СОШ, ДОУ) ЭОМ (от полного СМР, кроме раздела ВРУ)</t>
        </is>
      </c>
      <c r="D781" s="7" t="inlineStr">
        <is>
          <t xml:space="preserve"/>
        </is>
      </c>
      <c r="E781" s="7" t="inlineStr">
        <is>
          <t xml:space="preserve">Относится к школам, детским садам 5%.
База для расчета ПНР без раздела ВРУ.</t>
        </is>
      </c>
      <c r="F781" s="7" t="inlineStr">
        <is>
          <t xml:space="preserve">комплекс</t>
        </is>
      </c>
      <c r="G781" s="7" t="inlineStr">
        <is>
          <t xml:space="preserve">1</t>
        </is>
      </c>
      <c r="H781" s="8" t="n">
        <v>1</v>
      </c>
      <c r="I781" s="19" t="n" hidden="false">
        <v/>
      </c>
      <c r="J781" s="20" t="n" hidden="false">
        <v>1074324</v>
      </c>
      <c r="K781" s="19" t="n" hidden="false">
        <f>I781+J781</f>
        <v>1074324</v>
      </c>
      <c r="L781" s="19" t="n" hidden="false">
        <v/>
      </c>
      <c r="M781" s="19" t="n" hidden="false">
        <f>ROUND(H781*J781,2)</f>
        <v>1074324</v>
      </c>
      <c r="N781" s="19" t="n" hidden="false">
        <f>L781+M781</f>
        <v>1074324</v>
      </c>
    </row>
    <row r="782" customFormat="false" hidden="false" outlineLevel="0" collapsed="false">
      <c r="A782" s="18" t="inlineStr">
        <is>
          <t xml:space="preserve">1.1.1.2.1.2.2</t>
        </is>
      </c>
      <c r="B782" s="18" t="inlineStr">
        <is>
          <t xml:space="preserve"/>
        </is>
      </c>
      <c r="C782" s="18" t="inlineStr">
        <is>
          <t xml:space="preserve">Сдача систем в эксплуатирующую организацию СКБ (СОШ, ДОУ)</t>
        </is>
      </c>
      <c r="D782" s="7" t="inlineStr">
        <is>
          <t xml:space="preserve"/>
        </is>
      </c>
      <c r="E78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782" s="7" t="inlineStr">
        <is>
          <t xml:space="preserve">комплекс</t>
        </is>
      </c>
      <c r="G782" s="7" t="inlineStr">
        <is>
          <t xml:space="preserve">1</t>
        </is>
      </c>
      <c r="H782" s="8" t="n">
        <v>1</v>
      </c>
      <c r="I782" s="19" t="n" hidden="false">
        <v/>
      </c>
      <c r="J782" s="20" t="n" hidden="false">
        <v>2204323</v>
      </c>
      <c r="K782" s="19" t="n" hidden="false">
        <f>I782+J782</f>
        <v>2204323</v>
      </c>
      <c r="L782" s="19" t="n" hidden="false">
        <v/>
      </c>
      <c r="M782" s="19" t="n" hidden="false">
        <f>ROUND(H782*J782,2)</f>
        <v>2204323</v>
      </c>
      <c r="N782" s="19" t="n" hidden="false">
        <f>L782+M782</f>
        <v>2204323</v>
      </c>
    </row>
    <row r="783" customFormat="false" hidden="false" outlineLevel="0" collapsed="false">
      <c r="A783" s="24" t="inlineStr">
        <is>
          <t xml:space="preserve"/>
        </is>
      </c>
      <c r="B783" s="24" t="inlineStr">
        <is>
          <t xml:space="preserve"/>
        </is>
      </c>
      <c r="C783" s="24" t="inlineStr">
        <is>
          <t xml:space="preserve">ВСЕГО затрат на выполнение полного комплекса работ</t>
        </is>
      </c>
      <c r="D783" s="25" t="inlineStr">
        <is>
          <t xml:space="preserve"/>
        </is>
      </c>
      <c r="E783" s="25" t="inlineStr">
        <is>
          <t xml:space="preserve"/>
        </is>
      </c>
      <c r="F783" s="25" t="inlineStr">
        <is>
          <t xml:space="preserve"/>
        </is>
      </c>
      <c r="G783" s="25" t="inlineStr">
        <is>
          <t xml:space="preserve"/>
        </is>
      </c>
      <c r="H783" s="26" t="n">
        <v/>
      </c>
      <c r="I783" s="27" t="n" hidden="false">
        <v/>
      </c>
      <c r="J783" s="27" t="n" hidden="false">
        <v/>
      </c>
      <c r="K783" s="27" t="n" hidden="false">
        <v/>
      </c>
      <c r="L783" s="27" t="n" hidden="false">
        <f>L520</f>
        <v>29471395.6</v>
      </c>
      <c r="M783" s="27" t="n" hidden="false">
        <f>M520</f>
        <v>25310984.4</v>
      </c>
      <c r="N783" s="27" t="n" hidden="false">
        <f>N520</f>
        <v>54782380</v>
      </c>
    </row>
    <row r="784" customFormat="false" hidden="false" customHeight="1" outlineLevel="0" collapsed="false" ht="26" height="26">
      <c r="A784" s="3" t="inlineStr">
        <is>
          <t xml:space="preserve">Блок 5</t>
        </is>
      </c>
    </row>
    <row r="785" customFormat="false" hidden="false" customHeight="1" outlineLevel="0" collapsed="false" ht="54" height="54">
      <c r="A785" s="37" t="inlineStr">
        <is>
          <t xml:space="preserve">по адресу: ул. Люблинская, корпус 34</t>
        </is>
      </c>
    </row>
    <row r="786" customFormat="false" hidden="false" customHeight="1" outlineLevel="0" collapsed="false" ht="24" height="24">
      <c r="A786" s="38"/>
      <c r="B786" s="39" t="inlineStr">
        <is>
          <t xml:space="preserve">-заполняемые ячейки!</t>
        </is>
      </c>
      <c r="C786" s="39"/>
    </row>
    <row r="787" customFormat="false" hidden="false" customHeight="1" outlineLevel="0" collapsed="false" ht="30" height="30">
      <c r="A787" s="6" t="inlineStr">
        <is>
          <t xml:space="preserve">№ п/п</t>
        </is>
      </c>
      <c r="B787" s="6" t="inlineStr">
        <is>
          <t xml:space="preserve">Код узла ИСР</t>
        </is>
      </c>
      <c r="C787" s="6" t="inlineStr">
        <is>
          <t xml:space="preserve">Наименование</t>
        </is>
      </c>
      <c r="D787" s="6" t="inlineStr">
        <is>
          <t xml:space="preserve">Комментарий для подрядчика</t>
        </is>
      </c>
      <c r="E787" s="6" t="inlineStr">
        <is>
          <t xml:space="preserve">Комментарий по ИСР</t>
        </is>
      </c>
      <c r="F787" s="6" t="inlineStr">
        <is>
          <t xml:space="preserve">Ед. изм.</t>
        </is>
      </c>
      <c r="G787" s="6" t="inlineStr">
        <is>
          <t xml:space="preserve">Коэф. расхода</t>
        </is>
      </c>
      <c r="H787" s="6" t="inlineStr">
        <is>
          <t xml:space="preserve">Кол-во</t>
        </is>
      </c>
      <c r="I787" s="6" t="inlineStr">
        <is>
          <t xml:space="preserve">Цена за единицу, руб. (в т.ч. НДС 20%)</t>
        </is>
      </c>
      <c r="J787" s="6"/>
      <c r="K787" s="6"/>
      <c r="L787" s="6" t="inlineStr">
        <is>
          <t xml:space="preserve">Общая стоимость, руб. (в т.ч. НДС 20%)</t>
        </is>
      </c>
      <c r="M787" s="6"/>
      <c r="N787" s="6"/>
    </row>
    <row r="788" customFormat="false" hidden="false" customHeight="1" outlineLevel="0" collapsed="false" ht="40" height="40">
      <c r="A788" s="6" t="inlineStr">
        <is>
          <t xml:space="preserve">Итого</t>
        </is>
      </c>
      <c r="B788" s="6" t="inlineStr">
        <is>
          <t xml:space="preserve">Итого</t>
        </is>
      </c>
      <c r="C788" s="6" t="inlineStr">
        <is>
          <t xml:space="preserve">Итого</t>
        </is>
      </c>
      <c r="D788" s="6" t="inlineStr">
        <is>
          <t xml:space="preserve">Итого</t>
        </is>
      </c>
      <c r="E788" s="6" t="inlineStr">
        <is>
          <t xml:space="preserve">Итого</t>
        </is>
      </c>
      <c r="F788" s="6" t="inlineStr">
        <is>
          <t xml:space="preserve">Итого</t>
        </is>
      </c>
      <c r="G788" s="6" t="inlineStr">
        <is>
          <t xml:space="preserve">Итого</t>
        </is>
      </c>
      <c r="H788" s="6"/>
      <c r="I788" s="7" t="inlineStr">
        <is>
          <t xml:space="preserve">Материалы</t>
        </is>
      </c>
      <c r="J788" s="7" t="inlineStr">
        <is>
          <t xml:space="preserve">СМР</t>
        </is>
      </c>
      <c r="K788" s="7" t="inlineStr">
        <is>
          <t xml:space="preserve">Итого</t>
        </is>
      </c>
      <c r="L788" s="7" t="inlineStr">
        <is>
          <t xml:space="preserve">Материалы</t>
        </is>
      </c>
      <c r="M788" s="7" t="inlineStr">
        <is>
          <t xml:space="preserve">СМР</t>
        </is>
      </c>
      <c r="N788" s="7" t="inlineStr">
        <is>
          <t xml:space="preserve">Итого</t>
        </is>
      </c>
    </row>
    <row r="789" customFormat="false" hidden="false" outlineLevel="0" collapsed="false">
      <c r="A789" s="8" t="n">
        <v>1</v>
      </c>
      <c r="B789" s="8" t="n">
        <v>2</v>
      </c>
      <c r="C789" s="8" t="n">
        <v>3</v>
      </c>
      <c r="D789" s="8" t="n">
        <v>4</v>
      </c>
      <c r="E789" s="8" t="n">
        <v>5</v>
      </c>
      <c r="F789" s="8" t="n">
        <v>6</v>
      </c>
      <c r="G789" s="8" t="n">
        <v>7</v>
      </c>
      <c r="H789" s="8" t="n">
        <v>8</v>
      </c>
      <c r="I789" s="8" t="n">
        <v>9</v>
      </c>
      <c r="J789" s="8" t="n">
        <v>10</v>
      </c>
      <c r="K789" s="8" t="n">
        <v>11</v>
      </c>
      <c r="L789" s="8" t="n">
        <v>12</v>
      </c>
      <c r="M789" s="8" t="n">
        <v>13</v>
      </c>
      <c r="N789" s="8" t="n">
        <v>14</v>
      </c>
    </row>
    <row r="790" customFormat="false" hidden="false" outlineLevel="0" collapsed="false">
      <c r="A790" s="9" t="inlineStr">
        <is>
          <t xml:space="preserve">1</t>
        </is>
      </c>
      <c r="B790" s="9" t="inlineStr">
        <is>
          <t xml:space="preserve"/>
        </is>
      </c>
      <c r="C790" s="9" t="inlineStr">
        <is>
          <t xml:space="preserve">Объект ИДП без распределения на секции</t>
        </is>
      </c>
      <c r="D790" s="10" t="inlineStr">
        <is>
          <t xml:space="preserve"/>
        </is>
      </c>
      <c r="E790" s="10" t="inlineStr">
        <is>
          <t xml:space="preserve"/>
        </is>
      </c>
      <c r="F790" s="10" t="inlineStr">
        <is>
          <t xml:space="preserve"/>
        </is>
      </c>
      <c r="G790" s="10" t="inlineStr">
        <is>
          <t xml:space="preserve"/>
        </is>
      </c>
      <c r="H790" s="11" t="n">
        <v/>
      </c>
      <c r="I790" s="12" t="n" hidden="false">
        <v/>
      </c>
      <c r="J790" s="12" t="n" hidden="false">
        <v/>
      </c>
      <c r="K790" s="12" t="n" hidden="false">
        <v/>
      </c>
      <c r="L790" s="12" t="n" hidden="false">
        <f>L791</f>
        <v>16203449.69</v>
      </c>
      <c r="M790" s="12" t="n" hidden="false">
        <f>M791</f>
        <v>14470012</v>
      </c>
      <c r="N790" s="12" t="n" hidden="false">
        <f>N791</f>
        <v>30673461.69</v>
      </c>
    </row>
    <row r="791" customFormat="false" hidden="false" outlineLevel="0" collapsed="false">
      <c r="A791" s="14" t="inlineStr">
        <is>
          <t xml:space="preserve">1.1</t>
        </is>
      </c>
      <c r="B791" s="14" t="inlineStr">
        <is>
          <t xml:space="preserve">6</t>
        </is>
      </c>
      <c r="C791" s="14" t="inlineStr">
        <is>
          <t xml:space="preserve">Затраты на строительство</t>
        </is>
      </c>
      <c r="D791" s="6" t="inlineStr">
        <is>
          <t xml:space="preserve"/>
        </is>
      </c>
      <c r="E791" s="6" t="inlineStr">
        <is>
          <t xml:space="preserve"/>
        </is>
      </c>
      <c r="F791" s="6" t="inlineStr">
        <is>
          <t xml:space="preserve"/>
        </is>
      </c>
      <c r="G791" s="6" t="inlineStr">
        <is>
          <t xml:space="preserve"/>
        </is>
      </c>
      <c r="H791" s="15" t="n">
        <v/>
      </c>
      <c r="I791" s="16" t="n" hidden="false">
        <v/>
      </c>
      <c r="J791" s="16" t="n" hidden="false">
        <v/>
      </c>
      <c r="K791" s="16" t="n" hidden="false">
        <v/>
      </c>
      <c r="L791" s="16" t="n" hidden="false">
        <f>L792</f>
        <v>16203449.69</v>
      </c>
      <c r="M791" s="16" t="n" hidden="false">
        <f>M792</f>
        <v>14470012</v>
      </c>
      <c r="N791" s="16" t="n" hidden="false">
        <f>N792</f>
        <v>30673461.69</v>
      </c>
    </row>
    <row r="792" customFormat="false" hidden="false" outlineLevel="0" collapsed="false">
      <c r="A792" s="14" t="inlineStr">
        <is>
          <t xml:space="preserve">1.1.1</t>
        </is>
      </c>
      <c r="B792" s="14" t="inlineStr">
        <is>
          <t xml:space="preserve"/>
        </is>
      </c>
      <c r="C792" s="14" t="inlineStr">
        <is>
          <t xml:space="preserve">СМР корпуса без отделки</t>
        </is>
      </c>
      <c r="D792" s="6" t="inlineStr">
        <is>
          <t xml:space="preserve"/>
        </is>
      </c>
      <c r="E792" s="6" t="inlineStr">
        <is>
          <t xml:space="preserve"/>
        </is>
      </c>
      <c r="F792" s="6" t="inlineStr">
        <is>
          <t xml:space="preserve"/>
        </is>
      </c>
      <c r="G792" s="6" t="inlineStr">
        <is>
          <t xml:space="preserve"/>
        </is>
      </c>
      <c r="H792" s="15" t="n">
        <v/>
      </c>
      <c r="I792" s="16" t="n" hidden="false">
        <v/>
      </c>
      <c r="J792" s="16" t="n" hidden="false">
        <v/>
      </c>
      <c r="K792" s="16" t="n" hidden="false">
        <v/>
      </c>
      <c r="L792" s="16" t="n" hidden="false">
        <f>L793+L798</f>
        <v>16203449.69</v>
      </c>
      <c r="M792" s="16" t="n" hidden="false">
        <f>M793+M798</f>
        <v>14470012</v>
      </c>
      <c r="N792" s="16" t="n" hidden="false">
        <f>N793+N798</f>
        <v>30673461.69</v>
      </c>
    </row>
    <row r="793" customFormat="false" hidden="false" outlineLevel="0" collapsed="false">
      <c r="A793" s="14" t="inlineStr">
        <is>
          <t xml:space="preserve">1.1.1.1</t>
        </is>
      </c>
      <c r="B793" s="14" t="inlineStr">
        <is>
          <t xml:space="preserve"/>
        </is>
      </c>
      <c r="C793" s="14" t="inlineStr">
        <is>
          <t xml:space="preserve">СМР надземной части корпуса (без отделки)</t>
        </is>
      </c>
      <c r="D793" s="6" t="inlineStr">
        <is>
          <t xml:space="preserve"/>
        </is>
      </c>
      <c r="E793" s="6" t="inlineStr">
        <is>
          <t xml:space="preserve"/>
        </is>
      </c>
      <c r="F793" s="6" t="inlineStr">
        <is>
          <t xml:space="preserve"/>
        </is>
      </c>
      <c r="G793" s="6" t="inlineStr">
        <is>
          <t xml:space="preserve"/>
        </is>
      </c>
      <c r="H793" s="15" t="n">
        <v/>
      </c>
      <c r="I793" s="16" t="n" hidden="false">
        <v/>
      </c>
      <c r="J793" s="16" t="n" hidden="false">
        <v/>
      </c>
      <c r="K793" s="16" t="n" hidden="false">
        <v/>
      </c>
      <c r="L793" s="16" t="n" hidden="false">
        <f>L794</f>
        <v>72150</v>
      </c>
      <c r="M793" s="16" t="n" hidden="false">
        <f>M794</f>
        <v>35318.4</v>
      </c>
      <c r="N793" s="16" t="n" hidden="false">
        <f>N794</f>
        <v>107468.4</v>
      </c>
    </row>
    <row r="794" customFormat="false" hidden="false" outlineLevel="0" collapsed="false">
      <c r="A794" s="14" t="inlineStr">
        <is>
          <t xml:space="preserve">1.1.1.1.1</t>
        </is>
      </c>
      <c r="B794" s="14" t="inlineStr">
        <is>
          <t xml:space="preserve"/>
        </is>
      </c>
      <c r="C794" s="14" t="inlineStr">
        <is>
          <t xml:space="preserve">Кровля</t>
        </is>
      </c>
      <c r="D794" s="6" t="inlineStr">
        <is>
          <t xml:space="preserve"/>
        </is>
      </c>
      <c r="E794" s="6" t="inlineStr">
        <is>
          <t xml:space="preserve"/>
        </is>
      </c>
      <c r="F794" s="6" t="inlineStr">
        <is>
          <t xml:space="preserve"/>
        </is>
      </c>
      <c r="G794" s="6" t="inlineStr">
        <is>
          <t xml:space="preserve"/>
        </is>
      </c>
      <c r="H794" s="15" t="n">
        <v/>
      </c>
      <c r="I794" s="16" t="n" hidden="false">
        <v/>
      </c>
      <c r="J794" s="16" t="n" hidden="false">
        <v/>
      </c>
      <c r="K794" s="16" t="n" hidden="false">
        <v/>
      </c>
      <c r="L794" s="16" t="n" hidden="false">
        <f>L795</f>
        <v>72150</v>
      </c>
      <c r="M794" s="16" t="n" hidden="false">
        <f>M795</f>
        <v>35318.4</v>
      </c>
      <c r="N794" s="16" t="n" hidden="false">
        <f>N795</f>
        <v>107468.4</v>
      </c>
    </row>
    <row r="795" customFormat="false" hidden="false" outlineLevel="0" collapsed="false">
      <c r="A795" s="14" t="inlineStr">
        <is>
          <t xml:space="preserve">1.1.1.1.1.1</t>
        </is>
      </c>
      <c r="B795" s="14" t="inlineStr">
        <is>
          <t xml:space="preserve"/>
        </is>
      </c>
      <c r="C795" s="14" t="inlineStr">
        <is>
          <t xml:space="preserve">Прочие работы</t>
        </is>
      </c>
      <c r="D795" s="6" t="inlineStr">
        <is>
          <t xml:space="preserve"/>
        </is>
      </c>
      <c r="E795" s="6" t="inlineStr">
        <is>
          <t xml:space="preserve"/>
        </is>
      </c>
      <c r="F795" s="6" t="inlineStr">
        <is>
          <t xml:space="preserve"/>
        </is>
      </c>
      <c r="G795" s="6" t="inlineStr">
        <is>
          <t xml:space="preserve"/>
        </is>
      </c>
      <c r="H795" s="15" t="n">
        <v/>
      </c>
      <c r="I795" s="16" t="n" hidden="false">
        <v/>
      </c>
      <c r="J795" s="16" t="n" hidden="false">
        <v/>
      </c>
      <c r="K795" s="16" t="n" hidden="false">
        <v/>
      </c>
      <c r="L795" s="16" t="n" hidden="false">
        <f>L796</f>
        <v>72150</v>
      </c>
      <c r="M795" s="16" t="n" hidden="false">
        <f>M796</f>
        <v>35318.4</v>
      </c>
      <c r="N795" s="16" t="n" hidden="false">
        <f>N796</f>
        <v>107468.4</v>
      </c>
    </row>
    <row r="796" customFormat="false" hidden="false" outlineLevel="0" collapsed="false">
      <c r="A796" s="18" t="inlineStr">
        <is>
          <t xml:space="preserve">1.1.1.1.1.1.1</t>
        </is>
      </c>
      <c r="B796" s="18" t="inlineStr">
        <is>
          <t xml:space="preserve"/>
        </is>
      </c>
      <c r="C796" s="18" t="inlineStr">
        <is>
          <t xml:space="preserve">Установка гильз для протяжки кабеля</t>
        </is>
      </c>
      <c r="D796" s="7" t="inlineStr">
        <is>
          <t xml:space="preserve"/>
        </is>
      </c>
      <c r="E796" s="7" t="inlineStr">
        <is>
          <t xml:space="preserve"/>
        </is>
      </c>
      <c r="F796" s="7" t="inlineStr">
        <is>
          <t xml:space="preserve">ШТ</t>
        </is>
      </c>
      <c r="G796" s="7" t="inlineStr">
        <is>
          <t xml:space="preserve">1</t>
        </is>
      </c>
      <c r="H796" s="8" t="n">
        <v>13</v>
      </c>
      <c r="I796" s="19" t="n" hidden="false">
        <f>ROUND((L797)/H796,2)</f>
        <v>5550</v>
      </c>
      <c r="J796" s="20" t="n" hidden="false">
        <v>2716.8</v>
      </c>
      <c r="K796" s="19" t="n" hidden="false">
        <f>I796+J796</f>
        <v>8266.8</v>
      </c>
      <c r="L796" s="19" t="n" hidden="false">
        <f>ROUND(H796*I796,2)</f>
        <v>72150</v>
      </c>
      <c r="M796" s="19" t="n" hidden="false">
        <f>ROUND(H796*J796,2)</f>
        <v>35318.4</v>
      </c>
      <c r="N796" s="19" t="n" hidden="false">
        <f>L796+M796</f>
        <v>107468.4</v>
      </c>
    </row>
    <row r="797" customFormat="false" hidden="false" outlineLevel="0" collapsed="false">
      <c r="A797" s="18" t="inlineStr">
        <is>
          <t xml:space="preserve">1.1.1.1.1.1.1.1</t>
        </is>
      </c>
      <c r="B797" s="18" t="inlineStr">
        <is>
          <t xml:space="preserve"/>
        </is>
      </c>
      <c r="C797" s="22" t="inlineStr">
        <is>
          <t xml:space="preserve">Проходка металлическая / ПГ1 40-1500</t>
        </is>
      </c>
      <c r="D797" s="7" t="inlineStr">
        <is>
          <t xml:space="preserve">Выход кабельных линий на кровлю</t>
        </is>
      </c>
      <c r="E797" s="7" t="inlineStr">
        <is>
          <t xml:space="preserve"/>
        </is>
      </c>
      <c r="F797" s="7" t="inlineStr">
        <is>
          <t xml:space="preserve">ШТ</t>
        </is>
      </c>
      <c r="G797" s="7" t="inlineStr">
        <is>
          <t xml:space="preserve">1</t>
        </is>
      </c>
      <c r="H797" s="8" t="n">
        <v>13</v>
      </c>
      <c r="I797" s="20" t="n" hidden="false">
        <v>5550</v>
      </c>
      <c r="J797" s="19" t="n" hidden="false">
        <v/>
      </c>
      <c r="K797" s="19" t="n" hidden="false">
        <f>I797+J797</f>
        <v>5550</v>
      </c>
      <c r="L797" s="19" t="n" hidden="false">
        <f>ROUND(H797*I797,2)</f>
        <v>72150</v>
      </c>
      <c r="M797" s="19" t="n" hidden="false">
        <v/>
      </c>
      <c r="N797" s="19" t="n" hidden="false">
        <f>L797+M797</f>
        <v>72150</v>
      </c>
    </row>
    <row r="798" customFormat="false" hidden="false" outlineLevel="0" collapsed="false">
      <c r="A798" s="14" t="inlineStr">
        <is>
          <t xml:space="preserve">1.1.1.2</t>
        </is>
      </c>
      <c r="B798" s="14" t="inlineStr">
        <is>
          <t xml:space="preserve"/>
        </is>
      </c>
      <c r="C798" s="14" t="inlineStr">
        <is>
          <t xml:space="preserve">Инженерные системы</t>
        </is>
      </c>
      <c r="D798" s="6" t="inlineStr">
        <is>
          <t xml:space="preserve"/>
        </is>
      </c>
      <c r="E798" s="6" t="inlineStr">
        <is>
          <t xml:space="preserve"/>
        </is>
      </c>
      <c r="F798" s="6" t="inlineStr">
        <is>
          <t xml:space="preserve"/>
        </is>
      </c>
      <c r="G798" s="6" t="inlineStr">
        <is>
          <t xml:space="preserve"/>
        </is>
      </c>
      <c r="H798" s="15" t="n">
        <v/>
      </c>
      <c r="I798" s="16" t="n" hidden="false">
        <v/>
      </c>
      <c r="J798" s="16" t="n" hidden="false">
        <v/>
      </c>
      <c r="K798" s="16" t="n" hidden="false">
        <v/>
      </c>
      <c r="L798" s="16" t="n" hidden="false">
        <f>L799</f>
        <v>16131299.69</v>
      </c>
      <c r="M798" s="16" t="n" hidden="false">
        <f>M799</f>
        <v>14434693.6</v>
      </c>
      <c r="N798" s="16" t="n" hidden="false">
        <f>N799</f>
        <v>30565993.29</v>
      </c>
    </row>
    <row r="799" customFormat="false" hidden="false" outlineLevel="0" collapsed="false">
      <c r="A799" s="14" t="inlineStr">
        <is>
          <t xml:space="preserve">1.1.1.2.1</t>
        </is>
      </c>
      <c r="B799" s="14" t="inlineStr">
        <is>
          <t xml:space="preserve"/>
        </is>
      </c>
      <c r="C799" s="14" t="inlineStr">
        <is>
          <t xml:space="preserve">Электроснабжение</t>
        </is>
      </c>
      <c r="D799" s="6" t="inlineStr">
        <is>
          <t xml:space="preserve"/>
        </is>
      </c>
      <c r="E799" s="6" t="inlineStr">
        <is>
          <t xml:space="preserve"/>
        </is>
      </c>
      <c r="F799" s="6" t="inlineStr">
        <is>
          <t xml:space="preserve"/>
        </is>
      </c>
      <c r="G799" s="6" t="inlineStr">
        <is>
          <t xml:space="preserve"/>
        </is>
      </c>
      <c r="H799" s="15" t="n">
        <v/>
      </c>
      <c r="I799" s="16" t="n" hidden="false">
        <v/>
      </c>
      <c r="J799" s="16" t="n" hidden="false">
        <v/>
      </c>
      <c r="K799" s="16" t="n" hidden="false">
        <v/>
      </c>
      <c r="L799" s="16" t="n" hidden="false">
        <f>L800+L959</f>
        <v>16131299.69</v>
      </c>
      <c r="M799" s="16" t="n" hidden="false">
        <f>M800+M959</f>
        <v>14434693.6</v>
      </c>
      <c r="N799" s="16" t="n" hidden="false">
        <f>N800+N959</f>
        <v>30565993.29</v>
      </c>
    </row>
    <row r="800" customFormat="false" hidden="false" outlineLevel="0" collapsed="false">
      <c r="A800" s="14" t="inlineStr">
        <is>
          <t xml:space="preserve">1.1.1.2.1.1</t>
        </is>
      </c>
      <c r="B800" s="14" t="inlineStr">
        <is>
          <t xml:space="preserve"/>
        </is>
      </c>
      <c r="C800" s="14" t="inlineStr">
        <is>
          <t xml:space="preserve">Электромонтажные работы в нежилой части</t>
        </is>
      </c>
      <c r="D800" s="6" t="inlineStr">
        <is>
          <t xml:space="preserve"/>
        </is>
      </c>
      <c r="E800" s="6" t="inlineStr">
        <is>
          <t xml:space="preserve"/>
        </is>
      </c>
      <c r="F800" s="6" t="inlineStr">
        <is>
          <t xml:space="preserve"/>
        </is>
      </c>
      <c r="G800" s="6" t="inlineStr">
        <is>
          <t xml:space="preserve"/>
        </is>
      </c>
      <c r="H800" s="15" t="n">
        <v/>
      </c>
      <c r="I800" s="16" t="n" hidden="false">
        <v/>
      </c>
      <c r="J800" s="16" t="n" hidden="false">
        <v/>
      </c>
      <c r="K800" s="16" t="n" hidden="false">
        <v/>
      </c>
      <c r="L800" s="16" t="n" hidden="false">
        <f>L801+L819+L848+L919+L940+L955</f>
        <v>16131299.69</v>
      </c>
      <c r="M800" s="16" t="n" hidden="false">
        <f>M801+M819+M848+M919+M940+M955</f>
        <v>12633889.6</v>
      </c>
      <c r="N800" s="16" t="n" hidden="false">
        <f>N801+N819+N848+N919+N940+N955</f>
        <v>28765189.29</v>
      </c>
    </row>
    <row r="801" customFormat="false" hidden="false" outlineLevel="0" collapsed="false">
      <c r="A801" s="14" t="inlineStr">
        <is>
          <t xml:space="preserve">1.1.1.2.1.1.1</t>
        </is>
      </c>
      <c r="B801" s="14" t="inlineStr">
        <is>
          <t xml:space="preserve"/>
        </is>
      </c>
      <c r="C801" s="14" t="inlineStr">
        <is>
          <t xml:space="preserve">Монтаж ВРУ</t>
        </is>
      </c>
      <c r="D801" s="6" t="inlineStr">
        <is>
          <t xml:space="preserve"/>
        </is>
      </c>
      <c r="E801" s="6" t="inlineStr">
        <is>
          <t xml:space="preserve"/>
        </is>
      </c>
      <c r="F801" s="6" t="inlineStr">
        <is>
          <t xml:space="preserve"/>
        </is>
      </c>
      <c r="G801" s="6" t="inlineStr">
        <is>
          <t xml:space="preserve"/>
        </is>
      </c>
      <c r="H801" s="15" t="n">
        <v/>
      </c>
      <c r="I801" s="16" t="n" hidden="false">
        <v/>
      </c>
      <c r="J801" s="16" t="n" hidden="false">
        <v/>
      </c>
      <c r="K801" s="16" t="n" hidden="false">
        <v/>
      </c>
      <c r="L801" s="16" t="n" hidden="false">
        <f>L802+L805+L807+L818</f>
        <v>48709</v>
      </c>
      <c r="M801" s="16" t="n" hidden="false">
        <f>M802+M805+M807+M818</f>
        <v>548641.6</v>
      </c>
      <c r="N801" s="16" t="n" hidden="false">
        <f>N802+N805+N807+N818</f>
        <v>597350.6</v>
      </c>
    </row>
    <row r="802" customFormat="false" hidden="false" outlineLevel="0" collapsed="false">
      <c r="A802" s="18" t="inlineStr">
        <is>
          <t xml:space="preserve">1.1.1.2.1.1.1.1</t>
        </is>
      </c>
      <c r="B802" s="18" t="inlineStr">
        <is>
          <t xml:space="preserve"/>
        </is>
      </c>
      <c r="C802" s="18" t="inlineStr">
        <is>
          <t xml:space="preserve">Установка и коммутация щитов ВРУ / 8 панелей</t>
        </is>
      </c>
      <c r="D802" s="7" t="inlineStr">
        <is>
          <t xml:space="preserve"/>
        </is>
      </c>
      <c r="E802" s="7" t="inlineStr">
        <is>
          <t xml:space="preserve">Выгружается из БО по объектам BIM-КЦ</t>
        </is>
      </c>
      <c r="F802" s="7" t="inlineStr">
        <is>
          <t xml:space="preserve">ШТ</t>
        </is>
      </c>
      <c r="G802" s="7" t="inlineStr">
        <is>
          <t xml:space="preserve">1</t>
        </is>
      </c>
      <c r="H802" s="8" t="n">
        <v>1</v>
      </c>
      <c r="I802" s="19" t="n" hidden="false">
        <f>ROUND((L803+L804)/H802,2)</f>
        <v>2361</v>
      </c>
      <c r="J802" s="20" t="n" hidden="false">
        <v>468393.6</v>
      </c>
      <c r="K802" s="19" t="n" hidden="false">
        <f>I802+J802</f>
        <v>470754.6</v>
      </c>
      <c r="L802" s="19" t="n" hidden="false">
        <f>ROUND(H802*I802,2)</f>
        <v>2361</v>
      </c>
      <c r="M802" s="19" t="n" hidden="false">
        <f>ROUND(H802*J802,2)</f>
        <v>468393.6</v>
      </c>
      <c r="N802" s="19" t="n" hidden="false">
        <f>L802+M802</f>
        <v>470754.6</v>
      </c>
    </row>
    <row r="803" customFormat="false" hidden="false" outlineLevel="0" collapsed="false">
      <c r="A803" s="18" t="inlineStr">
        <is>
          <t xml:space="preserve">1.1.1.2.1.1.1.1.1</t>
        </is>
      </c>
      <c r="B803" s="18" t="inlineStr">
        <is>
          <t xml:space="preserve"/>
        </is>
      </c>
      <c r="C803" s="22" t="inlineStr">
        <is>
          <t xml:space="preserve">Комплект наконечников и бирок для монтажа ВРУ_ / 8 панелей</t>
        </is>
      </c>
      <c r="D803" s="7" t="inlineStr">
        <is>
          <t xml:space="preserve"/>
        </is>
      </c>
      <c r="E803" s="7" t="inlineStr">
        <is>
          <t xml:space="preserve"/>
        </is>
      </c>
      <c r="F803" s="7" t="inlineStr">
        <is>
          <t xml:space="preserve">КОМПЛ</t>
        </is>
      </c>
      <c r="G803" s="7" t="inlineStr">
        <is>
          <t xml:space="preserve">1</t>
        </is>
      </c>
      <c r="H803" s="8" t="n">
        <v>1</v>
      </c>
      <c r="I803" s="20" t="n" hidden="false">
        <v>2360</v>
      </c>
      <c r="J803" s="19" t="n" hidden="false">
        <v/>
      </c>
      <c r="K803" s="19" t="n" hidden="false">
        <f>I803+J803</f>
        <v>2360</v>
      </c>
      <c r="L803" s="19" t="n" hidden="false">
        <f>ROUND(H803*I803,2)</f>
        <v>2360</v>
      </c>
      <c r="M803" s="19" t="n" hidden="false">
        <v/>
      </c>
      <c r="N803" s="19" t="n" hidden="false">
        <f>L803+M803</f>
        <v>2360</v>
      </c>
    </row>
    <row r="804" customFormat="false" hidden="false" outlineLevel="0" collapsed="false">
      <c r="A804" s="18" t="inlineStr">
        <is>
          <t xml:space="preserve">1.1.1.2.1.1.1.1.2</t>
        </is>
      </c>
      <c r="B804" s="18" t="inlineStr">
        <is>
          <t xml:space="preserve"/>
        </is>
      </c>
      <c r="C804" s="22" t="inlineStr">
        <is>
          <t xml:space="preserve">ВРУ (в соответствии со схемой) / МЭЛ_ / 8-панельный (к-т)</t>
        </is>
      </c>
      <c r="D804" s="7" t="inlineStr">
        <is>
          <t xml:space="preserve"/>
        </is>
      </c>
      <c r="E804" s="7" t="inlineStr">
        <is>
          <t xml:space="preserve"/>
        </is>
      </c>
      <c r="F804" s="7" t="inlineStr">
        <is>
          <t xml:space="preserve">ШТ</t>
        </is>
      </c>
      <c r="G804" s="7" t="inlineStr">
        <is>
          <t xml:space="preserve">1</t>
        </is>
      </c>
      <c r="H804" s="8" t="n">
        <v>1</v>
      </c>
      <c r="I804" s="23" t="n" hidden="false">
        <v>1</v>
      </c>
      <c r="J804" s="19" t="n" hidden="false">
        <v/>
      </c>
      <c r="K804" s="19" t="n" hidden="false">
        <f>I804+J804</f>
        <v>1</v>
      </c>
      <c r="L804" s="19" t="n" hidden="false">
        <f>ROUND(H804*I804,2)</f>
        <v>1</v>
      </c>
      <c r="M804" s="19" t="n" hidden="false">
        <v/>
      </c>
      <c r="N804" s="19" t="n" hidden="false">
        <f>L804+M804</f>
        <v>1</v>
      </c>
    </row>
    <row r="805" customFormat="false" hidden="false" outlineLevel="0" collapsed="false">
      <c r="A805" s="18" t="inlineStr">
        <is>
          <t xml:space="preserve">1.1.1.2.1.1.1.2</t>
        </is>
      </c>
      <c r="B805" s="18" t="inlineStr">
        <is>
          <t xml:space="preserve"/>
        </is>
      </c>
      <c r="C805" s="18" t="inlineStr">
        <is>
          <t xml:space="preserve">Комплектация щитов ВРУ</t>
        </is>
      </c>
      <c r="D805" s="7" t="inlineStr">
        <is>
          <t xml:space="preserve"/>
        </is>
      </c>
      <c r="E805" s="7" t="inlineStr">
        <is>
          <t xml:space="preserve"/>
        </is>
      </c>
      <c r="F805" s="7" t="inlineStr">
        <is>
          <t xml:space="preserve">ШТ</t>
        </is>
      </c>
      <c r="G805" s="7" t="inlineStr">
        <is>
          <t xml:space="preserve">1</t>
        </is>
      </c>
      <c r="H805" s="8" t="n">
        <v>8</v>
      </c>
      <c r="I805" s="19" t="n" hidden="false">
        <f>ROUND((L806)/H805,2)</f>
        <v>2076</v>
      </c>
      <c r="J805" s="20" t="n" hidden="false">
        <v>3200</v>
      </c>
      <c r="K805" s="19" t="n" hidden="false">
        <f>I805+J805</f>
        <v>5276</v>
      </c>
      <c r="L805" s="19" t="n" hidden="false">
        <f>ROUND(H805*I805,2)</f>
        <v>16608</v>
      </c>
      <c r="M805" s="19" t="n" hidden="false">
        <f>ROUND(H805*J805,2)</f>
        <v>25600</v>
      </c>
      <c r="N805" s="19" t="n" hidden="false">
        <f>L805+M805</f>
        <v>42208</v>
      </c>
    </row>
    <row r="806" customFormat="false" hidden="false" outlineLevel="0" collapsed="false">
      <c r="A806" s="18" t="inlineStr">
        <is>
          <t xml:space="preserve">1.1.1.2.1.1.1.2.1</t>
        </is>
      </c>
      <c r="B806" s="18" t="inlineStr">
        <is>
          <t xml:space="preserve"/>
        </is>
      </c>
      <c r="C806" s="22" t="inlineStr">
        <is>
          <t xml:space="preserve">Автоматическая установка пожаротушения_ / ОСП-2</t>
        </is>
      </c>
      <c r="D806" s="7" t="inlineStr">
        <is>
          <t xml:space="preserve"/>
        </is>
      </c>
      <c r="E806" s="7" t="inlineStr">
        <is>
          <t xml:space="preserve"/>
        </is>
      </c>
      <c r="F806" s="7" t="inlineStr">
        <is>
          <t xml:space="preserve">ШТ</t>
        </is>
      </c>
      <c r="G806" s="7" t="inlineStr">
        <is>
          <t xml:space="preserve">1</t>
        </is>
      </c>
      <c r="H806" s="8" t="n">
        <v>8</v>
      </c>
      <c r="I806" s="20" t="n" hidden="false">
        <v>2076</v>
      </c>
      <c r="J806" s="19" t="n" hidden="false">
        <v/>
      </c>
      <c r="K806" s="19" t="n" hidden="false">
        <f>I806+J806</f>
        <v>2076</v>
      </c>
      <c r="L806" s="19" t="n" hidden="false">
        <f>ROUND(H806*I806,2)</f>
        <v>16608</v>
      </c>
      <c r="M806" s="19" t="n" hidden="false">
        <v/>
      </c>
      <c r="N806" s="19" t="n" hidden="false">
        <f>L806+M806</f>
        <v>16608</v>
      </c>
    </row>
    <row r="807" customFormat="false" hidden="false" outlineLevel="0" collapsed="false">
      <c r="A807" s="18" t="inlineStr">
        <is>
          <t xml:space="preserve">1.1.1.2.1.1.1.3</t>
        </is>
      </c>
      <c r="B807" s="18" t="inlineStr">
        <is>
          <t xml:space="preserve"/>
        </is>
      </c>
      <c r="C807" s="18" t="inlineStr">
        <is>
          <t xml:space="preserve">Средства защиты</t>
        </is>
      </c>
      <c r="D807" s="7" t="inlineStr">
        <is>
          <t xml:space="preserve"/>
        </is>
      </c>
      <c r="E807" s="7" t="inlineStr">
        <is>
          <t xml:space="preserve"/>
        </is>
      </c>
      <c r="F807" s="7" t="inlineStr">
        <is>
          <t xml:space="preserve">ШТ</t>
        </is>
      </c>
      <c r="G807" s="7" t="inlineStr">
        <is>
          <t xml:space="preserve">1</t>
        </is>
      </c>
      <c r="H807" s="8" t="n">
        <v>16</v>
      </c>
      <c r="I807" s="19" t="n" hidden="false">
        <f>ROUND((L808+L809+L810+L811+L812+L813+L814+L815+L816+L817)/H807,2)</f>
        <v>1858.75</v>
      </c>
      <c r="J807" s="20" t="n" hidden="false">
        <v>1</v>
      </c>
      <c r="K807" s="19" t="n" hidden="false">
        <f>I807+J807</f>
        <v>1859.75</v>
      </c>
      <c r="L807" s="19" t="n" hidden="false">
        <f>ROUND(H807*I807,2)</f>
        <v>29740</v>
      </c>
      <c r="M807" s="19" t="n" hidden="false">
        <f>ROUND(H807*J807,2)</f>
        <v>16</v>
      </c>
      <c r="N807" s="19" t="n" hidden="false">
        <f>L807+M807</f>
        <v>29756</v>
      </c>
    </row>
    <row r="808" customFormat="false" hidden="false" outlineLevel="0" collapsed="false">
      <c r="A808" s="18" t="inlineStr">
        <is>
          <t xml:space="preserve">1.1.1.2.1.1.1.3.1</t>
        </is>
      </c>
      <c r="B808" s="18" t="inlineStr">
        <is>
          <t xml:space="preserve"/>
        </is>
      </c>
      <c r="C808" s="22" t="inlineStr">
        <is>
          <t xml:space="preserve">Заземления переносные_</t>
        </is>
      </c>
      <c r="D808" s="7" t="inlineStr">
        <is>
          <t xml:space="preserve"/>
        </is>
      </c>
      <c r="E808" s="7" t="inlineStr">
        <is>
          <t xml:space="preserve"/>
        </is>
      </c>
      <c r="F808" s="7" t="inlineStr">
        <is>
          <t xml:space="preserve">КОМПЛ</t>
        </is>
      </c>
      <c r="G808" s="7" t="inlineStr">
        <is>
          <t xml:space="preserve">1</t>
        </is>
      </c>
      <c r="H808" s="8" t="n">
        <v>1</v>
      </c>
      <c r="I808" s="20" t="n" hidden="false">
        <v>5250</v>
      </c>
      <c r="J808" s="19" t="n" hidden="false">
        <v/>
      </c>
      <c r="K808" s="19" t="n" hidden="false">
        <f>I808+J808</f>
        <v>5250</v>
      </c>
      <c r="L808" s="19" t="n" hidden="false">
        <f>ROUND(H808*I808,2)</f>
        <v>5250</v>
      </c>
      <c r="M808" s="19" t="n" hidden="false">
        <v/>
      </c>
      <c r="N808" s="19" t="n" hidden="false">
        <f>L808+M808</f>
        <v>5250</v>
      </c>
    </row>
    <row r="809" customFormat="false" hidden="false" outlineLevel="0" collapsed="false">
      <c r="A809" s="18" t="inlineStr">
        <is>
          <t xml:space="preserve">1.1.1.2.1.1.1.3.2</t>
        </is>
      </c>
      <c r="B809" s="18" t="inlineStr">
        <is>
          <t xml:space="preserve"/>
        </is>
      </c>
      <c r="C809" s="22" t="inlineStr">
        <is>
          <t xml:space="preserve">Аптечка_</t>
        </is>
      </c>
      <c r="D809" s="7" t="inlineStr">
        <is>
          <t xml:space="preserve"/>
        </is>
      </c>
      <c r="E809" s="7" t="inlineStr">
        <is>
          <t xml:space="preserve"/>
        </is>
      </c>
      <c r="F809" s="7" t="inlineStr">
        <is>
          <t xml:space="preserve">ШТ</t>
        </is>
      </c>
      <c r="G809" s="7" t="inlineStr">
        <is>
          <t xml:space="preserve">1</t>
        </is>
      </c>
      <c r="H809" s="8" t="n">
        <v>1</v>
      </c>
      <c r="I809" s="20" t="n" hidden="false">
        <v>1550</v>
      </c>
      <c r="J809" s="19" t="n" hidden="false">
        <v/>
      </c>
      <c r="K809" s="19" t="n" hidden="false">
        <f>I809+J809</f>
        <v>1550</v>
      </c>
      <c r="L809" s="19" t="n" hidden="false">
        <f>ROUND(H809*I809,2)</f>
        <v>1550</v>
      </c>
      <c r="M809" s="19" t="n" hidden="false">
        <v/>
      </c>
      <c r="N809" s="19" t="n" hidden="false">
        <f>L809+M809</f>
        <v>1550</v>
      </c>
    </row>
    <row r="810" customFormat="false" hidden="false" outlineLevel="0" collapsed="false">
      <c r="A810" s="18" t="inlineStr">
        <is>
          <t xml:space="preserve">1.1.1.2.1.1.1.3.3</t>
        </is>
      </c>
      <c r="B810" s="18" t="inlineStr">
        <is>
          <t xml:space="preserve"/>
        </is>
      </c>
      <c r="C810" s="22" t="inlineStr">
        <is>
          <t xml:space="preserve">Защитные очки</t>
        </is>
      </c>
      <c r="D810" s="7" t="inlineStr">
        <is>
          <t xml:space="preserve"/>
        </is>
      </c>
      <c r="E810" s="7" t="inlineStr">
        <is>
          <t xml:space="preserve"/>
        </is>
      </c>
      <c r="F810" s="7" t="inlineStr">
        <is>
          <t xml:space="preserve">ШТ</t>
        </is>
      </c>
      <c r="G810" s="7" t="inlineStr">
        <is>
          <t xml:space="preserve">1</t>
        </is>
      </c>
      <c r="H810" s="8" t="n">
        <v>1</v>
      </c>
      <c r="I810" s="20" t="n" hidden="false">
        <v>347</v>
      </c>
      <c r="J810" s="19" t="n" hidden="false">
        <v/>
      </c>
      <c r="K810" s="19" t="n" hidden="false">
        <f>I810+J810</f>
        <v>347</v>
      </c>
      <c r="L810" s="19" t="n" hidden="false">
        <f>ROUND(H810*I810,2)</f>
        <v>347</v>
      </c>
      <c r="M810" s="19" t="n" hidden="false">
        <v/>
      </c>
      <c r="N810" s="19" t="n" hidden="false">
        <f>L810+M810</f>
        <v>347</v>
      </c>
    </row>
    <row r="811" customFormat="false" hidden="false" outlineLevel="0" collapsed="false">
      <c r="A811" s="18" t="inlineStr">
        <is>
          <t xml:space="preserve">1.1.1.2.1.1.1.3.4</t>
        </is>
      </c>
      <c r="B811" s="18" t="inlineStr">
        <is>
          <t xml:space="preserve"/>
        </is>
      </c>
      <c r="C811" s="22" t="inlineStr">
        <is>
          <t xml:space="preserve">Диэлектрические галоши_</t>
        </is>
      </c>
      <c r="D811" s="7" t="inlineStr">
        <is>
          <t xml:space="preserve"/>
        </is>
      </c>
      <c r="E811" s="7" t="inlineStr">
        <is>
          <t xml:space="preserve"/>
        </is>
      </c>
      <c r="F811" s="7" t="inlineStr">
        <is>
          <t xml:space="preserve">ШТ</t>
        </is>
      </c>
      <c r="G811" s="7" t="inlineStr">
        <is>
          <t xml:space="preserve">1</t>
        </is>
      </c>
      <c r="H811" s="8" t="n">
        <v>2</v>
      </c>
      <c r="I811" s="20" t="n" hidden="false">
        <v>766</v>
      </c>
      <c r="J811" s="19" t="n" hidden="false">
        <v/>
      </c>
      <c r="K811" s="19" t="n" hidden="false">
        <f>I811+J811</f>
        <v>766</v>
      </c>
      <c r="L811" s="19" t="n" hidden="false">
        <f>ROUND(H811*I811,2)</f>
        <v>1532</v>
      </c>
      <c r="M811" s="19" t="n" hidden="false">
        <v/>
      </c>
      <c r="N811" s="19" t="n" hidden="false">
        <f>L811+M811</f>
        <v>1532</v>
      </c>
    </row>
    <row r="812" customFormat="false" hidden="false" outlineLevel="0" collapsed="false">
      <c r="A812" s="18" t="inlineStr">
        <is>
          <t xml:space="preserve">1.1.1.2.1.1.1.3.5</t>
        </is>
      </c>
      <c r="B812" s="18" t="inlineStr">
        <is>
          <t xml:space="preserve"/>
        </is>
      </c>
      <c r="C812" s="22" t="inlineStr">
        <is>
          <t xml:space="preserve">Диэлектрические ковры_ /  800х1500 мм</t>
        </is>
      </c>
      <c r="D812" s="7" t="inlineStr">
        <is>
          <t xml:space="preserve"/>
        </is>
      </c>
      <c r="E812" s="7" t="inlineStr">
        <is>
          <t xml:space="preserve"/>
        </is>
      </c>
      <c r="F812" s="7" t="inlineStr">
        <is>
          <t xml:space="preserve">ШТ</t>
        </is>
      </c>
      <c r="G812" s="7" t="inlineStr">
        <is>
          <t xml:space="preserve">1</t>
        </is>
      </c>
      <c r="H812" s="8" t="n">
        <v>3</v>
      </c>
      <c r="I812" s="20" t="n" hidden="false">
        <v>2800</v>
      </c>
      <c r="J812" s="19" t="n" hidden="false">
        <v/>
      </c>
      <c r="K812" s="19" t="n" hidden="false">
        <f>I812+J812</f>
        <v>2800</v>
      </c>
      <c r="L812" s="19" t="n" hidden="false">
        <f>ROUND(H812*I812,2)</f>
        <v>8400</v>
      </c>
      <c r="M812" s="19" t="n" hidden="false">
        <v/>
      </c>
      <c r="N812" s="19" t="n" hidden="false">
        <f>L812+M812</f>
        <v>8400</v>
      </c>
    </row>
    <row r="813" customFormat="false" hidden="false" outlineLevel="0" collapsed="false">
      <c r="A813" s="18" t="inlineStr">
        <is>
          <t xml:space="preserve">1.1.1.2.1.1.1.3.6</t>
        </is>
      </c>
      <c r="B813" s="18" t="inlineStr">
        <is>
          <t xml:space="preserve"/>
        </is>
      </c>
      <c r="C813" s="22" t="inlineStr">
        <is>
          <t xml:space="preserve">Предупредительные плакаты и знаки безопасности_</t>
        </is>
      </c>
      <c r="D813" s="7" t="inlineStr">
        <is>
          <t xml:space="preserve"/>
        </is>
      </c>
      <c r="E813" s="7" t="inlineStr">
        <is>
          <t xml:space="preserve"/>
        </is>
      </c>
      <c r="F813" s="7" t="inlineStr">
        <is>
          <t xml:space="preserve">ШТ</t>
        </is>
      </c>
      <c r="G813" s="7" t="inlineStr">
        <is>
          <t xml:space="preserve">1</t>
        </is>
      </c>
      <c r="H813" s="8" t="n">
        <v>2</v>
      </c>
      <c r="I813" s="20" t="n" hidden="false">
        <v>500</v>
      </c>
      <c r="J813" s="19" t="n" hidden="false">
        <v/>
      </c>
      <c r="K813" s="19" t="n" hidden="false">
        <f>I813+J813</f>
        <v>500</v>
      </c>
      <c r="L813" s="19" t="n" hidden="false">
        <f>ROUND(H813*I813,2)</f>
        <v>1000</v>
      </c>
      <c r="M813" s="19" t="n" hidden="false">
        <v/>
      </c>
      <c r="N813" s="19" t="n" hidden="false">
        <f>L813+M813</f>
        <v>1000</v>
      </c>
    </row>
    <row r="814" customFormat="false" hidden="false" outlineLevel="0" collapsed="false">
      <c r="A814" s="18" t="inlineStr">
        <is>
          <t xml:space="preserve">1.1.1.2.1.1.1.3.7</t>
        </is>
      </c>
      <c r="B814" s="18" t="inlineStr">
        <is>
          <t xml:space="preserve"/>
        </is>
      </c>
      <c r="C814" s="22" t="inlineStr">
        <is>
          <t xml:space="preserve">Указатель напряжения_ / 10-500 В</t>
        </is>
      </c>
      <c r="D814" s="7" t="inlineStr">
        <is>
          <t xml:space="preserve"/>
        </is>
      </c>
      <c r="E814" s="7" t="inlineStr">
        <is>
          <t xml:space="preserve"/>
        </is>
      </c>
      <c r="F814" s="7" t="inlineStr">
        <is>
          <t xml:space="preserve">ШТ</t>
        </is>
      </c>
      <c r="G814" s="7" t="inlineStr">
        <is>
          <t xml:space="preserve">1</t>
        </is>
      </c>
      <c r="H814" s="8" t="n">
        <v>2</v>
      </c>
      <c r="I814" s="20" t="n" hidden="false">
        <v>3500</v>
      </c>
      <c r="J814" s="19" t="n" hidden="false">
        <v/>
      </c>
      <c r="K814" s="19" t="n" hidden="false">
        <f>I814+J814</f>
        <v>3500</v>
      </c>
      <c r="L814" s="19" t="n" hidden="false">
        <f>ROUND(H814*I814,2)</f>
        <v>7000</v>
      </c>
      <c r="M814" s="19" t="n" hidden="false">
        <v/>
      </c>
      <c r="N814" s="19" t="n" hidden="false">
        <f>L814+M814</f>
        <v>7000</v>
      </c>
    </row>
    <row r="815" customFormat="false" hidden="false" outlineLevel="0" collapsed="false">
      <c r="A815" s="18" t="inlineStr">
        <is>
          <t xml:space="preserve">1.1.1.2.1.1.1.3.8</t>
        </is>
      </c>
      <c r="B815" s="18" t="inlineStr">
        <is>
          <t xml:space="preserve"/>
        </is>
      </c>
      <c r="C815" s="22" t="inlineStr">
        <is>
          <t xml:space="preserve">Перчатки диэлектрические до 1 кВ/Безшовные</t>
        </is>
      </c>
      <c r="D815" s="7" t="inlineStr">
        <is>
          <t xml:space="preserve"/>
        </is>
      </c>
      <c r="E815" s="7" t="inlineStr">
        <is>
          <t xml:space="preserve"/>
        </is>
      </c>
      <c r="F815" s="7" t="inlineStr">
        <is>
          <t xml:space="preserve">ПАР</t>
        </is>
      </c>
      <c r="G815" s="7" t="inlineStr">
        <is>
          <t xml:space="preserve">1</t>
        </is>
      </c>
      <c r="H815" s="8" t="n">
        <v>2</v>
      </c>
      <c r="I815" s="20" t="n" hidden="false">
        <v>850</v>
      </c>
      <c r="J815" s="19" t="n" hidden="false">
        <v/>
      </c>
      <c r="K815" s="19" t="n" hidden="false">
        <f>I815+J815</f>
        <v>850</v>
      </c>
      <c r="L815" s="19" t="n" hidden="false">
        <f>ROUND(H815*I815,2)</f>
        <v>1700</v>
      </c>
      <c r="M815" s="19" t="n" hidden="false">
        <v/>
      </c>
      <c r="N815" s="19" t="n" hidden="false">
        <f>L815+M815</f>
        <v>1700</v>
      </c>
    </row>
    <row r="816" customFormat="false" hidden="false" outlineLevel="0" collapsed="false">
      <c r="A816" s="18" t="inlineStr">
        <is>
          <t xml:space="preserve">1.1.1.2.1.1.1.3.9</t>
        </is>
      </c>
      <c r="B816" s="18" t="inlineStr">
        <is>
          <t xml:space="preserve"/>
        </is>
      </c>
      <c r="C816" s="22" t="inlineStr">
        <is>
          <t xml:space="preserve">Огнетушитель_ / углекислотный ОУ-2</t>
        </is>
      </c>
      <c r="D816" s="7" t="inlineStr">
        <is>
          <t xml:space="preserve"/>
        </is>
      </c>
      <c r="E816" s="7" t="inlineStr">
        <is>
          <t xml:space="preserve"/>
        </is>
      </c>
      <c r="F816" s="7" t="inlineStr">
        <is>
          <t xml:space="preserve">ШТ</t>
        </is>
      </c>
      <c r="G816" s="7" t="inlineStr">
        <is>
          <t xml:space="preserve">1</t>
        </is>
      </c>
      <c r="H816" s="8" t="n">
        <v>1</v>
      </c>
      <c r="I816" s="23" t="n" hidden="false">
        <v>961</v>
      </c>
      <c r="J816" s="19" t="n" hidden="false">
        <v/>
      </c>
      <c r="K816" s="19" t="n" hidden="false">
        <f>I816+J816</f>
        <v>961</v>
      </c>
      <c r="L816" s="19" t="n" hidden="false">
        <f>ROUND(H816*I816,2)</f>
        <v>961</v>
      </c>
      <c r="M816" s="19" t="n" hidden="false">
        <v/>
      </c>
      <c r="N816" s="19" t="n" hidden="false">
        <f>L816+M816</f>
        <v>961</v>
      </c>
    </row>
    <row r="817" customFormat="false" hidden="false" outlineLevel="0" collapsed="false">
      <c r="A817" s="18" t="inlineStr">
        <is>
          <t xml:space="preserve">1.1.1.2.1.1.1.3.10</t>
        </is>
      </c>
      <c r="B817" s="18" t="inlineStr">
        <is>
          <t xml:space="preserve"/>
        </is>
      </c>
      <c r="C817" s="22" t="inlineStr">
        <is>
          <t xml:space="preserve">Огнетушитель_ / углекислотный ОУ-3</t>
        </is>
      </c>
      <c r="D817" s="7" t="inlineStr">
        <is>
          <t xml:space="preserve"/>
        </is>
      </c>
      <c r="E817" s="7" t="inlineStr">
        <is>
          <t xml:space="preserve"/>
        </is>
      </c>
      <c r="F817" s="7" t="inlineStr">
        <is>
          <t xml:space="preserve">ШТ</t>
        </is>
      </c>
      <c r="G817" s="7" t="inlineStr">
        <is>
          <t xml:space="preserve">1</t>
        </is>
      </c>
      <c r="H817" s="8" t="n">
        <v>1</v>
      </c>
      <c r="I817" s="20" t="n" hidden="false">
        <v>2000</v>
      </c>
      <c r="J817" s="19" t="n" hidden="false">
        <v/>
      </c>
      <c r="K817" s="19" t="n" hidden="false">
        <f>I817+J817</f>
        <v>2000</v>
      </c>
      <c r="L817" s="19" t="n" hidden="false">
        <f>ROUND(H817*I817,2)</f>
        <v>2000</v>
      </c>
      <c r="M817" s="19" t="n" hidden="false">
        <v/>
      </c>
      <c r="N817" s="19" t="n" hidden="false">
        <f>L817+M817</f>
        <v>2000</v>
      </c>
    </row>
    <row r="818" customFormat="false" hidden="false" outlineLevel="0" collapsed="false">
      <c r="A818" s="18" t="inlineStr">
        <is>
          <t xml:space="preserve">1.1.1.2.1.1.1.4</t>
        </is>
      </c>
      <c r="B818" s="18" t="inlineStr">
        <is>
          <t xml:space="preserve"/>
        </is>
      </c>
      <c r="C818" s="18" t="inlineStr">
        <is>
          <t xml:space="preserve">Пуско-наладочные работы ВРУ</t>
        </is>
      </c>
      <c r="D818" s="7" t="inlineStr">
        <is>
          <t xml:space="preserve"/>
        </is>
      </c>
      <c r="E818" s="7" t="inlineStr">
        <is>
          <t xml:space="preserve"/>
        </is>
      </c>
      <c r="F818" s="7" t="inlineStr">
        <is>
          <t xml:space="preserve">ШТ</t>
        </is>
      </c>
      <c r="G818" s="7" t="inlineStr">
        <is>
          <t xml:space="preserve">1</t>
        </is>
      </c>
      <c r="H818" s="8" t="n">
        <v>1</v>
      </c>
      <c r="I818" s="19" t="n" hidden="false">
        <v/>
      </c>
      <c r="J818" s="20" t="n" hidden="false">
        <v>54632</v>
      </c>
      <c r="K818" s="19" t="n" hidden="false">
        <f>I818+J818</f>
        <v>54632</v>
      </c>
      <c r="L818" s="19" t="n" hidden="false">
        <v/>
      </c>
      <c r="M818" s="19" t="n" hidden="false">
        <f>ROUND(H818*J818,2)</f>
        <v>54632</v>
      </c>
      <c r="N818" s="19" t="n" hidden="false">
        <f>L818+M818</f>
        <v>54632</v>
      </c>
    </row>
    <row r="819" customFormat="false" hidden="false" outlineLevel="0" collapsed="false">
      <c r="A819" s="14" t="inlineStr">
        <is>
          <t xml:space="preserve">1.1.1.2.1.1.2</t>
        </is>
      </c>
      <c r="B819" s="14" t="inlineStr">
        <is>
          <t xml:space="preserve"/>
        </is>
      </c>
      <c r="C819" s="14" t="inlineStr">
        <is>
          <t xml:space="preserve">Монтаж щитового оборудования</t>
        </is>
      </c>
      <c r="D819" s="6" t="inlineStr">
        <is>
          <t xml:space="preserve"/>
        </is>
      </c>
      <c r="E819" s="6" t="inlineStr">
        <is>
          <t xml:space="preserve"/>
        </is>
      </c>
      <c r="F819" s="6" t="inlineStr">
        <is>
          <t xml:space="preserve"/>
        </is>
      </c>
      <c r="G819" s="6" t="inlineStr">
        <is>
          <t xml:space="preserve"/>
        </is>
      </c>
      <c r="H819" s="15" t="n">
        <v/>
      </c>
      <c r="I819" s="16" t="n" hidden="false">
        <v/>
      </c>
      <c r="J819" s="16" t="n" hidden="false">
        <v/>
      </c>
      <c r="K819" s="16" t="n" hidden="false">
        <v/>
      </c>
      <c r="L819" s="16" t="n" hidden="false">
        <f>L820+L823+L825+L829+L838+L840</f>
        <v>379873</v>
      </c>
      <c r="M819" s="16" t="n" hidden="false">
        <f>M820+M823+M825+M829+M838+M840</f>
        <v>354420.8</v>
      </c>
      <c r="N819" s="16" t="n" hidden="false">
        <f>N820+N823+N825+N829+N838+N840</f>
        <v>734293.8</v>
      </c>
    </row>
    <row r="820" customFormat="false" hidden="false" outlineLevel="0" collapsed="false">
      <c r="A820" s="18" t="inlineStr">
        <is>
          <t xml:space="preserve">1.1.1.2.1.1.2.1</t>
        </is>
      </c>
      <c r="B820" s="18" t="inlineStr">
        <is>
          <t xml:space="preserve"/>
        </is>
      </c>
      <c r="C820" s="18" t="inlineStr">
        <is>
          <t xml:space="preserve">Монтаж щита, шкафа распределительного, учетного</t>
        </is>
      </c>
      <c r="D820" s="7" t="inlineStr">
        <is>
          <t xml:space="preserve"/>
        </is>
      </c>
      <c r="E820" s="7" t="inlineStr">
        <is>
          <t xml:space="preserve">Выгружается из БО по объектам BIM-КЦ</t>
        </is>
      </c>
      <c r="F820" s="7" t="inlineStr">
        <is>
          <t xml:space="preserve">ШТ</t>
        </is>
      </c>
      <c r="G820" s="7" t="inlineStr">
        <is>
          <t xml:space="preserve">1</t>
        </is>
      </c>
      <c r="H820" s="8" t="n">
        <v>2</v>
      </c>
      <c r="I820" s="19" t="n" hidden="false">
        <f>ROUND((L821+L822)/H820,2)</f>
        <v>1</v>
      </c>
      <c r="J820" s="20" t="n" hidden="false">
        <v>16100.8</v>
      </c>
      <c r="K820" s="19" t="n" hidden="false">
        <f>I820+J820</f>
        <v>16101.8</v>
      </c>
      <c r="L820" s="19" t="n" hidden="false">
        <f>ROUND(H820*I820,2)</f>
        <v>2</v>
      </c>
      <c r="M820" s="19" t="n" hidden="false">
        <f>ROUND(H820*J820,2)</f>
        <v>32201.6</v>
      </c>
      <c r="N820" s="19" t="n" hidden="false">
        <f>L820+M820</f>
        <v>32203.6</v>
      </c>
    </row>
    <row r="821" customFormat="false" hidden="false" outlineLevel="0" collapsed="false">
      <c r="A821" s="18" t="inlineStr">
        <is>
          <t xml:space="preserve">1.1.1.2.1.1.2.1.1</t>
        </is>
      </c>
      <c r="B821" s="18" t="inlineStr">
        <is>
          <t xml:space="preserve"/>
        </is>
      </c>
      <c r="C821" s="22" t="inlineStr">
        <is>
          <t xml:space="preserve">Щит силовой (в соответствии со схемой)_ / МЭЛ</t>
        </is>
      </c>
      <c r="D821" s="7" t="inlineStr">
        <is>
          <t xml:space="preserve">ЩСК</t>
        </is>
      </c>
      <c r="E821" s="7" t="inlineStr">
        <is>
          <t xml:space="preserve"/>
        </is>
      </c>
      <c r="F821" s="7" t="inlineStr">
        <is>
          <t xml:space="preserve">ШТ</t>
        </is>
      </c>
      <c r="G821" s="7" t="inlineStr">
        <is>
          <t xml:space="preserve">1</t>
        </is>
      </c>
      <c r="H821" s="8" t="n">
        <v>1</v>
      </c>
      <c r="I821" s="23" t="n" hidden="false">
        <v>1</v>
      </c>
      <c r="J821" s="19" t="n" hidden="false">
        <v/>
      </c>
      <c r="K821" s="19" t="n" hidden="false">
        <f>I821+J821</f>
        <v>1</v>
      </c>
      <c r="L821" s="19" t="n" hidden="false">
        <f>ROUND(H821*I821,2)</f>
        <v>1</v>
      </c>
      <c r="M821" s="19" t="n" hidden="false">
        <v/>
      </c>
      <c r="N821" s="19" t="n" hidden="false">
        <f>L821+M821</f>
        <v>1</v>
      </c>
    </row>
    <row r="822" customFormat="false" hidden="false" outlineLevel="0" collapsed="false">
      <c r="A822" s="18" t="inlineStr">
        <is>
          <t xml:space="preserve">1.1.1.2.1.1.2.1.2</t>
        </is>
      </c>
      <c r="B822" s="18" t="inlineStr">
        <is>
          <t xml:space="preserve"/>
        </is>
      </c>
      <c r="C822" s="22" t="inlineStr">
        <is>
          <t xml:space="preserve">Щит силовой (в соответствии со схемой)_ / МЭЛ</t>
        </is>
      </c>
      <c r="D822" s="7" t="inlineStr">
        <is>
          <t xml:space="preserve">ЩРВ</t>
        </is>
      </c>
      <c r="E822" s="7" t="inlineStr">
        <is>
          <t xml:space="preserve"/>
        </is>
      </c>
      <c r="F822" s="7" t="inlineStr">
        <is>
          <t xml:space="preserve">ШТ</t>
        </is>
      </c>
      <c r="G822" s="7" t="inlineStr">
        <is>
          <t xml:space="preserve">1</t>
        </is>
      </c>
      <c r="H822" s="8" t="n">
        <v>1</v>
      </c>
      <c r="I822" s="23" t="n" hidden="false">
        <v>1</v>
      </c>
      <c r="J822" s="19" t="n" hidden="false">
        <v/>
      </c>
      <c r="K822" s="19" t="n" hidden="false">
        <f>I822+J822</f>
        <v>1</v>
      </c>
      <c r="L822" s="19" t="n" hidden="false">
        <f>ROUND(H822*I822,2)</f>
        <v>1</v>
      </c>
      <c r="M822" s="19" t="n" hidden="false">
        <v/>
      </c>
      <c r="N822" s="19" t="n" hidden="false">
        <f>L822+M822</f>
        <v>1</v>
      </c>
    </row>
    <row r="823" customFormat="false" hidden="false" outlineLevel="0" collapsed="false">
      <c r="A823" s="18" t="inlineStr">
        <is>
          <t xml:space="preserve">1.1.1.2.1.1.2.2</t>
        </is>
      </c>
      <c r="B823" s="18" t="inlineStr">
        <is>
          <t xml:space="preserve"/>
        </is>
      </c>
      <c r="C823" s="18" t="inlineStr">
        <is>
          <t xml:space="preserve">Монтаж АВР</t>
        </is>
      </c>
      <c r="D823" s="7" t="inlineStr">
        <is>
          <t xml:space="preserve"/>
        </is>
      </c>
      <c r="E823" s="7" t="inlineStr">
        <is>
          <t xml:space="preserve">Выгружается из БО по объектам BIM-КЦ</t>
        </is>
      </c>
      <c r="F823" s="7" t="inlineStr">
        <is>
          <t xml:space="preserve">ШТ</t>
        </is>
      </c>
      <c r="G823" s="7" t="inlineStr">
        <is>
          <t xml:space="preserve">1</t>
        </is>
      </c>
      <c r="H823" s="8" t="n">
        <v>2</v>
      </c>
      <c r="I823" s="19" t="n" hidden="false">
        <f>ROUND((L824)/H823,2)</f>
        <v>189926</v>
      </c>
      <c r="J823" s="20" t="n" hidden="false">
        <v>19628.8</v>
      </c>
      <c r="K823" s="19" t="n" hidden="false">
        <f>I823+J823</f>
        <v>209554.8</v>
      </c>
      <c r="L823" s="19" t="n" hidden="false">
        <f>ROUND(H823*I823,2)</f>
        <v>379852</v>
      </c>
      <c r="M823" s="19" t="n" hidden="false">
        <f>ROUND(H823*J823,2)</f>
        <v>39257.6</v>
      </c>
      <c r="N823" s="19" t="n" hidden="false">
        <f>L823+M823</f>
        <v>419109.6</v>
      </c>
    </row>
    <row r="824" customFormat="false" hidden="false" outlineLevel="0" collapsed="false">
      <c r="A824" s="18" t="inlineStr">
        <is>
          <t xml:space="preserve">1.1.1.2.1.1.2.2.1</t>
        </is>
      </c>
      <c r="B824" s="18" t="inlineStr">
        <is>
          <t xml:space="preserve"/>
        </is>
      </c>
      <c r="C824" s="22" t="inlineStr">
        <is>
          <t xml:space="preserve">Устройство автоматического ввода резерва АВР_ / 100А на 2 ввода IP 54</t>
        </is>
      </c>
      <c r="D824" s="7" t="inlineStr">
        <is>
          <t xml:space="preserve"/>
        </is>
      </c>
      <c r="E824" s="7" t="inlineStr">
        <is>
          <t xml:space="preserve"/>
        </is>
      </c>
      <c r="F824" s="7" t="inlineStr">
        <is>
          <t xml:space="preserve">ШТ</t>
        </is>
      </c>
      <c r="G824" s="7" t="inlineStr">
        <is>
          <t xml:space="preserve">1</t>
        </is>
      </c>
      <c r="H824" s="8" t="n">
        <v>2</v>
      </c>
      <c r="I824" s="20" t="n" hidden="false">
        <v>189926</v>
      </c>
      <c r="J824" s="19" t="n" hidden="false">
        <v/>
      </c>
      <c r="K824" s="19" t="n" hidden="false">
        <f>I824+J824</f>
        <v>189926</v>
      </c>
      <c r="L824" s="19" t="n" hidden="false">
        <f>ROUND(H824*I824,2)</f>
        <v>379852</v>
      </c>
      <c r="M824" s="19" t="n" hidden="false">
        <v/>
      </c>
      <c r="N824" s="19" t="n" hidden="false">
        <f>L824+M824</f>
        <v>379852</v>
      </c>
    </row>
    <row r="825" customFormat="false" hidden="false" outlineLevel="0" collapsed="false">
      <c r="A825" s="18" t="inlineStr">
        <is>
          <t xml:space="preserve">1.1.1.2.1.1.2.3</t>
        </is>
      </c>
      <c r="B825" s="18" t="inlineStr">
        <is>
          <t xml:space="preserve"/>
        </is>
      </c>
      <c r="C825" s="18" t="inlineStr">
        <is>
          <t xml:space="preserve">Монтаж щита силового (для СКБ) / 12 модулей</t>
        </is>
      </c>
      <c r="D825" s="7" t="inlineStr">
        <is>
          <t xml:space="preserve"/>
        </is>
      </c>
      <c r="E825" s="7" t="inlineStr">
        <is>
          <t xml:space="preserve"/>
        </is>
      </c>
      <c r="F825" s="7" t="inlineStr">
        <is>
          <t xml:space="preserve">ШТ</t>
        </is>
      </c>
      <c r="G825" s="7" t="inlineStr">
        <is>
          <t xml:space="preserve">1</t>
        </is>
      </c>
      <c r="H825" s="8" t="n">
        <v>3</v>
      </c>
      <c r="I825" s="19" t="n" hidden="false">
        <f>ROUND((L826+L827+L828)/H825,2)</f>
        <v>1</v>
      </c>
      <c r="J825" s="20" t="n" hidden="false">
        <v>6660.8</v>
      </c>
      <c r="K825" s="19" t="n" hidden="false">
        <f>I825+J825</f>
        <v>6661.8</v>
      </c>
      <c r="L825" s="19" t="n" hidden="false">
        <f>ROUND(H825*I825,2)</f>
        <v>3</v>
      </c>
      <c r="M825" s="19" t="n" hidden="false">
        <f>ROUND(H825*J825,2)</f>
        <v>19982.4</v>
      </c>
      <c r="N825" s="19" t="n" hidden="false">
        <f>L825+M825</f>
        <v>19985.4</v>
      </c>
    </row>
    <row r="826" customFormat="false" hidden="false" outlineLevel="0" collapsed="false">
      <c r="A826" s="18" t="inlineStr">
        <is>
          <t xml:space="preserve">1.1.1.2.1.1.2.3.1</t>
        </is>
      </c>
      <c r="B826" s="18" t="inlineStr">
        <is>
          <t xml:space="preserve"/>
        </is>
      </c>
      <c r="C826" s="22" t="inlineStr">
        <is>
          <t xml:space="preserve">Щит силовой (в соответствии со схемой)_ / МЭЛ</t>
        </is>
      </c>
      <c r="D826" s="7" t="inlineStr">
        <is>
          <t xml:space="preserve">ЩС1.8</t>
        </is>
      </c>
      <c r="E826" s="7" t="inlineStr">
        <is>
          <t xml:space="preserve"/>
        </is>
      </c>
      <c r="F826" s="7" t="inlineStr">
        <is>
          <t xml:space="preserve">ШТ</t>
        </is>
      </c>
      <c r="G826" s="7" t="inlineStr">
        <is>
          <t xml:space="preserve">1</t>
        </is>
      </c>
      <c r="H826" s="8" t="n">
        <v>1</v>
      </c>
      <c r="I826" s="23" t="n" hidden="false">
        <v>1</v>
      </c>
      <c r="J826" s="19" t="n" hidden="false">
        <v/>
      </c>
      <c r="K826" s="19" t="n" hidden="false">
        <f>I826+J826</f>
        <v>1</v>
      </c>
      <c r="L826" s="19" t="n" hidden="false">
        <f>ROUND(H826*I826,2)</f>
        <v>1</v>
      </c>
      <c r="M826" s="19" t="n" hidden="false">
        <v/>
      </c>
      <c r="N826" s="19" t="n" hidden="false">
        <f>L826+M826</f>
        <v>1</v>
      </c>
    </row>
    <row r="827" customFormat="false" hidden="false" outlineLevel="0" collapsed="false">
      <c r="A827" s="18" t="inlineStr">
        <is>
          <t xml:space="preserve">1.1.1.2.1.1.2.3.2</t>
        </is>
      </c>
      <c r="B827" s="18" t="inlineStr">
        <is>
          <t xml:space="preserve"/>
        </is>
      </c>
      <c r="C827" s="22" t="inlineStr">
        <is>
          <t xml:space="preserve">Щит силовой (в соответствии со схемой)_ / МЭЛ</t>
        </is>
      </c>
      <c r="D827" s="7" t="inlineStr">
        <is>
          <t xml:space="preserve">ЩС1.7</t>
        </is>
      </c>
      <c r="E827" s="7" t="inlineStr">
        <is>
          <t xml:space="preserve"/>
        </is>
      </c>
      <c r="F827" s="7" t="inlineStr">
        <is>
          <t xml:space="preserve">ШТ</t>
        </is>
      </c>
      <c r="G827" s="7" t="inlineStr">
        <is>
          <t xml:space="preserve">1</t>
        </is>
      </c>
      <c r="H827" s="8" t="n">
        <v>1</v>
      </c>
      <c r="I827" s="23" t="n" hidden="false">
        <v>1</v>
      </c>
      <c r="J827" s="19" t="n" hidden="false">
        <v/>
      </c>
      <c r="K827" s="19" t="n" hidden="false">
        <f>I827+J827</f>
        <v>1</v>
      </c>
      <c r="L827" s="19" t="n" hidden="false">
        <f>ROUND(H827*I827,2)</f>
        <v>1</v>
      </c>
      <c r="M827" s="19" t="n" hidden="false">
        <v/>
      </c>
      <c r="N827" s="19" t="n" hidden="false">
        <f>L827+M827</f>
        <v>1</v>
      </c>
    </row>
    <row r="828" customFormat="false" hidden="false" outlineLevel="0" collapsed="false">
      <c r="A828" s="18" t="inlineStr">
        <is>
          <t xml:space="preserve">1.1.1.2.1.1.2.3.3</t>
        </is>
      </c>
      <c r="B828" s="18" t="inlineStr">
        <is>
          <t xml:space="preserve"/>
        </is>
      </c>
      <c r="C828" s="22" t="inlineStr">
        <is>
          <t xml:space="preserve">Щит силовой (в соответствии со схемой)_ / МЭЛ</t>
        </is>
      </c>
      <c r="D828" s="7" t="inlineStr">
        <is>
          <t xml:space="preserve">ЩС1.6</t>
        </is>
      </c>
      <c r="E828" s="7" t="inlineStr">
        <is>
          <t xml:space="preserve"/>
        </is>
      </c>
      <c r="F828" s="7" t="inlineStr">
        <is>
          <t xml:space="preserve">ШТ</t>
        </is>
      </c>
      <c r="G828" s="7" t="inlineStr">
        <is>
          <t xml:space="preserve">1</t>
        </is>
      </c>
      <c r="H828" s="8" t="n">
        <v>1</v>
      </c>
      <c r="I828" s="23" t="n" hidden="false">
        <v>1</v>
      </c>
      <c r="J828" s="19" t="n" hidden="false">
        <v/>
      </c>
      <c r="K828" s="19" t="n" hidden="false">
        <f>I828+J828</f>
        <v>1</v>
      </c>
      <c r="L828" s="19" t="n" hidden="false">
        <f>ROUND(H828*I828,2)</f>
        <v>1</v>
      </c>
      <c r="M828" s="19" t="n" hidden="false">
        <v/>
      </c>
      <c r="N828" s="19" t="n" hidden="false">
        <f>L828+M828</f>
        <v>1</v>
      </c>
    </row>
    <row r="829" customFormat="false" hidden="false" outlineLevel="0" collapsed="false">
      <c r="A829" s="18" t="inlineStr">
        <is>
          <t xml:space="preserve">1.1.1.2.1.1.2.4</t>
        </is>
      </c>
      <c r="B829" s="18" t="inlineStr">
        <is>
          <t xml:space="preserve"/>
        </is>
      </c>
      <c r="C829" s="18" t="inlineStr">
        <is>
          <t xml:space="preserve">Монтаж щита силового (для СКБ) / 18 модулей</t>
        </is>
      </c>
      <c r="D829" s="7" t="inlineStr">
        <is>
          <t xml:space="preserve"/>
        </is>
      </c>
      <c r="E829" s="7" t="inlineStr">
        <is>
          <t xml:space="preserve"/>
        </is>
      </c>
      <c r="F829" s="7" t="inlineStr">
        <is>
          <t xml:space="preserve">ШТ</t>
        </is>
      </c>
      <c r="G829" s="7" t="inlineStr">
        <is>
          <t xml:space="preserve">1</t>
        </is>
      </c>
      <c r="H829" s="8" t="n">
        <v>8</v>
      </c>
      <c r="I829" s="19" t="n" hidden="false">
        <f>ROUND((L830+L831+L832+L833+L834+L835+L836+L837)/H829,2)</f>
        <v>1</v>
      </c>
      <c r="J829" s="20" t="n" hidden="false">
        <v>16100.8</v>
      </c>
      <c r="K829" s="19" t="n" hidden="false">
        <f>I829+J829</f>
        <v>16101.8</v>
      </c>
      <c r="L829" s="19" t="n" hidden="false">
        <f>ROUND(H829*I829,2)</f>
        <v>8</v>
      </c>
      <c r="M829" s="19" t="n" hidden="false">
        <f>ROUND(H829*J829,2)</f>
        <v>128806.4</v>
      </c>
      <c r="N829" s="19" t="n" hidden="false">
        <f>L829+M829</f>
        <v>128814.4</v>
      </c>
    </row>
    <row r="830" customFormat="false" hidden="false" outlineLevel="0" collapsed="false">
      <c r="A830" s="18" t="inlineStr">
        <is>
          <t xml:space="preserve">1.1.1.2.1.1.2.4.1</t>
        </is>
      </c>
      <c r="B830" s="18" t="inlineStr">
        <is>
          <t xml:space="preserve"/>
        </is>
      </c>
      <c r="C830" s="22" t="inlineStr">
        <is>
          <t xml:space="preserve">Щит силовой (в соответствии со схемой)_ / МЭЛ</t>
        </is>
      </c>
      <c r="D830" s="7" t="inlineStr">
        <is>
          <t xml:space="preserve">ЩС1.2</t>
        </is>
      </c>
      <c r="E830" s="7" t="inlineStr">
        <is>
          <t xml:space="preserve"/>
        </is>
      </c>
      <c r="F830" s="7" t="inlineStr">
        <is>
          <t xml:space="preserve">ШТ</t>
        </is>
      </c>
      <c r="G830" s="7" t="inlineStr">
        <is>
          <t xml:space="preserve">1</t>
        </is>
      </c>
      <c r="H830" s="8" t="n">
        <v>1</v>
      </c>
      <c r="I830" s="23" t="n" hidden="false">
        <v>1</v>
      </c>
      <c r="J830" s="19" t="n" hidden="false">
        <v/>
      </c>
      <c r="K830" s="19" t="n" hidden="false">
        <f>I830+J830</f>
        <v>1</v>
      </c>
      <c r="L830" s="19" t="n" hidden="false">
        <f>ROUND(H830*I830,2)</f>
        <v>1</v>
      </c>
      <c r="M830" s="19" t="n" hidden="false">
        <v/>
      </c>
      <c r="N830" s="19" t="n" hidden="false">
        <f>L830+M830</f>
        <v>1</v>
      </c>
    </row>
    <row r="831" customFormat="false" hidden="false" outlineLevel="0" collapsed="false">
      <c r="A831" s="18" t="inlineStr">
        <is>
          <t xml:space="preserve">1.1.1.2.1.1.2.4.2</t>
        </is>
      </c>
      <c r="B831" s="18" t="inlineStr">
        <is>
          <t xml:space="preserve"/>
        </is>
      </c>
      <c r="C831" s="22" t="inlineStr">
        <is>
          <t xml:space="preserve">Щит силовой (в соответствии со схемой)_ / МЭЛ</t>
        </is>
      </c>
      <c r="D831" s="7" t="inlineStr">
        <is>
          <t xml:space="preserve">ЩАО5/1.1  ЩРн-18-350х300х120-IP31 mb11-18n EKF</t>
        </is>
      </c>
      <c r="E831" s="7" t="inlineStr">
        <is>
          <t xml:space="preserve"/>
        </is>
      </c>
      <c r="F831" s="7" t="inlineStr">
        <is>
          <t xml:space="preserve">ШТ</t>
        </is>
      </c>
      <c r="G831" s="7" t="inlineStr">
        <is>
          <t xml:space="preserve">1</t>
        </is>
      </c>
      <c r="H831" s="8" t="n">
        <v>1</v>
      </c>
      <c r="I831" s="23" t="n" hidden="false">
        <v>1</v>
      </c>
      <c r="J831" s="19" t="n" hidden="false">
        <v/>
      </c>
      <c r="K831" s="19" t="n" hidden="false">
        <f>I831+J831</f>
        <v>1</v>
      </c>
      <c r="L831" s="19" t="n" hidden="false">
        <f>ROUND(H831*I831,2)</f>
        <v>1</v>
      </c>
      <c r="M831" s="19" t="n" hidden="false">
        <v/>
      </c>
      <c r="N831" s="19" t="n" hidden="false">
        <f>L831+M831</f>
        <v>1</v>
      </c>
    </row>
    <row r="832" customFormat="false" hidden="false" outlineLevel="0" collapsed="false">
      <c r="A832" s="18" t="inlineStr">
        <is>
          <t xml:space="preserve">1.1.1.2.1.1.2.4.3</t>
        </is>
      </c>
      <c r="B832" s="18" t="inlineStr">
        <is>
          <t xml:space="preserve"/>
        </is>
      </c>
      <c r="C832" s="22" t="inlineStr">
        <is>
          <t xml:space="preserve">Щит силовой (в соответствии со схемой)_ / МЭЛ</t>
        </is>
      </c>
      <c r="D832" s="7" t="inlineStr">
        <is>
          <t xml:space="preserve">ЩАО5/2.0 ЩРн-18-350х300х120-IP31 mb11-18n EKF</t>
        </is>
      </c>
      <c r="E832" s="7" t="inlineStr">
        <is>
          <t xml:space="preserve"/>
        </is>
      </c>
      <c r="F832" s="7" t="inlineStr">
        <is>
          <t xml:space="preserve">ШТ</t>
        </is>
      </c>
      <c r="G832" s="7" t="inlineStr">
        <is>
          <t xml:space="preserve">1</t>
        </is>
      </c>
      <c r="H832" s="8" t="n">
        <v>1</v>
      </c>
      <c r="I832" s="23" t="n" hidden="false">
        <v>1</v>
      </c>
      <c r="J832" s="19" t="n" hidden="false">
        <v/>
      </c>
      <c r="K832" s="19" t="n" hidden="false">
        <f>I832+J832</f>
        <v>1</v>
      </c>
      <c r="L832" s="19" t="n" hidden="false">
        <f>ROUND(H832*I832,2)</f>
        <v>1</v>
      </c>
      <c r="M832" s="19" t="n" hidden="false">
        <v/>
      </c>
      <c r="N832" s="19" t="n" hidden="false">
        <f>L832+M832</f>
        <v>1</v>
      </c>
    </row>
    <row r="833" customFormat="false" hidden="false" outlineLevel="0" collapsed="false">
      <c r="A833" s="18" t="inlineStr">
        <is>
          <t xml:space="preserve">1.1.1.2.1.1.2.4.4</t>
        </is>
      </c>
      <c r="B833" s="18" t="inlineStr">
        <is>
          <t xml:space="preserve"/>
        </is>
      </c>
      <c r="C833" s="22" t="inlineStr">
        <is>
          <t xml:space="preserve">Щит силовой (в соответствии со схемой)_ / МЭЛ</t>
        </is>
      </c>
      <c r="D833" s="7" t="inlineStr">
        <is>
          <t xml:space="preserve">ЩАО5/1.0 ЩРн-18-350х300х120-IP31 mb11-18n EKF</t>
        </is>
      </c>
      <c r="E833" s="7" t="inlineStr">
        <is>
          <t xml:space="preserve"/>
        </is>
      </c>
      <c r="F833" s="7" t="inlineStr">
        <is>
          <t xml:space="preserve">ШТ</t>
        </is>
      </c>
      <c r="G833" s="7" t="inlineStr">
        <is>
          <t xml:space="preserve">1</t>
        </is>
      </c>
      <c r="H833" s="8" t="n">
        <v>1</v>
      </c>
      <c r="I833" s="23" t="n" hidden="false">
        <v>1</v>
      </c>
      <c r="J833" s="19" t="n" hidden="false">
        <v/>
      </c>
      <c r="K833" s="19" t="n" hidden="false">
        <f>I833+J833</f>
        <v>1</v>
      </c>
      <c r="L833" s="19" t="n" hidden="false">
        <f>ROUND(H833*I833,2)</f>
        <v>1</v>
      </c>
      <c r="M833" s="19" t="n" hidden="false">
        <v/>
      </c>
      <c r="N833" s="19" t="n" hidden="false">
        <f>L833+M833</f>
        <v>1</v>
      </c>
    </row>
    <row r="834" customFormat="false" hidden="false" outlineLevel="0" collapsed="false">
      <c r="A834" s="18" t="inlineStr">
        <is>
          <t xml:space="preserve">1.1.1.2.1.1.2.4.5</t>
        </is>
      </c>
      <c r="B834" s="18" t="inlineStr">
        <is>
          <t xml:space="preserve"/>
        </is>
      </c>
      <c r="C834" s="22" t="inlineStr">
        <is>
          <t xml:space="preserve">Щит силовой (в соответствии со схемой)_ / МЭЛ</t>
        </is>
      </c>
      <c r="D834" s="7" t="inlineStr">
        <is>
          <t xml:space="preserve">ЩС1.1</t>
        </is>
      </c>
      <c r="E834" s="7" t="inlineStr">
        <is>
          <t xml:space="preserve"/>
        </is>
      </c>
      <c r="F834" s="7" t="inlineStr">
        <is>
          <t xml:space="preserve">ШТ</t>
        </is>
      </c>
      <c r="G834" s="7" t="inlineStr">
        <is>
          <t xml:space="preserve">1</t>
        </is>
      </c>
      <c r="H834" s="8" t="n">
        <v>1</v>
      </c>
      <c r="I834" s="23" t="n" hidden="false">
        <v>1</v>
      </c>
      <c r="J834" s="19" t="n" hidden="false">
        <v/>
      </c>
      <c r="K834" s="19" t="n" hidden="false">
        <f>I834+J834</f>
        <v>1</v>
      </c>
      <c r="L834" s="19" t="n" hidden="false">
        <f>ROUND(H834*I834,2)</f>
        <v>1</v>
      </c>
      <c r="M834" s="19" t="n" hidden="false">
        <v/>
      </c>
      <c r="N834" s="19" t="n" hidden="false">
        <f>L834+M834</f>
        <v>1</v>
      </c>
    </row>
    <row r="835" customFormat="false" hidden="false" outlineLevel="0" collapsed="false">
      <c r="A835" s="18" t="inlineStr">
        <is>
          <t xml:space="preserve">1.1.1.2.1.1.2.4.6</t>
        </is>
      </c>
      <c r="B835" s="18" t="inlineStr">
        <is>
          <t xml:space="preserve"/>
        </is>
      </c>
      <c r="C835" s="22" t="inlineStr">
        <is>
          <t xml:space="preserve">Щит силовой (в соответствии со схемой)_ / МЭЛ</t>
        </is>
      </c>
      <c r="D835" s="7" t="inlineStr">
        <is>
          <t xml:space="preserve">ЩАО5/3  ЩРн-18-350х300х120-IP31 mb11-18n EKF</t>
        </is>
      </c>
      <c r="E835" s="7" t="inlineStr">
        <is>
          <t xml:space="preserve"/>
        </is>
      </c>
      <c r="F835" s="7" t="inlineStr">
        <is>
          <t xml:space="preserve">ШТ</t>
        </is>
      </c>
      <c r="G835" s="7" t="inlineStr">
        <is>
          <t xml:space="preserve">1</t>
        </is>
      </c>
      <c r="H835" s="8" t="n">
        <v>1</v>
      </c>
      <c r="I835" s="23" t="n" hidden="false">
        <v>1</v>
      </c>
      <c r="J835" s="19" t="n" hidden="false">
        <v/>
      </c>
      <c r="K835" s="19" t="n" hidden="false">
        <f>I835+J835</f>
        <v>1</v>
      </c>
      <c r="L835" s="19" t="n" hidden="false">
        <f>ROUND(H835*I835,2)</f>
        <v>1</v>
      </c>
      <c r="M835" s="19" t="n" hidden="false">
        <v/>
      </c>
      <c r="N835" s="19" t="n" hidden="false">
        <f>L835+M835</f>
        <v>1</v>
      </c>
    </row>
    <row r="836" customFormat="false" hidden="false" outlineLevel="0" collapsed="false">
      <c r="A836" s="18" t="inlineStr">
        <is>
          <t xml:space="preserve">1.1.1.2.1.1.2.4.7</t>
        </is>
      </c>
      <c r="B836" s="18" t="inlineStr">
        <is>
          <t xml:space="preserve"/>
        </is>
      </c>
      <c r="C836" s="22" t="inlineStr">
        <is>
          <t xml:space="preserve">Щит силовой (в соответствии со схемой)_ / МЭЛ</t>
        </is>
      </c>
      <c r="D836" s="7" t="inlineStr">
        <is>
          <t xml:space="preserve">ЩС1.5</t>
        </is>
      </c>
      <c r="E836" s="7" t="inlineStr">
        <is>
          <t xml:space="preserve"/>
        </is>
      </c>
      <c r="F836" s="7" t="inlineStr">
        <is>
          <t xml:space="preserve">ШТ</t>
        </is>
      </c>
      <c r="G836" s="7" t="inlineStr">
        <is>
          <t xml:space="preserve">1</t>
        </is>
      </c>
      <c r="H836" s="8" t="n">
        <v>1</v>
      </c>
      <c r="I836" s="23" t="n" hidden="false">
        <v>1</v>
      </c>
      <c r="J836" s="19" t="n" hidden="false">
        <v/>
      </c>
      <c r="K836" s="19" t="n" hidden="false">
        <f>I836+J836</f>
        <v>1</v>
      </c>
      <c r="L836" s="19" t="n" hidden="false">
        <f>ROUND(H836*I836,2)</f>
        <v>1</v>
      </c>
      <c r="M836" s="19" t="n" hidden="false">
        <v/>
      </c>
      <c r="N836" s="19" t="n" hidden="false">
        <f>L836+M836</f>
        <v>1</v>
      </c>
    </row>
    <row r="837" customFormat="false" hidden="false" outlineLevel="0" collapsed="false">
      <c r="A837" s="18" t="inlineStr">
        <is>
          <t xml:space="preserve">1.1.1.2.1.1.2.4.8</t>
        </is>
      </c>
      <c r="B837" s="18" t="inlineStr">
        <is>
          <t xml:space="preserve"/>
        </is>
      </c>
      <c r="C837" s="22" t="inlineStr">
        <is>
          <t xml:space="preserve">Щит силовой (в соответствии со схемой)_ / МЭЛ</t>
        </is>
      </c>
      <c r="D837" s="7" t="inlineStr">
        <is>
          <t xml:space="preserve">ЩАО5/1.2 ЩРн-18-350х300х120-IP31 mb11-18n EKF</t>
        </is>
      </c>
      <c r="E837" s="7" t="inlineStr">
        <is>
          <t xml:space="preserve"/>
        </is>
      </c>
      <c r="F837" s="7" t="inlineStr">
        <is>
          <t xml:space="preserve">ШТ</t>
        </is>
      </c>
      <c r="G837" s="7" t="inlineStr">
        <is>
          <t xml:space="preserve">1</t>
        </is>
      </c>
      <c r="H837" s="8" t="n">
        <v>1</v>
      </c>
      <c r="I837" s="23" t="n" hidden="false">
        <v>1</v>
      </c>
      <c r="J837" s="19" t="n" hidden="false">
        <v/>
      </c>
      <c r="K837" s="19" t="n" hidden="false">
        <f>I837+J837</f>
        <v>1</v>
      </c>
      <c r="L837" s="19" t="n" hidden="false">
        <f>ROUND(H837*I837,2)</f>
        <v>1</v>
      </c>
      <c r="M837" s="19" t="n" hidden="false">
        <v/>
      </c>
      <c r="N837" s="19" t="n" hidden="false">
        <f>L837+M837</f>
        <v>1</v>
      </c>
    </row>
    <row r="838" customFormat="false" hidden="false" outlineLevel="0" collapsed="false">
      <c r="A838" s="18" t="inlineStr">
        <is>
          <t xml:space="preserve">1.1.1.2.1.1.2.5</t>
        </is>
      </c>
      <c r="B838" s="18" t="inlineStr">
        <is>
          <t xml:space="preserve"/>
        </is>
      </c>
      <c r="C838" s="18" t="inlineStr">
        <is>
          <t xml:space="preserve">Монтаж щита силового (для СКБ) / 36 модулей</t>
        </is>
      </c>
      <c r="D838" s="7" t="inlineStr">
        <is>
          <t xml:space="preserve"/>
        </is>
      </c>
      <c r="E838" s="7" t="inlineStr">
        <is>
          <t xml:space="preserve"/>
        </is>
      </c>
      <c r="F838" s="7" t="inlineStr">
        <is>
          <t xml:space="preserve">ШТ</t>
        </is>
      </c>
      <c r="G838" s="7" t="inlineStr">
        <is>
          <t xml:space="preserve">1</t>
        </is>
      </c>
      <c r="H838" s="8" t="n">
        <v>1</v>
      </c>
      <c r="I838" s="19" t="n" hidden="false">
        <f>ROUND((L839)/H838,2)</f>
        <v>1</v>
      </c>
      <c r="J838" s="20" t="n" hidden="false">
        <v>21467.2</v>
      </c>
      <c r="K838" s="19" t="n" hidden="false">
        <f>I838+J838</f>
        <v>21468.2</v>
      </c>
      <c r="L838" s="19" t="n" hidden="false">
        <f>ROUND(H838*I838,2)</f>
        <v>1</v>
      </c>
      <c r="M838" s="19" t="n" hidden="false">
        <f>ROUND(H838*J838,2)</f>
        <v>21467.2</v>
      </c>
      <c r="N838" s="19" t="n" hidden="false">
        <f>L838+M838</f>
        <v>21468.2</v>
      </c>
    </row>
    <row r="839" customFormat="false" hidden="false" outlineLevel="0" collapsed="false">
      <c r="A839" s="18" t="inlineStr">
        <is>
          <t xml:space="preserve">1.1.1.2.1.1.2.5.1</t>
        </is>
      </c>
      <c r="B839" s="18" t="inlineStr">
        <is>
          <t xml:space="preserve"/>
        </is>
      </c>
      <c r="C839" s="22" t="inlineStr">
        <is>
          <t xml:space="preserve">Щит силовой (в соответствии со схемой)_ / МЭЛ</t>
        </is>
      </c>
      <c r="D839" s="7" t="inlineStr">
        <is>
          <t xml:space="preserve">ЩС1.5</t>
        </is>
      </c>
      <c r="E839" s="7" t="inlineStr">
        <is>
          <t xml:space="preserve"/>
        </is>
      </c>
      <c r="F839" s="7" t="inlineStr">
        <is>
          <t xml:space="preserve">ШТ</t>
        </is>
      </c>
      <c r="G839" s="7" t="inlineStr">
        <is>
          <t xml:space="preserve">1</t>
        </is>
      </c>
      <c r="H839" s="8" t="n">
        <v>1</v>
      </c>
      <c r="I839" s="23" t="n" hidden="false">
        <v>1</v>
      </c>
      <c r="J839" s="19" t="n" hidden="false">
        <v/>
      </c>
      <c r="K839" s="19" t="n" hidden="false">
        <f>I839+J839</f>
        <v>1</v>
      </c>
      <c r="L839" s="19" t="n" hidden="false">
        <f>ROUND(H839*I839,2)</f>
        <v>1</v>
      </c>
      <c r="M839" s="19" t="n" hidden="false">
        <v/>
      </c>
      <c r="N839" s="19" t="n" hidden="false">
        <f>L839+M839</f>
        <v>1</v>
      </c>
    </row>
    <row r="840" customFormat="false" hidden="false" outlineLevel="0" collapsed="false">
      <c r="A840" s="18" t="inlineStr">
        <is>
          <t xml:space="preserve">1.1.1.2.1.1.2.6</t>
        </is>
      </c>
      <c r="B840" s="18" t="inlineStr">
        <is>
          <t xml:space="preserve"/>
        </is>
      </c>
      <c r="C840" s="18" t="inlineStr">
        <is>
          <t xml:space="preserve">Монтаж щита силового (для СКБ) / 24 модуля</t>
        </is>
      </c>
      <c r="D840" s="7" t="inlineStr">
        <is>
          <t xml:space="preserve"/>
        </is>
      </c>
      <c r="E840" s="7" t="inlineStr">
        <is>
          <t xml:space="preserve"/>
        </is>
      </c>
      <c r="F840" s="7" t="inlineStr">
        <is>
          <t xml:space="preserve">ШТ</t>
        </is>
      </c>
      <c r="G840" s="7" t="inlineStr">
        <is>
          <t xml:space="preserve">1</t>
        </is>
      </c>
      <c r="H840" s="8" t="n">
        <v>7</v>
      </c>
      <c r="I840" s="19" t="n" hidden="false">
        <f>ROUND((L841+L842+L843+L844+L845+L846+L847)/H840,2)</f>
        <v>1</v>
      </c>
      <c r="J840" s="20" t="n" hidden="false">
        <v>16100.8</v>
      </c>
      <c r="K840" s="19" t="n" hidden="false">
        <f>I840+J840</f>
        <v>16101.8</v>
      </c>
      <c r="L840" s="19" t="n" hidden="false">
        <f>ROUND(H840*I840,2)</f>
        <v>7</v>
      </c>
      <c r="M840" s="19" t="n" hidden="false">
        <f>ROUND(H840*J840,2)</f>
        <v>112705.6</v>
      </c>
      <c r="N840" s="19" t="n" hidden="false">
        <f>L840+M840</f>
        <v>112712.6</v>
      </c>
    </row>
    <row r="841" customFormat="false" hidden="false" outlineLevel="0" collapsed="false">
      <c r="A841" s="18" t="inlineStr">
        <is>
          <t xml:space="preserve">1.1.1.2.1.1.2.6.1</t>
        </is>
      </c>
      <c r="B841" s="18" t="inlineStr">
        <is>
          <t xml:space="preserve"/>
        </is>
      </c>
      <c r="C841" s="22" t="inlineStr">
        <is>
          <t xml:space="preserve">Щит силовой (в соответствии со схемой)_ / МЭЛ</t>
        </is>
      </c>
      <c r="D841" s="7" t="inlineStr">
        <is>
          <t xml:space="preserve">ЩО5/1.1 ЩРн-24-395х310х120-IP31 mb11-24n EKF</t>
        </is>
      </c>
      <c r="E841" s="7" t="inlineStr">
        <is>
          <t xml:space="preserve"/>
        </is>
      </c>
      <c r="F841" s="7" t="inlineStr">
        <is>
          <t xml:space="preserve">ШТ</t>
        </is>
      </c>
      <c r="G841" s="7" t="inlineStr">
        <is>
          <t xml:space="preserve">1</t>
        </is>
      </c>
      <c r="H841" s="8" t="n">
        <v>1</v>
      </c>
      <c r="I841" s="23" t="n" hidden="false">
        <v>1</v>
      </c>
      <c r="J841" s="19" t="n" hidden="false">
        <v/>
      </c>
      <c r="K841" s="19" t="n" hidden="false">
        <f>I841+J841</f>
        <v>1</v>
      </c>
      <c r="L841" s="19" t="n" hidden="false">
        <f>ROUND(H841*I841,2)</f>
        <v>1</v>
      </c>
      <c r="M841" s="19" t="n" hidden="false">
        <v/>
      </c>
      <c r="N841" s="19" t="n" hidden="false">
        <f>L841+M841</f>
        <v>1</v>
      </c>
    </row>
    <row r="842" customFormat="false" hidden="false" outlineLevel="0" collapsed="false">
      <c r="A842" s="18" t="inlineStr">
        <is>
          <t xml:space="preserve">1.1.1.2.1.1.2.6.2</t>
        </is>
      </c>
      <c r="B842" s="18" t="inlineStr">
        <is>
          <t xml:space="preserve"/>
        </is>
      </c>
      <c r="C842" s="22" t="inlineStr">
        <is>
          <t xml:space="preserve">Щит силовой (в соответствии со схемой)_ / МЭЛ</t>
        </is>
      </c>
      <c r="D842" s="7" t="inlineStr">
        <is>
          <t xml:space="preserve">ЩО5/3 ЩРн-24-395х310х120-IP31 mb11-24n EKF</t>
        </is>
      </c>
      <c r="E842" s="7" t="inlineStr">
        <is>
          <t xml:space="preserve"/>
        </is>
      </c>
      <c r="F842" s="7" t="inlineStr">
        <is>
          <t xml:space="preserve">ШТ</t>
        </is>
      </c>
      <c r="G842" s="7" t="inlineStr">
        <is>
          <t xml:space="preserve">1</t>
        </is>
      </c>
      <c r="H842" s="8" t="n">
        <v>1</v>
      </c>
      <c r="I842" s="23" t="n" hidden="false">
        <v>1</v>
      </c>
      <c r="J842" s="19" t="n" hidden="false">
        <v/>
      </c>
      <c r="K842" s="19" t="n" hidden="false">
        <f>I842+J842</f>
        <v>1</v>
      </c>
      <c r="L842" s="19" t="n" hidden="false">
        <f>ROUND(H842*I842,2)</f>
        <v>1</v>
      </c>
      <c r="M842" s="19" t="n" hidden="false">
        <v/>
      </c>
      <c r="N842" s="19" t="n" hidden="false">
        <f>L842+M842</f>
        <v>1</v>
      </c>
    </row>
    <row r="843" customFormat="false" hidden="false" outlineLevel="0" collapsed="false">
      <c r="A843" s="18" t="inlineStr">
        <is>
          <t xml:space="preserve">1.1.1.2.1.1.2.6.3</t>
        </is>
      </c>
      <c r="B843" s="18" t="inlineStr">
        <is>
          <t xml:space="preserve"/>
        </is>
      </c>
      <c r="C843" s="22" t="inlineStr">
        <is>
          <t xml:space="preserve">Щит силовой (в соответствии со схемой)_ / МЭЛ</t>
        </is>
      </c>
      <c r="D843" s="7" t="inlineStr">
        <is>
          <t xml:space="preserve">ЩС1.3</t>
        </is>
      </c>
      <c r="E843" s="7" t="inlineStr">
        <is>
          <t xml:space="preserve"/>
        </is>
      </c>
      <c r="F843" s="7" t="inlineStr">
        <is>
          <t xml:space="preserve">ШТ</t>
        </is>
      </c>
      <c r="G843" s="7" t="inlineStr">
        <is>
          <t xml:space="preserve">1</t>
        </is>
      </c>
      <c r="H843" s="8" t="n">
        <v>1</v>
      </c>
      <c r="I843" s="23" t="n" hidden="false">
        <v>1</v>
      </c>
      <c r="J843" s="19" t="n" hidden="false">
        <v/>
      </c>
      <c r="K843" s="19" t="n" hidden="false">
        <f>I843+J843</f>
        <v>1</v>
      </c>
      <c r="L843" s="19" t="n" hidden="false">
        <f>ROUND(H843*I843,2)</f>
        <v>1</v>
      </c>
      <c r="M843" s="19" t="n" hidden="false">
        <v/>
      </c>
      <c r="N843" s="19" t="n" hidden="false">
        <f>L843+M843</f>
        <v>1</v>
      </c>
    </row>
    <row r="844" customFormat="false" hidden="false" outlineLevel="0" collapsed="false">
      <c r="A844" s="18" t="inlineStr">
        <is>
          <t xml:space="preserve">1.1.1.2.1.1.2.6.4</t>
        </is>
      </c>
      <c r="B844" s="18" t="inlineStr">
        <is>
          <t xml:space="preserve"/>
        </is>
      </c>
      <c r="C844" s="22" t="inlineStr">
        <is>
          <t xml:space="preserve">Щит силовой (в соответствии со схемой)_ / МЭЛ</t>
        </is>
      </c>
      <c r="D844" s="7" t="inlineStr">
        <is>
          <t xml:space="preserve">ЩО5/2.0 ЩРн-24-395х310х120-IP54 mb11-24n EKF</t>
        </is>
      </c>
      <c r="E844" s="7" t="inlineStr">
        <is>
          <t xml:space="preserve"/>
        </is>
      </c>
      <c r="F844" s="7" t="inlineStr">
        <is>
          <t xml:space="preserve">ШТ</t>
        </is>
      </c>
      <c r="G844" s="7" t="inlineStr">
        <is>
          <t xml:space="preserve">1</t>
        </is>
      </c>
      <c r="H844" s="8" t="n">
        <v>1</v>
      </c>
      <c r="I844" s="23" t="n" hidden="false">
        <v>1</v>
      </c>
      <c r="J844" s="19" t="n" hidden="false">
        <v/>
      </c>
      <c r="K844" s="19" t="n" hidden="false">
        <f>I844+J844</f>
        <v>1</v>
      </c>
      <c r="L844" s="19" t="n" hidden="false">
        <f>ROUND(H844*I844,2)</f>
        <v>1</v>
      </c>
      <c r="M844" s="19" t="n" hidden="false">
        <v/>
      </c>
      <c r="N844" s="19" t="n" hidden="false">
        <f>L844+M844</f>
        <v>1</v>
      </c>
    </row>
    <row r="845" customFormat="false" hidden="false" outlineLevel="0" collapsed="false">
      <c r="A845" s="18" t="inlineStr">
        <is>
          <t xml:space="preserve">1.1.1.2.1.1.2.6.5</t>
        </is>
      </c>
      <c r="B845" s="18" t="inlineStr">
        <is>
          <t xml:space="preserve"/>
        </is>
      </c>
      <c r="C845" s="22" t="inlineStr">
        <is>
          <t xml:space="preserve">Щит силовой (в соответствии со схемой)_ / МЭЛ</t>
        </is>
      </c>
      <c r="D845" s="7" t="inlineStr">
        <is>
          <t xml:space="preserve">ЩО5/1.0 ЩРн-24-395х310х120-IP54 mb11-24n EKF</t>
        </is>
      </c>
      <c r="E845" s="7" t="inlineStr">
        <is>
          <t xml:space="preserve"/>
        </is>
      </c>
      <c r="F845" s="7" t="inlineStr">
        <is>
          <t xml:space="preserve">ШТ</t>
        </is>
      </c>
      <c r="G845" s="7" t="inlineStr">
        <is>
          <t xml:space="preserve">1</t>
        </is>
      </c>
      <c r="H845" s="8" t="n">
        <v>1</v>
      </c>
      <c r="I845" s="23" t="n" hidden="false">
        <v>1</v>
      </c>
      <c r="J845" s="19" t="n" hidden="false">
        <v/>
      </c>
      <c r="K845" s="19" t="n" hidden="false">
        <f>I845+J845</f>
        <v>1</v>
      </c>
      <c r="L845" s="19" t="n" hidden="false">
        <f>ROUND(H845*I845,2)</f>
        <v>1</v>
      </c>
      <c r="M845" s="19" t="n" hidden="false">
        <v/>
      </c>
      <c r="N845" s="19" t="n" hidden="false">
        <f>L845+M845</f>
        <v>1</v>
      </c>
    </row>
    <row r="846" customFormat="false" hidden="false" outlineLevel="0" collapsed="false">
      <c r="A846" s="18" t="inlineStr">
        <is>
          <t xml:space="preserve">1.1.1.2.1.1.2.6.6</t>
        </is>
      </c>
      <c r="B846" s="18" t="inlineStr">
        <is>
          <t xml:space="preserve"/>
        </is>
      </c>
      <c r="C846" s="22" t="inlineStr">
        <is>
          <t xml:space="preserve">Щит силовой (в соответствии со схемой)_ / МЭЛ</t>
        </is>
      </c>
      <c r="D846" s="7" t="inlineStr">
        <is>
          <t xml:space="preserve">ЩО5/1.2 ЩРн-24-395х310х120-IP31 mb11-24n</t>
        </is>
      </c>
      <c r="E846" s="7" t="inlineStr">
        <is>
          <t xml:space="preserve"/>
        </is>
      </c>
      <c r="F846" s="7" t="inlineStr">
        <is>
          <t xml:space="preserve">ШТ</t>
        </is>
      </c>
      <c r="G846" s="7" t="inlineStr">
        <is>
          <t xml:space="preserve">1</t>
        </is>
      </c>
      <c r="H846" s="8" t="n">
        <v>1</v>
      </c>
      <c r="I846" s="23" t="n" hidden="false">
        <v>1</v>
      </c>
      <c r="J846" s="19" t="n" hidden="false">
        <v/>
      </c>
      <c r="K846" s="19" t="n" hidden="false">
        <f>I846+J846</f>
        <v>1</v>
      </c>
      <c r="L846" s="19" t="n" hidden="false">
        <f>ROUND(H846*I846,2)</f>
        <v>1</v>
      </c>
      <c r="M846" s="19" t="n" hidden="false">
        <v/>
      </c>
      <c r="N846" s="19" t="n" hidden="false">
        <f>L846+M846</f>
        <v>1</v>
      </c>
    </row>
    <row r="847" customFormat="false" hidden="false" outlineLevel="0" collapsed="false">
      <c r="A847" s="18" t="inlineStr">
        <is>
          <t xml:space="preserve">1.1.1.2.1.1.2.6.7</t>
        </is>
      </c>
      <c r="B847" s="18" t="inlineStr">
        <is>
          <t xml:space="preserve"/>
        </is>
      </c>
      <c r="C847" s="22" t="inlineStr">
        <is>
          <t xml:space="preserve">Щит силовой (в соответствии со схемой)_ / МЭЛ</t>
        </is>
      </c>
      <c r="D847" s="7" t="inlineStr">
        <is>
          <t xml:space="preserve">ЩАО5/1.0 ЩРн-18-350х300х120-IP31 mb11-18n EKF</t>
        </is>
      </c>
      <c r="E847" s="7" t="inlineStr">
        <is>
          <t xml:space="preserve"/>
        </is>
      </c>
      <c r="F847" s="7" t="inlineStr">
        <is>
          <t xml:space="preserve">ШТ</t>
        </is>
      </c>
      <c r="G847" s="7" t="inlineStr">
        <is>
          <t xml:space="preserve">1</t>
        </is>
      </c>
      <c r="H847" s="8" t="n">
        <v>1</v>
      </c>
      <c r="I847" s="23" t="n" hidden="false">
        <v>1</v>
      </c>
      <c r="J847" s="19" t="n" hidden="false">
        <v/>
      </c>
      <c r="K847" s="19" t="n" hidden="false">
        <f>I847+J847</f>
        <v>1</v>
      </c>
      <c r="L847" s="19" t="n" hidden="false">
        <f>ROUND(H847*I847,2)</f>
        <v>1</v>
      </c>
      <c r="M847" s="19" t="n" hidden="false">
        <v/>
      </c>
      <c r="N847" s="19" t="n" hidden="false">
        <f>L847+M847</f>
        <v>1</v>
      </c>
    </row>
    <row r="848" customFormat="false" hidden="false" outlineLevel="0" collapsed="false">
      <c r="A848" s="14" t="inlineStr">
        <is>
          <t xml:space="preserve">1.1.1.2.1.1.3</t>
        </is>
      </c>
      <c r="B848" s="14" t="inlineStr">
        <is>
          <t xml:space="preserve"/>
        </is>
      </c>
      <c r="C848" s="14" t="inlineStr">
        <is>
          <t xml:space="preserve">Прокладка кабеля</t>
        </is>
      </c>
      <c r="D848" s="6" t="inlineStr">
        <is>
          <t xml:space="preserve"/>
        </is>
      </c>
      <c r="E848" s="6" t="inlineStr">
        <is>
          <t xml:space="preserve"/>
        </is>
      </c>
      <c r="F848" s="6" t="inlineStr">
        <is>
          <t xml:space="preserve"/>
        </is>
      </c>
      <c r="G848" s="6" t="inlineStr">
        <is>
          <t xml:space="preserve"/>
        </is>
      </c>
      <c r="H848" s="15" t="n">
        <v/>
      </c>
      <c r="I848" s="16" t="n" hidden="false">
        <v/>
      </c>
      <c r="J848" s="16" t="n" hidden="false">
        <v/>
      </c>
      <c r="K848" s="16" t="n" hidden="false">
        <v/>
      </c>
      <c r="L848" s="16" t="n" hidden="false">
        <f>L849+L852+L855+L862+L870+L873+L875+L878+L881+L884+L886+L890+L893+L899+L905+L911+L914+L917</f>
        <v>11513638.98</v>
      </c>
      <c r="M848" s="16" t="n" hidden="false">
        <f>M849+M852+M855+M862+M870+M873+M875+M878+M881+M884+M886+M890+M893+M899+M905+M911+M914+M917</f>
        <v>10252317.2</v>
      </c>
      <c r="N848" s="16" t="n" hidden="false">
        <f>N849+N852+N855+N862+N870+N873+N875+N878+N881+N884+N886+N890+N893+N899+N905+N911+N914+N917</f>
        <v>21765956.18</v>
      </c>
    </row>
    <row r="849" customFormat="false" hidden="false" outlineLevel="0" collapsed="false">
      <c r="A849" s="18" t="inlineStr">
        <is>
          <t xml:space="preserve">1.1.1.2.1.1.3.1</t>
        </is>
      </c>
      <c r="B849" s="18" t="inlineStr">
        <is>
          <t xml:space="preserve"/>
        </is>
      </c>
      <c r="C849" s="18" t="inlineStr">
        <is>
          <t xml:space="preserve">Затяжка кабеля, провода в трубу / 1,5-6 мм</t>
        </is>
      </c>
      <c r="D849" s="7" t="inlineStr">
        <is>
          <t xml:space="preserve">ЭО
Поставщики: ООО "Богословский кабельный завод", Акционерное общество "Электрокабель" Кольчугинский завод"</t>
        </is>
      </c>
      <c r="E849" s="7" t="inlineStr">
        <is>
          <t xml:space="preserve">Выгружается из БО по объектам BIM-КЦ</t>
        </is>
      </c>
      <c r="F849" s="7" t="inlineStr">
        <is>
          <t xml:space="preserve">ПОГ М</t>
        </is>
      </c>
      <c r="G849" s="7" t="inlineStr">
        <is>
          <t xml:space="preserve">1</t>
        </is>
      </c>
      <c r="H849" s="8" t="n">
        <v>1144</v>
      </c>
      <c r="I849" s="19" t="n" hidden="false">
        <f>ROUND((L850+L851)/H849,2)</f>
        <v>60.73</v>
      </c>
      <c r="J849" s="20" t="n" hidden="false">
        <v>120.8</v>
      </c>
      <c r="K849" s="19" t="n" hidden="false">
        <f>I849+J849</f>
        <v>181.53</v>
      </c>
      <c r="L849" s="19" t="n" hidden="false">
        <f>ROUND(H849*I849,2)</f>
        <v>69475.12</v>
      </c>
      <c r="M849" s="19" t="n" hidden="false">
        <f>ROUND(H849*J849,2)</f>
        <v>138195.2</v>
      </c>
      <c r="N849" s="19" t="n" hidden="false">
        <f>L849+M849</f>
        <v>207670.32</v>
      </c>
    </row>
    <row r="850" customFormat="false" hidden="false" outlineLevel="0" collapsed="false">
      <c r="A850" s="18" t="inlineStr">
        <is>
          <t xml:space="preserve">1.1.1.2.1.1.3.1.1</t>
        </is>
      </c>
      <c r="B850" s="18" t="inlineStr">
        <is>
          <t xml:space="preserve"/>
        </is>
      </c>
      <c r="C850" s="22" t="inlineStr">
        <is>
          <t xml:space="preserve">Кабель силовой ВВГнг(A)-FRLS 3х1,5мм2, 660В</t>
        </is>
      </c>
      <c r="D850" s="7" t="inlineStr">
        <is>
          <t xml:space="preserve"/>
        </is>
      </c>
      <c r="E850" s="7" t="inlineStr">
        <is>
          <t xml:space="preserve"/>
        </is>
      </c>
      <c r="F850" s="7" t="inlineStr">
        <is>
          <t xml:space="preserve">М</t>
        </is>
      </c>
      <c r="G850" s="7" t="inlineStr">
        <is>
          <t xml:space="preserve">1</t>
        </is>
      </c>
      <c r="H850" s="8" t="n">
        <v>449</v>
      </c>
      <c r="I850" s="23" t="n" hidden="false">
        <v>64</v>
      </c>
      <c r="J850" s="19" t="n" hidden="false">
        <v/>
      </c>
      <c r="K850" s="19" t="n" hidden="false">
        <f>I850+J850</f>
        <v>64</v>
      </c>
      <c r="L850" s="19" t="n" hidden="false">
        <f>ROUND(H850*I850,2)</f>
        <v>28736</v>
      </c>
      <c r="M850" s="19" t="n" hidden="false">
        <v/>
      </c>
      <c r="N850" s="19" t="n" hidden="false">
        <f>L850+M850</f>
        <v>28736</v>
      </c>
    </row>
    <row r="851" customFormat="false" hidden="false" outlineLevel="0" collapsed="false">
      <c r="A851" s="18" t="inlineStr">
        <is>
          <t xml:space="preserve">1.1.1.2.1.1.3.1.2</t>
        </is>
      </c>
      <c r="B851" s="18" t="inlineStr">
        <is>
          <t xml:space="preserve"/>
        </is>
      </c>
      <c r="C851" s="22" t="inlineStr">
        <is>
          <t xml:space="preserve">Кабель силовой ВВГнг(A)-LSLTx 3х1,5мм2, 660В</t>
        </is>
      </c>
      <c r="D851" s="7" t="inlineStr">
        <is>
          <t xml:space="preserve"/>
        </is>
      </c>
      <c r="E851" s="7" t="inlineStr">
        <is>
          <t xml:space="preserve"/>
        </is>
      </c>
      <c r="F851" s="7" t="inlineStr">
        <is>
          <t xml:space="preserve">М</t>
        </is>
      </c>
      <c r="G851" s="7" t="inlineStr">
        <is>
          <t xml:space="preserve">1</t>
        </is>
      </c>
      <c r="H851" s="8" t="n">
        <v>695</v>
      </c>
      <c r="I851" s="23" t="n" hidden="false">
        <v>58.61</v>
      </c>
      <c r="J851" s="19" t="n" hidden="false">
        <v/>
      </c>
      <c r="K851" s="19" t="n" hidden="false">
        <f>I851+J851</f>
        <v>58.61</v>
      </c>
      <c r="L851" s="19" t="n" hidden="false">
        <f>ROUND(H851*I851,2)</f>
        <v>40733.95</v>
      </c>
      <c r="M851" s="19" t="n" hidden="false">
        <v/>
      </c>
      <c r="N851" s="19" t="n" hidden="false">
        <f>L851+M851</f>
        <v>40733.95</v>
      </c>
    </row>
    <row r="852" customFormat="false" hidden="false" outlineLevel="0" collapsed="false">
      <c r="A852" s="18" t="inlineStr">
        <is>
          <t xml:space="preserve">1.1.1.2.1.1.3.2</t>
        </is>
      </c>
      <c r="B852" s="18" t="inlineStr">
        <is>
          <t xml:space="preserve"/>
        </is>
      </c>
      <c r="C852" s="18" t="inlineStr">
        <is>
          <t xml:space="preserve">Затяжка кабеля, провода в трубу / 7-17 мм</t>
        </is>
      </c>
      <c r="D852" s="7" t="inlineStr">
        <is>
          <t xml:space="preserve">ЭО
Поставщики: ООО "Богословский кабельный завод", Акционерное общество "Электрокабель" Кольчугинский завод"</t>
        </is>
      </c>
      <c r="E852" s="7" t="inlineStr">
        <is>
          <t xml:space="preserve">Выгружается из БО по объектам BIM-КЦ</t>
        </is>
      </c>
      <c r="F852" s="7" t="inlineStr">
        <is>
          <t xml:space="preserve">ПОГ М</t>
        </is>
      </c>
      <c r="G852" s="7" t="inlineStr">
        <is>
          <t xml:space="preserve">1</t>
        </is>
      </c>
      <c r="H852" s="8" t="n">
        <v>595</v>
      </c>
      <c r="I852" s="19" t="n" hidden="false">
        <f>ROUND((L853+L854)/H852,2)</f>
        <v>86.83</v>
      </c>
      <c r="J852" s="20" t="n" hidden="false">
        <v>152.8</v>
      </c>
      <c r="K852" s="19" t="n" hidden="false">
        <f>I852+J852</f>
        <v>239.63</v>
      </c>
      <c r="L852" s="19" t="n" hidden="false">
        <f>ROUND(H852*I852,2)</f>
        <v>51663.85</v>
      </c>
      <c r="M852" s="19" t="n" hidden="false">
        <f>ROUND(H852*J852,2)</f>
        <v>90916</v>
      </c>
      <c r="N852" s="19" t="n" hidden="false">
        <f>L852+M852</f>
        <v>142579.85</v>
      </c>
    </row>
    <row r="853" customFormat="false" hidden="false" outlineLevel="0" collapsed="false">
      <c r="A853" s="18" t="inlineStr">
        <is>
          <t xml:space="preserve">1.1.1.2.1.1.3.2.1</t>
        </is>
      </c>
      <c r="B853" s="18" t="inlineStr">
        <is>
          <t xml:space="preserve"/>
        </is>
      </c>
      <c r="C853" s="22" t="inlineStr">
        <is>
          <t xml:space="preserve">Кабель силовой ВВГнг(A)-FRLS 3х2,5мм2, 660В</t>
        </is>
      </c>
      <c r="D853" s="7" t="inlineStr">
        <is>
          <t xml:space="preserve"/>
        </is>
      </c>
      <c r="E853" s="7" t="inlineStr">
        <is>
          <t xml:space="preserve"/>
        </is>
      </c>
      <c r="F853" s="7" t="inlineStr">
        <is>
          <t xml:space="preserve">М</t>
        </is>
      </c>
      <c r="G853" s="7" t="inlineStr">
        <is>
          <t xml:space="preserve">1</t>
        </is>
      </c>
      <c r="H853" s="8" t="n">
        <v>295</v>
      </c>
      <c r="I853" s="23" t="n" hidden="false">
        <v>107.26</v>
      </c>
      <c r="J853" s="19" t="n" hidden="false">
        <v/>
      </c>
      <c r="K853" s="19" t="n" hidden="false">
        <f>I853+J853</f>
        <v>107.26</v>
      </c>
      <c r="L853" s="19" t="n" hidden="false">
        <f>ROUND(H853*I853,2)</f>
        <v>31641.7</v>
      </c>
      <c r="M853" s="19" t="n" hidden="false">
        <v/>
      </c>
      <c r="N853" s="19" t="n" hidden="false">
        <f>L853+M853</f>
        <v>31641.7</v>
      </c>
    </row>
    <row r="854" customFormat="false" hidden="false" outlineLevel="0" collapsed="false">
      <c r="A854" s="18" t="inlineStr">
        <is>
          <t xml:space="preserve">1.1.1.2.1.1.3.2.2</t>
        </is>
      </c>
      <c r="B854" s="18" t="inlineStr">
        <is>
          <t xml:space="preserve"/>
        </is>
      </c>
      <c r="C854" s="22" t="inlineStr">
        <is>
          <t xml:space="preserve">Кабель силовой ВВГнг(A)-LSLTx 3х2,5мм2, 660В</t>
        </is>
      </c>
      <c r="D854" s="7" t="inlineStr">
        <is>
          <t xml:space="preserve"/>
        </is>
      </c>
      <c r="E854" s="7" t="inlineStr">
        <is>
          <t xml:space="preserve"/>
        </is>
      </c>
      <c r="F854" s="7" t="inlineStr">
        <is>
          <t xml:space="preserve">М</t>
        </is>
      </c>
      <c r="G854" s="7" t="inlineStr">
        <is>
          <t xml:space="preserve">1</t>
        </is>
      </c>
      <c r="H854" s="8" t="n">
        <v>300</v>
      </c>
      <c r="I854" s="23" t="n" hidden="false">
        <v>66.74</v>
      </c>
      <c r="J854" s="19" t="n" hidden="false">
        <v/>
      </c>
      <c r="K854" s="19" t="n" hidden="false">
        <f>I854+J854</f>
        <v>66.74</v>
      </c>
      <c r="L854" s="19" t="n" hidden="false">
        <f>ROUND(H854*I854,2)</f>
        <v>20022</v>
      </c>
      <c r="M854" s="19" t="n" hidden="false">
        <v/>
      </c>
      <c r="N854" s="19" t="n" hidden="false">
        <f>L854+M854</f>
        <v>20022</v>
      </c>
    </row>
    <row r="855" customFormat="false" hidden="false" outlineLevel="0" collapsed="false">
      <c r="A855" s="18" t="inlineStr">
        <is>
          <t xml:space="preserve">1.1.1.2.1.1.3.3</t>
        </is>
      </c>
      <c r="B855" s="18" t="inlineStr">
        <is>
          <t xml:space="preserve"/>
        </is>
      </c>
      <c r="C855" s="18" t="inlineStr">
        <is>
          <t xml:space="preserve">Затяжка кабеля, провода в трубу / 7-17 мм</t>
        </is>
      </c>
      <c r="D855" s="7" t="inlineStr">
        <is>
          <t xml:space="preserve">ЭМ
Поставщики: ООО "Богословский кабельный завод", Акционерное общество "Электрокабель" Кольчугинский завод"</t>
        </is>
      </c>
      <c r="E855" s="7" t="inlineStr">
        <is>
          <t xml:space="preserve">Выгружается из БО по объектам BIM-КЦ</t>
        </is>
      </c>
      <c r="F855" s="7" t="inlineStr">
        <is>
          <t xml:space="preserve">ПОГ М</t>
        </is>
      </c>
      <c r="G855" s="7" t="inlineStr">
        <is>
          <t xml:space="preserve">1</t>
        </is>
      </c>
      <c r="H855" s="8" t="n">
        <v>16962</v>
      </c>
      <c r="I855" s="19" t="n" hidden="false">
        <f>ROUND((L856+L857+L858+L859+L860+L861)/H855,2)</f>
        <v>117.12</v>
      </c>
      <c r="J855" s="20" t="n" hidden="false">
        <v>152.8</v>
      </c>
      <c r="K855" s="19" t="n" hidden="false">
        <f>I855+J855</f>
        <v>269.92</v>
      </c>
      <c r="L855" s="19" t="n" hidden="false">
        <f>ROUND(H855*I855,2)</f>
        <v>1986589.44</v>
      </c>
      <c r="M855" s="19" t="n" hidden="false">
        <f>ROUND(H855*J855,2)</f>
        <v>2591793.6</v>
      </c>
      <c r="N855" s="19" t="n" hidden="false">
        <f>L855+M855</f>
        <v>4578383.04</v>
      </c>
    </row>
    <row r="856" customFormat="false" hidden="false" outlineLevel="0" collapsed="false">
      <c r="A856" s="18" t="inlineStr">
        <is>
          <t xml:space="preserve">1.1.1.2.1.1.3.3.1</t>
        </is>
      </c>
      <c r="B856" s="18" t="inlineStr">
        <is>
          <t xml:space="preserve"/>
        </is>
      </c>
      <c r="C856" s="22" t="inlineStr">
        <is>
          <t xml:space="preserve">Кабель силовой ВВГнг(A)-FRLS 3х2,5мм2, 660В</t>
        </is>
      </c>
      <c r="D856" s="7" t="inlineStr">
        <is>
          <t xml:space="preserve"/>
        </is>
      </c>
      <c r="E856" s="7" t="inlineStr">
        <is>
          <t xml:space="preserve"/>
        </is>
      </c>
      <c r="F856" s="7" t="inlineStr">
        <is>
          <t xml:space="preserve">М</t>
        </is>
      </c>
      <c r="G856" s="7" t="inlineStr">
        <is>
          <t xml:space="preserve">1</t>
        </is>
      </c>
      <c r="H856" s="8" t="n">
        <v>540</v>
      </c>
      <c r="I856" s="23" t="n" hidden="false">
        <v>107.26</v>
      </c>
      <c r="J856" s="19" t="n" hidden="false">
        <v/>
      </c>
      <c r="K856" s="19" t="n" hidden="false">
        <f>I856+J856</f>
        <v>107.26</v>
      </c>
      <c r="L856" s="19" t="n" hidden="false">
        <f>ROUND(H856*I856,2)</f>
        <v>57920.4</v>
      </c>
      <c r="M856" s="19" t="n" hidden="false">
        <v/>
      </c>
      <c r="N856" s="19" t="n" hidden="false">
        <f>L856+M856</f>
        <v>57920.4</v>
      </c>
    </row>
    <row r="857" customFormat="false" hidden="false" outlineLevel="0" collapsed="false">
      <c r="A857" s="18" t="inlineStr">
        <is>
          <t xml:space="preserve">1.1.1.2.1.1.3.3.2</t>
        </is>
      </c>
      <c r="B857" s="18" t="inlineStr">
        <is>
          <t xml:space="preserve"/>
        </is>
      </c>
      <c r="C857" s="22" t="inlineStr">
        <is>
          <t xml:space="preserve">Кабель силовой ВВГнг(A)-LSLTx 5х2,5мм2, 660В</t>
        </is>
      </c>
      <c r="D857" s="7" t="inlineStr">
        <is>
          <t xml:space="preserve"/>
        </is>
      </c>
      <c r="E857" s="7" t="inlineStr">
        <is>
          <t xml:space="preserve"/>
        </is>
      </c>
      <c r="F857" s="7" t="inlineStr">
        <is>
          <t xml:space="preserve">М</t>
        </is>
      </c>
      <c r="G857" s="7" t="inlineStr">
        <is>
          <t xml:space="preserve">1</t>
        </is>
      </c>
      <c r="H857" s="8" t="n">
        <v>2954</v>
      </c>
      <c r="I857" s="23" t="n" hidden="false">
        <v>153.21</v>
      </c>
      <c r="J857" s="19" t="n" hidden="false">
        <v/>
      </c>
      <c r="K857" s="19" t="n" hidden="false">
        <f>I857+J857</f>
        <v>153.21</v>
      </c>
      <c r="L857" s="19" t="n" hidden="false">
        <f>ROUND(H857*I857,2)</f>
        <v>452582.34</v>
      </c>
      <c r="M857" s="19" t="n" hidden="false">
        <v/>
      </c>
      <c r="N857" s="19" t="n" hidden="false">
        <f>L857+M857</f>
        <v>452582.34</v>
      </c>
    </row>
    <row r="858" customFormat="false" hidden="false" outlineLevel="0" collapsed="false">
      <c r="A858" s="18" t="inlineStr">
        <is>
          <t xml:space="preserve">1.1.1.2.1.1.3.3.3</t>
        </is>
      </c>
      <c r="B858" s="18" t="inlineStr">
        <is>
          <t xml:space="preserve"/>
        </is>
      </c>
      <c r="C858" s="22" t="inlineStr">
        <is>
          <t xml:space="preserve">Кабель силовой ВВГнг(A)-FRLSLTx 3х4мм2, 660В</t>
        </is>
      </c>
      <c r="D858" s="7" t="inlineStr">
        <is>
          <t xml:space="preserve"/>
        </is>
      </c>
      <c r="E858" s="7" t="inlineStr">
        <is>
          <t xml:space="preserve"/>
        </is>
      </c>
      <c r="F858" s="7" t="inlineStr">
        <is>
          <t xml:space="preserve">М</t>
        </is>
      </c>
      <c r="G858" s="7" t="inlineStr">
        <is>
          <t xml:space="preserve">1</t>
        </is>
      </c>
      <c r="H858" s="8" t="n">
        <v>432</v>
      </c>
      <c r="I858" s="23" t="n" hidden="false">
        <v>199.59</v>
      </c>
      <c r="J858" s="19" t="n" hidden="false">
        <v/>
      </c>
      <c r="K858" s="19" t="n" hidden="false">
        <f>I858+J858</f>
        <v>199.59</v>
      </c>
      <c r="L858" s="19" t="n" hidden="false">
        <f>ROUND(H858*I858,2)</f>
        <v>86222.88</v>
      </c>
      <c r="M858" s="19" t="n" hidden="false">
        <v/>
      </c>
      <c r="N858" s="19" t="n" hidden="false">
        <f>L858+M858</f>
        <v>86222.88</v>
      </c>
    </row>
    <row r="859" customFormat="false" hidden="false" outlineLevel="0" collapsed="false">
      <c r="A859" s="18" t="inlineStr">
        <is>
          <t xml:space="preserve">1.1.1.2.1.1.3.3.4</t>
        </is>
      </c>
      <c r="B859" s="18" t="inlineStr">
        <is>
          <t xml:space="preserve"/>
        </is>
      </c>
      <c r="C859" s="22" t="inlineStr">
        <is>
          <t xml:space="preserve">Кабель силовой ВВГнг(A)-FRLSLTx 5х2,5мм2, 660В</t>
        </is>
      </c>
      <c r="D859" s="7" t="inlineStr">
        <is>
          <t xml:space="preserve"/>
        </is>
      </c>
      <c r="E859" s="7" t="inlineStr">
        <is>
          <t xml:space="preserve"/>
        </is>
      </c>
      <c r="F859" s="7" t="inlineStr">
        <is>
          <t xml:space="preserve">М</t>
        </is>
      </c>
      <c r="G859" s="7" t="inlineStr">
        <is>
          <t xml:space="preserve">1</t>
        </is>
      </c>
      <c r="H859" s="8" t="n">
        <v>4936</v>
      </c>
      <c r="I859" s="23" t="n" hidden="false">
        <v>158.06</v>
      </c>
      <c r="J859" s="19" t="n" hidden="false">
        <v/>
      </c>
      <c r="K859" s="19" t="n" hidden="false">
        <f>I859+J859</f>
        <v>158.06</v>
      </c>
      <c r="L859" s="19" t="n" hidden="false">
        <f>ROUND(H859*I859,2)</f>
        <v>780184.16</v>
      </c>
      <c r="M859" s="19" t="n" hidden="false">
        <v/>
      </c>
      <c r="N859" s="19" t="n" hidden="false">
        <f>L859+M859</f>
        <v>780184.16</v>
      </c>
    </row>
    <row r="860" customFormat="false" hidden="false" outlineLevel="0" collapsed="false">
      <c r="A860" s="18" t="inlineStr">
        <is>
          <t xml:space="preserve">1.1.1.2.1.1.3.3.5</t>
        </is>
      </c>
      <c r="B860" s="18" t="inlineStr">
        <is>
          <t xml:space="preserve"/>
        </is>
      </c>
      <c r="C860" s="22" t="inlineStr">
        <is>
          <t xml:space="preserve">Кабель силовой ВВГнг(A)-LSLTx 3х2,5мм2, 660В</t>
        </is>
      </c>
      <c r="D860" s="7" t="inlineStr">
        <is>
          <t xml:space="preserve"/>
        </is>
      </c>
      <c r="E860" s="7" t="inlineStr">
        <is>
          <t xml:space="preserve"/>
        </is>
      </c>
      <c r="F860" s="7" t="inlineStr">
        <is>
          <t xml:space="preserve">М</t>
        </is>
      </c>
      <c r="G860" s="7" t="inlineStr">
        <is>
          <t xml:space="preserve">1</t>
        </is>
      </c>
      <c r="H860" s="8" t="n">
        <v>7506</v>
      </c>
      <c r="I860" s="23" t="n" hidden="false">
        <v>66.74</v>
      </c>
      <c r="J860" s="19" t="n" hidden="false">
        <v/>
      </c>
      <c r="K860" s="19" t="n" hidden="false">
        <f>I860+J860</f>
        <v>66.74</v>
      </c>
      <c r="L860" s="19" t="n" hidden="false">
        <f>ROUND(H860*I860,2)</f>
        <v>500950.44</v>
      </c>
      <c r="M860" s="19" t="n" hidden="false">
        <v/>
      </c>
      <c r="N860" s="19" t="n" hidden="false">
        <f>L860+M860</f>
        <v>500950.44</v>
      </c>
    </row>
    <row r="861" customFormat="false" hidden="false" outlineLevel="0" collapsed="false">
      <c r="A861" s="18" t="inlineStr">
        <is>
          <t xml:space="preserve">1.1.1.2.1.1.3.3.6</t>
        </is>
      </c>
      <c r="B861" s="18" t="inlineStr">
        <is>
          <t xml:space="preserve"/>
        </is>
      </c>
      <c r="C861" s="22" t="inlineStr">
        <is>
          <t xml:space="preserve">Кабель силовой ВВГнг(A)-LSLTx 3х4мм2, 1000В</t>
        </is>
      </c>
      <c r="D861" s="7" t="inlineStr">
        <is>
          <t xml:space="preserve"/>
        </is>
      </c>
      <c r="E861" s="7" t="inlineStr">
        <is>
          <t xml:space="preserve"/>
        </is>
      </c>
      <c r="F861" s="7" t="inlineStr">
        <is>
          <t xml:space="preserve">М</t>
        </is>
      </c>
      <c r="G861" s="7" t="inlineStr">
        <is>
          <t xml:space="preserve">1</t>
        </is>
      </c>
      <c r="H861" s="8" t="n">
        <v>594</v>
      </c>
      <c r="I861" s="20" t="n" hidden="false">
        <v>183</v>
      </c>
      <c r="J861" s="19" t="n" hidden="false">
        <v/>
      </c>
      <c r="K861" s="19" t="n" hidden="false">
        <f>I861+J861</f>
        <v>183</v>
      </c>
      <c r="L861" s="19" t="n" hidden="false">
        <f>ROUND(H861*I861,2)</f>
        <v>108702</v>
      </c>
      <c r="M861" s="19" t="n" hidden="false">
        <v/>
      </c>
      <c r="N861" s="19" t="n" hidden="false">
        <f>L861+M861</f>
        <v>108702</v>
      </c>
    </row>
    <row r="862" customFormat="false" hidden="false" outlineLevel="0" collapsed="false">
      <c r="A862" s="18" t="inlineStr">
        <is>
          <t xml:space="preserve">1.1.1.2.1.1.3.4</t>
        </is>
      </c>
      <c r="B862" s="18" t="inlineStr">
        <is>
          <t xml:space="preserve"/>
        </is>
      </c>
      <c r="C862" s="18" t="inlineStr">
        <is>
          <t xml:space="preserve">Затяжка кабеля, провода в трубу / 18-39 мм</t>
        </is>
      </c>
      <c r="D862" s="7" t="inlineStr">
        <is>
          <t xml:space="preserve">ЭМ
Поставщики: ООО "Богословский кабельный завод", Акционерное общество "Электрокабель" Кольчугинский завод"</t>
        </is>
      </c>
      <c r="E862" s="7" t="inlineStr">
        <is>
          <t xml:space="preserve">Выгружается из БО по объектам BIM-КЦ</t>
        </is>
      </c>
      <c r="F862" s="7" t="inlineStr">
        <is>
          <t xml:space="preserve">ПОГ М</t>
        </is>
      </c>
      <c r="G862" s="7" t="inlineStr">
        <is>
          <t xml:space="preserve">1</t>
        </is>
      </c>
      <c r="H862" s="8" t="n">
        <v>4024</v>
      </c>
      <c r="I862" s="19" t="n" hidden="false">
        <f>ROUND((L863+L864+L865+L866+L867+L868+L869)/H862,2)</f>
        <v>232.83</v>
      </c>
      <c r="J862" s="20" t="n" hidden="false">
        <v>252.8</v>
      </c>
      <c r="K862" s="19" t="n" hidden="false">
        <f>I862+J862</f>
        <v>485.63</v>
      </c>
      <c r="L862" s="19" t="n" hidden="false">
        <f>ROUND(H862*I862,2)</f>
        <v>936907.92</v>
      </c>
      <c r="M862" s="19" t="n" hidden="false">
        <f>ROUND(H862*J862,2)</f>
        <v>1017267.2</v>
      </c>
      <c r="N862" s="19" t="n" hidden="false">
        <f>L862+M862</f>
        <v>1954175.12</v>
      </c>
    </row>
    <row r="863" customFormat="false" hidden="false" outlineLevel="0" collapsed="false">
      <c r="A863" s="18" t="inlineStr">
        <is>
          <t xml:space="preserve">1.1.1.2.1.1.3.4.1</t>
        </is>
      </c>
      <c r="B863" s="18" t="inlineStr">
        <is>
          <t xml:space="preserve"/>
        </is>
      </c>
      <c r="C863" s="22" t="inlineStr">
        <is>
          <t xml:space="preserve">Кабель силовой ВВГнг(A)-FRLS 3х6мм2, 660В</t>
        </is>
      </c>
      <c r="D863" s="7" t="inlineStr">
        <is>
          <t xml:space="preserve"/>
        </is>
      </c>
      <c r="E863" s="7" t="inlineStr">
        <is>
          <t xml:space="preserve"/>
        </is>
      </c>
      <c r="F863" s="7" t="inlineStr">
        <is>
          <t xml:space="preserve">М</t>
        </is>
      </c>
      <c r="G863" s="7" t="inlineStr">
        <is>
          <t xml:space="preserve">1</t>
        </is>
      </c>
      <c r="H863" s="8" t="n">
        <v>324</v>
      </c>
      <c r="I863" s="23" t="n" hidden="false">
        <v>183.71</v>
      </c>
      <c r="J863" s="19" t="n" hidden="false">
        <v/>
      </c>
      <c r="K863" s="19" t="n" hidden="false">
        <f>I863+J863</f>
        <v>183.71</v>
      </c>
      <c r="L863" s="19" t="n" hidden="false">
        <f>ROUND(H863*I863,2)</f>
        <v>59522.04</v>
      </c>
      <c r="M863" s="19" t="n" hidden="false">
        <v/>
      </c>
      <c r="N863" s="19" t="n" hidden="false">
        <f>L863+M863</f>
        <v>59522.04</v>
      </c>
    </row>
    <row r="864" customFormat="false" hidden="false" outlineLevel="0" collapsed="false">
      <c r="A864" s="18" t="inlineStr">
        <is>
          <t xml:space="preserve">1.1.1.2.1.1.3.4.2</t>
        </is>
      </c>
      <c r="B864" s="18" t="inlineStr">
        <is>
          <t xml:space="preserve"/>
        </is>
      </c>
      <c r="C864" s="22" t="inlineStr">
        <is>
          <t xml:space="preserve">Кабель силовой ВВГнг(A)-LS 3х10мм2, 660В</t>
        </is>
      </c>
      <c r="D864" s="7" t="inlineStr">
        <is>
          <t xml:space="preserve"/>
        </is>
      </c>
      <c r="E864" s="7" t="inlineStr">
        <is>
          <t xml:space="preserve"/>
        </is>
      </c>
      <c r="F864" s="7" t="inlineStr">
        <is>
          <t xml:space="preserve">М</t>
        </is>
      </c>
      <c r="G864" s="7" t="inlineStr">
        <is>
          <t xml:space="preserve">1</t>
        </is>
      </c>
      <c r="H864" s="8" t="n">
        <v>389</v>
      </c>
      <c r="I864" s="23" t="n" hidden="false">
        <v>316.75</v>
      </c>
      <c r="J864" s="19" t="n" hidden="false">
        <v/>
      </c>
      <c r="K864" s="19" t="n" hidden="false">
        <f>I864+J864</f>
        <v>316.75</v>
      </c>
      <c r="L864" s="19" t="n" hidden="false">
        <f>ROUND(H864*I864,2)</f>
        <v>123215.75</v>
      </c>
      <c r="M864" s="19" t="n" hidden="false">
        <v/>
      </c>
      <c r="N864" s="19" t="n" hidden="false">
        <f>L864+M864</f>
        <v>123215.75</v>
      </c>
    </row>
    <row r="865" customFormat="false" hidden="false" outlineLevel="0" collapsed="false">
      <c r="A865" s="18" t="inlineStr">
        <is>
          <t xml:space="preserve">1.1.1.2.1.1.3.4.3</t>
        </is>
      </c>
      <c r="B865" s="18" t="inlineStr">
        <is>
          <t xml:space="preserve"/>
        </is>
      </c>
      <c r="C865" s="22" t="inlineStr">
        <is>
          <t xml:space="preserve">Кабель силовой ВВГнг(A)-FRLSLTx 5х4мм2, 660В</t>
        </is>
      </c>
      <c r="D865" s="7" t="inlineStr">
        <is>
          <t xml:space="preserve"/>
        </is>
      </c>
      <c r="E865" s="7" t="inlineStr">
        <is>
          <t xml:space="preserve"/>
        </is>
      </c>
      <c r="F865" s="7" t="inlineStr">
        <is>
          <t xml:space="preserve">М</t>
        </is>
      </c>
      <c r="G865" s="7" t="inlineStr">
        <is>
          <t xml:space="preserve">1</t>
        </is>
      </c>
      <c r="H865" s="8" t="n">
        <v>335</v>
      </c>
      <c r="I865" s="23" t="n" hidden="false">
        <v>140.79</v>
      </c>
      <c r="J865" s="19" t="n" hidden="false">
        <v/>
      </c>
      <c r="K865" s="19" t="n" hidden="false">
        <f>I865+J865</f>
        <v>140.79</v>
      </c>
      <c r="L865" s="19" t="n" hidden="false">
        <f>ROUND(H865*I865,2)</f>
        <v>47164.65</v>
      </c>
      <c r="M865" s="19" t="n" hidden="false">
        <v/>
      </c>
      <c r="N865" s="19" t="n" hidden="false">
        <f>L865+M865</f>
        <v>47164.65</v>
      </c>
    </row>
    <row r="866" customFormat="false" hidden="false" outlineLevel="0" collapsed="false">
      <c r="A866" s="18" t="inlineStr">
        <is>
          <t xml:space="preserve">1.1.1.2.1.1.3.4.4</t>
        </is>
      </c>
      <c r="B866" s="18" t="inlineStr">
        <is>
          <t xml:space="preserve"/>
        </is>
      </c>
      <c r="C866" s="22" t="inlineStr">
        <is>
          <t xml:space="preserve">Кабель силовой ВВГнг(A)-FRLSLTx 5х6мм2, 660В</t>
        </is>
      </c>
      <c r="D866" s="7" t="inlineStr">
        <is>
          <t xml:space="preserve"/>
        </is>
      </c>
      <c r="E866" s="7" t="inlineStr">
        <is>
          <t xml:space="preserve"/>
        </is>
      </c>
      <c r="F866" s="7" t="inlineStr">
        <is>
          <t xml:space="preserve">М</t>
        </is>
      </c>
      <c r="G866" s="7" t="inlineStr">
        <is>
          <t xml:space="preserve">1</t>
        </is>
      </c>
      <c r="H866" s="8" t="n">
        <v>589</v>
      </c>
      <c r="I866" s="23" t="n" hidden="false">
        <v>341.61</v>
      </c>
      <c r="J866" s="19" t="n" hidden="false">
        <v/>
      </c>
      <c r="K866" s="19" t="n" hidden="false">
        <f>I866+J866</f>
        <v>341.61</v>
      </c>
      <c r="L866" s="19" t="n" hidden="false">
        <f>ROUND(H866*I866,2)</f>
        <v>201208.29</v>
      </c>
      <c r="M866" s="19" t="n" hidden="false">
        <v/>
      </c>
      <c r="N866" s="19" t="n" hidden="false">
        <f>L866+M866</f>
        <v>201208.29</v>
      </c>
    </row>
    <row r="867" customFormat="false" hidden="false" outlineLevel="0" collapsed="false">
      <c r="A867" s="18" t="inlineStr">
        <is>
          <t xml:space="preserve">1.1.1.2.1.1.3.4.5</t>
        </is>
      </c>
      <c r="B867" s="18" t="inlineStr">
        <is>
          <t xml:space="preserve"/>
        </is>
      </c>
      <c r="C867" s="22" t="inlineStr">
        <is>
          <t xml:space="preserve">Кабель силовой ВВГнг(A)-LSLTx 5х4мм2, 660В</t>
        </is>
      </c>
      <c r="D867" s="7" t="inlineStr">
        <is>
          <t xml:space="preserve"/>
        </is>
      </c>
      <c r="E867" s="7" t="inlineStr">
        <is>
          <t xml:space="preserve"/>
        </is>
      </c>
      <c r="F867" s="7" t="inlineStr">
        <is>
          <t xml:space="preserve">М</t>
        </is>
      </c>
      <c r="G867" s="7" t="inlineStr">
        <is>
          <t xml:space="preserve">1</t>
        </is>
      </c>
      <c r="H867" s="8" t="n">
        <v>1172</v>
      </c>
      <c r="I867" s="23" t="n" hidden="false">
        <v>192.91</v>
      </c>
      <c r="J867" s="19" t="n" hidden="false">
        <v/>
      </c>
      <c r="K867" s="19" t="n" hidden="false">
        <f>I867+J867</f>
        <v>192.91</v>
      </c>
      <c r="L867" s="19" t="n" hidden="false">
        <f>ROUND(H867*I867,2)</f>
        <v>226090.52</v>
      </c>
      <c r="M867" s="19" t="n" hidden="false">
        <v/>
      </c>
      <c r="N867" s="19" t="n" hidden="false">
        <f>L867+M867</f>
        <v>226090.52</v>
      </c>
    </row>
    <row r="868" customFormat="false" hidden="false" outlineLevel="0" collapsed="false">
      <c r="A868" s="18" t="inlineStr">
        <is>
          <t xml:space="preserve">1.1.1.2.1.1.3.4.6</t>
        </is>
      </c>
      <c r="B868" s="18" t="inlineStr">
        <is>
          <t xml:space="preserve"/>
        </is>
      </c>
      <c r="C868" s="22" t="inlineStr">
        <is>
          <t xml:space="preserve">Кабель силовой ВВГнг(A)-LSLTx 5х6мм2, 1000В</t>
        </is>
      </c>
      <c r="D868" s="7" t="inlineStr">
        <is>
          <t xml:space="preserve"/>
        </is>
      </c>
      <c r="E868" s="7" t="inlineStr">
        <is>
          <t xml:space="preserve"/>
        </is>
      </c>
      <c r="F868" s="7" t="inlineStr">
        <is>
          <t xml:space="preserve">М</t>
        </is>
      </c>
      <c r="G868" s="7" t="inlineStr">
        <is>
          <t xml:space="preserve">1</t>
        </is>
      </c>
      <c r="H868" s="8" t="n">
        <v>189</v>
      </c>
      <c r="I868" s="20" t="n" hidden="false">
        <v>430</v>
      </c>
      <c r="J868" s="19" t="n" hidden="false">
        <v/>
      </c>
      <c r="K868" s="19" t="n" hidden="false">
        <f>I868+J868</f>
        <v>430</v>
      </c>
      <c r="L868" s="19" t="n" hidden="false">
        <f>ROUND(H868*I868,2)</f>
        <v>81270</v>
      </c>
      <c r="M868" s="19" t="n" hidden="false">
        <v/>
      </c>
      <c r="N868" s="19" t="n" hidden="false">
        <f>L868+M868</f>
        <v>81270</v>
      </c>
    </row>
    <row r="869" customFormat="false" hidden="false" outlineLevel="0" collapsed="false">
      <c r="A869" s="18" t="inlineStr">
        <is>
          <t xml:space="preserve">1.1.1.2.1.1.3.4.7</t>
        </is>
      </c>
      <c r="B869" s="18" t="inlineStr">
        <is>
          <t xml:space="preserve"/>
        </is>
      </c>
      <c r="C869" s="22" t="inlineStr">
        <is>
          <t xml:space="preserve">Кабель силовой ВВГнг(A)-LSLTx 3х6мм2, 660В</t>
        </is>
      </c>
      <c r="D869" s="7" t="inlineStr">
        <is>
          <t xml:space="preserve"/>
        </is>
      </c>
      <c r="E869" s="7" t="inlineStr">
        <is>
          <t xml:space="preserve"/>
        </is>
      </c>
      <c r="F869" s="7" t="inlineStr">
        <is>
          <t xml:space="preserve">М</t>
        </is>
      </c>
      <c r="G869" s="7" t="inlineStr">
        <is>
          <t xml:space="preserve">1</t>
        </is>
      </c>
      <c r="H869" s="8" t="n">
        <v>1026</v>
      </c>
      <c r="I869" s="23" t="n" hidden="false">
        <v>193.4</v>
      </c>
      <c r="J869" s="19" t="n" hidden="false">
        <v/>
      </c>
      <c r="K869" s="19" t="n" hidden="false">
        <f>I869+J869</f>
        <v>193.4</v>
      </c>
      <c r="L869" s="19" t="n" hidden="false">
        <f>ROUND(H869*I869,2)</f>
        <v>198428.4</v>
      </c>
      <c r="M869" s="19" t="n" hidden="false">
        <v/>
      </c>
      <c r="N869" s="19" t="n" hidden="false">
        <f>L869+M869</f>
        <v>198428.4</v>
      </c>
    </row>
    <row r="870" customFormat="false" hidden="false" outlineLevel="0" collapsed="false">
      <c r="A870" s="18" t="inlineStr">
        <is>
          <t xml:space="preserve">1.1.1.2.1.1.3.5</t>
        </is>
      </c>
      <c r="B870" s="18" t="inlineStr">
        <is>
          <t xml:space="preserve"/>
        </is>
      </c>
      <c r="C870" s="18" t="inlineStr">
        <is>
          <t xml:space="preserve">Затяжка кабеля, провода в трубу / 40-69 мм</t>
        </is>
      </c>
      <c r="D870" s="7" t="inlineStr">
        <is>
          <t xml:space="preserve">ЭМ
Поставщики: ООО "Богословский кабельный завод", Акционерное общество "Электрокабель" Кольчугинский завод"</t>
        </is>
      </c>
      <c r="E870" s="7" t="inlineStr">
        <is>
          <t xml:space="preserve">Выгружается из БО по объектам BIM-КЦ</t>
        </is>
      </c>
      <c r="F870" s="7" t="inlineStr">
        <is>
          <t xml:space="preserve">ПОГ М</t>
        </is>
      </c>
      <c r="G870" s="7" t="inlineStr">
        <is>
          <t xml:space="preserve">1</t>
        </is>
      </c>
      <c r="H870" s="8" t="n">
        <v>973</v>
      </c>
      <c r="I870" s="19" t="n" hidden="false">
        <f>ROUND((L871+L872)/H870,2)</f>
        <v>684.15</v>
      </c>
      <c r="J870" s="20" t="n" hidden="false">
        <v>274</v>
      </c>
      <c r="K870" s="19" t="n" hidden="false">
        <f>I870+J870</f>
        <v>958.15</v>
      </c>
      <c r="L870" s="19" t="n" hidden="false">
        <f>ROUND(H870*I870,2)</f>
        <v>665677.95</v>
      </c>
      <c r="M870" s="19" t="n" hidden="false">
        <f>ROUND(H870*J870,2)</f>
        <v>266602</v>
      </c>
      <c r="N870" s="19" t="n" hidden="false">
        <f>L870+M870</f>
        <v>932279.95</v>
      </c>
    </row>
    <row r="871" customFormat="false" hidden="false" outlineLevel="0" collapsed="false">
      <c r="A871" s="18" t="inlineStr">
        <is>
          <t xml:space="preserve">1.1.1.2.1.1.3.5.1</t>
        </is>
      </c>
      <c r="B871" s="18" t="inlineStr">
        <is>
          <t xml:space="preserve"/>
        </is>
      </c>
      <c r="C871" s="22" t="inlineStr">
        <is>
          <t xml:space="preserve">Кабель силовой ВВГнг(A)-FRLS 5х10мм2, 660В</t>
        </is>
      </c>
      <c r="D871" s="7" t="inlineStr">
        <is>
          <t xml:space="preserve"/>
        </is>
      </c>
      <c r="E871" s="7" t="inlineStr">
        <is>
          <t xml:space="preserve"/>
        </is>
      </c>
      <c r="F871" s="7" t="inlineStr">
        <is>
          <t xml:space="preserve">М</t>
        </is>
      </c>
      <c r="G871" s="7" t="inlineStr">
        <is>
          <t xml:space="preserve">1</t>
        </is>
      </c>
      <c r="H871" s="8" t="n">
        <v>157</v>
      </c>
      <c r="I871" s="23" t="n" hidden="false">
        <v>555.01</v>
      </c>
      <c r="J871" s="19" t="n" hidden="false">
        <v/>
      </c>
      <c r="K871" s="19" t="n" hidden="false">
        <f>I871+J871</f>
        <v>555.01</v>
      </c>
      <c r="L871" s="19" t="n" hidden="false">
        <f>ROUND(H871*I871,2)</f>
        <v>87136.57</v>
      </c>
      <c r="M871" s="19" t="n" hidden="false">
        <v/>
      </c>
      <c r="N871" s="19" t="n" hidden="false">
        <f>L871+M871</f>
        <v>87136.57</v>
      </c>
    </row>
    <row r="872" customFormat="false" hidden="false" outlineLevel="0" collapsed="false">
      <c r="A872" s="18" t="inlineStr">
        <is>
          <t xml:space="preserve">1.1.1.2.1.1.3.5.2</t>
        </is>
      </c>
      <c r="B872" s="18" t="inlineStr">
        <is>
          <t xml:space="preserve"/>
        </is>
      </c>
      <c r="C872" s="22" t="inlineStr">
        <is>
          <t xml:space="preserve">Кабель силовой ВВГнг(A)-LSLTx 5х10мм2, 1000В</t>
        </is>
      </c>
      <c r="D872" s="7" t="inlineStr">
        <is>
          <t xml:space="preserve"/>
        </is>
      </c>
      <c r="E872" s="7" t="inlineStr">
        <is>
          <t xml:space="preserve"/>
        </is>
      </c>
      <c r="F872" s="7" t="inlineStr">
        <is>
          <t xml:space="preserve">М</t>
        </is>
      </c>
      <c r="G872" s="7" t="inlineStr">
        <is>
          <t xml:space="preserve">1</t>
        </is>
      </c>
      <c r="H872" s="8" t="n">
        <v>816</v>
      </c>
      <c r="I872" s="20" t="n" hidden="false">
        <v>709</v>
      </c>
      <c r="J872" s="19" t="n" hidden="false">
        <v/>
      </c>
      <c r="K872" s="19" t="n" hidden="false">
        <f>I872+J872</f>
        <v>709</v>
      </c>
      <c r="L872" s="19" t="n" hidden="false">
        <f>ROUND(H872*I872,2)</f>
        <v>578544</v>
      </c>
      <c r="M872" s="19" t="n" hidden="false">
        <v/>
      </c>
      <c r="N872" s="19" t="n" hidden="false">
        <f>L872+M872</f>
        <v>578544</v>
      </c>
    </row>
    <row r="873" customFormat="false" hidden="false" outlineLevel="0" collapsed="false">
      <c r="A873" s="18" t="inlineStr">
        <is>
          <t xml:space="preserve">1.1.1.2.1.1.3.6</t>
        </is>
      </c>
      <c r="B873" s="18" t="inlineStr">
        <is>
          <t xml:space="preserve"/>
        </is>
      </c>
      <c r="C873" s="18" t="inlineStr">
        <is>
          <t xml:space="preserve">Затяжка кабеля, провода в трубу / 70-124 мм</t>
        </is>
      </c>
      <c r="D873" s="7" t="inlineStr">
        <is>
          <t xml:space="preserve">ЭМ
Поставщики: ООО "Богословский кабельный завод", Акционерное общество "Электрокабель" Кольчугинский завод"</t>
        </is>
      </c>
      <c r="E873" s="7" t="inlineStr">
        <is>
          <t xml:space="preserve">Выгружается из БО по объектам BIM-КЦ</t>
        </is>
      </c>
      <c r="F873" s="7" t="inlineStr">
        <is>
          <t xml:space="preserve">ПОГ М</t>
        </is>
      </c>
      <c r="G873" s="7" t="inlineStr">
        <is>
          <t xml:space="preserve">1</t>
        </is>
      </c>
      <c r="H873" s="8" t="n">
        <v>281</v>
      </c>
      <c r="I873" s="19" t="n" hidden="false">
        <f>ROUND((L874)/H873,2)</f>
        <v>907.23</v>
      </c>
      <c r="J873" s="20" t="n" hidden="false">
        <v>393.6</v>
      </c>
      <c r="K873" s="19" t="n" hidden="false">
        <f>I873+J873</f>
        <v>1300.83</v>
      </c>
      <c r="L873" s="19" t="n" hidden="false">
        <f>ROUND(H873*I873,2)</f>
        <v>254931.63</v>
      </c>
      <c r="M873" s="19" t="n" hidden="false">
        <f>ROUND(H873*J873,2)</f>
        <v>110601.6</v>
      </c>
      <c r="N873" s="19" t="n" hidden="false">
        <f>L873+M873</f>
        <v>365533.23</v>
      </c>
    </row>
    <row r="874" customFormat="false" hidden="false" outlineLevel="0" collapsed="false">
      <c r="A874" s="18" t="inlineStr">
        <is>
          <t xml:space="preserve">1.1.1.2.1.1.3.6.1</t>
        </is>
      </c>
      <c r="B874" s="18" t="inlineStr">
        <is>
          <t xml:space="preserve"/>
        </is>
      </c>
      <c r="C874" s="22" t="inlineStr">
        <is>
          <t xml:space="preserve">Кабель силовой ВВГнг(A)-LSLTx 5х16мм2, 660В</t>
        </is>
      </c>
      <c r="D874" s="7" t="inlineStr">
        <is>
          <t xml:space="preserve"/>
        </is>
      </c>
      <c r="E874" s="7" t="inlineStr">
        <is>
          <t xml:space="preserve"/>
        </is>
      </c>
      <c r="F874" s="7" t="inlineStr">
        <is>
          <t xml:space="preserve">М</t>
        </is>
      </c>
      <c r="G874" s="7" t="inlineStr">
        <is>
          <t xml:space="preserve">1</t>
        </is>
      </c>
      <c r="H874" s="8" t="n">
        <v>281</v>
      </c>
      <c r="I874" s="23" t="n" hidden="false">
        <v>907.23</v>
      </c>
      <c r="J874" s="19" t="n" hidden="false">
        <v/>
      </c>
      <c r="K874" s="19" t="n" hidden="false">
        <f>I874+J874</f>
        <v>907.23</v>
      </c>
      <c r="L874" s="19" t="n" hidden="false">
        <f>ROUND(H874*I874,2)</f>
        <v>254931.63</v>
      </c>
      <c r="M874" s="19" t="n" hidden="false">
        <v/>
      </c>
      <c r="N874" s="19" t="n" hidden="false">
        <f>L874+M874</f>
        <v>254931.63</v>
      </c>
    </row>
    <row r="875" customFormat="false" hidden="false" outlineLevel="0" collapsed="false">
      <c r="A875" s="18" t="inlineStr">
        <is>
          <t xml:space="preserve">1.1.1.2.1.1.3.7</t>
        </is>
      </c>
      <c r="B875" s="18" t="inlineStr">
        <is>
          <t xml:space="preserve"/>
        </is>
      </c>
      <c r="C875" s="18" t="inlineStr">
        <is>
          <t xml:space="preserve">Затяжка кабеля, провода в трубу / 125-249 мм</t>
        </is>
      </c>
      <c r="D875" s="7" t="inlineStr">
        <is>
          <t xml:space="preserve">ЭМ
Поставщики: ООО "Богословский кабельный завод", Акционерное общество "Электрокабель" Кольчугинский завод"</t>
        </is>
      </c>
      <c r="E875" s="7" t="inlineStr">
        <is>
          <t xml:space="preserve">Выгружается из БО по объектам BIM-КЦ</t>
        </is>
      </c>
      <c r="F875" s="7" t="inlineStr">
        <is>
          <t xml:space="preserve">ПОГ М</t>
        </is>
      </c>
      <c r="G875" s="7" t="inlineStr">
        <is>
          <t xml:space="preserve">1</t>
        </is>
      </c>
      <c r="H875" s="8" t="n">
        <v>863</v>
      </c>
      <c r="I875" s="19" t="n" hidden="false">
        <f>ROUND((L876+L877)/H875,2)</f>
        <v>1771.27</v>
      </c>
      <c r="J875" s="20" t="n" hidden="false">
        <v>426</v>
      </c>
      <c r="K875" s="19" t="n" hidden="false">
        <f>I875+J875</f>
        <v>2197.27</v>
      </c>
      <c r="L875" s="19" t="n" hidden="false">
        <f>ROUND(H875*I875,2)</f>
        <v>1528606.01</v>
      </c>
      <c r="M875" s="19" t="n" hidden="false">
        <f>ROUND(H875*J875,2)</f>
        <v>367638</v>
      </c>
      <c r="N875" s="19" t="n" hidden="false">
        <f>L875+M875</f>
        <v>1896244.01</v>
      </c>
    </row>
    <row r="876" customFormat="false" hidden="false" outlineLevel="0" collapsed="false">
      <c r="A876" s="18" t="inlineStr">
        <is>
          <t xml:space="preserve">1.1.1.2.1.1.3.7.1</t>
        </is>
      </c>
      <c r="B876" s="18" t="inlineStr">
        <is>
          <t xml:space="preserve"/>
        </is>
      </c>
      <c r="C876" s="22" t="inlineStr">
        <is>
          <t xml:space="preserve">Кабель силовой ВВГнг(A)-LSLTx 5х25мм2, 1000В</t>
        </is>
      </c>
      <c r="D876" s="7" t="inlineStr">
        <is>
          <t xml:space="preserve"/>
        </is>
      </c>
      <c r="E876" s="7" t="inlineStr">
        <is>
          <t xml:space="preserve"/>
        </is>
      </c>
      <c r="F876" s="7" t="inlineStr">
        <is>
          <t xml:space="preserve">М</t>
        </is>
      </c>
      <c r="G876" s="7" t="inlineStr">
        <is>
          <t xml:space="preserve">1</t>
        </is>
      </c>
      <c r="H876" s="8" t="n">
        <v>843</v>
      </c>
      <c r="I876" s="20" t="n" hidden="false">
        <v>1756</v>
      </c>
      <c r="J876" s="19" t="n" hidden="false">
        <v/>
      </c>
      <c r="K876" s="19" t="n" hidden="false">
        <f>I876+J876</f>
        <v>1756</v>
      </c>
      <c r="L876" s="19" t="n" hidden="false">
        <f>ROUND(H876*I876,2)</f>
        <v>1480308</v>
      </c>
      <c r="M876" s="19" t="n" hidden="false">
        <v/>
      </c>
      <c r="N876" s="19" t="n" hidden="false">
        <f>L876+M876</f>
        <v>1480308</v>
      </c>
    </row>
    <row r="877" customFormat="false" hidden="false" outlineLevel="0" collapsed="false">
      <c r="A877" s="18" t="inlineStr">
        <is>
          <t xml:space="preserve">1.1.1.2.1.1.3.7.2</t>
        </is>
      </c>
      <c r="B877" s="18" t="inlineStr">
        <is>
          <t xml:space="preserve"/>
        </is>
      </c>
      <c r="C877" s="22" t="inlineStr">
        <is>
          <t xml:space="preserve">Кабель силовой ВВГнг(A)-LSLTx 5х35мм2, 1000В</t>
        </is>
      </c>
      <c r="D877" s="7" t="inlineStr">
        <is>
          <t xml:space="preserve"/>
        </is>
      </c>
      <c r="E877" s="7" t="inlineStr">
        <is>
          <t xml:space="preserve"/>
        </is>
      </c>
      <c r="F877" s="7" t="inlineStr">
        <is>
          <t xml:space="preserve">М</t>
        </is>
      </c>
      <c r="G877" s="7" t="inlineStr">
        <is>
          <t xml:space="preserve">1</t>
        </is>
      </c>
      <c r="H877" s="8" t="n">
        <v>20</v>
      </c>
      <c r="I877" s="20" t="n" hidden="false">
        <v>2415</v>
      </c>
      <c r="J877" s="19" t="n" hidden="false">
        <v/>
      </c>
      <c r="K877" s="19" t="n" hidden="false">
        <f>I877+J877</f>
        <v>2415</v>
      </c>
      <c r="L877" s="19" t="n" hidden="false">
        <f>ROUND(H877*I877,2)</f>
        <v>48300</v>
      </c>
      <c r="M877" s="19" t="n" hidden="false">
        <v/>
      </c>
      <c r="N877" s="19" t="n" hidden="false">
        <f>L877+M877</f>
        <v>48300</v>
      </c>
    </row>
    <row r="878" customFormat="false" hidden="false" outlineLevel="0" collapsed="false">
      <c r="A878" s="18" t="inlineStr">
        <is>
          <t xml:space="preserve">1.1.1.2.1.1.3.8</t>
        </is>
      </c>
      <c r="B878" s="18" t="inlineStr">
        <is>
          <t xml:space="preserve"/>
        </is>
      </c>
      <c r="C878" s="18" t="inlineStr">
        <is>
          <t xml:space="preserve">Прокладка кабеля, провода в лотке, металлоконструкциях / 1,5-6 мм</t>
        </is>
      </c>
      <c r="D878" s="7" t="inlineStr">
        <is>
          <t xml:space="preserve">ЭО
Поставщики: ООО "Богословский кабельный завод", Акционерное общество "Электрокабель" Кольчугинский завод"</t>
        </is>
      </c>
      <c r="E878" s="7" t="inlineStr">
        <is>
          <t xml:space="preserve">Выгружается из БО по объектам BIM-КЦ</t>
        </is>
      </c>
      <c r="F878" s="7" t="inlineStr">
        <is>
          <t xml:space="preserve">М</t>
        </is>
      </c>
      <c r="G878" s="7" t="inlineStr">
        <is>
          <t xml:space="preserve">1</t>
        </is>
      </c>
      <c r="H878" s="8" t="n">
        <v>851</v>
      </c>
      <c r="I878" s="19" t="n" hidden="false">
        <f>ROUND((L879+L880)/H878,2)</f>
        <v>64.36</v>
      </c>
      <c r="J878" s="20" t="n" hidden="false">
        <v>152.8</v>
      </c>
      <c r="K878" s="19" t="n" hidden="false">
        <f>I878+J878</f>
        <v>217.16</v>
      </c>
      <c r="L878" s="19" t="n" hidden="false">
        <f>ROUND(H878*I878,2)</f>
        <v>54770.36</v>
      </c>
      <c r="M878" s="19" t="n" hidden="false">
        <f>ROUND(H878*J878,2)</f>
        <v>130032.8</v>
      </c>
      <c r="N878" s="19" t="n" hidden="false">
        <f>L878+M878</f>
        <v>184803.16</v>
      </c>
    </row>
    <row r="879" customFormat="false" hidden="false" outlineLevel="0" collapsed="false">
      <c r="A879" s="18" t="inlineStr">
        <is>
          <t xml:space="preserve">1.1.1.2.1.1.3.8.1</t>
        </is>
      </c>
      <c r="B879" s="18" t="inlineStr">
        <is>
          <t xml:space="preserve"/>
        </is>
      </c>
      <c r="C879" s="22" t="inlineStr">
        <is>
          <t xml:space="preserve">Кабель силовой ВВГнг(A)-FRLSLTx 3х1,5мм2, 660В</t>
        </is>
      </c>
      <c r="D879" s="7" t="inlineStr">
        <is>
          <t xml:space="preserve"/>
        </is>
      </c>
      <c r="E879" s="7" t="inlineStr">
        <is>
          <t xml:space="preserve"/>
        </is>
      </c>
      <c r="F879" s="7" t="inlineStr">
        <is>
          <t xml:space="preserve">М</t>
        </is>
      </c>
      <c r="G879" s="7" t="inlineStr">
        <is>
          <t xml:space="preserve">1</t>
        </is>
      </c>
      <c r="H879" s="8" t="n">
        <v>359</v>
      </c>
      <c r="I879" s="23" t="n" hidden="false">
        <v>72.23</v>
      </c>
      <c r="J879" s="19" t="n" hidden="false">
        <v/>
      </c>
      <c r="K879" s="19" t="n" hidden="false">
        <f>I879+J879</f>
        <v>72.23</v>
      </c>
      <c r="L879" s="19" t="n" hidden="false">
        <f>ROUND(H879*I879,2)</f>
        <v>25930.57</v>
      </c>
      <c r="M879" s="19" t="n" hidden="false">
        <v/>
      </c>
      <c r="N879" s="19" t="n" hidden="false">
        <f>L879+M879</f>
        <v>25930.57</v>
      </c>
    </row>
    <row r="880" customFormat="false" hidden="false" outlineLevel="0" collapsed="false">
      <c r="A880" s="18" t="inlineStr">
        <is>
          <t xml:space="preserve">1.1.1.2.1.1.3.8.2</t>
        </is>
      </c>
      <c r="B880" s="18" t="inlineStr">
        <is>
          <t xml:space="preserve"/>
        </is>
      </c>
      <c r="C880" s="22" t="inlineStr">
        <is>
          <t xml:space="preserve">Кабель силовой ВВГнг(A)-LSLTx 3х1,5мм2, 660В</t>
        </is>
      </c>
      <c r="D880" s="7" t="inlineStr">
        <is>
          <t xml:space="preserve"/>
        </is>
      </c>
      <c r="E880" s="7" t="inlineStr">
        <is>
          <t xml:space="preserve"/>
        </is>
      </c>
      <c r="F880" s="7" t="inlineStr">
        <is>
          <t xml:space="preserve">М</t>
        </is>
      </c>
      <c r="G880" s="7" t="inlineStr">
        <is>
          <t xml:space="preserve">1</t>
        </is>
      </c>
      <c r="H880" s="8" t="n">
        <v>492</v>
      </c>
      <c r="I880" s="23" t="n" hidden="false">
        <v>58.61</v>
      </c>
      <c r="J880" s="19" t="n" hidden="false">
        <v/>
      </c>
      <c r="K880" s="19" t="n" hidden="false">
        <f>I880+J880</f>
        <v>58.61</v>
      </c>
      <c r="L880" s="19" t="n" hidden="false">
        <f>ROUND(H880*I880,2)</f>
        <v>28836.12</v>
      </c>
      <c r="M880" s="19" t="n" hidden="false">
        <v/>
      </c>
      <c r="N880" s="19" t="n" hidden="false">
        <f>L880+M880</f>
        <v>28836.12</v>
      </c>
    </row>
    <row r="881" customFormat="false" hidden="false" outlineLevel="0" collapsed="false">
      <c r="A881" s="18" t="inlineStr">
        <is>
          <t xml:space="preserve">1.1.1.2.1.1.3.9</t>
        </is>
      </c>
      <c r="B881" s="18" t="inlineStr">
        <is>
          <t xml:space="preserve"/>
        </is>
      </c>
      <c r="C881" s="18" t="inlineStr">
        <is>
          <t xml:space="preserve">Прокладка кабеля, провода в лотке, металлоконструкциях / 7-17 мм</t>
        </is>
      </c>
      <c r="D881" s="7" t="inlineStr">
        <is>
          <t xml:space="preserve">ЭО
Поставщики: ООО "Богословский кабельный завод", Акционерное общество "Электрокабель" Кольчугинский завод"</t>
        </is>
      </c>
      <c r="E881" s="7" t="inlineStr">
        <is>
          <t xml:space="preserve">Выгружается из БО по объектам BIM-КЦ</t>
        </is>
      </c>
      <c r="F881" s="7" t="inlineStr">
        <is>
          <t xml:space="preserve">М</t>
        </is>
      </c>
      <c r="G881" s="7" t="inlineStr">
        <is>
          <t xml:space="preserve">1</t>
        </is>
      </c>
      <c r="H881" s="8" t="n">
        <v>1382</v>
      </c>
      <c r="I881" s="19" t="n" hidden="false">
        <f>ROUND((L882+L883)/H881,2)</f>
        <v>78.55</v>
      </c>
      <c r="J881" s="20" t="n" hidden="false">
        <v>172.8</v>
      </c>
      <c r="K881" s="19" t="n" hidden="false">
        <f>I881+J881</f>
        <v>251.35</v>
      </c>
      <c r="L881" s="19" t="n" hidden="false">
        <f>ROUND(H881*I881,2)</f>
        <v>108556.1</v>
      </c>
      <c r="M881" s="19" t="n" hidden="false">
        <f>ROUND(H881*J881,2)</f>
        <v>238809.6</v>
      </c>
      <c r="N881" s="19" t="n" hidden="false">
        <f>L881+M881</f>
        <v>347365.7</v>
      </c>
    </row>
    <row r="882" customFormat="false" hidden="false" outlineLevel="0" collapsed="false">
      <c r="A882" s="18" t="inlineStr">
        <is>
          <t xml:space="preserve">1.1.1.2.1.1.3.9.1</t>
        </is>
      </c>
      <c r="B882" s="18" t="inlineStr">
        <is>
          <t xml:space="preserve"/>
        </is>
      </c>
      <c r="C882" s="22" t="inlineStr">
        <is>
          <t xml:space="preserve">Кабель силовой ВВГнг(A)-FRLSLTx 3х2,5мм2, 660В</t>
        </is>
      </c>
      <c r="D882" s="7" t="inlineStr">
        <is>
          <t xml:space="preserve"/>
        </is>
      </c>
      <c r="E882" s="7" t="inlineStr">
        <is>
          <t xml:space="preserve"/>
        </is>
      </c>
      <c r="F882" s="7" t="inlineStr">
        <is>
          <t xml:space="preserve">М</t>
        </is>
      </c>
      <c r="G882" s="7" t="inlineStr">
        <is>
          <t xml:space="preserve">1</t>
        </is>
      </c>
      <c r="H882" s="8" t="n">
        <v>517</v>
      </c>
      <c r="I882" s="23" t="n" hidden="false">
        <v>98.31</v>
      </c>
      <c r="J882" s="19" t="n" hidden="false">
        <v/>
      </c>
      <c r="K882" s="19" t="n" hidden="false">
        <f>I882+J882</f>
        <v>98.31</v>
      </c>
      <c r="L882" s="19" t="n" hidden="false">
        <f>ROUND(H882*I882,2)</f>
        <v>50826.27</v>
      </c>
      <c r="M882" s="19" t="n" hidden="false">
        <v/>
      </c>
      <c r="N882" s="19" t="n" hidden="false">
        <f>L882+M882</f>
        <v>50826.27</v>
      </c>
    </row>
    <row r="883" customFormat="false" hidden="false" outlineLevel="0" collapsed="false">
      <c r="A883" s="18" t="inlineStr">
        <is>
          <t xml:space="preserve">1.1.1.2.1.1.3.9.2</t>
        </is>
      </c>
      <c r="B883" s="18" t="inlineStr">
        <is>
          <t xml:space="preserve"/>
        </is>
      </c>
      <c r="C883" s="22" t="inlineStr">
        <is>
          <t xml:space="preserve">Кабель силовой ВВГнг(A)-LSLTx 3х2,5мм2, 660В</t>
        </is>
      </c>
      <c r="D883" s="7" t="inlineStr">
        <is>
          <t xml:space="preserve"/>
        </is>
      </c>
      <c r="E883" s="7" t="inlineStr">
        <is>
          <t xml:space="preserve"/>
        </is>
      </c>
      <c r="F883" s="7" t="inlineStr">
        <is>
          <t xml:space="preserve">М</t>
        </is>
      </c>
      <c r="G883" s="7" t="inlineStr">
        <is>
          <t xml:space="preserve">1</t>
        </is>
      </c>
      <c r="H883" s="8" t="n">
        <v>865</v>
      </c>
      <c r="I883" s="23" t="n" hidden="false">
        <v>66.74</v>
      </c>
      <c r="J883" s="19" t="n" hidden="false">
        <v/>
      </c>
      <c r="K883" s="19" t="n" hidden="false">
        <f>I883+J883</f>
        <v>66.74</v>
      </c>
      <c r="L883" s="19" t="n" hidden="false">
        <f>ROUND(H883*I883,2)</f>
        <v>57730.1</v>
      </c>
      <c r="M883" s="19" t="n" hidden="false">
        <v/>
      </c>
      <c r="N883" s="19" t="n" hidden="false">
        <f>L883+M883</f>
        <v>57730.1</v>
      </c>
    </row>
    <row r="884" customFormat="false" hidden="false" outlineLevel="0" collapsed="false">
      <c r="A884" s="18" t="inlineStr">
        <is>
          <t xml:space="preserve">1.1.1.2.1.1.3.10</t>
        </is>
      </c>
      <c r="B884" s="18" t="inlineStr">
        <is>
          <t xml:space="preserve"/>
        </is>
      </c>
      <c r="C884" s="18" t="inlineStr">
        <is>
          <t xml:space="preserve">Прокладка кабеля, провода в лотке, металлоконструкциях / 700-1000 мм</t>
        </is>
      </c>
      <c r="D884" s="7" t="inlineStr">
        <is>
          <t xml:space="preserve">ЭМ
Поставщики: ООО "Богословский кабельный завод", Акционерное общество "Электрокабель" Кольчугинский завод"</t>
        </is>
      </c>
      <c r="E884" s="7" t="inlineStr">
        <is>
          <t xml:space="preserve">Выгружается из БО по объектам BIM-КЦ</t>
        </is>
      </c>
      <c r="F884" s="7" t="inlineStr">
        <is>
          <t xml:space="preserve">М</t>
        </is>
      </c>
      <c r="G884" s="7" t="inlineStr">
        <is>
          <t xml:space="preserve">1</t>
        </is>
      </c>
      <c r="H884" s="8" t="n">
        <v>20</v>
      </c>
      <c r="I884" s="19" t="n" hidden="false">
        <f>ROUND((L885)/H884,2)</f>
        <v>9106.63</v>
      </c>
      <c r="J884" s="20" t="n" hidden="false">
        <v>1254.4</v>
      </c>
      <c r="K884" s="19" t="n" hidden="false">
        <f>I884+J884</f>
        <v>10361.03</v>
      </c>
      <c r="L884" s="19" t="n" hidden="false">
        <f>ROUND(H884*I884,2)</f>
        <v>182132.6</v>
      </c>
      <c r="M884" s="19" t="n" hidden="false">
        <f>ROUND(H884*J884,2)</f>
        <v>25088</v>
      </c>
      <c r="N884" s="19" t="n" hidden="false">
        <f>L884+M884</f>
        <v>207220.6</v>
      </c>
    </row>
    <row r="885" customFormat="false" hidden="false" outlineLevel="0" collapsed="false">
      <c r="A885" s="18" t="inlineStr">
        <is>
          <t xml:space="preserve">1.1.1.2.1.1.3.10.1</t>
        </is>
      </c>
      <c r="B885" s="18" t="inlineStr">
        <is>
          <t xml:space="preserve"/>
        </is>
      </c>
      <c r="C885" s="22" t="inlineStr">
        <is>
          <t xml:space="preserve">Кабель силовой ВВГнг(A)-FRLS 5х150мм2, 660В</t>
        </is>
      </c>
      <c r="D885" s="7" t="inlineStr">
        <is>
          <t xml:space="preserve"/>
        </is>
      </c>
      <c r="E885" s="7" t="inlineStr">
        <is>
          <t xml:space="preserve"/>
        </is>
      </c>
      <c r="F885" s="7" t="inlineStr">
        <is>
          <t xml:space="preserve">М</t>
        </is>
      </c>
      <c r="G885" s="7" t="inlineStr">
        <is>
          <t xml:space="preserve">1</t>
        </is>
      </c>
      <c r="H885" s="8" t="n">
        <v>20</v>
      </c>
      <c r="I885" s="23" t="n" hidden="false">
        <v>9106.63</v>
      </c>
      <c r="J885" s="19" t="n" hidden="false">
        <v/>
      </c>
      <c r="K885" s="19" t="n" hidden="false">
        <f>I885+J885</f>
        <v>9106.63</v>
      </c>
      <c r="L885" s="19" t="n" hidden="false">
        <f>ROUND(H885*I885,2)</f>
        <v>182132.6</v>
      </c>
      <c r="M885" s="19" t="n" hidden="false">
        <v/>
      </c>
      <c r="N885" s="19" t="n" hidden="false">
        <f>L885+M885</f>
        <v>182132.6</v>
      </c>
    </row>
    <row r="886" customFormat="false" hidden="false" outlineLevel="0" collapsed="false">
      <c r="A886" s="18" t="inlineStr">
        <is>
          <t xml:space="preserve">1.1.1.2.1.1.3.11</t>
        </is>
      </c>
      <c r="B886" s="18" t="inlineStr">
        <is>
          <t xml:space="preserve"/>
        </is>
      </c>
      <c r="C886" s="18" t="inlineStr">
        <is>
          <t xml:space="preserve">Монтаж трубы ПВХ, ПНД для кабеля / до 32мм</t>
        </is>
      </c>
      <c r="D886" s="7" t="inlineStr">
        <is>
          <t xml:space="preserve">ЭО</t>
        </is>
      </c>
      <c r="E886" s="7" t="inlineStr">
        <is>
          <t xml:space="preserve">Выгружается из БО по объектам BIM-КЦ</t>
        </is>
      </c>
      <c r="F886" s="7" t="inlineStr">
        <is>
          <t xml:space="preserve">ПОГ М</t>
        </is>
      </c>
      <c r="G886" s="7" t="inlineStr">
        <is>
          <t xml:space="preserve">1</t>
        </is>
      </c>
      <c r="H886" s="8" t="n">
        <v>2304</v>
      </c>
      <c r="I886" s="19" t="n" hidden="false">
        <f>ROUND((L887+L888+L889)/H886,2)</f>
        <v>84.74</v>
      </c>
      <c r="J886" s="20" t="n" hidden="false">
        <v>112.8</v>
      </c>
      <c r="K886" s="19" t="n" hidden="false">
        <f>I886+J886</f>
        <v>197.54</v>
      </c>
      <c r="L886" s="19" t="n" hidden="false">
        <f>ROUND(H886*I886,2)</f>
        <v>195240.96</v>
      </c>
      <c r="M886" s="19" t="n" hidden="false">
        <f>ROUND(H886*J886,2)</f>
        <v>259891.2</v>
      </c>
      <c r="N886" s="19" t="n" hidden="false">
        <f>L886+M886</f>
        <v>455132.16</v>
      </c>
    </row>
    <row r="887" customFormat="false" hidden="false" outlineLevel="0" collapsed="false">
      <c r="A887" s="18" t="inlineStr">
        <is>
          <t xml:space="preserve">1.1.1.2.1.1.3.11.1</t>
        </is>
      </c>
      <c r="B887" s="18" t="inlineStr">
        <is>
          <t xml:space="preserve"/>
        </is>
      </c>
      <c r="C887" s="22" t="inlineStr">
        <is>
          <t xml:space="preserve">Труба ПВХ гофрированная_ / Легкая с протяжкой / 20 мм</t>
        </is>
      </c>
      <c r="D887" s="7" t="inlineStr">
        <is>
          <t xml:space="preserve"/>
        </is>
      </c>
      <c r="E887" s="7" t="inlineStr">
        <is>
          <t xml:space="preserve"/>
        </is>
      </c>
      <c r="F887" s="7" t="inlineStr">
        <is>
          <t xml:space="preserve">ПОГ М</t>
        </is>
      </c>
      <c r="G887" s="7" t="inlineStr">
        <is>
          <t xml:space="preserve">1</t>
        </is>
      </c>
      <c r="H887" s="8" t="n">
        <v>695</v>
      </c>
      <c r="I887" s="20" t="n" hidden="false">
        <v>17.41</v>
      </c>
      <c r="J887" s="19" t="n" hidden="false">
        <v/>
      </c>
      <c r="K887" s="19" t="n" hidden="false">
        <f>I887+J887</f>
        <v>17.41</v>
      </c>
      <c r="L887" s="19" t="n" hidden="false">
        <f>ROUND(H887*I887,2)</f>
        <v>12099.95</v>
      </c>
      <c r="M887" s="19" t="n" hidden="false">
        <v/>
      </c>
      <c r="N887" s="19" t="n" hidden="false">
        <f>L887+M887</f>
        <v>12099.95</v>
      </c>
    </row>
    <row r="888" customFormat="false" hidden="false" outlineLevel="0" collapsed="false">
      <c r="A888" s="18" t="inlineStr">
        <is>
          <t xml:space="preserve">1.1.1.2.1.1.3.11.2</t>
        </is>
      </c>
      <c r="B888" s="18" t="inlineStr">
        <is>
          <t xml:space="preserve"/>
        </is>
      </c>
      <c r="C888" s="22" t="inlineStr">
        <is>
          <t xml:space="preserve">Труба ПВХ гофрированная_ / Легкая с протяжкой / 25 мм</t>
        </is>
      </c>
      <c r="D888" s="7" t="inlineStr">
        <is>
          <t xml:space="preserve"/>
        </is>
      </c>
      <c r="E888" s="7" t="inlineStr">
        <is>
          <t xml:space="preserve"/>
        </is>
      </c>
      <c r="F888" s="7" t="inlineStr">
        <is>
          <t xml:space="preserve">ПОГ М</t>
        </is>
      </c>
      <c r="G888" s="7" t="inlineStr">
        <is>
          <t xml:space="preserve">1</t>
        </is>
      </c>
      <c r="H888" s="8" t="n">
        <v>765</v>
      </c>
      <c r="I888" s="20" t="n" hidden="false">
        <v>28.2</v>
      </c>
      <c r="J888" s="19" t="n" hidden="false">
        <v/>
      </c>
      <c r="K888" s="19" t="n" hidden="false">
        <f>I888+J888</f>
        <v>28.2</v>
      </c>
      <c r="L888" s="19" t="n" hidden="false">
        <f>ROUND(H888*I888,2)</f>
        <v>21573</v>
      </c>
      <c r="M888" s="19" t="n" hidden="false">
        <v/>
      </c>
      <c r="N888" s="19" t="n" hidden="false">
        <f>L888+M888</f>
        <v>21573</v>
      </c>
    </row>
    <row r="889" customFormat="false" hidden="false" outlineLevel="0" collapsed="false">
      <c r="A889" s="18" t="inlineStr">
        <is>
          <t xml:space="preserve">1.1.1.2.1.1.3.11.3</t>
        </is>
      </c>
      <c r="B889" s="18" t="inlineStr">
        <is>
          <t xml:space="preserve"/>
        </is>
      </c>
      <c r="C889" s="22" t="inlineStr">
        <is>
          <t xml:space="preserve">Труба ПВХ гофрированная_ / Тяжелая с протяжкой / 32 мм</t>
        </is>
      </c>
      <c r="D889" s="7" t="inlineStr">
        <is>
          <t xml:space="preserve">Труба гибкая гофрированная легкая, серия HFR, из композиции
полиолифенов (без галогена), самозатухающая, с зондом</t>
        </is>
      </c>
      <c r="E889" s="7" t="inlineStr">
        <is>
          <t xml:space="preserve"/>
        </is>
      </c>
      <c r="F889" s="7" t="inlineStr">
        <is>
          <t xml:space="preserve">ПОГ М</t>
        </is>
      </c>
      <c r="G889" s="7" t="inlineStr">
        <is>
          <t xml:space="preserve">1</t>
        </is>
      </c>
      <c r="H889" s="8" t="n">
        <v>844</v>
      </c>
      <c r="I889" s="20" t="n" hidden="false">
        <v>191.44</v>
      </c>
      <c r="J889" s="19" t="n" hidden="false">
        <v/>
      </c>
      <c r="K889" s="19" t="n" hidden="false">
        <f>I889+J889</f>
        <v>191.44</v>
      </c>
      <c r="L889" s="19" t="n" hidden="false">
        <f>ROUND(H889*I889,2)</f>
        <v>161575.36</v>
      </c>
      <c r="M889" s="19" t="n" hidden="false">
        <v/>
      </c>
      <c r="N889" s="19" t="n" hidden="false">
        <f>L889+M889</f>
        <v>161575.36</v>
      </c>
    </row>
    <row r="890" customFormat="false" hidden="false" outlineLevel="0" collapsed="false">
      <c r="A890" s="18" t="inlineStr">
        <is>
          <t xml:space="preserve">1.1.1.2.1.1.3.12</t>
        </is>
      </c>
      <c r="B890" s="18" t="inlineStr">
        <is>
          <t xml:space="preserve"/>
        </is>
      </c>
      <c r="C890" s="18" t="inlineStr">
        <is>
          <t xml:space="preserve">Монтаж трубы ПВХ, ПНД для кабеля / до 32мм</t>
        </is>
      </c>
      <c r="D890" s="7" t="inlineStr">
        <is>
          <t xml:space="preserve">ЭМ</t>
        </is>
      </c>
      <c r="E890" s="7" t="inlineStr">
        <is>
          <t xml:space="preserve">Выгружается из БО по объектам BIM-КЦ</t>
        </is>
      </c>
      <c r="F890" s="7" t="inlineStr">
        <is>
          <t xml:space="preserve">ПОГ М</t>
        </is>
      </c>
      <c r="G890" s="7" t="inlineStr">
        <is>
          <t xml:space="preserve">1</t>
        </is>
      </c>
      <c r="H890" s="8" t="n">
        <v>11360</v>
      </c>
      <c r="I890" s="19" t="n" hidden="false">
        <f>ROUND((L891+L892)/H890,2)</f>
        <v>45.88</v>
      </c>
      <c r="J890" s="20" t="n" hidden="false">
        <v>112.8</v>
      </c>
      <c r="K890" s="19" t="n" hidden="false">
        <f>I890+J890</f>
        <v>158.68</v>
      </c>
      <c r="L890" s="19" t="n" hidden="false">
        <f>ROUND(H890*I890,2)</f>
        <v>521196.8</v>
      </c>
      <c r="M890" s="19" t="n" hidden="false">
        <f>ROUND(H890*J890,2)</f>
        <v>1281408</v>
      </c>
      <c r="N890" s="19" t="n" hidden="false">
        <f>L890+M890</f>
        <v>1802604.8</v>
      </c>
    </row>
    <row r="891" customFormat="false" hidden="false" outlineLevel="0" collapsed="false">
      <c r="A891" s="18" t="inlineStr">
        <is>
          <t xml:space="preserve">1.1.1.2.1.1.3.12.1</t>
        </is>
      </c>
      <c r="B891" s="18" t="inlineStr">
        <is>
          <t xml:space="preserve"/>
        </is>
      </c>
      <c r="C891" s="22" t="inlineStr">
        <is>
          <t xml:space="preserve">Труба ПВХ гофрированная_ / Легкая с протяжкой / 32 мм</t>
        </is>
      </c>
      <c r="D891" s="7" t="inlineStr">
        <is>
          <t xml:space="preserve"/>
        </is>
      </c>
      <c r="E891" s="7" t="inlineStr">
        <is>
          <t xml:space="preserve"/>
        </is>
      </c>
      <c r="F891" s="7" t="inlineStr">
        <is>
          <t xml:space="preserve">ПОГ М</t>
        </is>
      </c>
      <c r="G891" s="7" t="inlineStr">
        <is>
          <t xml:space="preserve">1</t>
        </is>
      </c>
      <c r="H891" s="8" t="n">
        <v>11225</v>
      </c>
      <c r="I891" s="20" t="n" hidden="false">
        <v>45.85</v>
      </c>
      <c r="J891" s="19" t="n" hidden="false">
        <v/>
      </c>
      <c r="K891" s="19" t="n" hidden="false">
        <f>I891+J891</f>
        <v>45.85</v>
      </c>
      <c r="L891" s="19" t="n" hidden="false">
        <f>ROUND(H891*I891,2)</f>
        <v>514666.25</v>
      </c>
      <c r="M891" s="19" t="n" hidden="false">
        <v/>
      </c>
      <c r="N891" s="19" t="n" hidden="false">
        <f>L891+M891</f>
        <v>514666.25</v>
      </c>
    </row>
    <row r="892" customFormat="false" hidden="false" outlineLevel="0" collapsed="false">
      <c r="A892" s="18" t="inlineStr">
        <is>
          <t xml:space="preserve">1.1.1.2.1.1.3.12.2</t>
        </is>
      </c>
      <c r="B892" s="18" t="inlineStr">
        <is>
          <t xml:space="preserve"/>
        </is>
      </c>
      <c r="C892" s="22" t="inlineStr">
        <is>
          <t xml:space="preserve">Труба ПВХ гофрированная_ / ОКЛ (10132-E90)  / D=32 мм</t>
        </is>
      </c>
      <c r="D892" s="7" t="inlineStr">
        <is>
          <t xml:space="preserve"/>
        </is>
      </c>
      <c r="E892" s="7" t="inlineStr">
        <is>
          <t xml:space="preserve"/>
        </is>
      </c>
      <c r="F892" s="7" t="inlineStr">
        <is>
          <t xml:space="preserve">ПОГ М</t>
        </is>
      </c>
      <c r="G892" s="7" t="inlineStr">
        <is>
          <t xml:space="preserve">1</t>
        </is>
      </c>
      <c r="H892" s="8" t="n">
        <v>135</v>
      </c>
      <c r="I892" s="20" t="n" hidden="false">
        <v>48.32</v>
      </c>
      <c r="J892" s="19" t="n" hidden="false">
        <v/>
      </c>
      <c r="K892" s="19" t="n" hidden="false">
        <f>I892+J892</f>
        <v>48.32</v>
      </c>
      <c r="L892" s="19" t="n" hidden="false">
        <f>ROUND(H892*I892,2)</f>
        <v>6523.2</v>
      </c>
      <c r="M892" s="19" t="n" hidden="false">
        <v/>
      </c>
      <c r="N892" s="19" t="n" hidden="false">
        <f>L892+M892</f>
        <v>6523.2</v>
      </c>
    </row>
    <row r="893" customFormat="false" hidden="false" outlineLevel="0" collapsed="false">
      <c r="A893" s="18" t="inlineStr">
        <is>
          <t xml:space="preserve">1.1.1.2.1.1.3.13</t>
        </is>
      </c>
      <c r="B893" s="18" t="inlineStr">
        <is>
          <t xml:space="preserve"/>
        </is>
      </c>
      <c r="C893" s="18" t="inlineStr">
        <is>
          <t xml:space="preserve">Монтаж трубы ПВХ, ПНД для кабеля / от 40мм до 100мм</t>
        </is>
      </c>
      <c r="D893" s="7" t="inlineStr">
        <is>
          <t xml:space="preserve">ЭМ</t>
        </is>
      </c>
      <c r="E893" s="7" t="inlineStr">
        <is>
          <t xml:space="preserve">Выгружается из БО по объектам BIM-КЦ</t>
        </is>
      </c>
      <c r="F893" s="7" t="inlineStr">
        <is>
          <t xml:space="preserve">ПОГ М</t>
        </is>
      </c>
      <c r="G893" s="7" t="inlineStr">
        <is>
          <t xml:space="preserve">1</t>
        </is>
      </c>
      <c r="H893" s="8" t="n">
        <v>14090</v>
      </c>
      <c r="I893" s="19" t="n" hidden="false">
        <f>ROUND((L894+L895+L896+L897+L898)/H893,2)</f>
        <v>126.1</v>
      </c>
      <c r="J893" s="20" t="n" hidden="false">
        <v>132</v>
      </c>
      <c r="K893" s="19" t="n" hidden="false">
        <f>I893+J893</f>
        <v>258.1</v>
      </c>
      <c r="L893" s="19" t="n" hidden="false">
        <f>ROUND(H893*I893,2)</f>
        <v>1776749</v>
      </c>
      <c r="M893" s="19" t="n" hidden="false">
        <f>ROUND(H893*J893,2)</f>
        <v>1859880</v>
      </c>
      <c r="N893" s="19" t="n" hidden="false">
        <f>L893+M893</f>
        <v>3636629</v>
      </c>
    </row>
    <row r="894" customFormat="false" hidden="false" outlineLevel="0" collapsed="false">
      <c r="A894" s="18" t="inlineStr">
        <is>
          <t xml:space="preserve">1.1.1.2.1.1.3.13.1</t>
        </is>
      </c>
      <c r="B894" s="18" t="inlineStr">
        <is>
          <t xml:space="preserve"/>
        </is>
      </c>
      <c r="C894" s="22" t="inlineStr">
        <is>
          <t xml:space="preserve">Труба полимерная гофрированная_ / ССД-Пайп, 800N, SN22, с протяжкой / OD=50 мм</t>
        </is>
      </c>
      <c r="D894" s="7" t="inlineStr">
        <is>
          <t xml:space="preserve">Труба гибкая гофрированная, из самозатухающей композиции
ПВХ , для ОКЛ , с
протяжкой, наружным диаметром</t>
        </is>
      </c>
      <c r="E894" s="7" t="inlineStr">
        <is>
          <t xml:space="preserve"/>
        </is>
      </c>
      <c r="F894" s="7" t="inlineStr">
        <is>
          <t xml:space="preserve">ПОГ М</t>
        </is>
      </c>
      <c r="G894" s="7" t="inlineStr">
        <is>
          <t xml:space="preserve">1</t>
        </is>
      </c>
      <c r="H894" s="8" t="n">
        <v>2785</v>
      </c>
      <c r="I894" s="20" t="n" hidden="false">
        <v>48.32</v>
      </c>
      <c r="J894" s="19" t="n" hidden="false">
        <v/>
      </c>
      <c r="K894" s="19" t="n" hidden="false">
        <f>I894+J894</f>
        <v>48.32</v>
      </c>
      <c r="L894" s="19" t="n" hidden="false">
        <f>ROUND(H894*I894,2)</f>
        <v>134571.2</v>
      </c>
      <c r="M894" s="19" t="n" hidden="false">
        <v/>
      </c>
      <c r="N894" s="19" t="n" hidden="false">
        <f>L894+M894</f>
        <v>134571.2</v>
      </c>
    </row>
    <row r="895" customFormat="false" hidden="false" outlineLevel="0" collapsed="false">
      <c r="A895" s="18" t="inlineStr">
        <is>
          <t xml:space="preserve">1.1.1.2.1.1.3.13.2</t>
        </is>
      </c>
      <c r="B895" s="18" t="inlineStr">
        <is>
          <t xml:space="preserve"/>
        </is>
      </c>
      <c r="C895" s="22" t="inlineStr">
        <is>
          <t xml:space="preserve">Труба ПВХ гофрированная_ / Легкая с протяжкой / 50 мм</t>
        </is>
      </c>
      <c r="D895" s="7" t="inlineStr">
        <is>
          <t xml:space="preserve"/>
        </is>
      </c>
      <c r="E895" s="7" t="inlineStr">
        <is>
          <t xml:space="preserve"/>
        </is>
      </c>
      <c r="F895" s="7" t="inlineStr">
        <is>
          <t xml:space="preserve">ПОГ М</t>
        </is>
      </c>
      <c r="G895" s="7" t="inlineStr">
        <is>
          <t xml:space="preserve">1</t>
        </is>
      </c>
      <c r="H895" s="8" t="n">
        <v>725</v>
      </c>
      <c r="I895" s="20" t="n" hidden="false">
        <v>144.44</v>
      </c>
      <c r="J895" s="19" t="n" hidden="false">
        <v/>
      </c>
      <c r="K895" s="19" t="n" hidden="false">
        <f>I895+J895</f>
        <v>144.44</v>
      </c>
      <c r="L895" s="19" t="n" hidden="false">
        <f>ROUND(H895*I895,2)</f>
        <v>104719</v>
      </c>
      <c r="M895" s="19" t="n" hidden="false">
        <v/>
      </c>
      <c r="N895" s="19" t="n" hidden="false">
        <f>L895+M895</f>
        <v>104719</v>
      </c>
    </row>
    <row r="896" customFormat="false" hidden="false" outlineLevel="0" collapsed="false">
      <c r="A896" s="18" t="inlineStr">
        <is>
          <t xml:space="preserve">1.1.1.2.1.1.3.13.3</t>
        </is>
      </c>
      <c r="B896" s="18" t="inlineStr">
        <is>
          <t xml:space="preserve"/>
        </is>
      </c>
      <c r="C896" s="22" t="inlineStr">
        <is>
          <t xml:space="preserve">Труба ПВХ гофрированная_ / Жесткая с протяжкой ССД-Пайп 800 N, SN22 / 63 мм</t>
        </is>
      </c>
      <c r="D896" s="7" t="inlineStr">
        <is>
          <t xml:space="preserve"/>
        </is>
      </c>
      <c r="E896" s="7" t="inlineStr">
        <is>
          <t xml:space="preserve"/>
        </is>
      </c>
      <c r="F896" s="7" t="inlineStr">
        <is>
          <t xml:space="preserve">ПОГ М</t>
        </is>
      </c>
      <c r="G896" s="7" t="inlineStr">
        <is>
          <t xml:space="preserve">1</t>
        </is>
      </c>
      <c r="H896" s="8" t="n">
        <v>1715</v>
      </c>
      <c r="I896" s="20" t="n" hidden="false">
        <v>150</v>
      </c>
      <c r="J896" s="19" t="n" hidden="false">
        <v/>
      </c>
      <c r="K896" s="19" t="n" hidden="false">
        <f>I896+J896</f>
        <v>150</v>
      </c>
      <c r="L896" s="19" t="n" hidden="false">
        <f>ROUND(H896*I896,2)</f>
        <v>257250</v>
      </c>
      <c r="M896" s="19" t="n" hidden="false">
        <v/>
      </c>
      <c r="N896" s="19" t="n" hidden="false">
        <f>L896+M896</f>
        <v>257250</v>
      </c>
    </row>
    <row r="897" customFormat="false" hidden="false" outlineLevel="0" collapsed="false">
      <c r="A897" s="18" t="inlineStr">
        <is>
          <t xml:space="preserve">1.1.1.2.1.1.3.13.4</t>
        </is>
      </c>
      <c r="B897" s="18" t="inlineStr">
        <is>
          <t xml:space="preserve"/>
        </is>
      </c>
      <c r="C897" s="22" t="inlineStr">
        <is>
          <t xml:space="preserve">Труба ПВХ гофрированная_ / Легкая с протяжкой / 40 мм</t>
        </is>
      </c>
      <c r="D897" s="7" t="inlineStr">
        <is>
          <t xml:space="preserve"/>
        </is>
      </c>
      <c r="E897" s="7" t="inlineStr">
        <is>
          <t xml:space="preserve"/>
        </is>
      </c>
      <c r="F897" s="7" t="inlineStr">
        <is>
          <t xml:space="preserve">ПОГ М</t>
        </is>
      </c>
      <c r="G897" s="7" t="inlineStr">
        <is>
          <t xml:space="preserve">1</t>
        </is>
      </c>
      <c r="H897" s="8" t="n">
        <v>4975</v>
      </c>
      <c r="I897" s="20" t="n" hidden="false">
        <v>86.88</v>
      </c>
      <c r="J897" s="19" t="n" hidden="false">
        <v/>
      </c>
      <c r="K897" s="19" t="n" hidden="false">
        <f>I897+J897</f>
        <v>86.88</v>
      </c>
      <c r="L897" s="19" t="n" hidden="false">
        <f>ROUND(H897*I897,2)</f>
        <v>432228</v>
      </c>
      <c r="M897" s="19" t="n" hidden="false">
        <v/>
      </c>
      <c r="N897" s="19" t="n" hidden="false">
        <f>L897+M897</f>
        <v>432228</v>
      </c>
    </row>
    <row r="898" customFormat="false" hidden="false" outlineLevel="0" collapsed="false">
      <c r="A898" s="18" t="inlineStr">
        <is>
          <t xml:space="preserve">1.1.1.2.1.1.3.13.5</t>
        </is>
      </c>
      <c r="B898" s="18" t="inlineStr">
        <is>
          <t xml:space="preserve"/>
        </is>
      </c>
      <c r="C898" s="22" t="inlineStr">
        <is>
          <t xml:space="preserve">Труба ПВХ_ / Жесткая / Гладкая / тяжелая / 40 мм</t>
        </is>
      </c>
      <c r="D898" s="7" t="inlineStr">
        <is>
          <t xml:space="preserve"/>
        </is>
      </c>
      <c r="E898" s="7" t="inlineStr">
        <is>
          <t xml:space="preserve"/>
        </is>
      </c>
      <c r="F898" s="7" t="inlineStr">
        <is>
          <t xml:space="preserve">ПОГ М</t>
        </is>
      </c>
      <c r="G898" s="7" t="inlineStr">
        <is>
          <t xml:space="preserve">1</t>
        </is>
      </c>
      <c r="H898" s="8" t="n">
        <v>3890</v>
      </c>
      <c r="I898" s="20" t="n" hidden="false">
        <v>218</v>
      </c>
      <c r="J898" s="19" t="n" hidden="false">
        <v/>
      </c>
      <c r="K898" s="19" t="n" hidden="false">
        <f>I898+J898</f>
        <v>218</v>
      </c>
      <c r="L898" s="19" t="n" hidden="false">
        <f>ROUND(H898*I898,2)</f>
        <v>848020</v>
      </c>
      <c r="M898" s="19" t="n" hidden="false">
        <v/>
      </c>
      <c r="N898" s="19" t="n" hidden="false">
        <f>L898+M898</f>
        <v>848020</v>
      </c>
    </row>
    <row r="899" customFormat="false" hidden="false" outlineLevel="0" collapsed="false">
      <c r="A899" s="18" t="inlineStr">
        <is>
          <t xml:space="preserve">1.1.1.2.1.1.3.14</t>
        </is>
      </c>
      <c r="B899" s="18" t="inlineStr">
        <is>
          <t xml:space="preserve"/>
        </is>
      </c>
      <c r="C899" s="18" t="inlineStr">
        <is>
          <t xml:space="preserve">Монтаж трубы ПВХ, ПНД для кабеля / расходные материалы</t>
        </is>
      </c>
      <c r="D899" s="7" t="inlineStr">
        <is>
          <t xml:space="preserve">ЭО</t>
        </is>
      </c>
      <c r="E899" s="7" t="inlineStr">
        <is>
          <t xml:space="preserve"/>
        </is>
      </c>
      <c r="F899" s="7" t="inlineStr">
        <is>
          <t xml:space="preserve">ПОГ М</t>
        </is>
      </c>
      <c r="G899" s="7" t="inlineStr">
        <is>
          <t xml:space="preserve">1</t>
        </is>
      </c>
      <c r="H899" s="8" t="n">
        <v>2304</v>
      </c>
      <c r="I899" s="19" t="n" hidden="false">
        <f>ROUND((L900+L901+L902+L903+L904)/H899,2)</f>
        <v>55.31</v>
      </c>
      <c r="J899" s="20" t="n" hidden="false">
        <v>1</v>
      </c>
      <c r="K899" s="19" t="n" hidden="false">
        <f>I899+J899</f>
        <v>56.31</v>
      </c>
      <c r="L899" s="19" t="n" hidden="false">
        <f>ROUND(H899*I899,2)</f>
        <v>127434.24</v>
      </c>
      <c r="M899" s="19" t="n" hidden="false">
        <f>ROUND(H899*J899,2)</f>
        <v>2304</v>
      </c>
      <c r="N899" s="19" t="n" hidden="false">
        <f>L899+M899</f>
        <v>129738.24</v>
      </c>
    </row>
    <row r="900" customFormat="false" hidden="false" outlineLevel="0" collapsed="false">
      <c r="A900" s="18" t="inlineStr">
        <is>
          <t xml:space="preserve">1.1.1.2.1.1.3.14.1</t>
        </is>
      </c>
      <c r="B900" s="18" t="inlineStr">
        <is>
          <t xml:space="preserve"/>
        </is>
      </c>
      <c r="C900" s="22" t="inlineStr">
        <is>
          <t xml:space="preserve">Скоба металлическая однолапковая_ / 31-32мм</t>
        </is>
      </c>
      <c r="D900" s="7" t="inlineStr">
        <is>
          <t xml:space="preserve">двухлапковая</t>
        </is>
      </c>
      <c r="E900" s="7" t="inlineStr">
        <is>
          <t xml:space="preserve"/>
        </is>
      </c>
      <c r="F900" s="7" t="inlineStr">
        <is>
          <t xml:space="preserve">ШТ</t>
        </is>
      </c>
      <c r="G900" s="7" t="inlineStr">
        <is>
          <t xml:space="preserve">1</t>
        </is>
      </c>
      <c r="H900" s="8" t="n">
        <v>1700</v>
      </c>
      <c r="I900" s="20" t="n" hidden="false">
        <v>31.48</v>
      </c>
      <c r="J900" s="19" t="n" hidden="false">
        <v/>
      </c>
      <c r="K900" s="19" t="n" hidden="false">
        <f>I900+J900</f>
        <v>31.48</v>
      </c>
      <c r="L900" s="19" t="n" hidden="false">
        <f>ROUND(H900*I900,2)</f>
        <v>53516</v>
      </c>
      <c r="M900" s="19" t="n" hidden="false">
        <v/>
      </c>
      <c r="N900" s="19" t="n" hidden="false">
        <f>L900+M900</f>
        <v>53516</v>
      </c>
    </row>
    <row r="901" customFormat="false" hidden="false" outlineLevel="0" collapsed="false">
      <c r="A901" s="18" t="inlineStr">
        <is>
          <t xml:space="preserve">1.1.1.2.1.1.3.14.2</t>
        </is>
      </c>
      <c r="B901" s="18" t="inlineStr">
        <is>
          <t xml:space="preserve"/>
        </is>
      </c>
      <c r="C901" s="22" t="inlineStr">
        <is>
          <t xml:space="preserve">Муфта соединительная труба-коробка_ / 25 мм</t>
        </is>
      </c>
      <c r="D901" s="7" t="inlineStr">
        <is>
          <t xml:space="preserve">42725 + BS25</t>
        </is>
      </c>
      <c r="E901" s="7" t="inlineStr">
        <is>
          <t xml:space="preserve"/>
        </is>
      </c>
      <c r="F901" s="7" t="inlineStr">
        <is>
          <t xml:space="preserve">ШТ</t>
        </is>
      </c>
      <c r="G901" s="7" t="inlineStr">
        <is>
          <t xml:space="preserve">1</t>
        </is>
      </c>
      <c r="H901" s="8" t="n">
        <v>74</v>
      </c>
      <c r="I901" s="20" t="n" hidden="false">
        <v>240</v>
      </c>
      <c r="J901" s="19" t="n" hidden="false">
        <v/>
      </c>
      <c r="K901" s="19" t="n" hidden="false">
        <f>I901+J901</f>
        <v>240</v>
      </c>
      <c r="L901" s="19" t="n" hidden="false">
        <f>ROUND(H901*I901,2)</f>
        <v>17760</v>
      </c>
      <c r="M901" s="19" t="n" hidden="false">
        <v/>
      </c>
      <c r="N901" s="19" t="n" hidden="false">
        <f>L901+M901</f>
        <v>17760</v>
      </c>
    </row>
    <row r="902" customFormat="false" hidden="false" outlineLevel="0" collapsed="false">
      <c r="A902" s="18" t="inlineStr">
        <is>
          <t xml:space="preserve">1.1.1.2.1.1.3.14.3</t>
        </is>
      </c>
      <c r="B902" s="18" t="inlineStr">
        <is>
          <t xml:space="preserve"/>
        </is>
      </c>
      <c r="C902" s="22" t="inlineStr">
        <is>
          <t xml:space="preserve">Муфта соединительная труба-коробка_ / 20 мм</t>
        </is>
      </c>
      <c r="D902" s="7" t="inlineStr">
        <is>
          <t xml:space="preserve"/>
        </is>
      </c>
      <c r="E902" s="7" t="inlineStr">
        <is>
          <t xml:space="preserve"/>
        </is>
      </c>
      <c r="F902" s="7" t="inlineStr">
        <is>
          <t xml:space="preserve">ШТ</t>
        </is>
      </c>
      <c r="G902" s="7" t="inlineStr">
        <is>
          <t xml:space="preserve">1</t>
        </is>
      </c>
      <c r="H902" s="8" t="n">
        <v>10</v>
      </c>
      <c r="I902" s="20" t="n" hidden="false">
        <v>206</v>
      </c>
      <c r="J902" s="19" t="n" hidden="false">
        <v/>
      </c>
      <c r="K902" s="19" t="n" hidden="false">
        <f>I902+J902</f>
        <v>206</v>
      </c>
      <c r="L902" s="19" t="n" hidden="false">
        <f>ROUND(H902*I902,2)</f>
        <v>2060</v>
      </c>
      <c r="M902" s="19" t="n" hidden="false">
        <v/>
      </c>
      <c r="N902" s="19" t="n" hidden="false">
        <f>L902+M902</f>
        <v>2060</v>
      </c>
    </row>
    <row r="903" customFormat="false" hidden="false" outlineLevel="0" collapsed="false">
      <c r="A903" s="18" t="inlineStr">
        <is>
          <t xml:space="preserve">1.1.1.2.1.1.3.14.4</t>
        </is>
      </c>
      <c r="B903" s="18" t="inlineStr">
        <is>
          <t xml:space="preserve"/>
        </is>
      </c>
      <c r="C903" s="22" t="inlineStr">
        <is>
          <t xml:space="preserve">Клипса с дюбелем саморезом для крепления гофротрубы_ / 20 мм</t>
        </is>
      </c>
      <c r="D903" s="7" t="inlineStr">
        <is>
          <t xml:space="preserve"/>
        </is>
      </c>
      <c r="E903" s="7" t="inlineStr">
        <is>
          <t xml:space="preserve"/>
        </is>
      </c>
      <c r="F903" s="7" t="inlineStr">
        <is>
          <t xml:space="preserve">ШТ</t>
        </is>
      </c>
      <c r="G903" s="7" t="inlineStr">
        <is>
          <t xml:space="preserve">2</t>
        </is>
      </c>
      <c r="H903" s="8" t="n">
        <v>1390</v>
      </c>
      <c r="I903" s="20" t="n" hidden="false">
        <v>18</v>
      </c>
      <c r="J903" s="19" t="n" hidden="false">
        <v/>
      </c>
      <c r="K903" s="19" t="n" hidden="false">
        <f>I903+J903</f>
        <v>18</v>
      </c>
      <c r="L903" s="19" t="n" hidden="false">
        <f>ROUND(H903*I903,2)</f>
        <v>25020</v>
      </c>
      <c r="M903" s="19" t="n" hidden="false">
        <v/>
      </c>
      <c r="N903" s="19" t="n" hidden="false">
        <f>L903+M903</f>
        <v>25020</v>
      </c>
    </row>
    <row r="904" customFormat="false" hidden="false" outlineLevel="0" collapsed="false">
      <c r="A904" s="18" t="inlineStr">
        <is>
          <t xml:space="preserve">1.1.1.2.1.1.3.14.5</t>
        </is>
      </c>
      <c r="B904" s="18" t="inlineStr">
        <is>
          <t xml:space="preserve"/>
        </is>
      </c>
      <c r="C904" s="22" t="inlineStr">
        <is>
          <t xml:space="preserve">Клипса с дюбелем саморезом для крепления гофротрубы_ / 25 мм</t>
        </is>
      </c>
      <c r="D904" s="7" t="inlineStr">
        <is>
          <t xml:space="preserve"/>
        </is>
      </c>
      <c r="E904" s="7" t="inlineStr">
        <is>
          <t xml:space="preserve"/>
        </is>
      </c>
      <c r="F904" s="7" t="inlineStr">
        <is>
          <t xml:space="preserve">ШТ</t>
        </is>
      </c>
      <c r="G904" s="7" t="inlineStr">
        <is>
          <t xml:space="preserve">2</t>
        </is>
      </c>
      <c r="H904" s="8" t="n">
        <v>1530</v>
      </c>
      <c r="I904" s="20" t="n" hidden="false">
        <v>19</v>
      </c>
      <c r="J904" s="19" t="n" hidden="false">
        <v/>
      </c>
      <c r="K904" s="19" t="n" hidden="false">
        <f>I904+J904</f>
        <v>19</v>
      </c>
      <c r="L904" s="19" t="n" hidden="false">
        <f>ROUND(H904*I904,2)</f>
        <v>29070</v>
      </c>
      <c r="M904" s="19" t="n" hidden="false">
        <v/>
      </c>
      <c r="N904" s="19" t="n" hidden="false">
        <f>L904+M904</f>
        <v>29070</v>
      </c>
    </row>
    <row r="905" customFormat="false" hidden="false" outlineLevel="0" collapsed="false">
      <c r="A905" s="18" t="inlineStr">
        <is>
          <t xml:space="preserve">1.1.1.2.1.1.3.15</t>
        </is>
      </c>
      <c r="B905" s="18" t="inlineStr">
        <is>
          <t xml:space="preserve"/>
        </is>
      </c>
      <c r="C905" s="18" t="inlineStr">
        <is>
          <t xml:space="preserve">Монтаж трубы ПВХ, ПНД для кабеля / расходные материалы</t>
        </is>
      </c>
      <c r="D905" s="7" t="inlineStr">
        <is>
          <t xml:space="preserve">ЭМ</t>
        </is>
      </c>
      <c r="E905" s="7" t="inlineStr">
        <is>
          <t xml:space="preserve"/>
        </is>
      </c>
      <c r="F905" s="7" t="inlineStr">
        <is>
          <t xml:space="preserve">ПОГ М</t>
        </is>
      </c>
      <c r="G905" s="7" t="inlineStr">
        <is>
          <t xml:space="preserve">1</t>
        </is>
      </c>
      <c r="H905" s="8" t="n">
        <v>18775</v>
      </c>
      <c r="I905" s="19" t="n" hidden="false">
        <f>ROUND((L906+L907+L908+L909+L910)/H905,2)</f>
        <v>62.3</v>
      </c>
      <c r="J905" s="20" t="n" hidden="false">
        <v>1</v>
      </c>
      <c r="K905" s="19" t="n" hidden="false">
        <f>I905+J905</f>
        <v>63.3</v>
      </c>
      <c r="L905" s="19" t="n" hidden="false">
        <f>ROUND(H905*I905,2)</f>
        <v>1169682.5</v>
      </c>
      <c r="M905" s="19" t="n" hidden="false">
        <f>ROUND(H905*J905,2)</f>
        <v>18775</v>
      </c>
      <c r="N905" s="19" t="n" hidden="false">
        <f>L905+M905</f>
        <v>1188457.5</v>
      </c>
    </row>
    <row r="906" customFormat="false" hidden="false" outlineLevel="0" collapsed="false">
      <c r="A906" s="18" t="inlineStr">
        <is>
          <t xml:space="preserve">1.1.1.2.1.1.3.15.1</t>
        </is>
      </c>
      <c r="B906" s="18" t="inlineStr">
        <is>
          <t xml:space="preserve"/>
        </is>
      </c>
      <c r="C906" s="22" t="inlineStr">
        <is>
          <t xml:space="preserve">Клипса с дюбелем саморезом для крепления гофротрубы_ / 32 мм</t>
        </is>
      </c>
      <c r="D906" s="7" t="inlineStr">
        <is>
          <t xml:space="preserve"/>
        </is>
      </c>
      <c r="E906" s="7" t="inlineStr">
        <is>
          <t xml:space="preserve"/>
        </is>
      </c>
      <c r="F906" s="7" t="inlineStr">
        <is>
          <t xml:space="preserve">ШТ</t>
        </is>
      </c>
      <c r="G906" s="7" t="inlineStr">
        <is>
          <t xml:space="preserve">2</t>
        </is>
      </c>
      <c r="H906" s="8" t="n">
        <v>22450</v>
      </c>
      <c r="I906" s="20" t="n" hidden="false">
        <v>21</v>
      </c>
      <c r="J906" s="19" t="n" hidden="false">
        <v/>
      </c>
      <c r="K906" s="19" t="n" hidden="false">
        <f>I906+J906</f>
        <v>21</v>
      </c>
      <c r="L906" s="19" t="n" hidden="false">
        <f>ROUND(H906*I906,2)</f>
        <v>471450</v>
      </c>
      <c r="M906" s="19" t="n" hidden="false">
        <v/>
      </c>
      <c r="N906" s="19" t="n" hidden="false">
        <f>L906+M906</f>
        <v>471450</v>
      </c>
    </row>
    <row r="907" customFormat="false" hidden="false" outlineLevel="0" collapsed="false">
      <c r="A907" s="18" t="inlineStr">
        <is>
          <t xml:space="preserve">1.1.1.2.1.1.3.15.2</t>
        </is>
      </c>
      <c r="B907" s="18" t="inlineStr">
        <is>
          <t xml:space="preserve"/>
        </is>
      </c>
      <c r="C907" s="22" t="inlineStr">
        <is>
          <t xml:space="preserve">Клипса с дюбелем саморезом для крепления гофротрубы_ / 50 мм</t>
        </is>
      </c>
      <c r="D907" s="7" t="inlineStr">
        <is>
          <t xml:space="preserve"/>
        </is>
      </c>
      <c r="E907" s="7" t="inlineStr">
        <is>
          <t xml:space="preserve"/>
        </is>
      </c>
      <c r="F907" s="7" t="inlineStr">
        <is>
          <t xml:space="preserve">ШТ</t>
        </is>
      </c>
      <c r="G907" s="7" t="inlineStr">
        <is>
          <t xml:space="preserve">2</t>
        </is>
      </c>
      <c r="H907" s="8" t="n">
        <v>1450</v>
      </c>
      <c r="I907" s="20" t="n" hidden="false">
        <v>19</v>
      </c>
      <c r="J907" s="19" t="n" hidden="false">
        <v/>
      </c>
      <c r="K907" s="19" t="n" hidden="false">
        <f>I907+J907</f>
        <v>19</v>
      </c>
      <c r="L907" s="19" t="n" hidden="false">
        <f>ROUND(H907*I907,2)</f>
        <v>27550</v>
      </c>
      <c r="M907" s="19" t="n" hidden="false">
        <v/>
      </c>
      <c r="N907" s="19" t="n" hidden="false">
        <f>L907+M907</f>
        <v>27550</v>
      </c>
    </row>
    <row r="908" customFormat="false" hidden="false" outlineLevel="0" collapsed="false">
      <c r="A908" s="18" t="inlineStr">
        <is>
          <t xml:space="preserve">1.1.1.2.1.1.3.15.3</t>
        </is>
      </c>
      <c r="B908" s="18" t="inlineStr">
        <is>
          <t xml:space="preserve"/>
        </is>
      </c>
      <c r="C908" s="22" t="inlineStr">
        <is>
          <t xml:space="preserve">Клипса с дюбелем саморезом для крепления гофротрубы_ / 40 мм</t>
        </is>
      </c>
      <c r="D908" s="7" t="inlineStr">
        <is>
          <t xml:space="preserve"/>
        </is>
      </c>
      <c r="E908" s="7" t="inlineStr">
        <is>
          <t xml:space="preserve"/>
        </is>
      </c>
      <c r="F908" s="7" t="inlineStr">
        <is>
          <t xml:space="preserve">ШТ</t>
        </is>
      </c>
      <c r="G908" s="7" t="inlineStr">
        <is>
          <t xml:space="preserve">2</t>
        </is>
      </c>
      <c r="H908" s="8" t="n">
        <v>9950</v>
      </c>
      <c r="I908" s="20" t="n" hidden="false">
        <v>40</v>
      </c>
      <c r="J908" s="19" t="n" hidden="false">
        <v/>
      </c>
      <c r="K908" s="19" t="n" hidden="false">
        <f>I908+J908</f>
        <v>40</v>
      </c>
      <c r="L908" s="19" t="n" hidden="false">
        <f>ROUND(H908*I908,2)</f>
        <v>398000</v>
      </c>
      <c r="M908" s="19" t="n" hidden="false">
        <v/>
      </c>
      <c r="N908" s="19" t="n" hidden="false">
        <f>L908+M908</f>
        <v>398000</v>
      </c>
    </row>
    <row r="909" customFormat="false" hidden="false" outlineLevel="0" collapsed="false">
      <c r="A909" s="18" t="inlineStr">
        <is>
          <t xml:space="preserve">1.1.1.2.1.1.3.15.4</t>
        </is>
      </c>
      <c r="B909" s="18" t="inlineStr">
        <is>
          <t xml:space="preserve"/>
        </is>
      </c>
      <c r="C909" s="22" t="inlineStr">
        <is>
          <t xml:space="preserve">Скоба металлическая однолапковая_ / 31-32мм</t>
        </is>
      </c>
      <c r="D909" s="7" t="inlineStr">
        <is>
          <t xml:space="preserve"/>
        </is>
      </c>
      <c r="E909" s="7" t="inlineStr">
        <is>
          <t xml:space="preserve"/>
        </is>
      </c>
      <c r="F909" s="7" t="inlineStr">
        <is>
          <t xml:space="preserve">ШТ</t>
        </is>
      </c>
      <c r="G909" s="7" t="inlineStr">
        <is>
          <t xml:space="preserve">1</t>
        </is>
      </c>
      <c r="H909" s="8" t="n">
        <v>270</v>
      </c>
      <c r="I909" s="20" t="n" hidden="false">
        <v>31.48</v>
      </c>
      <c r="J909" s="19" t="n" hidden="false">
        <v/>
      </c>
      <c r="K909" s="19" t="n" hidden="false">
        <f>I909+J909</f>
        <v>31.48</v>
      </c>
      <c r="L909" s="19" t="n" hidden="false">
        <f>ROUND(H909*I909,2)</f>
        <v>8499.6</v>
      </c>
      <c r="M909" s="19" t="n" hidden="false">
        <v/>
      </c>
      <c r="N909" s="19" t="n" hidden="false">
        <f>L909+M909</f>
        <v>8499.6</v>
      </c>
    </row>
    <row r="910" customFormat="false" hidden="false" outlineLevel="0" collapsed="false">
      <c r="A910" s="18" t="inlineStr">
        <is>
          <t xml:space="preserve">1.1.1.2.1.1.3.15.5</t>
        </is>
      </c>
      <c r="B910" s="18" t="inlineStr">
        <is>
          <t xml:space="preserve"/>
        </is>
      </c>
      <c r="C910" s="22" t="inlineStr">
        <is>
          <t xml:space="preserve">Скоба металлическая двухлапковая_ / 48-50мм</t>
        </is>
      </c>
      <c r="D910" s="7" t="inlineStr">
        <is>
          <t xml:space="preserve">Держатель с защёлкой и дюбелем для труб гофрированных,
диаметром 63</t>
        </is>
      </c>
      <c r="E910" s="7" t="inlineStr">
        <is>
          <t xml:space="preserve"/>
        </is>
      </c>
      <c r="F910" s="7" t="inlineStr">
        <is>
          <t xml:space="preserve">ШТ</t>
        </is>
      </c>
      <c r="G910" s="7" t="inlineStr">
        <is>
          <t xml:space="preserve">1</t>
        </is>
      </c>
      <c r="H910" s="8" t="n">
        <v>3430</v>
      </c>
      <c r="I910" s="20" t="n" hidden="false">
        <v>77</v>
      </c>
      <c r="J910" s="19" t="n" hidden="false">
        <v/>
      </c>
      <c r="K910" s="19" t="n" hidden="false">
        <f>I910+J910</f>
        <v>77</v>
      </c>
      <c r="L910" s="19" t="n" hidden="false">
        <f>ROUND(H910*I910,2)</f>
        <v>264110</v>
      </c>
      <c r="M910" s="19" t="n" hidden="false">
        <v/>
      </c>
      <c r="N910" s="19" t="n" hidden="false">
        <f>L910+M910</f>
        <v>264110</v>
      </c>
    </row>
    <row r="911" customFormat="false" hidden="false" outlineLevel="0" collapsed="false">
      <c r="A911" s="18" t="inlineStr">
        <is>
          <t xml:space="preserve">1.1.1.2.1.1.3.16</t>
        </is>
      </c>
      <c r="B911" s="18" t="inlineStr">
        <is>
          <t xml:space="preserve"/>
        </is>
      </c>
      <c r="C911" s="18" t="inlineStr">
        <is>
          <t xml:space="preserve">Монтаж трубы ПВХ, ПНД для кабеля / расходные материалы</t>
        </is>
      </c>
      <c r="D911" s="7" t="inlineStr">
        <is>
          <t xml:space="preserve">ЭМ ОКЛ</t>
        </is>
      </c>
      <c r="E911" s="7" t="inlineStr">
        <is>
          <t xml:space="preserve"/>
        </is>
      </c>
      <c r="F911" s="7" t="inlineStr">
        <is>
          <t xml:space="preserve">ПОГ М</t>
        </is>
      </c>
      <c r="G911" s="7" t="inlineStr">
        <is>
          <t xml:space="preserve">1</t>
        </is>
      </c>
      <c r="H911" s="8" t="n">
        <v>6675</v>
      </c>
      <c r="I911" s="19" t="n" hidden="false">
        <f>ROUND((L912+L913)/H911,2)</f>
        <v>100.94</v>
      </c>
      <c r="J911" s="20" t="n" hidden="false">
        <v>1</v>
      </c>
      <c r="K911" s="19" t="n" hidden="false">
        <f>I911+J911</f>
        <v>101.94</v>
      </c>
      <c r="L911" s="19" t="n" hidden="false">
        <f>ROUND(H911*I911,2)</f>
        <v>673774.5</v>
      </c>
      <c r="M911" s="19" t="n" hidden="false">
        <f>ROUND(H911*J911,2)</f>
        <v>6675</v>
      </c>
      <c r="N911" s="19" t="n" hidden="false">
        <f>L911+M911</f>
        <v>680449.5</v>
      </c>
    </row>
    <row r="912" customFormat="false" hidden="false" outlineLevel="0" collapsed="false">
      <c r="A912" s="18" t="inlineStr">
        <is>
          <t xml:space="preserve">1.1.1.2.1.1.3.16.1</t>
        </is>
      </c>
      <c r="B912" s="18" t="inlineStr">
        <is>
          <t xml:space="preserve"/>
        </is>
      </c>
      <c r="C912" s="22" t="inlineStr">
        <is>
          <t xml:space="preserve">Скоба металлическая двухлапковая_ / 48-50мм</t>
        </is>
      </c>
      <c r="D912" s="7" t="inlineStr">
        <is>
          <t xml:space="preserve"/>
        </is>
      </c>
      <c r="E912" s="7" t="inlineStr">
        <is>
          <t xml:space="preserve"/>
        </is>
      </c>
      <c r="F912" s="7" t="inlineStr">
        <is>
          <t xml:space="preserve">ШТ</t>
        </is>
      </c>
      <c r="G912" s="7" t="inlineStr">
        <is>
          <t xml:space="preserve">1</t>
        </is>
      </c>
      <c r="H912" s="8" t="n">
        <v>5570</v>
      </c>
      <c r="I912" s="20" t="n" hidden="false">
        <v>77</v>
      </c>
      <c r="J912" s="19" t="n" hidden="false">
        <v/>
      </c>
      <c r="K912" s="19" t="n" hidden="false">
        <f>I912+J912</f>
        <v>77</v>
      </c>
      <c r="L912" s="19" t="n" hidden="false">
        <f>ROUND(H912*I912,2)</f>
        <v>428890</v>
      </c>
      <c r="M912" s="19" t="n" hidden="false">
        <v/>
      </c>
      <c r="N912" s="19" t="n" hidden="false">
        <f>L912+M912</f>
        <v>428890</v>
      </c>
    </row>
    <row r="913" customFormat="false" hidden="false" outlineLevel="0" collapsed="false">
      <c r="A913" s="18" t="inlineStr">
        <is>
          <t xml:space="preserve">1.1.1.2.1.1.3.16.2</t>
        </is>
      </c>
      <c r="B913" s="18" t="inlineStr">
        <is>
          <t xml:space="preserve"/>
        </is>
      </c>
      <c r="C913" s="22" t="inlineStr">
        <is>
          <t xml:space="preserve">Скоба металлическая однолапковая_ / 31-32мм</t>
        </is>
      </c>
      <c r="D913" s="7" t="inlineStr">
        <is>
          <t xml:space="preserve">Ф40 двухлапковая</t>
        </is>
      </c>
      <c r="E913" s="7" t="inlineStr">
        <is>
          <t xml:space="preserve"/>
        </is>
      </c>
      <c r="F913" s="7" t="inlineStr">
        <is>
          <t xml:space="preserve">ШТ</t>
        </is>
      </c>
      <c r="G913" s="7" t="inlineStr">
        <is>
          <t xml:space="preserve">1</t>
        </is>
      </c>
      <c r="H913" s="8" t="n">
        <v>7780</v>
      </c>
      <c r="I913" s="20" t="n" hidden="false">
        <v>31.48</v>
      </c>
      <c r="J913" s="19" t="n" hidden="false">
        <v/>
      </c>
      <c r="K913" s="19" t="n" hidden="false">
        <f>I913+J913</f>
        <v>31.48</v>
      </c>
      <c r="L913" s="19" t="n" hidden="false">
        <f>ROUND(H913*I913,2)</f>
        <v>244914.4</v>
      </c>
      <c r="M913" s="19" t="n" hidden="false">
        <v/>
      </c>
      <c r="N913" s="19" t="n" hidden="false">
        <f>L913+M913</f>
        <v>244914.4</v>
      </c>
    </row>
    <row r="914" customFormat="false" hidden="false" outlineLevel="0" collapsed="false">
      <c r="A914" s="18" t="inlineStr">
        <is>
          <t xml:space="preserve">1.1.1.2.1.1.3.17</t>
        </is>
      </c>
      <c r="B914" s="18" t="inlineStr">
        <is>
          <t xml:space="preserve"/>
        </is>
      </c>
      <c r="C914" s="18" t="inlineStr">
        <is>
          <t xml:space="preserve">Монтаж лотка электротехнического / перфорированного, неперфорированного</t>
        </is>
      </c>
      <c r="D914" s="7" t="inlineStr">
        <is>
          <t xml:space="preserve">С учетом дополнительных комплектующих.СМР предусматривает дополнительные комплектующие</t>
        </is>
      </c>
      <c r="E914" s="7" t="inlineStr">
        <is>
          <t xml:space="preserve"/>
        </is>
      </c>
      <c r="F914" s="7" t="inlineStr">
        <is>
          <t xml:space="preserve">ПОГ М</t>
        </is>
      </c>
      <c r="G914" s="7" t="inlineStr">
        <is>
          <t xml:space="preserve">1</t>
        </is>
      </c>
      <c r="H914" s="8" t="n">
        <v>1000</v>
      </c>
      <c r="I914" s="19" t="n" hidden="false">
        <f>ROUND((L915+L916)/H914,2)</f>
        <v>1087.1</v>
      </c>
      <c r="J914" s="20" t="n" hidden="false">
        <v>1605.6</v>
      </c>
      <c r="K914" s="19" t="n" hidden="false">
        <f>I914+J914</f>
        <v>2692.7</v>
      </c>
      <c r="L914" s="19" t="n" hidden="false">
        <f>ROUND(H914*I914,2)</f>
        <v>1087100</v>
      </c>
      <c r="M914" s="19" t="n" hidden="false">
        <f>ROUND(H914*J914,2)</f>
        <v>1605600</v>
      </c>
      <c r="N914" s="19" t="n" hidden="false">
        <f>L914+M914</f>
        <v>2692700</v>
      </c>
    </row>
    <row r="915" customFormat="false" hidden="false" outlineLevel="0" collapsed="false">
      <c r="A915" s="18" t="inlineStr">
        <is>
          <t xml:space="preserve">1.1.1.2.1.1.3.17.1</t>
        </is>
      </c>
      <c r="B915" s="18" t="inlineStr">
        <is>
          <t xml:space="preserve"/>
        </is>
      </c>
      <c r="C915" s="22" t="inlineStr">
        <is>
          <t xml:space="preserve">Лоток электротехнический перфорированный осн.400мм H=80мм</t>
        </is>
      </c>
      <c r="D915" s="7" t="inlineStr">
        <is>
          <t xml:space="preserve">Без учета дополнительных комплектующих
ДКС,Ostec</t>
        </is>
      </c>
      <c r="E915" s="7" t="inlineStr">
        <is>
          <t xml:space="preserve"/>
        </is>
      </c>
      <c r="F915" s="7" t="inlineStr">
        <is>
          <t xml:space="preserve">М</t>
        </is>
      </c>
      <c r="G915" s="7" t="inlineStr">
        <is>
          <t xml:space="preserve">1</t>
        </is>
      </c>
      <c r="H915" s="8" t="n">
        <v>1000</v>
      </c>
      <c r="I915" s="23" t="n" hidden="false">
        <v>831.78</v>
      </c>
      <c r="J915" s="19" t="n" hidden="false">
        <v/>
      </c>
      <c r="K915" s="19" t="n" hidden="false">
        <f>I915+J915</f>
        <v>831.78</v>
      </c>
      <c r="L915" s="19" t="n" hidden="false">
        <f>ROUND(H915*I915,2)</f>
        <v>831780</v>
      </c>
      <c r="M915" s="19" t="n" hidden="false">
        <v/>
      </c>
      <c r="N915" s="19" t="n" hidden="false">
        <f>L915+M915</f>
        <v>831780</v>
      </c>
    </row>
    <row r="916" customFormat="false" hidden="false" outlineLevel="0" collapsed="false">
      <c r="A916" s="18" t="inlineStr">
        <is>
          <t xml:space="preserve">1.1.1.2.1.1.3.17.2</t>
        </is>
      </c>
      <c r="B916" s="18" t="inlineStr">
        <is>
          <t xml:space="preserve"/>
        </is>
      </c>
      <c r="C916" s="22" t="inlineStr">
        <is>
          <t xml:space="preserve">Крышка на лоток осн.400мм</t>
        </is>
      </c>
      <c r="D916" s="7" t="inlineStr">
        <is>
          <t xml:space="preserve">Без учета дополнительных комплектующих
ДКС,Ostec</t>
        </is>
      </c>
      <c r="E916" s="7" t="inlineStr">
        <is>
          <t xml:space="preserve"/>
        </is>
      </c>
      <c r="F916" s="7" t="inlineStr">
        <is>
          <t xml:space="preserve">М</t>
        </is>
      </c>
      <c r="G916" s="7" t="inlineStr">
        <is>
          <t xml:space="preserve">1</t>
        </is>
      </c>
      <c r="H916" s="8" t="n">
        <v>1000</v>
      </c>
      <c r="I916" s="23" t="n" hidden="false">
        <v>255.32</v>
      </c>
      <c r="J916" s="19" t="n" hidden="false">
        <v/>
      </c>
      <c r="K916" s="19" t="n" hidden="false">
        <f>I916+J916</f>
        <v>255.32</v>
      </c>
      <c r="L916" s="19" t="n" hidden="false">
        <f>ROUND(H916*I916,2)</f>
        <v>255320</v>
      </c>
      <c r="M916" s="19" t="n" hidden="false">
        <v/>
      </c>
      <c r="N916" s="19" t="n" hidden="false">
        <f>L916+M916</f>
        <v>255320</v>
      </c>
    </row>
    <row r="917" customFormat="false" hidden="false" outlineLevel="0" collapsed="false">
      <c r="A917" s="18" t="inlineStr">
        <is>
          <t xml:space="preserve">1.1.1.2.1.1.3.18</t>
        </is>
      </c>
      <c r="B917" s="18" t="inlineStr">
        <is>
          <t xml:space="preserve"/>
        </is>
      </c>
      <c r="C917" s="18" t="inlineStr">
        <is>
          <t xml:space="preserve">Монтаж лотка электротехнического / лестничного</t>
        </is>
      </c>
      <c r="D917" s="7" t="inlineStr">
        <is>
          <t xml:space="preserve">С учетом дополнительных комплектующих.СМР предусматривает дополнительные комплектующие</t>
        </is>
      </c>
      <c r="E917" s="7" t="inlineStr">
        <is>
          <t xml:space="preserve"/>
        </is>
      </c>
      <c r="F917" s="7" t="inlineStr">
        <is>
          <t xml:space="preserve">ПОГ М</t>
        </is>
      </c>
      <c r="G917" s="7" t="inlineStr">
        <is>
          <t xml:space="preserve">1</t>
        </is>
      </c>
      <c r="H917" s="8" t="n">
        <v>150</v>
      </c>
      <c r="I917" s="19" t="n" hidden="false">
        <f>ROUND((L918)/H917,2)</f>
        <v>821</v>
      </c>
      <c r="J917" s="20" t="n" hidden="false">
        <v>1605.6</v>
      </c>
      <c r="K917" s="19" t="n" hidden="false">
        <f>I917+J917</f>
        <v>2426.6</v>
      </c>
      <c r="L917" s="19" t="n" hidden="false">
        <f>ROUND(H917*I917,2)</f>
        <v>123150</v>
      </c>
      <c r="M917" s="19" t="n" hidden="false">
        <f>ROUND(H917*J917,2)</f>
        <v>240840</v>
      </c>
      <c r="N917" s="19" t="n" hidden="false">
        <f>L917+M917</f>
        <v>363990</v>
      </c>
    </row>
    <row r="918" customFormat="false" hidden="false" outlineLevel="0" collapsed="false">
      <c r="A918" s="18" t="inlineStr">
        <is>
          <t xml:space="preserve">1.1.1.2.1.1.3.18.1</t>
        </is>
      </c>
      <c r="B918" s="18" t="inlineStr">
        <is>
          <t xml:space="preserve"/>
        </is>
      </c>
      <c r="C918" s="22" t="inlineStr">
        <is>
          <t xml:space="preserve">Лоток электротехнический лестничный осн.400мм H=80мм</t>
        </is>
      </c>
      <c r="D918" s="7" t="inlineStr">
        <is>
          <t xml:space="preserve">Без учета дополнительных комплектующих
ДКС,Ostec</t>
        </is>
      </c>
      <c r="E918" s="7" t="inlineStr">
        <is>
          <t xml:space="preserve"/>
        </is>
      </c>
      <c r="F918" s="7" t="inlineStr">
        <is>
          <t xml:space="preserve">М</t>
        </is>
      </c>
      <c r="G918" s="7" t="inlineStr">
        <is>
          <t xml:space="preserve">1</t>
        </is>
      </c>
      <c r="H918" s="8" t="n">
        <v>150</v>
      </c>
      <c r="I918" s="23" t="n" hidden="false">
        <v>821</v>
      </c>
      <c r="J918" s="19" t="n" hidden="false">
        <v/>
      </c>
      <c r="K918" s="19" t="n" hidden="false">
        <f>I918+J918</f>
        <v>821</v>
      </c>
      <c r="L918" s="19" t="n" hidden="false">
        <f>ROUND(H918*I918,2)</f>
        <v>123150</v>
      </c>
      <c r="M918" s="19" t="n" hidden="false">
        <v/>
      </c>
      <c r="N918" s="19" t="n" hidden="false">
        <f>L918+M918</f>
        <v>123150</v>
      </c>
    </row>
    <row r="919" customFormat="false" hidden="false" outlineLevel="0" collapsed="false">
      <c r="A919" s="14" t="inlineStr">
        <is>
          <t xml:space="preserve">1.1.1.2.1.1.4</t>
        </is>
      </c>
      <c r="B919" s="14" t="inlineStr">
        <is>
          <t xml:space="preserve"/>
        </is>
      </c>
      <c r="C919" s="14" t="inlineStr">
        <is>
          <t xml:space="preserve">Монтаж электроустановочных изделий</t>
        </is>
      </c>
      <c r="D919" s="6" t="inlineStr">
        <is>
          <t xml:space="preserve"/>
        </is>
      </c>
      <c r="E919" s="6" t="inlineStr">
        <is>
          <t xml:space="preserve"/>
        </is>
      </c>
      <c r="F919" s="6" t="inlineStr">
        <is>
          <t xml:space="preserve"/>
        </is>
      </c>
      <c r="G919" s="6" t="inlineStr">
        <is>
          <t xml:space="preserve"/>
        </is>
      </c>
      <c r="H919" s="15" t="n">
        <v/>
      </c>
      <c r="I919" s="16" t="n" hidden="false">
        <v/>
      </c>
      <c r="J919" s="16" t="n" hidden="false">
        <v/>
      </c>
      <c r="K919" s="16" t="n" hidden="false">
        <v/>
      </c>
      <c r="L919" s="16" t="n" hidden="false">
        <f>L920+L928+L933+L935+L937</f>
        <v>90129.72</v>
      </c>
      <c r="M919" s="16" t="n" hidden="false">
        <f>M920+M928+M933+M935+M937</f>
        <v>341731.2</v>
      </c>
      <c r="N919" s="16" t="n" hidden="false">
        <f>N920+N928+N933+N935+N937</f>
        <v>431860.92</v>
      </c>
    </row>
    <row r="920" customFormat="false" hidden="false" outlineLevel="0" collapsed="false">
      <c r="A920" s="18" t="inlineStr">
        <is>
          <t xml:space="preserve">1.1.1.2.1.1.4.1</t>
        </is>
      </c>
      <c r="B920" s="18" t="inlineStr">
        <is>
          <t xml:space="preserve"/>
        </is>
      </c>
      <c r="C920" s="18" t="inlineStr">
        <is>
          <t xml:space="preserve">Монтаж электрических оконечных устройств / выключатель, переключатель</t>
        </is>
      </c>
      <c r="D920" s="7" t="inlineStr">
        <is>
          <t xml:space="preserve"/>
        </is>
      </c>
      <c r="E920" s="7" t="inlineStr">
        <is>
          <t xml:space="preserve">Выгружается из БО по объектам BIM-КЦ</t>
        </is>
      </c>
      <c r="F920" s="7" t="inlineStr">
        <is>
          <t xml:space="preserve">ШТ</t>
        </is>
      </c>
      <c r="G920" s="7" t="inlineStr">
        <is>
          <t xml:space="preserve">1</t>
        </is>
      </c>
      <c r="H920" s="8" t="n">
        <v>95</v>
      </c>
      <c r="I920" s="19" t="n" hidden="false">
        <f>ROUND((L921+L922+L923+L924+L925+L926+L927)/H920,2)</f>
        <v>210.63</v>
      </c>
      <c r="J920" s="20" t="n" hidden="false">
        <v>764.8</v>
      </c>
      <c r="K920" s="19" t="n" hidden="false">
        <f>I920+J920</f>
        <v>975.43</v>
      </c>
      <c r="L920" s="19" t="n" hidden="false">
        <f>ROUND(H920*I920,2)</f>
        <v>20009.85</v>
      </c>
      <c r="M920" s="19" t="n" hidden="false">
        <f>ROUND(H920*J920,2)</f>
        <v>72656</v>
      </c>
      <c r="N920" s="19" t="n" hidden="false">
        <f>L920+M920</f>
        <v>92665.85</v>
      </c>
    </row>
    <row r="921" customFormat="false" hidden="false" outlineLevel="0" collapsed="false">
      <c r="A921" s="18" t="inlineStr">
        <is>
          <t xml:space="preserve">1.1.1.2.1.1.4.1.1</t>
        </is>
      </c>
      <c r="B921" s="18" t="inlineStr">
        <is>
          <t xml:space="preserve"/>
        </is>
      </c>
      <c r="C921" s="22" t="inlineStr">
        <is>
          <t xml:space="preserve">Рамка Schneider Electric Glossa_ / белый / 1 пост / GSL000101</t>
        </is>
      </c>
      <c r="D921" s="7" t="inlineStr">
        <is>
          <t xml:space="preserve"/>
        </is>
      </c>
      <c r="E921" s="7" t="inlineStr">
        <is>
          <t xml:space="preserve"/>
        </is>
      </c>
      <c r="F921" s="7" t="inlineStr">
        <is>
          <t xml:space="preserve">ШТ</t>
        </is>
      </c>
      <c r="G921" s="7" t="inlineStr">
        <is>
          <t xml:space="preserve">1</t>
        </is>
      </c>
      <c r="H921" s="8" t="n">
        <v>48</v>
      </c>
      <c r="I921" s="23" t="n" hidden="false">
        <v>10.66</v>
      </c>
      <c r="J921" s="19" t="n" hidden="false">
        <v/>
      </c>
      <c r="K921" s="19" t="n" hidden="false">
        <f>I921+J921</f>
        <v>10.66</v>
      </c>
      <c r="L921" s="19" t="n" hidden="false">
        <f>ROUND(H921*I921,2)</f>
        <v>511.68</v>
      </c>
      <c r="M921" s="19" t="n" hidden="false">
        <v/>
      </c>
      <c r="N921" s="19" t="n" hidden="false">
        <f>L921+M921</f>
        <v>511.68</v>
      </c>
    </row>
    <row r="922" customFormat="false" hidden="false" outlineLevel="0" collapsed="false">
      <c r="A922" s="18" t="inlineStr">
        <is>
          <t xml:space="preserve">1.1.1.2.1.1.4.1.2</t>
        </is>
      </c>
      <c r="B922" s="18" t="inlineStr">
        <is>
          <t xml:space="preserve"/>
        </is>
      </c>
      <c r="C922" s="22" t="inlineStr">
        <is>
          <t xml:space="preserve">Переключатель_ / на два направления / открытой установки / 10А, 250В, IP44</t>
        </is>
      </c>
      <c r="D922" s="7" t="inlineStr">
        <is>
          <t xml:space="preserve">Переключатель проходной двухклавишный скрытой установки, 10А, 250В,
IP44 белый</t>
        </is>
      </c>
      <c r="E922" s="7" t="inlineStr">
        <is>
          <t xml:space="preserve"/>
        </is>
      </c>
      <c r="F922" s="7" t="inlineStr">
        <is>
          <t xml:space="preserve">ШТ</t>
        </is>
      </c>
      <c r="G922" s="7" t="inlineStr">
        <is>
          <t xml:space="preserve">1</t>
        </is>
      </c>
      <c r="H922" s="8" t="n">
        <v>2</v>
      </c>
      <c r="I922" s="20" t="n" hidden="false">
        <v>350</v>
      </c>
      <c r="J922" s="19" t="n" hidden="false">
        <v/>
      </c>
      <c r="K922" s="19" t="n" hidden="false">
        <f>I922+J922</f>
        <v>350</v>
      </c>
      <c r="L922" s="19" t="n" hidden="false">
        <f>ROUND(H922*I922,2)</f>
        <v>700</v>
      </c>
      <c r="M922" s="19" t="n" hidden="false">
        <v/>
      </c>
      <c r="N922" s="19" t="n" hidden="false">
        <f>L922+M922</f>
        <v>700</v>
      </c>
    </row>
    <row r="923" customFormat="false" hidden="false" outlineLevel="0" collapsed="false">
      <c r="A923" s="18" t="inlineStr">
        <is>
          <t xml:space="preserve">1.1.1.2.1.1.4.1.3</t>
        </is>
      </c>
      <c r="B923" s="18" t="inlineStr">
        <is>
          <t xml:space="preserve"/>
        </is>
      </c>
      <c r="C923" s="22" t="inlineStr">
        <is>
          <t xml:space="preserve">Переключатель_ / проходной/одноклавишный/открытой установки / 10А, 220В, IP20</t>
        </is>
      </c>
      <c r="D923" s="7" t="inlineStr">
        <is>
          <t xml:space="preserve">Переключатель проходной одноклавишный скрытой установки, 10А, 250В,
IP20 белый</t>
        </is>
      </c>
      <c r="E923" s="7" t="inlineStr">
        <is>
          <t xml:space="preserve"/>
        </is>
      </c>
      <c r="F923" s="7" t="inlineStr">
        <is>
          <t xml:space="preserve">ШТ</t>
        </is>
      </c>
      <c r="G923" s="7" t="inlineStr">
        <is>
          <t xml:space="preserve">1</t>
        </is>
      </c>
      <c r="H923" s="8" t="n">
        <v>6</v>
      </c>
      <c r="I923" s="20" t="n" hidden="false">
        <v>300</v>
      </c>
      <c r="J923" s="19" t="n" hidden="false">
        <v/>
      </c>
      <c r="K923" s="19" t="n" hidden="false">
        <f>I923+J923</f>
        <v>300</v>
      </c>
      <c r="L923" s="19" t="n" hidden="false">
        <f>ROUND(H923*I923,2)</f>
        <v>1800</v>
      </c>
      <c r="M923" s="19" t="n" hidden="false">
        <v/>
      </c>
      <c r="N923" s="19" t="n" hidden="false">
        <f>L923+M923</f>
        <v>1800</v>
      </c>
    </row>
    <row r="924" customFormat="false" hidden="false" outlineLevel="0" collapsed="false">
      <c r="A924" s="18" t="inlineStr">
        <is>
          <t xml:space="preserve">1.1.1.2.1.1.4.1.4</t>
        </is>
      </c>
      <c r="B924" s="18" t="inlineStr">
        <is>
          <t xml:space="preserve"/>
        </is>
      </c>
      <c r="C924" s="22" t="inlineStr">
        <is>
          <t xml:space="preserve">Переключатель_ / проходной/одноклавишный/открытой установки / 10А, 250В, IP44 влагозащищенный</t>
        </is>
      </c>
      <c r="D924" s="7" t="inlineStr">
        <is>
          <t xml:space="preserve">Переключатель проходной одноклавишный скрытой установки, 10А, 250В,
IP44 белый</t>
        </is>
      </c>
      <c r="E924" s="7" t="inlineStr">
        <is>
          <t xml:space="preserve"/>
        </is>
      </c>
      <c r="F924" s="7" t="inlineStr">
        <is>
          <t xml:space="preserve">ШТ</t>
        </is>
      </c>
      <c r="G924" s="7" t="inlineStr">
        <is>
          <t xml:space="preserve">1</t>
        </is>
      </c>
      <c r="H924" s="8" t="n">
        <v>35</v>
      </c>
      <c r="I924" s="20" t="n" hidden="false">
        <v>300</v>
      </c>
      <c r="J924" s="19" t="n" hidden="false">
        <v/>
      </c>
      <c r="K924" s="19" t="n" hidden="false">
        <f>I924+J924</f>
        <v>300</v>
      </c>
      <c r="L924" s="19" t="n" hidden="false">
        <f>ROUND(H924*I924,2)</f>
        <v>10500</v>
      </c>
      <c r="M924" s="19" t="n" hidden="false">
        <v/>
      </c>
      <c r="N924" s="19" t="n" hidden="false">
        <f>L924+M924</f>
        <v>10500</v>
      </c>
    </row>
    <row r="925" customFormat="false" hidden="false" outlineLevel="0" collapsed="false">
      <c r="A925" s="18" t="inlineStr">
        <is>
          <t xml:space="preserve">1.1.1.2.1.1.4.1.5</t>
        </is>
      </c>
      <c r="B925" s="18" t="inlineStr">
        <is>
          <t xml:space="preserve"/>
        </is>
      </c>
      <c r="C925" s="22" t="inlineStr">
        <is>
          <t xml:space="preserve">Выключатель Одноклавишный Открытый 16А 220...250В IP44 Белый</t>
        </is>
      </c>
      <c r="D925" s="7" t="inlineStr">
        <is>
          <t xml:space="preserve">Выключатель одноклавишный, одинарный, 250В, 16А, IP44, скрытый монтаж</t>
        </is>
      </c>
      <c r="E925" s="7" t="inlineStr">
        <is>
          <t xml:space="preserve"/>
        </is>
      </c>
      <c r="F925" s="7" t="inlineStr">
        <is>
          <t xml:space="preserve">ШТ</t>
        </is>
      </c>
      <c r="G925" s="7" t="inlineStr">
        <is>
          <t xml:space="preserve">1</t>
        </is>
      </c>
      <c r="H925" s="8" t="n">
        <v>26</v>
      </c>
      <c r="I925" s="23" t="n" hidden="false">
        <v>133.56</v>
      </c>
      <c r="J925" s="19" t="n" hidden="false">
        <v/>
      </c>
      <c r="K925" s="19" t="n" hidden="false">
        <f>I925+J925</f>
        <v>133.56</v>
      </c>
      <c r="L925" s="19" t="n" hidden="false">
        <f>ROUND(H925*I925,2)</f>
        <v>3472.56</v>
      </c>
      <c r="M925" s="19" t="n" hidden="false">
        <v/>
      </c>
      <c r="N925" s="19" t="n" hidden="false">
        <f>L925+M925</f>
        <v>3472.56</v>
      </c>
    </row>
    <row r="926" customFormat="false" hidden="false" outlineLevel="0" collapsed="false">
      <c r="A926" s="18" t="inlineStr">
        <is>
          <t xml:space="preserve">1.1.1.2.1.1.4.1.6</t>
        </is>
      </c>
      <c r="B926" s="18" t="inlineStr">
        <is>
          <t xml:space="preserve"/>
        </is>
      </c>
      <c r="C926" s="22" t="inlineStr">
        <is>
          <t xml:space="preserve">Выключатель Одноклавишный Скрытый 10А 220...250В IP20 Белый</t>
        </is>
      </c>
      <c r="D926" s="7" t="inlineStr">
        <is>
          <t xml:space="preserve"/>
        </is>
      </c>
      <c r="E926" s="7" t="inlineStr">
        <is>
          <t xml:space="preserve"/>
        </is>
      </c>
      <c r="F926" s="7" t="inlineStr">
        <is>
          <t xml:space="preserve">ШТ</t>
        </is>
      </c>
      <c r="G926" s="7" t="inlineStr">
        <is>
          <t xml:space="preserve">1</t>
        </is>
      </c>
      <c r="H926" s="8" t="n">
        <v>19</v>
      </c>
      <c r="I926" s="23" t="n" hidden="false">
        <v>81.86</v>
      </c>
      <c r="J926" s="19" t="n" hidden="false">
        <v/>
      </c>
      <c r="K926" s="19" t="n" hidden="false">
        <f>I926+J926</f>
        <v>81.86</v>
      </c>
      <c r="L926" s="19" t="n" hidden="false">
        <f>ROUND(H926*I926,2)</f>
        <v>1555.34</v>
      </c>
      <c r="M926" s="19" t="n" hidden="false">
        <v/>
      </c>
      <c r="N926" s="19" t="n" hidden="false">
        <f>L926+M926</f>
        <v>1555.34</v>
      </c>
    </row>
    <row r="927" customFormat="false" hidden="false" outlineLevel="0" collapsed="false">
      <c r="A927" s="18" t="inlineStr">
        <is>
          <t xml:space="preserve">1.1.1.2.1.1.4.1.7</t>
        </is>
      </c>
      <c r="B927" s="18" t="inlineStr">
        <is>
          <t xml:space="preserve"/>
        </is>
      </c>
      <c r="C927" s="22" t="inlineStr">
        <is>
          <t xml:space="preserve">Выключатель Двухклавишный Скрытый 10А 220...250В IP20 Белый</t>
        </is>
      </c>
      <c r="D927" s="7" t="inlineStr">
        <is>
          <t xml:space="preserve"/>
        </is>
      </c>
      <c r="E927" s="7" t="inlineStr">
        <is>
          <t xml:space="preserve"/>
        </is>
      </c>
      <c r="F927" s="7" t="inlineStr">
        <is>
          <t xml:space="preserve">ШТ</t>
        </is>
      </c>
      <c r="G927" s="7" t="inlineStr">
        <is>
          <t xml:space="preserve">1</t>
        </is>
      </c>
      <c r="H927" s="8" t="n">
        <v>7</v>
      </c>
      <c r="I927" s="20" t="n" hidden="false">
        <v>210</v>
      </c>
      <c r="J927" s="19" t="n" hidden="false">
        <v/>
      </c>
      <c r="K927" s="19" t="n" hidden="false">
        <f>I927+J927</f>
        <v>210</v>
      </c>
      <c r="L927" s="19" t="n" hidden="false">
        <f>ROUND(H927*I927,2)</f>
        <v>1470</v>
      </c>
      <c r="M927" s="19" t="n" hidden="false">
        <v/>
      </c>
      <c r="N927" s="19" t="n" hidden="false">
        <f>L927+M927</f>
        <v>1470</v>
      </c>
    </row>
    <row r="928" customFormat="false" hidden="false" outlineLevel="0" collapsed="false">
      <c r="A928" s="18" t="inlineStr">
        <is>
          <t xml:space="preserve">1.1.1.2.1.1.4.2</t>
        </is>
      </c>
      <c r="B928" s="18" t="inlineStr">
        <is>
          <t xml:space="preserve"/>
        </is>
      </c>
      <c r="C928" s="18" t="inlineStr">
        <is>
          <t xml:space="preserve">Монтаж электрических оконечных устройств / розетка</t>
        </is>
      </c>
      <c r="D928" s="7" t="inlineStr">
        <is>
          <t xml:space="preserve"/>
        </is>
      </c>
      <c r="E928" s="7" t="inlineStr">
        <is>
          <t xml:space="preserve">Выгружается из БО по объектам BIM-КЦ</t>
        </is>
      </c>
      <c r="F928" s="7" t="inlineStr">
        <is>
          <t xml:space="preserve">ШТ</t>
        </is>
      </c>
      <c r="G928" s="7" t="inlineStr">
        <is>
          <t xml:space="preserve">1</t>
        </is>
      </c>
      <c r="H928" s="8" t="n">
        <v>151</v>
      </c>
      <c r="I928" s="19" t="n" hidden="false">
        <f>ROUND((L929+L930+L931+L932)/H928,2)</f>
        <v>161.07</v>
      </c>
      <c r="J928" s="20" t="n" hidden="false">
        <v>764.8</v>
      </c>
      <c r="K928" s="19" t="n" hidden="false">
        <f>I928+J928</f>
        <v>925.87</v>
      </c>
      <c r="L928" s="19" t="n" hidden="false">
        <f>ROUND(H928*I928,2)</f>
        <v>24321.57</v>
      </c>
      <c r="M928" s="19" t="n" hidden="false">
        <f>ROUND(H928*J928,2)</f>
        <v>115484.8</v>
      </c>
      <c r="N928" s="19" t="n" hidden="false">
        <f>L928+M928</f>
        <v>139806.37</v>
      </c>
    </row>
    <row r="929" customFormat="false" hidden="false" outlineLevel="0" collapsed="false">
      <c r="A929" s="18" t="inlineStr">
        <is>
          <t xml:space="preserve">1.1.1.2.1.1.4.2.1</t>
        </is>
      </c>
      <c r="B929" s="18" t="inlineStr">
        <is>
          <t xml:space="preserve"/>
        </is>
      </c>
      <c r="C929" s="22" t="inlineStr">
        <is>
          <t xml:space="preserve">Розетка Открытая 2P+E 220...250В 16А IP44, с крышкой, с/ш, с з/к, постов-1, Черный</t>
        </is>
      </c>
      <c r="D929" s="7" t="inlineStr">
        <is>
          <t xml:space="preserve">Розетка Открытая 1п 2P+E 16А IP44 220...250В з/к з/ш с/к
Белый EQR16-029-30-54-T</t>
        </is>
      </c>
      <c r="E929" s="7" t="inlineStr">
        <is>
          <t xml:space="preserve"/>
        </is>
      </c>
      <c r="F929" s="7" t="inlineStr">
        <is>
          <t xml:space="preserve">ШТ</t>
        </is>
      </c>
      <c r="G929" s="7" t="inlineStr">
        <is>
          <t xml:space="preserve">1</t>
        </is>
      </c>
      <c r="H929" s="8" t="n">
        <v>135</v>
      </c>
      <c r="I929" s="20" t="n" hidden="false">
        <v>160</v>
      </c>
      <c r="J929" s="19" t="n" hidden="false">
        <v/>
      </c>
      <c r="K929" s="19" t="n" hidden="false">
        <f>I929+J929</f>
        <v>160</v>
      </c>
      <c r="L929" s="19" t="n" hidden="false">
        <f>ROUND(H929*I929,2)</f>
        <v>21600</v>
      </c>
      <c r="M929" s="19" t="n" hidden="false">
        <v/>
      </c>
      <c r="N929" s="19" t="n" hidden="false">
        <f>L929+M929</f>
        <v>21600</v>
      </c>
    </row>
    <row r="930" customFormat="false" hidden="false" outlineLevel="0" collapsed="false">
      <c r="A930" s="18" t="inlineStr">
        <is>
          <t xml:space="preserve">1.1.1.2.1.1.4.2.2</t>
        </is>
      </c>
      <c r="B930" s="18" t="inlineStr">
        <is>
          <t xml:space="preserve"/>
        </is>
      </c>
      <c r="C930" s="22" t="inlineStr">
        <is>
          <t xml:space="preserve">Розетка Открытая 1п 2P+PE 16А IP20 220...250В з/к з/ш Белый</t>
        </is>
      </c>
      <c r="D930" s="7" t="inlineStr">
        <is>
          <t xml:space="preserve">EWR16-028-90</t>
        </is>
      </c>
      <c r="E930" s="7" t="inlineStr">
        <is>
          <t xml:space="preserve"/>
        </is>
      </c>
      <c r="F930" s="7" t="inlineStr">
        <is>
          <t xml:space="preserve">ШТ</t>
        </is>
      </c>
      <c r="G930" s="7" t="inlineStr">
        <is>
          <t xml:space="preserve">1</t>
        </is>
      </c>
      <c r="H930" s="8" t="n">
        <v>16</v>
      </c>
      <c r="I930" s="20" t="n" hidden="false">
        <v>160</v>
      </c>
      <c r="J930" s="19" t="n" hidden="false">
        <v/>
      </c>
      <c r="K930" s="19" t="n" hidden="false">
        <f>I930+J930</f>
        <v>160</v>
      </c>
      <c r="L930" s="19" t="n" hidden="false">
        <f>ROUND(H930*I930,2)</f>
        <v>2560</v>
      </c>
      <c r="M930" s="19" t="n" hidden="false">
        <v/>
      </c>
      <c r="N930" s="19" t="n" hidden="false">
        <f>L930+M930</f>
        <v>2560</v>
      </c>
    </row>
    <row r="931" customFormat="false" hidden="false" outlineLevel="0" collapsed="false">
      <c r="A931" s="18" t="inlineStr">
        <is>
          <t xml:space="preserve">1.1.1.2.1.1.4.2.3</t>
        </is>
      </c>
      <c r="B931" s="18" t="inlineStr">
        <is>
          <t xml:space="preserve"/>
        </is>
      </c>
      <c r="C931" s="22" t="inlineStr">
        <is>
          <t xml:space="preserve">Рамка Schneider Electric Glossa_ / белый / 2 поста / GSL000102</t>
        </is>
      </c>
      <c r="D931" s="7" t="inlineStr">
        <is>
          <t xml:space="preserve">EWM-G-302-10</t>
        </is>
      </c>
      <c r="E931" s="7" t="inlineStr">
        <is>
          <t xml:space="preserve"/>
        </is>
      </c>
      <c r="F931" s="7" t="inlineStr">
        <is>
          <t xml:space="preserve">ШТ</t>
        </is>
      </c>
      <c r="G931" s="7" t="inlineStr">
        <is>
          <t xml:space="preserve">1</t>
        </is>
      </c>
      <c r="H931" s="8" t="n">
        <v>2</v>
      </c>
      <c r="I931" s="23" t="n" hidden="false">
        <v>16.93</v>
      </c>
      <c r="J931" s="19" t="n" hidden="false">
        <v/>
      </c>
      <c r="K931" s="19" t="n" hidden="false">
        <f>I931+J931</f>
        <v>16.93</v>
      </c>
      <c r="L931" s="19" t="n" hidden="false">
        <f>ROUND(H931*I931,2)</f>
        <v>33.86</v>
      </c>
      <c r="M931" s="19" t="n" hidden="false">
        <v/>
      </c>
      <c r="N931" s="19" t="n" hidden="false">
        <f>L931+M931</f>
        <v>33.86</v>
      </c>
    </row>
    <row r="932" customFormat="false" hidden="false" outlineLevel="0" collapsed="false">
      <c r="A932" s="18" t="inlineStr">
        <is>
          <t xml:space="preserve">1.1.1.2.1.1.4.2.4</t>
        </is>
      </c>
      <c r="B932" s="18" t="inlineStr">
        <is>
          <t xml:space="preserve"/>
        </is>
      </c>
      <c r="C932" s="22" t="inlineStr">
        <is>
          <t xml:space="preserve">Рамка Schneider Electric Glossa_ / белый / 1 пост / GSL000101</t>
        </is>
      </c>
      <c r="D932" s="7" t="inlineStr">
        <is>
          <t xml:space="preserve">EWM-G-301-10</t>
        </is>
      </c>
      <c r="E932" s="7" t="inlineStr">
        <is>
          <t xml:space="preserve"/>
        </is>
      </c>
      <c r="F932" s="7" t="inlineStr">
        <is>
          <t xml:space="preserve">ШТ</t>
        </is>
      </c>
      <c r="G932" s="7" t="inlineStr">
        <is>
          <t xml:space="preserve">1</t>
        </is>
      </c>
      <c r="H932" s="8" t="n">
        <v>12</v>
      </c>
      <c r="I932" s="23" t="n" hidden="false">
        <v>10.66</v>
      </c>
      <c r="J932" s="19" t="n" hidden="false">
        <v/>
      </c>
      <c r="K932" s="19" t="n" hidden="false">
        <f>I932+J932</f>
        <v>10.66</v>
      </c>
      <c r="L932" s="19" t="n" hidden="false">
        <f>ROUND(H932*I932,2)</f>
        <v>127.92</v>
      </c>
      <c r="M932" s="19" t="n" hidden="false">
        <v/>
      </c>
      <c r="N932" s="19" t="n" hidden="false">
        <f>L932+M932</f>
        <v>127.92</v>
      </c>
    </row>
    <row r="933" customFormat="false" hidden="false" outlineLevel="0" collapsed="false">
      <c r="A933" s="18" t="inlineStr">
        <is>
          <t xml:space="preserve">1.1.1.2.1.1.4.3</t>
        </is>
      </c>
      <c r="B933" s="18" t="inlineStr">
        <is>
          <t xml:space="preserve"/>
        </is>
      </c>
      <c r="C933" s="18" t="inlineStr">
        <is>
          <t xml:space="preserve">Монтаж электрических оконечных устройств / башенка напольная</t>
        </is>
      </c>
      <c r="D933" s="7" t="inlineStr">
        <is>
          <t xml:space="preserve">88064 LG Legrand</t>
        </is>
      </c>
      <c r="E933" s="7" t="inlineStr">
        <is>
          <t xml:space="preserve">Выгружается из БО по объектам BIM-КЦ</t>
        </is>
      </c>
      <c r="F933" s="7" t="inlineStr">
        <is>
          <t xml:space="preserve">ШТ</t>
        </is>
      </c>
      <c r="G933" s="7" t="inlineStr">
        <is>
          <t xml:space="preserve">1</t>
        </is>
      </c>
      <c r="H933" s="8" t="n">
        <v>8</v>
      </c>
      <c r="I933" s="19" t="n" hidden="false">
        <f>ROUND((L934)/H933,2)</f>
        <v>4751.85</v>
      </c>
      <c r="J933" s="20" t="n" hidden="false">
        <v>2057.6</v>
      </c>
      <c r="K933" s="19" t="n" hidden="false">
        <f>I933+J933</f>
        <v>6809.45</v>
      </c>
      <c r="L933" s="19" t="n" hidden="false">
        <f>ROUND(H933*I933,2)</f>
        <v>38014.8</v>
      </c>
      <c r="M933" s="19" t="n" hidden="false">
        <f>ROUND(H933*J933,2)</f>
        <v>16460.8</v>
      </c>
      <c r="N933" s="19" t="n" hidden="false">
        <f>L933+M933</f>
        <v>54475.6</v>
      </c>
    </row>
    <row r="934" customFormat="false" hidden="false" outlineLevel="0" collapsed="false">
      <c r="A934" s="18" t="inlineStr">
        <is>
          <t xml:space="preserve">1.1.1.2.1.1.4.3.1</t>
        </is>
      </c>
      <c r="B934" s="18" t="inlineStr">
        <is>
          <t xml:space="preserve"/>
        </is>
      </c>
      <c r="C934" s="22" t="inlineStr">
        <is>
          <t xml:space="preserve">Напольная башенка_ / BUS, 12 модулей</t>
        </is>
      </c>
      <c r="D934" s="7" t="inlineStr">
        <is>
          <t xml:space="preserve"/>
        </is>
      </c>
      <c r="E934" s="7" t="inlineStr">
        <is>
          <t xml:space="preserve"/>
        </is>
      </c>
      <c r="F934" s="7" t="inlineStr">
        <is>
          <t xml:space="preserve">ШТ</t>
        </is>
      </c>
      <c r="G934" s="7" t="inlineStr">
        <is>
          <t xml:space="preserve">1</t>
        </is>
      </c>
      <c r="H934" s="8" t="n">
        <v>8</v>
      </c>
      <c r="I934" s="20" t="n" hidden="false">
        <v>4751.85</v>
      </c>
      <c r="J934" s="19" t="n" hidden="false">
        <v/>
      </c>
      <c r="K934" s="19" t="n" hidden="false">
        <f>I934+J934</f>
        <v>4751.85</v>
      </c>
      <c r="L934" s="19" t="n" hidden="false">
        <f>ROUND(H934*I934,2)</f>
        <v>38014.8</v>
      </c>
      <c r="M934" s="19" t="n" hidden="false">
        <v/>
      </c>
      <c r="N934" s="19" t="n" hidden="false">
        <f>L934+M934</f>
        <v>38014.8</v>
      </c>
    </row>
    <row r="935" customFormat="false" hidden="false" outlineLevel="0" collapsed="false">
      <c r="A935" s="18" t="inlineStr">
        <is>
          <t xml:space="preserve">1.1.1.2.1.1.4.4</t>
        </is>
      </c>
      <c r="B935" s="18" t="inlineStr">
        <is>
          <t xml:space="preserve"/>
        </is>
      </c>
      <c r="C935" s="18" t="inlineStr">
        <is>
          <t xml:space="preserve">Монтаж коробки распределительной, распаячной</t>
        </is>
      </c>
      <c r="D935" s="7" t="inlineStr">
        <is>
          <t xml:space="preserve"/>
        </is>
      </c>
      <c r="E935" s="7" t="inlineStr">
        <is>
          <t xml:space="preserve">Выгружается из БО по объектам BIM-КЦ</t>
        </is>
      </c>
      <c r="F935" s="7" t="inlineStr">
        <is>
          <t xml:space="preserve">ШТ</t>
        </is>
      </c>
      <c r="G935" s="7" t="inlineStr">
        <is>
          <t xml:space="preserve">1</t>
        </is>
      </c>
      <c r="H935" s="8" t="n">
        <v>150</v>
      </c>
      <c r="I935" s="19" t="n" hidden="false">
        <f>ROUND((L936)/H935,2)</f>
        <v>11</v>
      </c>
      <c r="J935" s="20" t="n" hidden="false">
        <v>764.8</v>
      </c>
      <c r="K935" s="19" t="n" hidden="false">
        <f>I935+J935</f>
        <v>775.8</v>
      </c>
      <c r="L935" s="19" t="n" hidden="false">
        <f>ROUND(H935*I935,2)</f>
        <v>1650</v>
      </c>
      <c r="M935" s="19" t="n" hidden="false">
        <f>ROUND(H935*J935,2)</f>
        <v>114720</v>
      </c>
      <c r="N935" s="19" t="n" hidden="false">
        <f>L935+M935</f>
        <v>116370</v>
      </c>
    </row>
    <row r="936" customFormat="false" hidden="false" outlineLevel="0" collapsed="false">
      <c r="A936" s="18" t="inlineStr">
        <is>
          <t xml:space="preserve">1.1.1.2.1.1.4.4.1</t>
        </is>
      </c>
      <c r="B936" s="18" t="inlineStr">
        <is>
          <t xml:space="preserve"/>
        </is>
      </c>
      <c r="C936" s="22" t="inlineStr">
        <is>
          <t xml:space="preserve">Коробка распаячная_ / Круглая / 80х40 / КМ41004 (UKT01-080-040-000)</t>
        </is>
      </c>
      <c r="D936" s="7" t="inlineStr">
        <is>
          <t xml:space="preserve">КМ40002 UKT10-065-040-000</t>
        </is>
      </c>
      <c r="E936" s="7" t="inlineStr">
        <is>
          <t xml:space="preserve"/>
        </is>
      </c>
      <c r="F936" s="7" t="inlineStr">
        <is>
          <t xml:space="preserve">ШТ</t>
        </is>
      </c>
      <c r="G936" s="7" t="inlineStr">
        <is>
          <t xml:space="preserve">1</t>
        </is>
      </c>
      <c r="H936" s="8" t="n">
        <v>150</v>
      </c>
      <c r="I936" s="20" t="n" hidden="false">
        <v>11</v>
      </c>
      <c r="J936" s="19" t="n" hidden="false">
        <v/>
      </c>
      <c r="K936" s="19" t="n" hidden="false">
        <f>I936+J936</f>
        <v>11</v>
      </c>
      <c r="L936" s="19" t="n" hidden="false">
        <f>ROUND(H936*I936,2)</f>
        <v>1650</v>
      </c>
      <c r="M936" s="19" t="n" hidden="false">
        <v/>
      </c>
      <c r="N936" s="19" t="n" hidden="false">
        <f>L936+M936</f>
        <v>1650</v>
      </c>
    </row>
    <row r="937" customFormat="false" hidden="false" outlineLevel="0" collapsed="false">
      <c r="A937" s="18" t="inlineStr">
        <is>
          <t xml:space="preserve">1.1.1.2.1.1.4.5</t>
        </is>
      </c>
      <c r="B937" s="18" t="inlineStr">
        <is>
          <t xml:space="preserve"/>
        </is>
      </c>
      <c r="C937" s="18" t="inlineStr">
        <is>
          <t xml:space="preserve">Монтаж подрозетников, установочных, монтажных коробок в подготовленные отверстия / в ЖБИ, ПГП, газобетон, акотек</t>
        </is>
      </c>
      <c r="D937" s="7" t="inlineStr">
        <is>
          <t xml:space="preserve"/>
        </is>
      </c>
      <c r="E937" s="7" t="inlineStr">
        <is>
          <t xml:space="preserve">Выгружается из БО по объектам BIM-КЦ</t>
        </is>
      </c>
      <c r="F937" s="7" t="inlineStr">
        <is>
          <t xml:space="preserve">ШТ</t>
        </is>
      </c>
      <c r="G937" s="7" t="inlineStr">
        <is>
          <t xml:space="preserve">1</t>
        </is>
      </c>
      <c r="H937" s="8" t="n">
        <v>94</v>
      </c>
      <c r="I937" s="19" t="n" hidden="false">
        <f>ROUND((L938+L939)/H937,2)</f>
        <v>65.25</v>
      </c>
      <c r="J937" s="20" t="n" hidden="false">
        <v>238.4</v>
      </c>
      <c r="K937" s="19" t="n" hidden="false">
        <f>I937+J937</f>
        <v>303.65</v>
      </c>
      <c r="L937" s="19" t="n" hidden="false">
        <f>ROUND(H937*I937,2)</f>
        <v>6133.5</v>
      </c>
      <c r="M937" s="19" t="n" hidden="false">
        <f>ROUND(H937*J937,2)</f>
        <v>22409.6</v>
      </c>
      <c r="N937" s="19" t="n" hidden="false">
        <f>L937+M937</f>
        <v>28543.1</v>
      </c>
    </row>
    <row r="938" customFormat="false" hidden="false" outlineLevel="0" collapsed="false">
      <c r="A938" s="18" t="inlineStr">
        <is>
          <t xml:space="preserve">1.1.1.2.1.1.4.5.1</t>
        </is>
      </c>
      <c r="B938" s="18" t="inlineStr">
        <is>
          <t xml:space="preserve"/>
        </is>
      </c>
      <c r="C938" s="22" t="inlineStr">
        <is>
          <t xml:space="preserve">Смесь штукатурная гипсовая_</t>
        </is>
      </c>
      <c r="D938" s="7" t="inlineStr">
        <is>
          <t xml:space="preserve"/>
        </is>
      </c>
      <c r="E938" s="7" t="inlineStr">
        <is>
          <t xml:space="preserve"/>
        </is>
      </c>
      <c r="F938" s="7" t="inlineStr">
        <is>
          <t xml:space="preserve">КГ</t>
        </is>
      </c>
      <c r="G938" s="7" t="inlineStr">
        <is>
          <t xml:space="preserve">0.3</t>
        </is>
      </c>
      <c r="H938" s="8" t="n">
        <v>8.46</v>
      </c>
      <c r="I938" s="20" t="n" hidden="false">
        <v>565</v>
      </c>
      <c r="J938" s="19" t="n" hidden="false">
        <v/>
      </c>
      <c r="K938" s="19" t="n" hidden="false">
        <f>I938+J938</f>
        <v>565</v>
      </c>
      <c r="L938" s="19" t="n" hidden="false">
        <f>ROUND(H938*I938,2)</f>
        <v>4779.9</v>
      </c>
      <c r="M938" s="19" t="n" hidden="false">
        <v/>
      </c>
      <c r="N938" s="19" t="n" hidden="false">
        <f>L938+M938</f>
        <v>4779.9</v>
      </c>
    </row>
    <row r="939" customFormat="false" hidden="false" outlineLevel="0" collapsed="false">
      <c r="A939" s="18" t="inlineStr">
        <is>
          <t xml:space="preserve">1.1.1.2.1.1.4.5.2</t>
        </is>
      </c>
      <c r="B939" s="18" t="inlineStr">
        <is>
          <t xml:space="preserve"/>
        </is>
      </c>
      <c r="C939" s="22" t="inlineStr">
        <is>
          <t xml:space="preserve">Коробка установочная круглая D=68мм h=40мм IP20 пластик тип установки скрытый для твердых стен б/крышки б/вводов</t>
        </is>
      </c>
      <c r="D939" s="7" t="inlineStr">
        <is>
          <t xml:space="preserve"/>
        </is>
      </c>
      <c r="E939" s="7" t="inlineStr">
        <is>
          <t xml:space="preserve"/>
        </is>
      </c>
      <c r="F939" s="7" t="inlineStr">
        <is>
          <t xml:space="preserve">ШТ</t>
        </is>
      </c>
      <c r="G939" s="7" t="inlineStr">
        <is>
          <t xml:space="preserve">1</t>
        </is>
      </c>
      <c r="H939" s="8" t="n">
        <v>94</v>
      </c>
      <c r="I939" s="20" t="n" hidden="false">
        <v>14.4</v>
      </c>
      <c r="J939" s="19" t="n" hidden="false">
        <v/>
      </c>
      <c r="K939" s="19" t="n" hidden="false">
        <f>I939+J939</f>
        <v>14.4</v>
      </c>
      <c r="L939" s="19" t="n" hidden="false">
        <f>ROUND(H939*I939,2)</f>
        <v>1353.6</v>
      </c>
      <c r="M939" s="19" t="n" hidden="false">
        <v/>
      </c>
      <c r="N939" s="19" t="n" hidden="false">
        <f>L939+M939</f>
        <v>1353.6</v>
      </c>
    </row>
    <row r="940" customFormat="false" hidden="false" outlineLevel="0" collapsed="false">
      <c r="A940" s="14" t="inlineStr">
        <is>
          <t xml:space="preserve">1.1.1.2.1.1.5</t>
        </is>
      </c>
      <c r="B940" s="14" t="inlineStr">
        <is>
          <t xml:space="preserve"/>
        </is>
      </c>
      <c r="C940" s="14" t="inlineStr">
        <is>
          <t xml:space="preserve">Монтаж светотехнического оборудования</t>
        </is>
      </c>
      <c r="D940" s="6" t="inlineStr">
        <is>
          <t xml:space="preserve"/>
        </is>
      </c>
      <c r="E940" s="6" t="inlineStr">
        <is>
          <t xml:space="preserve"/>
        </is>
      </c>
      <c r="F940" s="6" t="inlineStr">
        <is>
          <t xml:space="preserve"/>
        </is>
      </c>
      <c r="G940" s="6" t="inlineStr">
        <is>
          <t xml:space="preserve"/>
        </is>
      </c>
      <c r="H940" s="15" t="n">
        <v/>
      </c>
      <c r="I940" s="16" t="n" hidden="false">
        <v/>
      </c>
      <c r="J940" s="16" t="n" hidden="false">
        <v/>
      </c>
      <c r="K940" s="16" t="n" hidden="false">
        <v/>
      </c>
      <c r="L940" s="16" t="n" hidden="false">
        <f>L941+L951</f>
        <v>4098948.99</v>
      </c>
      <c r="M940" s="16" t="n" hidden="false">
        <f>M941+M951</f>
        <v>993316.8</v>
      </c>
      <c r="N940" s="16" t="n" hidden="false">
        <f>N941+N951</f>
        <v>5092265.79</v>
      </c>
    </row>
    <row r="941" customFormat="false" hidden="false" outlineLevel="0" collapsed="false">
      <c r="A941" s="18" t="inlineStr">
        <is>
          <t xml:space="preserve">1.1.1.2.1.1.5.1</t>
        </is>
      </c>
      <c r="B941" s="18" t="inlineStr">
        <is>
          <t xml:space="preserve"/>
        </is>
      </c>
      <c r="C941" s="18" t="inlineStr">
        <is>
          <t xml:space="preserve">Монтаж светильника / накладной</t>
        </is>
      </c>
      <c r="D941" s="7" t="inlineStr">
        <is>
          <t xml:space="preserve"/>
        </is>
      </c>
      <c r="E941" s="7" t="inlineStr">
        <is>
          <t xml:space="preserve">Выгружается из БО по объектам BIM-КЦ</t>
        </is>
      </c>
      <c r="F941" s="7" t="inlineStr">
        <is>
          <t xml:space="preserve">ШТ</t>
        </is>
      </c>
      <c r="G941" s="7" t="inlineStr">
        <is>
          <t xml:space="preserve">1</t>
        </is>
      </c>
      <c r="H941" s="8" t="n">
        <v>585</v>
      </c>
      <c r="I941" s="19" t="n" hidden="false">
        <f>ROUND((L942+L943+L944+L945+L946+L947+L948+L949+L950)/H941,2)</f>
        <v>6337.19</v>
      </c>
      <c r="J941" s="20" t="n" hidden="false">
        <v>1579.2</v>
      </c>
      <c r="K941" s="19" t="n" hidden="false">
        <f>I941+J941</f>
        <v>7916.39</v>
      </c>
      <c r="L941" s="19" t="n" hidden="false">
        <f>ROUND(H941*I941,2)</f>
        <v>3707256.15</v>
      </c>
      <c r="M941" s="19" t="n" hidden="false">
        <f>ROUND(H941*J941,2)</f>
        <v>923832</v>
      </c>
      <c r="N941" s="19" t="n" hidden="false">
        <f>L941+M941</f>
        <v>4631088.15</v>
      </c>
    </row>
    <row r="942" customFormat="false" hidden="false" outlineLevel="0" collapsed="false">
      <c r="A942" s="18" t="inlineStr">
        <is>
          <t xml:space="preserve">1.1.1.2.1.1.5.1.1</t>
        </is>
      </c>
      <c r="B942" s="18" t="inlineStr">
        <is>
          <t xml:space="preserve"/>
        </is>
      </c>
      <c r="C942" s="22" t="inlineStr">
        <is>
          <t xml:space="preserve">Светильник_ / марку и артикул указать в примечании</t>
        </is>
      </c>
      <c r="D942" s="7" t="inlineStr">
        <is>
          <t xml:space="preserve">Светильник светодиодный универсальный HIGHTECH-64, 1195х295х40,
4000K, 72 Вт,световой поток 7100Лм, IP40</t>
        </is>
      </c>
      <c r="E942" s="7" t="inlineStr">
        <is>
          <t xml:space="preserve"/>
        </is>
      </c>
      <c r="F942" s="7" t="inlineStr">
        <is>
          <t xml:space="preserve">ШТ</t>
        </is>
      </c>
      <c r="G942" s="7" t="inlineStr">
        <is>
          <t xml:space="preserve">1</t>
        </is>
      </c>
      <c r="H942" s="8" t="n">
        <v>146</v>
      </c>
      <c r="I942" s="20" t="n" hidden="false">
        <v>7300</v>
      </c>
      <c r="J942" s="19" t="n" hidden="false">
        <v/>
      </c>
      <c r="K942" s="19" t="n" hidden="false">
        <f>I942+J942</f>
        <v>7300</v>
      </c>
      <c r="L942" s="19" t="n" hidden="false">
        <f>ROUND(H942*I942,2)</f>
        <v>1065800</v>
      </c>
      <c r="M942" s="19" t="n" hidden="false">
        <v/>
      </c>
      <c r="N942" s="19" t="n" hidden="false">
        <f>L942+M942</f>
        <v>1065800</v>
      </c>
    </row>
    <row r="943" customFormat="false" hidden="false" outlineLevel="0" collapsed="false">
      <c r="A943" s="18" t="inlineStr">
        <is>
          <t xml:space="preserve">1.1.1.2.1.1.5.1.2</t>
        </is>
      </c>
      <c r="B943" s="18" t="inlineStr">
        <is>
          <t xml:space="preserve"/>
        </is>
      </c>
      <c r="C943" s="22" t="inlineStr">
        <is>
          <t xml:space="preserve">Светильник_ / марку и артикул указать в примечании</t>
        </is>
      </c>
      <c r="D943" s="7" t="inlineStr">
        <is>
          <t xml:space="preserve">Светильник линейный накладной светодиодный Dust 1200 P L 65 4000 W GR 1200х124, 4000K, 36 Вт, световой поток 4320 Лм, IP65</t>
        </is>
      </c>
      <c r="E943" s="7" t="inlineStr">
        <is>
          <t xml:space="preserve"/>
        </is>
      </c>
      <c r="F943" s="7" t="inlineStr">
        <is>
          <t xml:space="preserve">ШТ</t>
        </is>
      </c>
      <c r="G943" s="7" t="inlineStr">
        <is>
          <t xml:space="preserve">1</t>
        </is>
      </c>
      <c r="H943" s="8" t="n">
        <v>140</v>
      </c>
      <c r="I943" s="20" t="n" hidden="false">
        <v>8800</v>
      </c>
      <c r="J943" s="19" t="n" hidden="false">
        <v/>
      </c>
      <c r="K943" s="19" t="n" hidden="false">
        <f>I943+J943</f>
        <v>8800</v>
      </c>
      <c r="L943" s="19" t="n" hidden="false">
        <f>ROUND(H943*I943,2)</f>
        <v>1232000</v>
      </c>
      <c r="M943" s="19" t="n" hidden="false">
        <v/>
      </c>
      <c r="N943" s="19" t="n" hidden="false">
        <f>L943+M943</f>
        <v>1232000</v>
      </c>
    </row>
    <row r="944" customFormat="false" hidden="false" outlineLevel="0" collapsed="false">
      <c r="A944" s="18" t="inlineStr">
        <is>
          <t xml:space="preserve">1.1.1.2.1.1.5.1.3</t>
        </is>
      </c>
      <c r="B944" s="18" t="inlineStr">
        <is>
          <t xml:space="preserve"/>
        </is>
      </c>
      <c r="C944" s="22" t="inlineStr">
        <is>
          <t xml:space="preserve">Светильник_ / марку и артикул указать в примечании</t>
        </is>
      </c>
      <c r="D944" s="7" t="inlineStr">
        <is>
          <t xml:space="preserve">Светильник светодиодный ES 96-028-20 EXSER ,1170х270, 4000K, 37 Вт,
световой поток 3470 Лм, IP54, с темперированным стеклом</t>
        </is>
      </c>
      <c r="E944" s="7" t="inlineStr">
        <is>
          <t xml:space="preserve"/>
        </is>
      </c>
      <c r="F944" s="7" t="inlineStr">
        <is>
          <t xml:space="preserve">ШТ</t>
        </is>
      </c>
      <c r="G944" s="7" t="inlineStr">
        <is>
          <t xml:space="preserve">1</t>
        </is>
      </c>
      <c r="H944" s="8" t="n">
        <v>117</v>
      </c>
      <c r="I944" s="20" t="n" hidden="false">
        <v>3570</v>
      </c>
      <c r="J944" s="19" t="n" hidden="false">
        <v/>
      </c>
      <c r="K944" s="19" t="n" hidden="false">
        <f>I944+J944</f>
        <v>3570</v>
      </c>
      <c r="L944" s="19" t="n" hidden="false">
        <f>ROUND(H944*I944,2)</f>
        <v>417690</v>
      </c>
      <c r="M944" s="19" t="n" hidden="false">
        <v/>
      </c>
      <c r="N944" s="19" t="n" hidden="false">
        <f>L944+M944</f>
        <v>417690</v>
      </c>
    </row>
    <row r="945" customFormat="false" hidden="false" outlineLevel="0" collapsed="false">
      <c r="A945" s="18" t="inlineStr">
        <is>
          <t xml:space="preserve">1.1.1.2.1.1.5.1.4</t>
        </is>
      </c>
      <c r="B945" s="18" t="inlineStr">
        <is>
          <t xml:space="preserve"/>
        </is>
      </c>
      <c r="C945" s="22" t="inlineStr">
        <is>
          <t xml:space="preserve">Светильник_ / марку и артикул указать в примечании</t>
        </is>
      </c>
      <c r="D945" s="7" t="inlineStr">
        <is>
          <t xml:space="preserve">Светильник круглый ES 96-066-20 EXSER, d150, 4000К, 22Вт, световой поток
1760 Лм, IP54</t>
        </is>
      </c>
      <c r="E945" s="7" t="inlineStr">
        <is>
          <t xml:space="preserve"/>
        </is>
      </c>
      <c r="F945" s="7" t="inlineStr">
        <is>
          <t xml:space="preserve">ШТ</t>
        </is>
      </c>
      <c r="G945" s="7" t="inlineStr">
        <is>
          <t xml:space="preserve">1</t>
        </is>
      </c>
      <c r="H945" s="8" t="n">
        <v>7</v>
      </c>
      <c r="I945" s="20" t="n" hidden="false">
        <v>3570</v>
      </c>
      <c r="J945" s="19" t="n" hidden="false">
        <v/>
      </c>
      <c r="K945" s="19" t="n" hidden="false">
        <f>I945+J945</f>
        <v>3570</v>
      </c>
      <c r="L945" s="19" t="n" hidden="false">
        <f>ROUND(H945*I945,2)</f>
        <v>24990</v>
      </c>
      <c r="M945" s="19" t="n" hidden="false">
        <v/>
      </c>
      <c r="N945" s="19" t="n" hidden="false">
        <f>L945+M945</f>
        <v>24990</v>
      </c>
    </row>
    <row r="946" customFormat="false" hidden="false" outlineLevel="0" collapsed="false">
      <c r="A946" s="18" t="inlineStr">
        <is>
          <t xml:space="preserve">1.1.1.2.1.1.5.1.5</t>
        </is>
      </c>
      <c r="B946" s="18" t="inlineStr">
        <is>
          <t xml:space="preserve"/>
        </is>
      </c>
      <c r="C946" s="22" t="inlineStr">
        <is>
          <t xml:space="preserve">Светильник_ / марку и артикул указать в примечании</t>
        </is>
      </c>
      <c r="D946" s="7" t="inlineStr">
        <is>
          <t xml:space="preserve">Светильник потолочный/накладной светодиодный ES 96-062-20 EXSER
2000х80, 4000K, 49 Вт, световой поток 3690 Лм, IP20</t>
        </is>
      </c>
      <c r="E946" s="7" t="inlineStr">
        <is>
          <t xml:space="preserve"/>
        </is>
      </c>
      <c r="F946" s="7" t="inlineStr">
        <is>
          <t xml:space="preserve">ШТ</t>
        </is>
      </c>
      <c r="G946" s="7" t="inlineStr">
        <is>
          <t xml:space="preserve">1</t>
        </is>
      </c>
      <c r="H946" s="8" t="n">
        <v>97</v>
      </c>
      <c r="I946" s="20" t="n" hidden="false">
        <v>5700</v>
      </c>
      <c r="J946" s="19" t="n" hidden="false">
        <v/>
      </c>
      <c r="K946" s="19" t="n" hidden="false">
        <f>I946+J946</f>
        <v>5700</v>
      </c>
      <c r="L946" s="19" t="n" hidden="false">
        <f>ROUND(H946*I946,2)</f>
        <v>552900</v>
      </c>
      <c r="M946" s="19" t="n" hidden="false">
        <v/>
      </c>
      <c r="N946" s="19" t="n" hidden="false">
        <f>L946+M946</f>
        <v>552900</v>
      </c>
    </row>
    <row r="947" customFormat="false" hidden="false" outlineLevel="0" collapsed="false">
      <c r="A947" s="18" t="inlineStr">
        <is>
          <t xml:space="preserve">1.1.1.2.1.1.5.1.6</t>
        </is>
      </c>
      <c r="B947" s="18" t="inlineStr">
        <is>
          <t xml:space="preserve"/>
        </is>
      </c>
      <c r="C947" s="22" t="inlineStr">
        <is>
          <t xml:space="preserve">Светильник_ / марку и артикул указать в примечании</t>
        </is>
      </c>
      <c r="D947" s="7" t="inlineStr">
        <is>
          <t xml:space="preserve">Светильник светодиодный HIGHTECH-32, 1195х160, 4000K, 34 Вт, световой
поток 3700 Лм, IP54</t>
        </is>
      </c>
      <c r="E947" s="7" t="inlineStr">
        <is>
          <t xml:space="preserve"/>
        </is>
      </c>
      <c r="F947" s="7" t="inlineStr">
        <is>
          <t xml:space="preserve">ШТ</t>
        </is>
      </c>
      <c r="G947" s="7" t="inlineStr">
        <is>
          <t xml:space="preserve">1</t>
        </is>
      </c>
      <c r="H947" s="8" t="n">
        <v>4</v>
      </c>
      <c r="I947" s="20" t="n" hidden="false">
        <v>4000</v>
      </c>
      <c r="J947" s="19" t="n" hidden="false">
        <v/>
      </c>
      <c r="K947" s="19" t="n" hidden="false">
        <f>I947+J947</f>
        <v>4000</v>
      </c>
      <c r="L947" s="19" t="n" hidden="false">
        <f>ROUND(H947*I947,2)</f>
        <v>16000</v>
      </c>
      <c r="M947" s="19" t="n" hidden="false">
        <v/>
      </c>
      <c r="N947" s="19" t="n" hidden="false">
        <f>L947+M947</f>
        <v>16000</v>
      </c>
    </row>
    <row r="948" customFormat="false" hidden="false" outlineLevel="0" collapsed="false">
      <c r="A948" s="18" t="inlineStr">
        <is>
          <t xml:space="preserve">1.1.1.2.1.1.5.1.7</t>
        </is>
      </c>
      <c r="B948" s="18" t="inlineStr">
        <is>
          <t xml:space="preserve"/>
        </is>
      </c>
      <c r="C948" s="22" t="inlineStr">
        <is>
          <t xml:space="preserve">Светильник_ / марку и артикул указать в примечании</t>
        </is>
      </c>
      <c r="D948" s="7" t="inlineStr">
        <is>
          <t xml:space="preserve">Светильник светодиодный ES 96-056-20 EXSER ,1123х60, 4000K, 32 Вт,
световой поток 3050 Лм, IP20</t>
        </is>
      </c>
      <c r="E948" s="7" t="inlineStr">
        <is>
          <t xml:space="preserve"/>
        </is>
      </c>
      <c r="F948" s="7" t="inlineStr">
        <is>
          <t xml:space="preserve">ШТ</t>
        </is>
      </c>
      <c r="G948" s="7" t="inlineStr">
        <is>
          <t xml:space="preserve">1</t>
        </is>
      </c>
      <c r="H948" s="8" t="n">
        <v>36</v>
      </c>
      <c r="I948" s="20" t="n" hidden="false">
        <v>3570</v>
      </c>
      <c r="J948" s="19" t="n" hidden="false">
        <v/>
      </c>
      <c r="K948" s="19" t="n" hidden="false">
        <f>I948+J948</f>
        <v>3570</v>
      </c>
      <c r="L948" s="19" t="n" hidden="false">
        <f>ROUND(H948*I948,2)</f>
        <v>128520</v>
      </c>
      <c r="M948" s="19" t="n" hidden="false">
        <v/>
      </c>
      <c r="N948" s="19" t="n" hidden="false">
        <f>L948+M948</f>
        <v>128520</v>
      </c>
    </row>
    <row r="949" customFormat="false" hidden="false" outlineLevel="0" collapsed="false">
      <c r="A949" s="18" t="inlineStr">
        <is>
          <t xml:space="preserve">1.1.1.2.1.1.5.1.8</t>
        </is>
      </c>
      <c r="B949" s="18" t="inlineStr">
        <is>
          <t xml:space="preserve"/>
        </is>
      </c>
      <c r="C949" s="22" t="inlineStr">
        <is>
          <t xml:space="preserve">Светильник_ / марку и артикул указать в примечании</t>
        </is>
      </c>
      <c r="D949" s="7" t="inlineStr">
        <is>
          <t xml:space="preserve">Светильник светодиодный, настенный, DOMO LED 11W 840 SL, 11 Вт, 4000К,
световой поток 1450 Лм, IP65</t>
        </is>
      </c>
      <c r="E949" s="7" t="inlineStr">
        <is>
          <t xml:space="preserve"/>
        </is>
      </c>
      <c r="F949" s="7" t="inlineStr">
        <is>
          <t xml:space="preserve">ШТ</t>
        </is>
      </c>
      <c r="G949" s="7" t="inlineStr">
        <is>
          <t xml:space="preserve">1</t>
        </is>
      </c>
      <c r="H949" s="8" t="n">
        <v>9</v>
      </c>
      <c r="I949" s="20" t="n" hidden="false">
        <v>11562</v>
      </c>
      <c r="J949" s="19" t="n" hidden="false">
        <v/>
      </c>
      <c r="K949" s="19" t="n" hidden="false">
        <f>I949+J949</f>
        <v>11562</v>
      </c>
      <c r="L949" s="19" t="n" hidden="false">
        <f>ROUND(H949*I949,2)</f>
        <v>104058</v>
      </c>
      <c r="M949" s="19" t="n" hidden="false">
        <v/>
      </c>
      <c r="N949" s="19" t="n" hidden="false">
        <f>L949+M949</f>
        <v>104058</v>
      </c>
    </row>
    <row r="950" customFormat="false" hidden="false" outlineLevel="0" collapsed="false">
      <c r="A950" s="18" t="inlineStr">
        <is>
          <t xml:space="preserve">1.1.1.2.1.1.5.1.9</t>
        </is>
      </c>
      <c r="B950" s="18" t="inlineStr">
        <is>
          <t xml:space="preserve"/>
        </is>
      </c>
      <c r="C950" s="22" t="inlineStr">
        <is>
          <t xml:space="preserve">Светильник_ / марку и артикул указать в примечании</t>
        </is>
      </c>
      <c r="D950" s="7" t="inlineStr">
        <is>
          <t xml:space="preserve">Светильник потолочный/накладной светодиодный ES 96-058-20 EXSER
1250х60, 4000K, 28 Вт, световой поток 3250 Лм, IP20</t>
        </is>
      </c>
      <c r="E950" s="7" t="inlineStr">
        <is>
          <t xml:space="preserve"/>
        </is>
      </c>
      <c r="F950" s="7" t="inlineStr">
        <is>
          <t xml:space="preserve">ШТ</t>
        </is>
      </c>
      <c r="G950" s="7" t="inlineStr">
        <is>
          <t xml:space="preserve">1</t>
        </is>
      </c>
      <c r="H950" s="8" t="n">
        <v>29</v>
      </c>
      <c r="I950" s="20" t="n" hidden="false">
        <v>5700</v>
      </c>
      <c r="J950" s="19" t="n" hidden="false">
        <v/>
      </c>
      <c r="K950" s="19" t="n" hidden="false">
        <f>I950+J950</f>
        <v>5700</v>
      </c>
      <c r="L950" s="19" t="n" hidden="false">
        <f>ROUND(H950*I950,2)</f>
        <v>165300</v>
      </c>
      <c r="M950" s="19" t="n" hidden="false">
        <v/>
      </c>
      <c r="N950" s="19" t="n" hidden="false">
        <f>L950+M950</f>
        <v>165300</v>
      </c>
    </row>
    <row r="951" customFormat="false" hidden="false" outlineLevel="0" collapsed="false">
      <c r="A951" s="18" t="inlineStr">
        <is>
          <t xml:space="preserve">1.1.1.2.1.1.5.2</t>
        </is>
      </c>
      <c r="B951" s="18" t="inlineStr">
        <is>
          <t xml:space="preserve"/>
        </is>
      </c>
      <c r="C951" s="18" t="inlineStr">
        <is>
          <t xml:space="preserve">Монтаж светильника / встраиваемый в Армстронг, Грильято</t>
        </is>
      </c>
      <c r="D951" s="7" t="inlineStr">
        <is>
          <t xml:space="preserve"/>
        </is>
      </c>
      <c r="E951" s="7" t="inlineStr">
        <is>
          <t xml:space="preserve">Выгружается из БО по объектам BIM-КЦ</t>
        </is>
      </c>
      <c r="F951" s="7" t="inlineStr">
        <is>
          <t xml:space="preserve">ШТ</t>
        </is>
      </c>
      <c r="G951" s="7" t="inlineStr">
        <is>
          <t xml:space="preserve">1</t>
        </is>
      </c>
      <c r="H951" s="8" t="n">
        <v>44</v>
      </c>
      <c r="I951" s="19" t="n" hidden="false">
        <f>ROUND((L952+L953+L954)/H951,2)</f>
        <v>8902.11</v>
      </c>
      <c r="J951" s="20" t="n" hidden="false">
        <v>1579.2</v>
      </c>
      <c r="K951" s="19" t="n" hidden="false">
        <f>I951+J951</f>
        <v>10481.31</v>
      </c>
      <c r="L951" s="19" t="n" hidden="false">
        <f>ROUND(H951*I951,2)</f>
        <v>391692.84</v>
      </c>
      <c r="M951" s="19" t="n" hidden="false">
        <f>ROUND(H951*J951,2)</f>
        <v>69484.8</v>
      </c>
      <c r="N951" s="19" t="n" hidden="false">
        <f>L951+M951</f>
        <v>461177.64</v>
      </c>
    </row>
    <row r="952" customFormat="false" hidden="false" outlineLevel="0" collapsed="false">
      <c r="A952" s="18" t="inlineStr">
        <is>
          <t xml:space="preserve">1.1.1.2.1.1.5.2.1</t>
        </is>
      </c>
      <c r="B952" s="18" t="inlineStr">
        <is>
          <t xml:space="preserve"/>
        </is>
      </c>
      <c r="C952" s="22" t="inlineStr">
        <is>
          <t xml:space="preserve">Светильник_ / марку и артикул указать в примечании</t>
        </is>
      </c>
      <c r="D952" s="7" t="inlineStr">
        <is>
          <t xml:space="preserve">Светильник светодиодный CSVT AVRORA, 595х595, 4000K, 32 Вт, световой поток 3700 Лм, IP20</t>
        </is>
      </c>
      <c r="E952" s="7" t="inlineStr">
        <is>
          <t xml:space="preserve"/>
        </is>
      </c>
      <c r="F952" s="7" t="inlineStr">
        <is>
          <t xml:space="preserve">ШТ</t>
        </is>
      </c>
      <c r="G952" s="7" t="inlineStr">
        <is>
          <t xml:space="preserve">1</t>
        </is>
      </c>
      <c r="H952" s="8" t="n">
        <v>8</v>
      </c>
      <c r="I952" s="20" t="n" hidden="false">
        <v>2650</v>
      </c>
      <c r="J952" s="19" t="n" hidden="false">
        <v/>
      </c>
      <c r="K952" s="19" t="n" hidden="false">
        <f>I952+J952</f>
        <v>2650</v>
      </c>
      <c r="L952" s="19" t="n" hidden="false">
        <f>ROUND(H952*I952,2)</f>
        <v>21200</v>
      </c>
      <c r="M952" s="19" t="n" hidden="false">
        <v/>
      </c>
      <c r="N952" s="19" t="n" hidden="false">
        <f>L952+M952</f>
        <v>21200</v>
      </c>
    </row>
    <row r="953" customFormat="false" hidden="false" outlineLevel="0" collapsed="false">
      <c r="A953" s="18" t="inlineStr">
        <is>
          <t xml:space="preserve">1.1.1.2.1.1.5.2.2</t>
        </is>
      </c>
      <c r="B953" s="18" t="inlineStr">
        <is>
          <t xml:space="preserve"/>
        </is>
      </c>
      <c r="C953" s="22" t="inlineStr">
        <is>
          <t xml:space="preserve">Светильник_ / марку и артикул указать в примечании</t>
        </is>
      </c>
      <c r="D953" s="7" t="inlineStr">
        <is>
          <t xml:space="preserve">Светильник встраиваемый/накладной светодиодный OPTIMA.OPL ECO LED
1200х600, 4000K, 76 Вт, световой поток 6000 Лм, IP20</t>
        </is>
      </c>
      <c r="E953" s="7" t="inlineStr">
        <is>
          <t xml:space="preserve"/>
        </is>
      </c>
      <c r="F953" s="7" t="inlineStr">
        <is>
          <t xml:space="preserve">ШТ</t>
        </is>
      </c>
      <c r="G953" s="7" t="inlineStr">
        <is>
          <t xml:space="preserve">1</t>
        </is>
      </c>
      <c r="H953" s="8" t="n">
        <v>36</v>
      </c>
      <c r="I953" s="20" t="n" hidden="false">
        <v>10192</v>
      </c>
      <c r="J953" s="19" t="n" hidden="false">
        <v/>
      </c>
      <c r="K953" s="19" t="n" hidden="false">
        <f>I953+J953</f>
        <v>10192</v>
      </c>
      <c r="L953" s="19" t="n" hidden="false">
        <f>ROUND(H953*I953,2)</f>
        <v>366912</v>
      </c>
      <c r="M953" s="19" t="n" hidden="false">
        <v/>
      </c>
      <c r="N953" s="19" t="n" hidden="false">
        <f>L953+M953</f>
        <v>366912</v>
      </c>
    </row>
    <row r="954" customFormat="false" hidden="false" outlineLevel="0" collapsed="false">
      <c r="A954" s="18" t="inlineStr">
        <is>
          <t xml:space="preserve">1.1.1.2.1.1.5.2.3</t>
        </is>
      </c>
      <c r="B954" s="18" t="inlineStr">
        <is>
          <t xml:space="preserve"/>
        </is>
      </c>
      <c r="C954" s="22" t="inlineStr">
        <is>
          <t xml:space="preserve">Драйвер на 6 светильников Грильято</t>
        </is>
      </c>
      <c r="D954" s="7" t="inlineStr">
        <is>
          <t xml:space="preserve"/>
        </is>
      </c>
      <c r="E954" s="7" t="inlineStr">
        <is>
          <t xml:space="preserve"/>
        </is>
      </c>
      <c r="F954" s="7" t="inlineStr">
        <is>
          <t xml:space="preserve">ШТ</t>
        </is>
      </c>
      <c r="G954" s="7" t="inlineStr">
        <is>
          <t xml:space="preserve">1</t>
        </is>
      </c>
      <c r="H954" s="8" t="n">
        <v>8</v>
      </c>
      <c r="I954" s="23" t="n" hidden="false">
        <v>447.6</v>
      </c>
      <c r="J954" s="19" t="n" hidden="false">
        <v/>
      </c>
      <c r="K954" s="19" t="n" hidden="false">
        <f>I954+J954</f>
        <v>447.6</v>
      </c>
      <c r="L954" s="19" t="n" hidden="false">
        <f>ROUND(H954*I954,2)</f>
        <v>3580.8</v>
      </c>
      <c r="M954" s="19" t="n" hidden="false">
        <v/>
      </c>
      <c r="N954" s="19" t="n" hidden="false">
        <f>L954+M954</f>
        <v>3580.8</v>
      </c>
    </row>
    <row r="955" customFormat="false" hidden="false" outlineLevel="0" collapsed="false">
      <c r="A955" s="14" t="inlineStr">
        <is>
          <t xml:space="preserve">1.1.1.2.1.1.6</t>
        </is>
      </c>
      <c r="B955" s="14" t="inlineStr">
        <is>
          <t xml:space="preserve"/>
        </is>
      </c>
      <c r="C955" s="14" t="inlineStr">
        <is>
          <t xml:space="preserve">Штробление и бурение</t>
        </is>
      </c>
      <c r="D955" s="6" t="inlineStr">
        <is>
          <t xml:space="preserve"/>
        </is>
      </c>
      <c r="E955" s="6" t="inlineStr">
        <is>
          <t xml:space="preserve"/>
        </is>
      </c>
      <c r="F955" s="6" t="inlineStr">
        <is>
          <t xml:space="preserve"/>
        </is>
      </c>
      <c r="G955" s="6" t="inlineStr">
        <is>
          <t xml:space="preserve"/>
        </is>
      </c>
      <c r="H955" s="15" t="n">
        <v/>
      </c>
      <c r="I955" s="16" t="n" hidden="false">
        <v/>
      </c>
      <c r="J955" s="16" t="n" hidden="false">
        <v/>
      </c>
      <c r="K955" s="16" t="n" hidden="false">
        <v/>
      </c>
      <c r="L955" s="16" t="n" hidden="false">
        <f>L956+L957+L958</f>
        <v>0</v>
      </c>
      <c r="M955" s="16" t="n" hidden="false">
        <f>M956+M957+M958</f>
        <v>143462</v>
      </c>
      <c r="N955" s="16" t="n" hidden="false">
        <f>N956+N957+N958</f>
        <v>143462</v>
      </c>
    </row>
    <row r="956" customFormat="false" hidden="false" outlineLevel="0" collapsed="false">
      <c r="A956" s="18" t="inlineStr">
        <is>
          <t xml:space="preserve">1.1.1.2.1.1.6.1</t>
        </is>
      </c>
      <c r="B956" s="18" t="inlineStr">
        <is>
          <t xml:space="preserve"/>
        </is>
      </c>
      <c r="C956" s="18" t="inlineStr">
        <is>
          <t xml:space="preserve">Устройство глухих отверстий в стенах / ЖБИ / диаметром от 51 мм до 100 мм</t>
        </is>
      </c>
      <c r="D956" s="7" t="inlineStr">
        <is>
          <t xml:space="preserve">Коронение подрозетников</t>
        </is>
      </c>
      <c r="E956" s="7" t="inlineStr">
        <is>
          <t xml:space="preserve"/>
        </is>
      </c>
      <c r="F956" s="7" t="inlineStr">
        <is>
          <t xml:space="preserve">ШТ</t>
        </is>
      </c>
      <c r="G956" s="7" t="inlineStr">
        <is>
          <t xml:space="preserve">1</t>
        </is>
      </c>
      <c r="H956" s="8" t="n">
        <v>94</v>
      </c>
      <c r="I956" s="19" t="n" hidden="false">
        <v/>
      </c>
      <c r="J956" s="20" t="n" hidden="false">
        <v>573</v>
      </c>
      <c r="K956" s="19" t="n" hidden="false">
        <f>I956+J956</f>
        <v>573</v>
      </c>
      <c r="L956" s="19" t="n" hidden="false">
        <v/>
      </c>
      <c r="M956" s="19" t="n" hidden="false">
        <f>ROUND(H956*J956,2)</f>
        <v>53862</v>
      </c>
      <c r="N956" s="19" t="n" hidden="false">
        <f>L956+M956</f>
        <v>53862</v>
      </c>
    </row>
    <row r="957" customFormat="false" hidden="false" outlineLevel="0" collapsed="false">
      <c r="A957" s="18" t="inlineStr">
        <is>
          <t xml:space="preserve">1.1.1.2.1.1.6.2</t>
        </is>
      </c>
      <c r="B957" s="18" t="inlineStr">
        <is>
          <t xml:space="preserve"/>
        </is>
      </c>
      <c r="C957" s="18" t="inlineStr">
        <is>
          <t xml:space="preserve">Устройство штроб для монтажа кабеля, труб / ЖБИ</t>
        </is>
      </c>
      <c r="D957" s="7" t="inlineStr">
        <is>
          <t xml:space="preserve"/>
        </is>
      </c>
      <c r="E957" s="7" t="inlineStr">
        <is>
          <t xml:space="preserve"/>
        </is>
      </c>
      <c r="F957" s="7" t="inlineStr">
        <is>
          <t xml:space="preserve">ПОГ М</t>
        </is>
      </c>
      <c r="G957" s="7" t="inlineStr">
        <is>
          <t xml:space="preserve">1</t>
        </is>
      </c>
      <c r="H957" s="8" t="n">
        <v>100</v>
      </c>
      <c r="I957" s="19" t="n" hidden="false">
        <v/>
      </c>
      <c r="J957" s="20" t="n" hidden="false">
        <v>557</v>
      </c>
      <c r="K957" s="19" t="n" hidden="false">
        <f>I957+J957</f>
        <v>557</v>
      </c>
      <c r="L957" s="19" t="n" hidden="false">
        <v/>
      </c>
      <c r="M957" s="19" t="n" hidden="false">
        <f>ROUND(H957*J957,2)</f>
        <v>55700</v>
      </c>
      <c r="N957" s="19" t="n" hidden="false">
        <f>L957+M957</f>
        <v>55700</v>
      </c>
    </row>
    <row r="958" customFormat="false" hidden="false" outlineLevel="0" collapsed="false">
      <c r="A958" s="18" t="inlineStr">
        <is>
          <t xml:space="preserve">1.1.1.2.1.1.6.3</t>
        </is>
      </c>
      <c r="B958" s="18" t="inlineStr">
        <is>
          <t xml:space="preserve"/>
        </is>
      </c>
      <c r="C958" s="18" t="inlineStr">
        <is>
          <t xml:space="preserve">Устройство штроб для монтажа кабеля, труб / ПГП, газобетон, акотек</t>
        </is>
      </c>
      <c r="D958" s="7" t="inlineStr">
        <is>
          <t xml:space="preserve"/>
        </is>
      </c>
      <c r="E958" s="7" t="inlineStr">
        <is>
          <t xml:space="preserve"/>
        </is>
      </c>
      <c r="F958" s="7" t="inlineStr">
        <is>
          <t xml:space="preserve">ПОГ М</t>
        </is>
      </c>
      <c r="G958" s="7" t="inlineStr">
        <is>
          <t xml:space="preserve">1</t>
        </is>
      </c>
      <c r="H958" s="8" t="n">
        <v>100</v>
      </c>
      <c r="I958" s="19" t="n" hidden="false">
        <v/>
      </c>
      <c r="J958" s="20" t="n" hidden="false">
        <v>339</v>
      </c>
      <c r="K958" s="19" t="n" hidden="false">
        <f>I958+J958</f>
        <v>339</v>
      </c>
      <c r="L958" s="19" t="n" hidden="false">
        <v/>
      </c>
      <c r="M958" s="19" t="n" hidden="false">
        <f>ROUND(H958*J958,2)</f>
        <v>33900</v>
      </c>
      <c r="N958" s="19" t="n" hidden="false">
        <f>L958+M958</f>
        <v>33900</v>
      </c>
    </row>
    <row r="959" customFormat="false" hidden="false" outlineLevel="0" collapsed="false">
      <c r="A959" s="14" t="inlineStr">
        <is>
          <t xml:space="preserve">1.1.1.2.1.2</t>
        </is>
      </c>
      <c r="B959" s="14" t="inlineStr">
        <is>
          <t xml:space="preserve"/>
        </is>
      </c>
      <c r="C959" s="14" t="inlineStr">
        <is>
          <t xml:space="preserve">Пуско-наладочные работы</t>
        </is>
      </c>
      <c r="D959" s="6" t="inlineStr">
        <is>
          <t xml:space="preserve"/>
        </is>
      </c>
      <c r="E959" s="6" t="inlineStr">
        <is>
          <t xml:space="preserve"/>
        </is>
      </c>
      <c r="F959" s="6" t="inlineStr">
        <is>
          <t xml:space="preserve"/>
        </is>
      </c>
      <c r="G959" s="6" t="inlineStr">
        <is>
          <t xml:space="preserve"/>
        </is>
      </c>
      <c r="H959" s="15" t="n">
        <v/>
      </c>
      <c r="I959" s="16" t="n" hidden="false">
        <v/>
      </c>
      <c r="J959" s="16" t="n" hidden="false">
        <v/>
      </c>
      <c r="K959" s="16" t="n" hidden="false">
        <v/>
      </c>
      <c r="L959" s="16" t="n" hidden="false">
        <f>L960+L961</f>
        <v>0</v>
      </c>
      <c r="M959" s="16" t="n" hidden="false">
        <f>M960+M961</f>
        <v>1800804</v>
      </c>
      <c r="N959" s="16" t="n" hidden="false">
        <f>N960+N961</f>
        <v>1800804</v>
      </c>
    </row>
    <row r="960" customFormat="false" hidden="false" outlineLevel="0" collapsed="false">
      <c r="A960" s="18" t="inlineStr">
        <is>
          <t xml:space="preserve">1.1.1.2.1.2.1</t>
        </is>
      </c>
      <c r="B960" s="18" t="inlineStr">
        <is>
          <t xml:space="preserve"/>
        </is>
      </c>
      <c r="C960" s="18" t="inlineStr">
        <is>
          <t xml:space="preserve">Пуско-наладочные работы СКБ (СОШ, ДОУ) ЭОМ (от полного СМР, кроме раздела ВРУ)</t>
        </is>
      </c>
      <c r="D960" s="7" t="inlineStr">
        <is>
          <t xml:space="preserve"/>
        </is>
      </c>
      <c r="E960" s="7" t="inlineStr">
        <is>
          <t xml:space="preserve">Относится к школам, детским садам 5%.
База для расчета ПНР без раздела ВРУ.</t>
        </is>
      </c>
      <c r="F960" s="7" t="inlineStr">
        <is>
          <t xml:space="preserve">комплекс</t>
        </is>
      </c>
      <c r="G960" s="7" t="inlineStr">
        <is>
          <t xml:space="preserve">1</t>
        </is>
      </c>
      <c r="H960" s="8" t="n">
        <v>1</v>
      </c>
      <c r="I960" s="19" t="n" hidden="false">
        <v/>
      </c>
      <c r="J960" s="20" t="n" hidden="false">
        <v>564372</v>
      </c>
      <c r="K960" s="19" t="n" hidden="false">
        <f>I960+J960</f>
        <v>564372</v>
      </c>
      <c r="L960" s="19" t="n" hidden="false">
        <v/>
      </c>
      <c r="M960" s="19" t="n" hidden="false">
        <f>ROUND(H960*J960,2)</f>
        <v>564372</v>
      </c>
      <c r="N960" s="19" t="n" hidden="false">
        <f>L960+M960</f>
        <v>564372</v>
      </c>
    </row>
    <row r="961" customFormat="false" hidden="false" outlineLevel="0" collapsed="false">
      <c r="A961" s="18" t="inlineStr">
        <is>
          <t xml:space="preserve">1.1.1.2.1.2.2</t>
        </is>
      </c>
      <c r="B961" s="18" t="inlineStr">
        <is>
          <t xml:space="preserve"/>
        </is>
      </c>
      <c r="C961" s="18" t="inlineStr">
        <is>
          <t xml:space="preserve">Сдача систем в эксплуатирующую организацию СКБ (СОШ, ДОУ)</t>
        </is>
      </c>
      <c r="D961" s="7" t="inlineStr">
        <is>
          <t xml:space="preserve"/>
        </is>
      </c>
      <c r="E961"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961" s="7" t="inlineStr">
        <is>
          <t xml:space="preserve">комплекс</t>
        </is>
      </c>
      <c r="G961" s="7" t="inlineStr">
        <is>
          <t xml:space="preserve">1</t>
        </is>
      </c>
      <c r="H961" s="8" t="n">
        <v>1</v>
      </c>
      <c r="I961" s="19" t="n" hidden="false">
        <v/>
      </c>
      <c r="J961" s="20" t="n" hidden="false">
        <v>1236432</v>
      </c>
      <c r="K961" s="19" t="n" hidden="false">
        <f>I961+J961</f>
        <v>1236432</v>
      </c>
      <c r="L961" s="19" t="n" hidden="false">
        <v/>
      </c>
      <c r="M961" s="19" t="n" hidden="false">
        <f>ROUND(H961*J961,2)</f>
        <v>1236432</v>
      </c>
      <c r="N961" s="19" t="n" hidden="false">
        <f>L961+M961</f>
        <v>1236432</v>
      </c>
    </row>
    <row r="962" customFormat="false" hidden="false" outlineLevel="0" collapsed="false">
      <c r="A962" s="24" t="inlineStr">
        <is>
          <t xml:space="preserve"/>
        </is>
      </c>
      <c r="B962" s="24" t="inlineStr">
        <is>
          <t xml:space="preserve"/>
        </is>
      </c>
      <c r="C962" s="24" t="inlineStr">
        <is>
          <t xml:space="preserve">ВСЕГО затрат на выполнение полного комплекса работ</t>
        </is>
      </c>
      <c r="D962" s="25" t="inlineStr">
        <is>
          <t xml:space="preserve"/>
        </is>
      </c>
      <c r="E962" s="25" t="inlineStr">
        <is>
          <t xml:space="preserve"/>
        </is>
      </c>
      <c r="F962" s="25" t="inlineStr">
        <is>
          <t xml:space="preserve"/>
        </is>
      </c>
      <c r="G962" s="25" t="inlineStr">
        <is>
          <t xml:space="preserve"/>
        </is>
      </c>
      <c r="H962" s="26" t="n">
        <v/>
      </c>
      <c r="I962" s="27" t="n" hidden="false">
        <v/>
      </c>
      <c r="J962" s="27" t="n" hidden="false">
        <v/>
      </c>
      <c r="K962" s="27" t="n" hidden="false">
        <v/>
      </c>
      <c r="L962" s="27" t="n" hidden="false">
        <f>L790</f>
        <v>16203449.69</v>
      </c>
      <c r="M962" s="27" t="n" hidden="false">
        <f>M790</f>
        <v>14470012</v>
      </c>
      <c r="N962" s="27" t="n" hidden="false">
        <f>N790</f>
        <v>30673461.69</v>
      </c>
    </row>
    <row r="963" customFormat="false" hidden="false" customHeight="1" outlineLevel="0" collapsed="false" ht="26" height="26">
      <c r="A963" s="3" t="inlineStr">
        <is>
          <t xml:space="preserve">ЭГ</t>
        </is>
      </c>
    </row>
    <row r="964" customFormat="false" hidden="false" customHeight="1" outlineLevel="0" collapsed="false" ht="54" height="54">
      <c r="A964" s="37" t="inlineStr">
        <is>
          <t xml:space="preserve">по адресу: ул. Люблинская, корпус 34</t>
        </is>
      </c>
    </row>
    <row r="965" customFormat="false" hidden="false" customHeight="1" outlineLevel="0" collapsed="false" ht="24" height="24">
      <c r="A965" s="38"/>
      <c r="B965" s="39" t="inlineStr">
        <is>
          <t xml:space="preserve">-заполняемые ячейки!</t>
        </is>
      </c>
      <c r="C965" s="39"/>
    </row>
    <row r="966" customFormat="false" hidden="false" customHeight="1" outlineLevel="0" collapsed="false" ht="30" height="30">
      <c r="A966" s="6" t="inlineStr">
        <is>
          <t xml:space="preserve">№ п/п</t>
        </is>
      </c>
      <c r="B966" s="6" t="inlineStr">
        <is>
          <t xml:space="preserve">Код узла ИСР</t>
        </is>
      </c>
      <c r="C966" s="6" t="inlineStr">
        <is>
          <t xml:space="preserve">Наименование</t>
        </is>
      </c>
      <c r="D966" s="6" t="inlineStr">
        <is>
          <t xml:space="preserve">Комментарий по ИСР</t>
        </is>
      </c>
      <c r="E966" s="6" t="inlineStr">
        <is>
          <t xml:space="preserve">Комментарий для подрядчика</t>
        </is>
      </c>
      <c r="F966" s="6" t="inlineStr">
        <is>
          <t xml:space="preserve">Ед. изм.</t>
        </is>
      </c>
      <c r="G966" s="6" t="inlineStr">
        <is>
          <t xml:space="preserve">Коэф. расхода</t>
        </is>
      </c>
      <c r="H966" s="6" t="inlineStr">
        <is>
          <t xml:space="preserve">Кол-во</t>
        </is>
      </c>
      <c r="I966" s="6" t="inlineStr">
        <is>
          <t xml:space="preserve">Цена за единицу, руб. (в т.ч. НДС 20%)</t>
        </is>
      </c>
      <c r="J966" s="6"/>
      <c r="K966" s="6"/>
      <c r="L966" s="6" t="inlineStr">
        <is>
          <t xml:space="preserve">Общая стоимость, руб. (в т.ч. НДС 20%)</t>
        </is>
      </c>
      <c r="M966" s="6"/>
      <c r="N966" s="6"/>
    </row>
    <row r="967" customFormat="false" hidden="false" customHeight="1" outlineLevel="0" collapsed="false" ht="40" height="40">
      <c r="A967" s="6" t="inlineStr">
        <is>
          <t xml:space="preserve">Итого</t>
        </is>
      </c>
      <c r="B967" s="6" t="inlineStr">
        <is>
          <t xml:space="preserve">Итого</t>
        </is>
      </c>
      <c r="C967" s="6" t="inlineStr">
        <is>
          <t xml:space="preserve">Итого</t>
        </is>
      </c>
      <c r="D967" s="6" t="inlineStr">
        <is>
          <t xml:space="preserve">Итого</t>
        </is>
      </c>
      <c r="E967" s="6" t="inlineStr">
        <is>
          <t xml:space="preserve">Итого</t>
        </is>
      </c>
      <c r="F967" s="6" t="inlineStr">
        <is>
          <t xml:space="preserve">Итого</t>
        </is>
      </c>
      <c r="G967" s="6" t="inlineStr">
        <is>
          <t xml:space="preserve">Итого</t>
        </is>
      </c>
      <c r="H967" s="6"/>
      <c r="I967" s="7" t="inlineStr">
        <is>
          <t xml:space="preserve">Материалы</t>
        </is>
      </c>
      <c r="J967" s="7" t="inlineStr">
        <is>
          <t xml:space="preserve">СМР</t>
        </is>
      </c>
      <c r="K967" s="7" t="inlineStr">
        <is>
          <t xml:space="preserve">Итого</t>
        </is>
      </c>
      <c r="L967" s="7" t="inlineStr">
        <is>
          <t xml:space="preserve">Материалы</t>
        </is>
      </c>
      <c r="M967" s="7" t="inlineStr">
        <is>
          <t xml:space="preserve">СМР</t>
        </is>
      </c>
      <c r="N967" s="7" t="inlineStr">
        <is>
          <t xml:space="preserve">Итого</t>
        </is>
      </c>
    </row>
    <row r="968" customFormat="false" hidden="false" outlineLevel="0" collapsed="false">
      <c r="A968" s="8" t="n">
        <v>1</v>
      </c>
      <c r="B968" s="8" t="n">
        <v>2</v>
      </c>
      <c r="C968" s="8" t="n">
        <v>3</v>
      </c>
      <c r="D968" s="8" t="n">
        <v>4</v>
      </c>
      <c r="E968" s="8" t="n">
        <v>5</v>
      </c>
      <c r="F968" s="8" t="n">
        <v>6</v>
      </c>
      <c r="G968" s="8" t="n">
        <v>7</v>
      </c>
      <c r="H968" s="8" t="n">
        <v>8</v>
      </c>
      <c r="I968" s="8" t="n">
        <v>9</v>
      </c>
      <c r="J968" s="8" t="n">
        <v>10</v>
      </c>
      <c r="K968" s="8" t="n">
        <v>11</v>
      </c>
      <c r="L968" s="8" t="n">
        <v>12</v>
      </c>
      <c r="M968" s="8" t="n">
        <v>13</v>
      </c>
      <c r="N968" s="8" t="n">
        <v>14</v>
      </c>
    </row>
    <row r="969" customFormat="false" hidden="false" outlineLevel="0" collapsed="false">
      <c r="A969" s="9" t="inlineStr">
        <is>
          <t xml:space="preserve">1</t>
        </is>
      </c>
      <c r="B969" s="9" t="inlineStr">
        <is>
          <t xml:space="preserve"/>
        </is>
      </c>
      <c r="C969" s="9" t="inlineStr">
        <is>
          <t xml:space="preserve">Объект ИДП без распределения на секции</t>
        </is>
      </c>
      <c r="D969" s="10" t="inlineStr">
        <is>
          <t xml:space="preserve"/>
        </is>
      </c>
      <c r="E969" s="10" t="inlineStr">
        <is>
          <t xml:space="preserve"/>
        </is>
      </c>
      <c r="F969" s="10" t="inlineStr">
        <is>
          <t xml:space="preserve"/>
        </is>
      </c>
      <c r="G969" s="10" t="inlineStr">
        <is>
          <t xml:space="preserve"/>
        </is>
      </c>
      <c r="H969" s="11" t="n">
        <v/>
      </c>
      <c r="I969" s="12" t="n" hidden="false">
        <v/>
      </c>
      <c r="J969" s="12" t="n" hidden="false">
        <v/>
      </c>
      <c r="K969" s="12" t="n" hidden="false">
        <v/>
      </c>
      <c r="L969" s="12" t="n" hidden="false">
        <f>L970</f>
        <v>2507304.2</v>
      </c>
      <c r="M969" s="12" t="n" hidden="false">
        <f>M970</f>
        <v>4140202.2</v>
      </c>
      <c r="N969" s="12" t="n" hidden="false">
        <f>N970</f>
        <v>6647506.4</v>
      </c>
    </row>
    <row r="970" customFormat="false" hidden="false" outlineLevel="0" collapsed="false">
      <c r="A970" s="14" t="inlineStr">
        <is>
          <t xml:space="preserve">1.1</t>
        </is>
      </c>
      <c r="B970" s="14" t="inlineStr">
        <is>
          <t xml:space="preserve">6</t>
        </is>
      </c>
      <c r="C970" s="14" t="inlineStr">
        <is>
          <t xml:space="preserve">Затраты на строительство</t>
        </is>
      </c>
      <c r="D970" s="6" t="inlineStr">
        <is>
          <t xml:space="preserve"/>
        </is>
      </c>
      <c r="E970" s="6" t="inlineStr">
        <is>
          <t xml:space="preserve"/>
        </is>
      </c>
      <c r="F970" s="6" t="inlineStr">
        <is>
          <t xml:space="preserve"/>
        </is>
      </c>
      <c r="G970" s="6" t="inlineStr">
        <is>
          <t xml:space="preserve"/>
        </is>
      </c>
      <c r="H970" s="15" t="n">
        <v/>
      </c>
      <c r="I970" s="16" t="n" hidden="false">
        <v/>
      </c>
      <c r="J970" s="16" t="n" hidden="false">
        <v/>
      </c>
      <c r="K970" s="16" t="n" hidden="false">
        <v/>
      </c>
      <c r="L970" s="16" t="n" hidden="false">
        <f>L971</f>
        <v>2507304.2</v>
      </c>
      <c r="M970" s="16" t="n" hidden="false">
        <f>M971</f>
        <v>4140202.2</v>
      </c>
      <c r="N970" s="16" t="n" hidden="false">
        <f>N971</f>
        <v>6647506.4</v>
      </c>
    </row>
    <row r="971" customFormat="false" hidden="false" outlineLevel="0" collapsed="false">
      <c r="A971" s="14" t="inlineStr">
        <is>
          <t xml:space="preserve">1.1.1</t>
        </is>
      </c>
      <c r="B971" s="14" t="inlineStr">
        <is>
          <t xml:space="preserve"/>
        </is>
      </c>
      <c r="C971" s="14" t="inlineStr">
        <is>
          <t xml:space="preserve">СМР корпуса без отделки</t>
        </is>
      </c>
      <c r="D971" s="6" t="inlineStr">
        <is>
          <t xml:space="preserve"/>
        </is>
      </c>
      <c r="E971" s="6" t="inlineStr">
        <is>
          <t xml:space="preserve"/>
        </is>
      </c>
      <c r="F971" s="6" t="inlineStr">
        <is>
          <t xml:space="preserve"/>
        </is>
      </c>
      <c r="G971" s="6" t="inlineStr">
        <is>
          <t xml:space="preserve"/>
        </is>
      </c>
      <c r="H971" s="15" t="n">
        <v/>
      </c>
      <c r="I971" s="16" t="n" hidden="false">
        <v/>
      </c>
      <c r="J971" s="16" t="n" hidden="false">
        <v/>
      </c>
      <c r="K971" s="16" t="n" hidden="false">
        <v/>
      </c>
      <c r="L971" s="16" t="n" hidden="false">
        <f>L972</f>
        <v>2507304.2</v>
      </c>
      <c r="M971" s="16" t="n" hidden="false">
        <f>M972</f>
        <v>4140202.2</v>
      </c>
      <c r="N971" s="16" t="n" hidden="false">
        <f>N972</f>
        <v>6647506.4</v>
      </c>
    </row>
    <row r="972" customFormat="false" hidden="false" outlineLevel="0" collapsed="false">
      <c r="A972" s="14" t="inlineStr">
        <is>
          <t xml:space="preserve">1.1.1.1</t>
        </is>
      </c>
      <c r="B972" s="14" t="inlineStr">
        <is>
          <t xml:space="preserve"/>
        </is>
      </c>
      <c r="C972" s="14" t="inlineStr">
        <is>
          <t xml:space="preserve">Инженерные системы</t>
        </is>
      </c>
      <c r="D972" s="6" t="inlineStr">
        <is>
          <t xml:space="preserve"/>
        </is>
      </c>
      <c r="E972" s="6" t="inlineStr">
        <is>
          <t xml:space="preserve"/>
        </is>
      </c>
      <c r="F972" s="6" t="inlineStr">
        <is>
          <t xml:space="preserve"/>
        </is>
      </c>
      <c r="G972" s="6" t="inlineStr">
        <is>
          <t xml:space="preserve"/>
        </is>
      </c>
      <c r="H972" s="15" t="n">
        <v/>
      </c>
      <c r="I972" s="16" t="n" hidden="false">
        <v/>
      </c>
      <c r="J972" s="16" t="n" hidden="false">
        <v/>
      </c>
      <c r="K972" s="16" t="n" hidden="false">
        <v/>
      </c>
      <c r="L972" s="16" t="n" hidden="false">
        <f>L973</f>
        <v>2507304.2</v>
      </c>
      <c r="M972" s="16" t="n" hidden="false">
        <f>M973</f>
        <v>4140202.2</v>
      </c>
      <c r="N972" s="16" t="n" hidden="false">
        <f>N973</f>
        <v>6647506.4</v>
      </c>
    </row>
    <row r="973" customFormat="false" hidden="false" outlineLevel="0" collapsed="false">
      <c r="A973" s="14" t="inlineStr">
        <is>
          <t xml:space="preserve">1.1.1.1.1</t>
        </is>
      </c>
      <c r="B973" s="14" t="inlineStr">
        <is>
          <t xml:space="preserve"/>
        </is>
      </c>
      <c r="C973" s="14" t="inlineStr">
        <is>
          <t xml:space="preserve">Электроснабжение</t>
        </is>
      </c>
      <c r="D973" s="6" t="inlineStr">
        <is>
          <t xml:space="preserve"/>
        </is>
      </c>
      <c r="E973" s="6" t="inlineStr">
        <is>
          <t xml:space="preserve"/>
        </is>
      </c>
      <c r="F973" s="6" t="inlineStr">
        <is>
          <t xml:space="preserve"/>
        </is>
      </c>
      <c r="G973" s="6" t="inlineStr">
        <is>
          <t xml:space="preserve"/>
        </is>
      </c>
      <c r="H973" s="15" t="n">
        <v/>
      </c>
      <c r="I973" s="16" t="n" hidden="false">
        <v/>
      </c>
      <c r="J973" s="16" t="n" hidden="false">
        <v/>
      </c>
      <c r="K973" s="16" t="n" hidden="false">
        <v/>
      </c>
      <c r="L973" s="16" t="n" hidden="false">
        <f>L974+L990</f>
        <v>2507304.2</v>
      </c>
      <c r="M973" s="16" t="n" hidden="false">
        <f>M974+M990</f>
        <v>4140202.2</v>
      </c>
      <c r="N973" s="16" t="n" hidden="false">
        <f>N974+N990</f>
        <v>6647506.4</v>
      </c>
    </row>
    <row r="974" customFormat="false" hidden="false" outlineLevel="0" collapsed="false">
      <c r="A974" s="14" t="inlineStr">
        <is>
          <t xml:space="preserve">1.1.1.1.1.1</t>
        </is>
      </c>
      <c r="B974" s="14" t="inlineStr">
        <is>
          <t xml:space="preserve"/>
        </is>
      </c>
      <c r="C974" s="14" t="inlineStr">
        <is>
          <t xml:space="preserve">Электромонтажные работы в нежилой части</t>
        </is>
      </c>
      <c r="D974" s="6" t="inlineStr">
        <is>
          <t xml:space="preserve"/>
        </is>
      </c>
      <c r="E974" s="6" t="inlineStr">
        <is>
          <t xml:space="preserve"/>
        </is>
      </c>
      <c r="F974" s="6" t="inlineStr">
        <is>
          <t xml:space="preserve"/>
        </is>
      </c>
      <c r="G974" s="6" t="inlineStr">
        <is>
          <t xml:space="preserve"/>
        </is>
      </c>
      <c r="H974" s="15" t="n">
        <v/>
      </c>
      <c r="I974" s="16" t="n" hidden="false">
        <v/>
      </c>
      <c r="J974" s="16" t="n" hidden="false">
        <v/>
      </c>
      <c r="K974" s="16" t="n" hidden="false">
        <v/>
      </c>
      <c r="L974" s="16" t="n" hidden="false">
        <f>L975+L981</f>
        <v>2507304.2</v>
      </c>
      <c r="M974" s="16" t="n" hidden="false">
        <f>M975+M981</f>
        <v>3831115.2</v>
      </c>
      <c r="N974" s="16" t="n" hidden="false">
        <f>N975+N981</f>
        <v>6338419.4</v>
      </c>
    </row>
    <row r="975" customFormat="false" hidden="false" outlineLevel="0" collapsed="false">
      <c r="A975" s="14" t="inlineStr">
        <is>
          <t xml:space="preserve">1.1.1.1.1.1.1</t>
        </is>
      </c>
      <c r="B975" s="14" t="inlineStr">
        <is>
          <t xml:space="preserve"/>
        </is>
      </c>
      <c r="C975" s="14" t="inlineStr">
        <is>
          <t xml:space="preserve">Прокладка кабеля</t>
        </is>
      </c>
      <c r="D975" s="6" t="inlineStr">
        <is>
          <t xml:space="preserve"/>
        </is>
      </c>
      <c r="E975" s="6" t="inlineStr">
        <is>
          <t xml:space="preserve"/>
        </is>
      </c>
      <c r="F975" s="6" t="inlineStr">
        <is>
          <t xml:space="preserve"/>
        </is>
      </c>
      <c r="G975" s="6" t="inlineStr">
        <is>
          <t xml:space="preserve"/>
        </is>
      </c>
      <c r="H975" s="15" t="n">
        <v/>
      </c>
      <c r="I975" s="16" t="n" hidden="false">
        <v/>
      </c>
      <c r="J975" s="16" t="n" hidden="false">
        <v/>
      </c>
      <c r="K975" s="16" t="n" hidden="false">
        <v/>
      </c>
      <c r="L975" s="16" t="n" hidden="false">
        <f>L976+L979</f>
        <v>544216</v>
      </c>
      <c r="M975" s="16" t="n" hidden="false">
        <f>M976+M979</f>
        <v>935120</v>
      </c>
      <c r="N975" s="16" t="n" hidden="false">
        <f>N976+N979</f>
        <v>1479336</v>
      </c>
    </row>
    <row r="976" customFormat="false" hidden="false" outlineLevel="0" collapsed="false">
      <c r="A976" s="18" t="inlineStr">
        <is>
          <t xml:space="preserve">1.1.1.1.1.1.1.1</t>
        </is>
      </c>
      <c r="B976" s="18" t="inlineStr">
        <is>
          <t xml:space="preserve"/>
        </is>
      </c>
      <c r="C976" s="18" t="inlineStr">
        <is>
          <t xml:space="preserve">Прокладка кабеля, провода открыто / 1,5-6 мм</t>
        </is>
      </c>
      <c r="D976" s="7" t="inlineStr">
        <is>
          <t xml:space="preserve">Выгружается из БО по объектам BIM-КЦ</t>
        </is>
      </c>
      <c r="E976" s="7" t="inlineStr">
        <is>
          <t xml:space="preserve"/>
        </is>
      </c>
      <c r="F976" s="7" t="inlineStr">
        <is>
          <t xml:space="preserve">М</t>
        </is>
      </c>
      <c r="G976" s="7" t="inlineStr">
        <is>
          <t xml:space="preserve">1</t>
        </is>
      </c>
      <c r="H976" s="8" t="n">
        <v>1580</v>
      </c>
      <c r="I976" s="19" t="n" hidden="false">
        <f>ROUND((L977+L978)/H976,2)</f>
        <v>52.2</v>
      </c>
      <c r="J976" s="20" t="n" hidden="false">
        <v>164</v>
      </c>
      <c r="K976" s="19" t="n" hidden="false">
        <f>I976+J976</f>
        <v>216.2</v>
      </c>
      <c r="L976" s="19" t="n" hidden="false">
        <f>ROUND(H976*I976,2)</f>
        <v>82476</v>
      </c>
      <c r="M976" s="19" t="n" hidden="false">
        <f>ROUND(H976*J976,2)</f>
        <v>259120</v>
      </c>
      <c r="N976" s="19" t="n" hidden="false">
        <f>L976+M976</f>
        <v>341596</v>
      </c>
    </row>
    <row r="977" customFormat="false" hidden="false" outlineLevel="0" collapsed="false">
      <c r="A977" s="18" t="inlineStr">
        <is>
          <t xml:space="preserve">1.1.1.1.1.1.1.1.1</t>
        </is>
      </c>
      <c r="B977" s="18" t="inlineStr">
        <is>
          <t xml:space="preserve"/>
        </is>
      </c>
      <c r="C977" s="22" t="inlineStr">
        <is>
          <t xml:space="preserve">Кабель силовой ВВГнг(A)-LS 1х6мм2, цвет зелено-желтый, 660В</t>
        </is>
      </c>
      <c r="D977" s="7" t="inlineStr">
        <is>
          <t xml:space="preserve"/>
        </is>
      </c>
      <c r="E977" s="7" t="inlineStr">
        <is>
          <t xml:space="preserve"/>
        </is>
      </c>
      <c r="F977" s="7" t="inlineStr">
        <is>
          <t xml:space="preserve">М</t>
        </is>
      </c>
      <c r="G977" s="7" t="inlineStr">
        <is>
          <t xml:space="preserve">1</t>
        </is>
      </c>
      <c r="H977" s="8" t="n">
        <v>500</v>
      </c>
      <c r="I977" s="23" t="n" hidden="false">
        <v>62.72</v>
      </c>
      <c r="J977" s="19" t="n" hidden="false">
        <v/>
      </c>
      <c r="K977" s="19" t="n" hidden="false">
        <f>I977+J977</f>
        <v>62.72</v>
      </c>
      <c r="L977" s="19" t="n" hidden="false">
        <f>ROUND(H977*I977,2)</f>
        <v>31360</v>
      </c>
      <c r="M977" s="19" t="n" hidden="false">
        <v/>
      </c>
      <c r="N977" s="19" t="n" hidden="false">
        <f>L977+M977</f>
        <v>31360</v>
      </c>
    </row>
    <row r="978" customFormat="false" hidden="false" outlineLevel="0" collapsed="false">
      <c r="A978" s="18" t="inlineStr">
        <is>
          <t xml:space="preserve">1.1.1.1.1.1.1.1.2</t>
        </is>
      </c>
      <c r="B978" s="18" t="inlineStr">
        <is>
          <t xml:space="preserve"/>
        </is>
      </c>
      <c r="C978" s="22" t="inlineStr">
        <is>
          <t xml:space="preserve">Кабель силовой ВВГнг(A)-LS 1х4мм2, цвет зелено-желтый, 660В</t>
        </is>
      </c>
      <c r="D978" s="7" t="inlineStr">
        <is>
          <t xml:space="preserve"/>
        </is>
      </c>
      <c r="E978" s="7" t="inlineStr">
        <is>
          <t xml:space="preserve"/>
        </is>
      </c>
      <c r="F978" s="7" t="inlineStr">
        <is>
          <t xml:space="preserve">М</t>
        </is>
      </c>
      <c r="G978" s="7" t="inlineStr">
        <is>
          <t xml:space="preserve">1</t>
        </is>
      </c>
      <c r="H978" s="8" t="n">
        <v>1080</v>
      </c>
      <c r="I978" s="23" t="n" hidden="false">
        <v>47.33</v>
      </c>
      <c r="J978" s="19" t="n" hidden="false">
        <v/>
      </c>
      <c r="K978" s="19" t="n" hidden="false">
        <f>I978+J978</f>
        <v>47.33</v>
      </c>
      <c r="L978" s="19" t="n" hidden="false">
        <f>ROUND(H978*I978,2)</f>
        <v>51116.4</v>
      </c>
      <c r="M978" s="19" t="n" hidden="false">
        <v/>
      </c>
      <c r="N978" s="19" t="n" hidden="false">
        <f>L978+M978</f>
        <v>51116.4</v>
      </c>
    </row>
    <row r="979" customFormat="false" hidden="false" outlineLevel="0" collapsed="false">
      <c r="A979" s="18" t="inlineStr">
        <is>
          <t xml:space="preserve">1.1.1.1.1.1.1.2</t>
        </is>
      </c>
      <c r="B979" s="18" t="inlineStr">
        <is>
          <t xml:space="preserve"/>
        </is>
      </c>
      <c r="C979" s="18" t="inlineStr">
        <is>
          <t xml:space="preserve">Прокладка кабеля, провода открыто / 18-39 мм</t>
        </is>
      </c>
      <c r="D979" s="7" t="inlineStr">
        <is>
          <t xml:space="preserve">Выгружается из БО по объектам BIM-КЦ</t>
        </is>
      </c>
      <c r="E979" s="7" t="inlineStr">
        <is>
          <t xml:space="preserve"/>
        </is>
      </c>
      <c r="F979" s="7" t="inlineStr">
        <is>
          <t xml:space="preserve">М</t>
        </is>
      </c>
      <c r="G979" s="7" t="inlineStr">
        <is>
          <t xml:space="preserve">1</t>
        </is>
      </c>
      <c r="H979" s="8" t="n">
        <v>2000</v>
      </c>
      <c r="I979" s="19" t="n" hidden="false">
        <f>ROUND((L980)/H979,2)</f>
        <v>230.87</v>
      </c>
      <c r="J979" s="20" t="n" hidden="false">
        <v>338</v>
      </c>
      <c r="K979" s="19" t="n" hidden="false">
        <f>I979+J979</f>
        <v>568.87</v>
      </c>
      <c r="L979" s="19" t="n" hidden="false">
        <f>ROUND(H979*I979,2)</f>
        <v>461740</v>
      </c>
      <c r="M979" s="19" t="n" hidden="false">
        <f>ROUND(H979*J979,2)</f>
        <v>676000</v>
      </c>
      <c r="N979" s="19" t="n" hidden="false">
        <f>L979+M979</f>
        <v>1137740</v>
      </c>
    </row>
    <row r="980" customFormat="false" hidden="false" outlineLevel="0" collapsed="false">
      <c r="A980" s="18" t="inlineStr">
        <is>
          <t xml:space="preserve">1.1.1.1.1.1.1.2.1</t>
        </is>
      </c>
      <c r="B980" s="18" t="inlineStr">
        <is>
          <t xml:space="preserve"/>
        </is>
      </c>
      <c r="C980" s="22" t="inlineStr">
        <is>
          <t xml:space="preserve">Кабель силовой ВВГнг(A)-LSLTx 1х25мм2, цвет зелено-желтый, 660В</t>
        </is>
      </c>
      <c r="D980" s="7" t="inlineStr">
        <is>
          <t xml:space="preserve"/>
        </is>
      </c>
      <c r="E980" s="7" t="inlineStr">
        <is>
          <t xml:space="preserve"/>
        </is>
      </c>
      <c r="F980" s="7" t="inlineStr">
        <is>
          <t xml:space="preserve">М</t>
        </is>
      </c>
      <c r="G980" s="7" t="inlineStr">
        <is>
          <t xml:space="preserve">1</t>
        </is>
      </c>
      <c r="H980" s="8" t="n">
        <v>2000</v>
      </c>
      <c r="I980" s="23" t="n" hidden="false">
        <v>230.87</v>
      </c>
      <c r="J980" s="19" t="n" hidden="false">
        <v/>
      </c>
      <c r="K980" s="19" t="n" hidden="false">
        <f>I980+J980</f>
        <v>230.87</v>
      </c>
      <c r="L980" s="19" t="n" hidden="false">
        <f>ROUND(H980*I980,2)</f>
        <v>461740</v>
      </c>
      <c r="M980" s="19" t="n" hidden="false">
        <v/>
      </c>
      <c r="N980" s="19" t="n" hidden="false">
        <f>L980+M980</f>
        <v>461740</v>
      </c>
    </row>
    <row r="981" customFormat="false" hidden="false" outlineLevel="0" collapsed="false">
      <c r="A981" s="14" t="inlineStr">
        <is>
          <t xml:space="preserve">1.1.1.1.1.1.2</t>
        </is>
      </c>
      <c r="B981" s="14" t="inlineStr">
        <is>
          <t xml:space="preserve"/>
        </is>
      </c>
      <c r="C981" s="14" t="inlineStr">
        <is>
          <t xml:space="preserve">Уравнивание потенциалов, молниезащита, заземление</t>
        </is>
      </c>
      <c r="D981" s="6" t="inlineStr">
        <is>
          <t xml:space="preserve"/>
        </is>
      </c>
      <c r="E981" s="6" t="inlineStr">
        <is>
          <t xml:space="preserve"/>
        </is>
      </c>
      <c r="F981" s="6" t="inlineStr">
        <is>
          <t xml:space="preserve"/>
        </is>
      </c>
      <c r="G981" s="6" t="inlineStr">
        <is>
          <t xml:space="preserve"/>
        </is>
      </c>
      <c r="H981" s="15" t="n">
        <v/>
      </c>
      <c r="I981" s="16" t="n" hidden="false">
        <v/>
      </c>
      <c r="J981" s="16" t="n" hidden="false">
        <v/>
      </c>
      <c r="K981" s="16" t="n" hidden="false">
        <v/>
      </c>
      <c r="L981" s="16" t="n" hidden="false">
        <f>L982+L984</f>
        <v>1963088.2</v>
      </c>
      <c r="M981" s="16" t="n" hidden="false">
        <f>M982+M984</f>
        <v>2895995.2</v>
      </c>
      <c r="N981" s="16" t="n" hidden="false">
        <f>N982+N984</f>
        <v>4859083.4</v>
      </c>
    </row>
    <row r="982" customFormat="false" hidden="false" outlineLevel="0" collapsed="false">
      <c r="A982" s="18" t="inlineStr">
        <is>
          <t xml:space="preserve">1.1.1.1.1.1.2.1</t>
        </is>
      </c>
      <c r="B982" s="18" t="inlineStr">
        <is>
          <t xml:space="preserve"/>
        </is>
      </c>
      <c r="C982" s="18" t="inlineStr">
        <is>
          <t xml:space="preserve">Устройство молниезащитной сетки, заземления</t>
        </is>
      </c>
      <c r="D982" s="7" t="inlineStr">
        <is>
          <t xml:space="preserve"/>
        </is>
      </c>
      <c r="E982" s="7" t="inlineStr">
        <is>
          <t xml:space="preserve"/>
        </is>
      </c>
      <c r="F982" s="7" t="inlineStr">
        <is>
          <t xml:space="preserve">ПОГ М</t>
        </is>
      </c>
      <c r="G982" s="7" t="inlineStr">
        <is>
          <t xml:space="preserve">1</t>
        </is>
      </c>
      <c r="H982" s="8" t="n">
        <v>5000</v>
      </c>
      <c r="I982" s="19" t="n" hidden="false">
        <f>ROUND((L983)/H982,2)</f>
        <v>200</v>
      </c>
      <c r="J982" s="20" t="n" hidden="false">
        <v>351.2</v>
      </c>
      <c r="K982" s="19" t="n" hidden="false">
        <f>I982+J982</f>
        <v>551.2</v>
      </c>
      <c r="L982" s="19" t="n" hidden="false">
        <f>ROUND(H982*I982,2)</f>
        <v>1000000</v>
      </c>
      <c r="M982" s="19" t="n" hidden="false">
        <f>ROUND(H982*J982,2)</f>
        <v>1756000</v>
      </c>
      <c r="N982" s="19" t="n" hidden="false">
        <f>L982+M982</f>
        <v>2756000</v>
      </c>
    </row>
    <row r="983" customFormat="false" hidden="false" outlineLevel="0" collapsed="false">
      <c r="A983" s="18" t="inlineStr">
        <is>
          <t xml:space="preserve">1.1.1.1.1.1.2.1.1</t>
        </is>
      </c>
      <c r="B983" s="18" t="inlineStr">
        <is>
          <t xml:space="preserve"/>
        </is>
      </c>
      <c r="C983" s="22" t="inlineStr">
        <is>
          <t xml:space="preserve">Пруток-катанка горячеоцинкованный_ / d 10 мм</t>
        </is>
      </c>
      <c r="D983" s="7" t="inlineStr">
        <is>
          <t xml:space="preserve"/>
        </is>
      </c>
      <c r="E983" s="7" t="inlineStr">
        <is>
          <t xml:space="preserve"/>
        </is>
      </c>
      <c r="F983" s="7" t="inlineStr">
        <is>
          <t xml:space="preserve">ПОГ М</t>
        </is>
      </c>
      <c r="G983" s="7" t="inlineStr">
        <is>
          <t xml:space="preserve">1</t>
        </is>
      </c>
      <c r="H983" s="8" t="n">
        <v>5000</v>
      </c>
      <c r="I983" s="20" t="n" hidden="false">
        <v>200</v>
      </c>
      <c r="J983" s="19" t="n" hidden="false">
        <v/>
      </c>
      <c r="K983" s="19" t="n" hidden="false">
        <f>I983+J983</f>
        <v>200</v>
      </c>
      <c r="L983" s="19" t="n" hidden="false">
        <f>ROUND(H983*I983,2)</f>
        <v>1000000</v>
      </c>
      <c r="M983" s="19" t="n" hidden="false">
        <v/>
      </c>
      <c r="N983" s="19" t="n" hidden="false">
        <f>L983+M983</f>
        <v>1000000</v>
      </c>
    </row>
    <row r="984" customFormat="false" hidden="false" outlineLevel="0" collapsed="false">
      <c r="A984" s="18" t="inlineStr">
        <is>
          <t xml:space="preserve">1.1.1.1.1.1.2.2</t>
        </is>
      </c>
      <c r="B984" s="18" t="inlineStr">
        <is>
          <t xml:space="preserve"/>
        </is>
      </c>
      <c r="C984" s="18" t="inlineStr">
        <is>
          <t xml:space="preserve">Устройство молниезащитной сетки, заземления</t>
        </is>
      </c>
      <c r="D984" s="7" t="inlineStr">
        <is>
          <t xml:space="preserve"/>
        </is>
      </c>
      <c r="E984" s="7" t="inlineStr">
        <is>
          <t xml:space="preserve"/>
        </is>
      </c>
      <c r="F984" s="7" t="inlineStr">
        <is>
          <t xml:space="preserve">ПОГ М</t>
        </is>
      </c>
      <c r="G984" s="7" t="inlineStr">
        <is>
          <t xml:space="preserve">1</t>
        </is>
      </c>
      <c r="H984" s="8" t="n">
        <v>3246</v>
      </c>
      <c r="I984" s="19" t="n" hidden="false">
        <f>ROUND((L985+L986+L987+L988+L989)/H984,2)</f>
        <v>296.7</v>
      </c>
      <c r="J984" s="20" t="n" hidden="false">
        <v>351.2</v>
      </c>
      <c r="K984" s="19" t="n" hidden="false">
        <f>I984+J984</f>
        <v>647.9</v>
      </c>
      <c r="L984" s="19" t="n" hidden="false">
        <f>ROUND(H984*I984,2)</f>
        <v>963088.2</v>
      </c>
      <c r="M984" s="19" t="n" hidden="false">
        <f>ROUND(H984*J984,2)</f>
        <v>1139995.2</v>
      </c>
      <c r="N984" s="19" t="n" hidden="false">
        <f>L984+M984</f>
        <v>2103083.4</v>
      </c>
    </row>
    <row r="985" customFormat="false" hidden="false" outlineLevel="0" collapsed="false">
      <c r="A985" s="18" t="inlineStr">
        <is>
          <t xml:space="preserve">1.1.1.1.1.1.2.2.1</t>
        </is>
      </c>
      <c r="B985" s="18" t="inlineStr">
        <is>
          <t xml:space="preserve"/>
        </is>
      </c>
      <c r="C985" s="22" t="inlineStr">
        <is>
          <t xml:space="preserve">Полоса стальная_ / 40х4 мм</t>
        </is>
      </c>
      <c r="D985" s="7" t="inlineStr">
        <is>
          <t xml:space="preserve"/>
        </is>
      </c>
      <c r="E985" s="7" t="inlineStr">
        <is>
          <t xml:space="preserve"/>
        </is>
      </c>
      <c r="F985" s="7" t="inlineStr">
        <is>
          <t xml:space="preserve">ПОГ М</t>
        </is>
      </c>
      <c r="G985" s="7" t="inlineStr">
        <is>
          <t xml:space="preserve">1</t>
        </is>
      </c>
      <c r="H985" s="8" t="n">
        <v>1400</v>
      </c>
      <c r="I985" s="20" t="n" hidden="false">
        <v>205</v>
      </c>
      <c r="J985" s="19" t="n" hidden="false">
        <v/>
      </c>
      <c r="K985" s="19" t="n" hidden="false">
        <f>I985+J985</f>
        <v>205</v>
      </c>
      <c r="L985" s="19" t="n" hidden="false">
        <f>ROUND(H985*I985,2)</f>
        <v>287000</v>
      </c>
      <c r="M985" s="19" t="n" hidden="false">
        <v/>
      </c>
      <c r="N985" s="19" t="n" hidden="false">
        <f>L985+M985</f>
        <v>287000</v>
      </c>
    </row>
    <row r="986" customFormat="false" hidden="false" outlineLevel="0" collapsed="false">
      <c r="A986" s="18" t="inlineStr">
        <is>
          <t xml:space="preserve">1.1.1.1.1.1.2.2.2</t>
        </is>
      </c>
      <c r="B986" s="18" t="inlineStr">
        <is>
          <t xml:space="preserve"/>
        </is>
      </c>
      <c r="C986" s="22" t="inlineStr">
        <is>
          <t xml:space="preserve">Полоса стальная_ / 40х5 мм</t>
        </is>
      </c>
      <c r="D986" s="7" t="inlineStr">
        <is>
          <t xml:space="preserve"/>
        </is>
      </c>
      <c r="E986" s="7" t="inlineStr">
        <is>
          <t xml:space="preserve"/>
        </is>
      </c>
      <c r="F986" s="7" t="inlineStr">
        <is>
          <t xml:space="preserve">ПОГ М</t>
        </is>
      </c>
      <c r="G986" s="7" t="inlineStr">
        <is>
          <t xml:space="preserve">1</t>
        </is>
      </c>
      <c r="H986" s="8" t="n">
        <v>900</v>
      </c>
      <c r="I986" s="20" t="n" hidden="false">
        <v>450</v>
      </c>
      <c r="J986" s="19" t="n" hidden="false">
        <v/>
      </c>
      <c r="K986" s="19" t="n" hidden="false">
        <f>I986+J986</f>
        <v>450</v>
      </c>
      <c r="L986" s="19" t="n" hidden="false">
        <f>ROUND(H986*I986,2)</f>
        <v>405000</v>
      </c>
      <c r="M986" s="19" t="n" hidden="false">
        <v/>
      </c>
      <c r="N986" s="19" t="n" hidden="false">
        <f>L986+M986</f>
        <v>405000</v>
      </c>
    </row>
    <row r="987" customFormat="false" hidden="false" outlineLevel="0" collapsed="false">
      <c r="A987" s="18" t="inlineStr">
        <is>
          <t xml:space="preserve">1.1.1.1.1.1.2.2.3</t>
        </is>
      </c>
      <c r="B987" s="18" t="inlineStr">
        <is>
          <t xml:space="preserve"/>
        </is>
      </c>
      <c r="C987" s="22" t="inlineStr">
        <is>
          <t xml:space="preserve">Полоса стальная_ / 25х4 мм</t>
        </is>
      </c>
      <c r="D987" s="7" t="inlineStr">
        <is>
          <t xml:space="preserve"/>
        </is>
      </c>
      <c r="E987" s="7" t="inlineStr">
        <is>
          <t xml:space="preserve"/>
        </is>
      </c>
      <c r="F987" s="7" t="inlineStr">
        <is>
          <t xml:space="preserve">ПОГ М</t>
        </is>
      </c>
      <c r="G987" s="7" t="inlineStr">
        <is>
          <t xml:space="preserve">1</t>
        </is>
      </c>
      <c r="H987" s="8" t="n">
        <v>817</v>
      </c>
      <c r="I987" s="20" t="n" hidden="false">
        <v>270</v>
      </c>
      <c r="J987" s="19" t="n" hidden="false">
        <v/>
      </c>
      <c r="K987" s="19" t="n" hidden="false">
        <f>I987+J987</f>
        <v>270</v>
      </c>
      <c r="L987" s="19" t="n" hidden="false">
        <f>ROUND(H987*I987,2)</f>
        <v>220590</v>
      </c>
      <c r="M987" s="19" t="n" hidden="false">
        <v/>
      </c>
      <c r="N987" s="19" t="n" hidden="false">
        <f>L987+M987</f>
        <v>220590</v>
      </c>
    </row>
    <row r="988" customFormat="false" hidden="false" outlineLevel="0" collapsed="false">
      <c r="A988" s="18" t="inlineStr">
        <is>
          <t xml:space="preserve">1.1.1.1.1.1.2.2.4</t>
        </is>
      </c>
      <c r="B988" s="18" t="inlineStr">
        <is>
          <t xml:space="preserve"/>
        </is>
      </c>
      <c r="C988" s="22" t="inlineStr">
        <is>
          <t xml:space="preserve">Уголок стальной_ / 50х5 мм</t>
        </is>
      </c>
      <c r="D988" s="7" t="inlineStr">
        <is>
          <t xml:space="preserve"/>
        </is>
      </c>
      <c r="E988" s="7" t="inlineStr">
        <is>
          <t xml:space="preserve"/>
        </is>
      </c>
      <c r="F988" s="7" t="inlineStr">
        <is>
          <t xml:space="preserve">ПОГ М</t>
        </is>
      </c>
      <c r="G988" s="7" t="inlineStr">
        <is>
          <t xml:space="preserve">1</t>
        </is>
      </c>
      <c r="H988" s="8" t="n">
        <v>129</v>
      </c>
      <c r="I988" s="20" t="n" hidden="false">
        <v>298</v>
      </c>
      <c r="J988" s="19" t="n" hidden="false">
        <v/>
      </c>
      <c r="K988" s="19" t="n" hidden="false">
        <f>I988+J988</f>
        <v>298</v>
      </c>
      <c r="L988" s="19" t="n" hidden="false">
        <f>ROUND(H988*I988,2)</f>
        <v>38442</v>
      </c>
      <c r="M988" s="19" t="n" hidden="false">
        <v/>
      </c>
      <c r="N988" s="19" t="n" hidden="false">
        <f>L988+M988</f>
        <v>38442</v>
      </c>
    </row>
    <row r="989" customFormat="false" hidden="false" outlineLevel="0" collapsed="false">
      <c r="A989" s="18" t="inlineStr">
        <is>
          <t xml:space="preserve">1.1.1.1.1.1.2.2.5</t>
        </is>
      </c>
      <c r="B989" s="18" t="inlineStr">
        <is>
          <t xml:space="preserve"/>
        </is>
      </c>
      <c r="C989" s="22" t="inlineStr">
        <is>
          <t xml:space="preserve">Лента бандажная_ / 27х7</t>
        </is>
      </c>
      <c r="D989" s="7" t="inlineStr">
        <is>
          <t xml:space="preserve"/>
        </is>
      </c>
      <c r="E989" s="7" t="inlineStr">
        <is>
          <t xml:space="preserve">NA1001 43 шт= 43*20</t>
        </is>
      </c>
      <c r="F989" s="7" t="inlineStr">
        <is>
          <t xml:space="preserve">ПОГ М</t>
        </is>
      </c>
      <c r="G989" s="7" t="inlineStr">
        <is>
          <t xml:space="preserve">1</t>
        </is>
      </c>
      <c r="H989" s="8" t="n">
        <v>860</v>
      </c>
      <c r="I989" s="20" t="n" hidden="false">
        <v>14</v>
      </c>
      <c r="J989" s="19" t="n" hidden="false">
        <v/>
      </c>
      <c r="K989" s="19" t="n" hidden="false">
        <f>I989+J989</f>
        <v>14</v>
      </c>
      <c r="L989" s="19" t="n" hidden="false">
        <f>ROUND(H989*I989,2)</f>
        <v>12040</v>
      </c>
      <c r="M989" s="19" t="n" hidden="false">
        <v/>
      </c>
      <c r="N989" s="19" t="n" hidden="false">
        <f>L989+M989</f>
        <v>12040</v>
      </c>
    </row>
    <row r="990" customFormat="false" hidden="false" outlineLevel="0" collapsed="false">
      <c r="A990" s="14" t="inlineStr">
        <is>
          <t xml:space="preserve">1.1.1.1.1.2</t>
        </is>
      </c>
      <c r="B990" s="14" t="inlineStr">
        <is>
          <t xml:space="preserve"/>
        </is>
      </c>
      <c r="C990" s="14" t="inlineStr">
        <is>
          <t xml:space="preserve">Пуско-наладочные работы</t>
        </is>
      </c>
      <c r="D990" s="6" t="inlineStr">
        <is>
          <t xml:space="preserve"/>
        </is>
      </c>
      <c r="E990" s="6" t="inlineStr">
        <is>
          <t xml:space="preserve"/>
        </is>
      </c>
      <c r="F990" s="6" t="inlineStr">
        <is>
          <t xml:space="preserve"/>
        </is>
      </c>
      <c r="G990" s="6" t="inlineStr">
        <is>
          <t xml:space="preserve"/>
        </is>
      </c>
      <c r="H990" s="15" t="n">
        <v/>
      </c>
      <c r="I990" s="16" t="n" hidden="false">
        <v/>
      </c>
      <c r="J990" s="16" t="n" hidden="false">
        <v/>
      </c>
      <c r="K990" s="16" t="n" hidden="false">
        <v/>
      </c>
      <c r="L990" s="16" t="n" hidden="false">
        <f>L991+L992</f>
        <v>0</v>
      </c>
      <c r="M990" s="16" t="n" hidden="false">
        <f>M991+M992</f>
        <v>309087</v>
      </c>
      <c r="N990" s="16" t="n" hidden="false">
        <f>N991+N992</f>
        <v>309087</v>
      </c>
    </row>
    <row r="991" customFormat="false" hidden="false" outlineLevel="0" collapsed="false">
      <c r="A991" s="18" t="inlineStr">
        <is>
          <t xml:space="preserve">1.1.1.1.1.2.1</t>
        </is>
      </c>
      <c r="B991" s="18" t="inlineStr">
        <is>
          <t xml:space="preserve"/>
        </is>
      </c>
      <c r="C991" s="18" t="inlineStr">
        <is>
          <t xml:space="preserve">Пуско-наладочные работы СКБ (СОШ, ДОУ) ЭОМ (от полного СМР, кроме раздела ВРУ)</t>
        </is>
      </c>
      <c r="D991" s="7" t="inlineStr">
        <is>
          <t xml:space="preserve">Относится к школам, детским садам 5%.
База для расчета ПНР без раздела ВРУ.</t>
        </is>
      </c>
      <c r="E991" s="7" t="inlineStr">
        <is>
          <t xml:space="preserve"/>
        </is>
      </c>
      <c r="F991" s="7" t="inlineStr">
        <is>
          <t xml:space="preserve">комплекс</t>
        </is>
      </c>
      <c r="G991" s="7" t="inlineStr">
        <is>
          <t xml:space="preserve">1</t>
        </is>
      </c>
      <c r="H991" s="8" t="n">
        <v>1</v>
      </c>
      <c r="I991" s="19" t="n" hidden="false">
        <v/>
      </c>
      <c r="J991" s="20" t="n" hidden="false">
        <v>62544</v>
      </c>
      <c r="K991" s="19" t="n" hidden="false">
        <f>I991+J991</f>
        <v>62544</v>
      </c>
      <c r="L991" s="19" t="n" hidden="false">
        <v/>
      </c>
      <c r="M991" s="19" t="n" hidden="false">
        <f>ROUND(H991*J991,2)</f>
        <v>62544</v>
      </c>
      <c r="N991" s="19" t="n" hidden="false">
        <f>L991+M991</f>
        <v>62544</v>
      </c>
    </row>
    <row r="992" customFormat="false" hidden="false" outlineLevel="0" collapsed="false">
      <c r="A992" s="18" t="inlineStr">
        <is>
          <t xml:space="preserve">1.1.1.1.1.2.2</t>
        </is>
      </c>
      <c r="B992" s="18" t="inlineStr">
        <is>
          <t xml:space="preserve"/>
        </is>
      </c>
      <c r="C992" s="18" t="inlineStr">
        <is>
          <t xml:space="preserve">Сдача систем в эксплуатирующую организацию СКБ (СОШ, ДОУ)</t>
        </is>
      </c>
      <c r="D99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E992" s="7" t="inlineStr">
        <is>
          <t xml:space="preserve"/>
        </is>
      </c>
      <c r="F992" s="7" t="inlineStr">
        <is>
          <t xml:space="preserve">комплекс</t>
        </is>
      </c>
      <c r="G992" s="7" t="inlineStr">
        <is>
          <t xml:space="preserve">1</t>
        </is>
      </c>
      <c r="H992" s="8" t="n">
        <v>1</v>
      </c>
      <c r="I992" s="19" t="n" hidden="false">
        <v/>
      </c>
      <c r="J992" s="20" t="n" hidden="false">
        <v>246543</v>
      </c>
      <c r="K992" s="19" t="n" hidden="false">
        <f>I992+J992</f>
        <v>246543</v>
      </c>
      <c r="L992" s="19" t="n" hidden="false">
        <v/>
      </c>
      <c r="M992" s="19" t="n" hidden="false">
        <f>ROUND(H992*J992,2)</f>
        <v>246543</v>
      </c>
      <c r="N992" s="19" t="n" hidden="false">
        <f>L992+M992</f>
        <v>246543</v>
      </c>
    </row>
    <row r="993" customFormat="false" hidden="false" outlineLevel="0" collapsed="false">
      <c r="A993" s="24" t="inlineStr">
        <is>
          <t xml:space="preserve"/>
        </is>
      </c>
      <c r="B993" s="24" t="inlineStr">
        <is>
          <t xml:space="preserve"/>
        </is>
      </c>
      <c r="C993" s="24" t="inlineStr">
        <is>
          <t xml:space="preserve">ВСЕГО затрат на выполнение полного комплекса работ</t>
        </is>
      </c>
      <c r="D993" s="25" t="inlineStr">
        <is>
          <t xml:space="preserve"/>
        </is>
      </c>
      <c r="E993" s="25" t="inlineStr">
        <is>
          <t xml:space="preserve"/>
        </is>
      </c>
      <c r="F993" s="25" t="inlineStr">
        <is>
          <t xml:space="preserve"/>
        </is>
      </c>
      <c r="G993" s="25" t="inlineStr">
        <is>
          <t xml:space="preserve"/>
        </is>
      </c>
      <c r="H993" s="26" t="n">
        <v/>
      </c>
      <c r="I993" s="27" t="n" hidden="false">
        <v/>
      </c>
      <c r="J993" s="27" t="n" hidden="false">
        <v/>
      </c>
      <c r="K993" s="27" t="n" hidden="false">
        <v/>
      </c>
      <c r="L993" s="27" t="n" hidden="false">
        <f>L969</f>
        <v>2507304.2</v>
      </c>
      <c r="M993" s="27" t="n" hidden="false">
        <f>M969</f>
        <v>4140202.2</v>
      </c>
      <c r="N993" s="27" t="n" hidden="false">
        <f>N969</f>
        <v>6647506.4</v>
      </c>
    </row>
    <row r="994" customFormat="false" hidden="false" outlineLevel="0" collapsed="false"/>
    <row r="995" customFormat="false" hidden="false" customHeight="1" outlineLevel="0" collapsed="false" ht="22" height="22">
      <c r="A995" s="1"/>
      <c r="B995" s="35" t="inlineStr">
        <is>
          <t xml:space="preserve">Дополнительные параметры</t>
        </is>
      </c>
      <c r="C995" s="35" t="inlineStr">
        <is>
          <t xml:space="preserve"/>
        </is>
      </c>
      <c r="D995" s="35" t="inlineStr">
        <is>
          <t xml:space="preserve"/>
        </is>
      </c>
      <c r="E995" s="35" t="inlineStr">
        <is>
          <t xml:space="preserve"/>
        </is>
      </c>
      <c r="F995" s="35" t="inlineStr">
        <is>
          <t xml:space="preserve"/>
        </is>
      </c>
      <c r="G995" s="35" t="inlineStr">
        <is>
          <t xml:space="preserve"/>
        </is>
      </c>
      <c r="H995" s="35" t="inlineStr">
        <is>
          <t xml:space="preserve"/>
        </is>
      </c>
      <c r="I995" s="35" t="inlineStr">
        <is>
          <t xml:space="preserve"/>
        </is>
      </c>
      <c r="J995" s="35" t="inlineStr">
        <is>
          <t xml:space="preserve"/>
        </is>
      </c>
      <c r="K995" s="35" t="inlineStr">
        <is>
          <t xml:space="preserve"/>
        </is>
      </c>
    </row>
    <row r="996" customFormat="false" hidden="false" outlineLevel="0" collapsed="false"/>
    <row r="997" customFormat="false" hidden="false" customHeight="1" outlineLevel="0" collapsed="false" ht="16" height="16">
      <c r="A997" s="36" t="n">
        <v>1</v>
      </c>
      <c r="B997" s="18" t="inlineStr">
        <is>
          <t xml:space="preserve">Наличие авансирования</t>
        </is>
      </c>
      <c r="C997" s="18"/>
      <c r="D997" s="18" t="inlineStr">
        <is>
          <t xml:space="preserve">Да (20%)</t>
        </is>
      </c>
      <c r="E997" s="18" t="inlineStr">
        <is>
          <t xml:space="preserve"/>
        </is>
      </c>
      <c r="F997" s="18" t="inlineStr">
        <is>
          <t xml:space="preserve"/>
        </is>
      </c>
      <c r="G997" s="18" t="inlineStr">
        <is>
          <t xml:space="preserve"/>
        </is>
      </c>
      <c r="H997" s="18" t="inlineStr">
        <is>
          <t xml:space="preserve"/>
        </is>
      </c>
      <c r="I997" s="18" t="inlineStr">
        <is>
          <t xml:space="preserve"/>
        </is>
      </c>
      <c r="J997" s="18" t="inlineStr">
        <is>
          <t xml:space="preserve"/>
        </is>
      </c>
    </row>
    <row r="998" customFormat="false" hidden="false" customHeight="1" outlineLevel="0" collapsed="false" ht="16" height="16">
      <c r="A998" s="36" t="n">
        <v>2</v>
      </c>
      <c r="B998" s="18" t="inlineStr">
        <is>
          <t xml:space="preserve">Готовность приступить к работе по уведомлению</t>
        </is>
      </c>
      <c r="C998" s="18"/>
      <c r="D998" s="18" t="inlineStr">
        <is>
          <t xml:space="preserve">да</t>
        </is>
      </c>
      <c r="E998" s="18" t="inlineStr">
        <is>
          <t xml:space="preserve"/>
        </is>
      </c>
      <c r="F998" s="18" t="inlineStr">
        <is>
          <t xml:space="preserve"/>
        </is>
      </c>
      <c r="G998" s="18" t="inlineStr">
        <is>
          <t xml:space="preserve"/>
        </is>
      </c>
      <c r="H998" s="18" t="inlineStr">
        <is>
          <t xml:space="preserve"/>
        </is>
      </c>
      <c r="I998" s="18" t="inlineStr">
        <is>
          <t xml:space="preserve"/>
        </is>
      </c>
      <c r="J998" s="18" t="inlineStr">
        <is>
          <t xml:space="preserve"/>
        </is>
      </c>
    </row>
    <row r="999" customFormat="false" hidden="false" customHeight="1" outlineLevel="0" collapsed="false" ht="16" height="16">
      <c r="A999" s="36" t="n">
        <v>3</v>
      </c>
      <c r="B999" s="18" t="inlineStr">
        <is>
          <t xml:space="preserve">Срок исполнения предмета тендера</t>
        </is>
      </c>
      <c r="C999" s="18"/>
      <c r="D999" s="18" t="inlineStr">
        <is>
          <t xml:space="preserve">11мес</t>
        </is>
      </c>
      <c r="E999" s="18" t="inlineStr">
        <is>
          <t xml:space="preserve"/>
        </is>
      </c>
      <c r="F999" s="18" t="inlineStr">
        <is>
          <t xml:space="preserve"/>
        </is>
      </c>
      <c r="G999" s="18" t="inlineStr">
        <is>
          <t xml:space="preserve"/>
        </is>
      </c>
      <c r="H999" s="18" t="inlineStr">
        <is>
          <t xml:space="preserve"/>
        </is>
      </c>
      <c r="I999" s="18" t="inlineStr">
        <is>
          <t xml:space="preserve"/>
        </is>
      </c>
      <c r="J999" s="18" t="inlineStr">
        <is>
          <t xml:space="preserve"/>
        </is>
      </c>
    </row>
    <row r="1000" customFormat="false" hidden="false" customHeight="1" outlineLevel="0" collapsed="false" ht="16" height="16">
      <c r="A1000" s="36" t="n">
        <v>4</v>
      </c>
      <c r="B1000" s="18" t="inlineStr">
        <is>
          <t xml:space="preserve">Гарантийный срок 5 лет</t>
        </is>
      </c>
      <c r="C1000" s="18"/>
      <c r="D1000" s="18" t="inlineStr">
        <is>
          <t xml:space="preserve">да</t>
        </is>
      </c>
      <c r="E1000" s="18" t="inlineStr">
        <is>
          <t xml:space="preserve"/>
        </is>
      </c>
      <c r="F1000" s="18" t="inlineStr">
        <is>
          <t xml:space="preserve"/>
        </is>
      </c>
      <c r="G1000" s="18" t="inlineStr">
        <is>
          <t xml:space="preserve"/>
        </is>
      </c>
      <c r="H1000" s="18" t="inlineStr">
        <is>
          <t xml:space="preserve"/>
        </is>
      </c>
      <c r="I1000" s="18" t="inlineStr">
        <is>
          <t xml:space="preserve"/>
        </is>
      </c>
      <c r="J1000" s="18" t="inlineStr">
        <is>
          <t xml:space="preserve"/>
        </is>
      </c>
    </row>
    <row r="1001" customFormat="false" hidden="false" customHeight="1" outlineLevel="0" collapsed="false" ht="32" height="32">
      <c r="A1001" s="36" t="n">
        <v>5</v>
      </c>
      <c r="B1001" s="18" t="inlineStr">
        <is>
          <t xml:space="preserve">Информация о посещении объекта (были/не были); вопросы по результатам посещения (да/нет)</t>
        </is>
      </c>
      <c r="C1001" s="18"/>
      <c r="D1001" s="18" t="inlineStr">
        <is>
          <t xml:space="preserve">были
нет</t>
        </is>
      </c>
      <c r="E1001" s="18" t="inlineStr">
        <is>
          <t xml:space="preserve"/>
        </is>
      </c>
      <c r="F1001" s="18" t="inlineStr">
        <is>
          <t xml:space="preserve"/>
        </is>
      </c>
      <c r="G1001" s="18" t="inlineStr">
        <is>
          <t xml:space="preserve"/>
        </is>
      </c>
      <c r="H1001" s="18" t="inlineStr">
        <is>
          <t xml:space="preserve"/>
        </is>
      </c>
      <c r="I1001" s="18" t="inlineStr">
        <is>
          <t xml:space="preserve"/>
        </is>
      </c>
      <c r="J1001" s="18" t="inlineStr">
        <is>
          <t xml:space="preserve"/>
        </is>
      </c>
    </row>
    <row r="1002" customFormat="false" hidden="false" customHeight="1" outlineLevel="0" collapsed="false" ht="16" height="16">
      <c r="A1002" s="36" t="n">
        <v>6</v>
      </c>
      <c r="B1002" s="18" t="inlineStr">
        <is>
          <t xml:space="preserve">Виды работ, планируемые к выполнению субподрядными организациями</t>
        </is>
      </c>
      <c r="C1002" s="18"/>
      <c r="D1002" s="18" t="inlineStr">
        <is>
          <t xml:space="preserve">ЭОМ,ЭГ</t>
        </is>
      </c>
      <c r="E1002" s="18" t="inlineStr">
        <is>
          <t xml:space="preserve"/>
        </is>
      </c>
      <c r="F1002" s="18" t="inlineStr">
        <is>
          <t xml:space="preserve"/>
        </is>
      </c>
      <c r="G1002" s="18" t="inlineStr">
        <is>
          <t xml:space="preserve"/>
        </is>
      </c>
      <c r="H1002" s="18" t="inlineStr">
        <is>
          <t xml:space="preserve"/>
        </is>
      </c>
      <c r="I1002" s="18" t="inlineStr">
        <is>
          <t xml:space="preserve"/>
        </is>
      </c>
      <c r="J1002" s="18" t="inlineStr">
        <is>
          <t xml:space="preserve"/>
        </is>
      </c>
    </row>
    <row r="1003" customFormat="false" hidden="false" customHeight="1" outlineLevel="0" collapsed="false" ht="16" height="16">
      <c r="A1003" s="36" t="n">
        <v>7</v>
      </c>
      <c r="B1003" s="18" t="inlineStr">
        <is>
          <t xml:space="preserve">Готовность подписать договор в редакции Заказчика</t>
        </is>
      </c>
      <c r="C1003" s="18"/>
      <c r="D1003" s="18" t="inlineStr">
        <is>
          <t xml:space="preserve">да</t>
        </is>
      </c>
      <c r="E1003" s="18" t="inlineStr">
        <is>
          <t xml:space="preserve"/>
        </is>
      </c>
      <c r="F1003" s="18" t="inlineStr">
        <is>
          <t xml:space="preserve"/>
        </is>
      </c>
      <c r="G1003" s="18" t="inlineStr">
        <is>
          <t xml:space="preserve"/>
        </is>
      </c>
      <c r="H1003" s="18" t="inlineStr">
        <is>
          <t xml:space="preserve"/>
        </is>
      </c>
      <c r="I1003" s="18" t="inlineStr">
        <is>
          <t xml:space="preserve"/>
        </is>
      </c>
      <c r="J1003" s="18" t="inlineStr">
        <is>
          <t xml:space="preserve"/>
        </is>
      </c>
    </row>
    <row r="1004" customFormat="false" hidden="false" customHeight="1" outlineLevel="0" collapsed="false" ht="16" height="16">
      <c r="A1004" s="36" t="n">
        <v>8</v>
      </c>
      <c r="B1004" s="18" t="inlineStr">
        <is>
          <t xml:space="preserve">Наличие СРО</t>
        </is>
      </c>
      <c r="C1004" s="18"/>
      <c r="D1004" s="18" t="inlineStr">
        <is>
          <t xml:space="preserve">да (90млн)</t>
        </is>
      </c>
      <c r="E1004" s="18" t="inlineStr">
        <is>
          <t xml:space="preserve"/>
        </is>
      </c>
      <c r="F1004" s="18" t="inlineStr">
        <is>
          <t xml:space="preserve"/>
        </is>
      </c>
      <c r="G1004" s="18" t="inlineStr">
        <is>
          <t xml:space="preserve"/>
        </is>
      </c>
      <c r="H1004" s="18" t="inlineStr">
        <is>
          <t xml:space="preserve"/>
        </is>
      </c>
      <c r="I1004" s="18" t="inlineStr">
        <is>
          <t xml:space="preserve"/>
        </is>
      </c>
      <c r="J1004" s="18" t="inlineStr">
        <is>
          <t xml:space="preserve"/>
        </is>
      </c>
    </row>
    <row r="1005" customFormat="false" hidden="false" customHeight="1" outlineLevel="0" collapsed="false" ht="304" height="304">
      <c r="A1005" s="36" t="n">
        <v>9</v>
      </c>
      <c r="B1005" s="18" t="inlineStr">
        <is>
          <t xml:space="preserve">Опыт работы с ГК ПИК (при наличии текущих проектов- указать % реализации)</t>
        </is>
      </c>
      <c r="C1005" s="18"/>
      <c r="D1005" s="18" t="inlineStr">
        <is>
          <t xml:space="preserve">Проект: Green park. Вид работ: ЭОМ.
Адрес: г. Москва, ВДНХ, ул. Сельскохозяйственная, вл. 35, оч. 3, БНК на 270 мест с СОШ на 825 мест
34%
Проект: Green park. Вид работ: ОВиК
Адрес: г. Москва, ВДНХ, ул. Сельскохозяйственная, вл. 35, оч. 3, БНК на 270 мест с СОШ на 825 мест
55%
Проект: Green park. Вид работ: ОВиК и Вк.
Адрес: г. Москва, ВДНХ, ул. Сельскохозяйственная, вл. 35, оч. 3, ДОУ 3 (200 мест)
78%
Проект: Green park. Вид работ: ЭОМ и СС.
Адрес: г. Москва, ВДНХ, ул. Сельскохозяйственная, вл. 35, оч. 3, ДОУ 3 (200 мест)
75%
Проект: Кольская 8. Вид работ: ЭОМ и СС.
Адрес: г. Москва, ул. Кольская вл. 8, ДОО на 225 мест
23%
Проект: Люблинский парк
Адрес:
г. Москва, ул. Люблинская, вл. 72, корп. 34, Школа на 2200 мест
10%</t>
        </is>
      </c>
      <c r="E1005" s="18" t="inlineStr">
        <is>
          <t xml:space="preserve"/>
        </is>
      </c>
      <c r="F1005" s="18" t="inlineStr">
        <is>
          <t xml:space="preserve"/>
        </is>
      </c>
      <c r="G1005" s="18" t="inlineStr">
        <is>
          <t xml:space="preserve"/>
        </is>
      </c>
      <c r="H1005" s="18" t="inlineStr">
        <is>
          <t xml:space="preserve"/>
        </is>
      </c>
      <c r="I1005" s="18" t="inlineStr">
        <is>
          <t xml:space="preserve"/>
        </is>
      </c>
      <c r="J1005" s="18" t="inlineStr">
        <is>
          <t xml:space="preserve"/>
        </is>
      </c>
    </row>
    <row r="1006" customFormat="false" hidden="false" customHeight="1" outlineLevel="0" collapsed="false" ht="256" height="256">
      <c r="A1006" s="36" t="n">
        <v>10</v>
      </c>
      <c r="B1006" s="18" t="inlineStr">
        <is>
          <t xml:space="preserve">Опыт реализации подобных видов работ за последние 2-3 года (указать не более 5 ключевых объектов и их заказчиков)</t>
        </is>
      </c>
      <c r="C1006" s="18"/>
      <c r="D1006" s="18" t="inlineStr">
        <is>
          <t xml:space="preserve">ООО "Мосстройдевелопмент"
Авторский дом Roza Rossa.
Отделочные работы, устройство внутреннего и наружнего освещения, общестроительные работы.
03.2023-12.2024.
ООО "Мосстройдевелопмент"
Технопарк Pererva.
Отделочные работы, слаботочные системы, общестроительные работы.
03.2023-10.2024.
ООО "Мосстройдевелопмент"
ДМ Тауэр.
Фасадное освещение, слаботочные системы.
2022-2023.
ООО "АЛЬФА-ГРУПП"
Городская поликлиника № 107.
Электромонтажные работы и слаботочные системы.
2022-2023г.</t>
        </is>
      </c>
      <c r="E1006" s="18" t="inlineStr">
        <is>
          <t xml:space="preserve"/>
        </is>
      </c>
      <c r="F1006" s="18" t="inlineStr">
        <is>
          <t xml:space="preserve"/>
        </is>
      </c>
      <c r="G1006" s="18" t="inlineStr">
        <is>
          <t xml:space="preserve"/>
        </is>
      </c>
      <c r="H1006" s="18" t="inlineStr">
        <is>
          <t xml:space="preserve"/>
        </is>
      </c>
      <c r="I1006" s="18" t="inlineStr">
        <is>
          <t xml:space="preserve"/>
        </is>
      </c>
      <c r="J1006" s="18" t="inlineStr">
        <is>
          <t xml:space="preserve"/>
        </is>
      </c>
    </row>
    <row r="1007" customFormat="false" hidden="false" customHeight="1" outlineLevel="0" collapsed="false" ht="32" height="32">
      <c r="A1007" s="36" t="n">
        <v>11</v>
      </c>
      <c r="B1007" s="18" t="inlineStr">
        <is>
          <t xml:space="preserve">Численность работающих всего(кол-во); Численность, планируемая для выполнения предмета тендера(кол-во)</t>
        </is>
      </c>
      <c r="C1007" s="18"/>
      <c r="D1007" s="18" t="inlineStr">
        <is>
          <t xml:space="preserve">50
30</t>
        </is>
      </c>
      <c r="E1007" s="18" t="inlineStr">
        <is>
          <t xml:space="preserve"/>
        </is>
      </c>
      <c r="F1007" s="18" t="inlineStr">
        <is>
          <t xml:space="preserve"/>
        </is>
      </c>
      <c r="G1007" s="18" t="inlineStr">
        <is>
          <t xml:space="preserve"/>
        </is>
      </c>
      <c r="H1007" s="18" t="inlineStr">
        <is>
          <t xml:space="preserve"/>
        </is>
      </c>
      <c r="I1007" s="18" t="inlineStr">
        <is>
          <t xml:space="preserve"/>
        </is>
      </c>
      <c r="J1007" s="18" t="inlineStr">
        <is>
          <t xml:space="preserve"/>
        </is>
      </c>
    </row>
    <row r="1008" customFormat="false" hidden="false" customHeight="1" outlineLevel="0" collapsed="false" ht="16" height="16">
      <c r="A1008" s="36" t="n">
        <v>12</v>
      </c>
      <c r="B1008" s="18" t="inlineStr">
        <is>
          <t xml:space="preserve">Дата регистрации компании</t>
        </is>
      </c>
      <c r="C1008" s="18"/>
      <c r="D1008" s="18" t="inlineStr">
        <is>
          <t xml:space="preserve">03.02.2010</t>
        </is>
      </c>
      <c r="E1008" s="18" t="inlineStr">
        <is>
          <t xml:space="preserve"/>
        </is>
      </c>
      <c r="F1008" s="18" t="inlineStr">
        <is>
          <t xml:space="preserve"/>
        </is>
      </c>
      <c r="G1008" s="18" t="inlineStr">
        <is>
          <t xml:space="preserve"/>
        </is>
      </c>
      <c r="H1008" s="18" t="inlineStr">
        <is>
          <t xml:space="preserve"/>
        </is>
      </c>
      <c r="I1008" s="18" t="inlineStr">
        <is>
          <t xml:space="preserve"/>
        </is>
      </c>
      <c r="J1008" s="18" t="inlineStr">
        <is>
          <t xml:space="preserve"/>
        </is>
      </c>
    </row>
    <row r="1009" customFormat="false" hidden="false" customHeight="1" outlineLevel="0" collapsed="false" ht="48" height="48">
      <c r="A1009" s="36" t="n">
        <v>13</v>
      </c>
      <c r="B1009" s="18" t="inlineStr">
        <is>
          <t xml:space="preserve">Оборот за последние 3 года (указать оборот (выручку) по данным бухгалтерской отчетности за 2022/2023/2024 год)</t>
        </is>
      </c>
      <c r="C1009" s="18"/>
      <c r="D1009" s="18" t="inlineStr">
        <is>
          <t xml:space="preserve">2022-90559673,19
2023-47279871,94
2024-188075251,89</t>
        </is>
      </c>
      <c r="E1009" s="18" t="inlineStr">
        <is>
          <t xml:space="preserve"/>
        </is>
      </c>
      <c r="F1009" s="18" t="inlineStr">
        <is>
          <t xml:space="preserve"/>
        </is>
      </c>
      <c r="G1009" s="18" t="inlineStr">
        <is>
          <t xml:space="preserve"/>
        </is>
      </c>
      <c r="H1009" s="18" t="inlineStr">
        <is>
          <t xml:space="preserve"/>
        </is>
      </c>
      <c r="I1009" s="18" t="inlineStr">
        <is>
          <t xml:space="preserve"/>
        </is>
      </c>
      <c r="J1009" s="18" t="inlineStr">
        <is>
          <t xml:space="preserve"/>
        </is>
      </c>
    </row>
    <row r="1010" customFormat="false" hidden="false" customHeight="1" outlineLevel="0" collapsed="false" ht="16" height="16">
      <c r="A1010" s="36" t="n">
        <v>14</v>
      </c>
      <c r="B1010" s="18" t="inlineStr">
        <is>
          <t xml:space="preserve">Сайт компании</t>
        </is>
      </c>
      <c r="C1010" s="18"/>
      <c r="D1010" s="18" t="inlineStr">
        <is>
          <t xml:space="preserve">https://www.omprogress.ru/</t>
        </is>
      </c>
      <c r="E1010" s="18" t="inlineStr">
        <is>
          <t xml:space="preserve"/>
        </is>
      </c>
      <c r="F1010" s="18" t="inlineStr">
        <is>
          <t xml:space="preserve"/>
        </is>
      </c>
      <c r="G1010" s="18" t="inlineStr">
        <is>
          <t xml:space="preserve"/>
        </is>
      </c>
      <c r="H1010" s="18" t="inlineStr">
        <is>
          <t xml:space="preserve"/>
        </is>
      </c>
      <c r="I1010" s="18" t="inlineStr">
        <is>
          <t xml:space="preserve"/>
        </is>
      </c>
      <c r="J1010" s="18" t="inlineStr">
        <is>
          <t xml:space="preserve"/>
        </is>
      </c>
    </row>
    <row r="1011" customFormat="false" hidden="false" customHeight="1" outlineLevel="0" collapsed="false" ht="48" height="48">
      <c r="A1011" s="36" t="n">
        <v>15</v>
      </c>
      <c r="B1011" s="18" t="inlineStr">
        <is>
          <t xml:space="preserve">Генеральный директор</t>
        </is>
      </c>
      <c r="C1011" s="18"/>
      <c r="D1011" s="18" t="inlineStr">
        <is>
          <t xml:space="preserve">Соколова Светлана Александровна
+7 910 372-65-45
sa@omprogress.ru</t>
        </is>
      </c>
      <c r="E1011" s="18" t="inlineStr">
        <is>
          <t xml:space="preserve"/>
        </is>
      </c>
      <c r="F1011" s="18" t="inlineStr">
        <is>
          <t xml:space="preserve"/>
        </is>
      </c>
      <c r="G1011" s="18" t="inlineStr">
        <is>
          <t xml:space="preserve"/>
        </is>
      </c>
      <c r="H1011" s="18" t="inlineStr">
        <is>
          <t xml:space="preserve"/>
        </is>
      </c>
      <c r="I1011" s="18" t="inlineStr">
        <is>
          <t xml:space="preserve"/>
        </is>
      </c>
      <c r="J1011" s="18" t="inlineStr">
        <is>
          <t xml:space="preserve"/>
        </is>
      </c>
    </row>
    <row r="1012" customFormat="false" hidden="false" customHeight="1" outlineLevel="0" collapsed="false" ht="48" height="48">
      <c r="A1012" s="36" t="n">
        <v>16</v>
      </c>
      <c r="B1012" s="18" t="inlineStr">
        <is>
          <t xml:space="preserve">Контактное лицо</t>
        </is>
      </c>
      <c r="C1012" s="18"/>
      <c r="D1012" s="18" t="inlineStr">
        <is>
          <t xml:space="preserve">Ряховский Илья Борисович
+7 995 922-50-40
info@omprogress.ru</t>
        </is>
      </c>
      <c r="E1012" s="18" t="inlineStr">
        <is>
          <t xml:space="preserve"/>
        </is>
      </c>
      <c r="F1012" s="18" t="inlineStr">
        <is>
          <t xml:space="preserve"/>
        </is>
      </c>
      <c r="G1012" s="18" t="inlineStr">
        <is>
          <t xml:space="preserve"/>
        </is>
      </c>
      <c r="H1012" s="18" t="inlineStr">
        <is>
          <t xml:space="preserve"/>
        </is>
      </c>
      <c r="I1012" s="18" t="inlineStr">
        <is>
          <t xml:space="preserve"/>
        </is>
      </c>
      <c r="J1012" s="18" t="inlineStr">
        <is>
          <t xml:space="preserve"/>
        </is>
      </c>
    </row>
    <row r="1013" customFormat="false" hidden="false" customHeight="1" outlineLevel="0" collapsed="false" ht="32" height="32">
      <c r="A1013" s="36" t="n">
        <v>17</v>
      </c>
      <c r="B1013" s="18" t="inlineStr">
        <is>
          <t xml:space="preserve">Примечание к ТКП претендента</t>
        </is>
      </c>
      <c r="C1013" s="18"/>
      <c r="D1013" s="18" t="inlineStr">
        <is>
          <t xml:space="preserve">Так как РД с стадии разработки и уточнении, в ТКП не учтен полный перечень работ, материалов и оборудования.
Отсутствуют крепежные элементы для лотковых трасс.</t>
        </is>
      </c>
      <c r="E1013" s="18" t="inlineStr">
        <is>
          <t xml:space="preserve"/>
        </is>
      </c>
      <c r="F1013" s="18" t="inlineStr">
        <is>
          <t xml:space="preserve"/>
        </is>
      </c>
      <c r="G1013" s="18" t="inlineStr">
        <is>
          <t xml:space="preserve"/>
        </is>
      </c>
      <c r="H1013" s="18" t="inlineStr">
        <is>
          <t xml:space="preserve"/>
        </is>
      </c>
      <c r="I1013" s="18" t="inlineStr">
        <is>
          <t xml:space="preserve"/>
        </is>
      </c>
      <c r="J1013" s="18" t="inlineStr">
        <is>
          <t xml:space="preserve"/>
        </is>
      </c>
    </row>
    <row r="1014" customFormat="false" hidden="false" customHeight="1" outlineLevel="0" collapsed="false" ht="16" height="16">
      <c r="A1014" s="36" t="n">
        <v>18</v>
      </c>
      <c r="B1014" s="18" t="inlineStr">
        <is>
          <t xml:space="preserve">Готовность подписать в случае победы соглашение об ЭДО (Электронный документооброт)</t>
        </is>
      </c>
      <c r="C1014" s="18"/>
      <c r="D1014" s="18" t="inlineStr">
        <is>
          <t xml:space="preserve">да</t>
        </is>
      </c>
      <c r="E1014" s="18" t="inlineStr">
        <is>
          <t xml:space="preserve"/>
        </is>
      </c>
      <c r="F1014" s="18" t="inlineStr">
        <is>
          <t xml:space="preserve"/>
        </is>
      </c>
      <c r="G1014" s="18" t="inlineStr">
        <is>
          <t xml:space="preserve"/>
        </is>
      </c>
      <c r="H1014" s="18" t="inlineStr">
        <is>
          <t xml:space="preserve"/>
        </is>
      </c>
      <c r="I1014" s="18" t="inlineStr">
        <is>
          <t xml:space="preserve"/>
        </is>
      </c>
      <c r="J1014" s="18" t="inlineStr">
        <is>
          <t xml:space="preserve"/>
        </is>
      </c>
    </row>
    <row r="1015" customFormat="false" hidden="false" customHeight="1" outlineLevel="0" collapsed="false" ht="16" height="16">
      <c r="A1015" s="36" t="n">
        <v>19</v>
      </c>
      <c r="B1015" s="18" t="inlineStr">
        <is>
          <t xml:space="preserve">Подрядчик в случае необходимости до заключения договора согласует разбивку цен попозиционно со сметно-договорным отделом ПАО «ПИК СЗ»</t>
        </is>
      </c>
      <c r="C1015" s="18"/>
      <c r="D1015" s="18" t="inlineStr">
        <is>
          <t xml:space="preserve">да</t>
        </is>
      </c>
      <c r="E1015" s="18" t="inlineStr">
        <is>
          <t xml:space="preserve"/>
        </is>
      </c>
      <c r="F1015" s="18" t="inlineStr">
        <is>
          <t xml:space="preserve"/>
        </is>
      </c>
      <c r="G1015" s="18" t="inlineStr">
        <is>
          <t xml:space="preserve"/>
        </is>
      </c>
      <c r="H1015" s="18" t="inlineStr">
        <is>
          <t xml:space="preserve"/>
        </is>
      </c>
      <c r="I1015" s="18" t="inlineStr">
        <is>
          <t xml:space="preserve"/>
        </is>
      </c>
      <c r="J1015" s="18" t="inlineStr">
        <is>
          <t xml:space="preserve"/>
        </is>
      </c>
    </row>
    <row r="1016" customFormat="false" hidden="false" customHeight="1" outlineLevel="0" collapsed="false" ht="16" height="16">
      <c r="A1016" s="36" t="n">
        <v>20</v>
      </c>
      <c r="B1016" s="18" t="inlineStr">
        <is>
          <t xml:space="preserve">ЗП рабочего за месяц</t>
        </is>
      </c>
      <c r="C1016" s="18"/>
      <c r="D1016" s="18" t="inlineStr">
        <is>
          <t xml:space="preserve">100000</t>
        </is>
      </c>
      <c r="E1016" s="18" t="inlineStr">
        <is>
          <t xml:space="preserve"/>
        </is>
      </c>
      <c r="F1016" s="18" t="inlineStr">
        <is>
          <t xml:space="preserve"/>
        </is>
      </c>
      <c r="G1016" s="18" t="inlineStr">
        <is>
          <t xml:space="preserve"/>
        </is>
      </c>
      <c r="H1016" s="18" t="inlineStr">
        <is>
          <t xml:space="preserve"/>
        </is>
      </c>
      <c r="I1016" s="18" t="inlineStr">
        <is>
          <t xml:space="preserve"/>
        </is>
      </c>
      <c r="J1016" s="18" t="inlineStr">
        <is>
          <t xml:space="preserve"/>
        </is>
      </c>
    </row>
    <row r="1017" customFormat="false" hidden="false" customHeight="1" outlineLevel="0" collapsed="false" ht="16" height="16">
      <c r="A1017" s="36" t="n">
        <v>21</v>
      </c>
      <c r="B1017" s="18" t="inlineStr">
        <is>
          <t xml:space="preserve">Компания работает с НДС/без НДС</t>
        </is>
      </c>
      <c r="C1017" s="18"/>
      <c r="D1017" s="18" t="inlineStr">
        <is>
          <t xml:space="preserve">с ндс</t>
        </is>
      </c>
      <c r="E1017" s="18" t="inlineStr">
        <is>
          <t xml:space="preserve"/>
        </is>
      </c>
      <c r="F1017" s="18" t="inlineStr">
        <is>
          <t xml:space="preserve"/>
        </is>
      </c>
      <c r="G1017" s="18" t="inlineStr">
        <is>
          <t xml:space="preserve"/>
        </is>
      </c>
      <c r="H1017" s="18" t="inlineStr">
        <is>
          <t xml:space="preserve"/>
        </is>
      </c>
      <c r="I1017" s="18" t="inlineStr">
        <is>
          <t xml:space="preserve"/>
        </is>
      </c>
      <c r="J1017" s="18" t="inlineStr">
        <is>
          <t xml:space="preserve"/>
        </is>
      </c>
    </row>
    <row r="1018" customFormat="false" hidden="false" customHeight="1" outlineLevel="0" collapsed="false" ht="48" height="48">
      <c r="A1018" s="36" t="n">
        <v>22</v>
      </c>
      <c r="B1018" s="18" t="inlineStr">
        <is>
          <t xml:space="preserve">Опыт сдачи объектов СКБ (садики, школы, поликлиники) Если да, то указать какие объекты</t>
        </is>
      </c>
      <c r="C1018" s="18"/>
      <c r="D1018" s="18" t="inlineStr">
        <is>
          <t xml:space="preserve">Городская поликлиника № 107.
Электромонтажные работы и слаботочные системы.
2022-2023г.</t>
        </is>
      </c>
      <c r="E1018" s="18" t="inlineStr">
        <is>
          <t xml:space="preserve"/>
        </is>
      </c>
      <c r="F1018" s="18" t="inlineStr">
        <is>
          <t xml:space="preserve"/>
        </is>
      </c>
      <c r="G1018" s="18" t="inlineStr">
        <is>
          <t xml:space="preserve"/>
        </is>
      </c>
      <c r="H1018" s="18" t="inlineStr">
        <is>
          <t xml:space="preserve"/>
        </is>
      </c>
      <c r="I1018" s="18" t="inlineStr">
        <is>
          <t xml:space="preserve"/>
        </is>
      </c>
      <c r="J1018" s="18" t="inlineStr">
        <is>
          <t xml:space="preserve"/>
        </is>
      </c>
    </row>
    <row r="1019" customFormat="false" hidden="false" customHeight="1" outlineLevel="0" collapsed="false" ht="16" height="16">
      <c r="A1019" s="36" t="n">
        <v>23</v>
      </c>
      <c r="B1019" s="18" t="inlineStr">
        <is>
          <t xml:space="preserve">Согласие на финальную переторжку на ЕСТП</t>
        </is>
      </c>
      <c r="C1019" s="18"/>
      <c r="D1019" s="18" t="inlineStr">
        <is>
          <t xml:space="preserve">да</t>
        </is>
      </c>
      <c r="E1019" s="18" t="inlineStr">
        <is>
          <t xml:space="preserve"/>
        </is>
      </c>
      <c r="F1019" s="18" t="inlineStr">
        <is>
          <t xml:space="preserve"/>
        </is>
      </c>
      <c r="G1019" s="18" t="inlineStr">
        <is>
          <t xml:space="preserve"/>
        </is>
      </c>
      <c r="H1019" s="18" t="inlineStr">
        <is>
          <t xml:space="preserve"/>
        </is>
      </c>
      <c r="I1019" s="18" t="inlineStr">
        <is>
          <t xml:space="preserve"/>
        </is>
      </c>
      <c r="J1019" s="18" t="inlineStr">
        <is>
          <t xml:space="preserve"/>
        </is>
      </c>
    </row>
  </sheetData>
  <sheetProtection algorithmName="SHA-512" hashValue="���1y�Jr��h��������,v�VQ�)��Hw�2z,�X.���1Z�Tu~�6�~���vK��Y�&#9;" saltValue="ZhNsha2eZc7Pu287iJVOvg==" spinCount="100000" sheet="1" objects="1" scenarios="1" autoFilter="0"/>
  <protectedRanges>
    <protectedRange sqref="J20 I21 J23 I24 J25 I26 I27 I28 I29 I30 I31 I32 I33 I34 I35 I37 J38 J40 J42 I43 J44 J48 J55 J61 I63 J64 J66 J69 I74 J76 I79 J80 I82 J83 J85 J88 J95 J99 I100 I101 I102 J103 I104 I105 J106 I107 I108 J109 I110 I111 I112 I113 I114 J115 I116 I117 J118 I119 I120 I121 J122 J126 I128 I132 J133 I134 J137 I138 J139 I140 I141 J143 I144 I145 I146 I147 J148 I149 J151 I152 I153 J154 I155 I156 I157 I158 J159 J160 I161 I162 J163 I164 I165 J167 J168 J169 J171 J172 J186 I187 J192 I193 J195 I196 J197 I198 I199 I200 I201 I202 I203 I204 I205 I207 J208 J210 J219 I220 J221 J227 J236 J245 J248 J251 I255 I256 J258 J264 I265 J266 J269 J272 J274 J276 I277 J278 I279 I280 I281 J282 I283 I284 J285 I286 J287 I288 I289 I290 J291 I292 I293 I294 I295 I296 J297 I298 I299 I300 I301 I302 J303 I304 J305 J308 J311 I313 I314 I315 I316 I319 J320 I321 J324 I325 J326 I327 I328 J329 I330 I331 J333 I334 I335 I336 I337 I338 I339 I340 J341 I342 I343 J344 I345 I346 J348 I349 I350 J352 J353 J354 J356 J357 J371 I372 J377 I378 J380 I381 J382 I383 I384 I385 I386 I387 I388 I389 I391 J392 J394 J403 I404 J405 J411 J422 J425 J428 I435 J436 I439 J440 J443 J446 I447 I448 J449 I450 J451 I452 I453 I454 J455 I456 J457 I458 I459 I460 I461 J462 I463 I464 J465 I466 I467 I468 I469 J470 J473 J476 I478 I480 J481 I482 J485 I486 J487 I488 I489 J490 I491 I492 J494 I495 I496 I497 I498 I499 J500 I501 J503 I504 I505 J507 J508 J509 J511 J512 J526 I527 J528 I529 J534 I535 J537 I538 J539 I540 I541 I542 I543 I544 I545 I546 I547 I549 J550 I552 I553 I554 I555 I556 I557 I558 I559 I560 J561 J563 J573 I574 J575 I576 J577 J582 J597 J617 J620 J623 I628 J630 I635 J637 J644 I650 J651 I652 J654 I656 J658 J661 J663 I664 J666 J669 J671 I672 I673 J674 I675 J676 I677 I678 J679 I680 J681 I682 J683 I684 I685 I686 I687 J688 I689 I690 I691 J692 I693 I694 I695 J696 I697 I698 I699 I700 J701 I702 I703 J704 I705 I706 I707 I708 J709 I710 I711 J712 I713 I714 I715 I716 J717 I718 I719 I720 I721 J722 J725 J728 J730 J733 I734 I736 I737 I741 J742 I743 J746 I749 J750 I751 J752 I753 J754 I755 I756 J758 I759 I760 I761 I762 I763 I764 I765 I766 I767 J768 I769 I770 I771 J773 I774 I775 J777 J778 J779 J781 J782 J796 I797 J802 I803 J805 I806 J807 I808 I809 I810 I811 I812 I813 I814 I815 I817 J818 J820 J823 I824 J825 J829 J838 J840 J849 J852 J855 I861 J862 I868 J870 I872 J873 J875 I876 I877 J878 J881 J884 J886 I887 I888 I889 J890 I891 I892 J893 I894 I895 I896 I897 I898 J899 I900 I901 I902 I903 I904 J905 I906 I907 I908 I909 I910 J911 I912 I913 J914 J917 J920 I922 I923 I924 I927 J928 I929 I930 J933 I934 J935 I936 J937 I938 I939 J941 I942 I943 I944 I945 I946 I947 I948 I949 I950 J951 I952 I953 J956 J957 J958 J960 J961 J976 J979 J982 I983 J984 I985 I986 I987 I988 I989 J991 J992" name="EditableCells"/>
  </protectedRanges>
  <mergeCells count="128">
    <mergeCell ref="C2:B2"/>
    <mergeCell ref="C3:B3"/>
    <mergeCell ref="L6:A6"/>
    <mergeCell ref="L7:A7"/>
    <mergeCell ref="L8:A8"/>
    <mergeCell ref="B9:C9"/>
    <mergeCell ref="A10:A11"/>
    <mergeCell ref="B10:B11"/>
    <mergeCell ref="C10:C11"/>
    <mergeCell ref="D10:D11"/>
    <mergeCell ref="E10:E11"/>
    <mergeCell ref="F10:F11"/>
    <mergeCell ref="G10:G11"/>
    <mergeCell ref="H10:H11"/>
    <mergeCell ref="I10:K10"/>
    <mergeCell ref="L10:N10"/>
    <mergeCell ref="L174:A174"/>
    <mergeCell ref="L175:A175"/>
    <mergeCell ref="B176:C176"/>
    <mergeCell ref="A177:A178"/>
    <mergeCell ref="B177:B178"/>
    <mergeCell ref="C177:C178"/>
    <mergeCell ref="D177:D178"/>
    <mergeCell ref="E177:E178"/>
    <mergeCell ref="F177:F178"/>
    <mergeCell ref="G177:G178"/>
    <mergeCell ref="H177:H178"/>
    <mergeCell ref="I177:K177"/>
    <mergeCell ref="L177:N177"/>
    <mergeCell ref="L359:A359"/>
    <mergeCell ref="L360:A360"/>
    <mergeCell ref="B361:C361"/>
    <mergeCell ref="A362:A363"/>
    <mergeCell ref="B362:B363"/>
    <mergeCell ref="C362:C363"/>
    <mergeCell ref="D362:D363"/>
    <mergeCell ref="E362:E363"/>
    <mergeCell ref="F362:F363"/>
    <mergeCell ref="G362:G363"/>
    <mergeCell ref="H362:H363"/>
    <mergeCell ref="I362:K362"/>
    <mergeCell ref="L362:N362"/>
    <mergeCell ref="L514:A514"/>
    <mergeCell ref="L515:A515"/>
    <mergeCell ref="B516:C516"/>
    <mergeCell ref="A517:A518"/>
    <mergeCell ref="B517:B518"/>
    <mergeCell ref="C517:C518"/>
    <mergeCell ref="D517:D518"/>
    <mergeCell ref="E517:E518"/>
    <mergeCell ref="F517:F518"/>
    <mergeCell ref="G517:G518"/>
    <mergeCell ref="H517:H518"/>
    <mergeCell ref="I517:K517"/>
    <mergeCell ref="L517:N517"/>
    <mergeCell ref="L784:A784"/>
    <mergeCell ref="L785:A785"/>
    <mergeCell ref="B786:C786"/>
    <mergeCell ref="A787:A788"/>
    <mergeCell ref="B787:B788"/>
    <mergeCell ref="C787:C788"/>
    <mergeCell ref="D787:D788"/>
    <mergeCell ref="E787:E788"/>
    <mergeCell ref="F787:F788"/>
    <mergeCell ref="G787:G788"/>
    <mergeCell ref="H787:H788"/>
    <mergeCell ref="I787:K787"/>
    <mergeCell ref="L787:N787"/>
    <mergeCell ref="L963:A963"/>
    <mergeCell ref="L964:A964"/>
    <mergeCell ref="B965:C965"/>
    <mergeCell ref="A966:A967"/>
    <mergeCell ref="B966:B967"/>
    <mergeCell ref="C966:C967"/>
    <mergeCell ref="D966:D967"/>
    <mergeCell ref="E966:E967"/>
    <mergeCell ref="F966:F967"/>
    <mergeCell ref="G966:G967"/>
    <mergeCell ref="H966:H967"/>
    <mergeCell ref="I966:K966"/>
    <mergeCell ref="L966:N966"/>
    <mergeCell ref="K995:B995"/>
    <mergeCell ref="C997:B997"/>
    <mergeCell ref="J997:D997"/>
    <mergeCell ref="C998:B998"/>
    <mergeCell ref="J998:D998"/>
    <mergeCell ref="C999:B999"/>
    <mergeCell ref="J999:D999"/>
    <mergeCell ref="C1000:B1000"/>
    <mergeCell ref="J1000:D1000"/>
    <mergeCell ref="C1001:B1001"/>
    <mergeCell ref="J1001:D1001"/>
    <mergeCell ref="C1002:B1002"/>
    <mergeCell ref="J1002:D1002"/>
    <mergeCell ref="C1003:B1003"/>
    <mergeCell ref="J1003:D1003"/>
    <mergeCell ref="C1004:B1004"/>
    <mergeCell ref="J1004:D1004"/>
    <mergeCell ref="C1005:B1005"/>
    <mergeCell ref="J1005:D1005"/>
    <mergeCell ref="C1006:B1006"/>
    <mergeCell ref="J1006:D1006"/>
    <mergeCell ref="C1007:B1007"/>
    <mergeCell ref="J1007:D1007"/>
    <mergeCell ref="C1008:B1008"/>
    <mergeCell ref="J1008:D1008"/>
    <mergeCell ref="C1009:B1009"/>
    <mergeCell ref="J1009:D1009"/>
    <mergeCell ref="C1010:B1010"/>
    <mergeCell ref="J1010:D1010"/>
    <mergeCell ref="C1011:B1011"/>
    <mergeCell ref="J1011:D1011"/>
    <mergeCell ref="C1012:B1012"/>
    <mergeCell ref="J1012:D1012"/>
    <mergeCell ref="C1013:B1013"/>
    <mergeCell ref="J1013:D1013"/>
    <mergeCell ref="C1014:B1014"/>
    <mergeCell ref="J1014:D1014"/>
    <mergeCell ref="C1015:B1015"/>
    <mergeCell ref="J1015:D1015"/>
    <mergeCell ref="C1016:B1016"/>
    <mergeCell ref="J1016:D1016"/>
    <mergeCell ref="C1017:B1017"/>
    <mergeCell ref="J1017:D1017"/>
    <mergeCell ref="C1018:B1018"/>
    <mergeCell ref="J1018:D1018"/>
    <mergeCell ref="C1019:B1019"/>
    <mergeCell ref="J1019:D1019"/>
  </mergeCells>
  <printOptions headings="false" gridLines="false" gridLinesSet="true" horizontalCentered="false" verticalCentered="false"/>
  <pageMargins left="0.39375" right="0.39375" top="0.7875" bottom="0.7875" header="0.511805555555555" footer="0.511805555555555"/>
  <pageSetup paperSize="9" scale="100" firstPageNumber="1" fitToWidth="1" fitToHeight="1" pageOrder="downThenOver" orientation="landscape" blackAndWhite="false" draft="false" cellComments="none" useFirstPageNumber="true" horizontalDpi="300" verticalDpi="300" copies="1"/>
</worksheet>
</file>

<file path=xl/worksheets/sheet4.xml><?xml version="1.0" encoding="utf-8"?>
<worksheet xmlns="http://schemas.openxmlformats.org/spreadsheetml/2006/main" xmlns:r="http://schemas.openxmlformats.org/officeDocument/2006/relationships">
  <sheetPr filterMode="false">
    <pageSetUpPr fitToPage="false"/>
  </sheetPr>
  <dimension ref="A1:N1019"/>
  <sheetViews>
    <sheetView showFormulas="false" showGridLines="true" showRowColHeaders="true" showZeros="true" rightToLeft="false" tabSelected="false" showOutlineSymbols="true" defaultGridColor="true" view="normal" topLeftCell="A1" colorId="64" zoomScale="65" zoomScaleNormal="65" zoomScalePageLayoutView="65" workbookViewId="0">
      <selection pane="topLeft" activeCell="A1" activeCellId="0" sqref="A1"/>
    </sheetView>
  </sheetViews>
  <sheetFormatPr defaultColWidth="11.58984375" defaultRowHeight="14" zeroHeight="false" outlineLevelRow="0" outlineLevelCol="0"/>
  <cols>
    <col min="1" max="1" width="15" style="1" customWidth="1"/>
    <col min="2" max="2" width="15" style="1" customWidth="1"/>
    <col min="3" max="3" width="75" style="1" customWidth="1"/>
    <col min="4" max="4" width="30" style="1" customWidth="1"/>
    <col min="5" max="5" width="25" style="1" customWidth="1"/>
    <col min="6" max="6" width="10" style="1" customWidth="1"/>
    <col min="7" max="7" width="10" style="1" customWidth="1"/>
    <col min="8" max="8" width="10" style="1" customWidth="1"/>
    <col min="9" max="9" width="17.08203125" style="1" customWidth="1"/>
    <col min="10" max="10" width="17.08203125" style="1" customWidth="1"/>
    <col min="11" max="11" width="17.08203125" style="1" customWidth="1"/>
    <col min="12" max="12" width="17.08203125" style="1" customWidth="1"/>
    <col min="13" max="13" width="17.08203125" style="1" customWidth="1"/>
    <col min="14" max="14" width="17.08203125" style="1" customWidth="1"/>
    <col min="15" max="1024" width="15" style="1" customWidth="1"/>
  </cols>
  <sheetData>
    <row r="1" customFormat="false" hidden="false" outlineLevel="0" collapsed="false"/>
    <row r="2" customFormat="false" hidden="false" outlineLevel="0" collapsed="false">
      <c r="A2" s="1"/>
      <c r="B2" s="2" t="inlineStr">
        <is>
          <t xml:space="preserve">ООО СК "СТРОЙГРАД"</t>
        </is>
      </c>
    </row>
    <row r="3" customFormat="false" hidden="false" outlineLevel="0" collapsed="false">
      <c r="A3" s="1"/>
      <c r="B3" s="2" t="inlineStr">
        <is>
          <t xml:space="preserve">9726041959</t>
        </is>
      </c>
    </row>
    <row r="4" customFormat="false" hidden="false" outlineLevel="0" collapsed="false"/>
    <row r="5" customFormat="false" hidden="false" outlineLevel="0" collapsed="false"/>
    <row r="6" customFormat="false" hidden="false" customHeight="1" outlineLevel="0" collapsed="false" ht="23" height="23">
      <c r="A6" s="3" t="inlineStr">
        <is>
          <t xml:space="preserve">ТЕХНИКО-КОММЕРЧЕСКОЕ ПРЕДЛОЖЕНИЕ</t>
        </is>
      </c>
    </row>
    <row r="7" customFormat="false" hidden="false" customHeight="1" outlineLevel="0" collapsed="false" ht="26" height="26">
      <c r="A7" s="3" t="inlineStr">
        <is>
          <t xml:space="preserve">Блок 1</t>
        </is>
      </c>
    </row>
    <row r="8" customFormat="false" hidden="false" customHeight="1" outlineLevel="0" collapsed="false" ht="54" height="54">
      <c r="A8" s="37" t="inlineStr">
        <is>
          <t xml:space="preserve">по адресу: ул. Люблинская, корпус 34</t>
        </is>
      </c>
    </row>
    <row r="9" customFormat="false" hidden="false" customHeight="1" outlineLevel="0" collapsed="false" ht="24" height="24">
      <c r="A9" s="38"/>
      <c r="B9" s="39" t="inlineStr">
        <is>
          <t xml:space="preserve">-заполняемые ячейки!</t>
        </is>
      </c>
      <c r="C9" s="39"/>
    </row>
    <row r="10" customFormat="false" hidden="false" customHeight="1" outlineLevel="0" collapsed="false" ht="30" height="30">
      <c r="A10" s="6" t="inlineStr">
        <is>
          <t xml:space="preserve">№ п/п</t>
        </is>
      </c>
      <c r="B10" s="6" t="inlineStr">
        <is>
          <t xml:space="preserve">Код узла ИСР</t>
        </is>
      </c>
      <c r="C10" s="6" t="inlineStr">
        <is>
          <t xml:space="preserve">Наименование</t>
        </is>
      </c>
      <c r="D10" s="6" t="inlineStr">
        <is>
          <t xml:space="preserve">Комментарий по ИСР</t>
        </is>
      </c>
      <c r="E10" s="6" t="inlineStr">
        <is>
          <t xml:space="preserve">Комментарий для подрядчика</t>
        </is>
      </c>
      <c r="F10" s="6" t="inlineStr">
        <is>
          <t xml:space="preserve">Ед. изм.</t>
        </is>
      </c>
      <c r="G10" s="6" t="inlineStr">
        <is>
          <t xml:space="preserve">Коэф. расхода</t>
        </is>
      </c>
      <c r="H10" s="6" t="inlineStr">
        <is>
          <t xml:space="preserve">Кол-во</t>
        </is>
      </c>
      <c r="I10" s="6" t="inlineStr">
        <is>
          <t xml:space="preserve">Цена за единицу, руб. (в т.ч. НДС 20%)</t>
        </is>
      </c>
      <c r="J10" s="6"/>
      <c r="K10" s="6"/>
      <c r="L10" s="6" t="inlineStr">
        <is>
          <t xml:space="preserve">Общая стоимость, руб. (в т.ч. НДС 20%)</t>
        </is>
      </c>
      <c r="M10" s="6"/>
      <c r="N10" s="6"/>
    </row>
    <row r="11" customFormat="false" hidden="false" customHeight="1" outlineLevel="0" collapsed="false" ht="40" height="40">
      <c r="A11" s="6" t="inlineStr">
        <is>
          <t xml:space="preserve">Итого</t>
        </is>
      </c>
      <c r="B11" s="6" t="inlineStr">
        <is>
          <t xml:space="preserve">Итого</t>
        </is>
      </c>
      <c r="C11" s="6" t="inlineStr">
        <is>
          <t xml:space="preserve">Итого</t>
        </is>
      </c>
      <c r="D11" s="6" t="inlineStr">
        <is>
          <t xml:space="preserve">Итого</t>
        </is>
      </c>
      <c r="E11" s="6" t="inlineStr">
        <is>
          <t xml:space="preserve">Итого</t>
        </is>
      </c>
      <c r="F11" s="6" t="inlineStr">
        <is>
          <t xml:space="preserve">Итого</t>
        </is>
      </c>
      <c r="G11" s="6" t="inlineStr">
        <is>
          <t xml:space="preserve">Итого</t>
        </is>
      </c>
      <c r="H11" s="6"/>
      <c r="I11" s="7" t="inlineStr">
        <is>
          <t xml:space="preserve">Материалы</t>
        </is>
      </c>
      <c r="J11" s="7" t="inlineStr">
        <is>
          <t xml:space="preserve">СМР</t>
        </is>
      </c>
      <c r="K11" s="7" t="inlineStr">
        <is>
          <t xml:space="preserve">Итого</t>
        </is>
      </c>
      <c r="L11" s="7" t="inlineStr">
        <is>
          <t xml:space="preserve">Материалы</t>
        </is>
      </c>
      <c r="M11" s="7" t="inlineStr">
        <is>
          <t xml:space="preserve">СМР</t>
        </is>
      </c>
      <c r="N11" s="7" t="inlineStr">
        <is>
          <t xml:space="preserve">Итого</t>
        </is>
      </c>
    </row>
    <row r="12" customFormat="false" hidden="false" outlineLevel="0" collapsed="false">
      <c r="A12" s="8" t="n">
        <v>1</v>
      </c>
      <c r="B12" s="8" t="n">
        <v>2</v>
      </c>
      <c r="C12" s="8" t="n">
        <v>3</v>
      </c>
      <c r="D12" s="8" t="n">
        <v>4</v>
      </c>
      <c r="E12" s="8" t="n">
        <v>5</v>
      </c>
      <c r="F12" s="8" t="n">
        <v>6</v>
      </c>
      <c r="G12" s="8" t="n">
        <v>7</v>
      </c>
      <c r="H12" s="8" t="n">
        <v>8</v>
      </c>
      <c r="I12" s="8" t="n">
        <v>9</v>
      </c>
      <c r="J12" s="8" t="n">
        <v>10</v>
      </c>
      <c r="K12" s="8" t="n">
        <v>11</v>
      </c>
      <c r="L12" s="8" t="n">
        <v>12</v>
      </c>
      <c r="M12" s="8" t="n">
        <v>13</v>
      </c>
      <c r="N12" s="8" t="n">
        <v>14</v>
      </c>
    </row>
    <row r="13" customFormat="false" hidden="false" outlineLevel="0" collapsed="false">
      <c r="A13" s="9" t="inlineStr">
        <is>
          <t xml:space="preserve">1</t>
        </is>
      </c>
      <c r="B13" s="9" t="inlineStr">
        <is>
          <t xml:space="preserve"/>
        </is>
      </c>
      <c r="C13" s="9" t="inlineStr">
        <is>
          <t xml:space="preserve">Объект ИДП без распределения на секции</t>
        </is>
      </c>
      <c r="D13" s="10" t="inlineStr">
        <is>
          <t xml:space="preserve"/>
        </is>
      </c>
      <c r="E13" s="10" t="inlineStr">
        <is>
          <t xml:space="preserve"/>
        </is>
      </c>
      <c r="F13" s="10" t="inlineStr">
        <is>
          <t xml:space="preserve"/>
        </is>
      </c>
      <c r="G13" s="10" t="inlineStr">
        <is>
          <t xml:space="preserve"/>
        </is>
      </c>
      <c r="H13" s="11" t="n">
        <v/>
      </c>
      <c r="I13" s="12" t="n" hidden="false">
        <v/>
      </c>
      <c r="J13" s="12" t="n" hidden="false">
        <v/>
      </c>
      <c r="K13" s="12" t="n" hidden="false">
        <v/>
      </c>
      <c r="L13" s="12" t="n" hidden="false">
        <f>L14</f>
        <v>9099121.24</v>
      </c>
      <c r="M13" s="12" t="n" hidden="false">
        <f>M14</f>
        <v>12745184.18</v>
      </c>
      <c r="N13" s="12" t="n" hidden="false">
        <f>N14</f>
        <v>21844305.42</v>
      </c>
    </row>
    <row r="14" customFormat="false" hidden="false" outlineLevel="0" collapsed="false">
      <c r="A14" s="14" t="inlineStr">
        <is>
          <t xml:space="preserve">1.1</t>
        </is>
      </c>
      <c r="B14" s="14" t="inlineStr">
        <is>
          <t xml:space="preserve">6</t>
        </is>
      </c>
      <c r="C14" s="14" t="inlineStr">
        <is>
          <t xml:space="preserve">Затраты на строительство</t>
        </is>
      </c>
      <c r="D14" s="6" t="inlineStr">
        <is>
          <t xml:space="preserve"/>
        </is>
      </c>
      <c r="E14" s="6" t="inlineStr">
        <is>
          <t xml:space="preserve"/>
        </is>
      </c>
      <c r="F14" s="6" t="inlineStr">
        <is>
          <t xml:space="preserve"/>
        </is>
      </c>
      <c r="G14" s="6" t="inlineStr">
        <is>
          <t xml:space="preserve"/>
        </is>
      </c>
      <c r="H14" s="15" t="n">
        <v/>
      </c>
      <c r="I14" s="16" t="n" hidden="false">
        <v/>
      </c>
      <c r="J14" s="16" t="n" hidden="false">
        <v/>
      </c>
      <c r="K14" s="16" t="n" hidden="false">
        <v/>
      </c>
      <c r="L14" s="16" t="n" hidden="false">
        <f>L15</f>
        <v>9099121.24</v>
      </c>
      <c r="M14" s="16" t="n" hidden="false">
        <f>M15</f>
        <v>12745184.18</v>
      </c>
      <c r="N14" s="16" t="n" hidden="false">
        <f>N15</f>
        <v>21844305.42</v>
      </c>
    </row>
    <row r="15" customFormat="false" hidden="false" outlineLevel="0" collapsed="false">
      <c r="A15" s="14" t="inlineStr">
        <is>
          <t xml:space="preserve">1.1.1</t>
        </is>
      </c>
      <c r="B15" s="14" t="inlineStr">
        <is>
          <t xml:space="preserve"/>
        </is>
      </c>
      <c r="C15" s="14" t="inlineStr">
        <is>
          <t xml:space="preserve">СМР корпуса без отделки</t>
        </is>
      </c>
      <c r="D15" s="6" t="inlineStr">
        <is>
          <t xml:space="preserve"/>
        </is>
      </c>
      <c r="E15" s="6" t="inlineStr">
        <is>
          <t xml:space="preserve"/>
        </is>
      </c>
      <c r="F15" s="6" t="inlineStr">
        <is>
          <t xml:space="preserve"/>
        </is>
      </c>
      <c r="G15" s="6" t="inlineStr">
        <is>
          <t xml:space="preserve"/>
        </is>
      </c>
      <c r="H15" s="15" t="n">
        <v/>
      </c>
      <c r="I15" s="16" t="n" hidden="false">
        <v/>
      </c>
      <c r="J15" s="16" t="n" hidden="false">
        <v/>
      </c>
      <c r="K15" s="16" t="n" hidden="false">
        <v/>
      </c>
      <c r="L15" s="16" t="n" hidden="false">
        <f>L16</f>
        <v>9099121.24</v>
      </c>
      <c r="M15" s="16" t="n" hidden="false">
        <f>M16</f>
        <v>12745184.18</v>
      </c>
      <c r="N15" s="16" t="n" hidden="false">
        <f>N16</f>
        <v>21844305.42</v>
      </c>
    </row>
    <row r="16" customFormat="false" hidden="false" outlineLevel="0" collapsed="false">
      <c r="A16" s="14" t="inlineStr">
        <is>
          <t xml:space="preserve">1.1.1.1</t>
        </is>
      </c>
      <c r="B16" s="14" t="inlineStr">
        <is>
          <t xml:space="preserve"/>
        </is>
      </c>
      <c r="C16" s="14" t="inlineStr">
        <is>
          <t xml:space="preserve">Инженерные системы</t>
        </is>
      </c>
      <c r="D16" s="6" t="inlineStr">
        <is>
          <t xml:space="preserve"/>
        </is>
      </c>
      <c r="E16" s="6" t="inlineStr">
        <is>
          <t xml:space="preserve"/>
        </is>
      </c>
      <c r="F16" s="6" t="inlineStr">
        <is>
          <t xml:space="preserve"/>
        </is>
      </c>
      <c r="G16" s="6" t="inlineStr">
        <is>
          <t xml:space="preserve"/>
        </is>
      </c>
      <c r="H16" s="15" t="n">
        <v/>
      </c>
      <c r="I16" s="16" t="n" hidden="false">
        <v/>
      </c>
      <c r="J16" s="16" t="n" hidden="false">
        <v/>
      </c>
      <c r="K16" s="16" t="n" hidden="false">
        <v/>
      </c>
      <c r="L16" s="16" t="n" hidden="false">
        <f>L17</f>
        <v>9099121.24</v>
      </c>
      <c r="M16" s="16" t="n" hidden="false">
        <f>M17</f>
        <v>12745184.18</v>
      </c>
      <c r="N16" s="16" t="n" hidden="false">
        <f>N17</f>
        <v>21844305.42</v>
      </c>
    </row>
    <row r="17" customFormat="false" hidden="false" outlineLevel="0" collapsed="false">
      <c r="A17" s="14" t="inlineStr">
        <is>
          <t xml:space="preserve">1.1.1.1.1</t>
        </is>
      </c>
      <c r="B17" s="14" t="inlineStr">
        <is>
          <t xml:space="preserve"/>
        </is>
      </c>
      <c r="C17" s="14" t="inlineStr">
        <is>
          <t xml:space="preserve">Электроснабжение</t>
        </is>
      </c>
      <c r="D17" s="6" t="inlineStr">
        <is>
          <t xml:space="preserve"/>
        </is>
      </c>
      <c r="E17" s="6" t="inlineStr">
        <is>
          <t xml:space="preserve"/>
        </is>
      </c>
      <c r="F17" s="6" t="inlineStr">
        <is>
          <t xml:space="preserve"/>
        </is>
      </c>
      <c r="G17" s="6" t="inlineStr">
        <is>
          <t xml:space="preserve"/>
        </is>
      </c>
      <c r="H17" s="15" t="n">
        <v/>
      </c>
      <c r="I17" s="16" t="n" hidden="false">
        <v/>
      </c>
      <c r="J17" s="16" t="n" hidden="false">
        <v/>
      </c>
      <c r="K17" s="16" t="n" hidden="false">
        <v/>
      </c>
      <c r="L17" s="16" t="n" hidden="false">
        <f>L18+L170</f>
        <v>9099121.24</v>
      </c>
      <c r="M17" s="16" t="n" hidden="false">
        <f>M18+M170</f>
        <v>12745184.18</v>
      </c>
      <c r="N17" s="16" t="n" hidden="false">
        <f>N18+N170</f>
        <v>21844305.42</v>
      </c>
    </row>
    <row r="18" customFormat="false" hidden="false" outlineLevel="0" collapsed="false">
      <c r="A18" s="14" t="inlineStr">
        <is>
          <t xml:space="preserve">1.1.1.1.1.1</t>
        </is>
      </c>
      <c r="B18" s="14" t="inlineStr">
        <is>
          <t xml:space="preserve"/>
        </is>
      </c>
      <c r="C18" s="14" t="inlineStr">
        <is>
          <t xml:space="preserve">Электромонтажные работы в нежилой части</t>
        </is>
      </c>
      <c r="D18" s="6" t="inlineStr">
        <is>
          <t xml:space="preserve"/>
        </is>
      </c>
      <c r="E18" s="6" t="inlineStr">
        <is>
          <t xml:space="preserve"/>
        </is>
      </c>
      <c r="F18" s="6" t="inlineStr">
        <is>
          <t xml:space="preserve"/>
        </is>
      </c>
      <c r="G18" s="6" t="inlineStr">
        <is>
          <t xml:space="preserve"/>
        </is>
      </c>
      <c r="H18" s="15" t="n">
        <v/>
      </c>
      <c r="I18" s="16" t="n" hidden="false">
        <v/>
      </c>
      <c r="J18" s="16" t="n" hidden="false">
        <v/>
      </c>
      <c r="K18" s="16" t="n" hidden="false">
        <v/>
      </c>
      <c r="L18" s="16" t="n" hidden="false">
        <f>L19+L39+L60+L125+L142+L166</f>
        <v>9099121.24</v>
      </c>
      <c r="M18" s="16" t="n" hidden="false">
        <f>M19+M39+M60+M125+M142+M166</f>
        <v>12499450</v>
      </c>
      <c r="N18" s="16" t="n" hidden="false">
        <f>N19+N39+N60+N125+N142+N166</f>
        <v>21598571.24</v>
      </c>
    </row>
    <row r="19" customFormat="false" hidden="false" outlineLevel="0" collapsed="false">
      <c r="A19" s="14" t="inlineStr">
        <is>
          <t xml:space="preserve">1.1.1.1.1.1.1</t>
        </is>
      </c>
      <c r="B19" s="14" t="inlineStr">
        <is>
          <t xml:space="preserve"/>
        </is>
      </c>
      <c r="C19" s="14" t="inlineStr">
        <is>
          <t xml:space="preserve">Монтаж ВРУ</t>
        </is>
      </c>
      <c r="D19" s="6" t="inlineStr">
        <is>
          <t xml:space="preserve"/>
        </is>
      </c>
      <c r="E19" s="6" t="inlineStr">
        <is>
          <t xml:space="preserve"/>
        </is>
      </c>
      <c r="F19" s="6" t="inlineStr">
        <is>
          <t xml:space="preserve"/>
        </is>
      </c>
      <c r="G19" s="6" t="inlineStr">
        <is>
          <t xml:space="preserve"/>
        </is>
      </c>
      <c r="H19" s="15" t="n">
        <v/>
      </c>
      <c r="I19" s="16" t="n" hidden="false">
        <v/>
      </c>
      <c r="J19" s="16" t="n" hidden="false">
        <v/>
      </c>
      <c r="K19" s="16" t="n" hidden="false">
        <v/>
      </c>
      <c r="L19" s="16" t="n" hidden="false">
        <f>L20+L23+L25+L38</f>
        <v>76195.96</v>
      </c>
      <c r="M19" s="16" t="n" hidden="false">
        <f>M20+M23+M25+M38</f>
        <v>680500</v>
      </c>
      <c r="N19" s="16" t="n" hidden="false">
        <f>N20+N23+N25+N38</f>
        <v>756695.96</v>
      </c>
    </row>
    <row r="20" customFormat="false" hidden="false" outlineLevel="0" collapsed="false">
      <c r="A20" s="18" t="inlineStr">
        <is>
          <t xml:space="preserve">1.1.1.1.1.1.1.1</t>
        </is>
      </c>
      <c r="B20" s="18" t="inlineStr">
        <is>
          <t xml:space="preserve"/>
        </is>
      </c>
      <c r="C20" s="18" t="inlineStr">
        <is>
          <t xml:space="preserve">Установка и коммутация щитов ВРУ / 7 панелей</t>
        </is>
      </c>
      <c r="D20" s="7" t="inlineStr">
        <is>
          <t xml:space="preserve">Выгружается из БО по объектам BIM-КЦ</t>
        </is>
      </c>
      <c r="E20" s="7" t="inlineStr">
        <is>
          <t xml:space="preserve"/>
        </is>
      </c>
      <c r="F20" s="7" t="inlineStr">
        <is>
          <t xml:space="preserve">ШТ</t>
        </is>
      </c>
      <c r="G20" s="7" t="inlineStr">
        <is>
          <t xml:space="preserve">1</t>
        </is>
      </c>
      <c r="H20" s="8" t="n">
        <v>1</v>
      </c>
      <c r="I20" s="19" t="n" hidden="false">
        <f>ROUND((L21+L22)/H20,2)</f>
        <v>21001</v>
      </c>
      <c r="J20" s="20" t="n" hidden="false">
        <v>550000</v>
      </c>
      <c r="K20" s="19" t="n" hidden="false">
        <f>I20+J20</f>
        <v>571001</v>
      </c>
      <c r="L20" s="19" t="n" hidden="false">
        <f>ROUND(H20*I20,2)</f>
        <v>21001</v>
      </c>
      <c r="M20" s="19" t="n" hidden="false">
        <f>ROUND(H20*J20,2)</f>
        <v>550000</v>
      </c>
      <c r="N20" s="19" t="n" hidden="false">
        <f>L20+M20</f>
        <v>571001</v>
      </c>
    </row>
    <row r="21" customFormat="false" hidden="false" outlineLevel="0" collapsed="false">
      <c r="A21" s="18" t="inlineStr">
        <is>
          <t xml:space="preserve">1.1.1.1.1.1.1.1.1</t>
        </is>
      </c>
      <c r="B21" s="18" t="inlineStr">
        <is>
          <t xml:space="preserve"/>
        </is>
      </c>
      <c r="C21" s="22" t="inlineStr">
        <is>
          <t xml:space="preserve">Комплект наконечников и бирок для монтажа ВРУ_ / 7 панелей</t>
        </is>
      </c>
      <c r="D21" s="7" t="inlineStr">
        <is>
          <t xml:space="preserve"/>
        </is>
      </c>
      <c r="E21" s="7" t="inlineStr">
        <is>
          <t xml:space="preserve"/>
        </is>
      </c>
      <c r="F21" s="7" t="inlineStr">
        <is>
          <t xml:space="preserve">КОМПЛ</t>
        </is>
      </c>
      <c r="G21" s="7" t="inlineStr">
        <is>
          <t xml:space="preserve">1</t>
        </is>
      </c>
      <c r="H21" s="8" t="n">
        <v>1</v>
      </c>
      <c r="I21" s="20" t="n" hidden="false">
        <v>21000</v>
      </c>
      <c r="J21" s="19" t="n" hidden="false">
        <v/>
      </c>
      <c r="K21" s="19" t="n" hidden="false">
        <f>I21+J21</f>
        <v>21000</v>
      </c>
      <c r="L21" s="19" t="n" hidden="false">
        <f>ROUND(H21*I21,2)</f>
        <v>21000</v>
      </c>
      <c r="M21" s="19" t="n" hidden="false">
        <v/>
      </c>
      <c r="N21" s="19" t="n" hidden="false">
        <f>L21+M21</f>
        <v>21000</v>
      </c>
    </row>
    <row r="22" customFormat="false" hidden="false" outlineLevel="0" collapsed="false">
      <c r="A22" s="18" t="inlineStr">
        <is>
          <t xml:space="preserve">1.1.1.1.1.1.1.1.2</t>
        </is>
      </c>
      <c r="B22" s="18" t="inlineStr">
        <is>
          <t xml:space="preserve"/>
        </is>
      </c>
      <c r="C22" s="22" t="inlineStr">
        <is>
          <t xml:space="preserve">ВРУ (в соответствии со схемой) / МЭЛ_ / 7-панельный (к-т)</t>
        </is>
      </c>
      <c r="D22" s="7" t="inlineStr">
        <is>
          <t xml:space="preserve"/>
        </is>
      </c>
      <c r="E22" s="7" t="inlineStr">
        <is>
          <t xml:space="preserve"/>
        </is>
      </c>
      <c r="F22" s="7" t="inlineStr">
        <is>
          <t xml:space="preserve">ШТ</t>
        </is>
      </c>
      <c r="G22" s="7" t="inlineStr">
        <is>
          <t xml:space="preserve">1</t>
        </is>
      </c>
      <c r="H22" s="8" t="n">
        <v>1</v>
      </c>
      <c r="I22" s="23" t="n" hidden="false">
        <v>1</v>
      </c>
      <c r="J22" s="19" t="n" hidden="false">
        <v/>
      </c>
      <c r="K22" s="19" t="n" hidden="false">
        <f>I22+J22</f>
        <v>1</v>
      </c>
      <c r="L22" s="19" t="n" hidden="false">
        <f>ROUND(H22*I22,2)</f>
        <v>1</v>
      </c>
      <c r="M22" s="19" t="n" hidden="false">
        <v/>
      </c>
      <c r="N22" s="19" t="n" hidden="false">
        <f>L22+M22</f>
        <v>1</v>
      </c>
    </row>
    <row r="23" customFormat="false" hidden="false" outlineLevel="0" collapsed="false">
      <c r="A23" s="18" t="inlineStr">
        <is>
          <t xml:space="preserve">1.1.1.1.1.1.1.2</t>
        </is>
      </c>
      <c r="B23" s="18" t="inlineStr">
        <is>
          <t xml:space="preserve"/>
        </is>
      </c>
      <c r="C23" s="18" t="inlineStr">
        <is>
          <t xml:space="preserve">Комплектация щитов ВРУ</t>
        </is>
      </c>
      <c r="D23" s="7" t="inlineStr">
        <is>
          <t xml:space="preserve"/>
        </is>
      </c>
      <c r="E23" s="7" t="inlineStr">
        <is>
          <t xml:space="preserve"/>
        </is>
      </c>
      <c r="F23" s="7" t="inlineStr">
        <is>
          <t xml:space="preserve">ШТ</t>
        </is>
      </c>
      <c r="G23" s="7" t="inlineStr">
        <is>
          <t xml:space="preserve">1</t>
        </is>
      </c>
      <c r="H23" s="8" t="n">
        <v>7</v>
      </c>
      <c r="I23" s="19" t="n" hidden="false">
        <f>ROUND((L24)/H23,2)</f>
        <v>2700</v>
      </c>
      <c r="J23" s="20" t="n" hidden="false">
        <v>1500</v>
      </c>
      <c r="K23" s="19" t="n" hidden="false">
        <f>I23+J23</f>
        <v>4200</v>
      </c>
      <c r="L23" s="19" t="n" hidden="false">
        <f>ROUND(H23*I23,2)</f>
        <v>18900</v>
      </c>
      <c r="M23" s="19" t="n" hidden="false">
        <f>ROUND(H23*J23,2)</f>
        <v>10500</v>
      </c>
      <c r="N23" s="19" t="n" hidden="false">
        <f>L23+M23</f>
        <v>29400</v>
      </c>
    </row>
    <row r="24" customFormat="false" hidden="false" outlineLevel="0" collapsed="false">
      <c r="A24" s="18" t="inlineStr">
        <is>
          <t xml:space="preserve">1.1.1.1.1.1.1.2.1</t>
        </is>
      </c>
      <c r="B24" s="18" t="inlineStr">
        <is>
          <t xml:space="preserve"/>
        </is>
      </c>
      <c r="C24" s="22" t="inlineStr">
        <is>
          <t xml:space="preserve">Автоматическая установка пожаротушения_ / ОСП-2</t>
        </is>
      </c>
      <c r="D24" s="7" t="inlineStr">
        <is>
          <t xml:space="preserve"/>
        </is>
      </c>
      <c r="E24" s="7" t="inlineStr">
        <is>
          <t xml:space="preserve"/>
        </is>
      </c>
      <c r="F24" s="7" t="inlineStr">
        <is>
          <t xml:space="preserve">ШТ</t>
        </is>
      </c>
      <c r="G24" s="7" t="inlineStr">
        <is>
          <t xml:space="preserve">1</t>
        </is>
      </c>
      <c r="H24" s="8" t="n">
        <v>7</v>
      </c>
      <c r="I24" s="20" t="n" hidden="false">
        <v>2700</v>
      </c>
      <c r="J24" s="19" t="n" hidden="false">
        <v/>
      </c>
      <c r="K24" s="19" t="n" hidden="false">
        <f>I24+J24</f>
        <v>2700</v>
      </c>
      <c r="L24" s="19" t="n" hidden="false">
        <f>ROUND(H24*I24,2)</f>
        <v>18900</v>
      </c>
      <c r="M24" s="19" t="n" hidden="false">
        <v/>
      </c>
      <c r="N24" s="19" t="n" hidden="false">
        <f>L24+M24</f>
        <v>18900</v>
      </c>
    </row>
    <row r="25" customFormat="false" hidden="false" outlineLevel="0" collapsed="false">
      <c r="A25" s="18" t="inlineStr">
        <is>
          <t xml:space="preserve">1.1.1.1.1.1.1.3</t>
        </is>
      </c>
      <c r="B25" s="18" t="inlineStr">
        <is>
          <t xml:space="preserve"/>
        </is>
      </c>
      <c r="C25" s="18" t="inlineStr">
        <is>
          <t xml:space="preserve">Средства защиты</t>
        </is>
      </c>
      <c r="D25" s="7" t="inlineStr">
        <is>
          <t xml:space="preserve"/>
        </is>
      </c>
      <c r="E25" s="7" t="inlineStr">
        <is>
          <t xml:space="preserve"/>
        </is>
      </c>
      <c r="F25" s="7" t="inlineStr">
        <is>
          <t xml:space="preserve">ШТ</t>
        </is>
      </c>
      <c r="G25" s="7" t="inlineStr">
        <is>
          <t xml:space="preserve">1</t>
        </is>
      </c>
      <c r="H25" s="8" t="n">
        <v>24</v>
      </c>
      <c r="I25" s="19" t="n" hidden="false">
        <f>ROUND((L26+L27+L28+L29+L30+L31+L32+L33+L34+L35+L36+L37)/H25,2)</f>
        <v>1512.29</v>
      </c>
      <c r="J25" s="19" t="n" hidden="false">
        <v>0</v>
      </c>
      <c r="K25" s="19" t="n" hidden="false">
        <f>I25+J25</f>
        <v>1512.29</v>
      </c>
      <c r="L25" s="19" t="n" hidden="false">
        <f>ROUND(H25*I25,2)</f>
        <v>36294.96</v>
      </c>
      <c r="M25" s="19" t="n" hidden="false">
        <f>ROUND(H25*J25,2)</f>
        <v>0</v>
      </c>
      <c r="N25" s="19" t="n" hidden="false">
        <f>L25+M25</f>
        <v>36294.96</v>
      </c>
    </row>
    <row r="26" customFormat="false" hidden="false" outlineLevel="0" collapsed="false">
      <c r="A26" s="18" t="inlineStr">
        <is>
          <t xml:space="preserve">1.1.1.1.1.1.1.3.1</t>
        </is>
      </c>
      <c r="B26" s="18" t="inlineStr">
        <is>
          <t xml:space="preserve"/>
        </is>
      </c>
      <c r="C26" s="22" t="inlineStr">
        <is>
          <t xml:space="preserve">Подставка под огнетушитель Сталь 200х400х200мм</t>
        </is>
      </c>
      <c r="D26" s="7" t="inlineStr">
        <is>
          <t xml:space="preserve"/>
        </is>
      </c>
      <c r="E26" s="7" t="inlineStr">
        <is>
          <t xml:space="preserve"/>
        </is>
      </c>
      <c r="F26" s="7" t="inlineStr">
        <is>
          <t xml:space="preserve">ШТ</t>
        </is>
      </c>
      <c r="G26" s="7" t="inlineStr">
        <is>
          <t xml:space="preserve">1</t>
        </is>
      </c>
      <c r="H26" s="8" t="n">
        <v>2</v>
      </c>
      <c r="I26" s="20" t="n" hidden="false">
        <v>695</v>
      </c>
      <c r="J26" s="19" t="n" hidden="false">
        <v/>
      </c>
      <c r="K26" s="19" t="n" hidden="false">
        <f>I26+J26</f>
        <v>695</v>
      </c>
      <c r="L26" s="19" t="n" hidden="false">
        <f>ROUND(H26*I26,2)</f>
        <v>1390</v>
      </c>
      <c r="M26" s="19" t="n" hidden="false">
        <v/>
      </c>
      <c r="N26" s="19" t="n" hidden="false">
        <f>L26+M26</f>
        <v>1390</v>
      </c>
    </row>
    <row r="27" customFormat="false" hidden="false" outlineLevel="0" collapsed="false">
      <c r="A27" s="18" t="inlineStr">
        <is>
          <t xml:space="preserve">1.1.1.1.1.1.1.3.2</t>
        </is>
      </c>
      <c r="B27" s="18" t="inlineStr">
        <is>
          <t xml:space="preserve"/>
        </is>
      </c>
      <c r="C27" s="22" t="inlineStr">
        <is>
          <t xml:space="preserve">Заземления переносные_</t>
        </is>
      </c>
      <c r="D27" s="7" t="inlineStr">
        <is>
          <t xml:space="preserve"/>
        </is>
      </c>
      <c r="E27" s="7" t="inlineStr">
        <is>
          <t xml:space="preserve">ПЗРУ-1</t>
        </is>
      </c>
      <c r="F27" s="7" t="inlineStr">
        <is>
          <t xml:space="preserve">КОМПЛ</t>
        </is>
      </c>
      <c r="G27" s="7" t="inlineStr">
        <is>
          <t xml:space="preserve">1</t>
        </is>
      </c>
      <c r="H27" s="8" t="n">
        <v>1</v>
      </c>
      <c r="I27" s="20" t="n" hidden="false">
        <v>6650</v>
      </c>
      <c r="J27" s="19" t="n" hidden="false">
        <v/>
      </c>
      <c r="K27" s="19" t="n" hidden="false">
        <f>I27+J27</f>
        <v>6650</v>
      </c>
      <c r="L27" s="19" t="n" hidden="false">
        <f>ROUND(H27*I27,2)</f>
        <v>6650</v>
      </c>
      <c r="M27" s="19" t="n" hidden="false">
        <v/>
      </c>
      <c r="N27" s="19" t="n" hidden="false">
        <f>L27+M27</f>
        <v>6650</v>
      </c>
    </row>
    <row r="28" customFormat="false" hidden="false" outlineLevel="0" collapsed="false">
      <c r="A28" s="18" t="inlineStr">
        <is>
          <t xml:space="preserve">1.1.1.1.1.1.1.3.3</t>
        </is>
      </c>
      <c r="B28" s="18" t="inlineStr">
        <is>
          <t xml:space="preserve"/>
        </is>
      </c>
      <c r="C28" s="22" t="inlineStr">
        <is>
          <t xml:space="preserve">Аптечка_</t>
        </is>
      </c>
      <c r="D28" s="7" t="inlineStr">
        <is>
          <t xml:space="preserve"/>
        </is>
      </c>
      <c r="E28" s="7" t="inlineStr">
        <is>
          <t xml:space="preserve"/>
        </is>
      </c>
      <c r="F28" s="7" t="inlineStr">
        <is>
          <t xml:space="preserve">ШТ</t>
        </is>
      </c>
      <c r="G28" s="7" t="inlineStr">
        <is>
          <t xml:space="preserve">1</t>
        </is>
      </c>
      <c r="H28" s="8" t="n">
        <v>1</v>
      </c>
      <c r="I28" s="20" t="n" hidden="false">
        <v>1680</v>
      </c>
      <c r="J28" s="19" t="n" hidden="false">
        <v/>
      </c>
      <c r="K28" s="19" t="n" hidden="false">
        <f>I28+J28</f>
        <v>1680</v>
      </c>
      <c r="L28" s="19" t="n" hidden="false">
        <f>ROUND(H28*I28,2)</f>
        <v>1680</v>
      </c>
      <c r="M28" s="19" t="n" hidden="false">
        <v/>
      </c>
      <c r="N28" s="19" t="n" hidden="false">
        <f>L28+M28</f>
        <v>1680</v>
      </c>
    </row>
    <row r="29" customFormat="false" hidden="false" outlineLevel="0" collapsed="false">
      <c r="A29" s="18" t="inlineStr">
        <is>
          <t xml:space="preserve">1.1.1.1.1.1.1.3.4</t>
        </is>
      </c>
      <c r="B29" s="18" t="inlineStr">
        <is>
          <t xml:space="preserve"/>
        </is>
      </c>
      <c r="C29" s="22" t="inlineStr">
        <is>
          <t xml:space="preserve">Защитные очки</t>
        </is>
      </c>
      <c r="D29" s="7" t="inlineStr">
        <is>
          <t xml:space="preserve"/>
        </is>
      </c>
      <c r="E29" s="7" t="inlineStr">
        <is>
          <t xml:space="preserve"/>
        </is>
      </c>
      <c r="F29" s="7" t="inlineStr">
        <is>
          <t xml:space="preserve">ШТ</t>
        </is>
      </c>
      <c r="G29" s="7" t="inlineStr">
        <is>
          <t xml:space="preserve">1</t>
        </is>
      </c>
      <c r="H29" s="8" t="n">
        <v>1</v>
      </c>
      <c r="I29" s="20" t="n" hidden="false">
        <v>195</v>
      </c>
      <c r="J29" s="19" t="n" hidden="false">
        <v/>
      </c>
      <c r="K29" s="19" t="n" hidden="false">
        <f>I29+J29</f>
        <v>195</v>
      </c>
      <c r="L29" s="19" t="n" hidden="false">
        <f>ROUND(H29*I29,2)</f>
        <v>195</v>
      </c>
      <c r="M29" s="19" t="n" hidden="false">
        <v/>
      </c>
      <c r="N29" s="19" t="n" hidden="false">
        <f>L29+M29</f>
        <v>195</v>
      </c>
    </row>
    <row r="30" customFormat="false" hidden="false" outlineLevel="0" collapsed="false">
      <c r="A30" s="18" t="inlineStr">
        <is>
          <t xml:space="preserve">1.1.1.1.1.1.1.3.5</t>
        </is>
      </c>
      <c r="B30" s="18" t="inlineStr">
        <is>
          <t xml:space="preserve"/>
        </is>
      </c>
      <c r="C30" s="22" t="inlineStr">
        <is>
          <t xml:space="preserve">Диэлектрические галоши_</t>
        </is>
      </c>
      <c r="D30" s="7" t="inlineStr">
        <is>
          <t xml:space="preserve"/>
        </is>
      </c>
      <c r="E30" s="7" t="inlineStr">
        <is>
          <t xml:space="preserve"/>
        </is>
      </c>
      <c r="F30" s="7" t="inlineStr">
        <is>
          <t xml:space="preserve">ШТ</t>
        </is>
      </c>
      <c r="G30" s="7" t="inlineStr">
        <is>
          <t xml:space="preserve">1</t>
        </is>
      </c>
      <c r="H30" s="8" t="n">
        <v>2</v>
      </c>
      <c r="I30" s="20" t="n" hidden="false">
        <v>1150</v>
      </c>
      <c r="J30" s="19" t="n" hidden="false">
        <v/>
      </c>
      <c r="K30" s="19" t="n" hidden="false">
        <f>I30+J30</f>
        <v>1150</v>
      </c>
      <c r="L30" s="19" t="n" hidden="false">
        <f>ROUND(H30*I30,2)</f>
        <v>2300</v>
      </c>
      <c r="M30" s="19" t="n" hidden="false">
        <v/>
      </c>
      <c r="N30" s="19" t="n" hidden="false">
        <f>L30+M30</f>
        <v>2300</v>
      </c>
    </row>
    <row r="31" customFormat="false" hidden="false" outlineLevel="0" collapsed="false">
      <c r="A31" s="18" t="inlineStr">
        <is>
          <t xml:space="preserve">1.1.1.1.1.1.1.3.6</t>
        </is>
      </c>
      <c r="B31" s="18" t="inlineStr">
        <is>
          <t xml:space="preserve"/>
        </is>
      </c>
      <c r="C31" s="22" t="inlineStr">
        <is>
          <t xml:space="preserve">Диэлектрические ковры_ /  800х1500 мм</t>
        </is>
      </c>
      <c r="D31" s="7" t="inlineStr">
        <is>
          <t xml:space="preserve"/>
        </is>
      </c>
      <c r="E31" s="7" t="inlineStr">
        <is>
          <t xml:space="preserve">компл</t>
        </is>
      </c>
      <c r="F31" s="7" t="inlineStr">
        <is>
          <t xml:space="preserve">ШТ</t>
        </is>
      </c>
      <c r="G31" s="7" t="inlineStr">
        <is>
          <t xml:space="preserve">1</t>
        </is>
      </c>
      <c r="H31" s="8" t="n">
        <v>3</v>
      </c>
      <c r="I31" s="20" t="n" hidden="false">
        <v>2280</v>
      </c>
      <c r="J31" s="19" t="n" hidden="false">
        <v/>
      </c>
      <c r="K31" s="19" t="n" hidden="false">
        <f>I31+J31</f>
        <v>2280</v>
      </c>
      <c r="L31" s="19" t="n" hidden="false">
        <f>ROUND(H31*I31,2)</f>
        <v>6840</v>
      </c>
      <c r="M31" s="19" t="n" hidden="false">
        <v/>
      </c>
      <c r="N31" s="19" t="n" hidden="false">
        <f>L31+M31</f>
        <v>6840</v>
      </c>
    </row>
    <row r="32" customFormat="false" hidden="false" outlineLevel="0" collapsed="false">
      <c r="A32" s="18" t="inlineStr">
        <is>
          <t xml:space="preserve">1.1.1.1.1.1.1.3.7</t>
        </is>
      </c>
      <c r="B32" s="18" t="inlineStr">
        <is>
          <t xml:space="preserve"/>
        </is>
      </c>
      <c r="C32" s="22" t="inlineStr">
        <is>
          <t xml:space="preserve">Предупредительные плакаты и знаки безопасности_</t>
        </is>
      </c>
      <c r="D32" s="7" t="inlineStr">
        <is>
          <t xml:space="preserve"/>
        </is>
      </c>
      <c r="E32" s="7" t="inlineStr">
        <is>
          <t xml:space="preserve">2 компл</t>
        </is>
      </c>
      <c r="F32" s="7" t="inlineStr">
        <is>
          <t xml:space="preserve">ШТ</t>
        </is>
      </c>
      <c r="G32" s="7" t="inlineStr">
        <is>
          <t xml:space="preserve">1</t>
        </is>
      </c>
      <c r="H32" s="8" t="n">
        <v>2</v>
      </c>
      <c r="I32" s="20" t="n" hidden="false">
        <v>2100</v>
      </c>
      <c r="J32" s="19" t="n" hidden="false">
        <v/>
      </c>
      <c r="K32" s="19" t="n" hidden="false">
        <f>I32+J32</f>
        <v>2100</v>
      </c>
      <c r="L32" s="19" t="n" hidden="false">
        <f>ROUND(H32*I32,2)</f>
        <v>4200</v>
      </c>
      <c r="M32" s="19" t="n" hidden="false">
        <v/>
      </c>
      <c r="N32" s="19" t="n" hidden="false">
        <f>L32+M32</f>
        <v>4200</v>
      </c>
    </row>
    <row r="33" customFormat="false" hidden="false" outlineLevel="0" collapsed="false">
      <c r="A33" s="18" t="inlineStr">
        <is>
          <t xml:space="preserve">1.1.1.1.1.1.1.3.8</t>
        </is>
      </c>
      <c r="B33" s="18" t="inlineStr">
        <is>
          <t xml:space="preserve"/>
        </is>
      </c>
      <c r="C33" s="22" t="inlineStr">
        <is>
          <t xml:space="preserve">Указатель напряжения_ / 10-500 В</t>
        </is>
      </c>
      <c r="D33" s="7" t="inlineStr">
        <is>
          <t xml:space="preserve"/>
        </is>
      </c>
      <c r="E33" s="7" t="inlineStr">
        <is>
          <t xml:space="preserve">МИН-2 ТУ 25-04-84</t>
        </is>
      </c>
      <c r="F33" s="7" t="inlineStr">
        <is>
          <t xml:space="preserve">ШТ</t>
        </is>
      </c>
      <c r="G33" s="7" t="inlineStr">
        <is>
          <t xml:space="preserve">1</t>
        </is>
      </c>
      <c r="H33" s="8" t="n">
        <v>2</v>
      </c>
      <c r="I33" s="20" t="n" hidden="false">
        <v>1700</v>
      </c>
      <c r="J33" s="19" t="n" hidden="false">
        <v/>
      </c>
      <c r="K33" s="19" t="n" hidden="false">
        <f>I33+J33</f>
        <v>1700</v>
      </c>
      <c r="L33" s="19" t="n" hidden="false">
        <f>ROUND(H33*I33,2)</f>
        <v>3400</v>
      </c>
      <c r="M33" s="19" t="n" hidden="false">
        <v/>
      </c>
      <c r="N33" s="19" t="n" hidden="false">
        <f>L33+M33</f>
        <v>3400</v>
      </c>
    </row>
    <row r="34" customFormat="false" hidden="false" outlineLevel="0" collapsed="false">
      <c r="A34" s="18" t="inlineStr">
        <is>
          <t xml:space="preserve">1.1.1.1.1.1.1.3.9</t>
        </is>
      </c>
      <c r="B34" s="18" t="inlineStr">
        <is>
          <t xml:space="preserve"/>
        </is>
      </c>
      <c r="C34" s="22" t="inlineStr">
        <is>
          <t xml:space="preserve">Плавкая вставка_ / ППН-35</t>
        </is>
      </c>
      <c r="D34" s="7" t="inlineStr">
        <is>
          <t xml:space="preserve"/>
        </is>
      </c>
      <c r="E34" s="7" t="inlineStr">
        <is>
          <t xml:space="preserve"/>
        </is>
      </c>
      <c r="F34" s="7" t="inlineStr">
        <is>
          <t xml:space="preserve">ШТ</t>
        </is>
      </c>
      <c r="G34" s="7" t="inlineStr">
        <is>
          <t xml:space="preserve">1</t>
        </is>
      </c>
      <c r="H34" s="8" t="n">
        <v>6</v>
      </c>
      <c r="I34" s="20" t="n" hidden="false">
        <v>820</v>
      </c>
      <c r="J34" s="19" t="n" hidden="false">
        <v/>
      </c>
      <c r="K34" s="19" t="n" hidden="false">
        <f>I34+J34</f>
        <v>820</v>
      </c>
      <c r="L34" s="19" t="n" hidden="false">
        <f>ROUND(H34*I34,2)</f>
        <v>4920</v>
      </c>
      <c r="M34" s="19" t="n" hidden="false">
        <v/>
      </c>
      <c r="N34" s="19" t="n" hidden="false">
        <f>L34+M34</f>
        <v>4920</v>
      </c>
    </row>
    <row r="35" customFormat="false" hidden="false" outlineLevel="0" collapsed="false">
      <c r="A35" s="18" t="inlineStr">
        <is>
          <t xml:space="preserve">1.1.1.1.1.1.1.3.10</t>
        </is>
      </c>
      <c r="B35" s="18" t="inlineStr">
        <is>
          <t xml:space="preserve"/>
        </is>
      </c>
      <c r="C35" s="22" t="inlineStr">
        <is>
          <t xml:space="preserve">Перчатки диэлектрические до 1 кВ/Безшовные</t>
        </is>
      </c>
      <c r="D35" s="7" t="inlineStr">
        <is>
          <t xml:space="preserve"/>
        </is>
      </c>
      <c r="E35" s="7" t="inlineStr">
        <is>
          <t xml:space="preserve"/>
        </is>
      </c>
      <c r="F35" s="7" t="inlineStr">
        <is>
          <t xml:space="preserve">ПАР</t>
        </is>
      </c>
      <c r="G35" s="7" t="inlineStr">
        <is>
          <t xml:space="preserve">1</t>
        </is>
      </c>
      <c r="H35" s="8" t="n">
        <v>2</v>
      </c>
      <c r="I35" s="20" t="n" hidden="false">
        <v>850</v>
      </c>
      <c r="J35" s="19" t="n" hidden="false">
        <v/>
      </c>
      <c r="K35" s="19" t="n" hidden="false">
        <f>I35+J35</f>
        <v>850</v>
      </c>
      <c r="L35" s="19" t="n" hidden="false">
        <f>ROUND(H35*I35,2)</f>
        <v>1700</v>
      </c>
      <c r="M35" s="19" t="n" hidden="false">
        <v/>
      </c>
      <c r="N35" s="19" t="n" hidden="false">
        <f>L35+M35</f>
        <v>1700</v>
      </c>
    </row>
    <row r="36" customFormat="false" hidden="false" outlineLevel="0" collapsed="false">
      <c r="A36" s="18" t="inlineStr">
        <is>
          <t xml:space="preserve">1.1.1.1.1.1.1.3.11</t>
        </is>
      </c>
      <c r="B36" s="18" t="inlineStr">
        <is>
          <t xml:space="preserve"/>
        </is>
      </c>
      <c r="C36" s="22" t="inlineStr">
        <is>
          <t xml:space="preserve">Огнетушитель_ / углекислотный ОУ-2</t>
        </is>
      </c>
      <c r="D36" s="7" t="inlineStr">
        <is>
          <t xml:space="preserve"/>
        </is>
      </c>
      <c r="E36" s="7" t="inlineStr">
        <is>
          <t xml:space="preserve"/>
        </is>
      </c>
      <c r="F36" s="7" t="inlineStr">
        <is>
          <t xml:space="preserve">ШТ</t>
        </is>
      </c>
      <c r="G36" s="7" t="inlineStr">
        <is>
          <t xml:space="preserve">1</t>
        </is>
      </c>
      <c r="H36" s="8" t="n">
        <v>1</v>
      </c>
      <c r="I36" s="23" t="n" hidden="false">
        <v>961</v>
      </c>
      <c r="J36" s="19" t="n" hidden="false">
        <v/>
      </c>
      <c r="K36" s="19" t="n" hidden="false">
        <f>I36+J36</f>
        <v>961</v>
      </c>
      <c r="L36" s="19" t="n" hidden="false">
        <f>ROUND(H36*I36,2)</f>
        <v>961</v>
      </c>
      <c r="M36" s="19" t="n" hidden="false">
        <v/>
      </c>
      <c r="N36" s="19" t="n" hidden="false">
        <f>L36+M36</f>
        <v>961</v>
      </c>
    </row>
    <row r="37" customFormat="false" hidden="false" outlineLevel="0" collapsed="false">
      <c r="A37" s="18" t="inlineStr">
        <is>
          <t xml:space="preserve">1.1.1.1.1.1.1.3.12</t>
        </is>
      </c>
      <c r="B37" s="18" t="inlineStr">
        <is>
          <t xml:space="preserve"/>
        </is>
      </c>
      <c r="C37" s="22" t="inlineStr">
        <is>
          <t xml:space="preserve">Огнетушитель_ / углекислотный ОУ-3</t>
        </is>
      </c>
      <c r="D37" s="7" t="inlineStr">
        <is>
          <t xml:space="preserve"/>
        </is>
      </c>
      <c r="E37" s="7" t="inlineStr">
        <is>
          <t xml:space="preserve"/>
        </is>
      </c>
      <c r="F37" s="7" t="inlineStr">
        <is>
          <t xml:space="preserve">ШТ</t>
        </is>
      </c>
      <c r="G37" s="7" t="inlineStr">
        <is>
          <t xml:space="preserve">1</t>
        </is>
      </c>
      <c r="H37" s="8" t="n">
        <v>1</v>
      </c>
      <c r="I37" s="20" t="n" hidden="false">
        <v>2059</v>
      </c>
      <c r="J37" s="19" t="n" hidden="false">
        <v/>
      </c>
      <c r="K37" s="19" t="n" hidden="false">
        <f>I37+J37</f>
        <v>2059</v>
      </c>
      <c r="L37" s="19" t="n" hidden="false">
        <f>ROUND(H37*I37,2)</f>
        <v>2059</v>
      </c>
      <c r="M37" s="19" t="n" hidden="false">
        <v/>
      </c>
      <c r="N37" s="19" t="n" hidden="false">
        <f>L37+M37</f>
        <v>2059</v>
      </c>
    </row>
    <row r="38" customFormat="false" hidden="false" outlineLevel="0" collapsed="false">
      <c r="A38" s="18" t="inlineStr">
        <is>
          <t xml:space="preserve">1.1.1.1.1.1.1.4</t>
        </is>
      </c>
      <c r="B38" s="18" t="inlineStr">
        <is>
          <t xml:space="preserve"/>
        </is>
      </c>
      <c r="C38" s="18" t="inlineStr">
        <is>
          <t xml:space="preserve">Пуско-наладочные работы ВРУ</t>
        </is>
      </c>
      <c r="D38" s="7" t="inlineStr">
        <is>
          <t xml:space="preserve"/>
        </is>
      </c>
      <c r="E38" s="7" t="inlineStr">
        <is>
          <t xml:space="preserve"/>
        </is>
      </c>
      <c r="F38" s="7" t="inlineStr">
        <is>
          <t xml:space="preserve">ШТ</t>
        </is>
      </c>
      <c r="G38" s="7" t="inlineStr">
        <is>
          <t xml:space="preserve">1</t>
        </is>
      </c>
      <c r="H38" s="8" t="n">
        <v>1</v>
      </c>
      <c r="I38" s="19" t="n" hidden="false">
        <v/>
      </c>
      <c r="J38" s="20" t="n" hidden="false">
        <v>120000</v>
      </c>
      <c r="K38" s="19" t="n" hidden="false">
        <f>I38+J38</f>
        <v>120000</v>
      </c>
      <c r="L38" s="19" t="n" hidden="false">
        <v/>
      </c>
      <c r="M38" s="19" t="n" hidden="false">
        <f>ROUND(H38*J38,2)</f>
        <v>120000</v>
      </c>
      <c r="N38" s="19" t="n" hidden="false">
        <f>L38+M38</f>
        <v>120000</v>
      </c>
    </row>
    <row r="39" customFormat="false" hidden="false" outlineLevel="0" collapsed="false">
      <c r="A39" s="14" t="inlineStr">
        <is>
          <t xml:space="preserve">1.1.1.1.1.1.2</t>
        </is>
      </c>
      <c r="B39" s="14" t="inlineStr">
        <is>
          <t xml:space="preserve"/>
        </is>
      </c>
      <c r="C39" s="14" t="inlineStr">
        <is>
          <t xml:space="preserve">Монтаж щитового оборудования</t>
        </is>
      </c>
      <c r="D39" s="6" t="inlineStr">
        <is>
          <t xml:space="preserve"/>
        </is>
      </c>
      <c r="E39" s="6" t="inlineStr">
        <is>
          <t xml:space="preserve"/>
        </is>
      </c>
      <c r="F39" s="6" t="inlineStr">
        <is>
          <t xml:space="preserve"/>
        </is>
      </c>
      <c r="G39" s="6" t="inlineStr">
        <is>
          <t xml:space="preserve"/>
        </is>
      </c>
      <c r="H39" s="15" t="n">
        <v/>
      </c>
      <c r="I39" s="16" t="n" hidden="false">
        <v/>
      </c>
      <c r="J39" s="16" t="n" hidden="false">
        <v/>
      </c>
      <c r="K39" s="16" t="n" hidden="false">
        <v/>
      </c>
      <c r="L39" s="16" t="n" hidden="false">
        <f>L40+L42+L44+L48+L55</f>
        <v>175014</v>
      </c>
      <c r="M39" s="16" t="n" hidden="false">
        <f>M40+M42+M44+M48+M55</f>
        <v>299000</v>
      </c>
      <c r="N39" s="16" t="n" hidden="false">
        <f>N40+N42+N44+N48+N55</f>
        <v>474014</v>
      </c>
    </row>
    <row r="40" customFormat="false" hidden="false" outlineLevel="0" collapsed="false">
      <c r="A40" s="18" t="inlineStr">
        <is>
          <t xml:space="preserve">1.1.1.1.1.1.2.1</t>
        </is>
      </c>
      <c r="B40" s="18" t="inlineStr">
        <is>
          <t xml:space="preserve"/>
        </is>
      </c>
      <c r="C40" s="18" t="inlineStr">
        <is>
          <t xml:space="preserve">Монтаж щита, шкафа распределительного, учетного</t>
        </is>
      </c>
      <c r="D40" s="7" t="inlineStr">
        <is>
          <t xml:space="preserve">Выгружается из БО по объектам BIM-КЦ</t>
        </is>
      </c>
      <c r="E40" s="7" t="inlineStr">
        <is>
          <t xml:space="preserve"/>
        </is>
      </c>
      <c r="F40" s="7" t="inlineStr">
        <is>
          <t xml:space="preserve">ШТ</t>
        </is>
      </c>
      <c r="G40" s="7" t="inlineStr">
        <is>
          <t xml:space="preserve">1</t>
        </is>
      </c>
      <c r="H40" s="8" t="n">
        <v>1</v>
      </c>
      <c r="I40" s="19" t="n" hidden="false">
        <f>ROUND((L41)/H40,2)</f>
        <v>1</v>
      </c>
      <c r="J40" s="20" t="n" hidden="false">
        <v>23000</v>
      </c>
      <c r="K40" s="19" t="n" hidden="false">
        <f>I40+J40</f>
        <v>23001</v>
      </c>
      <c r="L40" s="19" t="n" hidden="false">
        <f>ROUND(H40*I40,2)</f>
        <v>1</v>
      </c>
      <c r="M40" s="19" t="n" hidden="false">
        <f>ROUND(H40*J40,2)</f>
        <v>23000</v>
      </c>
      <c r="N40" s="19" t="n" hidden="false">
        <f>L40+M40</f>
        <v>23001</v>
      </c>
    </row>
    <row r="41" customFormat="false" hidden="false" outlineLevel="0" collapsed="false">
      <c r="A41" s="18" t="inlineStr">
        <is>
          <t xml:space="preserve">1.1.1.1.1.1.2.1.1</t>
        </is>
      </c>
      <c r="B41" s="18" t="inlineStr">
        <is>
          <t xml:space="preserve"/>
        </is>
      </c>
      <c r="C41" s="22" t="inlineStr">
        <is>
          <t xml:space="preserve">Щит силовой (в соответствии со схемой)_ / МЭЛ</t>
        </is>
      </c>
      <c r="D41" s="7" t="inlineStr">
        <is>
          <t xml:space="preserve"/>
        </is>
      </c>
      <c r="E41" s="7" t="inlineStr">
        <is>
          <t xml:space="preserve">Щит силовой кровельных воронок ЩСА</t>
        </is>
      </c>
      <c r="F41" s="7" t="inlineStr">
        <is>
          <t xml:space="preserve">ШТ</t>
        </is>
      </c>
      <c r="G41" s="7" t="inlineStr">
        <is>
          <t xml:space="preserve">1</t>
        </is>
      </c>
      <c r="H41" s="8" t="n">
        <v>1</v>
      </c>
      <c r="I41" s="23" t="n" hidden="false">
        <v>1</v>
      </c>
      <c r="J41" s="19" t="n" hidden="false">
        <v/>
      </c>
      <c r="K41" s="19" t="n" hidden="false">
        <f>I41+J41</f>
        <v>1</v>
      </c>
      <c r="L41" s="19" t="n" hidden="false">
        <f>ROUND(H41*I41,2)</f>
        <v>1</v>
      </c>
      <c r="M41" s="19" t="n" hidden="false">
        <v/>
      </c>
      <c r="N41" s="19" t="n" hidden="false">
        <f>L41+M41</f>
        <v>1</v>
      </c>
    </row>
    <row r="42" customFormat="false" hidden="false" outlineLevel="0" collapsed="false">
      <c r="A42" s="18" t="inlineStr">
        <is>
          <t xml:space="preserve">1.1.1.1.1.1.2.2</t>
        </is>
      </c>
      <c r="B42" s="18" t="inlineStr">
        <is>
          <t xml:space="preserve"/>
        </is>
      </c>
      <c r="C42" s="18" t="inlineStr">
        <is>
          <t xml:space="preserve">Монтаж АВР</t>
        </is>
      </c>
      <c r="D42" s="7" t="inlineStr">
        <is>
          <t xml:space="preserve">Выгружается из БО по объектам BIM-КЦ</t>
        </is>
      </c>
      <c r="E42" s="7" t="inlineStr">
        <is>
          <t xml:space="preserve">АВР1,АВР2</t>
        </is>
      </c>
      <c r="F42" s="7" t="inlineStr">
        <is>
          <t xml:space="preserve">ШТ</t>
        </is>
      </c>
      <c r="G42" s="7" t="inlineStr">
        <is>
          <t xml:space="preserve">1</t>
        </is>
      </c>
      <c r="H42" s="8" t="n">
        <v>2</v>
      </c>
      <c r="I42" s="19" t="n" hidden="false">
        <f>ROUND((L43)/H42,2)</f>
        <v>87500</v>
      </c>
      <c r="J42" s="20" t="n" hidden="false">
        <v>23000</v>
      </c>
      <c r="K42" s="19" t="n" hidden="false">
        <f>I42+J42</f>
        <v>110500</v>
      </c>
      <c r="L42" s="19" t="n" hidden="false">
        <f>ROUND(H42*I42,2)</f>
        <v>175000</v>
      </c>
      <c r="M42" s="19" t="n" hidden="false">
        <f>ROUND(H42*J42,2)</f>
        <v>46000</v>
      </c>
      <c r="N42" s="19" t="n" hidden="false">
        <f>L42+M42</f>
        <v>221000</v>
      </c>
    </row>
    <row r="43" customFormat="false" hidden="false" outlineLevel="0" collapsed="false">
      <c r="A43" s="18" t="inlineStr">
        <is>
          <t xml:space="preserve">1.1.1.1.1.1.2.2.1</t>
        </is>
      </c>
      <c r="B43" s="18" t="inlineStr">
        <is>
          <t xml:space="preserve"/>
        </is>
      </c>
      <c r="C43" s="22" t="inlineStr">
        <is>
          <t xml:space="preserve">Устройство автоматического ввода резерва АВР_ / 100А на 2 ввода IP 54</t>
        </is>
      </c>
      <c r="D43" s="7" t="inlineStr">
        <is>
          <t xml:space="preserve"/>
        </is>
      </c>
      <c r="E43" s="7" t="inlineStr">
        <is>
          <t xml:space="preserve"/>
        </is>
      </c>
      <c r="F43" s="7" t="inlineStr">
        <is>
          <t xml:space="preserve">ШТ</t>
        </is>
      </c>
      <c r="G43" s="7" t="inlineStr">
        <is>
          <t xml:space="preserve">1</t>
        </is>
      </c>
      <c r="H43" s="8" t="n">
        <v>2</v>
      </c>
      <c r="I43" s="20" t="n" hidden="false">
        <v>87500</v>
      </c>
      <c r="J43" s="19" t="n" hidden="false">
        <v/>
      </c>
      <c r="K43" s="19" t="n" hidden="false">
        <f>I43+J43</f>
        <v>87500</v>
      </c>
      <c r="L43" s="19" t="n" hidden="false">
        <f>ROUND(H43*I43,2)</f>
        <v>175000</v>
      </c>
      <c r="M43" s="19" t="n" hidden="false">
        <v/>
      </c>
      <c r="N43" s="19" t="n" hidden="false">
        <f>L43+M43</f>
        <v>175000</v>
      </c>
    </row>
    <row r="44" customFormat="false" hidden="false" outlineLevel="0" collapsed="false">
      <c r="A44" s="18" t="inlineStr">
        <is>
          <t xml:space="preserve">1.1.1.1.1.1.2.3</t>
        </is>
      </c>
      <c r="B44" s="18" t="inlineStr">
        <is>
          <t xml:space="preserve"/>
        </is>
      </c>
      <c r="C44" s="18" t="inlineStr">
        <is>
          <t xml:space="preserve">Монтаж щита силового (для СКБ) / 12 модулей</t>
        </is>
      </c>
      <c r="D44" s="7" t="inlineStr">
        <is>
          <t xml:space="preserve"/>
        </is>
      </c>
      <c r="E44" s="7" t="inlineStr">
        <is>
          <t xml:space="preserve"/>
        </is>
      </c>
      <c r="F44" s="7" t="inlineStr">
        <is>
          <t xml:space="preserve">ШТ</t>
        </is>
      </c>
      <c r="G44" s="7" t="inlineStr">
        <is>
          <t xml:space="preserve">1</t>
        </is>
      </c>
      <c r="H44" s="8" t="n">
        <v>3</v>
      </c>
      <c r="I44" s="19" t="n" hidden="false">
        <f>ROUND((L45+L46+L47)/H44,2)</f>
        <v>1</v>
      </c>
      <c r="J44" s="20" t="n" hidden="false">
        <v>15000</v>
      </c>
      <c r="K44" s="19" t="n" hidden="false">
        <f>I44+J44</f>
        <v>15001</v>
      </c>
      <c r="L44" s="19" t="n" hidden="false">
        <f>ROUND(H44*I44,2)</f>
        <v>3</v>
      </c>
      <c r="M44" s="19" t="n" hidden="false">
        <f>ROUND(H44*J44,2)</f>
        <v>45000</v>
      </c>
      <c r="N44" s="19" t="n" hidden="false">
        <f>L44+M44</f>
        <v>45003</v>
      </c>
    </row>
    <row r="45" customFormat="false" hidden="false" outlineLevel="0" collapsed="false">
      <c r="A45" s="18" t="inlineStr">
        <is>
          <t xml:space="preserve">1.1.1.1.1.1.2.3.1</t>
        </is>
      </c>
      <c r="B45" s="18" t="inlineStr">
        <is>
          <t xml:space="preserve"/>
        </is>
      </c>
      <c r="C45" s="22" t="inlineStr">
        <is>
          <t xml:space="preserve">Щит силовой (в соответствии со схемой)_ / МЭЛ</t>
        </is>
      </c>
      <c r="D45" s="7" t="inlineStr">
        <is>
          <t xml:space="preserve"/>
        </is>
      </c>
      <c r="E45" s="7" t="inlineStr">
        <is>
          <t xml:space="preserve">ЩС 3.2</t>
        </is>
      </c>
      <c r="F45" s="7" t="inlineStr">
        <is>
          <t xml:space="preserve">ШТ</t>
        </is>
      </c>
      <c r="G45" s="7" t="inlineStr">
        <is>
          <t xml:space="preserve">1</t>
        </is>
      </c>
      <c r="H45" s="8" t="n">
        <v>1</v>
      </c>
      <c r="I45" s="23" t="n" hidden="false">
        <v>1</v>
      </c>
      <c r="J45" s="19" t="n" hidden="false">
        <v/>
      </c>
      <c r="K45" s="19" t="n" hidden="false">
        <f>I45+J45</f>
        <v>1</v>
      </c>
      <c r="L45" s="19" t="n" hidden="false">
        <f>ROUND(H45*I45,2)</f>
        <v>1</v>
      </c>
      <c r="M45" s="19" t="n" hidden="false">
        <v/>
      </c>
      <c r="N45" s="19" t="n" hidden="false">
        <f>L45+M45</f>
        <v>1</v>
      </c>
    </row>
    <row r="46" customFormat="false" hidden="false" outlineLevel="0" collapsed="false">
      <c r="A46" s="18" t="inlineStr">
        <is>
          <t xml:space="preserve">1.1.1.1.1.1.2.3.2</t>
        </is>
      </c>
      <c r="B46" s="18" t="inlineStr">
        <is>
          <t xml:space="preserve"/>
        </is>
      </c>
      <c r="C46" s="22" t="inlineStr">
        <is>
          <t xml:space="preserve">Щит силовой (в соответствии со схемой)_ / МЭЛ</t>
        </is>
      </c>
      <c r="D46" s="7" t="inlineStr">
        <is>
          <t xml:space="preserve"/>
        </is>
      </c>
      <c r="E46" s="7" t="inlineStr">
        <is>
          <t xml:space="preserve">ЩС 3.1</t>
        </is>
      </c>
      <c r="F46" s="7" t="inlineStr">
        <is>
          <t xml:space="preserve">ШТ</t>
        </is>
      </c>
      <c r="G46" s="7" t="inlineStr">
        <is>
          <t xml:space="preserve">1</t>
        </is>
      </c>
      <c r="H46" s="8" t="n">
        <v>1</v>
      </c>
      <c r="I46" s="23" t="n" hidden="false">
        <v>1</v>
      </c>
      <c r="J46" s="19" t="n" hidden="false">
        <v/>
      </c>
      <c r="K46" s="19" t="n" hidden="false">
        <f>I46+J46</f>
        <v>1</v>
      </c>
      <c r="L46" s="19" t="n" hidden="false">
        <f>ROUND(H46*I46,2)</f>
        <v>1</v>
      </c>
      <c r="M46" s="19" t="n" hidden="false">
        <v/>
      </c>
      <c r="N46" s="19" t="n" hidden="false">
        <f>L46+M46</f>
        <v>1</v>
      </c>
    </row>
    <row r="47" customFormat="false" hidden="false" outlineLevel="0" collapsed="false">
      <c r="A47" s="18" t="inlineStr">
        <is>
          <t xml:space="preserve">1.1.1.1.1.1.2.3.3</t>
        </is>
      </c>
      <c r="B47" s="18" t="inlineStr">
        <is>
          <t xml:space="preserve"/>
        </is>
      </c>
      <c r="C47" s="22" t="inlineStr">
        <is>
          <t xml:space="preserve">Щит силовой (в соответствии со схемой)_ / МЭЛ</t>
        </is>
      </c>
      <c r="D47" s="7" t="inlineStr">
        <is>
          <t xml:space="preserve"/>
        </is>
      </c>
      <c r="E47" s="7" t="inlineStr">
        <is>
          <t xml:space="preserve">ЩРв</t>
        </is>
      </c>
      <c r="F47" s="7" t="inlineStr">
        <is>
          <t xml:space="preserve">ШТ</t>
        </is>
      </c>
      <c r="G47" s="7" t="inlineStr">
        <is>
          <t xml:space="preserve">1</t>
        </is>
      </c>
      <c r="H47" s="8" t="n">
        <v>1</v>
      </c>
      <c r="I47" s="23" t="n" hidden="false">
        <v>1</v>
      </c>
      <c r="J47" s="19" t="n" hidden="false">
        <v/>
      </c>
      <c r="K47" s="19" t="n" hidden="false">
        <f>I47+J47</f>
        <v>1</v>
      </c>
      <c r="L47" s="19" t="n" hidden="false">
        <f>ROUND(H47*I47,2)</f>
        <v>1</v>
      </c>
      <c r="M47" s="19" t="n" hidden="false">
        <v/>
      </c>
      <c r="N47" s="19" t="n" hidden="false">
        <f>L47+M47</f>
        <v>1</v>
      </c>
    </row>
    <row r="48" customFormat="false" hidden="false" outlineLevel="0" collapsed="false">
      <c r="A48" s="18" t="inlineStr">
        <is>
          <t xml:space="preserve">1.1.1.1.1.1.2.4</t>
        </is>
      </c>
      <c r="B48" s="18" t="inlineStr">
        <is>
          <t xml:space="preserve"/>
        </is>
      </c>
      <c r="C48" s="18" t="inlineStr">
        <is>
          <t xml:space="preserve">Монтаж щита силового (для СКБ) / 18 модулей</t>
        </is>
      </c>
      <c r="D48" s="7" t="inlineStr">
        <is>
          <t xml:space="preserve"/>
        </is>
      </c>
      <c r="E48" s="7" t="inlineStr">
        <is>
          <t xml:space="preserve"/>
        </is>
      </c>
      <c r="F48" s="7" t="inlineStr">
        <is>
          <t xml:space="preserve">ШТ</t>
        </is>
      </c>
      <c r="G48" s="7" t="inlineStr">
        <is>
          <t xml:space="preserve">1</t>
        </is>
      </c>
      <c r="H48" s="8" t="n">
        <v>6</v>
      </c>
      <c r="I48" s="19" t="n" hidden="false">
        <f>ROUND((L49+L50+L51+L52+L53+L54)/H48,2)</f>
        <v>1</v>
      </c>
      <c r="J48" s="20" t="n" hidden="false">
        <v>17500</v>
      </c>
      <c r="K48" s="19" t="n" hidden="false">
        <f>I48+J48</f>
        <v>17501</v>
      </c>
      <c r="L48" s="19" t="n" hidden="false">
        <f>ROUND(H48*I48,2)</f>
        <v>6</v>
      </c>
      <c r="M48" s="19" t="n" hidden="false">
        <f>ROUND(H48*J48,2)</f>
        <v>105000</v>
      </c>
      <c r="N48" s="19" t="n" hidden="false">
        <f>L48+M48</f>
        <v>105006</v>
      </c>
    </row>
    <row r="49" customFormat="false" hidden="false" outlineLevel="0" collapsed="false">
      <c r="A49" s="18" t="inlineStr">
        <is>
          <t xml:space="preserve">1.1.1.1.1.1.2.4.1</t>
        </is>
      </c>
      <c r="B49" s="18" t="inlineStr">
        <is>
          <t xml:space="preserve"/>
        </is>
      </c>
      <c r="C49" s="22" t="inlineStr">
        <is>
          <t xml:space="preserve">Щит силовой (в соответствии со схемой)_ / МЭЛ</t>
        </is>
      </c>
      <c r="D49" s="7" t="inlineStr">
        <is>
          <t xml:space="preserve"/>
        </is>
      </c>
      <c r="E49" s="7" t="inlineStr">
        <is>
          <t xml:space="preserve">ЩАО1.0  ЩРн-18-350х300х120-IP54 EKF</t>
        </is>
      </c>
      <c r="F49" s="7" t="inlineStr">
        <is>
          <t xml:space="preserve">ШТ</t>
        </is>
      </c>
      <c r="G49" s="7" t="inlineStr">
        <is>
          <t xml:space="preserve">1</t>
        </is>
      </c>
      <c r="H49" s="8" t="n">
        <v>1</v>
      </c>
      <c r="I49" s="23" t="n" hidden="false">
        <v>1</v>
      </c>
      <c r="J49" s="19" t="n" hidden="false">
        <v/>
      </c>
      <c r="K49" s="19" t="n" hidden="false">
        <f>I49+J49</f>
        <v>1</v>
      </c>
      <c r="L49" s="19" t="n" hidden="false">
        <f>ROUND(H49*I49,2)</f>
        <v>1</v>
      </c>
      <c r="M49" s="19" t="n" hidden="false">
        <v/>
      </c>
      <c r="N49" s="19" t="n" hidden="false">
        <f>L49+M49</f>
        <v>1</v>
      </c>
    </row>
    <row r="50" customFormat="false" hidden="false" outlineLevel="0" collapsed="false">
      <c r="A50" s="18" t="inlineStr">
        <is>
          <t xml:space="preserve">1.1.1.1.1.1.2.4.2</t>
        </is>
      </c>
      <c r="B50" s="18" t="inlineStr">
        <is>
          <t xml:space="preserve"/>
        </is>
      </c>
      <c r="C50" s="22" t="inlineStr">
        <is>
          <t xml:space="preserve">Щит силовой (в соответствии со схемой)_ / МЭЛ</t>
        </is>
      </c>
      <c r="D50" s="7" t="inlineStr">
        <is>
          <t xml:space="preserve"/>
        </is>
      </c>
      <c r="E50" s="7" t="inlineStr">
        <is>
          <t xml:space="preserve">ЩС 2.1</t>
        </is>
      </c>
      <c r="F50" s="7" t="inlineStr">
        <is>
          <t xml:space="preserve">ШТ</t>
        </is>
      </c>
      <c r="G50" s="7" t="inlineStr">
        <is>
          <t xml:space="preserve">1</t>
        </is>
      </c>
      <c r="H50" s="8" t="n">
        <v>1</v>
      </c>
      <c r="I50" s="23" t="n" hidden="false">
        <v>1</v>
      </c>
      <c r="J50" s="19" t="n" hidden="false">
        <v/>
      </c>
      <c r="K50" s="19" t="n" hidden="false">
        <f>I50+J50</f>
        <v>1</v>
      </c>
      <c r="L50" s="19" t="n" hidden="false">
        <f>ROUND(H50*I50,2)</f>
        <v>1</v>
      </c>
      <c r="M50" s="19" t="n" hidden="false">
        <v/>
      </c>
      <c r="N50" s="19" t="n" hidden="false">
        <f>L50+M50</f>
        <v>1</v>
      </c>
    </row>
    <row r="51" customFormat="false" hidden="false" outlineLevel="0" collapsed="false">
      <c r="A51" s="18" t="inlineStr">
        <is>
          <t xml:space="preserve">1.1.1.1.1.1.2.4.3</t>
        </is>
      </c>
      <c r="B51" s="18" t="inlineStr">
        <is>
          <t xml:space="preserve"/>
        </is>
      </c>
      <c r="C51" s="22" t="inlineStr">
        <is>
          <t xml:space="preserve">Щит силовой (в соответствии со схемой)_ / МЭЛ</t>
        </is>
      </c>
      <c r="D51" s="7" t="inlineStr">
        <is>
          <t xml:space="preserve"/>
        </is>
      </c>
      <c r="E51" s="7" t="inlineStr">
        <is>
          <t xml:space="preserve">ЩС 1.1</t>
        </is>
      </c>
      <c r="F51" s="7" t="inlineStr">
        <is>
          <t xml:space="preserve">ШТ</t>
        </is>
      </c>
      <c r="G51" s="7" t="inlineStr">
        <is>
          <t xml:space="preserve">1</t>
        </is>
      </c>
      <c r="H51" s="8" t="n">
        <v>1</v>
      </c>
      <c r="I51" s="23" t="n" hidden="false">
        <v>1</v>
      </c>
      <c r="J51" s="19" t="n" hidden="false">
        <v/>
      </c>
      <c r="K51" s="19" t="n" hidden="false">
        <f>I51+J51</f>
        <v>1</v>
      </c>
      <c r="L51" s="19" t="n" hidden="false">
        <f>ROUND(H51*I51,2)</f>
        <v>1</v>
      </c>
      <c r="M51" s="19" t="n" hidden="false">
        <v/>
      </c>
      <c r="N51" s="19" t="n" hidden="false">
        <f>L51+M51</f>
        <v>1</v>
      </c>
    </row>
    <row r="52" customFormat="false" hidden="false" outlineLevel="0" collapsed="false">
      <c r="A52" s="18" t="inlineStr">
        <is>
          <t xml:space="preserve">1.1.1.1.1.1.2.4.4</t>
        </is>
      </c>
      <c r="B52" s="18" t="inlineStr">
        <is>
          <t xml:space="preserve"/>
        </is>
      </c>
      <c r="C52" s="22" t="inlineStr">
        <is>
          <t xml:space="preserve">Щит силовой (в соответствии со схемой)_ / МЭЛ</t>
        </is>
      </c>
      <c r="D52" s="7" t="inlineStr">
        <is>
          <t xml:space="preserve"/>
        </is>
      </c>
      <c r="E52" s="7" t="inlineStr">
        <is>
          <t xml:space="preserve">ЩАО1.3 ЩРн-18-350х300х120-IP31 mb11-18n EKF</t>
        </is>
      </c>
      <c r="F52" s="7" t="inlineStr">
        <is>
          <t xml:space="preserve">ШТ</t>
        </is>
      </c>
      <c r="G52" s="7" t="inlineStr">
        <is>
          <t xml:space="preserve">1</t>
        </is>
      </c>
      <c r="H52" s="8" t="n">
        <v>1</v>
      </c>
      <c r="I52" s="23" t="n" hidden="false">
        <v>1</v>
      </c>
      <c r="J52" s="19" t="n" hidden="false">
        <v/>
      </c>
      <c r="K52" s="19" t="n" hidden="false">
        <f>I52+J52</f>
        <v>1</v>
      </c>
      <c r="L52" s="19" t="n" hidden="false">
        <f>ROUND(H52*I52,2)</f>
        <v>1</v>
      </c>
      <c r="M52" s="19" t="n" hidden="false">
        <v/>
      </c>
      <c r="N52" s="19" t="n" hidden="false">
        <f>L52+M52</f>
        <v>1</v>
      </c>
    </row>
    <row r="53" customFormat="false" hidden="false" outlineLevel="0" collapsed="false">
      <c r="A53" s="18" t="inlineStr">
        <is>
          <t xml:space="preserve">1.1.1.1.1.1.2.4.5</t>
        </is>
      </c>
      <c r="B53" s="18" t="inlineStr">
        <is>
          <t xml:space="preserve"/>
        </is>
      </c>
      <c r="C53" s="22" t="inlineStr">
        <is>
          <t xml:space="preserve">Щит силовой (в соответствии со схемой)_ / МЭЛ</t>
        </is>
      </c>
      <c r="D53" s="7" t="inlineStr">
        <is>
          <t xml:space="preserve"/>
        </is>
      </c>
      <c r="E53" s="7" t="inlineStr">
        <is>
          <t xml:space="preserve">ЩАО1.2 ЩРн-18-350х300х120-IP31 mb11-18n EKF</t>
        </is>
      </c>
      <c r="F53" s="7" t="inlineStr">
        <is>
          <t xml:space="preserve">ШТ</t>
        </is>
      </c>
      <c r="G53" s="7" t="inlineStr">
        <is>
          <t xml:space="preserve">1</t>
        </is>
      </c>
      <c r="H53" s="8" t="n">
        <v>1</v>
      </c>
      <c r="I53" s="23" t="n" hidden="false">
        <v>1</v>
      </c>
      <c r="J53" s="19" t="n" hidden="false">
        <v/>
      </c>
      <c r="K53" s="19" t="n" hidden="false">
        <f>I53+J53</f>
        <v>1</v>
      </c>
      <c r="L53" s="19" t="n" hidden="false">
        <f>ROUND(H53*I53,2)</f>
        <v>1</v>
      </c>
      <c r="M53" s="19" t="n" hidden="false">
        <v/>
      </c>
      <c r="N53" s="19" t="n" hidden="false">
        <f>L53+M53</f>
        <v>1</v>
      </c>
    </row>
    <row r="54" customFormat="false" hidden="false" outlineLevel="0" collapsed="false">
      <c r="A54" s="18" t="inlineStr">
        <is>
          <t xml:space="preserve">1.1.1.1.1.1.2.4.6</t>
        </is>
      </c>
      <c r="B54" s="18" t="inlineStr">
        <is>
          <t xml:space="preserve"/>
        </is>
      </c>
      <c r="C54" s="22" t="inlineStr">
        <is>
          <t xml:space="preserve">Щит силовой (в соответствии со схемой)_ / МЭЛ</t>
        </is>
      </c>
      <c r="D54" s="7" t="inlineStr">
        <is>
          <t xml:space="preserve"/>
        </is>
      </c>
      <c r="E54" s="7" t="inlineStr">
        <is>
          <t xml:space="preserve">ЩАО1.1 ЩРн-18-350х300х120-IP31 mb11-18n EKF</t>
        </is>
      </c>
      <c r="F54" s="7" t="inlineStr">
        <is>
          <t xml:space="preserve">ШТ</t>
        </is>
      </c>
      <c r="G54" s="7" t="inlineStr">
        <is>
          <t xml:space="preserve">1</t>
        </is>
      </c>
      <c r="H54" s="8" t="n">
        <v>1</v>
      </c>
      <c r="I54" s="23" t="n" hidden="false">
        <v>1</v>
      </c>
      <c r="J54" s="19" t="n" hidden="false">
        <v/>
      </c>
      <c r="K54" s="19" t="n" hidden="false">
        <f>I54+J54</f>
        <v>1</v>
      </c>
      <c r="L54" s="19" t="n" hidden="false">
        <f>ROUND(H54*I54,2)</f>
        <v>1</v>
      </c>
      <c r="M54" s="19" t="n" hidden="false">
        <v/>
      </c>
      <c r="N54" s="19" t="n" hidden="false">
        <f>L54+M54</f>
        <v>1</v>
      </c>
    </row>
    <row r="55" customFormat="false" hidden="false" outlineLevel="0" collapsed="false">
      <c r="A55" s="18" t="inlineStr">
        <is>
          <t xml:space="preserve">1.1.1.1.1.1.2.5</t>
        </is>
      </c>
      <c r="B55" s="18" t="inlineStr">
        <is>
          <t xml:space="preserve"/>
        </is>
      </c>
      <c r="C55" s="18" t="inlineStr">
        <is>
          <t xml:space="preserve">Монтаж щита силового (для СКБ) / 24 модуля</t>
        </is>
      </c>
      <c r="D55" s="7" t="inlineStr">
        <is>
          <t xml:space="preserve"/>
        </is>
      </c>
      <c r="E55" s="7" t="inlineStr">
        <is>
          <t xml:space="preserve"/>
        </is>
      </c>
      <c r="F55" s="7" t="inlineStr">
        <is>
          <t xml:space="preserve">ШТ</t>
        </is>
      </c>
      <c r="G55" s="7" t="inlineStr">
        <is>
          <t xml:space="preserve">1</t>
        </is>
      </c>
      <c r="H55" s="8" t="n">
        <v>4</v>
      </c>
      <c r="I55" s="19" t="n" hidden="false">
        <f>ROUND((L56+L57+L58+L59)/H55,2)</f>
        <v>1</v>
      </c>
      <c r="J55" s="20" t="n" hidden="false">
        <v>20000</v>
      </c>
      <c r="K55" s="19" t="n" hidden="false">
        <f>I55+J55</f>
        <v>20001</v>
      </c>
      <c r="L55" s="19" t="n" hidden="false">
        <f>ROUND(H55*I55,2)</f>
        <v>4</v>
      </c>
      <c r="M55" s="19" t="n" hidden="false">
        <f>ROUND(H55*J55,2)</f>
        <v>80000</v>
      </c>
      <c r="N55" s="19" t="n" hidden="false">
        <f>L55+M55</f>
        <v>80004</v>
      </c>
    </row>
    <row r="56" customFormat="false" hidden="false" outlineLevel="0" collapsed="false">
      <c r="A56" s="18" t="inlineStr">
        <is>
          <t xml:space="preserve">1.1.1.1.1.1.2.5.1</t>
        </is>
      </c>
      <c r="B56" s="18" t="inlineStr">
        <is>
          <t xml:space="preserve"/>
        </is>
      </c>
      <c r="C56" s="22" t="inlineStr">
        <is>
          <t xml:space="preserve">Щит силовой (в соответствии со схемой)_ / МЭЛ</t>
        </is>
      </c>
      <c r="D56" s="7" t="inlineStr">
        <is>
          <t xml:space="preserve"/>
        </is>
      </c>
      <c r="E56" s="7" t="inlineStr">
        <is>
          <t xml:space="preserve">ЩО1.2 ЩРн-24-395х310х120-IP31 EKF</t>
        </is>
      </c>
      <c r="F56" s="7" t="inlineStr">
        <is>
          <t xml:space="preserve">ШТ</t>
        </is>
      </c>
      <c r="G56" s="7" t="inlineStr">
        <is>
          <t xml:space="preserve">1</t>
        </is>
      </c>
      <c r="H56" s="8" t="n">
        <v>1</v>
      </c>
      <c r="I56" s="23" t="n" hidden="false">
        <v>1</v>
      </c>
      <c r="J56" s="19" t="n" hidden="false">
        <v/>
      </c>
      <c r="K56" s="19" t="n" hidden="false">
        <f>I56+J56</f>
        <v>1</v>
      </c>
      <c r="L56" s="19" t="n" hidden="false">
        <f>ROUND(H56*I56,2)</f>
        <v>1</v>
      </c>
      <c r="M56" s="19" t="n" hidden="false">
        <v/>
      </c>
      <c r="N56" s="19" t="n" hidden="false">
        <f>L56+M56</f>
        <v>1</v>
      </c>
    </row>
    <row r="57" customFormat="false" hidden="false" outlineLevel="0" collapsed="false">
      <c r="A57" s="18" t="inlineStr">
        <is>
          <t xml:space="preserve">1.1.1.1.1.1.2.5.2</t>
        </is>
      </c>
      <c r="B57" s="18" t="inlineStr">
        <is>
          <t xml:space="preserve"/>
        </is>
      </c>
      <c r="C57" s="22" t="inlineStr">
        <is>
          <t xml:space="preserve">Щит силовой (в соответствии со схемой)_ / МЭЛ</t>
        </is>
      </c>
      <c r="D57" s="7" t="inlineStr">
        <is>
          <t xml:space="preserve"/>
        </is>
      </c>
      <c r="E57" s="7" t="inlineStr">
        <is>
          <t xml:space="preserve">ЩО1.1 ЩРн-24-395х310х120-IP31 EKF</t>
        </is>
      </c>
      <c r="F57" s="7" t="inlineStr">
        <is>
          <t xml:space="preserve">ШТ</t>
        </is>
      </c>
      <c r="G57" s="7" t="inlineStr">
        <is>
          <t xml:space="preserve">1</t>
        </is>
      </c>
      <c r="H57" s="8" t="n">
        <v>1</v>
      </c>
      <c r="I57" s="23" t="n" hidden="false">
        <v>1</v>
      </c>
      <c r="J57" s="19" t="n" hidden="false">
        <v/>
      </c>
      <c r="K57" s="19" t="n" hidden="false">
        <f>I57+J57</f>
        <v>1</v>
      </c>
      <c r="L57" s="19" t="n" hidden="false">
        <f>ROUND(H57*I57,2)</f>
        <v>1</v>
      </c>
      <c r="M57" s="19" t="n" hidden="false">
        <v/>
      </c>
      <c r="N57" s="19" t="n" hidden="false">
        <f>L57+M57</f>
        <v>1</v>
      </c>
    </row>
    <row r="58" customFormat="false" hidden="false" outlineLevel="0" collapsed="false">
      <c r="A58" s="18" t="inlineStr">
        <is>
          <t xml:space="preserve">1.1.1.1.1.1.2.5.3</t>
        </is>
      </c>
      <c r="B58" s="18" t="inlineStr">
        <is>
          <t xml:space="preserve"/>
        </is>
      </c>
      <c r="C58" s="22" t="inlineStr">
        <is>
          <t xml:space="preserve">Щит силовой (в соответствии со схемой)_ / МЭЛ</t>
        </is>
      </c>
      <c r="D58" s="7" t="inlineStr">
        <is>
          <t xml:space="preserve"/>
        </is>
      </c>
      <c r="E58" s="7" t="inlineStr">
        <is>
          <t xml:space="preserve">ЩО0.1 ЩРн-24-395х310х120-IP54 EKF</t>
        </is>
      </c>
      <c r="F58" s="7" t="inlineStr">
        <is>
          <t xml:space="preserve">ШТ</t>
        </is>
      </c>
      <c r="G58" s="7" t="inlineStr">
        <is>
          <t xml:space="preserve">1</t>
        </is>
      </c>
      <c r="H58" s="8" t="n">
        <v>1</v>
      </c>
      <c r="I58" s="23" t="n" hidden="false">
        <v>1</v>
      </c>
      <c r="J58" s="19" t="n" hidden="false">
        <v/>
      </c>
      <c r="K58" s="19" t="n" hidden="false">
        <f>I58+J58</f>
        <v>1</v>
      </c>
      <c r="L58" s="19" t="n" hidden="false">
        <f>ROUND(H58*I58,2)</f>
        <v>1</v>
      </c>
      <c r="M58" s="19" t="n" hidden="false">
        <v/>
      </c>
      <c r="N58" s="19" t="n" hidden="false">
        <f>L58+M58</f>
        <v>1</v>
      </c>
    </row>
    <row r="59" customFormat="false" hidden="false" outlineLevel="0" collapsed="false">
      <c r="A59" s="18" t="inlineStr">
        <is>
          <t xml:space="preserve">1.1.1.1.1.1.2.5.4</t>
        </is>
      </c>
      <c r="B59" s="18" t="inlineStr">
        <is>
          <t xml:space="preserve"/>
        </is>
      </c>
      <c r="C59" s="22" t="inlineStr">
        <is>
          <t xml:space="preserve">Щит силовой (в соответствии со схемой)_ / МЭЛ</t>
        </is>
      </c>
      <c r="D59" s="7" t="inlineStr">
        <is>
          <t xml:space="preserve"/>
        </is>
      </c>
      <c r="E59" s="7" t="inlineStr">
        <is>
          <t xml:space="preserve">ЩО1.3 ЩРн-24-395х310х120-IP31 EKF</t>
        </is>
      </c>
      <c r="F59" s="7" t="inlineStr">
        <is>
          <t xml:space="preserve">ШТ</t>
        </is>
      </c>
      <c r="G59" s="7" t="inlineStr">
        <is>
          <t xml:space="preserve">1</t>
        </is>
      </c>
      <c r="H59" s="8" t="n">
        <v>1</v>
      </c>
      <c r="I59" s="23" t="n" hidden="false">
        <v>1</v>
      </c>
      <c r="J59" s="19" t="n" hidden="false">
        <v/>
      </c>
      <c r="K59" s="19" t="n" hidden="false">
        <f>I59+J59</f>
        <v>1</v>
      </c>
      <c r="L59" s="19" t="n" hidden="false">
        <f>ROUND(H59*I59,2)</f>
        <v>1</v>
      </c>
      <c r="M59" s="19" t="n" hidden="false">
        <v/>
      </c>
      <c r="N59" s="19" t="n" hidden="false">
        <f>L59+M59</f>
        <v>1</v>
      </c>
    </row>
    <row r="60" customFormat="false" hidden="false" outlineLevel="0" collapsed="false">
      <c r="A60" s="14" t="inlineStr">
        <is>
          <t xml:space="preserve">1.1.1.1.1.1.3</t>
        </is>
      </c>
      <c r="B60" s="14" t="inlineStr">
        <is>
          <t xml:space="preserve"/>
        </is>
      </c>
      <c r="C60" s="14" t="inlineStr">
        <is>
          <t xml:space="preserve">Прокладка кабеля</t>
        </is>
      </c>
      <c r="D60" s="6" t="inlineStr">
        <is>
          <t xml:space="preserve"/>
        </is>
      </c>
      <c r="E60" s="6" t="inlineStr">
        <is>
          <t xml:space="preserve"/>
        </is>
      </c>
      <c r="F60" s="6" t="inlineStr">
        <is>
          <t xml:space="preserve"/>
        </is>
      </c>
      <c r="G60" s="6" t="inlineStr">
        <is>
          <t xml:space="preserve"/>
        </is>
      </c>
      <c r="H60" s="15" t="n">
        <v/>
      </c>
      <c r="I60" s="16" t="n" hidden="false">
        <v/>
      </c>
      <c r="J60" s="16" t="n" hidden="false">
        <v/>
      </c>
      <c r="K60" s="16" t="n" hidden="false">
        <v/>
      </c>
      <c r="L60" s="16" t="n" hidden="false">
        <f>L61+L64+L66+L69+L76+L80+L83+L85+L88+L95+L99+L103+L106+L109+L115+L118+L122</f>
        <v>3165430.1</v>
      </c>
      <c r="M60" s="16" t="n" hidden="false">
        <f>M61+M64+M66+M69+M76+M80+M83+M85+M88+M95+M99+M103+M106+M109+M115+M118+M122</f>
        <v>9065215</v>
      </c>
      <c r="N60" s="16" t="n" hidden="false">
        <f>N61+N64+N66+N69+N76+N80+N83+N85+N88+N95+N99+N103+N106+N109+N115+N118+N122</f>
        <v>12230645.1</v>
      </c>
    </row>
    <row r="61" customFormat="false" hidden="false" outlineLevel="0" collapsed="false">
      <c r="A61" s="18" t="inlineStr">
        <is>
          <t xml:space="preserve">1.1.1.1.1.1.3.1</t>
        </is>
      </c>
      <c r="B61" s="18" t="inlineStr">
        <is>
          <t xml:space="preserve"/>
        </is>
      </c>
      <c r="C61" s="18" t="inlineStr">
        <is>
          <t xml:space="preserve">Затяжка кабеля, провода в трубу / 1,5-6 мм</t>
        </is>
      </c>
      <c r="D61" s="7" t="inlineStr">
        <is>
          <t xml:space="preserve">Выгружается из БО по объектам BIM-КЦ</t>
        </is>
      </c>
      <c r="E61" s="7" t="inlineStr">
        <is>
          <t xml:space="preserve">Поставщики: ООО "Богословский кабельный завод", Акционерное общество "Электрокабель" Кольчугинский завод"</t>
        </is>
      </c>
      <c r="F61" s="7" t="inlineStr">
        <is>
          <t xml:space="preserve">ПОГ М</t>
        </is>
      </c>
      <c r="G61" s="7" t="inlineStr">
        <is>
          <t xml:space="preserve">1</t>
        </is>
      </c>
      <c r="H61" s="8" t="n">
        <v>858</v>
      </c>
      <c r="I61" s="19" t="n" hidden="false">
        <f>ROUND((L62+L63)/H61,2)</f>
        <v>62.93</v>
      </c>
      <c r="J61" s="20" t="n" hidden="false">
        <v>235</v>
      </c>
      <c r="K61" s="19" t="n" hidden="false">
        <f>I61+J61</f>
        <v>297.93</v>
      </c>
      <c r="L61" s="19" t="n" hidden="false">
        <f>ROUND(H61*I61,2)</f>
        <v>53993.94</v>
      </c>
      <c r="M61" s="19" t="n" hidden="false">
        <f>ROUND(H61*J61,2)</f>
        <v>201630</v>
      </c>
      <c r="N61" s="19" t="n" hidden="false">
        <f>L61+M61</f>
        <v>255623.94</v>
      </c>
    </row>
    <row r="62" customFormat="false" hidden="false" outlineLevel="0" collapsed="false">
      <c r="A62" s="18" t="inlineStr">
        <is>
          <t xml:space="preserve">1.1.1.1.1.1.3.1.1</t>
        </is>
      </c>
      <c r="B62" s="18" t="inlineStr">
        <is>
          <t xml:space="preserve"/>
        </is>
      </c>
      <c r="C62" s="22" t="inlineStr">
        <is>
          <t xml:space="preserve">Кабель силовой ВВГнг(A)-FRLS 3х1,5мм2, 660В</t>
        </is>
      </c>
      <c r="D62" s="7" t="inlineStr">
        <is>
          <t xml:space="preserve"/>
        </is>
      </c>
      <c r="E62" s="7" t="inlineStr">
        <is>
          <t xml:space="preserve">ЭО</t>
        </is>
      </c>
      <c r="F62" s="7" t="inlineStr">
        <is>
          <t xml:space="preserve">М</t>
        </is>
      </c>
      <c r="G62" s="7" t="inlineStr">
        <is>
          <t xml:space="preserve">1</t>
        </is>
      </c>
      <c r="H62" s="8" t="n">
        <v>628</v>
      </c>
      <c r="I62" s="23" t="n" hidden="false">
        <v>64</v>
      </c>
      <c r="J62" s="19" t="n" hidden="false">
        <v/>
      </c>
      <c r="K62" s="19" t="n" hidden="false">
        <f>I62+J62</f>
        <v>64</v>
      </c>
      <c r="L62" s="19" t="n" hidden="false">
        <f>ROUND(H62*I62,2)</f>
        <v>40192</v>
      </c>
      <c r="M62" s="19" t="n" hidden="false">
        <v/>
      </c>
      <c r="N62" s="19" t="n" hidden="false">
        <f>L62+M62</f>
        <v>40192</v>
      </c>
    </row>
    <row r="63" customFormat="false" hidden="false" outlineLevel="0" collapsed="false">
      <c r="A63" s="18" t="inlineStr">
        <is>
          <t xml:space="preserve">1.1.1.1.1.1.3.1.2</t>
        </is>
      </c>
      <c r="B63" s="18" t="inlineStr">
        <is>
          <t xml:space="preserve"/>
        </is>
      </c>
      <c r="C63" s="22" t="inlineStr">
        <is>
          <t xml:space="preserve">Кабель силовой ВВГнг(A)-LSLTx 3х1,5мм2, 1000В</t>
        </is>
      </c>
      <c r="D63" s="7" t="inlineStr">
        <is>
          <t xml:space="preserve"/>
        </is>
      </c>
      <c r="E63" s="7" t="inlineStr">
        <is>
          <t xml:space="preserve">ЭО</t>
        </is>
      </c>
      <c r="F63" s="7" t="inlineStr">
        <is>
          <t xml:space="preserve">М</t>
        </is>
      </c>
      <c r="G63" s="7" t="inlineStr">
        <is>
          <t xml:space="preserve">1</t>
        </is>
      </c>
      <c r="H63" s="8" t="n">
        <v>230</v>
      </c>
      <c r="I63" s="20" t="n" hidden="false">
        <v>60</v>
      </c>
      <c r="J63" s="19" t="n" hidden="false">
        <v/>
      </c>
      <c r="K63" s="19" t="n" hidden="false">
        <f>I63+J63</f>
        <v>60</v>
      </c>
      <c r="L63" s="19" t="n" hidden="false">
        <f>ROUND(H63*I63,2)</f>
        <v>13800</v>
      </c>
      <c r="M63" s="19" t="n" hidden="false">
        <v/>
      </c>
      <c r="N63" s="19" t="n" hidden="false">
        <f>L63+M63</f>
        <v>13800</v>
      </c>
    </row>
    <row r="64" customFormat="false" hidden="false" outlineLevel="0" collapsed="false">
      <c r="A64" s="18" t="inlineStr">
        <is>
          <t xml:space="preserve">1.1.1.1.1.1.3.2</t>
        </is>
      </c>
      <c r="B64" s="18" t="inlineStr">
        <is>
          <t xml:space="preserve"/>
        </is>
      </c>
      <c r="C64" s="18" t="inlineStr">
        <is>
          <t xml:space="preserve">Затяжка кабеля, провода в трубу / 1,5-6 мм</t>
        </is>
      </c>
      <c r="D64" s="7" t="inlineStr">
        <is>
          <t xml:space="preserve">Выгружается из БО по объектам BIM-КЦ</t>
        </is>
      </c>
      <c r="E64" s="7" t="inlineStr">
        <is>
          <t xml:space="preserve">ЭМ
Поставщики: ООО "Богословский кабельный завод", Акционерное общество "Электрокабель" Кольчугинский завод"</t>
        </is>
      </c>
      <c r="F64" s="7" t="inlineStr">
        <is>
          <t xml:space="preserve">ПОГ М</t>
        </is>
      </c>
      <c r="G64" s="7" t="inlineStr">
        <is>
          <t xml:space="preserve">1</t>
        </is>
      </c>
      <c r="H64" s="8" t="n">
        <v>100</v>
      </c>
      <c r="I64" s="19" t="n" hidden="false">
        <f>ROUND((L65)/H64,2)</f>
        <v>64</v>
      </c>
      <c r="J64" s="20" t="n" hidden="false">
        <v>235</v>
      </c>
      <c r="K64" s="19" t="n" hidden="false">
        <f>I64+J64</f>
        <v>299</v>
      </c>
      <c r="L64" s="19" t="n" hidden="false">
        <f>ROUND(H64*I64,2)</f>
        <v>6400</v>
      </c>
      <c r="M64" s="19" t="n" hidden="false">
        <f>ROUND(H64*J64,2)</f>
        <v>23500</v>
      </c>
      <c r="N64" s="19" t="n" hidden="false">
        <f>L64+M64</f>
        <v>29900</v>
      </c>
    </row>
    <row r="65" customFormat="false" hidden="false" outlineLevel="0" collapsed="false">
      <c r="A65" s="18" t="inlineStr">
        <is>
          <t xml:space="preserve">1.1.1.1.1.1.3.2.1</t>
        </is>
      </c>
      <c r="B65" s="18" t="inlineStr">
        <is>
          <t xml:space="preserve"/>
        </is>
      </c>
      <c r="C65" s="22" t="inlineStr">
        <is>
          <t xml:space="preserve">Кабель силовой ВВГнг(A)-FRLS 3х1,5мм2, 660В</t>
        </is>
      </c>
      <c r="D65" s="7" t="inlineStr">
        <is>
          <t xml:space="preserve"/>
        </is>
      </c>
      <c r="E65" s="7" t="inlineStr">
        <is>
          <t xml:space="preserve">FRLSLTX</t>
        </is>
      </c>
      <c r="F65" s="7" t="inlineStr">
        <is>
          <t xml:space="preserve">М</t>
        </is>
      </c>
      <c r="G65" s="7" t="inlineStr">
        <is>
          <t xml:space="preserve">1</t>
        </is>
      </c>
      <c r="H65" s="8" t="n">
        <v>100</v>
      </c>
      <c r="I65" s="23" t="n" hidden="false">
        <v>64</v>
      </c>
      <c r="J65" s="19" t="n" hidden="false">
        <v/>
      </c>
      <c r="K65" s="19" t="n" hidden="false">
        <f>I65+J65</f>
        <v>64</v>
      </c>
      <c r="L65" s="19" t="n" hidden="false">
        <f>ROUND(H65*I65,2)</f>
        <v>6400</v>
      </c>
      <c r="M65" s="19" t="n" hidden="false">
        <v/>
      </c>
      <c r="N65" s="19" t="n" hidden="false">
        <f>L65+M65</f>
        <v>6400</v>
      </c>
    </row>
    <row r="66" customFormat="false" hidden="false" outlineLevel="0" collapsed="false">
      <c r="A66" s="18" t="inlineStr">
        <is>
          <t xml:space="preserve">1.1.1.1.1.1.3.3</t>
        </is>
      </c>
      <c r="B66" s="18" t="inlineStr">
        <is>
          <t xml:space="preserve"/>
        </is>
      </c>
      <c r="C66" s="18" t="inlineStr">
        <is>
          <t xml:space="preserve">Затяжка кабеля, провода в трубу / 7-17 мм</t>
        </is>
      </c>
      <c r="D66" s="7" t="inlineStr">
        <is>
          <t xml:space="preserve">Выгружается из БО по объектам BIM-КЦ</t>
        </is>
      </c>
      <c r="E66" s="7" t="inlineStr">
        <is>
          <t xml:space="preserve">Поставщики: ООО "Богословский кабельный завод", Акционерное общество "Электрокабель" Кольчугинский завод"</t>
        </is>
      </c>
      <c r="F66" s="7" t="inlineStr">
        <is>
          <t xml:space="preserve">ПОГ М</t>
        </is>
      </c>
      <c r="G66" s="7" t="inlineStr">
        <is>
          <t xml:space="preserve">1</t>
        </is>
      </c>
      <c r="H66" s="8" t="n">
        <v>1138</v>
      </c>
      <c r="I66" s="19" t="n" hidden="false">
        <f>ROUND((L67+L68)/H66,2)</f>
        <v>69.77</v>
      </c>
      <c r="J66" s="20" t="n" hidden="false">
        <v>290</v>
      </c>
      <c r="K66" s="19" t="n" hidden="false">
        <f>I66+J66</f>
        <v>359.77</v>
      </c>
      <c r="L66" s="19" t="n" hidden="false">
        <f>ROUND(H66*I66,2)</f>
        <v>79398.26</v>
      </c>
      <c r="M66" s="19" t="n" hidden="false">
        <f>ROUND(H66*J66,2)</f>
        <v>330020</v>
      </c>
      <c r="N66" s="19" t="n" hidden="false">
        <f>L66+M66</f>
        <v>409418.26</v>
      </c>
    </row>
    <row r="67" customFormat="false" hidden="false" outlineLevel="0" collapsed="false">
      <c r="A67" s="18" t="inlineStr">
        <is>
          <t xml:space="preserve">1.1.1.1.1.1.3.3.1</t>
        </is>
      </c>
      <c r="B67" s="18" t="inlineStr">
        <is>
          <t xml:space="preserve"/>
        </is>
      </c>
      <c r="C67" s="22" t="inlineStr">
        <is>
          <t xml:space="preserve">Кабель силовой ВВГнг(A)-FRLS 3х2,5мм2, 660В</t>
        </is>
      </c>
      <c r="D67" s="7" t="inlineStr">
        <is>
          <t xml:space="preserve"/>
        </is>
      </c>
      <c r="E67" s="7" t="inlineStr">
        <is>
          <t xml:space="preserve">ЭО</t>
        </is>
      </c>
      <c r="F67" s="7" t="inlineStr">
        <is>
          <t xml:space="preserve">М</t>
        </is>
      </c>
      <c r="G67" s="7" t="inlineStr">
        <is>
          <t xml:space="preserve">1</t>
        </is>
      </c>
      <c r="H67" s="8" t="n">
        <v>85</v>
      </c>
      <c r="I67" s="23" t="n" hidden="false">
        <v>107.26</v>
      </c>
      <c r="J67" s="19" t="n" hidden="false">
        <v/>
      </c>
      <c r="K67" s="19" t="n" hidden="false">
        <f>I67+J67</f>
        <v>107.26</v>
      </c>
      <c r="L67" s="19" t="n" hidden="false">
        <f>ROUND(H67*I67,2)</f>
        <v>9117.1</v>
      </c>
      <c r="M67" s="19" t="n" hidden="false">
        <v/>
      </c>
      <c r="N67" s="19" t="n" hidden="false">
        <f>L67+M67</f>
        <v>9117.1</v>
      </c>
    </row>
    <row r="68" customFormat="false" hidden="false" outlineLevel="0" collapsed="false">
      <c r="A68" s="18" t="inlineStr">
        <is>
          <t xml:space="preserve">1.1.1.1.1.1.3.3.2</t>
        </is>
      </c>
      <c r="B68" s="18" t="inlineStr">
        <is>
          <t xml:space="preserve"/>
        </is>
      </c>
      <c r="C68" s="22" t="inlineStr">
        <is>
          <t xml:space="preserve">Кабель силовой ВВГнг(A)-LSLTx 3х2,5мм2, 660В</t>
        </is>
      </c>
      <c r="D68" s="7" t="inlineStr">
        <is>
          <t xml:space="preserve"/>
        </is>
      </c>
      <c r="E68" s="7" t="inlineStr">
        <is>
          <t xml:space="preserve">ЭО</t>
        </is>
      </c>
      <c r="F68" s="7" t="inlineStr">
        <is>
          <t xml:space="preserve">М</t>
        </is>
      </c>
      <c r="G68" s="7" t="inlineStr">
        <is>
          <t xml:space="preserve">1</t>
        </is>
      </c>
      <c r="H68" s="8" t="n">
        <v>1053</v>
      </c>
      <c r="I68" s="23" t="n" hidden="false">
        <v>66.74</v>
      </c>
      <c r="J68" s="19" t="n" hidden="false">
        <v/>
      </c>
      <c r="K68" s="19" t="n" hidden="false">
        <f>I68+J68</f>
        <v>66.74</v>
      </c>
      <c r="L68" s="19" t="n" hidden="false">
        <f>ROUND(H68*I68,2)</f>
        <v>70277.22</v>
      </c>
      <c r="M68" s="19" t="n" hidden="false">
        <v/>
      </c>
      <c r="N68" s="19" t="n" hidden="false">
        <f>L68+M68</f>
        <v>70277.22</v>
      </c>
    </row>
    <row r="69" customFormat="false" hidden="false" outlineLevel="0" collapsed="false">
      <c r="A69" s="18" t="inlineStr">
        <is>
          <t xml:space="preserve">1.1.1.1.1.1.3.4</t>
        </is>
      </c>
      <c r="B69" s="18" t="inlineStr">
        <is>
          <t xml:space="preserve"/>
        </is>
      </c>
      <c r="C69" s="18" t="inlineStr">
        <is>
          <t xml:space="preserve">Затяжка кабеля, провода в трубу / 7-17 мм</t>
        </is>
      </c>
      <c r="D69" s="7" t="inlineStr">
        <is>
          <t xml:space="preserve">Выгружается из БО по объектам BIM-КЦ</t>
        </is>
      </c>
      <c r="E69" s="7" t="inlineStr">
        <is>
          <t xml:space="preserve">ЭМ
Поставщики: ООО "Богословский кабельный завод", Акционерное общество "Электрокабель" Кольчугинский завод"</t>
        </is>
      </c>
      <c r="F69" s="7" t="inlineStr">
        <is>
          <t xml:space="preserve">ПОГ М</t>
        </is>
      </c>
      <c r="G69" s="7" t="inlineStr">
        <is>
          <t xml:space="preserve">1</t>
        </is>
      </c>
      <c r="H69" s="8" t="n">
        <v>5000</v>
      </c>
      <c r="I69" s="19" t="n" hidden="false">
        <f>ROUND((L70+L71+L72+L73+L74+L75)/H69,2)</f>
        <v>95.58</v>
      </c>
      <c r="J69" s="20" t="n" hidden="false">
        <v>290</v>
      </c>
      <c r="K69" s="19" t="n" hidden="false">
        <f>I69+J69</f>
        <v>385.58</v>
      </c>
      <c r="L69" s="19" t="n" hidden="false">
        <f>ROUND(H69*I69,2)</f>
        <v>477900</v>
      </c>
      <c r="M69" s="19" t="n" hidden="false">
        <f>ROUND(H69*J69,2)</f>
        <v>1450000</v>
      </c>
      <c r="N69" s="19" t="n" hidden="false">
        <f>L69+M69</f>
        <v>1927900</v>
      </c>
    </row>
    <row r="70" customFormat="false" hidden="false" outlineLevel="0" collapsed="false">
      <c r="A70" s="18" t="inlineStr">
        <is>
          <t xml:space="preserve">1.1.1.1.1.1.3.4.1</t>
        </is>
      </c>
      <c r="B70" s="18" t="inlineStr">
        <is>
          <t xml:space="preserve"/>
        </is>
      </c>
      <c r="C70" s="22" t="inlineStr">
        <is>
          <t xml:space="preserve">Кабель силовой ВВГнг(A)-LSLTx 5х2,5мм2, 660В</t>
        </is>
      </c>
      <c r="D70" s="7" t="inlineStr">
        <is>
          <t xml:space="preserve"/>
        </is>
      </c>
      <c r="E70" s="7" t="inlineStr">
        <is>
          <t xml:space="preserve"/>
        </is>
      </c>
      <c r="F70" s="7" t="inlineStr">
        <is>
          <t xml:space="preserve">М</t>
        </is>
      </c>
      <c r="G70" s="7" t="inlineStr">
        <is>
          <t xml:space="preserve">1</t>
        </is>
      </c>
      <c r="H70" s="8" t="n">
        <v>100</v>
      </c>
      <c r="I70" s="23" t="n" hidden="false">
        <v>153.21</v>
      </c>
      <c r="J70" s="19" t="n" hidden="false">
        <v/>
      </c>
      <c r="K70" s="19" t="n" hidden="false">
        <f>I70+J70</f>
        <v>153.21</v>
      </c>
      <c r="L70" s="19" t="n" hidden="false">
        <f>ROUND(H70*I70,2)</f>
        <v>15321</v>
      </c>
      <c r="M70" s="19" t="n" hidden="false">
        <v/>
      </c>
      <c r="N70" s="19" t="n" hidden="false">
        <f>L70+M70</f>
        <v>15321</v>
      </c>
    </row>
    <row r="71" customFormat="false" hidden="false" outlineLevel="0" collapsed="false">
      <c r="A71" s="18" t="inlineStr">
        <is>
          <t xml:space="preserve">1.1.1.1.1.1.3.4.2</t>
        </is>
      </c>
      <c r="B71" s="18" t="inlineStr">
        <is>
          <t xml:space="preserve"/>
        </is>
      </c>
      <c r="C71" s="22" t="inlineStr">
        <is>
          <t xml:space="preserve">Кабель силовой ВВГнг(A)-FRLSLTx 3х4мм2, 660В</t>
        </is>
      </c>
      <c r="D71" s="7" t="inlineStr">
        <is>
          <t xml:space="preserve"/>
        </is>
      </c>
      <c r="E71" s="7" t="inlineStr">
        <is>
          <t xml:space="preserve"/>
        </is>
      </c>
      <c r="F71" s="7" t="inlineStr">
        <is>
          <t xml:space="preserve">М</t>
        </is>
      </c>
      <c r="G71" s="7" t="inlineStr">
        <is>
          <t xml:space="preserve">1</t>
        </is>
      </c>
      <c r="H71" s="8" t="n">
        <v>100</v>
      </c>
      <c r="I71" s="23" t="n" hidden="false">
        <v>199.59</v>
      </c>
      <c r="J71" s="19" t="n" hidden="false">
        <v/>
      </c>
      <c r="K71" s="19" t="n" hidden="false">
        <f>I71+J71</f>
        <v>199.59</v>
      </c>
      <c r="L71" s="19" t="n" hidden="false">
        <f>ROUND(H71*I71,2)</f>
        <v>19959</v>
      </c>
      <c r="M71" s="19" t="n" hidden="false">
        <v/>
      </c>
      <c r="N71" s="19" t="n" hidden="false">
        <f>L71+M71</f>
        <v>19959</v>
      </c>
    </row>
    <row r="72" customFormat="false" hidden="false" outlineLevel="0" collapsed="false">
      <c r="A72" s="18" t="inlineStr">
        <is>
          <t xml:space="preserve">1.1.1.1.1.1.3.4.3</t>
        </is>
      </c>
      <c r="B72" s="18" t="inlineStr">
        <is>
          <t xml:space="preserve"/>
        </is>
      </c>
      <c r="C72" s="22" t="inlineStr">
        <is>
          <t xml:space="preserve">Кабель силовой ВВГнг(A)-FRLSLTx 5х2,5мм2, 660В</t>
        </is>
      </c>
      <c r="D72" s="7" t="inlineStr">
        <is>
          <t xml:space="preserve"/>
        </is>
      </c>
      <c r="E72" s="7" t="inlineStr">
        <is>
          <t xml:space="preserve"/>
        </is>
      </c>
      <c r="F72" s="7" t="inlineStr">
        <is>
          <t xml:space="preserve">М</t>
        </is>
      </c>
      <c r="G72" s="7" t="inlineStr">
        <is>
          <t xml:space="preserve">1</t>
        </is>
      </c>
      <c r="H72" s="8" t="n">
        <v>300</v>
      </c>
      <c r="I72" s="23" t="n" hidden="false">
        <v>158.06</v>
      </c>
      <c r="J72" s="19" t="n" hidden="false">
        <v/>
      </c>
      <c r="K72" s="19" t="n" hidden="false">
        <f>I72+J72</f>
        <v>158.06</v>
      </c>
      <c r="L72" s="19" t="n" hidden="false">
        <f>ROUND(H72*I72,2)</f>
        <v>47418</v>
      </c>
      <c r="M72" s="19" t="n" hidden="false">
        <v/>
      </c>
      <c r="N72" s="19" t="n" hidden="false">
        <f>L72+M72</f>
        <v>47418</v>
      </c>
    </row>
    <row r="73" customFormat="false" hidden="false" outlineLevel="0" collapsed="false">
      <c r="A73" s="18" t="inlineStr">
        <is>
          <t xml:space="preserve">1.1.1.1.1.1.3.4.4</t>
        </is>
      </c>
      <c r="B73" s="18" t="inlineStr">
        <is>
          <t xml:space="preserve"/>
        </is>
      </c>
      <c r="C73" s="22" t="inlineStr">
        <is>
          <t xml:space="preserve">Кабель силовой ВВГнг(A)-LSLTx 3х2,5мм2, 660В</t>
        </is>
      </c>
      <c r="D73" s="7" t="inlineStr">
        <is>
          <t xml:space="preserve"/>
        </is>
      </c>
      <c r="E73" s="7" t="inlineStr">
        <is>
          <t xml:space="preserve"/>
        </is>
      </c>
      <c r="F73" s="7" t="inlineStr">
        <is>
          <t xml:space="preserve">М</t>
        </is>
      </c>
      <c r="G73" s="7" t="inlineStr">
        <is>
          <t xml:space="preserve">1</t>
        </is>
      </c>
      <c r="H73" s="8" t="n">
        <v>3200</v>
      </c>
      <c r="I73" s="23" t="n" hidden="false">
        <v>66.74</v>
      </c>
      <c r="J73" s="19" t="n" hidden="false">
        <v/>
      </c>
      <c r="K73" s="19" t="n" hidden="false">
        <f>I73+J73</f>
        <v>66.74</v>
      </c>
      <c r="L73" s="19" t="n" hidden="false">
        <f>ROUND(H73*I73,2)</f>
        <v>213568</v>
      </c>
      <c r="M73" s="19" t="n" hidden="false">
        <v/>
      </c>
      <c r="N73" s="19" t="n" hidden="false">
        <f>L73+M73</f>
        <v>213568</v>
      </c>
    </row>
    <row r="74" customFormat="false" hidden="false" outlineLevel="0" collapsed="false">
      <c r="A74" s="18" t="inlineStr">
        <is>
          <t xml:space="preserve">1.1.1.1.1.1.3.4.5</t>
        </is>
      </c>
      <c r="B74" s="18" t="inlineStr">
        <is>
          <t xml:space="preserve"/>
        </is>
      </c>
      <c r="C74" s="22" t="inlineStr">
        <is>
          <t xml:space="preserve">Кабель силовой ВВГнг(A)-LSLTx 3х4мм2, 1000В</t>
        </is>
      </c>
      <c r="D74" s="7" t="inlineStr">
        <is>
          <t xml:space="preserve"/>
        </is>
      </c>
      <c r="E74" s="7" t="inlineStr">
        <is>
          <t xml:space="preserve"/>
        </is>
      </c>
      <c r="F74" s="7" t="inlineStr">
        <is>
          <t xml:space="preserve">М</t>
        </is>
      </c>
      <c r="G74" s="7" t="inlineStr">
        <is>
          <t xml:space="preserve">1</t>
        </is>
      </c>
      <c r="H74" s="8" t="n">
        <v>700</v>
      </c>
      <c r="I74" s="20" t="n" hidden="false">
        <v>183</v>
      </c>
      <c r="J74" s="19" t="n" hidden="false">
        <v/>
      </c>
      <c r="K74" s="19" t="n" hidden="false">
        <f>I74+J74</f>
        <v>183</v>
      </c>
      <c r="L74" s="19" t="n" hidden="false">
        <f>ROUND(H74*I74,2)</f>
        <v>128100</v>
      </c>
      <c r="M74" s="19" t="n" hidden="false">
        <v/>
      </c>
      <c r="N74" s="19" t="n" hidden="false">
        <f>L74+M74</f>
        <v>128100</v>
      </c>
    </row>
    <row r="75" customFormat="false" hidden="false" outlineLevel="0" collapsed="false">
      <c r="A75" s="18" t="inlineStr">
        <is>
          <t xml:space="preserve">1.1.1.1.1.1.3.4.6</t>
        </is>
      </c>
      <c r="B75" s="18" t="inlineStr">
        <is>
          <t xml:space="preserve"/>
        </is>
      </c>
      <c r="C75" s="22" t="inlineStr">
        <is>
          <t xml:space="preserve">Кабель силовой ВВГнг(A)-LSLTx 5х1,5мм2, 660В</t>
        </is>
      </c>
      <c r="D75" s="7" t="inlineStr">
        <is>
          <t xml:space="preserve"/>
        </is>
      </c>
      <c r="E75" s="7" t="inlineStr">
        <is>
          <t xml:space="preserve"/>
        </is>
      </c>
      <c r="F75" s="7" t="inlineStr">
        <is>
          <t xml:space="preserve">М</t>
        </is>
      </c>
      <c r="G75" s="7" t="inlineStr">
        <is>
          <t xml:space="preserve">1</t>
        </is>
      </c>
      <c r="H75" s="8" t="n">
        <v>600</v>
      </c>
      <c r="I75" s="23" t="n" hidden="false">
        <v>89.24</v>
      </c>
      <c r="J75" s="19" t="n" hidden="false">
        <v/>
      </c>
      <c r="K75" s="19" t="n" hidden="false">
        <f>I75+J75</f>
        <v>89.24</v>
      </c>
      <c r="L75" s="19" t="n" hidden="false">
        <f>ROUND(H75*I75,2)</f>
        <v>53544</v>
      </c>
      <c r="M75" s="19" t="n" hidden="false">
        <v/>
      </c>
      <c r="N75" s="19" t="n" hidden="false">
        <f>L75+M75</f>
        <v>53544</v>
      </c>
    </row>
    <row r="76" customFormat="false" hidden="false" outlineLevel="0" collapsed="false">
      <c r="A76" s="18" t="inlineStr">
        <is>
          <t xml:space="preserve">1.1.1.1.1.1.3.5</t>
        </is>
      </c>
      <c r="B76" s="18" t="inlineStr">
        <is>
          <t xml:space="preserve"/>
        </is>
      </c>
      <c r="C76" s="18" t="inlineStr">
        <is>
          <t xml:space="preserve">Затяжка кабеля, провода в трубу / 18-39 мм</t>
        </is>
      </c>
      <c r="D76" s="7" t="inlineStr">
        <is>
          <t xml:space="preserve">Выгружается из БО по объектам BIM-КЦ</t>
        </is>
      </c>
      <c r="E76" s="7" t="inlineStr">
        <is>
          <t xml:space="preserve">Поставщики: ООО "Богословский кабельный завод", Акционерное общество "Электрокабель" Кольчугинский завод"</t>
        </is>
      </c>
      <c r="F76" s="7" t="inlineStr">
        <is>
          <t xml:space="preserve">ПОГ М</t>
        </is>
      </c>
      <c r="G76" s="7" t="inlineStr">
        <is>
          <t xml:space="preserve">1</t>
        </is>
      </c>
      <c r="H76" s="8" t="n">
        <v>726</v>
      </c>
      <c r="I76" s="19" t="n" hidden="false">
        <f>ROUND((L77+L78+L79)/H76,2)</f>
        <v>200.2</v>
      </c>
      <c r="J76" s="20" t="n" hidden="false">
        <v>450</v>
      </c>
      <c r="K76" s="19" t="n" hidden="false">
        <f>I76+J76</f>
        <v>650.2</v>
      </c>
      <c r="L76" s="19" t="n" hidden="false">
        <f>ROUND(H76*I76,2)</f>
        <v>145345.2</v>
      </c>
      <c r="M76" s="19" t="n" hidden="false">
        <f>ROUND(H76*J76,2)</f>
        <v>326700</v>
      </c>
      <c r="N76" s="19" t="n" hidden="false">
        <f>L76+M76</f>
        <v>472045.2</v>
      </c>
    </row>
    <row r="77" customFormat="false" hidden="false" outlineLevel="0" collapsed="false">
      <c r="A77" s="18" t="inlineStr">
        <is>
          <t xml:space="preserve">1.1.1.1.1.1.3.5.1</t>
        </is>
      </c>
      <c r="B77" s="18" t="inlineStr">
        <is>
          <t xml:space="preserve"/>
        </is>
      </c>
      <c r="C77" s="22" t="inlineStr">
        <is>
          <t xml:space="preserve">Кабель силовой ВВГнг(A)-FRLS 3х6мм2, 660В</t>
        </is>
      </c>
      <c r="D77" s="7" t="inlineStr">
        <is>
          <t xml:space="preserve"/>
        </is>
      </c>
      <c r="E77" s="7" t="inlineStr">
        <is>
          <t xml:space="preserve">FRLSTLX</t>
        </is>
      </c>
      <c r="F77" s="7" t="inlineStr">
        <is>
          <t xml:space="preserve">М</t>
        </is>
      </c>
      <c r="G77" s="7" t="inlineStr">
        <is>
          <t xml:space="preserve">1</t>
        </is>
      </c>
      <c r="H77" s="8" t="n">
        <v>200</v>
      </c>
      <c r="I77" s="23" t="n" hidden="false">
        <v>183.71</v>
      </c>
      <c r="J77" s="19" t="n" hidden="false">
        <v/>
      </c>
      <c r="K77" s="19" t="n" hidden="false">
        <f>I77+J77</f>
        <v>183.71</v>
      </c>
      <c r="L77" s="19" t="n" hidden="false">
        <f>ROUND(H77*I77,2)</f>
        <v>36742</v>
      </c>
      <c r="M77" s="19" t="n" hidden="false">
        <v/>
      </c>
      <c r="N77" s="19" t="n" hidden="false">
        <f>L77+M77</f>
        <v>36742</v>
      </c>
    </row>
    <row r="78" customFormat="false" hidden="false" outlineLevel="0" collapsed="false">
      <c r="A78" s="18" t="inlineStr">
        <is>
          <t xml:space="preserve">1.1.1.1.1.1.3.5.2</t>
        </is>
      </c>
      <c r="B78" s="18" t="inlineStr">
        <is>
          <t xml:space="preserve"/>
        </is>
      </c>
      <c r="C78" s="22" t="inlineStr">
        <is>
          <t xml:space="preserve">Кабель силовой ВВГнг(A)-FRLSLTx 5х4мм2, 660В</t>
        </is>
      </c>
      <c r="D78" s="7" t="inlineStr">
        <is>
          <t xml:space="preserve"/>
        </is>
      </c>
      <c r="E78" s="7" t="inlineStr">
        <is>
          <t xml:space="preserve"/>
        </is>
      </c>
      <c r="F78" s="7" t="inlineStr">
        <is>
          <t xml:space="preserve">М</t>
        </is>
      </c>
      <c r="G78" s="7" t="inlineStr">
        <is>
          <t xml:space="preserve">1</t>
        </is>
      </c>
      <c r="H78" s="8" t="n">
        <v>400</v>
      </c>
      <c r="I78" s="23" t="n" hidden="false">
        <v>140.79</v>
      </c>
      <c r="J78" s="19" t="n" hidden="false">
        <v/>
      </c>
      <c r="K78" s="19" t="n" hidden="false">
        <f>I78+J78</f>
        <v>140.79</v>
      </c>
      <c r="L78" s="19" t="n" hidden="false">
        <f>ROUND(H78*I78,2)</f>
        <v>56316</v>
      </c>
      <c r="M78" s="19" t="n" hidden="false">
        <v/>
      </c>
      <c r="N78" s="19" t="n" hidden="false">
        <f>L78+M78</f>
        <v>56316</v>
      </c>
    </row>
    <row r="79" customFormat="false" hidden="false" outlineLevel="0" collapsed="false">
      <c r="A79" s="18" t="inlineStr">
        <is>
          <t xml:space="preserve">1.1.1.1.1.1.3.5.3</t>
        </is>
      </c>
      <c r="B79" s="18" t="inlineStr">
        <is>
          <t xml:space="preserve"/>
        </is>
      </c>
      <c r="C79" s="22" t="inlineStr">
        <is>
          <t xml:space="preserve">Кабель силовой ВВГнг(A)-LSLTx 5х6мм2, 1000В</t>
        </is>
      </c>
      <c r="D79" s="7" t="inlineStr">
        <is>
          <t xml:space="preserve"/>
        </is>
      </c>
      <c r="E79" s="7" t="inlineStr">
        <is>
          <t xml:space="preserve"/>
        </is>
      </c>
      <c r="F79" s="7" t="inlineStr">
        <is>
          <t xml:space="preserve">М</t>
        </is>
      </c>
      <c r="G79" s="7" t="inlineStr">
        <is>
          <t xml:space="preserve">1</t>
        </is>
      </c>
      <c r="H79" s="8" t="n">
        <v>126</v>
      </c>
      <c r="I79" s="20" t="n" hidden="false">
        <v>415</v>
      </c>
      <c r="J79" s="19" t="n" hidden="false">
        <v/>
      </c>
      <c r="K79" s="19" t="n" hidden="false">
        <f>I79+J79</f>
        <v>415</v>
      </c>
      <c r="L79" s="19" t="n" hidden="false">
        <f>ROUND(H79*I79,2)</f>
        <v>52290</v>
      </c>
      <c r="M79" s="19" t="n" hidden="false">
        <v/>
      </c>
      <c r="N79" s="19" t="n" hidden="false">
        <f>L79+M79</f>
        <v>52290</v>
      </c>
    </row>
    <row r="80" customFormat="false" hidden="false" outlineLevel="0" collapsed="false">
      <c r="A80" s="18" t="inlineStr">
        <is>
          <t xml:space="preserve">1.1.1.1.1.1.3.6</t>
        </is>
      </c>
      <c r="B80" s="18" t="inlineStr">
        <is>
          <t xml:space="preserve"/>
        </is>
      </c>
      <c r="C80" s="18" t="inlineStr">
        <is>
          <t xml:space="preserve">Прокладка кабеля, провода в лотке, металлоконструкциях / 1,5-6 мм</t>
        </is>
      </c>
      <c r="D80" s="7" t="inlineStr">
        <is>
          <t xml:space="preserve">Выгружается из БО по объектам BIM-КЦ</t>
        </is>
      </c>
      <c r="E80" s="7" t="inlineStr">
        <is>
          <t xml:space="preserve">Поставщики: ООО "Богословский кабельный завод", Акционерное общество "Электрокабель" Кольчугинский завод"</t>
        </is>
      </c>
      <c r="F80" s="7" t="inlineStr">
        <is>
          <t xml:space="preserve">М</t>
        </is>
      </c>
      <c r="G80" s="7" t="inlineStr">
        <is>
          <t xml:space="preserve">1</t>
        </is>
      </c>
      <c r="H80" s="8" t="n">
        <v>2019</v>
      </c>
      <c r="I80" s="19" t="n" hidden="false">
        <f>ROUND((L81+L82)/H80,2)</f>
        <v>66.5</v>
      </c>
      <c r="J80" s="20" t="n" hidden="false">
        <v>235</v>
      </c>
      <c r="K80" s="19" t="n" hidden="false">
        <f>I80+J80</f>
        <v>301.5</v>
      </c>
      <c r="L80" s="19" t="n" hidden="false">
        <f>ROUND(H80*I80,2)</f>
        <v>134263.5</v>
      </c>
      <c r="M80" s="19" t="n" hidden="false">
        <f>ROUND(H80*J80,2)</f>
        <v>474465</v>
      </c>
      <c r="N80" s="19" t="n" hidden="false">
        <f>L80+M80</f>
        <v>608728.5</v>
      </c>
    </row>
    <row r="81" customFormat="false" hidden="false" outlineLevel="0" collapsed="false">
      <c r="A81" s="18" t="inlineStr">
        <is>
          <t xml:space="preserve">1.1.1.1.1.1.3.6.1</t>
        </is>
      </c>
      <c r="B81" s="18" t="inlineStr">
        <is>
          <t xml:space="preserve"/>
        </is>
      </c>
      <c r="C81" s="22" t="inlineStr">
        <is>
          <t xml:space="preserve">Кабель силовой ВВГнг(A)-FRLSLTx 3х1,5мм2, 660В</t>
        </is>
      </c>
      <c r="D81" s="7" t="inlineStr">
        <is>
          <t xml:space="preserve"/>
        </is>
      </c>
      <c r="E81" s="7" t="inlineStr">
        <is>
          <t xml:space="preserve"/>
        </is>
      </c>
      <c r="F81" s="7" t="inlineStr">
        <is>
          <t xml:space="preserve">М</t>
        </is>
      </c>
      <c r="G81" s="7" t="inlineStr">
        <is>
          <t xml:space="preserve">1</t>
        </is>
      </c>
      <c r="H81" s="8" t="n">
        <v>1073</v>
      </c>
      <c r="I81" s="23" t="n" hidden="false">
        <v>72.23</v>
      </c>
      <c r="J81" s="19" t="n" hidden="false">
        <v/>
      </c>
      <c r="K81" s="19" t="n" hidden="false">
        <f>I81+J81</f>
        <v>72.23</v>
      </c>
      <c r="L81" s="19" t="n" hidden="false">
        <f>ROUND(H81*I81,2)</f>
        <v>77502.79</v>
      </c>
      <c r="M81" s="19" t="n" hidden="false">
        <v/>
      </c>
      <c r="N81" s="19" t="n" hidden="false">
        <f>L81+M81</f>
        <v>77502.79</v>
      </c>
    </row>
    <row r="82" customFormat="false" hidden="false" outlineLevel="0" collapsed="false">
      <c r="A82" s="18" t="inlineStr">
        <is>
          <t xml:space="preserve">1.1.1.1.1.1.3.6.2</t>
        </is>
      </c>
      <c r="B82" s="18" t="inlineStr">
        <is>
          <t xml:space="preserve"/>
        </is>
      </c>
      <c r="C82" s="22" t="inlineStr">
        <is>
          <t xml:space="preserve">Кабель силовой ВВГнг(A)-LSLTx 3х1,5мм2, 1000В</t>
        </is>
      </c>
      <c r="D82" s="7" t="inlineStr">
        <is>
          <t xml:space="preserve"/>
        </is>
      </c>
      <c r="E82" s="7" t="inlineStr">
        <is>
          <t xml:space="preserve"/>
        </is>
      </c>
      <c r="F82" s="7" t="inlineStr">
        <is>
          <t xml:space="preserve">М</t>
        </is>
      </c>
      <c r="G82" s="7" t="inlineStr">
        <is>
          <t xml:space="preserve">1</t>
        </is>
      </c>
      <c r="H82" s="8" t="n">
        <v>946</v>
      </c>
      <c r="I82" s="20" t="n" hidden="false">
        <v>60</v>
      </c>
      <c r="J82" s="19" t="n" hidden="false">
        <v/>
      </c>
      <c r="K82" s="19" t="n" hidden="false">
        <f>I82+J82</f>
        <v>60</v>
      </c>
      <c r="L82" s="19" t="n" hidden="false">
        <f>ROUND(H82*I82,2)</f>
        <v>56760</v>
      </c>
      <c r="M82" s="19" t="n" hidden="false">
        <v/>
      </c>
      <c r="N82" s="19" t="n" hidden="false">
        <f>L82+M82</f>
        <v>56760</v>
      </c>
    </row>
    <row r="83" customFormat="false" hidden="false" outlineLevel="0" collapsed="false">
      <c r="A83" s="18" t="inlineStr">
        <is>
          <t xml:space="preserve">1.1.1.1.1.1.3.7</t>
        </is>
      </c>
      <c r="B83" s="18" t="inlineStr">
        <is>
          <t xml:space="preserve"/>
        </is>
      </c>
      <c r="C83" s="18" t="inlineStr">
        <is>
          <t xml:space="preserve">Прокладка кабеля, провода в лотке, металлоконструкциях / 1,5-6 мм</t>
        </is>
      </c>
      <c r="D83" s="7" t="inlineStr">
        <is>
          <t xml:space="preserve">Выгружается из БО по объектам BIM-КЦ</t>
        </is>
      </c>
      <c r="E83" s="7" t="inlineStr">
        <is>
          <t xml:space="preserve">ЭМ
Поставщики: ООО "Богословский кабельный завод", Акционерное общество "Электрокабель" Кольчугинский завод"</t>
        </is>
      </c>
      <c r="F83" s="7" t="inlineStr">
        <is>
          <t xml:space="preserve">М</t>
        </is>
      </c>
      <c r="G83" s="7" t="inlineStr">
        <is>
          <t xml:space="preserve">1</t>
        </is>
      </c>
      <c r="H83" s="8" t="n">
        <v>50</v>
      </c>
      <c r="I83" s="19" t="n" hidden="false">
        <f>ROUND((L84)/H83,2)</f>
        <v>72.23</v>
      </c>
      <c r="J83" s="20" t="n" hidden="false">
        <v>235</v>
      </c>
      <c r="K83" s="19" t="n" hidden="false">
        <f>I83+J83</f>
        <v>307.23</v>
      </c>
      <c r="L83" s="19" t="n" hidden="false">
        <f>ROUND(H83*I83,2)</f>
        <v>3611.5</v>
      </c>
      <c r="M83" s="19" t="n" hidden="false">
        <f>ROUND(H83*J83,2)</f>
        <v>11750</v>
      </c>
      <c r="N83" s="19" t="n" hidden="false">
        <f>L83+M83</f>
        <v>15361.5</v>
      </c>
    </row>
    <row r="84" customFormat="false" hidden="false" outlineLevel="0" collapsed="false">
      <c r="A84" s="18" t="inlineStr">
        <is>
          <t xml:space="preserve">1.1.1.1.1.1.3.7.1</t>
        </is>
      </c>
      <c r="B84" s="18" t="inlineStr">
        <is>
          <t xml:space="preserve"/>
        </is>
      </c>
      <c r="C84" s="22" t="inlineStr">
        <is>
          <t xml:space="preserve">Кабель силовой ВВГнг(A)-FRLSLTx 3х1,5мм2, 660В</t>
        </is>
      </c>
      <c r="D84" s="7" t="inlineStr">
        <is>
          <t xml:space="preserve"/>
        </is>
      </c>
      <c r="E84" s="7" t="inlineStr">
        <is>
          <t xml:space="preserve"/>
        </is>
      </c>
      <c r="F84" s="7" t="inlineStr">
        <is>
          <t xml:space="preserve">М</t>
        </is>
      </c>
      <c r="G84" s="7" t="inlineStr">
        <is>
          <t xml:space="preserve">1</t>
        </is>
      </c>
      <c r="H84" s="8" t="n">
        <v>50</v>
      </c>
      <c r="I84" s="23" t="n" hidden="false">
        <v>72.23</v>
      </c>
      <c r="J84" s="19" t="n" hidden="false">
        <v/>
      </c>
      <c r="K84" s="19" t="n" hidden="false">
        <f>I84+J84</f>
        <v>72.23</v>
      </c>
      <c r="L84" s="19" t="n" hidden="false">
        <f>ROUND(H84*I84,2)</f>
        <v>3611.5</v>
      </c>
      <c r="M84" s="19" t="n" hidden="false">
        <v/>
      </c>
      <c r="N84" s="19" t="n" hidden="false">
        <f>L84+M84</f>
        <v>3611.5</v>
      </c>
    </row>
    <row r="85" customFormat="false" hidden="false" outlineLevel="0" collapsed="false">
      <c r="A85" s="18" t="inlineStr">
        <is>
          <t xml:space="preserve">1.1.1.1.1.1.3.8</t>
        </is>
      </c>
      <c r="B85" s="18" t="inlineStr">
        <is>
          <t xml:space="preserve"/>
        </is>
      </c>
      <c r="C85" s="18" t="inlineStr">
        <is>
          <t xml:space="preserve">Прокладка кабеля, провода в лотке, металлоконструкциях / 7-17 мм</t>
        </is>
      </c>
      <c r="D85" s="7" t="inlineStr">
        <is>
          <t xml:space="preserve">Выгружается из БО по объектам BIM-КЦ</t>
        </is>
      </c>
      <c r="E85" s="7" t="inlineStr">
        <is>
          <t xml:space="preserve">ЭО
Поставщики: ООО "Богословский кабельный завод", Акционерное общество "Электрокабель" Кольчугинский завод"</t>
        </is>
      </c>
      <c r="F85" s="7" t="inlineStr">
        <is>
          <t xml:space="preserve">М</t>
        </is>
      </c>
      <c r="G85" s="7" t="inlineStr">
        <is>
          <t xml:space="preserve">1</t>
        </is>
      </c>
      <c r="H85" s="8" t="n">
        <v>938</v>
      </c>
      <c r="I85" s="19" t="n" hidden="false">
        <f>ROUND((L86+L87)/H85,2)</f>
        <v>72.46</v>
      </c>
      <c r="J85" s="20" t="n" hidden="false">
        <v>290</v>
      </c>
      <c r="K85" s="19" t="n" hidden="false">
        <f>I85+J85</f>
        <v>362.46</v>
      </c>
      <c r="L85" s="19" t="n" hidden="false">
        <f>ROUND(H85*I85,2)</f>
        <v>67967.48</v>
      </c>
      <c r="M85" s="19" t="n" hidden="false">
        <f>ROUND(H85*J85,2)</f>
        <v>272020</v>
      </c>
      <c r="N85" s="19" t="n" hidden="false">
        <f>L85+M85</f>
        <v>339987.48</v>
      </c>
    </row>
    <row r="86" customFormat="false" hidden="false" outlineLevel="0" collapsed="false">
      <c r="A86" s="18" t="inlineStr">
        <is>
          <t xml:space="preserve">1.1.1.1.1.1.3.8.1</t>
        </is>
      </c>
      <c r="B86" s="18" t="inlineStr">
        <is>
          <t xml:space="preserve"/>
        </is>
      </c>
      <c r="C86" s="22" t="inlineStr">
        <is>
          <t xml:space="preserve">Кабель силовой ВВГнг(A)-FRLSLTx 3х2,5мм2, 660В</t>
        </is>
      </c>
      <c r="D86" s="7" t="inlineStr">
        <is>
          <t xml:space="preserve"/>
        </is>
      </c>
      <c r="E86" s="7" t="inlineStr">
        <is>
          <t xml:space="preserve"/>
        </is>
      </c>
      <c r="F86" s="7" t="inlineStr">
        <is>
          <t xml:space="preserve">М</t>
        </is>
      </c>
      <c r="G86" s="7" t="inlineStr">
        <is>
          <t xml:space="preserve">1</t>
        </is>
      </c>
      <c r="H86" s="8" t="n">
        <v>170</v>
      </c>
      <c r="I86" s="23" t="n" hidden="false">
        <v>98.31</v>
      </c>
      <c r="J86" s="19" t="n" hidden="false">
        <v/>
      </c>
      <c r="K86" s="19" t="n" hidden="false">
        <f>I86+J86</f>
        <v>98.31</v>
      </c>
      <c r="L86" s="19" t="n" hidden="false">
        <f>ROUND(H86*I86,2)</f>
        <v>16712.7</v>
      </c>
      <c r="M86" s="19" t="n" hidden="false">
        <v/>
      </c>
      <c r="N86" s="19" t="n" hidden="false">
        <f>L86+M86</f>
        <v>16712.7</v>
      </c>
    </row>
    <row r="87" customFormat="false" hidden="false" outlineLevel="0" collapsed="false">
      <c r="A87" s="18" t="inlineStr">
        <is>
          <t xml:space="preserve">1.1.1.1.1.1.3.8.2</t>
        </is>
      </c>
      <c r="B87" s="18" t="inlineStr">
        <is>
          <t xml:space="preserve"/>
        </is>
      </c>
      <c r="C87" s="22" t="inlineStr">
        <is>
          <t xml:space="preserve">Кабель силовой ВВГнг(A)-LSLTx 3х2,5мм2, 660В</t>
        </is>
      </c>
      <c r="D87" s="7" t="inlineStr">
        <is>
          <t xml:space="preserve"/>
        </is>
      </c>
      <c r="E87" s="7" t="inlineStr">
        <is>
          <t xml:space="preserve"/>
        </is>
      </c>
      <c r="F87" s="7" t="inlineStr">
        <is>
          <t xml:space="preserve">М</t>
        </is>
      </c>
      <c r="G87" s="7" t="inlineStr">
        <is>
          <t xml:space="preserve">1</t>
        </is>
      </c>
      <c r="H87" s="8" t="n">
        <v>768</v>
      </c>
      <c r="I87" s="23" t="n" hidden="false">
        <v>66.74</v>
      </c>
      <c r="J87" s="19" t="n" hidden="false">
        <v/>
      </c>
      <c r="K87" s="19" t="n" hidden="false">
        <f>I87+J87</f>
        <v>66.74</v>
      </c>
      <c r="L87" s="19" t="n" hidden="false">
        <f>ROUND(H87*I87,2)</f>
        <v>51256.32</v>
      </c>
      <c r="M87" s="19" t="n" hidden="false">
        <v/>
      </c>
      <c r="N87" s="19" t="n" hidden="false">
        <f>L87+M87</f>
        <v>51256.32</v>
      </c>
    </row>
    <row r="88" customFormat="false" hidden="false" outlineLevel="0" collapsed="false">
      <c r="A88" s="18" t="inlineStr">
        <is>
          <t xml:space="preserve">1.1.1.1.1.1.3.9</t>
        </is>
      </c>
      <c r="B88" s="18" t="inlineStr">
        <is>
          <t xml:space="preserve"/>
        </is>
      </c>
      <c r="C88" s="18" t="inlineStr">
        <is>
          <t xml:space="preserve">Прокладка кабеля, провода в лотке, металлоконструкциях / 7-17 мм</t>
        </is>
      </c>
      <c r="D88" s="7" t="inlineStr">
        <is>
          <t xml:space="preserve">Выгружается из БО по объектам BIM-КЦ</t>
        </is>
      </c>
      <c r="E88" s="7" t="inlineStr">
        <is>
          <t xml:space="preserve">ЭМ
Поставщики: ООО "Богословский кабельный завод", Акционерное общество "Электрокабель" Кольчугинский завод"</t>
        </is>
      </c>
      <c r="F88" s="7" t="inlineStr">
        <is>
          <t xml:space="preserve">М</t>
        </is>
      </c>
      <c r="G88" s="7" t="inlineStr">
        <is>
          <t xml:space="preserve">1</t>
        </is>
      </c>
      <c r="H88" s="8" t="n">
        <v>683</v>
      </c>
      <c r="I88" s="19" t="n" hidden="false">
        <f>ROUND((L89+L90+L91+L92+L93+L94)/H88,2)</f>
        <v>119.82</v>
      </c>
      <c r="J88" s="20" t="n" hidden="false">
        <v>290</v>
      </c>
      <c r="K88" s="19" t="n" hidden="false">
        <f>I88+J88</f>
        <v>409.82</v>
      </c>
      <c r="L88" s="19" t="n" hidden="false">
        <f>ROUND(H88*I88,2)</f>
        <v>81837.06</v>
      </c>
      <c r="M88" s="19" t="n" hidden="false">
        <f>ROUND(H88*J88,2)</f>
        <v>198070</v>
      </c>
      <c r="N88" s="19" t="n" hidden="false">
        <f>L88+M88</f>
        <v>279907.06</v>
      </c>
    </row>
    <row r="89" customFormat="false" hidden="false" outlineLevel="0" collapsed="false">
      <c r="A89" s="18" t="inlineStr">
        <is>
          <t xml:space="preserve">1.1.1.1.1.1.3.9.1</t>
        </is>
      </c>
      <c r="B89" s="18" t="inlineStr">
        <is>
          <t xml:space="preserve"/>
        </is>
      </c>
      <c r="C89" s="22" t="inlineStr">
        <is>
          <t xml:space="preserve">Кабель силовой ВВГнг(A)-LSLTx 3х4мм2, 660В</t>
        </is>
      </c>
      <c r="D89" s="7" t="inlineStr">
        <is>
          <t xml:space="preserve"/>
        </is>
      </c>
      <c r="E89" s="7" t="inlineStr">
        <is>
          <t xml:space="preserve"/>
        </is>
      </c>
      <c r="F89" s="7" t="inlineStr">
        <is>
          <t xml:space="preserve">М</t>
        </is>
      </c>
      <c r="G89" s="7" t="inlineStr">
        <is>
          <t xml:space="preserve">1</t>
        </is>
      </c>
      <c r="H89" s="8" t="n">
        <v>129</v>
      </c>
      <c r="I89" s="23" t="n" hidden="false">
        <v>118.75</v>
      </c>
      <c r="J89" s="19" t="n" hidden="false">
        <v/>
      </c>
      <c r="K89" s="19" t="n" hidden="false">
        <f>I89+J89</f>
        <v>118.75</v>
      </c>
      <c r="L89" s="19" t="n" hidden="false">
        <f>ROUND(H89*I89,2)</f>
        <v>15318.75</v>
      </c>
      <c r="M89" s="19" t="n" hidden="false">
        <v/>
      </c>
      <c r="N89" s="19" t="n" hidden="false">
        <f>L89+M89</f>
        <v>15318.75</v>
      </c>
    </row>
    <row r="90" customFormat="false" hidden="false" outlineLevel="0" collapsed="false">
      <c r="A90" s="18" t="inlineStr">
        <is>
          <t xml:space="preserve">1.1.1.1.1.1.3.9.2</t>
        </is>
      </c>
      <c r="B90" s="18" t="inlineStr">
        <is>
          <t xml:space="preserve"/>
        </is>
      </c>
      <c r="C90" s="22" t="inlineStr">
        <is>
          <t xml:space="preserve">Кабель силовой ВВГнг(A)-LSLTx 5х2,5мм2, 660В</t>
        </is>
      </c>
      <c r="D90" s="7" t="inlineStr">
        <is>
          <t xml:space="preserve"/>
        </is>
      </c>
      <c r="E90" s="7" t="inlineStr">
        <is>
          <t xml:space="preserve"/>
        </is>
      </c>
      <c r="F90" s="7" t="inlineStr">
        <is>
          <t xml:space="preserve">М</t>
        </is>
      </c>
      <c r="G90" s="7" t="inlineStr">
        <is>
          <t xml:space="preserve">1</t>
        </is>
      </c>
      <c r="H90" s="8" t="n">
        <v>65</v>
      </c>
      <c r="I90" s="23" t="n" hidden="false">
        <v>153.21</v>
      </c>
      <c r="J90" s="19" t="n" hidden="false">
        <v/>
      </c>
      <c r="K90" s="19" t="n" hidden="false">
        <f>I90+J90</f>
        <v>153.21</v>
      </c>
      <c r="L90" s="19" t="n" hidden="false">
        <f>ROUND(H90*I90,2)</f>
        <v>9958.65</v>
      </c>
      <c r="M90" s="19" t="n" hidden="false">
        <v/>
      </c>
      <c r="N90" s="19" t="n" hidden="false">
        <f>L90+M90</f>
        <v>9958.65</v>
      </c>
    </row>
    <row r="91" customFormat="false" hidden="false" outlineLevel="0" collapsed="false">
      <c r="A91" s="18" t="inlineStr">
        <is>
          <t xml:space="preserve">1.1.1.1.1.1.3.9.3</t>
        </is>
      </c>
      <c r="B91" s="18" t="inlineStr">
        <is>
          <t xml:space="preserve"/>
        </is>
      </c>
      <c r="C91" s="22" t="inlineStr">
        <is>
          <t xml:space="preserve">Кабель силовой ВВГнг(A)-FRLSLTx 3х4мм2, 660В</t>
        </is>
      </c>
      <c r="D91" s="7" t="inlineStr">
        <is>
          <t xml:space="preserve"/>
        </is>
      </c>
      <c r="E91" s="7" t="inlineStr">
        <is>
          <t xml:space="preserve"/>
        </is>
      </c>
      <c r="F91" s="7" t="inlineStr">
        <is>
          <t xml:space="preserve">М</t>
        </is>
      </c>
      <c r="G91" s="7" t="inlineStr">
        <is>
          <t xml:space="preserve">1</t>
        </is>
      </c>
      <c r="H91" s="8" t="n">
        <v>103</v>
      </c>
      <c r="I91" s="23" t="n" hidden="false">
        <v>199.59</v>
      </c>
      <c r="J91" s="19" t="n" hidden="false">
        <v/>
      </c>
      <c r="K91" s="19" t="n" hidden="false">
        <f>I91+J91</f>
        <v>199.59</v>
      </c>
      <c r="L91" s="19" t="n" hidden="false">
        <f>ROUND(H91*I91,2)</f>
        <v>20557.77</v>
      </c>
      <c r="M91" s="19" t="n" hidden="false">
        <v/>
      </c>
      <c r="N91" s="19" t="n" hidden="false">
        <f>L91+M91</f>
        <v>20557.77</v>
      </c>
    </row>
    <row r="92" customFormat="false" hidden="false" outlineLevel="0" collapsed="false">
      <c r="A92" s="18" t="inlineStr">
        <is>
          <t xml:space="preserve">1.1.1.1.1.1.3.9.4</t>
        </is>
      </c>
      <c r="B92" s="18" t="inlineStr">
        <is>
          <t xml:space="preserve"/>
        </is>
      </c>
      <c r="C92" s="22" t="inlineStr">
        <is>
          <t xml:space="preserve">Кабель силовой ВВГнг(A)-FRLSLTx 5х2,5мм2, 660В</t>
        </is>
      </c>
      <c r="D92" s="7" t="inlineStr">
        <is>
          <t xml:space="preserve"/>
        </is>
      </c>
      <c r="E92" s="7" t="inlineStr">
        <is>
          <t xml:space="preserve"/>
        </is>
      </c>
      <c r="F92" s="7" t="inlineStr">
        <is>
          <t xml:space="preserve">М</t>
        </is>
      </c>
      <c r="G92" s="7" t="inlineStr">
        <is>
          <t xml:space="preserve">1</t>
        </is>
      </c>
      <c r="H92" s="8" t="n">
        <v>85</v>
      </c>
      <c r="I92" s="23" t="n" hidden="false">
        <v>158.06</v>
      </c>
      <c r="J92" s="19" t="n" hidden="false">
        <v/>
      </c>
      <c r="K92" s="19" t="n" hidden="false">
        <f>I92+J92</f>
        <v>158.06</v>
      </c>
      <c r="L92" s="19" t="n" hidden="false">
        <f>ROUND(H92*I92,2)</f>
        <v>13435.1</v>
      </c>
      <c r="M92" s="19" t="n" hidden="false">
        <v/>
      </c>
      <c r="N92" s="19" t="n" hidden="false">
        <f>L92+M92</f>
        <v>13435.1</v>
      </c>
    </row>
    <row r="93" customFormat="false" hidden="false" outlineLevel="0" collapsed="false">
      <c r="A93" s="18" t="inlineStr">
        <is>
          <t xml:space="preserve">1.1.1.1.1.1.3.9.5</t>
        </is>
      </c>
      <c r="B93" s="18" t="inlineStr">
        <is>
          <t xml:space="preserve"/>
        </is>
      </c>
      <c r="C93" s="22" t="inlineStr">
        <is>
          <t xml:space="preserve">Кабель силовой ВВГнг(A)-LSLTx 3х2,5мм2, 660В</t>
        </is>
      </c>
      <c r="D93" s="7" t="inlineStr">
        <is>
          <t xml:space="preserve"/>
        </is>
      </c>
      <c r="E93" s="7" t="inlineStr">
        <is>
          <t xml:space="preserve"/>
        </is>
      </c>
      <c r="F93" s="7" t="inlineStr">
        <is>
          <t xml:space="preserve">М</t>
        </is>
      </c>
      <c r="G93" s="7" t="inlineStr">
        <is>
          <t xml:space="preserve">1</t>
        </is>
      </c>
      <c r="H93" s="8" t="n">
        <v>191</v>
      </c>
      <c r="I93" s="23" t="n" hidden="false">
        <v>66.74</v>
      </c>
      <c r="J93" s="19" t="n" hidden="false">
        <v/>
      </c>
      <c r="K93" s="19" t="n" hidden="false">
        <f>I93+J93</f>
        <v>66.74</v>
      </c>
      <c r="L93" s="19" t="n" hidden="false">
        <f>ROUND(H93*I93,2)</f>
        <v>12747.34</v>
      </c>
      <c r="M93" s="19" t="n" hidden="false">
        <v/>
      </c>
      <c r="N93" s="19" t="n" hidden="false">
        <f>L93+M93</f>
        <v>12747.34</v>
      </c>
    </row>
    <row r="94" customFormat="false" hidden="false" outlineLevel="0" collapsed="false">
      <c r="A94" s="18" t="inlineStr">
        <is>
          <t xml:space="preserve">1.1.1.1.1.1.3.9.6</t>
        </is>
      </c>
      <c r="B94" s="18" t="inlineStr">
        <is>
          <t xml:space="preserve"/>
        </is>
      </c>
      <c r="C94" s="22" t="inlineStr">
        <is>
          <t xml:space="preserve">Кабель силовой ВВГнг(A)-LSLTx 5х1,5мм2, 660В</t>
        </is>
      </c>
      <c r="D94" s="7" t="inlineStr">
        <is>
          <t xml:space="preserve"/>
        </is>
      </c>
      <c r="E94" s="7" t="inlineStr">
        <is>
          <t xml:space="preserve"/>
        </is>
      </c>
      <c r="F94" s="7" t="inlineStr">
        <is>
          <t xml:space="preserve">М</t>
        </is>
      </c>
      <c r="G94" s="7" t="inlineStr">
        <is>
          <t xml:space="preserve">1</t>
        </is>
      </c>
      <c r="H94" s="8" t="n">
        <v>110</v>
      </c>
      <c r="I94" s="23" t="n" hidden="false">
        <v>89.24</v>
      </c>
      <c r="J94" s="19" t="n" hidden="false">
        <v/>
      </c>
      <c r="K94" s="19" t="n" hidden="false">
        <f>I94+J94</f>
        <v>89.24</v>
      </c>
      <c r="L94" s="19" t="n" hidden="false">
        <f>ROUND(H94*I94,2)</f>
        <v>9816.4</v>
      </c>
      <c r="M94" s="19" t="n" hidden="false">
        <v/>
      </c>
      <c r="N94" s="19" t="n" hidden="false">
        <f>L94+M94</f>
        <v>9816.4</v>
      </c>
    </row>
    <row r="95" customFormat="false" hidden="false" outlineLevel="0" collapsed="false">
      <c r="A95" s="18" t="inlineStr">
        <is>
          <t xml:space="preserve">1.1.1.1.1.1.3.10</t>
        </is>
      </c>
      <c r="B95" s="18" t="inlineStr">
        <is>
          <t xml:space="preserve"/>
        </is>
      </c>
      <c r="C95" s="18" t="inlineStr">
        <is>
          <t xml:space="preserve">Прокладка кабеля, провода в лотке, металлоконструкциях / 18-39 мм</t>
        </is>
      </c>
      <c r="D95" s="7" t="inlineStr">
        <is>
          <t xml:space="preserve">Выгружается из БО по объектам BIM-КЦ</t>
        </is>
      </c>
      <c r="E95" s="7" t="inlineStr">
        <is>
          <t xml:space="preserve">Поставщики: ООО "Богословский кабельный завод", Акционерное общество "Электрокабель" Кольчугинский завод"</t>
        </is>
      </c>
      <c r="F95" s="7" t="inlineStr">
        <is>
          <t xml:space="preserve">М</t>
        </is>
      </c>
      <c r="G95" s="7" t="inlineStr">
        <is>
          <t xml:space="preserve">1</t>
        </is>
      </c>
      <c r="H95" s="8" t="n">
        <v>267</v>
      </c>
      <c r="I95" s="19" t="n" hidden="false">
        <f>ROUND((L96+L97+L98)/H95,2)</f>
        <v>249.92</v>
      </c>
      <c r="J95" s="20" t="n" hidden="false">
        <v>450</v>
      </c>
      <c r="K95" s="19" t="n" hidden="false">
        <f>I95+J95</f>
        <v>699.92</v>
      </c>
      <c r="L95" s="19" t="n" hidden="false">
        <f>ROUND(H95*I95,2)</f>
        <v>66728.64</v>
      </c>
      <c r="M95" s="19" t="n" hidden="false">
        <f>ROUND(H95*J95,2)</f>
        <v>120150</v>
      </c>
      <c r="N95" s="19" t="n" hidden="false">
        <f>L95+M95</f>
        <v>186878.64</v>
      </c>
    </row>
    <row r="96" customFormat="false" hidden="false" outlineLevel="0" collapsed="false">
      <c r="A96" s="18" t="inlineStr">
        <is>
          <t xml:space="preserve">1.1.1.1.1.1.3.10.1</t>
        </is>
      </c>
      <c r="B96" s="18" t="inlineStr">
        <is>
          <t xml:space="preserve"/>
        </is>
      </c>
      <c r="C96" s="22" t="inlineStr">
        <is>
          <t xml:space="preserve">Кабель силовой ВВГнг(A)-LSLTx 5х6мм2, 660В</t>
        </is>
      </c>
      <c r="D96" s="7" t="inlineStr">
        <is>
          <t xml:space="preserve"/>
        </is>
      </c>
      <c r="E96" s="7" t="inlineStr">
        <is>
          <t xml:space="preserve"/>
        </is>
      </c>
      <c r="F96" s="7" t="inlineStr">
        <is>
          <t xml:space="preserve">М</t>
        </is>
      </c>
      <c r="G96" s="7" t="inlineStr">
        <is>
          <t xml:space="preserve">1</t>
        </is>
      </c>
      <c r="H96" s="8" t="n">
        <v>99</v>
      </c>
      <c r="I96" s="23" t="n" hidden="false">
        <v>315.94</v>
      </c>
      <c r="J96" s="19" t="n" hidden="false">
        <v/>
      </c>
      <c r="K96" s="19" t="n" hidden="false">
        <f>I96+J96</f>
        <v>315.94</v>
      </c>
      <c r="L96" s="19" t="n" hidden="false">
        <f>ROUND(H96*I96,2)</f>
        <v>31278.06</v>
      </c>
      <c r="M96" s="19" t="n" hidden="false">
        <v/>
      </c>
      <c r="N96" s="19" t="n" hidden="false">
        <f>L96+M96</f>
        <v>31278.06</v>
      </c>
    </row>
    <row r="97" customFormat="false" hidden="false" outlineLevel="0" collapsed="false">
      <c r="A97" s="18" t="inlineStr">
        <is>
          <t xml:space="preserve">1.1.1.1.1.1.3.10.2</t>
        </is>
      </c>
      <c r="B97" s="18" t="inlineStr">
        <is>
          <t xml:space="preserve"/>
        </is>
      </c>
      <c r="C97" s="22" t="inlineStr">
        <is>
          <t xml:space="preserve">Кабель силовой ВВГнг(A)-FRLSLTx 5х4мм2, 660В</t>
        </is>
      </c>
      <c r="D97" s="7" t="inlineStr">
        <is>
          <t xml:space="preserve"/>
        </is>
      </c>
      <c r="E97" s="7" t="inlineStr">
        <is>
          <t xml:space="preserve"/>
        </is>
      </c>
      <c r="F97" s="7" t="inlineStr">
        <is>
          <t xml:space="preserve">М</t>
        </is>
      </c>
      <c r="G97" s="7" t="inlineStr">
        <is>
          <t xml:space="preserve">1</t>
        </is>
      </c>
      <c r="H97" s="8" t="n">
        <v>80</v>
      </c>
      <c r="I97" s="23" t="n" hidden="false">
        <v>140.79</v>
      </c>
      <c r="J97" s="19" t="n" hidden="false">
        <v/>
      </c>
      <c r="K97" s="19" t="n" hidden="false">
        <f>I97+J97</f>
        <v>140.79</v>
      </c>
      <c r="L97" s="19" t="n" hidden="false">
        <f>ROUND(H97*I97,2)</f>
        <v>11263.2</v>
      </c>
      <c r="M97" s="19" t="n" hidden="false">
        <v/>
      </c>
      <c r="N97" s="19" t="n" hidden="false">
        <f>L97+M97</f>
        <v>11263.2</v>
      </c>
    </row>
    <row r="98" customFormat="false" hidden="false" outlineLevel="0" collapsed="false">
      <c r="A98" s="18" t="inlineStr">
        <is>
          <t xml:space="preserve">1.1.1.1.1.1.3.10.3</t>
        </is>
      </c>
      <c r="B98" s="18" t="inlineStr">
        <is>
          <t xml:space="preserve"/>
        </is>
      </c>
      <c r="C98" s="22" t="inlineStr">
        <is>
          <t xml:space="preserve">Кабель силовой ВВГнг(A)-FRLSLTx 3х6мм2, 660В</t>
        </is>
      </c>
      <c r="D98" s="7" t="inlineStr">
        <is>
          <t xml:space="preserve"/>
        </is>
      </c>
      <c r="E98" s="7" t="inlineStr">
        <is>
          <t xml:space="preserve"/>
        </is>
      </c>
      <c r="F98" s="7" t="inlineStr">
        <is>
          <t xml:space="preserve">М</t>
        </is>
      </c>
      <c r="G98" s="7" t="inlineStr">
        <is>
          <t xml:space="preserve">1</t>
        </is>
      </c>
      <c r="H98" s="8" t="n">
        <v>88</v>
      </c>
      <c r="I98" s="23" t="n" hidden="false">
        <v>274.87</v>
      </c>
      <c r="J98" s="19" t="n" hidden="false">
        <v/>
      </c>
      <c r="K98" s="19" t="n" hidden="false">
        <f>I98+J98</f>
        <v>274.87</v>
      </c>
      <c r="L98" s="19" t="n" hidden="false">
        <f>ROUND(H98*I98,2)</f>
        <v>24188.56</v>
      </c>
      <c r="M98" s="19" t="n" hidden="false">
        <v/>
      </c>
      <c r="N98" s="19" t="n" hidden="false">
        <f>L98+M98</f>
        <v>24188.56</v>
      </c>
    </row>
    <row r="99" customFormat="false" hidden="false" outlineLevel="0" collapsed="false">
      <c r="A99" s="18" t="inlineStr">
        <is>
          <t xml:space="preserve">1.1.1.1.1.1.3.11</t>
        </is>
      </c>
      <c r="B99" s="18" t="inlineStr">
        <is>
          <t xml:space="preserve"/>
        </is>
      </c>
      <c r="C99" s="18" t="inlineStr">
        <is>
          <t xml:space="preserve">Монтаж трубы ПВХ, ПНД для кабеля / до 32мм</t>
        </is>
      </c>
      <c r="D99" s="7" t="inlineStr">
        <is>
          <t xml:space="preserve">Выгружается из БО по объектам BIM-КЦ</t>
        </is>
      </c>
      <c r="E99" s="7" t="inlineStr">
        <is>
          <t xml:space="preserve">ЭО</t>
        </is>
      </c>
      <c r="F99" s="7" t="inlineStr">
        <is>
          <t xml:space="preserve">ПОГ М</t>
        </is>
      </c>
      <c r="G99" s="7" t="inlineStr">
        <is>
          <t xml:space="preserve">1</t>
        </is>
      </c>
      <c r="H99" s="8" t="n">
        <v>1996</v>
      </c>
      <c r="I99" s="19" t="n" hidden="false">
        <f>ROUND((L100+L101+L102)/H99,2)</f>
        <v>96.72</v>
      </c>
      <c r="J99" s="20" t="n" hidden="false">
        <v>215</v>
      </c>
      <c r="K99" s="19" t="n" hidden="false">
        <f>I99+J99</f>
        <v>311.72</v>
      </c>
      <c r="L99" s="19" t="n" hidden="false">
        <f>ROUND(H99*I99,2)</f>
        <v>193053.12</v>
      </c>
      <c r="M99" s="19" t="n" hidden="false">
        <f>ROUND(H99*J99,2)</f>
        <v>429140</v>
      </c>
      <c r="N99" s="19" t="n" hidden="false">
        <f>L99+M99</f>
        <v>622193.12</v>
      </c>
    </row>
    <row r="100" customFormat="false" hidden="false" outlineLevel="0" collapsed="false">
      <c r="A100" s="18" t="inlineStr">
        <is>
          <t xml:space="preserve">1.1.1.1.1.1.3.11.1</t>
        </is>
      </c>
      <c r="B100" s="18" t="inlineStr">
        <is>
          <t xml:space="preserve"/>
        </is>
      </c>
      <c r="C100" s="22" t="inlineStr">
        <is>
          <t xml:space="preserve">Труба ППЛ_ / 25 мм / легкая с протяжкой</t>
        </is>
      </c>
      <c r="D100" s="7" t="inlineStr">
        <is>
          <t xml:space="preserve"/>
        </is>
      </c>
      <c r="E100" s="7" t="inlineStr">
        <is>
          <t xml:space="preserve"/>
        </is>
      </c>
      <c r="F100" s="7" t="inlineStr">
        <is>
          <t xml:space="preserve">ПОГ М</t>
        </is>
      </c>
      <c r="G100" s="7" t="inlineStr">
        <is>
          <t xml:space="preserve">1</t>
        </is>
      </c>
      <c r="H100" s="8" t="n">
        <v>713</v>
      </c>
      <c r="I100" s="20" t="n" hidden="false">
        <v>193</v>
      </c>
      <c r="J100" s="19" t="n" hidden="false">
        <v/>
      </c>
      <c r="K100" s="19" t="n" hidden="false">
        <f>I100+J100</f>
        <v>193</v>
      </c>
      <c r="L100" s="19" t="n" hidden="false">
        <f>ROUND(H100*I100,2)</f>
        <v>137609</v>
      </c>
      <c r="M100" s="19" t="n" hidden="false">
        <v/>
      </c>
      <c r="N100" s="19" t="n" hidden="false">
        <f>L100+M100</f>
        <v>137609</v>
      </c>
    </row>
    <row r="101" customFormat="false" hidden="false" outlineLevel="0" collapsed="false">
      <c r="A101" s="18" t="inlineStr">
        <is>
          <t xml:space="preserve">1.1.1.1.1.1.3.11.2</t>
        </is>
      </c>
      <c r="B101" s="18" t="inlineStr">
        <is>
          <t xml:space="preserve"/>
        </is>
      </c>
      <c r="C101" s="22" t="inlineStr">
        <is>
          <t xml:space="preserve">Труба ПВХ гофрированная_ / Легкая с протяжкой / 20 мм</t>
        </is>
      </c>
      <c r="D101" s="7" t="inlineStr">
        <is>
          <t xml:space="preserve"/>
        </is>
      </c>
      <c r="E101" s="7" t="inlineStr">
        <is>
          <t xml:space="preserve"/>
        </is>
      </c>
      <c r="F101" s="7" t="inlineStr">
        <is>
          <t xml:space="preserve">ПОГ М</t>
        </is>
      </c>
      <c r="G101" s="7" t="inlineStr">
        <is>
          <t xml:space="preserve">1</t>
        </is>
      </c>
      <c r="H101" s="8" t="n">
        <v>230</v>
      </c>
      <c r="I101" s="20" t="n" hidden="false">
        <v>35</v>
      </c>
      <c r="J101" s="19" t="n" hidden="false">
        <v/>
      </c>
      <c r="K101" s="19" t="n" hidden="false">
        <f>I101+J101</f>
        <v>35</v>
      </c>
      <c r="L101" s="19" t="n" hidden="false">
        <f>ROUND(H101*I101,2)</f>
        <v>8050</v>
      </c>
      <c r="M101" s="19" t="n" hidden="false">
        <v/>
      </c>
      <c r="N101" s="19" t="n" hidden="false">
        <f>L101+M101</f>
        <v>8050</v>
      </c>
    </row>
    <row r="102" customFormat="false" hidden="false" outlineLevel="0" collapsed="false">
      <c r="A102" s="18" t="inlineStr">
        <is>
          <t xml:space="preserve">1.1.1.1.1.1.3.11.3</t>
        </is>
      </c>
      <c r="B102" s="18" t="inlineStr">
        <is>
          <t xml:space="preserve"/>
        </is>
      </c>
      <c r="C102" s="22" t="inlineStr">
        <is>
          <t xml:space="preserve">Труба ПВХ гофрированная_ / Легкая с протяжкой / 25 мм</t>
        </is>
      </c>
      <c r="D102" s="7" t="inlineStr">
        <is>
          <t xml:space="preserve"/>
        </is>
      </c>
      <c r="E102" s="7" t="inlineStr">
        <is>
          <t xml:space="preserve"/>
        </is>
      </c>
      <c r="F102" s="7" t="inlineStr">
        <is>
          <t xml:space="preserve">ПОГ М</t>
        </is>
      </c>
      <c r="G102" s="7" t="inlineStr">
        <is>
          <t xml:space="preserve">1</t>
        </is>
      </c>
      <c r="H102" s="8" t="n">
        <v>1053</v>
      </c>
      <c r="I102" s="20" t="n" hidden="false">
        <v>45</v>
      </c>
      <c r="J102" s="19" t="n" hidden="false">
        <v/>
      </c>
      <c r="K102" s="19" t="n" hidden="false">
        <f>I102+J102</f>
        <v>45</v>
      </c>
      <c r="L102" s="19" t="n" hidden="false">
        <f>ROUND(H102*I102,2)</f>
        <v>47385</v>
      </c>
      <c r="M102" s="19" t="n" hidden="false">
        <v/>
      </c>
      <c r="N102" s="19" t="n" hidden="false">
        <f>L102+M102</f>
        <v>47385</v>
      </c>
    </row>
    <row r="103" customFormat="false" hidden="false" outlineLevel="0" collapsed="false">
      <c r="A103" s="18" t="inlineStr">
        <is>
          <t xml:space="preserve">1.1.1.1.1.1.3.12</t>
        </is>
      </c>
      <c r="B103" s="18" t="inlineStr">
        <is>
          <t xml:space="preserve"/>
        </is>
      </c>
      <c r="C103" s="18" t="inlineStr">
        <is>
          <t xml:space="preserve">Монтаж трубы ПВХ, ПНД для кабеля / до 32мм</t>
        </is>
      </c>
      <c r="D103" s="7" t="inlineStr">
        <is>
          <t xml:space="preserve">Выгружается из БО по объектам BIM-КЦ</t>
        </is>
      </c>
      <c r="E103" s="7" t="inlineStr">
        <is>
          <t xml:space="preserve">ЭМ</t>
        </is>
      </c>
      <c r="F103" s="7" t="inlineStr">
        <is>
          <t xml:space="preserve">ПОГ М</t>
        </is>
      </c>
      <c r="G103" s="7" t="inlineStr">
        <is>
          <t xml:space="preserve">1</t>
        </is>
      </c>
      <c r="H103" s="8" t="n">
        <v>5826</v>
      </c>
      <c r="I103" s="19" t="n" hidden="false">
        <f>ROUND((L104+L105)/H103,2)</f>
        <v>59.49</v>
      </c>
      <c r="J103" s="20" t="n" hidden="false">
        <v>215</v>
      </c>
      <c r="K103" s="19" t="n" hidden="false">
        <f>I103+J103</f>
        <v>274.49</v>
      </c>
      <c r="L103" s="19" t="n" hidden="false">
        <f>ROUND(H103*I103,2)</f>
        <v>346588.74</v>
      </c>
      <c r="M103" s="19" t="n" hidden="false">
        <f>ROUND(H103*J103,2)</f>
        <v>1252590</v>
      </c>
      <c r="N103" s="19" t="n" hidden="false">
        <f>L103+M103</f>
        <v>1599178.74</v>
      </c>
    </row>
    <row r="104" customFormat="false" hidden="false" outlineLevel="0" collapsed="false">
      <c r="A104" s="18" t="inlineStr">
        <is>
          <t xml:space="preserve">1.1.1.1.1.1.3.12.1</t>
        </is>
      </c>
      <c r="B104" s="18" t="inlineStr">
        <is>
          <t xml:space="preserve"/>
        </is>
      </c>
      <c r="C104" s="22" t="inlineStr">
        <is>
          <t xml:space="preserve">Труба ПВХ гофрированная_ / Легкая с протяжкой / 32 мм</t>
        </is>
      </c>
      <c r="D104" s="7" t="inlineStr">
        <is>
          <t xml:space="preserve"/>
        </is>
      </c>
      <c r="E104" s="7" t="inlineStr">
        <is>
          <t xml:space="preserve"/>
        </is>
      </c>
      <c r="F104" s="7" t="inlineStr">
        <is>
          <t xml:space="preserve">ПОГ М</t>
        </is>
      </c>
      <c r="G104" s="7" t="inlineStr">
        <is>
          <t xml:space="preserve">1</t>
        </is>
      </c>
      <c r="H104" s="8" t="n">
        <v>4220</v>
      </c>
      <c r="I104" s="20" t="n" hidden="false">
        <v>65</v>
      </c>
      <c r="J104" s="19" t="n" hidden="false">
        <v/>
      </c>
      <c r="K104" s="19" t="n" hidden="false">
        <f>I104+J104</f>
        <v>65</v>
      </c>
      <c r="L104" s="19" t="n" hidden="false">
        <f>ROUND(H104*I104,2)</f>
        <v>274300</v>
      </c>
      <c r="M104" s="19" t="n" hidden="false">
        <v/>
      </c>
      <c r="N104" s="19" t="n" hidden="false">
        <f>L104+M104</f>
        <v>274300</v>
      </c>
    </row>
    <row r="105" customFormat="false" hidden="false" outlineLevel="0" collapsed="false">
      <c r="A105" s="18" t="inlineStr">
        <is>
          <t xml:space="preserve">1.1.1.1.1.1.3.12.2</t>
        </is>
      </c>
      <c r="B105" s="18" t="inlineStr">
        <is>
          <t xml:space="preserve"/>
        </is>
      </c>
      <c r="C105" s="22" t="inlineStr">
        <is>
          <t xml:space="preserve">Труба ПВХ гофрированная_ / Легкая с протяжкой / 25 мм</t>
        </is>
      </c>
      <c r="D105" s="7" t="inlineStr">
        <is>
          <t xml:space="preserve"/>
        </is>
      </c>
      <c r="E105" s="7" t="inlineStr">
        <is>
          <t xml:space="preserve"/>
        </is>
      </c>
      <c r="F105" s="7" t="inlineStr">
        <is>
          <t xml:space="preserve">ПОГ М</t>
        </is>
      </c>
      <c r="G105" s="7" t="inlineStr">
        <is>
          <t xml:space="preserve">1</t>
        </is>
      </c>
      <c r="H105" s="8" t="n">
        <v>1606</v>
      </c>
      <c r="I105" s="20" t="n" hidden="false">
        <v>45</v>
      </c>
      <c r="J105" s="19" t="n" hidden="false">
        <v/>
      </c>
      <c r="K105" s="19" t="n" hidden="false">
        <f>I105+J105</f>
        <v>45</v>
      </c>
      <c r="L105" s="19" t="n" hidden="false">
        <f>ROUND(H105*I105,2)</f>
        <v>72270</v>
      </c>
      <c r="M105" s="19" t="n" hidden="false">
        <v/>
      </c>
      <c r="N105" s="19" t="n" hidden="false">
        <f>L105+M105</f>
        <v>72270</v>
      </c>
    </row>
    <row r="106" customFormat="false" hidden="false" outlineLevel="0" collapsed="false">
      <c r="A106" s="18" t="inlineStr">
        <is>
          <t xml:space="preserve">1.1.1.1.1.1.3.13</t>
        </is>
      </c>
      <c r="B106" s="18" t="inlineStr">
        <is>
          <t xml:space="preserve"/>
        </is>
      </c>
      <c r="C106" s="18" t="inlineStr">
        <is>
          <t xml:space="preserve">Монтаж трубы ПВХ, ПНД для кабеля / до 32мм</t>
        </is>
      </c>
      <c r="D106" s="7" t="inlineStr">
        <is>
          <t xml:space="preserve">Выгружается из БО по объектам BIM-КЦ</t>
        </is>
      </c>
      <c r="E106" s="7" t="inlineStr">
        <is>
          <t xml:space="preserve">Возможно ошибка спецификации, так как кабеля меньше чем количество трубы</t>
        </is>
      </c>
      <c r="F106" s="7" t="inlineStr">
        <is>
          <t xml:space="preserve">ПОГ М</t>
        </is>
      </c>
      <c r="G106" s="7" t="inlineStr">
        <is>
          <t xml:space="preserve">1</t>
        </is>
      </c>
      <c r="H106" s="8" t="n">
        <v>11652</v>
      </c>
      <c r="I106" s="19" t="n" hidden="false">
        <f>ROUND((L107+L108)/H106,2)</f>
        <v>59.49</v>
      </c>
      <c r="J106" s="20" t="n" hidden="false">
        <v>215</v>
      </c>
      <c r="K106" s="19" t="n" hidden="false">
        <f>I106+J106</f>
        <v>274.49</v>
      </c>
      <c r="L106" s="19" t="n" hidden="false">
        <f>ROUND(H106*I106,2)</f>
        <v>693177.48</v>
      </c>
      <c r="M106" s="19" t="n" hidden="false">
        <f>ROUND(H106*J106,2)</f>
        <v>2505180</v>
      </c>
      <c r="N106" s="19" t="n" hidden="false">
        <f>L106+M106</f>
        <v>3198357.48</v>
      </c>
    </row>
    <row r="107" customFormat="false" hidden="false" outlineLevel="0" collapsed="false">
      <c r="A107" s="18" t="inlineStr">
        <is>
          <t xml:space="preserve">1.1.1.1.1.1.3.13.1</t>
        </is>
      </c>
      <c r="B107" s="18" t="inlineStr">
        <is>
          <t xml:space="preserve"/>
        </is>
      </c>
      <c r="C107" s="22" t="inlineStr">
        <is>
          <t xml:space="preserve">Труба ПВХ гофрированная_ / Легкая с протяжкой / 32 мм</t>
        </is>
      </c>
      <c r="D107" s="7" t="inlineStr">
        <is>
          <t xml:space="preserve"/>
        </is>
      </c>
      <c r="E107" s="7" t="inlineStr">
        <is>
          <t xml:space="preserve">Труба гибкая гофрированная, из самозатухающей композиции
ПВХ , для ОКЛ , с
протяжкой ECOPLAST</t>
        </is>
      </c>
      <c r="F107" s="7" t="inlineStr">
        <is>
          <t xml:space="preserve">ПОГ М</t>
        </is>
      </c>
      <c r="G107" s="7" t="inlineStr">
        <is>
          <t xml:space="preserve">1</t>
        </is>
      </c>
      <c r="H107" s="8" t="n">
        <v>8440</v>
      </c>
      <c r="I107" s="20" t="n" hidden="false">
        <v>65</v>
      </c>
      <c r="J107" s="19" t="n" hidden="false">
        <v/>
      </c>
      <c r="K107" s="19" t="n" hidden="false">
        <f>I107+J107</f>
        <v>65</v>
      </c>
      <c r="L107" s="19" t="n" hidden="false">
        <f>ROUND(H107*I107,2)</f>
        <v>548600</v>
      </c>
      <c r="M107" s="19" t="n" hidden="false">
        <v/>
      </c>
      <c r="N107" s="19" t="n" hidden="false">
        <f>L107+M107</f>
        <v>548600</v>
      </c>
    </row>
    <row r="108" customFormat="false" hidden="false" outlineLevel="0" collapsed="false">
      <c r="A108" s="18" t="inlineStr">
        <is>
          <t xml:space="preserve">1.1.1.1.1.1.3.13.2</t>
        </is>
      </c>
      <c r="B108" s="18" t="inlineStr">
        <is>
          <t xml:space="preserve"/>
        </is>
      </c>
      <c r="C108" s="22" t="inlineStr">
        <is>
          <t xml:space="preserve">Труба ПВХ гофрированная_ / Легкая с протяжкой / 25 мм</t>
        </is>
      </c>
      <c r="D108" s="7" t="inlineStr">
        <is>
          <t xml:space="preserve"/>
        </is>
      </c>
      <c r="E108" s="7" t="inlineStr">
        <is>
          <t xml:space="preserve">Труба гибкая гофрированная, из самозатухающей композиции
ПВХ , для ОКЛ , с
протяжкой ECOPLAST</t>
        </is>
      </c>
      <c r="F108" s="7" t="inlineStr">
        <is>
          <t xml:space="preserve">ПОГ М</t>
        </is>
      </c>
      <c r="G108" s="7" t="inlineStr">
        <is>
          <t xml:space="preserve">1</t>
        </is>
      </c>
      <c r="H108" s="8" t="n">
        <v>3212</v>
      </c>
      <c r="I108" s="20" t="n" hidden="false">
        <v>45</v>
      </c>
      <c r="J108" s="19" t="n" hidden="false">
        <v/>
      </c>
      <c r="K108" s="19" t="n" hidden="false">
        <f>I108+J108</f>
        <v>45</v>
      </c>
      <c r="L108" s="19" t="n" hidden="false">
        <f>ROUND(H108*I108,2)</f>
        <v>144540</v>
      </c>
      <c r="M108" s="19" t="n" hidden="false">
        <v/>
      </c>
      <c r="N108" s="19" t="n" hidden="false">
        <f>L108+M108</f>
        <v>144540</v>
      </c>
    </row>
    <row r="109" customFormat="false" hidden="false" outlineLevel="0" collapsed="false">
      <c r="A109" s="18" t="inlineStr">
        <is>
          <t xml:space="preserve">1.1.1.1.1.1.3.14</t>
        </is>
      </c>
      <c r="B109" s="18" t="inlineStr">
        <is>
          <t xml:space="preserve"/>
        </is>
      </c>
      <c r="C109" s="18" t="inlineStr">
        <is>
          <t xml:space="preserve">Монтаж трубы ПВХ, ПНД для кабеля / расходные материалы</t>
        </is>
      </c>
      <c r="D109" s="7" t="inlineStr">
        <is>
          <t xml:space="preserve"/>
        </is>
      </c>
      <c r="E109" s="7" t="inlineStr">
        <is>
          <t xml:space="preserve"/>
        </is>
      </c>
      <c r="F109" s="7" t="inlineStr">
        <is>
          <t xml:space="preserve">ПОГ М</t>
        </is>
      </c>
      <c r="G109" s="7" t="inlineStr">
        <is>
          <t xml:space="preserve">1</t>
        </is>
      </c>
      <c r="H109" s="8" t="n">
        <v>1996</v>
      </c>
      <c r="I109" s="19" t="n" hidden="false">
        <f>ROUND((L110+L111+L112+L113+L114)/H109,2)</f>
        <v>28.61</v>
      </c>
      <c r="J109" s="19" t="n" hidden="false">
        <v>0</v>
      </c>
      <c r="K109" s="19" t="n" hidden="false">
        <f>I109+J109</f>
        <v>28.61</v>
      </c>
      <c r="L109" s="19" t="n" hidden="false">
        <f>ROUND(H109*I109,2)</f>
        <v>57105.56</v>
      </c>
      <c r="M109" s="19" t="n" hidden="false">
        <f>ROUND(H109*J109,2)</f>
        <v>0</v>
      </c>
      <c r="N109" s="19" t="n" hidden="false">
        <f>L109+M109</f>
        <v>57105.56</v>
      </c>
    </row>
    <row r="110" customFormat="false" hidden="false" outlineLevel="0" collapsed="false">
      <c r="A110" s="18" t="inlineStr">
        <is>
          <t xml:space="preserve">1.1.1.1.1.1.3.14.1</t>
        </is>
      </c>
      <c r="B110" s="18" t="inlineStr">
        <is>
          <t xml:space="preserve"/>
        </is>
      </c>
      <c r="C110" s="22" t="inlineStr">
        <is>
          <t xml:space="preserve">Скоба металлическая однолапковая_ / 25-26мм</t>
        </is>
      </c>
      <c r="D110" s="7" t="inlineStr">
        <is>
          <t xml:space="preserve"/>
        </is>
      </c>
      <c r="E110" s="7" t="inlineStr">
        <is>
          <t xml:space="preserve">Двухлапковая</t>
        </is>
      </c>
      <c r="F110" s="7" t="inlineStr">
        <is>
          <t xml:space="preserve">ШТ</t>
        </is>
      </c>
      <c r="G110" s="7" t="inlineStr">
        <is>
          <t xml:space="preserve">1</t>
        </is>
      </c>
      <c r="H110" s="8" t="n">
        <v>1426</v>
      </c>
      <c r="I110" s="20" t="n" hidden="false">
        <v>10</v>
      </c>
      <c r="J110" s="19" t="n" hidden="false">
        <v/>
      </c>
      <c r="K110" s="19" t="n" hidden="false">
        <f>I110+J110</f>
        <v>10</v>
      </c>
      <c r="L110" s="19" t="n" hidden="false">
        <f>ROUND(H110*I110,2)</f>
        <v>14260</v>
      </c>
      <c r="M110" s="19" t="n" hidden="false">
        <v/>
      </c>
      <c r="N110" s="19" t="n" hidden="false">
        <f>L110+M110</f>
        <v>14260</v>
      </c>
    </row>
    <row r="111" customFormat="false" hidden="false" outlineLevel="0" collapsed="false">
      <c r="A111" s="18" t="inlineStr">
        <is>
          <t xml:space="preserve">1.1.1.1.1.1.3.14.2</t>
        </is>
      </c>
      <c r="B111" s="18" t="inlineStr">
        <is>
          <t xml:space="preserve"/>
        </is>
      </c>
      <c r="C111" s="22" t="inlineStr">
        <is>
          <t xml:space="preserve">Муфта соединительная труба-коробка_ / 25 мм</t>
        </is>
      </c>
      <c r="D111" s="7" t="inlineStr">
        <is>
          <t xml:space="preserve"/>
        </is>
      </c>
      <c r="E111" s="7" t="inlineStr">
        <is>
          <t xml:space="preserve">42725(42) + 42725HF(28 шт)</t>
        </is>
      </c>
      <c r="F111" s="7" t="inlineStr">
        <is>
          <t xml:space="preserve">ШТ</t>
        </is>
      </c>
      <c r="G111" s="7" t="inlineStr">
        <is>
          <t xml:space="preserve">1</t>
        </is>
      </c>
      <c r="H111" s="8" t="n">
        <v>70</v>
      </c>
      <c r="I111" s="20" t="n" hidden="false">
        <v>218.42</v>
      </c>
      <c r="J111" s="19" t="n" hidden="false">
        <v/>
      </c>
      <c r="K111" s="19" t="n" hidden="false">
        <f>I111+J111</f>
        <v>218.42</v>
      </c>
      <c r="L111" s="19" t="n" hidden="false">
        <f>ROUND(H111*I111,2)</f>
        <v>15289.4</v>
      </c>
      <c r="M111" s="19" t="n" hidden="false">
        <v/>
      </c>
      <c r="N111" s="19" t="n" hidden="false">
        <f>L111+M111</f>
        <v>15289.4</v>
      </c>
    </row>
    <row r="112" customFormat="false" hidden="false" outlineLevel="0" collapsed="false">
      <c r="A112" s="18" t="inlineStr">
        <is>
          <t xml:space="preserve">1.1.1.1.1.1.3.14.3</t>
        </is>
      </c>
      <c r="B112" s="18" t="inlineStr">
        <is>
          <t xml:space="preserve"/>
        </is>
      </c>
      <c r="C112" s="22" t="inlineStr">
        <is>
          <t xml:space="preserve">Муфта соединительная труба-коробка_ / 20 мм</t>
        </is>
      </c>
      <c r="D112" s="7" t="inlineStr">
        <is>
          <t xml:space="preserve"/>
        </is>
      </c>
      <c r="E112" s="7" t="inlineStr">
        <is>
          <t xml:space="preserve">42720</t>
        </is>
      </c>
      <c r="F112" s="7" t="inlineStr">
        <is>
          <t xml:space="preserve">ШТ</t>
        </is>
      </c>
      <c r="G112" s="7" t="inlineStr">
        <is>
          <t xml:space="preserve">1</t>
        </is>
      </c>
      <c r="H112" s="8" t="n">
        <v>10</v>
      </c>
      <c r="I112" s="20" t="n" hidden="false">
        <v>188.82</v>
      </c>
      <c r="J112" s="19" t="n" hidden="false">
        <v/>
      </c>
      <c r="K112" s="19" t="n" hidden="false">
        <f>I112+J112</f>
        <v>188.82</v>
      </c>
      <c r="L112" s="19" t="n" hidden="false">
        <f>ROUND(H112*I112,2)</f>
        <v>1888.2</v>
      </c>
      <c r="M112" s="19" t="n" hidden="false">
        <v/>
      </c>
      <c r="N112" s="19" t="n" hidden="false">
        <f>L112+M112</f>
        <v>1888.2</v>
      </c>
    </row>
    <row r="113" customFormat="false" hidden="false" outlineLevel="0" collapsed="false">
      <c r="A113" s="18" t="inlineStr">
        <is>
          <t xml:space="preserve">1.1.1.1.1.1.3.14.4</t>
        </is>
      </c>
      <c r="B113" s="18" t="inlineStr">
        <is>
          <t xml:space="preserve"/>
        </is>
      </c>
      <c r="C113" s="22" t="inlineStr">
        <is>
          <t xml:space="preserve">Клипса с дюбелем саморезом для крепления гофротрубы_ / 20 мм</t>
        </is>
      </c>
      <c r="D113" s="7" t="inlineStr">
        <is>
          <t xml:space="preserve"/>
        </is>
      </c>
      <c r="E113" s="7" t="inlineStr">
        <is>
          <t xml:space="preserve"/>
        </is>
      </c>
      <c r="F113" s="7" t="inlineStr">
        <is>
          <t xml:space="preserve">ШТ</t>
        </is>
      </c>
      <c r="G113" s="7" t="inlineStr">
        <is>
          <t xml:space="preserve">2</t>
        </is>
      </c>
      <c r="H113" s="8" t="n">
        <v>460</v>
      </c>
      <c r="I113" s="20" t="n" hidden="false">
        <v>10</v>
      </c>
      <c r="J113" s="19" t="n" hidden="false">
        <v/>
      </c>
      <c r="K113" s="19" t="n" hidden="false">
        <f>I113+J113</f>
        <v>10</v>
      </c>
      <c r="L113" s="19" t="n" hidden="false">
        <f>ROUND(H113*I113,2)</f>
        <v>4600</v>
      </c>
      <c r="M113" s="19" t="n" hidden="false">
        <v/>
      </c>
      <c r="N113" s="19" t="n" hidden="false">
        <f>L113+M113</f>
        <v>4600</v>
      </c>
    </row>
    <row r="114" customFormat="false" hidden="false" outlineLevel="0" collapsed="false">
      <c r="A114" s="18" t="inlineStr">
        <is>
          <t xml:space="preserve">1.1.1.1.1.1.3.14.5</t>
        </is>
      </c>
      <c r="B114" s="18" t="inlineStr">
        <is>
          <t xml:space="preserve"/>
        </is>
      </c>
      <c r="C114" s="22" t="inlineStr">
        <is>
          <t xml:space="preserve">Клипса с дюбелем саморезом для крепления гофротрубы_ / 25 мм</t>
        </is>
      </c>
      <c r="D114" s="7" t="inlineStr">
        <is>
          <t xml:space="preserve"/>
        </is>
      </c>
      <c r="E114" s="7" t="inlineStr">
        <is>
          <t xml:space="preserve"/>
        </is>
      </c>
      <c r="F114" s="7" t="inlineStr">
        <is>
          <t xml:space="preserve">ШТ</t>
        </is>
      </c>
      <c r="G114" s="7" t="inlineStr">
        <is>
          <t xml:space="preserve">2</t>
        </is>
      </c>
      <c r="H114" s="8" t="n">
        <v>2106</v>
      </c>
      <c r="I114" s="20" t="n" hidden="false">
        <v>10</v>
      </c>
      <c r="J114" s="19" t="n" hidden="false">
        <v/>
      </c>
      <c r="K114" s="19" t="n" hidden="false">
        <f>I114+J114</f>
        <v>10</v>
      </c>
      <c r="L114" s="19" t="n" hidden="false">
        <f>ROUND(H114*I114,2)</f>
        <v>21060</v>
      </c>
      <c r="M114" s="19" t="n" hidden="false">
        <v/>
      </c>
      <c r="N114" s="19" t="n" hidden="false">
        <f>L114+M114</f>
        <v>21060</v>
      </c>
    </row>
    <row r="115" customFormat="false" hidden="false" outlineLevel="0" collapsed="false">
      <c r="A115" s="18" t="inlineStr">
        <is>
          <t xml:space="preserve">1.1.1.1.1.1.3.15</t>
        </is>
      </c>
      <c r="B115" s="18" t="inlineStr">
        <is>
          <t xml:space="preserve"/>
        </is>
      </c>
      <c r="C115" s="18" t="inlineStr">
        <is>
          <t xml:space="preserve">Монтаж трубы ПВХ, ПНД для кабеля / расходные материалы</t>
        </is>
      </c>
      <c r="D115" s="7" t="inlineStr">
        <is>
          <t xml:space="preserve"/>
        </is>
      </c>
      <c r="E115" s="7" t="inlineStr">
        <is>
          <t xml:space="preserve"/>
        </is>
      </c>
      <c r="F115" s="7" t="inlineStr">
        <is>
          <t xml:space="preserve">ПОГ М</t>
        </is>
      </c>
      <c r="G115" s="7" t="inlineStr">
        <is>
          <t xml:space="preserve">1</t>
        </is>
      </c>
      <c r="H115" s="8" t="n">
        <v>5826</v>
      </c>
      <c r="I115" s="19" t="n" hidden="false">
        <f>ROUND((L116+L117)/H115,2)</f>
        <v>20</v>
      </c>
      <c r="J115" s="19" t="n" hidden="false">
        <v>0</v>
      </c>
      <c r="K115" s="19" t="n" hidden="false">
        <f>I115+J115</f>
        <v>20</v>
      </c>
      <c r="L115" s="19" t="n" hidden="false">
        <f>ROUND(H115*I115,2)</f>
        <v>116520</v>
      </c>
      <c r="M115" s="19" t="n" hidden="false">
        <f>ROUND(H115*J115,2)</f>
        <v>0</v>
      </c>
      <c r="N115" s="19" t="n" hidden="false">
        <f>L115+M115</f>
        <v>116520</v>
      </c>
    </row>
    <row r="116" customFormat="false" hidden="false" outlineLevel="0" collapsed="false">
      <c r="A116" s="18" t="inlineStr">
        <is>
          <t xml:space="preserve">1.1.1.1.1.1.3.15.1</t>
        </is>
      </c>
      <c r="B116" s="18" t="inlineStr">
        <is>
          <t xml:space="preserve"/>
        </is>
      </c>
      <c r="C116" s="22" t="inlineStr">
        <is>
          <t xml:space="preserve">Клипса с дюбелем саморезом для крепления гофротрубы_ / 32 мм</t>
        </is>
      </c>
      <c r="D116" s="7" t="inlineStr">
        <is>
          <t xml:space="preserve"/>
        </is>
      </c>
      <c r="E116" s="7" t="inlineStr">
        <is>
          <t xml:space="preserve"/>
        </is>
      </c>
      <c r="F116" s="7" t="inlineStr">
        <is>
          <t xml:space="preserve">ШТ</t>
        </is>
      </c>
      <c r="G116" s="7" t="inlineStr">
        <is>
          <t xml:space="preserve">2</t>
        </is>
      </c>
      <c r="H116" s="8" t="n">
        <v>8440</v>
      </c>
      <c r="I116" s="20" t="n" hidden="false">
        <v>10</v>
      </c>
      <c r="J116" s="19" t="n" hidden="false">
        <v/>
      </c>
      <c r="K116" s="19" t="n" hidden="false">
        <f>I116+J116</f>
        <v>10</v>
      </c>
      <c r="L116" s="19" t="n" hidden="false">
        <f>ROUND(H116*I116,2)</f>
        <v>84400</v>
      </c>
      <c r="M116" s="19" t="n" hidden="false">
        <v/>
      </c>
      <c r="N116" s="19" t="n" hidden="false">
        <f>L116+M116</f>
        <v>84400</v>
      </c>
    </row>
    <row r="117" customFormat="false" hidden="false" outlineLevel="0" collapsed="false">
      <c r="A117" s="18" t="inlineStr">
        <is>
          <t xml:space="preserve">1.1.1.1.1.1.3.15.2</t>
        </is>
      </c>
      <c r="B117" s="18" t="inlineStr">
        <is>
          <t xml:space="preserve"/>
        </is>
      </c>
      <c r="C117" s="22" t="inlineStr">
        <is>
          <t xml:space="preserve">Клипса с дюбелем саморезом для крепления гофротрубы_ / 25 мм</t>
        </is>
      </c>
      <c r="D117" s="7" t="inlineStr">
        <is>
          <t xml:space="preserve"/>
        </is>
      </c>
      <c r="E117" s="7" t="inlineStr">
        <is>
          <t xml:space="preserve"/>
        </is>
      </c>
      <c r="F117" s="7" t="inlineStr">
        <is>
          <t xml:space="preserve">ШТ</t>
        </is>
      </c>
      <c r="G117" s="7" t="inlineStr">
        <is>
          <t xml:space="preserve">2</t>
        </is>
      </c>
      <c r="H117" s="8" t="n">
        <v>3212</v>
      </c>
      <c r="I117" s="20" t="n" hidden="false">
        <v>10</v>
      </c>
      <c r="J117" s="19" t="n" hidden="false">
        <v/>
      </c>
      <c r="K117" s="19" t="n" hidden="false">
        <f>I117+J117</f>
        <v>10</v>
      </c>
      <c r="L117" s="19" t="n" hidden="false">
        <f>ROUND(H117*I117,2)</f>
        <v>32120</v>
      </c>
      <c r="M117" s="19" t="n" hidden="false">
        <v/>
      </c>
      <c r="N117" s="19" t="n" hidden="false">
        <f>L117+M117</f>
        <v>32120</v>
      </c>
    </row>
    <row r="118" customFormat="false" hidden="false" outlineLevel="0" collapsed="false">
      <c r="A118" s="18" t="inlineStr">
        <is>
          <t xml:space="preserve">1.1.1.1.1.1.3.16</t>
        </is>
      </c>
      <c r="B118" s="18" t="inlineStr">
        <is>
          <t xml:space="preserve"/>
        </is>
      </c>
      <c r="C118" s="18" t="inlineStr">
        <is>
          <t xml:space="preserve">Монтаж трубы ПВХ, ПНД для кабеля / расходные материалы</t>
        </is>
      </c>
      <c r="D118" s="7" t="inlineStr">
        <is>
          <t xml:space="preserve"/>
        </is>
      </c>
      <c r="E118" s="7" t="inlineStr">
        <is>
          <t xml:space="preserve"/>
        </is>
      </c>
      <c r="F118" s="7" t="inlineStr">
        <is>
          <t xml:space="preserve">ПОГ М</t>
        </is>
      </c>
      <c r="G118" s="7" t="inlineStr">
        <is>
          <t xml:space="preserve">1</t>
        </is>
      </c>
      <c r="H118" s="8" t="n">
        <v>3012</v>
      </c>
      <c r="I118" s="19" t="n" hidden="false">
        <f>ROUND((L119+L120+L121)/H118,2)</f>
        <v>23.51</v>
      </c>
      <c r="J118" s="19" t="n" hidden="false">
        <v>0</v>
      </c>
      <c r="K118" s="19" t="n" hidden="false">
        <f>I118+J118</f>
        <v>23.51</v>
      </c>
      <c r="L118" s="19" t="n" hidden="false">
        <f>ROUND(H118*I118,2)</f>
        <v>70812.12</v>
      </c>
      <c r="M118" s="19" t="n" hidden="false">
        <f>ROUND(H118*J118,2)</f>
        <v>0</v>
      </c>
      <c r="N118" s="19" t="n" hidden="false">
        <f>L118+M118</f>
        <v>70812.12</v>
      </c>
    </row>
    <row r="119" customFormat="false" hidden="false" outlineLevel="0" collapsed="false">
      <c r="A119" s="18" t="inlineStr">
        <is>
          <t xml:space="preserve">1.1.1.1.1.1.3.16.1</t>
        </is>
      </c>
      <c r="B119" s="18" t="inlineStr">
        <is>
          <t xml:space="preserve"/>
        </is>
      </c>
      <c r="C119" s="22" t="inlineStr">
        <is>
          <t xml:space="preserve">Скоба металлическая однолапковая_ / 25-26мм</t>
        </is>
      </c>
      <c r="D119" s="7" t="inlineStr">
        <is>
          <t xml:space="preserve"/>
        </is>
      </c>
      <c r="E119" s="7" t="inlineStr">
        <is>
          <t xml:space="preserve">Двухлапковая</t>
        </is>
      </c>
      <c r="F119" s="7" t="inlineStr">
        <is>
          <t xml:space="preserve">ШТ</t>
        </is>
      </c>
      <c r="G119" s="7" t="inlineStr">
        <is>
          <t xml:space="preserve">1</t>
        </is>
      </c>
      <c r="H119" s="8" t="n">
        <v>300</v>
      </c>
      <c r="I119" s="20" t="n" hidden="false">
        <v>10</v>
      </c>
      <c r="J119" s="19" t="n" hidden="false">
        <v/>
      </c>
      <c r="K119" s="19" t="n" hidden="false">
        <f>I119+J119</f>
        <v>10</v>
      </c>
      <c r="L119" s="19" t="n" hidden="false">
        <f>ROUND(H119*I119,2)</f>
        <v>3000</v>
      </c>
      <c r="M119" s="19" t="n" hidden="false">
        <v/>
      </c>
      <c r="N119" s="19" t="n" hidden="false">
        <f>L119+M119</f>
        <v>3000</v>
      </c>
    </row>
    <row r="120" customFormat="false" hidden="false" outlineLevel="0" collapsed="false">
      <c r="A120" s="18" t="inlineStr">
        <is>
          <t xml:space="preserve">1.1.1.1.1.1.3.16.2</t>
        </is>
      </c>
      <c r="B120" s="18" t="inlineStr">
        <is>
          <t xml:space="preserve"/>
        </is>
      </c>
      <c r="C120" s="22" t="inlineStr">
        <is>
          <t xml:space="preserve">Скоба металлическая однолапковая_ / 31-32мм</t>
        </is>
      </c>
      <c r="D120" s="7" t="inlineStr">
        <is>
          <t xml:space="preserve"/>
        </is>
      </c>
      <c r="E120" s="7" t="inlineStr">
        <is>
          <t xml:space="preserve">Двухлапковая</t>
        </is>
      </c>
      <c r="F120" s="7" t="inlineStr">
        <is>
          <t xml:space="preserve">ШТ</t>
        </is>
      </c>
      <c r="G120" s="7" t="inlineStr">
        <is>
          <t xml:space="preserve">1</t>
        </is>
      </c>
      <c r="H120" s="8" t="n">
        <v>2712</v>
      </c>
      <c r="I120" s="20" t="n" hidden="false">
        <v>10</v>
      </c>
      <c r="J120" s="19" t="n" hidden="false">
        <v/>
      </c>
      <c r="K120" s="19" t="n" hidden="false">
        <f>I120+J120</f>
        <v>10</v>
      </c>
      <c r="L120" s="19" t="n" hidden="false">
        <f>ROUND(H120*I120,2)</f>
        <v>27120</v>
      </c>
      <c r="M120" s="19" t="n" hidden="false">
        <v/>
      </c>
      <c r="N120" s="19" t="n" hidden="false">
        <f>L120+M120</f>
        <v>27120</v>
      </c>
    </row>
    <row r="121" customFormat="false" hidden="false" outlineLevel="0" collapsed="false">
      <c r="A121" s="18" t="inlineStr">
        <is>
          <t xml:space="preserve">1.1.1.1.1.1.3.16.3</t>
        </is>
      </c>
      <c r="B121" s="18" t="inlineStr">
        <is>
          <t xml:space="preserve"/>
        </is>
      </c>
      <c r="C121" s="22" t="inlineStr">
        <is>
          <t xml:space="preserve">Скоба металлическая однолапковая_ / 16-17мм</t>
        </is>
      </c>
      <c r="D121" s="7" t="inlineStr">
        <is>
          <t xml:space="preserve"/>
        </is>
      </c>
      <c r="E121" s="7" t="inlineStr">
        <is>
          <t xml:space="preserve">Универсальный металлический дюбель для бетона и газобетона
малой плотности
для ОКЛ</t>
        </is>
      </c>
      <c r="F121" s="7" t="inlineStr">
        <is>
          <t xml:space="preserve">ШТ</t>
        </is>
      </c>
      <c r="G121" s="7" t="inlineStr">
        <is>
          <t xml:space="preserve">1</t>
        </is>
      </c>
      <c r="H121" s="8" t="n">
        <v>2712</v>
      </c>
      <c r="I121" s="20" t="n" hidden="false">
        <v>15</v>
      </c>
      <c r="J121" s="19" t="n" hidden="false">
        <v/>
      </c>
      <c r="K121" s="19" t="n" hidden="false">
        <f>I121+J121</f>
        <v>15</v>
      </c>
      <c r="L121" s="19" t="n" hidden="false">
        <f>ROUND(H121*I121,2)</f>
        <v>40680</v>
      </c>
      <c r="M121" s="19" t="n" hidden="false">
        <v/>
      </c>
      <c r="N121" s="19" t="n" hidden="false">
        <f>L121+M121</f>
        <v>40680</v>
      </c>
    </row>
    <row r="122" customFormat="false" hidden="false" outlineLevel="0" collapsed="false">
      <c r="A122" s="18" t="inlineStr">
        <is>
          <t xml:space="preserve">1.1.1.1.1.1.3.17</t>
        </is>
      </c>
      <c r="B122" s="18" t="inlineStr">
        <is>
          <t xml:space="preserve"/>
        </is>
      </c>
      <c r="C122" s="18" t="inlineStr">
        <is>
          <t xml:space="preserve">Монтаж лотка электротехнического / перфорированного, неперфорированного</t>
        </is>
      </c>
      <c r="D122" s="7" t="inlineStr">
        <is>
          <t xml:space="preserve"/>
        </is>
      </c>
      <c r="E122" s="7" t="inlineStr">
        <is>
          <t xml:space="preserve">С учетом дополнительных комплектующих.СМР предусматривает дополнительные комплектующие</t>
        </is>
      </c>
      <c r="F122" s="7" t="inlineStr">
        <is>
          <t xml:space="preserve">ПОГ М</t>
        </is>
      </c>
      <c r="G122" s="7" t="inlineStr">
        <is>
          <t xml:space="preserve">1</t>
        </is>
      </c>
      <c r="H122" s="8" t="n">
        <v>525</v>
      </c>
      <c r="I122" s="19" t="n" hidden="false">
        <f>ROUND((L123+L124)/H122,2)</f>
        <v>1087.1</v>
      </c>
      <c r="J122" s="20" t="n" hidden="false">
        <v>2800</v>
      </c>
      <c r="K122" s="19" t="n" hidden="false">
        <f>I122+J122</f>
        <v>3887.1</v>
      </c>
      <c r="L122" s="19" t="n" hidden="false">
        <f>ROUND(H122*I122,2)</f>
        <v>570727.5</v>
      </c>
      <c r="M122" s="19" t="n" hidden="false">
        <f>ROUND(H122*J122,2)</f>
        <v>1470000</v>
      </c>
      <c r="N122" s="19" t="n" hidden="false">
        <f>L122+M122</f>
        <v>2040727.5</v>
      </c>
    </row>
    <row r="123" customFormat="false" hidden="false" outlineLevel="0" collapsed="false">
      <c r="A123" s="18" t="inlineStr">
        <is>
          <t xml:space="preserve">1.1.1.1.1.1.3.17.1</t>
        </is>
      </c>
      <c r="B123" s="18" t="inlineStr">
        <is>
          <t xml:space="preserve"/>
        </is>
      </c>
      <c r="C123" s="22" t="inlineStr">
        <is>
          <t xml:space="preserve">Лоток электротехнический перфорированный осн.400мм H=80мм</t>
        </is>
      </c>
      <c r="D123" s="7" t="inlineStr">
        <is>
          <t xml:space="preserve"/>
        </is>
      </c>
      <c r="E123" s="7" t="inlineStr">
        <is>
          <t xml:space="preserve">Без учета дополнительных комплектующих
ДКС,Ostec</t>
        </is>
      </c>
      <c r="F123" s="7" t="inlineStr">
        <is>
          <t xml:space="preserve">М</t>
        </is>
      </c>
      <c r="G123" s="7" t="inlineStr">
        <is>
          <t xml:space="preserve">1</t>
        </is>
      </c>
      <c r="H123" s="8" t="n">
        <v>525</v>
      </c>
      <c r="I123" s="23" t="n" hidden="false">
        <v>831.78</v>
      </c>
      <c r="J123" s="19" t="n" hidden="false">
        <v/>
      </c>
      <c r="K123" s="19" t="n" hidden="false">
        <f>I123+J123</f>
        <v>831.78</v>
      </c>
      <c r="L123" s="19" t="n" hidden="false">
        <f>ROUND(H123*I123,2)</f>
        <v>436684.5</v>
      </c>
      <c r="M123" s="19" t="n" hidden="false">
        <v/>
      </c>
      <c r="N123" s="19" t="n" hidden="false">
        <f>L123+M123</f>
        <v>436684.5</v>
      </c>
    </row>
    <row r="124" customFormat="false" hidden="false" outlineLevel="0" collapsed="false">
      <c r="A124" s="18" t="inlineStr">
        <is>
          <t xml:space="preserve">1.1.1.1.1.1.3.17.2</t>
        </is>
      </c>
      <c r="B124" s="18" t="inlineStr">
        <is>
          <t xml:space="preserve"/>
        </is>
      </c>
      <c r="C124" s="22" t="inlineStr">
        <is>
          <t xml:space="preserve">Крышка на лоток осн.400мм</t>
        </is>
      </c>
      <c r="D124" s="7" t="inlineStr">
        <is>
          <t xml:space="preserve"/>
        </is>
      </c>
      <c r="E124" s="7" t="inlineStr">
        <is>
          <t xml:space="preserve">Без учета дополнительных комплектующих
ДКС,Ostec</t>
        </is>
      </c>
      <c r="F124" s="7" t="inlineStr">
        <is>
          <t xml:space="preserve">М</t>
        </is>
      </c>
      <c r="G124" s="7" t="inlineStr">
        <is>
          <t xml:space="preserve">1</t>
        </is>
      </c>
      <c r="H124" s="8" t="n">
        <v>525</v>
      </c>
      <c r="I124" s="23" t="n" hidden="false">
        <v>255.32</v>
      </c>
      <c r="J124" s="19" t="n" hidden="false">
        <v/>
      </c>
      <c r="K124" s="19" t="n" hidden="false">
        <f>I124+J124</f>
        <v>255.32</v>
      </c>
      <c r="L124" s="19" t="n" hidden="false">
        <f>ROUND(H124*I124,2)</f>
        <v>134043</v>
      </c>
      <c r="M124" s="19" t="n" hidden="false">
        <v/>
      </c>
      <c r="N124" s="19" t="n" hidden="false">
        <f>L124+M124</f>
        <v>134043</v>
      </c>
    </row>
    <row r="125" customFormat="false" hidden="false" outlineLevel="0" collapsed="false">
      <c r="A125" s="14" t="inlineStr">
        <is>
          <t xml:space="preserve">1.1.1.1.1.1.4</t>
        </is>
      </c>
      <c r="B125" s="14" t="inlineStr">
        <is>
          <t xml:space="preserve"/>
        </is>
      </c>
      <c r="C125" s="14" t="inlineStr">
        <is>
          <t xml:space="preserve">Монтаж электроустановочных изделий</t>
        </is>
      </c>
      <c r="D125" s="6" t="inlineStr">
        <is>
          <t xml:space="preserve"/>
        </is>
      </c>
      <c r="E125" s="6" t="inlineStr">
        <is>
          <t xml:space="preserve"/>
        </is>
      </c>
      <c r="F125" s="6" t="inlineStr">
        <is>
          <t xml:space="preserve"/>
        </is>
      </c>
      <c r="G125" s="6" t="inlineStr">
        <is>
          <t xml:space="preserve"/>
        </is>
      </c>
      <c r="H125" s="15" t="n">
        <v/>
      </c>
      <c r="I125" s="16" t="n" hidden="false">
        <v/>
      </c>
      <c r="J125" s="16" t="n" hidden="false">
        <v/>
      </c>
      <c r="K125" s="16" t="n" hidden="false">
        <v/>
      </c>
      <c r="L125" s="16" t="n" hidden="false">
        <f>L126+L133+L137+L139</f>
        <v>102200.98</v>
      </c>
      <c r="M125" s="16" t="n" hidden="false">
        <f>M126+M133+M137+M139</f>
        <v>507960</v>
      </c>
      <c r="N125" s="16" t="n" hidden="false">
        <f>N126+N133+N137+N139</f>
        <v>610160.98</v>
      </c>
    </row>
    <row r="126" customFormat="false" hidden="false" outlineLevel="0" collapsed="false">
      <c r="A126" s="18" t="inlineStr">
        <is>
          <t xml:space="preserve">1.1.1.1.1.1.4.1</t>
        </is>
      </c>
      <c r="B126" s="18" t="inlineStr">
        <is>
          <t xml:space="preserve"/>
        </is>
      </c>
      <c r="C126" s="18" t="inlineStr">
        <is>
          <t xml:space="preserve">Монтаж электрических оконечных устройств / выключатель, переключатель</t>
        </is>
      </c>
      <c r="D126" s="7" t="inlineStr">
        <is>
          <t xml:space="preserve">Выгружается из БО по объектам BIM-КЦ</t>
        </is>
      </c>
      <c r="E126" s="7" t="inlineStr">
        <is>
          <t xml:space="preserve"/>
        </is>
      </c>
      <c r="F126" s="7" t="inlineStr">
        <is>
          <t xml:space="preserve">ШТ</t>
        </is>
      </c>
      <c r="G126" s="7" t="inlineStr">
        <is>
          <t xml:space="preserve">1</t>
        </is>
      </c>
      <c r="H126" s="8" t="n">
        <v>159</v>
      </c>
      <c r="I126" s="19" t="n" hidden="false">
        <f>ROUND((L127+L128+L129+L130+L131+L132)/H126,2)</f>
        <v>186.84</v>
      </c>
      <c r="J126" s="20" t="n" hidden="false">
        <v>950</v>
      </c>
      <c r="K126" s="19" t="n" hidden="false">
        <f>I126+J126</f>
        <v>1136.84</v>
      </c>
      <c r="L126" s="19" t="n" hidden="false">
        <f>ROUND(H126*I126,2)</f>
        <v>29707.56</v>
      </c>
      <c r="M126" s="19" t="n" hidden="false">
        <f>ROUND(H126*J126,2)</f>
        <v>151050</v>
      </c>
      <c r="N126" s="19" t="n" hidden="false">
        <f>L126+M126</f>
        <v>180757.56</v>
      </c>
    </row>
    <row r="127" customFormat="false" hidden="false" outlineLevel="0" collapsed="false">
      <c r="A127" s="18" t="inlineStr">
        <is>
          <t xml:space="preserve">1.1.1.1.1.1.4.1.1</t>
        </is>
      </c>
      <c r="B127" s="18" t="inlineStr">
        <is>
          <t xml:space="preserve"/>
        </is>
      </c>
      <c r="C127" s="22" t="inlineStr">
        <is>
          <t xml:space="preserve">Рамка Schneider Electric Glossa_ / белый / 1 пост / GSL000101</t>
        </is>
      </c>
      <c r="D127" s="7" t="inlineStr">
        <is>
          <t xml:space="preserve"/>
        </is>
      </c>
      <c r="E127" s="7" t="inlineStr">
        <is>
          <t xml:space="preserve">LK60, цвет Белый</t>
        </is>
      </c>
      <c r="F127" s="7" t="inlineStr">
        <is>
          <t xml:space="preserve">ШТ</t>
        </is>
      </c>
      <c r="G127" s="7" t="inlineStr">
        <is>
          <t xml:space="preserve">1</t>
        </is>
      </c>
      <c r="H127" s="8" t="n">
        <v>159</v>
      </c>
      <c r="I127" s="23" t="n" hidden="false">
        <v>10.66</v>
      </c>
      <c r="J127" s="19" t="n" hidden="false">
        <v/>
      </c>
      <c r="K127" s="19" t="n" hidden="false">
        <f>I127+J127</f>
        <v>10.66</v>
      </c>
      <c r="L127" s="19" t="n" hidden="false">
        <f>ROUND(H127*I127,2)</f>
        <v>1694.94</v>
      </c>
      <c r="M127" s="19" t="n" hidden="false">
        <v/>
      </c>
      <c r="N127" s="19" t="n" hidden="false">
        <f>L127+M127</f>
        <v>1694.94</v>
      </c>
    </row>
    <row r="128" customFormat="false" hidden="false" outlineLevel="0" collapsed="false">
      <c r="A128" s="18" t="inlineStr">
        <is>
          <t xml:space="preserve">1.1.1.1.1.1.4.1.2</t>
        </is>
      </c>
      <c r="B128" s="18" t="inlineStr">
        <is>
          <t xml:space="preserve"/>
        </is>
      </c>
      <c r="C128" s="22" t="inlineStr">
        <is>
          <t xml:space="preserve">Переключатель_ / проходной/одноклавишный/открытой установки / 10А, 220В, IP20</t>
        </is>
      </c>
      <c r="D128" s="7" t="inlineStr">
        <is>
          <t xml:space="preserve"/>
        </is>
      </c>
      <c r="E128" s="7" t="inlineStr">
        <is>
          <t xml:space="preserve">Переключатель проходной одноклавишный скрытой установки, 10А, 250В, IP44 белый</t>
        </is>
      </c>
      <c r="F128" s="7" t="inlineStr">
        <is>
          <t xml:space="preserve">ШТ</t>
        </is>
      </c>
      <c r="G128" s="7" t="inlineStr">
        <is>
          <t xml:space="preserve">1</t>
        </is>
      </c>
      <c r="H128" s="8" t="n">
        <v>30</v>
      </c>
      <c r="I128" s="20" t="n" hidden="false">
        <v>415</v>
      </c>
      <c r="J128" s="19" t="n" hidden="false">
        <v/>
      </c>
      <c r="K128" s="19" t="n" hidden="false">
        <f>I128+J128</f>
        <v>415</v>
      </c>
      <c r="L128" s="19" t="n" hidden="false">
        <f>ROUND(H128*I128,2)</f>
        <v>12450</v>
      </c>
      <c r="M128" s="19" t="n" hidden="false">
        <v/>
      </c>
      <c r="N128" s="19" t="n" hidden="false">
        <f>L128+M128</f>
        <v>12450</v>
      </c>
    </row>
    <row r="129" customFormat="false" hidden="false" outlineLevel="0" collapsed="false">
      <c r="A129" s="18" t="inlineStr">
        <is>
          <t xml:space="preserve">1.1.1.1.1.1.4.1.3</t>
        </is>
      </c>
      <c r="B129" s="18" t="inlineStr">
        <is>
          <t xml:space="preserve"/>
        </is>
      </c>
      <c r="C129" s="22" t="inlineStr">
        <is>
          <t xml:space="preserve">Выключатель Schneider Electric Этюд_/одноклавишный</t>
        </is>
      </c>
      <c r="D129" s="7" t="inlineStr">
        <is>
          <t xml:space="preserve"/>
        </is>
      </c>
      <c r="E129" s="7" t="inlineStr">
        <is>
          <t xml:space="preserve">LK60,  Выключатель 1-кл. скрытой установки 10А, IP44</t>
        </is>
      </c>
      <c r="F129" s="7" t="inlineStr">
        <is>
          <t xml:space="preserve">ШТ</t>
        </is>
      </c>
      <c r="G129" s="7" t="inlineStr">
        <is>
          <t xml:space="preserve">1</t>
        </is>
      </c>
      <c r="H129" s="8" t="n">
        <v>31</v>
      </c>
      <c r="I129" s="23" t="n" hidden="false">
        <v>74.59</v>
      </c>
      <c r="J129" s="19" t="n" hidden="false">
        <v/>
      </c>
      <c r="K129" s="19" t="n" hidden="false">
        <f>I129+J129</f>
        <v>74.59</v>
      </c>
      <c r="L129" s="19" t="n" hidden="false">
        <f>ROUND(H129*I129,2)</f>
        <v>2312.29</v>
      </c>
      <c r="M129" s="19" t="n" hidden="false">
        <v/>
      </c>
      <c r="N129" s="19" t="n" hidden="false">
        <f>L129+M129</f>
        <v>2312.29</v>
      </c>
    </row>
    <row r="130" customFormat="false" hidden="false" outlineLevel="0" collapsed="false">
      <c r="A130" s="18" t="inlineStr">
        <is>
          <t xml:space="preserve">1.1.1.1.1.1.4.1.4</t>
        </is>
      </c>
      <c r="B130" s="18" t="inlineStr">
        <is>
          <t xml:space="preserve"/>
        </is>
      </c>
      <c r="C130" s="22" t="inlineStr">
        <is>
          <t xml:space="preserve">Выключатель Трехклавишный Скрытый 10А 220...250В IP20 Белый</t>
        </is>
      </c>
      <c r="D130" s="7" t="inlineStr">
        <is>
          <t xml:space="preserve"/>
        </is>
      </c>
      <c r="E130" s="7" t="inlineStr">
        <is>
          <t xml:space="preserve">Выключатель трехклавишный LK60, цвет Белый</t>
        </is>
      </c>
      <c r="F130" s="7" t="inlineStr">
        <is>
          <t xml:space="preserve">ШТ</t>
        </is>
      </c>
      <c r="G130" s="7" t="inlineStr">
        <is>
          <t xml:space="preserve">1</t>
        </is>
      </c>
      <c r="H130" s="8" t="n">
        <v>1</v>
      </c>
      <c r="I130" s="23" t="n" hidden="false">
        <v>153.46</v>
      </c>
      <c r="J130" s="19" t="n" hidden="false">
        <v/>
      </c>
      <c r="K130" s="19" t="n" hidden="false">
        <f>I130+J130</f>
        <v>153.46</v>
      </c>
      <c r="L130" s="19" t="n" hidden="false">
        <f>ROUND(H130*I130,2)</f>
        <v>153.46</v>
      </c>
      <c r="M130" s="19" t="n" hidden="false">
        <v/>
      </c>
      <c r="N130" s="19" t="n" hidden="false">
        <f>L130+M130</f>
        <v>153.46</v>
      </c>
    </row>
    <row r="131" customFormat="false" hidden="false" outlineLevel="0" collapsed="false">
      <c r="A131" s="18" t="inlineStr">
        <is>
          <t xml:space="preserve">1.1.1.1.1.1.4.1.5</t>
        </is>
      </c>
      <c r="B131" s="18" t="inlineStr">
        <is>
          <t xml:space="preserve"/>
        </is>
      </c>
      <c r="C131" s="22" t="inlineStr">
        <is>
          <t xml:space="preserve">Выключатель Одноклавишный Скрытый 10А 220...250В IP20 Белый</t>
        </is>
      </c>
      <c r="D131" s="7" t="inlineStr">
        <is>
          <t xml:space="preserve"/>
        </is>
      </c>
      <c r="E131" s="7" t="inlineStr">
        <is>
          <t xml:space="preserve">Выключатель одноклавишный, одинарный, 250В, 16А, IP20, скрытый монтаж LK60, цвет Белый</t>
        </is>
      </c>
      <c r="F131" s="7" t="inlineStr">
        <is>
          <t xml:space="preserve">ШТ</t>
        </is>
      </c>
      <c r="G131" s="7" t="inlineStr">
        <is>
          <t xml:space="preserve">1</t>
        </is>
      </c>
      <c r="H131" s="8" t="n">
        <v>69</v>
      </c>
      <c r="I131" s="23" t="n" hidden="false">
        <v>81.86</v>
      </c>
      <c r="J131" s="19" t="n" hidden="false">
        <v/>
      </c>
      <c r="K131" s="19" t="n" hidden="false">
        <f>I131+J131</f>
        <v>81.86</v>
      </c>
      <c r="L131" s="19" t="n" hidden="false">
        <f>ROUND(H131*I131,2)</f>
        <v>5648.34</v>
      </c>
      <c r="M131" s="19" t="n" hidden="false">
        <v/>
      </c>
      <c r="N131" s="19" t="n" hidden="false">
        <f>L131+M131</f>
        <v>5648.34</v>
      </c>
    </row>
    <row r="132" customFormat="false" hidden="false" outlineLevel="0" collapsed="false">
      <c r="A132" s="18" t="inlineStr">
        <is>
          <t xml:space="preserve">1.1.1.1.1.1.4.1.6</t>
        </is>
      </c>
      <c r="B132" s="18" t="inlineStr">
        <is>
          <t xml:space="preserve"/>
        </is>
      </c>
      <c r="C132" s="22" t="inlineStr">
        <is>
          <t xml:space="preserve">Выключатель Двухклавишный Скрытый 10А 220...250В IP20 Белый</t>
        </is>
      </c>
      <c r="D132" s="7" t="inlineStr">
        <is>
          <t xml:space="preserve"/>
        </is>
      </c>
      <c r="E132" s="7" t="inlineStr">
        <is>
          <t xml:space="preserve">Выключатель двухклавишный, 250В, 16А, IP20, скрытый монтаж LK60, цвет Белый</t>
        </is>
      </c>
      <c r="F132" s="7" t="inlineStr">
        <is>
          <t xml:space="preserve">ШТ</t>
        </is>
      </c>
      <c r="G132" s="7" t="inlineStr">
        <is>
          <t xml:space="preserve">1</t>
        </is>
      </c>
      <c r="H132" s="8" t="n">
        <v>28</v>
      </c>
      <c r="I132" s="20" t="n" hidden="false">
        <v>266</v>
      </c>
      <c r="J132" s="19" t="n" hidden="false">
        <v/>
      </c>
      <c r="K132" s="19" t="n" hidden="false">
        <f>I132+J132</f>
        <v>266</v>
      </c>
      <c r="L132" s="19" t="n" hidden="false">
        <f>ROUND(H132*I132,2)</f>
        <v>7448</v>
      </c>
      <c r="M132" s="19" t="n" hidden="false">
        <v/>
      </c>
      <c r="N132" s="19" t="n" hidden="false">
        <f>L132+M132</f>
        <v>7448</v>
      </c>
    </row>
    <row r="133" customFormat="false" hidden="false" outlineLevel="0" collapsed="false">
      <c r="A133" s="18" t="inlineStr">
        <is>
          <t xml:space="preserve">1.1.1.1.1.1.4.2</t>
        </is>
      </c>
      <c r="B133" s="18" t="inlineStr">
        <is>
          <t xml:space="preserve"/>
        </is>
      </c>
      <c r="C133" s="18" t="inlineStr">
        <is>
          <t xml:space="preserve">Монтаж электрических оконечных устройств / розетка</t>
        </is>
      </c>
      <c r="D133" s="7" t="inlineStr">
        <is>
          <t xml:space="preserve">Выгружается из БО по объектам BIM-КЦ</t>
        </is>
      </c>
      <c r="E133" s="7" t="inlineStr">
        <is>
          <t xml:space="preserve"/>
        </is>
      </c>
      <c r="F133" s="7" t="inlineStr">
        <is>
          <t xml:space="preserve">ШТ</t>
        </is>
      </c>
      <c r="G133" s="7" t="inlineStr">
        <is>
          <t xml:space="preserve">1</t>
        </is>
      </c>
      <c r="H133" s="8" t="n">
        <v>166</v>
      </c>
      <c r="I133" s="19" t="n" hidden="false">
        <f>ROUND((L134+L135+L136)/H133,2)</f>
        <v>374.87</v>
      </c>
      <c r="J133" s="20" t="n" hidden="false">
        <v>950</v>
      </c>
      <c r="K133" s="19" t="n" hidden="false">
        <f>I133+J133</f>
        <v>1324.87</v>
      </c>
      <c r="L133" s="19" t="n" hidden="false">
        <f>ROUND(H133*I133,2)</f>
        <v>62228.42</v>
      </c>
      <c r="M133" s="19" t="n" hidden="false">
        <f>ROUND(H133*J133,2)</f>
        <v>157700</v>
      </c>
      <c r="N133" s="19" t="n" hidden="false">
        <f>L133+M133</f>
        <v>219928.42</v>
      </c>
    </row>
    <row r="134" customFormat="false" hidden="false" outlineLevel="0" collapsed="false">
      <c r="A134" s="18" t="inlineStr">
        <is>
          <t xml:space="preserve">1.1.1.1.1.1.4.2.1</t>
        </is>
      </c>
      <c r="B134" s="18" t="inlineStr">
        <is>
          <t xml:space="preserve"/>
        </is>
      </c>
      <c r="C134" s="22" t="inlineStr">
        <is>
          <t xml:space="preserve">Розетка Открытая 1п 2P+PE 16А IP20 220...250В з/к з/ш Белый</t>
        </is>
      </c>
      <c r="D134" s="7" t="inlineStr">
        <is>
          <t xml:space="preserve"/>
        </is>
      </c>
      <c r="E134" s="7" t="inlineStr">
        <is>
          <t xml:space="preserve">Розетка Скрытая EWR16-028-90</t>
        </is>
      </c>
      <c r="F134" s="7" t="inlineStr">
        <is>
          <t xml:space="preserve">ШТ</t>
        </is>
      </c>
      <c r="G134" s="7" t="inlineStr">
        <is>
          <t xml:space="preserve">1</t>
        </is>
      </c>
      <c r="H134" s="8" t="n">
        <v>166</v>
      </c>
      <c r="I134" s="20" t="n" hidden="false">
        <v>361</v>
      </c>
      <c r="J134" s="19" t="n" hidden="false">
        <v/>
      </c>
      <c r="K134" s="19" t="n" hidden="false">
        <f>I134+J134</f>
        <v>361</v>
      </c>
      <c r="L134" s="19" t="n" hidden="false">
        <f>ROUND(H134*I134,2)</f>
        <v>59926</v>
      </c>
      <c r="M134" s="19" t="n" hidden="false">
        <v/>
      </c>
      <c r="N134" s="19" t="n" hidden="false">
        <f>L134+M134</f>
        <v>59926</v>
      </c>
    </row>
    <row r="135" customFormat="false" hidden="false" outlineLevel="0" collapsed="false">
      <c r="A135" s="18" t="inlineStr">
        <is>
          <t xml:space="preserve">1.1.1.1.1.1.4.2.2</t>
        </is>
      </c>
      <c r="B135" s="18" t="inlineStr">
        <is>
          <t xml:space="preserve"/>
        </is>
      </c>
      <c r="C135" s="22" t="inlineStr">
        <is>
          <t xml:space="preserve">Рамка Schneider Electric Glossa_ / белый / 2 поста / GSL000102</t>
        </is>
      </c>
      <c r="D135" s="7" t="inlineStr">
        <is>
          <t xml:space="preserve"/>
        </is>
      </c>
      <c r="E135" s="7" t="inlineStr">
        <is>
          <t xml:space="preserve">EWM-G-302-10</t>
        </is>
      </c>
      <c r="F135" s="7" t="inlineStr">
        <is>
          <t xml:space="preserve">ШТ</t>
        </is>
      </c>
      <c r="G135" s="7" t="inlineStr">
        <is>
          <t xml:space="preserve">1</t>
        </is>
      </c>
      <c r="H135" s="8" t="n">
        <v>85</v>
      </c>
      <c r="I135" s="23" t="n" hidden="false">
        <v>16.93</v>
      </c>
      <c r="J135" s="19" t="n" hidden="false">
        <v/>
      </c>
      <c r="K135" s="19" t="n" hidden="false">
        <f>I135+J135</f>
        <v>16.93</v>
      </c>
      <c r="L135" s="19" t="n" hidden="false">
        <f>ROUND(H135*I135,2)</f>
        <v>1439.05</v>
      </c>
      <c r="M135" s="19" t="n" hidden="false">
        <v/>
      </c>
      <c r="N135" s="19" t="n" hidden="false">
        <f>L135+M135</f>
        <v>1439.05</v>
      </c>
    </row>
    <row r="136" customFormat="false" hidden="false" outlineLevel="0" collapsed="false">
      <c r="A136" s="18" t="inlineStr">
        <is>
          <t xml:space="preserve">1.1.1.1.1.1.4.2.3</t>
        </is>
      </c>
      <c r="B136" s="18" t="inlineStr">
        <is>
          <t xml:space="preserve"/>
        </is>
      </c>
      <c r="C136" s="22" t="inlineStr">
        <is>
          <t xml:space="preserve">Рамка Schneider Electric Glossa_ / белый / 1 пост / GSL000101</t>
        </is>
      </c>
      <c r="D136" s="7" t="inlineStr">
        <is>
          <t xml:space="preserve"/>
        </is>
      </c>
      <c r="E136" s="7" t="inlineStr">
        <is>
          <t xml:space="preserve">EWM-G-301-10</t>
        </is>
      </c>
      <c r="F136" s="7" t="inlineStr">
        <is>
          <t xml:space="preserve">ШТ</t>
        </is>
      </c>
      <c r="G136" s="7" t="inlineStr">
        <is>
          <t xml:space="preserve">1</t>
        </is>
      </c>
      <c r="H136" s="8" t="n">
        <v>81</v>
      </c>
      <c r="I136" s="23" t="n" hidden="false">
        <v>10.66</v>
      </c>
      <c r="J136" s="19" t="n" hidden="false">
        <v/>
      </c>
      <c r="K136" s="19" t="n" hidden="false">
        <f>I136+J136</f>
        <v>10.66</v>
      </c>
      <c r="L136" s="19" t="n" hidden="false">
        <f>ROUND(H136*I136,2)</f>
        <v>863.46</v>
      </c>
      <c r="M136" s="19" t="n" hidden="false">
        <v/>
      </c>
      <c r="N136" s="19" t="n" hidden="false">
        <f>L136+M136</f>
        <v>863.46</v>
      </c>
    </row>
    <row r="137" customFormat="false" hidden="false" outlineLevel="0" collapsed="false">
      <c r="A137" s="18" t="inlineStr">
        <is>
          <t xml:space="preserve">1.1.1.1.1.1.4.3</t>
        </is>
      </c>
      <c r="B137" s="18" t="inlineStr">
        <is>
          <t xml:space="preserve"/>
        </is>
      </c>
      <c r="C137" s="18" t="inlineStr">
        <is>
          <t xml:space="preserve">Монтаж коробки распределительной, распаячной</t>
        </is>
      </c>
      <c r="D137" s="7" t="inlineStr">
        <is>
          <t xml:space="preserve">Выгружается из БО по объектам BIM-КЦ</t>
        </is>
      </c>
      <c r="E137" s="7" t="inlineStr">
        <is>
          <t xml:space="preserve"/>
        </is>
      </c>
      <c r="F137" s="7" t="inlineStr">
        <is>
          <t xml:space="preserve">ШТ</t>
        </is>
      </c>
      <c r="G137" s="7" t="inlineStr">
        <is>
          <t xml:space="preserve">1</t>
        </is>
      </c>
      <c r="H137" s="8" t="n">
        <v>127</v>
      </c>
      <c r="I137" s="19" t="n" hidden="false">
        <f>ROUND((L138)/H137,2)</f>
        <v>32</v>
      </c>
      <c r="J137" s="20" t="n" hidden="false">
        <v>980</v>
      </c>
      <c r="K137" s="19" t="n" hidden="false">
        <f>I137+J137</f>
        <v>1012</v>
      </c>
      <c r="L137" s="19" t="n" hidden="false">
        <f>ROUND(H137*I137,2)</f>
        <v>4064</v>
      </c>
      <c r="M137" s="19" t="n" hidden="false">
        <f>ROUND(H137*J137,2)</f>
        <v>124460</v>
      </c>
      <c r="N137" s="19" t="n" hidden="false">
        <f>L137+M137</f>
        <v>128524</v>
      </c>
    </row>
    <row r="138" customFormat="false" hidden="false" outlineLevel="0" collapsed="false">
      <c r="A138" s="18" t="inlineStr">
        <is>
          <t xml:space="preserve">1.1.1.1.1.1.4.3.1</t>
        </is>
      </c>
      <c r="B138" s="18" t="inlineStr">
        <is>
          <t xml:space="preserve"/>
        </is>
      </c>
      <c r="C138" s="22" t="inlineStr">
        <is>
          <t xml:space="preserve">Коробка распаячная_ / Круглая / 80х40 / КМ41004 (UKT01-080-040-000)</t>
        </is>
      </c>
      <c r="D138" s="7" t="inlineStr">
        <is>
          <t xml:space="preserve"/>
        </is>
      </c>
      <c r="E138" s="7" t="inlineStr">
        <is>
          <t xml:space="preserve">КМ40002 UKT10-065-040-000</t>
        </is>
      </c>
      <c r="F138" s="7" t="inlineStr">
        <is>
          <t xml:space="preserve">ШТ</t>
        </is>
      </c>
      <c r="G138" s="7" t="inlineStr">
        <is>
          <t xml:space="preserve">1</t>
        </is>
      </c>
      <c r="H138" s="8" t="n">
        <v>127</v>
      </c>
      <c r="I138" s="20" t="n" hidden="false">
        <v>32</v>
      </c>
      <c r="J138" s="19" t="n" hidden="false">
        <v/>
      </c>
      <c r="K138" s="19" t="n" hidden="false">
        <f>I138+J138</f>
        <v>32</v>
      </c>
      <c r="L138" s="19" t="n" hidden="false">
        <f>ROUND(H138*I138,2)</f>
        <v>4064</v>
      </c>
      <c r="M138" s="19" t="n" hidden="false">
        <v/>
      </c>
      <c r="N138" s="19" t="n" hidden="false">
        <f>L138+M138</f>
        <v>4064</v>
      </c>
    </row>
    <row r="139" customFormat="false" hidden="false" outlineLevel="0" collapsed="false">
      <c r="A139" s="18" t="inlineStr">
        <is>
          <t xml:space="preserve">1.1.1.1.1.1.4.4</t>
        </is>
      </c>
      <c r="B139" s="18" t="inlineStr">
        <is>
          <t xml:space="preserve"/>
        </is>
      </c>
      <c r="C139" s="18" t="inlineStr">
        <is>
          <t xml:space="preserve">Монтаж подрозетников, установочных, монтажных коробок в подготовленные отверстия / в ЖБИ, ПГП, газобетон, акотек</t>
        </is>
      </c>
      <c r="D139" s="7" t="inlineStr">
        <is>
          <t xml:space="preserve">Выгружается из БО по объектам BIM-КЦ</t>
        </is>
      </c>
      <c r="E139" s="7" t="inlineStr">
        <is>
          <t xml:space="preserve"/>
        </is>
      </c>
      <c r="F139" s="7" t="inlineStr">
        <is>
          <t xml:space="preserve">ШТ</t>
        </is>
      </c>
      <c r="G139" s="7" t="inlineStr">
        <is>
          <t xml:space="preserve">1</t>
        </is>
      </c>
      <c r="H139" s="8" t="n">
        <v>325</v>
      </c>
      <c r="I139" s="19" t="n" hidden="false">
        <f>ROUND((L140+L141)/H139,2)</f>
        <v>19.08</v>
      </c>
      <c r="J139" s="20" t="n" hidden="false">
        <v>230</v>
      </c>
      <c r="K139" s="19" t="n" hidden="false">
        <f>I139+J139</f>
        <v>249.08</v>
      </c>
      <c r="L139" s="19" t="n" hidden="false">
        <f>ROUND(H139*I139,2)</f>
        <v>6201</v>
      </c>
      <c r="M139" s="19" t="n" hidden="false">
        <f>ROUND(H139*J139,2)</f>
        <v>74750</v>
      </c>
      <c r="N139" s="19" t="n" hidden="false">
        <f>L139+M139</f>
        <v>80951</v>
      </c>
    </row>
    <row r="140" customFormat="false" hidden="false" outlineLevel="0" collapsed="false">
      <c r="A140" s="18" t="inlineStr">
        <is>
          <t xml:space="preserve">1.1.1.1.1.1.4.4.1</t>
        </is>
      </c>
      <c r="B140" s="18" t="inlineStr">
        <is>
          <t xml:space="preserve"/>
        </is>
      </c>
      <c r="C140" s="22" t="inlineStr">
        <is>
          <t xml:space="preserve">Смесь штукатурная гипсовая_</t>
        </is>
      </c>
      <c r="D140" s="7" t="inlineStr">
        <is>
          <t xml:space="preserve"/>
        </is>
      </c>
      <c r="E140" s="7" t="inlineStr">
        <is>
          <t xml:space="preserve"/>
        </is>
      </c>
      <c r="F140" s="7" t="inlineStr">
        <is>
          <t xml:space="preserve">КГ</t>
        </is>
      </c>
      <c r="G140" s="7" t="inlineStr">
        <is>
          <t xml:space="preserve">0.3</t>
        </is>
      </c>
      <c r="H140" s="8" t="n">
        <v>29.25</v>
      </c>
      <c r="I140" s="20" t="n" hidden="false">
        <v>12</v>
      </c>
      <c r="J140" s="19" t="n" hidden="false">
        <v/>
      </c>
      <c r="K140" s="19" t="n" hidden="false">
        <f>I140+J140</f>
        <v>12</v>
      </c>
      <c r="L140" s="19" t="n" hidden="false">
        <f>ROUND(H140*I140,2)</f>
        <v>351</v>
      </c>
      <c r="M140" s="19" t="n" hidden="false">
        <v/>
      </c>
      <c r="N140" s="19" t="n" hidden="false">
        <f>L140+M140</f>
        <v>351</v>
      </c>
    </row>
    <row r="141" customFormat="false" hidden="false" outlineLevel="0" collapsed="false">
      <c r="A141" s="18" t="inlineStr">
        <is>
          <t xml:space="preserve">1.1.1.1.1.1.4.4.2</t>
        </is>
      </c>
      <c r="B141" s="18" t="inlineStr">
        <is>
          <t xml:space="preserve"/>
        </is>
      </c>
      <c r="C141" s="22" t="inlineStr">
        <is>
          <t xml:space="preserve">Коробка установочная круглая D=68мм h=40мм IP20 пластик тип установки скрытый для твердых стен б/крышки б/вводов</t>
        </is>
      </c>
      <c r="D141" s="7" t="inlineStr">
        <is>
          <t xml:space="preserve"/>
        </is>
      </c>
      <c r="E141" s="7" t="inlineStr">
        <is>
          <t xml:space="preserve"/>
        </is>
      </c>
      <c r="F141" s="7" t="inlineStr">
        <is>
          <t xml:space="preserve">ШТ</t>
        </is>
      </c>
      <c r="G141" s="7" t="inlineStr">
        <is>
          <t xml:space="preserve">1</t>
        </is>
      </c>
      <c r="H141" s="8" t="n">
        <v>325</v>
      </c>
      <c r="I141" s="20" t="n" hidden="false">
        <v>18</v>
      </c>
      <c r="J141" s="19" t="n" hidden="false">
        <v/>
      </c>
      <c r="K141" s="19" t="n" hidden="false">
        <f>I141+J141</f>
        <v>18</v>
      </c>
      <c r="L141" s="19" t="n" hidden="false">
        <f>ROUND(H141*I141,2)</f>
        <v>5850</v>
      </c>
      <c r="M141" s="19" t="n" hidden="false">
        <v/>
      </c>
      <c r="N141" s="19" t="n" hidden="false">
        <f>L141+M141</f>
        <v>5850</v>
      </c>
    </row>
    <row r="142" customFormat="false" hidden="false" outlineLevel="0" collapsed="false">
      <c r="A142" s="14" t="inlineStr">
        <is>
          <t xml:space="preserve">1.1.1.1.1.1.5</t>
        </is>
      </c>
      <c r="B142" s="14" t="inlineStr">
        <is>
          <t xml:space="preserve"/>
        </is>
      </c>
      <c r="C142" s="14" t="inlineStr">
        <is>
          <t xml:space="preserve">Монтаж светотехнического оборудования</t>
        </is>
      </c>
      <c r="D142" s="6" t="inlineStr">
        <is>
          <t xml:space="preserve"/>
        </is>
      </c>
      <c r="E142" s="6" t="inlineStr">
        <is>
          <t xml:space="preserve"/>
        </is>
      </c>
      <c r="F142" s="6" t="inlineStr">
        <is>
          <t xml:space="preserve"/>
        </is>
      </c>
      <c r="G142" s="6" t="inlineStr">
        <is>
          <t xml:space="preserve"/>
        </is>
      </c>
      <c r="H142" s="15" t="n">
        <v/>
      </c>
      <c r="I142" s="16" t="n" hidden="false">
        <v/>
      </c>
      <c r="J142" s="16" t="n" hidden="false">
        <v/>
      </c>
      <c r="K142" s="16" t="n" hidden="false">
        <v/>
      </c>
      <c r="L142" s="16" t="n" hidden="false">
        <f>L143+L148+L151+L154+L159+L160+L163</f>
        <v>5580280.2</v>
      </c>
      <c r="M142" s="16" t="n" hidden="false">
        <f>M143+M148+M151+M154+M159+M160+M163</f>
        <v>1654900</v>
      </c>
      <c r="N142" s="16" t="n" hidden="false">
        <f>N143+N148+N151+N154+N159+N160+N163</f>
        <v>7235180.2</v>
      </c>
    </row>
    <row r="143" customFormat="false" hidden="false" outlineLevel="0" collapsed="false">
      <c r="A143" s="18" t="inlineStr">
        <is>
          <t xml:space="preserve">1.1.1.1.1.1.5.1</t>
        </is>
      </c>
      <c r="B143" s="18" t="inlineStr">
        <is>
          <t xml:space="preserve"/>
        </is>
      </c>
      <c r="C143" s="18" t="inlineStr">
        <is>
          <t xml:space="preserve">Монтаж светильника / накладной</t>
        </is>
      </c>
      <c r="D143" s="7" t="inlineStr">
        <is>
          <t xml:space="preserve">Выгружается из БО по объектам BIM-КЦ</t>
        </is>
      </c>
      <c r="E143" s="7" t="inlineStr">
        <is>
          <t xml:space="preserve"/>
        </is>
      </c>
      <c r="F143" s="7" t="inlineStr">
        <is>
          <t xml:space="preserve">ШТ</t>
        </is>
      </c>
      <c r="G143" s="7" t="inlineStr">
        <is>
          <t xml:space="preserve">1</t>
        </is>
      </c>
      <c r="H143" s="8" t="n">
        <v>475</v>
      </c>
      <c r="I143" s="19" t="n" hidden="false">
        <f>ROUND((L144+L145+L146+L147)/H143,2)</f>
        <v>9969.08</v>
      </c>
      <c r="J143" s="20" t="n" hidden="false">
        <v>2300</v>
      </c>
      <c r="K143" s="19" t="n" hidden="false">
        <f>I143+J143</f>
        <v>12269.08</v>
      </c>
      <c r="L143" s="19" t="n" hidden="false">
        <f>ROUND(H143*I143,2)</f>
        <v>4735313</v>
      </c>
      <c r="M143" s="19" t="n" hidden="false">
        <f>ROUND(H143*J143,2)</f>
        <v>1092500</v>
      </c>
      <c r="N143" s="19" t="n" hidden="false">
        <f>L143+M143</f>
        <v>5827813</v>
      </c>
    </row>
    <row r="144" customFormat="false" hidden="false" outlineLevel="0" collapsed="false">
      <c r="A144" s="18" t="inlineStr">
        <is>
          <t xml:space="preserve">1.1.1.1.1.1.5.1.1</t>
        </is>
      </c>
      <c r="B144" s="18" t="inlineStr">
        <is>
          <t xml:space="preserve"/>
        </is>
      </c>
      <c r="C144" s="22" t="inlineStr">
        <is>
          <t xml:space="preserve">Светильник_ / марку и артикул указать в примечании</t>
        </is>
      </c>
      <c r="D144" s="7" t="inlineStr">
        <is>
          <t xml:space="preserve"/>
        </is>
      </c>
      <c r="E144" s="7" t="inlineStr">
        <is>
          <t xml:space="preserve">Светильник линейный накладной светодиодный Dust 1200 P L 65 4000 W GR 1200х124, 4000K, 36 Вт, световой поток 4320 Лм, IP65</t>
        </is>
      </c>
      <c r="F144" s="7" t="inlineStr">
        <is>
          <t xml:space="preserve">ШТ</t>
        </is>
      </c>
      <c r="G144" s="7" t="inlineStr">
        <is>
          <t xml:space="preserve">1</t>
        </is>
      </c>
      <c r="H144" s="8" t="n">
        <v>47</v>
      </c>
      <c r="I144" s="20" t="n" hidden="false">
        <v>8765</v>
      </c>
      <c r="J144" s="19" t="n" hidden="false">
        <v/>
      </c>
      <c r="K144" s="19" t="n" hidden="false">
        <f>I144+J144</f>
        <v>8765</v>
      </c>
      <c r="L144" s="19" t="n" hidden="false">
        <f>ROUND(H144*I144,2)</f>
        <v>411955</v>
      </c>
      <c r="M144" s="19" t="n" hidden="false">
        <v/>
      </c>
      <c r="N144" s="19" t="n" hidden="false">
        <f>L144+M144</f>
        <v>411955</v>
      </c>
    </row>
    <row r="145" customFormat="false" hidden="false" outlineLevel="0" collapsed="false">
      <c r="A145" s="18" t="inlineStr">
        <is>
          <t xml:space="preserve">1.1.1.1.1.1.5.1.2</t>
        </is>
      </c>
      <c r="B145" s="18" t="inlineStr">
        <is>
          <t xml:space="preserve"/>
        </is>
      </c>
      <c r="C145" s="22" t="inlineStr">
        <is>
          <t xml:space="preserve">Светильник_ / марку и артикул указать в примечании</t>
        </is>
      </c>
      <c r="D145" s="7" t="inlineStr">
        <is>
          <t xml:space="preserve"/>
        </is>
      </c>
      <c r="E145" s="7" t="inlineStr">
        <is>
          <t xml:space="preserve">Светильник потолочный/накладной светодиодный ES 96-058-20 EXSER
1250х60, 4000K, 28 Вт, световой поток 3250 Лм, IP20</t>
        </is>
      </c>
      <c r="F145" s="7" t="inlineStr">
        <is>
          <t xml:space="preserve">ШТ</t>
        </is>
      </c>
      <c r="G145" s="7" t="inlineStr">
        <is>
          <t xml:space="preserve">1</t>
        </is>
      </c>
      <c r="H145" s="8" t="n">
        <v>171</v>
      </c>
      <c r="I145" s="20" t="n" hidden="false">
        <v>3380</v>
      </c>
      <c r="J145" s="19" t="n" hidden="false">
        <v/>
      </c>
      <c r="K145" s="19" t="n" hidden="false">
        <f>I145+J145</f>
        <v>3380</v>
      </c>
      <c r="L145" s="19" t="n" hidden="false">
        <f>ROUND(H145*I145,2)</f>
        <v>577980</v>
      </c>
      <c r="M145" s="19" t="n" hidden="false">
        <v/>
      </c>
      <c r="N145" s="19" t="n" hidden="false">
        <f>L145+M145</f>
        <v>577980</v>
      </c>
    </row>
    <row r="146" customFormat="false" hidden="false" outlineLevel="0" collapsed="false">
      <c r="A146" s="18" t="inlineStr">
        <is>
          <t xml:space="preserve">1.1.1.1.1.1.5.1.3</t>
        </is>
      </c>
      <c r="B146" s="18" t="inlineStr">
        <is>
          <t xml:space="preserve"/>
        </is>
      </c>
      <c r="C146" s="22" t="inlineStr">
        <is>
          <t xml:space="preserve">Светильник_ / марку и артикул указать в примечании</t>
        </is>
      </c>
      <c r="D146" s="7" t="inlineStr">
        <is>
          <t xml:space="preserve"/>
        </is>
      </c>
      <c r="E146" s="7" t="inlineStr">
        <is>
          <t xml:space="preserve">Светильник встраиваемый/накладной светодиодный OPTIMA.OPL ECO LED 1200х600, 4000K, 76 Вт, световой поток 6000 Лм, IP20</t>
        </is>
      </c>
      <c r="F146" s="7" t="inlineStr">
        <is>
          <t xml:space="preserve">ШТ</t>
        </is>
      </c>
      <c r="G146" s="7" t="inlineStr">
        <is>
          <t xml:space="preserve">1</t>
        </is>
      </c>
      <c r="H146" s="8" t="n">
        <v>255</v>
      </c>
      <c r="I146" s="20" t="n" hidden="false">
        <v>14603</v>
      </c>
      <c r="J146" s="19" t="n" hidden="false">
        <v/>
      </c>
      <c r="K146" s="19" t="n" hidden="false">
        <f>I146+J146</f>
        <v>14603</v>
      </c>
      <c r="L146" s="19" t="n" hidden="false">
        <f>ROUND(H146*I146,2)</f>
        <v>3723765</v>
      </c>
      <c r="M146" s="19" t="n" hidden="false">
        <v/>
      </c>
      <c r="N146" s="19" t="n" hidden="false">
        <f>L146+M146</f>
        <v>3723765</v>
      </c>
    </row>
    <row r="147" customFormat="false" hidden="false" outlineLevel="0" collapsed="false">
      <c r="A147" s="18" t="inlineStr">
        <is>
          <t xml:space="preserve">1.1.1.1.1.1.5.1.4</t>
        </is>
      </c>
      <c r="B147" s="18" t="inlineStr">
        <is>
          <t xml:space="preserve"/>
        </is>
      </c>
      <c r="C147" s="22" t="inlineStr">
        <is>
          <t xml:space="preserve">Светильник_ / марку и артикул указать в примечании</t>
        </is>
      </c>
      <c r="D147" s="7" t="inlineStr">
        <is>
          <t xml:space="preserve"/>
        </is>
      </c>
      <c r="E147" s="7" t="inlineStr">
        <is>
          <t xml:space="preserve">Светильник светодиодный, настенный, DOMO LED 11W 840 SL, 11 Вт, 4000К, световой поток 1450 Лм, IP65</t>
        </is>
      </c>
      <c r="F147" s="7" t="inlineStr">
        <is>
          <t xml:space="preserve">ШТ</t>
        </is>
      </c>
      <c r="G147" s="7" t="inlineStr">
        <is>
          <t xml:space="preserve">1</t>
        </is>
      </c>
      <c r="H147" s="8" t="n">
        <v>2</v>
      </c>
      <c r="I147" s="20" t="n" hidden="false">
        <v>10806</v>
      </c>
      <c r="J147" s="19" t="n" hidden="false">
        <v/>
      </c>
      <c r="K147" s="19" t="n" hidden="false">
        <f>I147+J147</f>
        <v>10806</v>
      </c>
      <c r="L147" s="19" t="n" hidden="false">
        <f>ROUND(H147*I147,2)</f>
        <v>21612</v>
      </c>
      <c r="M147" s="19" t="n" hidden="false">
        <v/>
      </c>
      <c r="N147" s="19" t="n" hidden="false">
        <f>L147+M147</f>
        <v>21612</v>
      </c>
    </row>
    <row r="148" customFormat="false" hidden="false" outlineLevel="0" collapsed="false">
      <c r="A148" s="18" t="inlineStr">
        <is>
          <t xml:space="preserve">1.1.1.1.1.1.5.2</t>
        </is>
      </c>
      <c r="B148" s="18" t="inlineStr">
        <is>
          <t xml:space="preserve"/>
        </is>
      </c>
      <c r="C148" s="18" t="inlineStr">
        <is>
          <t xml:space="preserve">Монтаж светильника / встраиваемый в Армстронг, Грильято</t>
        </is>
      </c>
      <c r="D148" s="7" t="inlineStr">
        <is>
          <t xml:space="preserve">Выгружается из БО по объектам BIM-КЦ</t>
        </is>
      </c>
      <c r="E148" s="7" t="inlineStr">
        <is>
          <t xml:space="preserve"/>
        </is>
      </c>
      <c r="F148" s="7" t="inlineStr">
        <is>
          <t xml:space="preserve">ШТ</t>
        </is>
      </c>
      <c r="G148" s="7" t="inlineStr">
        <is>
          <t xml:space="preserve">1</t>
        </is>
      </c>
      <c r="H148" s="8" t="n">
        <v>72</v>
      </c>
      <c r="I148" s="19" t="n" hidden="false">
        <f>ROUND((L149+L150)/H148,2)</f>
        <v>1042.6</v>
      </c>
      <c r="J148" s="20" t="n" hidden="false">
        <v>3200</v>
      </c>
      <c r="K148" s="19" t="n" hidden="false">
        <f>I148+J148</f>
        <v>4242.6</v>
      </c>
      <c r="L148" s="19" t="n" hidden="false">
        <f>ROUND(H148*I148,2)</f>
        <v>75067.2</v>
      </c>
      <c r="M148" s="19" t="n" hidden="false">
        <f>ROUND(H148*J148,2)</f>
        <v>230400</v>
      </c>
      <c r="N148" s="19" t="n" hidden="false">
        <f>L148+M148</f>
        <v>305467.2</v>
      </c>
    </row>
    <row r="149" customFormat="false" hidden="false" outlineLevel="0" collapsed="false">
      <c r="A149" s="18" t="inlineStr">
        <is>
          <t xml:space="preserve">1.1.1.1.1.1.5.2.1</t>
        </is>
      </c>
      <c r="B149" s="18" t="inlineStr">
        <is>
          <t xml:space="preserve"/>
        </is>
      </c>
      <c r="C149" s="22" t="inlineStr">
        <is>
          <t xml:space="preserve">Светильник_ / марку и артикул указать в примечании</t>
        </is>
      </c>
      <c r="D149" s="7" t="inlineStr">
        <is>
          <t xml:space="preserve"/>
        </is>
      </c>
      <c r="E149" s="7" t="inlineStr">
        <is>
          <t xml:space="preserve">Светильник встраиваемый светодиодный GRILIATO COMBO 100(89) R S 54 4000 W WH , 4000K, 11 Вт, световой поток 990 Лм, IP54</t>
        </is>
      </c>
      <c r="F149" s="7" t="inlineStr">
        <is>
          <t xml:space="preserve">ШТ</t>
        </is>
      </c>
      <c r="G149" s="7" t="inlineStr">
        <is>
          <t xml:space="preserve">1</t>
        </is>
      </c>
      <c r="H149" s="8" t="n">
        <v>72</v>
      </c>
      <c r="I149" s="20" t="n" hidden="false">
        <v>968</v>
      </c>
      <c r="J149" s="19" t="n" hidden="false">
        <v/>
      </c>
      <c r="K149" s="19" t="n" hidden="false">
        <f>I149+J149</f>
        <v>968</v>
      </c>
      <c r="L149" s="19" t="n" hidden="false">
        <f>ROUND(H149*I149,2)</f>
        <v>69696</v>
      </c>
      <c r="M149" s="19" t="n" hidden="false">
        <v/>
      </c>
      <c r="N149" s="19" t="n" hidden="false">
        <f>L149+M149</f>
        <v>69696</v>
      </c>
    </row>
    <row r="150" customFormat="false" hidden="false" outlineLevel="0" collapsed="false">
      <c r="A150" s="18" t="inlineStr">
        <is>
          <t xml:space="preserve">1.1.1.1.1.1.5.2.2</t>
        </is>
      </c>
      <c r="B150" s="18" t="inlineStr">
        <is>
          <t xml:space="preserve"/>
        </is>
      </c>
      <c r="C150" s="22" t="inlineStr">
        <is>
          <t xml:space="preserve">Драйвер на 6 светильников Грильято</t>
        </is>
      </c>
      <c r="D150" s="7" t="inlineStr">
        <is>
          <t xml:space="preserve"/>
        </is>
      </c>
      <c r="E150" s="7" t="inlineStr">
        <is>
          <t xml:space="preserve"/>
        </is>
      </c>
      <c r="F150" s="7" t="inlineStr">
        <is>
          <t xml:space="preserve">ШТ</t>
        </is>
      </c>
      <c r="G150" s="7" t="inlineStr">
        <is>
          <t xml:space="preserve">1</t>
        </is>
      </c>
      <c r="H150" s="8" t="n">
        <v>12</v>
      </c>
      <c r="I150" s="23" t="n" hidden="false">
        <v>447.6</v>
      </c>
      <c r="J150" s="19" t="n" hidden="false">
        <v/>
      </c>
      <c r="K150" s="19" t="n" hidden="false">
        <f>I150+J150</f>
        <v>447.6</v>
      </c>
      <c r="L150" s="19" t="n" hidden="false">
        <f>ROUND(H150*I150,2)</f>
        <v>5371.2</v>
      </c>
      <c r="M150" s="19" t="n" hidden="false">
        <v/>
      </c>
      <c r="N150" s="19" t="n" hidden="false">
        <f>L150+M150</f>
        <v>5371.2</v>
      </c>
    </row>
    <row r="151" customFormat="false" hidden="false" outlineLevel="0" collapsed="false">
      <c r="A151" s="18" t="inlineStr">
        <is>
          <t xml:space="preserve">1.1.1.1.1.1.5.3</t>
        </is>
      </c>
      <c r="B151" s="18" t="inlineStr">
        <is>
          <t xml:space="preserve"/>
        </is>
      </c>
      <c r="C151" s="18" t="inlineStr">
        <is>
          <t xml:space="preserve">Монтаж указателя номера дома</t>
        </is>
      </c>
      <c r="D151" s="7" t="inlineStr">
        <is>
          <t xml:space="preserve">Выгружается из БО по объектам BIM-КЦ</t>
        </is>
      </c>
      <c r="E151" s="7" t="inlineStr">
        <is>
          <t xml:space="preserve"/>
        </is>
      </c>
      <c r="F151" s="7" t="inlineStr">
        <is>
          <t xml:space="preserve">ШТ</t>
        </is>
      </c>
      <c r="G151" s="7" t="inlineStr">
        <is>
          <t xml:space="preserve">1</t>
        </is>
      </c>
      <c r="H151" s="8" t="n">
        <v>2</v>
      </c>
      <c r="I151" s="19" t="n" hidden="false">
        <f>ROUND((L152+L153)/H151,2)</f>
        <v>8400</v>
      </c>
      <c r="J151" s="20" t="n" hidden="false">
        <v>5200</v>
      </c>
      <c r="K151" s="19" t="n" hidden="false">
        <f>I151+J151</f>
        <v>13600</v>
      </c>
      <c r="L151" s="19" t="n" hidden="false">
        <f>ROUND(H151*I151,2)</f>
        <v>16800</v>
      </c>
      <c r="M151" s="19" t="n" hidden="false">
        <f>ROUND(H151*J151,2)</f>
        <v>10400</v>
      </c>
      <c r="N151" s="19" t="n" hidden="false">
        <f>L151+M151</f>
        <v>27200</v>
      </c>
    </row>
    <row r="152" customFormat="false" hidden="false" outlineLevel="0" collapsed="false">
      <c r="A152" s="18" t="inlineStr">
        <is>
          <t xml:space="preserve">1.1.1.1.1.1.5.3.1</t>
        </is>
      </c>
      <c r="B152" s="18" t="inlineStr">
        <is>
          <t xml:space="preserve"/>
        </is>
      </c>
      <c r="C152" s="22" t="inlineStr">
        <is>
          <t xml:space="preserve">Надомный знак_ / 300х300х90 мм (светодиодный нового образца)</t>
        </is>
      </c>
      <c r="D152" s="7" t="inlineStr">
        <is>
          <t xml:space="preserve"/>
        </is>
      </c>
      <c r="E152" s="7" t="inlineStr">
        <is>
          <t xml:space="preserve"/>
        </is>
      </c>
      <c r="F152" s="7" t="inlineStr">
        <is>
          <t xml:space="preserve">ШТ</t>
        </is>
      </c>
      <c r="G152" s="7" t="inlineStr">
        <is>
          <t xml:space="preserve">1</t>
        </is>
      </c>
      <c r="H152" s="8" t="n">
        <v>1</v>
      </c>
      <c r="I152" s="20" t="n" hidden="false">
        <v>4800</v>
      </c>
      <c r="J152" s="19" t="n" hidden="false">
        <v/>
      </c>
      <c r="K152" s="19" t="n" hidden="false">
        <f>I152+J152</f>
        <v>4800</v>
      </c>
      <c r="L152" s="19" t="n" hidden="false">
        <f>ROUND(H152*I152,2)</f>
        <v>4800</v>
      </c>
      <c r="M152" s="19" t="n" hidden="false">
        <v/>
      </c>
      <c r="N152" s="19" t="n" hidden="false">
        <f>L152+M152</f>
        <v>4800</v>
      </c>
    </row>
    <row r="153" customFormat="false" hidden="false" outlineLevel="0" collapsed="false">
      <c r="A153" s="18" t="inlineStr">
        <is>
          <t xml:space="preserve">1.1.1.1.1.1.5.3.2</t>
        </is>
      </c>
      <c r="B153" s="18" t="inlineStr">
        <is>
          <t xml:space="preserve"/>
        </is>
      </c>
      <c r="C153" s="22" t="inlineStr">
        <is>
          <t xml:space="preserve">Надомный знак_ / 1300х300х90 мм (светодиодный нового образца)</t>
        </is>
      </c>
      <c r="D153" s="7" t="inlineStr">
        <is>
          <t xml:space="preserve"/>
        </is>
      </c>
      <c r="E153" s="7" t="inlineStr">
        <is>
          <t xml:space="preserve"/>
        </is>
      </c>
      <c r="F153" s="7" t="inlineStr">
        <is>
          <t xml:space="preserve">ШТ</t>
        </is>
      </c>
      <c r="G153" s="7" t="inlineStr">
        <is>
          <t xml:space="preserve">1</t>
        </is>
      </c>
      <c r="H153" s="8" t="n">
        <v>1</v>
      </c>
      <c r="I153" s="20" t="n" hidden="false">
        <v>12000</v>
      </c>
      <c r="J153" s="19" t="n" hidden="false">
        <v/>
      </c>
      <c r="K153" s="19" t="n" hidden="false">
        <f>I153+J153</f>
        <v>12000</v>
      </c>
      <c r="L153" s="19" t="n" hidden="false">
        <f>ROUND(H153*I153,2)</f>
        <v>12000</v>
      </c>
      <c r="M153" s="19" t="n" hidden="false">
        <v/>
      </c>
      <c r="N153" s="19" t="n" hidden="false">
        <f>L153+M153</f>
        <v>12000</v>
      </c>
    </row>
    <row r="154" customFormat="false" hidden="false" outlineLevel="0" collapsed="false">
      <c r="A154" s="18" t="inlineStr">
        <is>
          <t xml:space="preserve">1.1.1.1.1.1.5.4</t>
        </is>
      </c>
      <c r="B154" s="18" t="inlineStr">
        <is>
          <t xml:space="preserve"/>
        </is>
      </c>
      <c r="C154" s="18" t="inlineStr">
        <is>
          <t xml:space="preserve">Монтаж светового указателя, оповещателя</t>
        </is>
      </c>
      <c r="D154" s="7" t="inlineStr">
        <is>
          <t xml:space="preserve">Выгружается из БО по объектам BIM-КЦ</t>
        </is>
      </c>
      <c r="E154" s="7" t="inlineStr">
        <is>
          <t xml:space="preserve"/>
        </is>
      </c>
      <c r="F154" s="7" t="inlineStr">
        <is>
          <t xml:space="preserve">ШТ</t>
        </is>
      </c>
      <c r="G154" s="7" t="inlineStr">
        <is>
          <t xml:space="preserve">1</t>
        </is>
      </c>
      <c r="H154" s="8" t="n">
        <v>12</v>
      </c>
      <c r="I154" s="19" t="n" hidden="false">
        <f>ROUND((L155+L156+L157+L158)/H154,2)</f>
        <v>9095</v>
      </c>
      <c r="J154" s="20" t="n" hidden="false">
        <v>1700</v>
      </c>
      <c r="K154" s="19" t="n" hidden="false">
        <f>I154+J154</f>
        <v>10795</v>
      </c>
      <c r="L154" s="19" t="n" hidden="false">
        <f>ROUND(H154*I154,2)</f>
        <v>109140</v>
      </c>
      <c r="M154" s="19" t="n" hidden="false">
        <f>ROUND(H154*J154,2)</f>
        <v>20400</v>
      </c>
      <c r="N154" s="19" t="n" hidden="false">
        <f>L154+M154</f>
        <v>129540</v>
      </c>
    </row>
    <row r="155" customFormat="false" hidden="false" outlineLevel="0" collapsed="false">
      <c r="A155" s="18" t="inlineStr">
        <is>
          <t xml:space="preserve">1.1.1.1.1.1.5.4.1</t>
        </is>
      </c>
      <c r="B155" s="18" t="inlineStr">
        <is>
          <t xml:space="preserve"/>
        </is>
      </c>
      <c r="C155" s="22" t="inlineStr">
        <is>
          <t xml:space="preserve">Указатель пожарного гидранта_ / светодиодный ДБО 01-1-003</t>
        </is>
      </c>
      <c r="D155" s="7" t="inlineStr">
        <is>
          <t xml:space="preserve"/>
        </is>
      </c>
      <c r="E155" s="7" t="inlineStr">
        <is>
          <t xml:space="preserve">Световой указатель ПГ, IP65, светодиодный, с АКБ на 1час работы, с кнопкой "тест", 3Вт</t>
        </is>
      </c>
      <c r="F155" s="7" t="inlineStr">
        <is>
          <t xml:space="preserve">ШТ</t>
        </is>
      </c>
      <c r="G155" s="7" t="inlineStr">
        <is>
          <t xml:space="preserve">1</t>
        </is>
      </c>
      <c r="H155" s="8" t="n">
        <v>2</v>
      </c>
      <c r="I155" s="20" t="n" hidden="false">
        <v>6560</v>
      </c>
      <c r="J155" s="19" t="n" hidden="false">
        <v/>
      </c>
      <c r="K155" s="19" t="n" hidden="false">
        <f>I155+J155</f>
        <v>6560</v>
      </c>
      <c r="L155" s="19" t="n" hidden="false">
        <f>ROUND(H155*I155,2)</f>
        <v>13120</v>
      </c>
      <c r="M155" s="19" t="n" hidden="false">
        <v/>
      </c>
      <c r="N155" s="19" t="n" hidden="false">
        <f>L155+M155</f>
        <v>13120</v>
      </c>
    </row>
    <row r="156" customFormat="false" hidden="false" outlineLevel="0" collapsed="false">
      <c r="A156" s="18" t="inlineStr">
        <is>
          <t xml:space="preserve">1.1.1.1.1.1.5.4.2</t>
        </is>
      </c>
      <c r="B156" s="18" t="inlineStr">
        <is>
          <t xml:space="preserve"/>
        </is>
      </c>
      <c r="C156" s="22" t="inlineStr">
        <is>
          <t xml:space="preserve">Световой указатель_ / IP65 / BS-KURS-73-S1 LED / 359х240х46</t>
        </is>
      </c>
      <c r="D156" s="7" t="inlineStr">
        <is>
          <t xml:space="preserve"/>
        </is>
      </c>
      <c r="E156" s="7" t="inlineStr">
        <is>
          <t xml:space="preserve">BS-KURS-71-S1 LED</t>
        </is>
      </c>
      <c r="F156" s="7" t="inlineStr">
        <is>
          <t xml:space="preserve">ШТ</t>
        </is>
      </c>
      <c r="G156" s="7" t="inlineStr">
        <is>
          <t xml:space="preserve">1</t>
        </is>
      </c>
      <c r="H156" s="8" t="n">
        <v>10</v>
      </c>
      <c r="I156" s="20" t="n" hidden="false">
        <v>9350</v>
      </c>
      <c r="J156" s="19" t="n" hidden="false">
        <v/>
      </c>
      <c r="K156" s="19" t="n" hidden="false">
        <f>I156+J156</f>
        <v>9350</v>
      </c>
      <c r="L156" s="19" t="n" hidden="false">
        <f>ROUND(H156*I156,2)</f>
        <v>93500</v>
      </c>
      <c r="M156" s="19" t="n" hidden="false">
        <v/>
      </c>
      <c r="N156" s="19" t="n" hidden="false">
        <f>L156+M156</f>
        <v>93500</v>
      </c>
    </row>
    <row r="157" customFormat="false" hidden="false" outlineLevel="0" collapsed="false">
      <c r="A157" s="18" t="inlineStr">
        <is>
          <t xml:space="preserve">1.1.1.1.1.1.5.4.3</t>
        </is>
      </c>
      <c r="B157" s="18" t="inlineStr">
        <is>
          <t xml:space="preserve"/>
        </is>
      </c>
      <c r="C157" s="22" t="inlineStr">
        <is>
          <t xml:space="preserve">Пиктограмма_ / "Выход"</t>
        </is>
      </c>
      <c r="D157" s="7" t="inlineStr">
        <is>
          <t xml:space="preserve"/>
        </is>
      </c>
      <c r="E157" s="7" t="inlineStr">
        <is>
          <t xml:space="preserve"/>
        </is>
      </c>
      <c r="F157" s="7" t="inlineStr">
        <is>
          <t xml:space="preserve">ШТ</t>
        </is>
      </c>
      <c r="G157" s="7" t="inlineStr">
        <is>
          <t xml:space="preserve">1</t>
        </is>
      </c>
      <c r="H157" s="8" t="n">
        <v>10</v>
      </c>
      <c r="I157" s="20" t="n" hidden="false">
        <v>210</v>
      </c>
      <c r="J157" s="19" t="n" hidden="false">
        <v/>
      </c>
      <c r="K157" s="19" t="n" hidden="false">
        <f>I157+J157</f>
        <v>210</v>
      </c>
      <c r="L157" s="19" t="n" hidden="false">
        <f>ROUND(H157*I157,2)</f>
        <v>2100</v>
      </c>
      <c r="M157" s="19" t="n" hidden="false">
        <v/>
      </c>
      <c r="N157" s="19" t="n" hidden="false">
        <f>L157+M157</f>
        <v>2100</v>
      </c>
    </row>
    <row r="158" customFormat="false" hidden="false" outlineLevel="0" collapsed="false">
      <c r="A158" s="18" t="inlineStr">
        <is>
          <t xml:space="preserve">1.1.1.1.1.1.5.4.4</t>
        </is>
      </c>
      <c r="B158" s="18" t="inlineStr">
        <is>
          <t xml:space="preserve"/>
        </is>
      </c>
      <c r="C158" s="22" t="inlineStr">
        <is>
          <t xml:space="preserve">Пиктограмма_ / Пожарный гидрант</t>
        </is>
      </c>
      <c r="D158" s="7" t="inlineStr">
        <is>
          <t xml:space="preserve"/>
        </is>
      </c>
      <c r="E158" s="7" t="inlineStr">
        <is>
          <t xml:space="preserve"/>
        </is>
      </c>
      <c r="F158" s="7" t="inlineStr">
        <is>
          <t xml:space="preserve">ШТ</t>
        </is>
      </c>
      <c r="G158" s="7" t="inlineStr">
        <is>
          <t xml:space="preserve">1</t>
        </is>
      </c>
      <c r="H158" s="8" t="n">
        <v>2</v>
      </c>
      <c r="I158" s="20" t="n" hidden="false">
        <v>210</v>
      </c>
      <c r="J158" s="19" t="n" hidden="false">
        <v/>
      </c>
      <c r="K158" s="19" t="n" hidden="false">
        <f>I158+J158</f>
        <v>210</v>
      </c>
      <c r="L158" s="19" t="n" hidden="false">
        <f>ROUND(H158*I158,2)</f>
        <v>420</v>
      </c>
      <c r="M158" s="19" t="n" hidden="false">
        <v/>
      </c>
      <c r="N158" s="19" t="n" hidden="false">
        <f>L158+M158</f>
        <v>420</v>
      </c>
    </row>
    <row r="159" customFormat="false" hidden="false" outlineLevel="0" collapsed="false">
      <c r="A159" s="18" t="inlineStr">
        <is>
          <t xml:space="preserve">1.1.1.1.1.1.5.5</t>
        </is>
      </c>
      <c r="B159" s="18" t="inlineStr">
        <is>
          <t xml:space="preserve"/>
        </is>
      </c>
      <c r="C159" s="18" t="inlineStr">
        <is>
          <t xml:space="preserve">Маркировка наклейками аварийных светильников</t>
        </is>
      </c>
      <c r="D159" s="7" t="inlineStr">
        <is>
          <t xml:space="preserve">Выгружается из БО по объектам BIM-КЦ</t>
        </is>
      </c>
      <c r="E159" s="7" t="inlineStr">
        <is>
          <t xml:space="preserve"/>
        </is>
      </c>
      <c r="F159" s="7" t="inlineStr">
        <is>
          <t xml:space="preserve">ШТ</t>
        </is>
      </c>
      <c r="G159" s="7" t="inlineStr">
        <is>
          <t xml:space="preserve">1</t>
        </is>
      </c>
      <c r="H159" s="8" t="n">
        <v>200</v>
      </c>
      <c r="I159" s="19" t="n" hidden="false">
        <v/>
      </c>
      <c r="J159" s="20" t="n" hidden="false">
        <v>80</v>
      </c>
      <c r="K159" s="19" t="n" hidden="false">
        <f>I159+J159</f>
        <v>80</v>
      </c>
      <c r="L159" s="19" t="n" hidden="false">
        <v/>
      </c>
      <c r="M159" s="19" t="n" hidden="false">
        <f>ROUND(H159*J159,2)</f>
        <v>16000</v>
      </c>
      <c r="N159" s="19" t="n" hidden="false">
        <f>L159+M159</f>
        <v>16000</v>
      </c>
    </row>
    <row r="160" customFormat="false" hidden="false" outlineLevel="0" collapsed="false">
      <c r="A160" s="18" t="inlineStr">
        <is>
          <t xml:space="preserve">1.1.1.1.1.1.5.6</t>
        </is>
      </c>
      <c r="B160" s="18" t="inlineStr">
        <is>
          <t xml:space="preserve"/>
        </is>
      </c>
      <c r="C160" s="18" t="inlineStr">
        <is>
          <t xml:space="preserve">Монтаж светильника СКБ подвесного на подвесах</t>
        </is>
      </c>
      <c r="D160" s="7" t="inlineStr">
        <is>
          <t xml:space="preserve"/>
        </is>
      </c>
      <c r="E160" s="7" t="inlineStr">
        <is>
          <t xml:space="preserve"/>
        </is>
      </c>
      <c r="F160" s="7" t="inlineStr">
        <is>
          <t xml:space="preserve">ШТ</t>
        </is>
      </c>
      <c r="G160" s="7" t="inlineStr">
        <is>
          <t xml:space="preserve">1</t>
        </is>
      </c>
      <c r="H160" s="8" t="n">
        <v>10</v>
      </c>
      <c r="I160" s="19" t="n" hidden="false">
        <f>ROUND((L161+L162)/H160,2)</f>
        <v>5350</v>
      </c>
      <c r="J160" s="20" t="n" hidden="false">
        <v>4600</v>
      </c>
      <c r="K160" s="19" t="n" hidden="false">
        <f>I160+J160</f>
        <v>9950</v>
      </c>
      <c r="L160" s="19" t="n" hidden="false">
        <f>ROUND(H160*I160,2)</f>
        <v>53500</v>
      </c>
      <c r="M160" s="19" t="n" hidden="false">
        <f>ROUND(H160*J160,2)</f>
        <v>46000</v>
      </c>
      <c r="N160" s="19" t="n" hidden="false">
        <f>L160+M160</f>
        <v>99500</v>
      </c>
    </row>
    <row r="161" customFormat="false" hidden="false" outlineLevel="0" collapsed="false">
      <c r="A161" s="18" t="inlineStr">
        <is>
          <t xml:space="preserve">1.1.1.1.1.1.5.6.1</t>
        </is>
      </c>
      <c r="B161" s="18" t="inlineStr">
        <is>
          <t xml:space="preserve"/>
        </is>
      </c>
      <c r="C161" s="22" t="inlineStr">
        <is>
          <t xml:space="preserve">Шпилька резьбовая_ / L=1000 мм / М6</t>
        </is>
      </c>
      <c r="D161" s="7" t="inlineStr">
        <is>
          <t xml:space="preserve"/>
        </is>
      </c>
      <c r="E161" s="7" t="inlineStr">
        <is>
          <t xml:space="preserve">компл крепления</t>
        </is>
      </c>
      <c r="F161" s="7" t="inlineStr">
        <is>
          <t xml:space="preserve">ШТ</t>
        </is>
      </c>
      <c r="G161" s="7" t="inlineStr">
        <is>
          <t xml:space="preserve">1</t>
        </is>
      </c>
      <c r="H161" s="8" t="n">
        <v>10</v>
      </c>
      <c r="I161" s="20" t="n" hidden="false">
        <v>950</v>
      </c>
      <c r="J161" s="19" t="n" hidden="false">
        <v/>
      </c>
      <c r="K161" s="19" t="n" hidden="false">
        <f>I161+J161</f>
        <v>950</v>
      </c>
      <c r="L161" s="19" t="n" hidden="false">
        <f>ROUND(H161*I161,2)</f>
        <v>9500</v>
      </c>
      <c r="M161" s="19" t="n" hidden="false">
        <v/>
      </c>
      <c r="N161" s="19" t="n" hidden="false">
        <f>L161+M161</f>
        <v>9500</v>
      </c>
    </row>
    <row r="162" customFormat="false" hidden="false" outlineLevel="0" collapsed="false">
      <c r="A162" s="18" t="inlineStr">
        <is>
          <t xml:space="preserve">1.1.1.1.1.1.5.6.2</t>
        </is>
      </c>
      <c r="B162" s="18" t="inlineStr">
        <is>
          <t xml:space="preserve"/>
        </is>
      </c>
      <c r="C162" s="22" t="inlineStr">
        <is>
          <t xml:space="preserve">Светильник LED_ / марку и характеристики указать в примечаниях</t>
        </is>
      </c>
      <c r="D162" s="7" t="inlineStr">
        <is>
          <t xml:space="preserve"/>
        </is>
      </c>
      <c r="E162" s="7" t="inlineStr">
        <is>
          <t xml:space="preserve">Светильник светодиодный ES 96-056-20 EXSER ,1123х60, 4000K, 32 Вт,
световой поток 3050 Лм, IP20</t>
        </is>
      </c>
      <c r="F162" s="7" t="inlineStr">
        <is>
          <t xml:space="preserve">ШТ</t>
        </is>
      </c>
      <c r="G162" s="7" t="inlineStr">
        <is>
          <t xml:space="preserve">1</t>
        </is>
      </c>
      <c r="H162" s="8" t="n">
        <v>10</v>
      </c>
      <c r="I162" s="20" t="n" hidden="false">
        <v>4400</v>
      </c>
      <c r="J162" s="19" t="n" hidden="false">
        <v/>
      </c>
      <c r="K162" s="19" t="n" hidden="false">
        <f>I162+J162</f>
        <v>4400</v>
      </c>
      <c r="L162" s="19" t="n" hidden="false">
        <f>ROUND(H162*I162,2)</f>
        <v>44000</v>
      </c>
      <c r="M162" s="19" t="n" hidden="false">
        <v/>
      </c>
      <c r="N162" s="19" t="n" hidden="false">
        <f>L162+M162</f>
        <v>44000</v>
      </c>
    </row>
    <row r="163" customFormat="false" hidden="false" outlineLevel="0" collapsed="false">
      <c r="A163" s="18" t="inlineStr">
        <is>
          <t xml:space="preserve">1.1.1.1.1.1.5.7</t>
        </is>
      </c>
      <c r="B163" s="18" t="inlineStr">
        <is>
          <t xml:space="preserve"/>
        </is>
      </c>
      <c r="C163" s="18" t="inlineStr">
        <is>
          <t xml:space="preserve">Монтаж светильника СКБ подвесного на подвесах</t>
        </is>
      </c>
      <c r="D163" s="7" t="inlineStr">
        <is>
          <t xml:space="preserve"/>
        </is>
      </c>
      <c r="E163" s="7" t="inlineStr">
        <is>
          <t xml:space="preserve"/>
        </is>
      </c>
      <c r="F163" s="7" t="inlineStr">
        <is>
          <t xml:space="preserve">ШТ</t>
        </is>
      </c>
      <c r="G163" s="7" t="inlineStr">
        <is>
          <t xml:space="preserve">1</t>
        </is>
      </c>
      <c r="H163" s="8" t="n">
        <v>52</v>
      </c>
      <c r="I163" s="19" t="n" hidden="false">
        <f>ROUND((L164+L165)/H163,2)</f>
        <v>11355</v>
      </c>
      <c r="J163" s="20" t="n" hidden="false">
        <v>4600</v>
      </c>
      <c r="K163" s="19" t="n" hidden="false">
        <f>I163+J163</f>
        <v>15955</v>
      </c>
      <c r="L163" s="19" t="n" hidden="false">
        <f>ROUND(H163*I163,2)</f>
        <v>590460</v>
      </c>
      <c r="M163" s="19" t="n" hidden="false">
        <f>ROUND(H163*J163,2)</f>
        <v>239200</v>
      </c>
      <c r="N163" s="19" t="n" hidden="false">
        <f>L163+M163</f>
        <v>829660</v>
      </c>
    </row>
    <row r="164" customFormat="false" hidden="false" outlineLevel="0" collapsed="false">
      <c r="A164" s="18" t="inlineStr">
        <is>
          <t xml:space="preserve">1.1.1.1.1.1.5.7.1</t>
        </is>
      </c>
      <c r="B164" s="18" t="inlineStr">
        <is>
          <t xml:space="preserve"/>
        </is>
      </c>
      <c r="C164" s="22" t="inlineStr">
        <is>
          <t xml:space="preserve">Светильник LED_ / марку и характеристики указать в примечаниях</t>
        </is>
      </c>
      <c r="D164" s="7" t="inlineStr">
        <is>
          <t xml:space="preserve"/>
        </is>
      </c>
      <c r="E164" s="7" t="inlineStr">
        <is>
          <t xml:space="preserve">Светильник светодиодный для школьных досок ДСО-01-П-18-1200-4К-IP40 СRI90,1200х102, 4000K, 18 Вт, световой поток 1800 Лм, IP40</t>
        </is>
      </c>
      <c r="F164" s="7" t="inlineStr">
        <is>
          <t xml:space="preserve">ШТ</t>
        </is>
      </c>
      <c r="G164" s="7" t="inlineStr">
        <is>
          <t xml:space="preserve">1</t>
        </is>
      </c>
      <c r="H164" s="8" t="n">
        <v>52</v>
      </c>
      <c r="I164" s="20" t="n" hidden="false">
        <v>8855</v>
      </c>
      <c r="J164" s="19" t="n" hidden="false">
        <v/>
      </c>
      <c r="K164" s="19" t="n" hidden="false">
        <f>I164+J164</f>
        <v>8855</v>
      </c>
      <c r="L164" s="19" t="n" hidden="false">
        <f>ROUND(H164*I164,2)</f>
        <v>460460</v>
      </c>
      <c r="M164" s="19" t="n" hidden="false">
        <v/>
      </c>
      <c r="N164" s="19" t="n" hidden="false">
        <f>L164+M164</f>
        <v>460460</v>
      </c>
    </row>
    <row r="165" customFormat="false" hidden="false" outlineLevel="0" collapsed="false">
      <c r="A165" s="18" t="inlineStr">
        <is>
          <t xml:space="preserve">1.1.1.1.1.1.5.7.2</t>
        </is>
      </c>
      <c r="B165" s="18" t="inlineStr">
        <is>
          <t xml:space="preserve"/>
        </is>
      </c>
      <c r="C165" s="22" t="inlineStr">
        <is>
          <t xml:space="preserve">Шпилька резьбовая_ / L=1000 мм / М6</t>
        </is>
      </c>
      <c r="D165" s="7" t="inlineStr">
        <is>
          <t xml:space="preserve"/>
        </is>
      </c>
      <c r="E165" s="7" t="inlineStr">
        <is>
          <t xml:space="preserve">Кронштейн для школьных досок ЭРА SPOSCHOOLSET2 универсальныйусиленный в комплекте 2шт Б0061953 ЭРА</t>
        </is>
      </c>
      <c r="F165" s="7" t="inlineStr">
        <is>
          <t xml:space="preserve">ШТ</t>
        </is>
      </c>
      <c r="G165" s="7" t="inlineStr">
        <is>
          <t xml:space="preserve">1</t>
        </is>
      </c>
      <c r="H165" s="8" t="n">
        <v>104</v>
      </c>
      <c r="I165" s="20" t="n" hidden="false">
        <v>1250</v>
      </c>
      <c r="J165" s="19" t="n" hidden="false">
        <v/>
      </c>
      <c r="K165" s="19" t="n" hidden="false">
        <f>I165+J165</f>
        <v>1250</v>
      </c>
      <c r="L165" s="19" t="n" hidden="false">
        <f>ROUND(H165*I165,2)</f>
        <v>130000</v>
      </c>
      <c r="M165" s="19" t="n" hidden="false">
        <v/>
      </c>
      <c r="N165" s="19" t="n" hidden="false">
        <f>L165+M165</f>
        <v>130000</v>
      </c>
    </row>
    <row r="166" customFormat="false" hidden="false" outlineLevel="0" collapsed="false">
      <c r="A166" s="14" t="inlineStr">
        <is>
          <t xml:space="preserve">1.1.1.1.1.1.6</t>
        </is>
      </c>
      <c r="B166" s="14" t="inlineStr">
        <is>
          <t xml:space="preserve"/>
        </is>
      </c>
      <c r="C166" s="14" t="inlineStr">
        <is>
          <t xml:space="preserve">Штробление и бурение</t>
        </is>
      </c>
      <c r="D166" s="6" t="inlineStr">
        <is>
          <t xml:space="preserve"/>
        </is>
      </c>
      <c r="E166" s="6" t="inlineStr">
        <is>
          <t xml:space="preserve"/>
        </is>
      </c>
      <c r="F166" s="6" t="inlineStr">
        <is>
          <t xml:space="preserve"/>
        </is>
      </c>
      <c r="G166" s="6" t="inlineStr">
        <is>
          <t xml:space="preserve"/>
        </is>
      </c>
      <c r="H166" s="15" t="n">
        <v/>
      </c>
      <c r="I166" s="16" t="n" hidden="false">
        <v/>
      </c>
      <c r="J166" s="16" t="n" hidden="false">
        <v/>
      </c>
      <c r="K166" s="16" t="n" hidden="false">
        <v/>
      </c>
      <c r="L166" s="16" t="n" hidden="false">
        <f>L167+L168+L169</f>
        <v>0</v>
      </c>
      <c r="M166" s="16" t="n" hidden="false">
        <f>M167+M168+M169</f>
        <v>291875</v>
      </c>
      <c r="N166" s="16" t="n" hidden="false">
        <f>N167+N168+N169</f>
        <v>291875</v>
      </c>
    </row>
    <row r="167" customFormat="false" hidden="false" outlineLevel="0" collapsed="false">
      <c r="A167" s="18" t="inlineStr">
        <is>
          <t xml:space="preserve">1.1.1.1.1.1.6.1</t>
        </is>
      </c>
      <c r="B167" s="18" t="inlineStr">
        <is>
          <t xml:space="preserve"/>
        </is>
      </c>
      <c r="C167" s="18" t="inlineStr">
        <is>
          <t xml:space="preserve">Устройство глухих отверстий в стенах / ЖБИ / диаметром от 51 мм до 100 мм</t>
        </is>
      </c>
      <c r="D167" s="7" t="inlineStr">
        <is>
          <t xml:space="preserve"/>
        </is>
      </c>
      <c r="E167" s="7" t="inlineStr">
        <is>
          <t xml:space="preserve">Коронение подрозетников</t>
        </is>
      </c>
      <c r="F167" s="7" t="inlineStr">
        <is>
          <t xml:space="preserve">ШТ</t>
        </is>
      </c>
      <c r="G167" s="7" t="inlineStr">
        <is>
          <t xml:space="preserve">1</t>
        </is>
      </c>
      <c r="H167" s="8" t="n">
        <v>325</v>
      </c>
      <c r="I167" s="19" t="n" hidden="false">
        <v/>
      </c>
      <c r="J167" s="20" t="n" hidden="false">
        <v>435</v>
      </c>
      <c r="K167" s="19" t="n" hidden="false">
        <f>I167+J167</f>
        <v>435</v>
      </c>
      <c r="L167" s="19" t="n" hidden="false">
        <v/>
      </c>
      <c r="M167" s="19" t="n" hidden="false">
        <f>ROUND(H167*J167,2)</f>
        <v>141375</v>
      </c>
      <c r="N167" s="19" t="n" hidden="false">
        <f>L167+M167</f>
        <v>141375</v>
      </c>
    </row>
    <row r="168" customFormat="false" hidden="false" outlineLevel="0" collapsed="false">
      <c r="A168" s="18" t="inlineStr">
        <is>
          <t xml:space="preserve">1.1.1.1.1.1.6.2</t>
        </is>
      </c>
      <c r="B168" s="18" t="inlineStr">
        <is>
          <t xml:space="preserve"/>
        </is>
      </c>
      <c r="C168" s="18" t="inlineStr">
        <is>
          <t xml:space="preserve">Устройство штроб для монтажа кабеля, труб / ЖБИ</t>
        </is>
      </c>
      <c r="D168" s="7" t="inlineStr">
        <is>
          <t xml:space="preserve"/>
        </is>
      </c>
      <c r="E168" s="7" t="inlineStr">
        <is>
          <t xml:space="preserve"/>
        </is>
      </c>
      <c r="F168" s="7" t="inlineStr">
        <is>
          <t xml:space="preserve">ПОГ М</t>
        </is>
      </c>
      <c r="G168" s="7" t="inlineStr">
        <is>
          <t xml:space="preserve">1</t>
        </is>
      </c>
      <c r="H168" s="8" t="n">
        <v>100</v>
      </c>
      <c r="I168" s="19" t="n" hidden="false">
        <v/>
      </c>
      <c r="J168" s="20" t="n" hidden="false">
        <v>915</v>
      </c>
      <c r="K168" s="19" t="n" hidden="false">
        <f>I168+J168</f>
        <v>915</v>
      </c>
      <c r="L168" s="19" t="n" hidden="false">
        <v/>
      </c>
      <c r="M168" s="19" t="n" hidden="false">
        <f>ROUND(H168*J168,2)</f>
        <v>91500</v>
      </c>
      <c r="N168" s="19" t="n" hidden="false">
        <f>L168+M168</f>
        <v>91500</v>
      </c>
    </row>
    <row r="169" customFormat="false" hidden="false" outlineLevel="0" collapsed="false">
      <c r="A169" s="18" t="inlineStr">
        <is>
          <t xml:space="preserve">1.1.1.1.1.1.6.3</t>
        </is>
      </c>
      <c r="B169" s="18" t="inlineStr">
        <is>
          <t xml:space="preserve"/>
        </is>
      </c>
      <c r="C169" s="18" t="inlineStr">
        <is>
          <t xml:space="preserve">Устройство штроб для монтажа кабеля, труб / ПГП, газобетон, акотек</t>
        </is>
      </c>
      <c r="D169" s="7" t="inlineStr">
        <is>
          <t xml:space="preserve"/>
        </is>
      </c>
      <c r="E169" s="7" t="inlineStr">
        <is>
          <t xml:space="preserve"/>
        </is>
      </c>
      <c r="F169" s="7" t="inlineStr">
        <is>
          <t xml:space="preserve">ПОГ М</t>
        </is>
      </c>
      <c r="G169" s="7" t="inlineStr">
        <is>
          <t xml:space="preserve">1</t>
        </is>
      </c>
      <c r="H169" s="8" t="n">
        <v>100</v>
      </c>
      <c r="I169" s="19" t="n" hidden="false">
        <v/>
      </c>
      <c r="J169" s="20" t="n" hidden="false">
        <v>590</v>
      </c>
      <c r="K169" s="19" t="n" hidden="false">
        <f>I169+J169</f>
        <v>590</v>
      </c>
      <c r="L169" s="19" t="n" hidden="false">
        <v/>
      </c>
      <c r="M169" s="19" t="n" hidden="false">
        <f>ROUND(H169*J169,2)</f>
        <v>59000</v>
      </c>
      <c r="N169" s="19" t="n" hidden="false">
        <f>L169+M169</f>
        <v>59000</v>
      </c>
    </row>
    <row r="170" customFormat="false" hidden="false" outlineLevel="0" collapsed="false">
      <c r="A170" s="14" t="inlineStr">
        <is>
          <t xml:space="preserve">1.1.1.1.1.2</t>
        </is>
      </c>
      <c r="B170" s="14" t="inlineStr">
        <is>
          <t xml:space="preserve"/>
        </is>
      </c>
      <c r="C170" s="14" t="inlineStr">
        <is>
          <t xml:space="preserve">Пуско-наладочные работы</t>
        </is>
      </c>
      <c r="D170" s="6" t="inlineStr">
        <is>
          <t xml:space="preserve"/>
        </is>
      </c>
      <c r="E170" s="6" t="inlineStr">
        <is>
          <t xml:space="preserve"/>
        </is>
      </c>
      <c r="F170" s="6" t="inlineStr">
        <is>
          <t xml:space="preserve"/>
        </is>
      </c>
      <c r="G170" s="6" t="inlineStr">
        <is>
          <t xml:space="preserve"/>
        </is>
      </c>
      <c r="H170" s="15" t="n">
        <v/>
      </c>
      <c r="I170" s="16" t="n" hidden="false">
        <v/>
      </c>
      <c r="J170" s="16" t="n" hidden="false">
        <v/>
      </c>
      <c r="K170" s="16" t="n" hidden="false">
        <v/>
      </c>
      <c r="L170" s="16" t="n" hidden="false">
        <f>L171+L172</f>
        <v>0</v>
      </c>
      <c r="M170" s="16" t="n" hidden="false">
        <f>M171+M172</f>
        <v>245734.18</v>
      </c>
      <c r="N170" s="16" t="n" hidden="false">
        <f>N171+N172</f>
        <v>245734.18</v>
      </c>
    </row>
    <row r="171" customFormat="false" hidden="false" outlineLevel="0" collapsed="false">
      <c r="A171" s="18" t="inlineStr">
        <is>
          <t xml:space="preserve">1.1.1.1.1.2.1</t>
        </is>
      </c>
      <c r="B171" s="18" t="inlineStr">
        <is>
          <t xml:space="preserve"/>
        </is>
      </c>
      <c r="C171" s="18" t="inlineStr">
        <is>
          <t xml:space="preserve">Пуско-наладочные работы СКБ (СОШ, ДОУ) ЭОМ (от полного СМР, кроме раздела ВРУ)</t>
        </is>
      </c>
      <c r="D171" s="7" t="inlineStr">
        <is>
          <t xml:space="preserve">Относится к школам, детским садам 5%.
База для расчета ПНР без раздела ВРУ.</t>
        </is>
      </c>
      <c r="E171" s="7" t="inlineStr">
        <is>
          <t xml:space="preserve"/>
        </is>
      </c>
      <c r="F171" s="7" t="inlineStr">
        <is>
          <t xml:space="preserve">комплекс</t>
        </is>
      </c>
      <c r="G171" s="7" t="inlineStr">
        <is>
          <t xml:space="preserve">1</t>
        </is>
      </c>
      <c r="H171" s="8" t="n">
        <v>1</v>
      </c>
      <c r="I171" s="19" t="n" hidden="false">
        <v/>
      </c>
      <c r="J171" s="20" t="n" hidden="false">
        <v>122867.09</v>
      </c>
      <c r="K171" s="19" t="n" hidden="false">
        <f>I171+J171</f>
        <v>122867.09</v>
      </c>
      <c r="L171" s="19" t="n" hidden="false">
        <v/>
      </c>
      <c r="M171" s="19" t="n" hidden="false">
        <f>ROUND(H171*J171,2)</f>
        <v>122867.09</v>
      </c>
      <c r="N171" s="19" t="n" hidden="false">
        <f>L171+M171</f>
        <v>122867.09</v>
      </c>
    </row>
    <row r="172" customFormat="false" hidden="false" outlineLevel="0" collapsed="false">
      <c r="A172" s="18" t="inlineStr">
        <is>
          <t xml:space="preserve">1.1.1.1.1.2.2</t>
        </is>
      </c>
      <c r="B172" s="18" t="inlineStr">
        <is>
          <t xml:space="preserve"/>
        </is>
      </c>
      <c r="C172" s="18" t="inlineStr">
        <is>
          <t xml:space="preserve">Сдача систем в эксплуатирующую организацию СКБ (СОШ, ДОУ)</t>
        </is>
      </c>
      <c r="D17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E172" s="7" t="inlineStr">
        <is>
          <t xml:space="preserve"/>
        </is>
      </c>
      <c r="F172" s="7" t="inlineStr">
        <is>
          <t xml:space="preserve">комплекс</t>
        </is>
      </c>
      <c r="G172" s="7" t="inlineStr">
        <is>
          <t xml:space="preserve">1</t>
        </is>
      </c>
      <c r="H172" s="8" t="n">
        <v>1</v>
      </c>
      <c r="I172" s="19" t="n" hidden="false">
        <v/>
      </c>
      <c r="J172" s="20" t="n" hidden="false">
        <v>122867.09</v>
      </c>
      <c r="K172" s="19" t="n" hidden="false">
        <f>I172+J172</f>
        <v>122867.09</v>
      </c>
      <c r="L172" s="19" t="n" hidden="false">
        <v/>
      </c>
      <c r="M172" s="19" t="n" hidden="false">
        <f>ROUND(H172*J172,2)</f>
        <v>122867.09</v>
      </c>
      <c r="N172" s="19" t="n" hidden="false">
        <f>L172+M172</f>
        <v>122867.09</v>
      </c>
    </row>
    <row r="173" customFormat="false" hidden="false" outlineLevel="0" collapsed="false">
      <c r="A173" s="24" t="inlineStr">
        <is>
          <t xml:space="preserve"/>
        </is>
      </c>
      <c r="B173" s="24" t="inlineStr">
        <is>
          <t xml:space="preserve"/>
        </is>
      </c>
      <c r="C173" s="24" t="inlineStr">
        <is>
          <t xml:space="preserve">ВСЕГО затрат на выполнение полного комплекса работ</t>
        </is>
      </c>
      <c r="D173" s="25" t="inlineStr">
        <is>
          <t xml:space="preserve"/>
        </is>
      </c>
      <c r="E173" s="25" t="inlineStr">
        <is>
          <t xml:space="preserve"/>
        </is>
      </c>
      <c r="F173" s="25" t="inlineStr">
        <is>
          <t xml:space="preserve"/>
        </is>
      </c>
      <c r="G173" s="25" t="inlineStr">
        <is>
          <t xml:space="preserve"/>
        </is>
      </c>
      <c r="H173" s="26" t="n">
        <v/>
      </c>
      <c r="I173" s="27" t="n" hidden="false">
        <v/>
      </c>
      <c r="J173" s="27" t="n" hidden="false">
        <v/>
      </c>
      <c r="K173" s="27" t="n" hidden="false">
        <v/>
      </c>
      <c r="L173" s="27" t="n" hidden="false">
        <f>L13</f>
        <v>9099121.24</v>
      </c>
      <c r="M173" s="27" t="n" hidden="false">
        <f>M13</f>
        <v>12745184.18</v>
      </c>
      <c r="N173" s="27" t="n" hidden="false">
        <f>N13</f>
        <v>21844305.42</v>
      </c>
    </row>
    <row r="174" customFormat="false" hidden="false" customHeight="1" outlineLevel="0" collapsed="false" ht="26" height="26">
      <c r="A174" s="3" t="inlineStr">
        <is>
          <t xml:space="preserve">Блок 2</t>
        </is>
      </c>
    </row>
    <row r="175" customFormat="false" hidden="false" customHeight="1" outlineLevel="0" collapsed="false" ht="54" height="54">
      <c r="A175" s="37" t="inlineStr">
        <is>
          <t xml:space="preserve">по адресу: ул. Люблинская, корпус 34</t>
        </is>
      </c>
    </row>
    <row r="176" customFormat="false" hidden="false" customHeight="1" outlineLevel="0" collapsed="false" ht="24" height="24">
      <c r="A176" s="38"/>
      <c r="B176" s="39" t="inlineStr">
        <is>
          <t xml:space="preserve">-заполняемые ячейки!</t>
        </is>
      </c>
      <c r="C176" s="39"/>
    </row>
    <row r="177" customFormat="false" hidden="false" customHeight="1" outlineLevel="0" collapsed="false" ht="30" height="30">
      <c r="A177" s="6" t="inlineStr">
        <is>
          <t xml:space="preserve">№ п/п</t>
        </is>
      </c>
      <c r="B177" s="6" t="inlineStr">
        <is>
          <t xml:space="preserve">Код узла ИСР</t>
        </is>
      </c>
      <c r="C177" s="6" t="inlineStr">
        <is>
          <t xml:space="preserve">Наименование</t>
        </is>
      </c>
      <c r="D177" s="6" t="inlineStr">
        <is>
          <t xml:space="preserve">Комментарий для подрядчика</t>
        </is>
      </c>
      <c r="E177" s="6" t="inlineStr">
        <is>
          <t xml:space="preserve">Комментарий по ИСР</t>
        </is>
      </c>
      <c r="F177" s="6" t="inlineStr">
        <is>
          <t xml:space="preserve">Ед. изм.</t>
        </is>
      </c>
      <c r="G177" s="6" t="inlineStr">
        <is>
          <t xml:space="preserve">Коэф. расхода</t>
        </is>
      </c>
      <c r="H177" s="6" t="inlineStr">
        <is>
          <t xml:space="preserve">Кол-во</t>
        </is>
      </c>
      <c r="I177" s="6" t="inlineStr">
        <is>
          <t xml:space="preserve">Цена за единицу, руб. (в т.ч. НДС 20%)</t>
        </is>
      </c>
      <c r="J177" s="6"/>
      <c r="K177" s="6"/>
      <c r="L177" s="6" t="inlineStr">
        <is>
          <t xml:space="preserve">Общая стоимость, руб. (в т.ч. НДС 20%)</t>
        </is>
      </c>
      <c r="M177" s="6"/>
      <c r="N177" s="6"/>
    </row>
    <row r="178" customFormat="false" hidden="false" customHeight="1" outlineLevel="0" collapsed="false" ht="40" height="40">
      <c r="A178" s="6" t="inlineStr">
        <is>
          <t xml:space="preserve">Итого</t>
        </is>
      </c>
      <c r="B178" s="6" t="inlineStr">
        <is>
          <t xml:space="preserve">Итого</t>
        </is>
      </c>
      <c r="C178" s="6" t="inlineStr">
        <is>
          <t xml:space="preserve">Итого</t>
        </is>
      </c>
      <c r="D178" s="6" t="inlineStr">
        <is>
          <t xml:space="preserve">Итого</t>
        </is>
      </c>
      <c r="E178" s="6" t="inlineStr">
        <is>
          <t xml:space="preserve">Итого</t>
        </is>
      </c>
      <c r="F178" s="6" t="inlineStr">
        <is>
          <t xml:space="preserve">Итого</t>
        </is>
      </c>
      <c r="G178" s="6" t="inlineStr">
        <is>
          <t xml:space="preserve">Итого</t>
        </is>
      </c>
      <c r="H178" s="6"/>
      <c r="I178" s="7" t="inlineStr">
        <is>
          <t xml:space="preserve">Материалы</t>
        </is>
      </c>
      <c r="J178" s="7" t="inlineStr">
        <is>
          <t xml:space="preserve">СМР</t>
        </is>
      </c>
      <c r="K178" s="7" t="inlineStr">
        <is>
          <t xml:space="preserve">Итого</t>
        </is>
      </c>
      <c r="L178" s="7" t="inlineStr">
        <is>
          <t xml:space="preserve">Материалы</t>
        </is>
      </c>
      <c r="M178" s="7" t="inlineStr">
        <is>
          <t xml:space="preserve">СМР</t>
        </is>
      </c>
      <c r="N178" s="7" t="inlineStr">
        <is>
          <t xml:space="preserve">Итого</t>
        </is>
      </c>
    </row>
    <row r="179" customFormat="false" hidden="false" outlineLevel="0" collapsed="false">
      <c r="A179" s="8" t="n">
        <v>1</v>
      </c>
      <c r="B179" s="8" t="n">
        <v>2</v>
      </c>
      <c r="C179" s="8" t="n">
        <v>3</v>
      </c>
      <c r="D179" s="8" t="n">
        <v>4</v>
      </c>
      <c r="E179" s="8" t="n">
        <v>5</v>
      </c>
      <c r="F179" s="8" t="n">
        <v>6</v>
      </c>
      <c r="G179" s="8" t="n">
        <v>7</v>
      </c>
      <c r="H179" s="8" t="n">
        <v>8</v>
      </c>
      <c r="I179" s="8" t="n">
        <v>9</v>
      </c>
      <c r="J179" s="8" t="n">
        <v>10</v>
      </c>
      <c r="K179" s="8" t="n">
        <v>11</v>
      </c>
      <c r="L179" s="8" t="n">
        <v>12</v>
      </c>
      <c r="M179" s="8" t="n">
        <v>13</v>
      </c>
      <c r="N179" s="8" t="n">
        <v>14</v>
      </c>
    </row>
    <row r="180" customFormat="false" hidden="false" outlineLevel="0" collapsed="false">
      <c r="A180" s="9" t="inlineStr">
        <is>
          <t xml:space="preserve">1</t>
        </is>
      </c>
      <c r="B180" s="9" t="inlineStr">
        <is>
          <t xml:space="preserve"/>
        </is>
      </c>
      <c r="C180" s="9" t="inlineStr">
        <is>
          <t xml:space="preserve">Объект ИДП без распределения на секции</t>
        </is>
      </c>
      <c r="D180" s="10" t="inlineStr">
        <is>
          <t xml:space="preserve"/>
        </is>
      </c>
      <c r="E180" s="10" t="inlineStr">
        <is>
          <t xml:space="preserve"/>
        </is>
      </c>
      <c r="F180" s="10" t="inlineStr">
        <is>
          <t xml:space="preserve"/>
        </is>
      </c>
      <c r="G180" s="10" t="inlineStr">
        <is>
          <t xml:space="preserve"/>
        </is>
      </c>
      <c r="H180" s="11" t="n">
        <v/>
      </c>
      <c r="I180" s="12" t="n" hidden="false">
        <v/>
      </c>
      <c r="J180" s="12" t="n" hidden="false">
        <v/>
      </c>
      <c r="K180" s="12" t="n" hidden="false">
        <v/>
      </c>
      <c r="L180" s="12" t="n" hidden="false">
        <f>L181</f>
        <v>19214614.78</v>
      </c>
      <c r="M180" s="12" t="n" hidden="false">
        <f>M181</f>
        <v>23304621.66</v>
      </c>
      <c r="N180" s="12" t="n" hidden="false">
        <f>N181</f>
        <v>42519236.44</v>
      </c>
    </row>
    <row r="181" customFormat="false" hidden="false" outlineLevel="0" collapsed="false">
      <c r="A181" s="14" t="inlineStr">
        <is>
          <t xml:space="preserve">1.1</t>
        </is>
      </c>
      <c r="B181" s="14" t="inlineStr">
        <is>
          <t xml:space="preserve">6</t>
        </is>
      </c>
      <c r="C181" s="14" t="inlineStr">
        <is>
          <t xml:space="preserve">Затраты на строительство</t>
        </is>
      </c>
      <c r="D181" s="6" t="inlineStr">
        <is>
          <t xml:space="preserve"/>
        </is>
      </c>
      <c r="E181" s="6" t="inlineStr">
        <is>
          <t xml:space="preserve"/>
        </is>
      </c>
      <c r="F181" s="6" t="inlineStr">
        <is>
          <t xml:space="preserve"/>
        </is>
      </c>
      <c r="G181" s="6" t="inlineStr">
        <is>
          <t xml:space="preserve"/>
        </is>
      </c>
      <c r="H181" s="15" t="n">
        <v/>
      </c>
      <c r="I181" s="16" t="n" hidden="false">
        <v/>
      </c>
      <c r="J181" s="16" t="n" hidden="false">
        <v/>
      </c>
      <c r="K181" s="16" t="n" hidden="false">
        <v/>
      </c>
      <c r="L181" s="16" t="n" hidden="false">
        <f>L182</f>
        <v>19214614.78</v>
      </c>
      <c r="M181" s="16" t="n" hidden="false">
        <f>M182</f>
        <v>23304621.66</v>
      </c>
      <c r="N181" s="16" t="n" hidden="false">
        <f>N182</f>
        <v>42519236.44</v>
      </c>
    </row>
    <row r="182" customFormat="false" hidden="false" outlineLevel="0" collapsed="false">
      <c r="A182" s="14" t="inlineStr">
        <is>
          <t xml:space="preserve">1.1.1</t>
        </is>
      </c>
      <c r="B182" s="14" t="inlineStr">
        <is>
          <t xml:space="preserve"/>
        </is>
      </c>
      <c r="C182" s="14" t="inlineStr">
        <is>
          <t xml:space="preserve">СМР корпуса без отделки</t>
        </is>
      </c>
      <c r="D182" s="6" t="inlineStr">
        <is>
          <t xml:space="preserve"/>
        </is>
      </c>
      <c r="E182" s="6" t="inlineStr">
        <is>
          <t xml:space="preserve"/>
        </is>
      </c>
      <c r="F182" s="6" t="inlineStr">
        <is>
          <t xml:space="preserve"/>
        </is>
      </c>
      <c r="G182" s="6" t="inlineStr">
        <is>
          <t xml:space="preserve"/>
        </is>
      </c>
      <c r="H182" s="15" t="n">
        <v/>
      </c>
      <c r="I182" s="16" t="n" hidden="false">
        <v/>
      </c>
      <c r="J182" s="16" t="n" hidden="false">
        <v/>
      </c>
      <c r="K182" s="16" t="n" hidden="false">
        <v/>
      </c>
      <c r="L182" s="16" t="n" hidden="false">
        <f>L183+L188</f>
        <v>19214614.78</v>
      </c>
      <c r="M182" s="16" t="n" hidden="false">
        <f>M183+M188</f>
        <v>23304621.66</v>
      </c>
      <c r="N182" s="16" t="n" hidden="false">
        <f>N183+N188</f>
        <v>42519236.44</v>
      </c>
    </row>
    <row r="183" customFormat="false" hidden="false" outlineLevel="0" collapsed="false">
      <c r="A183" s="14" t="inlineStr">
        <is>
          <t xml:space="preserve">1.1.1.1</t>
        </is>
      </c>
      <c r="B183" s="14" t="inlineStr">
        <is>
          <t xml:space="preserve"/>
        </is>
      </c>
      <c r="C183" s="14" t="inlineStr">
        <is>
          <t xml:space="preserve">СМР надземной части корпуса (без отделки)</t>
        </is>
      </c>
      <c r="D183" s="6" t="inlineStr">
        <is>
          <t xml:space="preserve"/>
        </is>
      </c>
      <c r="E183" s="6" t="inlineStr">
        <is>
          <t xml:space="preserve"/>
        </is>
      </c>
      <c r="F183" s="6" t="inlineStr">
        <is>
          <t xml:space="preserve"/>
        </is>
      </c>
      <c r="G183" s="6" t="inlineStr">
        <is>
          <t xml:space="preserve"/>
        </is>
      </c>
      <c r="H183" s="15" t="n">
        <v/>
      </c>
      <c r="I183" s="16" t="n" hidden="false">
        <v/>
      </c>
      <c r="J183" s="16" t="n" hidden="false">
        <v/>
      </c>
      <c r="K183" s="16" t="n" hidden="false">
        <v/>
      </c>
      <c r="L183" s="16" t="n" hidden="false">
        <f>L184</f>
        <v>37500</v>
      </c>
      <c r="M183" s="16" t="n" hidden="false">
        <f>M184</f>
        <v>16800</v>
      </c>
      <c r="N183" s="16" t="n" hidden="false">
        <f>N184</f>
        <v>54300</v>
      </c>
    </row>
    <row r="184" customFormat="false" hidden="false" outlineLevel="0" collapsed="false">
      <c r="A184" s="14" t="inlineStr">
        <is>
          <t xml:space="preserve">1.1.1.1.1</t>
        </is>
      </c>
      <c r="B184" s="14" t="inlineStr">
        <is>
          <t xml:space="preserve"/>
        </is>
      </c>
      <c r="C184" s="14" t="inlineStr">
        <is>
          <t xml:space="preserve">Кровля</t>
        </is>
      </c>
      <c r="D184" s="6" t="inlineStr">
        <is>
          <t xml:space="preserve"/>
        </is>
      </c>
      <c r="E184" s="6" t="inlineStr">
        <is>
          <t xml:space="preserve"/>
        </is>
      </c>
      <c r="F184" s="6" t="inlineStr">
        <is>
          <t xml:space="preserve"/>
        </is>
      </c>
      <c r="G184" s="6" t="inlineStr">
        <is>
          <t xml:space="preserve"/>
        </is>
      </c>
      <c r="H184" s="15" t="n">
        <v/>
      </c>
      <c r="I184" s="16" t="n" hidden="false">
        <v/>
      </c>
      <c r="J184" s="16" t="n" hidden="false">
        <v/>
      </c>
      <c r="K184" s="16" t="n" hidden="false">
        <v/>
      </c>
      <c r="L184" s="16" t="n" hidden="false">
        <f>L185</f>
        <v>37500</v>
      </c>
      <c r="M184" s="16" t="n" hidden="false">
        <f>M185</f>
        <v>16800</v>
      </c>
      <c r="N184" s="16" t="n" hidden="false">
        <f>N185</f>
        <v>54300</v>
      </c>
    </row>
    <row r="185" customFormat="false" hidden="false" outlineLevel="0" collapsed="false">
      <c r="A185" s="14" t="inlineStr">
        <is>
          <t xml:space="preserve">1.1.1.1.1.1</t>
        </is>
      </c>
      <c r="B185" s="14" t="inlineStr">
        <is>
          <t xml:space="preserve"/>
        </is>
      </c>
      <c r="C185" s="14" t="inlineStr">
        <is>
          <t xml:space="preserve">Прочие работы</t>
        </is>
      </c>
      <c r="D185" s="6" t="inlineStr">
        <is>
          <t xml:space="preserve"/>
        </is>
      </c>
      <c r="E185" s="6" t="inlineStr">
        <is>
          <t xml:space="preserve"/>
        </is>
      </c>
      <c r="F185" s="6" t="inlineStr">
        <is>
          <t xml:space="preserve"/>
        </is>
      </c>
      <c r="G185" s="6" t="inlineStr">
        <is>
          <t xml:space="preserve"/>
        </is>
      </c>
      <c r="H185" s="15" t="n">
        <v/>
      </c>
      <c r="I185" s="16" t="n" hidden="false">
        <v/>
      </c>
      <c r="J185" s="16" t="n" hidden="false">
        <v/>
      </c>
      <c r="K185" s="16" t="n" hidden="false">
        <v/>
      </c>
      <c r="L185" s="16" t="n" hidden="false">
        <f>L186</f>
        <v>37500</v>
      </c>
      <c r="M185" s="16" t="n" hidden="false">
        <f>M186</f>
        <v>16800</v>
      </c>
      <c r="N185" s="16" t="n" hidden="false">
        <f>N186</f>
        <v>54300</v>
      </c>
    </row>
    <row r="186" customFormat="false" hidden="false" outlineLevel="0" collapsed="false">
      <c r="A186" s="18" t="inlineStr">
        <is>
          <t xml:space="preserve">1.1.1.1.1.1.1</t>
        </is>
      </c>
      <c r="B186" s="18" t="inlineStr">
        <is>
          <t xml:space="preserve"/>
        </is>
      </c>
      <c r="C186" s="18" t="inlineStr">
        <is>
          <t xml:space="preserve">Установка гильз для протяжки кабеля</t>
        </is>
      </c>
      <c r="D186" s="7" t="inlineStr">
        <is>
          <t xml:space="preserve"/>
        </is>
      </c>
      <c r="E186" s="7" t="inlineStr">
        <is>
          <t xml:space="preserve"/>
        </is>
      </c>
      <c r="F186" s="7" t="inlineStr">
        <is>
          <t xml:space="preserve">ШТ</t>
        </is>
      </c>
      <c r="G186" s="7" t="inlineStr">
        <is>
          <t xml:space="preserve">1</t>
        </is>
      </c>
      <c r="H186" s="8" t="n">
        <v>15</v>
      </c>
      <c r="I186" s="19" t="n" hidden="false">
        <f>ROUND((L187)/H186,2)</f>
        <v>2500</v>
      </c>
      <c r="J186" s="20" t="n" hidden="false">
        <v>1120</v>
      </c>
      <c r="K186" s="19" t="n" hidden="false">
        <f>I186+J186</f>
        <v>3620</v>
      </c>
      <c r="L186" s="19" t="n" hidden="false">
        <f>ROUND(H186*I186,2)</f>
        <v>37500</v>
      </c>
      <c r="M186" s="19" t="n" hidden="false">
        <f>ROUND(H186*J186,2)</f>
        <v>16800</v>
      </c>
      <c r="N186" s="19" t="n" hidden="false">
        <f>L186+M186</f>
        <v>54300</v>
      </c>
    </row>
    <row r="187" customFormat="false" hidden="false" outlineLevel="0" collapsed="false">
      <c r="A187" s="18" t="inlineStr">
        <is>
          <t xml:space="preserve">1.1.1.1.1.1.1.1</t>
        </is>
      </c>
      <c r="B187" s="18" t="inlineStr">
        <is>
          <t xml:space="preserve"/>
        </is>
      </c>
      <c r="C187" s="22" t="inlineStr">
        <is>
          <t xml:space="preserve">Проходка металлическая / ПГ1 50-1500</t>
        </is>
      </c>
      <c r="D187" s="7" t="inlineStr">
        <is>
          <t xml:space="preserve">Выход кабельных линий на кровлю</t>
        </is>
      </c>
      <c r="E187" s="7" t="inlineStr">
        <is>
          <t xml:space="preserve"/>
        </is>
      </c>
      <c r="F187" s="7" t="inlineStr">
        <is>
          <t xml:space="preserve">ШТ</t>
        </is>
      </c>
      <c r="G187" s="7" t="inlineStr">
        <is>
          <t xml:space="preserve">1</t>
        </is>
      </c>
      <c r="H187" s="8" t="n">
        <v>15</v>
      </c>
      <c r="I187" s="20" t="n" hidden="false">
        <v>2500</v>
      </c>
      <c r="J187" s="19" t="n" hidden="false">
        <v/>
      </c>
      <c r="K187" s="19" t="n" hidden="false">
        <f>I187+J187</f>
        <v>2500</v>
      </c>
      <c r="L187" s="19" t="n" hidden="false">
        <f>ROUND(H187*I187,2)</f>
        <v>37500</v>
      </c>
      <c r="M187" s="19" t="n" hidden="false">
        <v/>
      </c>
      <c r="N187" s="19" t="n" hidden="false">
        <f>L187+M187</f>
        <v>37500</v>
      </c>
    </row>
    <row r="188" customFormat="false" hidden="false" outlineLevel="0" collapsed="false">
      <c r="A188" s="14" t="inlineStr">
        <is>
          <t xml:space="preserve">1.1.1.2</t>
        </is>
      </c>
      <c r="B188" s="14" t="inlineStr">
        <is>
          <t xml:space="preserve"/>
        </is>
      </c>
      <c r="C188" s="14" t="inlineStr">
        <is>
          <t xml:space="preserve">Инженерные системы</t>
        </is>
      </c>
      <c r="D188" s="6" t="inlineStr">
        <is>
          <t xml:space="preserve"/>
        </is>
      </c>
      <c r="E188" s="6" t="inlineStr">
        <is>
          <t xml:space="preserve"/>
        </is>
      </c>
      <c r="F188" s="6" t="inlineStr">
        <is>
          <t xml:space="preserve"/>
        </is>
      </c>
      <c r="G188" s="6" t="inlineStr">
        <is>
          <t xml:space="preserve"/>
        </is>
      </c>
      <c r="H188" s="15" t="n">
        <v/>
      </c>
      <c r="I188" s="16" t="n" hidden="false">
        <v/>
      </c>
      <c r="J188" s="16" t="n" hidden="false">
        <v/>
      </c>
      <c r="K188" s="16" t="n" hidden="false">
        <v/>
      </c>
      <c r="L188" s="16" t="n" hidden="false">
        <f>L189</f>
        <v>19177114.78</v>
      </c>
      <c r="M188" s="16" t="n" hidden="false">
        <f>M189</f>
        <v>23287821.66</v>
      </c>
      <c r="N188" s="16" t="n" hidden="false">
        <f>N189</f>
        <v>42464936.44</v>
      </c>
    </row>
    <row r="189" customFormat="false" hidden="false" outlineLevel="0" collapsed="false">
      <c r="A189" s="14" t="inlineStr">
        <is>
          <t xml:space="preserve">1.1.1.2.1</t>
        </is>
      </c>
      <c r="B189" s="14" t="inlineStr">
        <is>
          <t xml:space="preserve"/>
        </is>
      </c>
      <c r="C189" s="14" t="inlineStr">
        <is>
          <t xml:space="preserve">Электроснабжение</t>
        </is>
      </c>
      <c r="D189" s="6" t="inlineStr">
        <is>
          <t xml:space="preserve"/>
        </is>
      </c>
      <c r="E189" s="6" t="inlineStr">
        <is>
          <t xml:space="preserve"/>
        </is>
      </c>
      <c r="F189" s="6" t="inlineStr">
        <is>
          <t xml:space="preserve"/>
        </is>
      </c>
      <c r="G189" s="6" t="inlineStr">
        <is>
          <t xml:space="preserve"/>
        </is>
      </c>
      <c r="H189" s="15" t="n">
        <v/>
      </c>
      <c r="I189" s="16" t="n" hidden="false">
        <v/>
      </c>
      <c r="J189" s="16" t="n" hidden="false">
        <v/>
      </c>
      <c r="K189" s="16" t="n" hidden="false">
        <v/>
      </c>
      <c r="L189" s="16" t="n" hidden="false">
        <f>L190+L355</f>
        <v>19177114.78</v>
      </c>
      <c r="M189" s="16" t="n" hidden="false">
        <f>M190+M355</f>
        <v>23287821.66</v>
      </c>
      <c r="N189" s="16" t="n" hidden="false">
        <f>N190+N355</f>
        <v>42464936.44</v>
      </c>
    </row>
    <row r="190" customFormat="false" hidden="false" outlineLevel="0" collapsed="false">
      <c r="A190" s="14" t="inlineStr">
        <is>
          <t xml:space="preserve">1.1.1.2.1.1</t>
        </is>
      </c>
      <c r="B190" s="14" t="inlineStr">
        <is>
          <t xml:space="preserve"/>
        </is>
      </c>
      <c r="C190" s="14" t="inlineStr">
        <is>
          <t xml:space="preserve">Электромонтажные работы в нежилой части</t>
        </is>
      </c>
      <c r="D190" s="6" t="inlineStr">
        <is>
          <t xml:space="preserve"/>
        </is>
      </c>
      <c r="E190" s="6" t="inlineStr">
        <is>
          <t xml:space="preserve"/>
        </is>
      </c>
      <c r="F190" s="6" t="inlineStr">
        <is>
          <t xml:space="preserve"/>
        </is>
      </c>
      <c r="G190" s="6" t="inlineStr">
        <is>
          <t xml:space="preserve"/>
        </is>
      </c>
      <c r="H190" s="15" t="n">
        <v/>
      </c>
      <c r="I190" s="16" t="n" hidden="false">
        <v/>
      </c>
      <c r="J190" s="16" t="n" hidden="false">
        <v/>
      </c>
      <c r="K190" s="16" t="n" hidden="false">
        <v/>
      </c>
      <c r="L190" s="16" t="n" hidden="false">
        <f>L191+L209+L244+L310+L332+L351</f>
        <v>19177114.78</v>
      </c>
      <c r="M190" s="16" t="n" hidden="false">
        <f>M191+M209+M244+M310+M332+M351</f>
        <v>23098295</v>
      </c>
      <c r="N190" s="16" t="n" hidden="false">
        <f>N191+N209+N244+N310+N332+N351</f>
        <v>42275409.78</v>
      </c>
    </row>
    <row r="191" customFormat="false" hidden="false" outlineLevel="0" collapsed="false">
      <c r="A191" s="14" t="inlineStr">
        <is>
          <t xml:space="preserve">1.1.1.2.1.1.1</t>
        </is>
      </c>
      <c r="B191" s="14" t="inlineStr">
        <is>
          <t xml:space="preserve"/>
        </is>
      </c>
      <c r="C191" s="14" t="inlineStr">
        <is>
          <t xml:space="preserve">Монтаж ВРУ</t>
        </is>
      </c>
      <c r="D191" s="6" t="inlineStr">
        <is>
          <t xml:space="preserve"/>
        </is>
      </c>
      <c r="E191" s="6" t="inlineStr">
        <is>
          <t xml:space="preserve"/>
        </is>
      </c>
      <c r="F191" s="6" t="inlineStr">
        <is>
          <t xml:space="preserve"/>
        </is>
      </c>
      <c r="G191" s="6" t="inlineStr">
        <is>
          <t xml:space="preserve"/>
        </is>
      </c>
      <c r="H191" s="15" t="n">
        <v/>
      </c>
      <c r="I191" s="16" t="n" hidden="false">
        <v/>
      </c>
      <c r="J191" s="16" t="n" hidden="false">
        <v/>
      </c>
      <c r="K191" s="16" t="n" hidden="false">
        <v/>
      </c>
      <c r="L191" s="16" t="n" hidden="false">
        <f>L192+L195+L197+L208</f>
        <v>75385.96</v>
      </c>
      <c r="M191" s="16" t="n" hidden="false">
        <f>M192+M195+M197+M208</f>
        <v>670000</v>
      </c>
      <c r="N191" s="16" t="n" hidden="false">
        <f>N192+N195+N197+N208</f>
        <v>745385.96</v>
      </c>
    </row>
    <row r="192" customFormat="false" hidden="false" outlineLevel="0" collapsed="false">
      <c r="A192" s="18" t="inlineStr">
        <is>
          <t xml:space="preserve">1.1.1.2.1.1.1.1</t>
        </is>
      </c>
      <c r="B192" s="18" t="inlineStr">
        <is>
          <t xml:space="preserve"/>
        </is>
      </c>
      <c r="C192" s="18" t="inlineStr">
        <is>
          <t xml:space="preserve">Установка и коммутация щитов ВРУ / 7 панелей</t>
        </is>
      </c>
      <c r="D192" s="7" t="inlineStr">
        <is>
          <t xml:space="preserve"/>
        </is>
      </c>
      <c r="E192" s="7" t="inlineStr">
        <is>
          <t xml:space="preserve">Выгружается из БО по объектам BIM-КЦ</t>
        </is>
      </c>
      <c r="F192" s="7" t="inlineStr">
        <is>
          <t xml:space="preserve">ШТ</t>
        </is>
      </c>
      <c r="G192" s="7" t="inlineStr">
        <is>
          <t xml:space="preserve">1</t>
        </is>
      </c>
      <c r="H192" s="8" t="n">
        <v>1</v>
      </c>
      <c r="I192" s="19" t="n" hidden="false">
        <f>ROUND((L193+L194)/H192,2)</f>
        <v>21001</v>
      </c>
      <c r="J192" s="20" t="n" hidden="false">
        <v>550000</v>
      </c>
      <c r="K192" s="19" t="n" hidden="false">
        <f>I192+J192</f>
        <v>571001</v>
      </c>
      <c r="L192" s="19" t="n" hidden="false">
        <f>ROUND(H192*I192,2)</f>
        <v>21001</v>
      </c>
      <c r="M192" s="19" t="n" hidden="false">
        <f>ROUND(H192*J192,2)</f>
        <v>550000</v>
      </c>
      <c r="N192" s="19" t="n" hidden="false">
        <f>L192+M192</f>
        <v>571001</v>
      </c>
    </row>
    <row r="193" customFormat="false" hidden="false" outlineLevel="0" collapsed="false">
      <c r="A193" s="18" t="inlineStr">
        <is>
          <t xml:space="preserve">1.1.1.2.1.1.1.1.1</t>
        </is>
      </c>
      <c r="B193" s="18" t="inlineStr">
        <is>
          <t xml:space="preserve"/>
        </is>
      </c>
      <c r="C193" s="22" t="inlineStr">
        <is>
          <t xml:space="preserve">Комплект наконечников и бирок для монтажа ВРУ_ / 7 панелей</t>
        </is>
      </c>
      <c r="D193" s="7" t="inlineStr">
        <is>
          <t xml:space="preserve"/>
        </is>
      </c>
      <c r="E193" s="7" t="inlineStr">
        <is>
          <t xml:space="preserve"/>
        </is>
      </c>
      <c r="F193" s="7" t="inlineStr">
        <is>
          <t xml:space="preserve">КОМПЛ</t>
        </is>
      </c>
      <c r="G193" s="7" t="inlineStr">
        <is>
          <t xml:space="preserve">1</t>
        </is>
      </c>
      <c r="H193" s="8" t="n">
        <v>1</v>
      </c>
      <c r="I193" s="20" t="n" hidden="false">
        <v>21000</v>
      </c>
      <c r="J193" s="19" t="n" hidden="false">
        <v/>
      </c>
      <c r="K193" s="19" t="n" hidden="false">
        <f>I193+J193</f>
        <v>21000</v>
      </c>
      <c r="L193" s="19" t="n" hidden="false">
        <f>ROUND(H193*I193,2)</f>
        <v>21000</v>
      </c>
      <c r="M193" s="19" t="n" hidden="false">
        <v/>
      </c>
      <c r="N193" s="19" t="n" hidden="false">
        <f>L193+M193</f>
        <v>21000</v>
      </c>
    </row>
    <row r="194" customFormat="false" hidden="false" outlineLevel="0" collapsed="false">
      <c r="A194" s="18" t="inlineStr">
        <is>
          <t xml:space="preserve">1.1.1.2.1.1.1.1.2</t>
        </is>
      </c>
      <c r="B194" s="18" t="inlineStr">
        <is>
          <t xml:space="preserve"/>
        </is>
      </c>
      <c r="C194" s="22" t="inlineStr">
        <is>
          <t xml:space="preserve">ВРУ (в соответствии со схемой) / МЭЛ_ / 7-панельный (к-т)</t>
        </is>
      </c>
      <c r="D194" s="7" t="inlineStr">
        <is>
          <t xml:space="preserve"/>
        </is>
      </c>
      <c r="E194" s="7" t="inlineStr">
        <is>
          <t xml:space="preserve"/>
        </is>
      </c>
      <c r="F194" s="7" t="inlineStr">
        <is>
          <t xml:space="preserve">ШТ</t>
        </is>
      </c>
      <c r="G194" s="7" t="inlineStr">
        <is>
          <t xml:space="preserve">1</t>
        </is>
      </c>
      <c r="H194" s="8" t="n">
        <v>1</v>
      </c>
      <c r="I194" s="23" t="n" hidden="false">
        <v>1</v>
      </c>
      <c r="J194" s="19" t="n" hidden="false">
        <v/>
      </c>
      <c r="K194" s="19" t="n" hidden="false">
        <f>I194+J194</f>
        <v>1</v>
      </c>
      <c r="L194" s="19" t="n" hidden="false">
        <f>ROUND(H194*I194,2)</f>
        <v>1</v>
      </c>
      <c r="M194" s="19" t="n" hidden="false">
        <v/>
      </c>
      <c r="N194" s="19" t="n" hidden="false">
        <f>L194+M194</f>
        <v>1</v>
      </c>
    </row>
    <row r="195" customFormat="false" hidden="false" outlineLevel="0" collapsed="false">
      <c r="A195" s="18" t="inlineStr">
        <is>
          <t xml:space="preserve">1.1.1.2.1.1.1.2</t>
        </is>
      </c>
      <c r="B195" s="18" t="inlineStr">
        <is>
          <t xml:space="preserve"/>
        </is>
      </c>
      <c r="C195" s="18" t="inlineStr">
        <is>
          <t xml:space="preserve">Комплектация щитов ВРУ</t>
        </is>
      </c>
      <c r="D195" s="7" t="inlineStr">
        <is>
          <t xml:space="preserve"/>
        </is>
      </c>
      <c r="E195" s="7" t="inlineStr">
        <is>
          <t xml:space="preserve"/>
        </is>
      </c>
      <c r="F195" s="7" t="inlineStr">
        <is>
          <t xml:space="preserve">ШТ</t>
        </is>
      </c>
      <c r="G195" s="7" t="inlineStr">
        <is>
          <t xml:space="preserve">1</t>
        </is>
      </c>
      <c r="H195" s="8" t="n">
        <v>7</v>
      </c>
      <c r="I195" s="19" t="n" hidden="false">
        <f>ROUND((L196)/H195,2)</f>
        <v>2700</v>
      </c>
      <c r="J195" s="19" t="n" hidden="false">
        <v>0</v>
      </c>
      <c r="K195" s="19" t="n" hidden="false">
        <f>I195+J195</f>
        <v>2700</v>
      </c>
      <c r="L195" s="19" t="n" hidden="false">
        <f>ROUND(H195*I195,2)</f>
        <v>18900</v>
      </c>
      <c r="M195" s="19" t="n" hidden="false">
        <f>ROUND(H195*J195,2)</f>
        <v>0</v>
      </c>
      <c r="N195" s="19" t="n" hidden="false">
        <f>L195+M195</f>
        <v>18900</v>
      </c>
    </row>
    <row r="196" customFormat="false" hidden="false" outlineLevel="0" collapsed="false">
      <c r="A196" s="18" t="inlineStr">
        <is>
          <t xml:space="preserve">1.1.1.2.1.1.1.2.1</t>
        </is>
      </c>
      <c r="B196" s="18" t="inlineStr">
        <is>
          <t xml:space="preserve"/>
        </is>
      </c>
      <c r="C196" s="22" t="inlineStr">
        <is>
          <t xml:space="preserve">Автоматическая установка пожаротушения_ / ОСП-2</t>
        </is>
      </c>
      <c r="D196" s="7" t="inlineStr">
        <is>
          <t xml:space="preserve"/>
        </is>
      </c>
      <c r="E196" s="7" t="inlineStr">
        <is>
          <t xml:space="preserve"/>
        </is>
      </c>
      <c r="F196" s="7" t="inlineStr">
        <is>
          <t xml:space="preserve">ШТ</t>
        </is>
      </c>
      <c r="G196" s="7" t="inlineStr">
        <is>
          <t xml:space="preserve">1</t>
        </is>
      </c>
      <c r="H196" s="8" t="n">
        <v>7</v>
      </c>
      <c r="I196" s="20" t="n" hidden="false">
        <v>2700</v>
      </c>
      <c r="J196" s="19" t="n" hidden="false">
        <v/>
      </c>
      <c r="K196" s="19" t="n" hidden="false">
        <f>I196+J196</f>
        <v>2700</v>
      </c>
      <c r="L196" s="19" t="n" hidden="false">
        <f>ROUND(H196*I196,2)</f>
        <v>18900</v>
      </c>
      <c r="M196" s="19" t="n" hidden="false">
        <v/>
      </c>
      <c r="N196" s="19" t="n" hidden="false">
        <f>L196+M196</f>
        <v>18900</v>
      </c>
    </row>
    <row r="197" customFormat="false" hidden="false" outlineLevel="0" collapsed="false">
      <c r="A197" s="18" t="inlineStr">
        <is>
          <t xml:space="preserve">1.1.1.2.1.1.1.3</t>
        </is>
      </c>
      <c r="B197" s="18" t="inlineStr">
        <is>
          <t xml:space="preserve"/>
        </is>
      </c>
      <c r="C197" s="18" t="inlineStr">
        <is>
          <t xml:space="preserve">Средства защиты</t>
        </is>
      </c>
      <c r="D197" s="7" t="inlineStr">
        <is>
          <t xml:space="preserve"/>
        </is>
      </c>
      <c r="E197" s="7" t="inlineStr">
        <is>
          <t xml:space="preserve"/>
        </is>
      </c>
      <c r="F197" s="7" t="inlineStr">
        <is>
          <t xml:space="preserve">ШТ</t>
        </is>
      </c>
      <c r="G197" s="7" t="inlineStr">
        <is>
          <t xml:space="preserve">1</t>
        </is>
      </c>
      <c r="H197" s="8" t="n">
        <v>16</v>
      </c>
      <c r="I197" s="19" t="n" hidden="false">
        <f>ROUND((L198+L199+L200+L201+L202+L203+L204+L205+L206+L207)/H197,2)</f>
        <v>2217.81</v>
      </c>
      <c r="J197" s="19" t="n" hidden="false">
        <v>0</v>
      </c>
      <c r="K197" s="19" t="n" hidden="false">
        <f>I197+J197</f>
        <v>2217.81</v>
      </c>
      <c r="L197" s="19" t="n" hidden="false">
        <f>ROUND(H197*I197,2)</f>
        <v>35484.96</v>
      </c>
      <c r="M197" s="19" t="n" hidden="false">
        <f>ROUND(H197*J197,2)</f>
        <v>0</v>
      </c>
      <c r="N197" s="19" t="n" hidden="false">
        <f>L197+M197</f>
        <v>35484.96</v>
      </c>
    </row>
    <row r="198" customFormat="false" hidden="false" outlineLevel="0" collapsed="false">
      <c r="A198" s="18" t="inlineStr">
        <is>
          <t xml:space="preserve">1.1.1.2.1.1.1.3.1</t>
        </is>
      </c>
      <c r="B198" s="18" t="inlineStr">
        <is>
          <t xml:space="preserve"/>
        </is>
      </c>
      <c r="C198" s="22" t="inlineStr">
        <is>
          <t xml:space="preserve">Заземления переносные_</t>
        </is>
      </c>
      <c r="D198" s="7" t="inlineStr">
        <is>
          <t xml:space="preserve">ПЗРУ-1</t>
        </is>
      </c>
      <c r="E198" s="7" t="inlineStr">
        <is>
          <t xml:space="preserve"/>
        </is>
      </c>
      <c r="F198" s="7" t="inlineStr">
        <is>
          <t xml:space="preserve">КОМПЛ</t>
        </is>
      </c>
      <c r="G198" s="7" t="inlineStr">
        <is>
          <t xml:space="preserve">1</t>
        </is>
      </c>
      <c r="H198" s="8" t="n">
        <v>1</v>
      </c>
      <c r="I198" s="20" t="n" hidden="false">
        <v>1680</v>
      </c>
      <c r="J198" s="19" t="n" hidden="false">
        <v/>
      </c>
      <c r="K198" s="19" t="n" hidden="false">
        <f>I198+J198</f>
        <v>1680</v>
      </c>
      <c r="L198" s="19" t="n" hidden="false">
        <f>ROUND(H198*I198,2)</f>
        <v>1680</v>
      </c>
      <c r="M198" s="19" t="n" hidden="false">
        <v/>
      </c>
      <c r="N198" s="19" t="n" hidden="false">
        <f>L198+M198</f>
        <v>1680</v>
      </c>
    </row>
    <row r="199" customFormat="false" hidden="false" outlineLevel="0" collapsed="false">
      <c r="A199" s="18" t="inlineStr">
        <is>
          <t xml:space="preserve">1.1.1.2.1.1.1.3.2</t>
        </is>
      </c>
      <c r="B199" s="18" t="inlineStr">
        <is>
          <t xml:space="preserve"/>
        </is>
      </c>
      <c r="C199" s="22" t="inlineStr">
        <is>
          <t xml:space="preserve">Аптечка_</t>
        </is>
      </c>
      <c r="D199" s="7" t="inlineStr">
        <is>
          <t xml:space="preserve"/>
        </is>
      </c>
      <c r="E199" s="7" t="inlineStr">
        <is>
          <t xml:space="preserve"/>
        </is>
      </c>
      <c r="F199" s="7" t="inlineStr">
        <is>
          <t xml:space="preserve">ШТ</t>
        </is>
      </c>
      <c r="G199" s="7" t="inlineStr">
        <is>
          <t xml:space="preserve">1</t>
        </is>
      </c>
      <c r="H199" s="8" t="n">
        <v>1</v>
      </c>
      <c r="I199" s="20" t="n" hidden="false">
        <v>195</v>
      </c>
      <c r="J199" s="19" t="n" hidden="false">
        <v/>
      </c>
      <c r="K199" s="19" t="n" hidden="false">
        <f>I199+J199</f>
        <v>195</v>
      </c>
      <c r="L199" s="19" t="n" hidden="false">
        <f>ROUND(H199*I199,2)</f>
        <v>195</v>
      </c>
      <c r="M199" s="19" t="n" hidden="false">
        <v/>
      </c>
      <c r="N199" s="19" t="n" hidden="false">
        <f>L199+M199</f>
        <v>195</v>
      </c>
    </row>
    <row r="200" customFormat="false" hidden="false" outlineLevel="0" collapsed="false">
      <c r="A200" s="18" t="inlineStr">
        <is>
          <t xml:space="preserve">1.1.1.2.1.1.1.3.3</t>
        </is>
      </c>
      <c r="B200" s="18" t="inlineStr">
        <is>
          <t xml:space="preserve"/>
        </is>
      </c>
      <c r="C200" s="22" t="inlineStr">
        <is>
          <t xml:space="preserve">Защитные очки</t>
        </is>
      </c>
      <c r="D200" s="7" t="inlineStr">
        <is>
          <t xml:space="preserve"/>
        </is>
      </c>
      <c r="E200" s="7" t="inlineStr">
        <is>
          <t xml:space="preserve"/>
        </is>
      </c>
      <c r="F200" s="7" t="inlineStr">
        <is>
          <t xml:space="preserve">ШТ</t>
        </is>
      </c>
      <c r="G200" s="7" t="inlineStr">
        <is>
          <t xml:space="preserve">1</t>
        </is>
      </c>
      <c r="H200" s="8" t="n">
        <v>1</v>
      </c>
      <c r="I200" s="20" t="n" hidden="false">
        <v>1150</v>
      </c>
      <c r="J200" s="19" t="n" hidden="false">
        <v/>
      </c>
      <c r="K200" s="19" t="n" hidden="false">
        <f>I200+J200</f>
        <v>1150</v>
      </c>
      <c r="L200" s="19" t="n" hidden="false">
        <f>ROUND(H200*I200,2)</f>
        <v>1150</v>
      </c>
      <c r="M200" s="19" t="n" hidden="false">
        <v/>
      </c>
      <c r="N200" s="19" t="n" hidden="false">
        <f>L200+M200</f>
        <v>1150</v>
      </c>
    </row>
    <row r="201" customFormat="false" hidden="false" outlineLevel="0" collapsed="false">
      <c r="A201" s="18" t="inlineStr">
        <is>
          <t xml:space="preserve">1.1.1.2.1.1.1.3.4</t>
        </is>
      </c>
      <c r="B201" s="18" t="inlineStr">
        <is>
          <t xml:space="preserve"/>
        </is>
      </c>
      <c r="C201" s="22" t="inlineStr">
        <is>
          <t xml:space="preserve">Диэлектрические галоши_</t>
        </is>
      </c>
      <c r="D201" s="7" t="inlineStr">
        <is>
          <t xml:space="preserve"/>
        </is>
      </c>
      <c r="E201" s="7" t="inlineStr">
        <is>
          <t xml:space="preserve"/>
        </is>
      </c>
      <c r="F201" s="7" t="inlineStr">
        <is>
          <t xml:space="preserve">ШТ</t>
        </is>
      </c>
      <c r="G201" s="7" t="inlineStr">
        <is>
          <t xml:space="preserve">1</t>
        </is>
      </c>
      <c r="H201" s="8" t="n">
        <v>2</v>
      </c>
      <c r="I201" s="20" t="n" hidden="false">
        <v>2100</v>
      </c>
      <c r="J201" s="19" t="n" hidden="false">
        <v/>
      </c>
      <c r="K201" s="19" t="n" hidden="false">
        <f>I201+J201</f>
        <v>2100</v>
      </c>
      <c r="L201" s="19" t="n" hidden="false">
        <f>ROUND(H201*I201,2)</f>
        <v>4200</v>
      </c>
      <c r="M201" s="19" t="n" hidden="false">
        <v/>
      </c>
      <c r="N201" s="19" t="n" hidden="false">
        <f>L201+M201</f>
        <v>4200</v>
      </c>
    </row>
    <row r="202" customFormat="false" hidden="false" outlineLevel="0" collapsed="false">
      <c r="A202" s="18" t="inlineStr">
        <is>
          <t xml:space="preserve">1.1.1.2.1.1.1.3.5</t>
        </is>
      </c>
      <c r="B202" s="18" t="inlineStr">
        <is>
          <t xml:space="preserve"/>
        </is>
      </c>
      <c r="C202" s="22" t="inlineStr">
        <is>
          <t xml:space="preserve">Предупредительные плакаты и знаки безопасности_</t>
        </is>
      </c>
      <c r="D202" s="7" t="inlineStr">
        <is>
          <t xml:space="preserve">компл</t>
        </is>
      </c>
      <c r="E202" s="7" t="inlineStr">
        <is>
          <t xml:space="preserve"/>
        </is>
      </c>
      <c r="F202" s="7" t="inlineStr">
        <is>
          <t xml:space="preserve">ШТ</t>
        </is>
      </c>
      <c r="G202" s="7" t="inlineStr">
        <is>
          <t xml:space="preserve">1</t>
        </is>
      </c>
      <c r="H202" s="8" t="n">
        <v>2</v>
      </c>
      <c r="I202" s="20" t="n" hidden="false">
        <v>6650</v>
      </c>
      <c r="J202" s="19" t="n" hidden="false">
        <v/>
      </c>
      <c r="K202" s="19" t="n" hidden="false">
        <f>I202+J202</f>
        <v>6650</v>
      </c>
      <c r="L202" s="19" t="n" hidden="false">
        <f>ROUND(H202*I202,2)</f>
        <v>13300</v>
      </c>
      <c r="M202" s="19" t="n" hidden="false">
        <v/>
      </c>
      <c r="N202" s="19" t="n" hidden="false">
        <f>L202+M202</f>
        <v>13300</v>
      </c>
    </row>
    <row r="203" customFormat="false" hidden="false" outlineLevel="0" collapsed="false">
      <c r="A203" s="18" t="inlineStr">
        <is>
          <t xml:space="preserve">1.1.1.2.1.1.1.3.6</t>
        </is>
      </c>
      <c r="B203" s="18" t="inlineStr">
        <is>
          <t xml:space="preserve"/>
        </is>
      </c>
      <c r="C203" s="22" t="inlineStr">
        <is>
          <t xml:space="preserve">Диэлектрические ковры_ /  800х1500 мм</t>
        </is>
      </c>
      <c r="D203" s="7" t="inlineStr">
        <is>
          <t xml:space="preserve">комплект</t>
        </is>
      </c>
      <c r="E203" s="7" t="inlineStr">
        <is>
          <t xml:space="preserve"/>
        </is>
      </c>
      <c r="F203" s="7" t="inlineStr">
        <is>
          <t xml:space="preserve">ШТ</t>
        </is>
      </c>
      <c r="G203" s="7" t="inlineStr">
        <is>
          <t xml:space="preserve">1</t>
        </is>
      </c>
      <c r="H203" s="8" t="n">
        <v>3</v>
      </c>
      <c r="I203" s="20" t="n" hidden="false">
        <v>2280</v>
      </c>
      <c r="J203" s="19" t="n" hidden="false">
        <v/>
      </c>
      <c r="K203" s="19" t="n" hidden="false">
        <f>I203+J203</f>
        <v>2280</v>
      </c>
      <c r="L203" s="19" t="n" hidden="false">
        <f>ROUND(H203*I203,2)</f>
        <v>6840</v>
      </c>
      <c r="M203" s="19" t="n" hidden="false">
        <v/>
      </c>
      <c r="N203" s="19" t="n" hidden="false">
        <f>L203+M203</f>
        <v>6840</v>
      </c>
    </row>
    <row r="204" customFormat="false" hidden="false" outlineLevel="0" collapsed="false">
      <c r="A204" s="18" t="inlineStr">
        <is>
          <t xml:space="preserve">1.1.1.2.1.1.1.3.7</t>
        </is>
      </c>
      <c r="B204" s="18" t="inlineStr">
        <is>
          <t xml:space="preserve"/>
        </is>
      </c>
      <c r="C204" s="22" t="inlineStr">
        <is>
          <t xml:space="preserve">Указатель напряжения_ / 10-500 В</t>
        </is>
      </c>
      <c r="D204" s="7" t="inlineStr">
        <is>
          <t xml:space="preserve">МИН-2 ТУ 25-04-84</t>
        </is>
      </c>
      <c r="E204" s="7" t="inlineStr">
        <is>
          <t xml:space="preserve"/>
        </is>
      </c>
      <c r="F204" s="7" t="inlineStr">
        <is>
          <t xml:space="preserve">ШТ</t>
        </is>
      </c>
      <c r="G204" s="7" t="inlineStr">
        <is>
          <t xml:space="preserve">1</t>
        </is>
      </c>
      <c r="H204" s="8" t="n">
        <v>2</v>
      </c>
      <c r="I204" s="20" t="n" hidden="false">
        <v>1700</v>
      </c>
      <c r="J204" s="19" t="n" hidden="false">
        <v/>
      </c>
      <c r="K204" s="19" t="n" hidden="false">
        <f>I204+J204</f>
        <v>1700</v>
      </c>
      <c r="L204" s="19" t="n" hidden="false">
        <f>ROUND(H204*I204,2)</f>
        <v>3400</v>
      </c>
      <c r="M204" s="19" t="n" hidden="false">
        <v/>
      </c>
      <c r="N204" s="19" t="n" hidden="false">
        <f>L204+M204</f>
        <v>3400</v>
      </c>
    </row>
    <row r="205" customFormat="false" hidden="false" outlineLevel="0" collapsed="false">
      <c r="A205" s="18" t="inlineStr">
        <is>
          <t xml:space="preserve">1.1.1.2.1.1.1.3.8</t>
        </is>
      </c>
      <c r="B205" s="18" t="inlineStr">
        <is>
          <t xml:space="preserve"/>
        </is>
      </c>
      <c r="C205" s="22" t="inlineStr">
        <is>
          <t xml:space="preserve">Перчатки диэлектрические до 1 кВ/Безшовные</t>
        </is>
      </c>
      <c r="D205" s="7" t="inlineStr">
        <is>
          <t xml:space="preserve"/>
        </is>
      </c>
      <c r="E205" s="7" t="inlineStr">
        <is>
          <t xml:space="preserve"/>
        </is>
      </c>
      <c r="F205" s="7" t="inlineStr">
        <is>
          <t xml:space="preserve">ПАР</t>
        </is>
      </c>
      <c r="G205" s="7" t="inlineStr">
        <is>
          <t xml:space="preserve">1</t>
        </is>
      </c>
      <c r="H205" s="8" t="n">
        <v>2</v>
      </c>
      <c r="I205" s="20" t="n" hidden="false">
        <v>850</v>
      </c>
      <c r="J205" s="19" t="n" hidden="false">
        <v/>
      </c>
      <c r="K205" s="19" t="n" hidden="false">
        <f>I205+J205</f>
        <v>850</v>
      </c>
      <c r="L205" s="19" t="n" hidden="false">
        <f>ROUND(H205*I205,2)</f>
        <v>1700</v>
      </c>
      <c r="M205" s="19" t="n" hidden="false">
        <v/>
      </c>
      <c r="N205" s="19" t="n" hidden="false">
        <f>L205+M205</f>
        <v>1700</v>
      </c>
    </row>
    <row r="206" customFormat="false" hidden="false" outlineLevel="0" collapsed="false">
      <c r="A206" s="18" t="inlineStr">
        <is>
          <t xml:space="preserve">1.1.1.2.1.1.1.3.9</t>
        </is>
      </c>
      <c r="B206" s="18" t="inlineStr">
        <is>
          <t xml:space="preserve"/>
        </is>
      </c>
      <c r="C206" s="22" t="inlineStr">
        <is>
          <t xml:space="preserve">Огнетушитель_ / углекислотный ОУ-2</t>
        </is>
      </c>
      <c r="D206" s="7" t="inlineStr">
        <is>
          <t xml:space="preserve"/>
        </is>
      </c>
      <c r="E206" s="7" t="inlineStr">
        <is>
          <t xml:space="preserve"/>
        </is>
      </c>
      <c r="F206" s="7" t="inlineStr">
        <is>
          <t xml:space="preserve">ШТ</t>
        </is>
      </c>
      <c r="G206" s="7" t="inlineStr">
        <is>
          <t xml:space="preserve">1</t>
        </is>
      </c>
      <c r="H206" s="8" t="n">
        <v>1</v>
      </c>
      <c r="I206" s="23" t="n" hidden="false">
        <v>961</v>
      </c>
      <c r="J206" s="19" t="n" hidden="false">
        <v/>
      </c>
      <c r="K206" s="19" t="n" hidden="false">
        <f>I206+J206</f>
        <v>961</v>
      </c>
      <c r="L206" s="19" t="n" hidden="false">
        <f>ROUND(H206*I206,2)</f>
        <v>961</v>
      </c>
      <c r="M206" s="19" t="n" hidden="false">
        <v/>
      </c>
      <c r="N206" s="19" t="n" hidden="false">
        <f>L206+M206</f>
        <v>961</v>
      </c>
    </row>
    <row r="207" customFormat="false" hidden="false" outlineLevel="0" collapsed="false">
      <c r="A207" s="18" t="inlineStr">
        <is>
          <t xml:space="preserve">1.1.1.2.1.1.1.3.10</t>
        </is>
      </c>
      <c r="B207" s="18" t="inlineStr">
        <is>
          <t xml:space="preserve"/>
        </is>
      </c>
      <c r="C207" s="22" t="inlineStr">
        <is>
          <t xml:space="preserve">Огнетушитель_ / углекислотный ОУ-3</t>
        </is>
      </c>
      <c r="D207" s="7" t="inlineStr">
        <is>
          <t xml:space="preserve"/>
        </is>
      </c>
      <c r="E207" s="7" t="inlineStr">
        <is>
          <t xml:space="preserve"/>
        </is>
      </c>
      <c r="F207" s="7" t="inlineStr">
        <is>
          <t xml:space="preserve">ШТ</t>
        </is>
      </c>
      <c r="G207" s="7" t="inlineStr">
        <is>
          <t xml:space="preserve">1</t>
        </is>
      </c>
      <c r="H207" s="8" t="n">
        <v>1</v>
      </c>
      <c r="I207" s="20" t="n" hidden="false">
        <v>2059</v>
      </c>
      <c r="J207" s="19" t="n" hidden="false">
        <v/>
      </c>
      <c r="K207" s="19" t="n" hidden="false">
        <f>I207+J207</f>
        <v>2059</v>
      </c>
      <c r="L207" s="19" t="n" hidden="false">
        <f>ROUND(H207*I207,2)</f>
        <v>2059</v>
      </c>
      <c r="M207" s="19" t="n" hidden="false">
        <v/>
      </c>
      <c r="N207" s="19" t="n" hidden="false">
        <f>L207+M207</f>
        <v>2059</v>
      </c>
    </row>
    <row r="208" customFormat="false" hidden="false" outlineLevel="0" collapsed="false">
      <c r="A208" s="18" t="inlineStr">
        <is>
          <t xml:space="preserve">1.1.1.2.1.1.1.4</t>
        </is>
      </c>
      <c r="B208" s="18" t="inlineStr">
        <is>
          <t xml:space="preserve"/>
        </is>
      </c>
      <c r="C208" s="18" t="inlineStr">
        <is>
          <t xml:space="preserve">Пуско-наладочные работы ВРУ</t>
        </is>
      </c>
      <c r="D208" s="7" t="inlineStr">
        <is>
          <t xml:space="preserve"/>
        </is>
      </c>
      <c r="E208" s="7" t="inlineStr">
        <is>
          <t xml:space="preserve"/>
        </is>
      </c>
      <c r="F208" s="7" t="inlineStr">
        <is>
          <t xml:space="preserve">ШТ</t>
        </is>
      </c>
      <c r="G208" s="7" t="inlineStr">
        <is>
          <t xml:space="preserve">1</t>
        </is>
      </c>
      <c r="H208" s="8" t="n">
        <v>1</v>
      </c>
      <c r="I208" s="19" t="n" hidden="false">
        <v/>
      </c>
      <c r="J208" s="20" t="n" hidden="false">
        <v>120000</v>
      </c>
      <c r="K208" s="19" t="n" hidden="false">
        <f>I208+J208</f>
        <v>120000</v>
      </c>
      <c r="L208" s="19" t="n" hidden="false">
        <v/>
      </c>
      <c r="M208" s="19" t="n" hidden="false">
        <f>ROUND(H208*J208,2)</f>
        <v>120000</v>
      </c>
      <c r="N208" s="19" t="n" hidden="false">
        <f>L208+M208</f>
        <v>120000</v>
      </c>
    </row>
    <row r="209" customFormat="false" hidden="false" outlineLevel="0" collapsed="false">
      <c r="A209" s="14" t="inlineStr">
        <is>
          <t xml:space="preserve">1.1.1.2.1.1.2</t>
        </is>
      </c>
      <c r="B209" s="14" t="inlineStr">
        <is>
          <t xml:space="preserve"/>
        </is>
      </c>
      <c r="C209" s="14" t="inlineStr">
        <is>
          <t xml:space="preserve">Монтаж щитового оборудования</t>
        </is>
      </c>
      <c r="D209" s="6" t="inlineStr">
        <is>
          <t xml:space="preserve"/>
        </is>
      </c>
      <c r="E209" s="6" t="inlineStr">
        <is>
          <t xml:space="preserve"/>
        </is>
      </c>
      <c r="F209" s="6" t="inlineStr">
        <is>
          <t xml:space="preserve"/>
        </is>
      </c>
      <c r="G209" s="6" t="inlineStr">
        <is>
          <t xml:space="preserve"/>
        </is>
      </c>
      <c r="H209" s="15" t="n">
        <v/>
      </c>
      <c r="I209" s="16" t="n" hidden="false">
        <v/>
      </c>
      <c r="J209" s="16" t="n" hidden="false">
        <v/>
      </c>
      <c r="K209" s="16" t="n" hidden="false">
        <v/>
      </c>
      <c r="L209" s="16" t="n" hidden="false">
        <f>L210+L219+L221+L227+L236</f>
        <v>175028</v>
      </c>
      <c r="M209" s="16" t="n" hidden="false">
        <f>M210+M219+M221+M227+M236</f>
        <v>579000</v>
      </c>
      <c r="N209" s="16" t="n" hidden="false">
        <f>N210+N219+N221+N227+N236</f>
        <v>754028</v>
      </c>
    </row>
    <row r="210" customFormat="false" hidden="false" outlineLevel="0" collapsed="false">
      <c r="A210" s="18" t="inlineStr">
        <is>
          <t xml:space="preserve">1.1.1.2.1.1.2.1</t>
        </is>
      </c>
      <c r="B210" s="18" t="inlineStr">
        <is>
          <t xml:space="preserve"/>
        </is>
      </c>
      <c r="C210" s="18" t="inlineStr">
        <is>
          <t xml:space="preserve">Монтаж щита, шкафа распределительного, учетного</t>
        </is>
      </c>
      <c r="D210" s="7" t="inlineStr">
        <is>
          <t xml:space="preserve"/>
        </is>
      </c>
      <c r="E210" s="7" t="inlineStr">
        <is>
          <t xml:space="preserve">Выгружается из БО по объектам BIM-КЦ</t>
        </is>
      </c>
      <c r="F210" s="7" t="inlineStr">
        <is>
          <t xml:space="preserve">ШТ</t>
        </is>
      </c>
      <c r="G210" s="7" t="inlineStr">
        <is>
          <t xml:space="preserve">1</t>
        </is>
      </c>
      <c r="H210" s="8" t="n">
        <v>8</v>
      </c>
      <c r="I210" s="19" t="n" hidden="false">
        <f>ROUND((L211+L212+L213+L214+L215+L216+L217+L218)/H210,2)</f>
        <v>1</v>
      </c>
      <c r="J210" s="20" t="n" hidden="false">
        <v>23000</v>
      </c>
      <c r="K210" s="19" t="n" hidden="false">
        <f>I210+J210</f>
        <v>23001</v>
      </c>
      <c r="L210" s="19" t="n" hidden="false">
        <f>ROUND(H210*I210,2)</f>
        <v>8</v>
      </c>
      <c r="M210" s="19" t="n" hidden="false">
        <f>ROUND(H210*J210,2)</f>
        <v>184000</v>
      </c>
      <c r="N210" s="19" t="n" hidden="false">
        <f>L210+M210</f>
        <v>184008</v>
      </c>
    </row>
    <row r="211" customFormat="false" hidden="false" outlineLevel="0" collapsed="false">
      <c r="A211" s="18" t="inlineStr">
        <is>
          <t xml:space="preserve">1.1.1.2.1.1.2.1.1</t>
        </is>
      </c>
      <c r="B211" s="18" t="inlineStr">
        <is>
          <t xml:space="preserve"/>
        </is>
      </c>
      <c r="C211" s="22" t="inlineStr">
        <is>
          <t xml:space="preserve">Щит силовой (в соответствии со схемой)_ / МЭЛ</t>
        </is>
      </c>
      <c r="D211" s="7" t="inlineStr">
        <is>
          <t xml:space="preserve">ЩРТ1</t>
        </is>
      </c>
      <c r="E211" s="7" t="inlineStr">
        <is>
          <t xml:space="preserve"/>
        </is>
      </c>
      <c r="F211" s="7" t="inlineStr">
        <is>
          <t xml:space="preserve">ШТ</t>
        </is>
      </c>
      <c r="G211" s="7" t="inlineStr">
        <is>
          <t xml:space="preserve">1</t>
        </is>
      </c>
      <c r="H211" s="8" t="n">
        <v>1</v>
      </c>
      <c r="I211" s="23" t="n" hidden="false">
        <v>1</v>
      </c>
      <c r="J211" s="19" t="n" hidden="false">
        <v/>
      </c>
      <c r="K211" s="19" t="n" hidden="false">
        <f>I211+J211</f>
        <v>1</v>
      </c>
      <c r="L211" s="19" t="n" hidden="false">
        <f>ROUND(H211*I211,2)</f>
        <v>1</v>
      </c>
      <c r="M211" s="19" t="n" hidden="false">
        <v/>
      </c>
      <c r="N211" s="19" t="n" hidden="false">
        <f>L211+M211</f>
        <v>1</v>
      </c>
    </row>
    <row r="212" customFormat="false" hidden="false" outlineLevel="0" collapsed="false">
      <c r="A212" s="18" t="inlineStr">
        <is>
          <t xml:space="preserve">1.1.1.2.1.1.2.1.2</t>
        </is>
      </c>
      <c r="B212" s="18" t="inlineStr">
        <is>
          <t xml:space="preserve"/>
        </is>
      </c>
      <c r="C212" s="22" t="inlineStr">
        <is>
          <t xml:space="preserve">Щит силовой (в соответствии со схемой)_ / МЭЛ</t>
        </is>
      </c>
      <c r="D212" s="7" t="inlineStr">
        <is>
          <t xml:space="preserve">ЩРТ5</t>
        </is>
      </c>
      <c r="E212" s="7" t="inlineStr">
        <is>
          <t xml:space="preserve"/>
        </is>
      </c>
      <c r="F212" s="7" t="inlineStr">
        <is>
          <t xml:space="preserve">ШТ</t>
        </is>
      </c>
      <c r="G212" s="7" t="inlineStr">
        <is>
          <t xml:space="preserve">1</t>
        </is>
      </c>
      <c r="H212" s="8" t="n">
        <v>1</v>
      </c>
      <c r="I212" s="23" t="n" hidden="false">
        <v>1</v>
      </c>
      <c r="J212" s="19" t="n" hidden="false">
        <v/>
      </c>
      <c r="K212" s="19" t="n" hidden="false">
        <f>I212+J212</f>
        <v>1</v>
      </c>
      <c r="L212" s="19" t="n" hidden="false">
        <f>ROUND(H212*I212,2)</f>
        <v>1</v>
      </c>
      <c r="M212" s="19" t="n" hidden="false">
        <v/>
      </c>
      <c r="N212" s="19" t="n" hidden="false">
        <f>L212+M212</f>
        <v>1</v>
      </c>
    </row>
    <row r="213" customFormat="false" hidden="false" outlineLevel="0" collapsed="false">
      <c r="A213" s="18" t="inlineStr">
        <is>
          <t xml:space="preserve">1.1.1.2.1.1.2.1.3</t>
        </is>
      </c>
      <c r="B213" s="18" t="inlineStr">
        <is>
          <t xml:space="preserve"/>
        </is>
      </c>
      <c r="C213" s="22" t="inlineStr">
        <is>
          <t xml:space="preserve">Щит силовой (в соответствии со схемой)_ / МЭЛ</t>
        </is>
      </c>
      <c r="D213" s="7" t="inlineStr">
        <is>
          <t xml:space="preserve">ЩРТ3</t>
        </is>
      </c>
      <c r="E213" s="7" t="inlineStr">
        <is>
          <t xml:space="preserve"/>
        </is>
      </c>
      <c r="F213" s="7" t="inlineStr">
        <is>
          <t xml:space="preserve">ШТ</t>
        </is>
      </c>
      <c r="G213" s="7" t="inlineStr">
        <is>
          <t xml:space="preserve">1</t>
        </is>
      </c>
      <c r="H213" s="8" t="n">
        <v>1</v>
      </c>
      <c r="I213" s="23" t="n" hidden="false">
        <v>1</v>
      </c>
      <c r="J213" s="19" t="n" hidden="false">
        <v/>
      </c>
      <c r="K213" s="19" t="n" hidden="false">
        <f>I213+J213</f>
        <v>1</v>
      </c>
      <c r="L213" s="19" t="n" hidden="false">
        <f>ROUND(H213*I213,2)</f>
        <v>1</v>
      </c>
      <c r="M213" s="19" t="n" hidden="false">
        <v/>
      </c>
      <c r="N213" s="19" t="n" hidden="false">
        <f>L213+M213</f>
        <v>1</v>
      </c>
    </row>
    <row r="214" customFormat="false" hidden="false" outlineLevel="0" collapsed="false">
      <c r="A214" s="18" t="inlineStr">
        <is>
          <t xml:space="preserve">1.1.1.2.1.1.2.1.4</t>
        </is>
      </c>
      <c r="B214" s="18" t="inlineStr">
        <is>
          <t xml:space="preserve"/>
        </is>
      </c>
      <c r="C214" s="22" t="inlineStr">
        <is>
          <t xml:space="preserve">Щит силовой (в соответствии со схемой)_ / МЭЛ</t>
        </is>
      </c>
      <c r="D214" s="7" t="inlineStr">
        <is>
          <t xml:space="preserve">ЩСК 4.2</t>
        </is>
      </c>
      <c r="E214" s="7" t="inlineStr">
        <is>
          <t xml:space="preserve"/>
        </is>
      </c>
      <c r="F214" s="7" t="inlineStr">
        <is>
          <t xml:space="preserve">ШТ</t>
        </is>
      </c>
      <c r="G214" s="7" t="inlineStr">
        <is>
          <t xml:space="preserve">1</t>
        </is>
      </c>
      <c r="H214" s="8" t="n">
        <v>1</v>
      </c>
      <c r="I214" s="23" t="n" hidden="false">
        <v>1</v>
      </c>
      <c r="J214" s="19" t="n" hidden="false">
        <v/>
      </c>
      <c r="K214" s="19" t="n" hidden="false">
        <f>I214+J214</f>
        <v>1</v>
      </c>
      <c r="L214" s="19" t="n" hidden="false">
        <f>ROUND(H214*I214,2)</f>
        <v>1</v>
      </c>
      <c r="M214" s="19" t="n" hidden="false">
        <v/>
      </c>
      <c r="N214" s="19" t="n" hidden="false">
        <f>L214+M214</f>
        <v>1</v>
      </c>
    </row>
    <row r="215" customFormat="false" hidden="false" outlineLevel="0" collapsed="false">
      <c r="A215" s="18" t="inlineStr">
        <is>
          <t xml:space="preserve">1.1.1.2.1.1.2.1.5</t>
        </is>
      </c>
      <c r="B215" s="18" t="inlineStr">
        <is>
          <t xml:space="preserve"/>
        </is>
      </c>
      <c r="C215" s="22" t="inlineStr">
        <is>
          <t xml:space="preserve">Щит силовой (в соответствии со схемой)_ / МЭЛ</t>
        </is>
      </c>
      <c r="D215" s="7" t="inlineStr">
        <is>
          <t xml:space="preserve">ЩРТ4</t>
        </is>
      </c>
      <c r="E215" s="7" t="inlineStr">
        <is>
          <t xml:space="preserve"/>
        </is>
      </c>
      <c r="F215" s="7" t="inlineStr">
        <is>
          <t xml:space="preserve">ШТ</t>
        </is>
      </c>
      <c r="G215" s="7" t="inlineStr">
        <is>
          <t xml:space="preserve">1</t>
        </is>
      </c>
      <c r="H215" s="8" t="n">
        <v>1</v>
      </c>
      <c r="I215" s="23" t="n" hidden="false">
        <v>1</v>
      </c>
      <c r="J215" s="19" t="n" hidden="false">
        <v/>
      </c>
      <c r="K215" s="19" t="n" hidden="false">
        <f>I215+J215</f>
        <v>1</v>
      </c>
      <c r="L215" s="19" t="n" hidden="false">
        <f>ROUND(H215*I215,2)</f>
        <v>1</v>
      </c>
      <c r="M215" s="19" t="n" hidden="false">
        <v/>
      </c>
      <c r="N215" s="19" t="n" hidden="false">
        <f>L215+M215</f>
        <v>1</v>
      </c>
    </row>
    <row r="216" customFormat="false" hidden="false" outlineLevel="0" collapsed="false">
      <c r="A216" s="18" t="inlineStr">
        <is>
          <t xml:space="preserve">1.1.1.2.1.1.2.1.6</t>
        </is>
      </c>
      <c r="B216" s="18" t="inlineStr">
        <is>
          <t xml:space="preserve"/>
        </is>
      </c>
      <c r="C216" s="22" t="inlineStr">
        <is>
          <t xml:space="preserve">Щит силовой (в соответствии со схемой)_ / МЭЛ</t>
        </is>
      </c>
      <c r="D216" s="7" t="inlineStr">
        <is>
          <t xml:space="preserve">ЩСК 4.1</t>
        </is>
      </c>
      <c r="E216" s="7" t="inlineStr">
        <is>
          <t xml:space="preserve"/>
        </is>
      </c>
      <c r="F216" s="7" t="inlineStr">
        <is>
          <t xml:space="preserve">ШТ</t>
        </is>
      </c>
      <c r="G216" s="7" t="inlineStr">
        <is>
          <t xml:space="preserve">1</t>
        </is>
      </c>
      <c r="H216" s="8" t="n">
        <v>1</v>
      </c>
      <c r="I216" s="23" t="n" hidden="false">
        <v>1</v>
      </c>
      <c r="J216" s="19" t="n" hidden="false">
        <v/>
      </c>
      <c r="K216" s="19" t="n" hidden="false">
        <f>I216+J216</f>
        <v>1</v>
      </c>
      <c r="L216" s="19" t="n" hidden="false">
        <f>ROUND(H216*I216,2)</f>
        <v>1</v>
      </c>
      <c r="M216" s="19" t="n" hidden="false">
        <v/>
      </c>
      <c r="N216" s="19" t="n" hidden="false">
        <f>L216+M216</f>
        <v>1</v>
      </c>
    </row>
    <row r="217" customFormat="false" hidden="false" outlineLevel="0" collapsed="false">
      <c r="A217" s="18" t="inlineStr">
        <is>
          <t xml:space="preserve">1.1.1.2.1.1.2.1.7</t>
        </is>
      </c>
      <c r="B217" s="18" t="inlineStr">
        <is>
          <t xml:space="preserve"/>
        </is>
      </c>
      <c r="C217" s="22" t="inlineStr">
        <is>
          <t xml:space="preserve">Щит силовой (в соответствии со схемой)_ / МЭЛ</t>
        </is>
      </c>
      <c r="D217" s="7" t="inlineStr">
        <is>
          <t xml:space="preserve">ЩСК 4.3</t>
        </is>
      </c>
      <c r="E217" s="7" t="inlineStr">
        <is>
          <t xml:space="preserve"/>
        </is>
      </c>
      <c r="F217" s="7" t="inlineStr">
        <is>
          <t xml:space="preserve">ШТ</t>
        </is>
      </c>
      <c r="G217" s="7" t="inlineStr">
        <is>
          <t xml:space="preserve">1</t>
        </is>
      </c>
      <c r="H217" s="8" t="n">
        <v>1</v>
      </c>
      <c r="I217" s="23" t="n" hidden="false">
        <v>1</v>
      </c>
      <c r="J217" s="19" t="n" hidden="false">
        <v/>
      </c>
      <c r="K217" s="19" t="n" hidden="false">
        <f>I217+J217</f>
        <v>1</v>
      </c>
      <c r="L217" s="19" t="n" hidden="false">
        <f>ROUND(H217*I217,2)</f>
        <v>1</v>
      </c>
      <c r="M217" s="19" t="n" hidden="false">
        <v/>
      </c>
      <c r="N217" s="19" t="n" hidden="false">
        <f>L217+M217</f>
        <v>1</v>
      </c>
    </row>
    <row r="218" customFormat="false" hidden="false" outlineLevel="0" collapsed="false">
      <c r="A218" s="18" t="inlineStr">
        <is>
          <t xml:space="preserve">1.1.1.2.1.1.2.1.8</t>
        </is>
      </c>
      <c r="B218" s="18" t="inlineStr">
        <is>
          <t xml:space="preserve"/>
        </is>
      </c>
      <c r="C218" s="22" t="inlineStr">
        <is>
          <t xml:space="preserve">Щит силовой (в соответствии со схемой)_ / МЭЛ</t>
        </is>
      </c>
      <c r="D218" s="7" t="inlineStr">
        <is>
          <t xml:space="preserve">ЩРТ2</t>
        </is>
      </c>
      <c r="E218" s="7" t="inlineStr">
        <is>
          <t xml:space="preserve"/>
        </is>
      </c>
      <c r="F218" s="7" t="inlineStr">
        <is>
          <t xml:space="preserve">ШТ</t>
        </is>
      </c>
      <c r="G218" s="7" t="inlineStr">
        <is>
          <t xml:space="preserve">1</t>
        </is>
      </c>
      <c r="H218" s="8" t="n">
        <v>1</v>
      </c>
      <c r="I218" s="23" t="n" hidden="false">
        <v>1</v>
      </c>
      <c r="J218" s="19" t="n" hidden="false">
        <v/>
      </c>
      <c r="K218" s="19" t="n" hidden="false">
        <f>I218+J218</f>
        <v>1</v>
      </c>
      <c r="L218" s="19" t="n" hidden="false">
        <f>ROUND(H218*I218,2)</f>
        <v>1</v>
      </c>
      <c r="M218" s="19" t="n" hidden="false">
        <v/>
      </c>
      <c r="N218" s="19" t="n" hidden="false">
        <f>L218+M218</f>
        <v>1</v>
      </c>
    </row>
    <row r="219" customFormat="false" hidden="false" outlineLevel="0" collapsed="false">
      <c r="A219" s="18" t="inlineStr">
        <is>
          <t xml:space="preserve">1.1.1.2.1.1.2.2</t>
        </is>
      </c>
      <c r="B219" s="18" t="inlineStr">
        <is>
          <t xml:space="preserve"/>
        </is>
      </c>
      <c r="C219" s="18" t="inlineStr">
        <is>
          <t xml:space="preserve">Монтаж АВР</t>
        </is>
      </c>
      <c r="D219" s="7" t="inlineStr">
        <is>
          <t xml:space="preserve">АВР1,АВР2</t>
        </is>
      </c>
      <c r="E219" s="7" t="inlineStr">
        <is>
          <t xml:space="preserve">Выгружается из БО по объектам BIM-КЦ</t>
        </is>
      </c>
      <c r="F219" s="7" t="inlineStr">
        <is>
          <t xml:space="preserve">ШТ</t>
        </is>
      </c>
      <c r="G219" s="7" t="inlineStr">
        <is>
          <t xml:space="preserve">1</t>
        </is>
      </c>
      <c r="H219" s="8" t="n">
        <v>2</v>
      </c>
      <c r="I219" s="19" t="n" hidden="false">
        <f>ROUND((L220)/H219,2)</f>
        <v>87500</v>
      </c>
      <c r="J219" s="20" t="n" hidden="false">
        <v>20000</v>
      </c>
      <c r="K219" s="19" t="n" hidden="false">
        <f>I219+J219</f>
        <v>107500</v>
      </c>
      <c r="L219" s="19" t="n" hidden="false">
        <f>ROUND(H219*I219,2)</f>
        <v>175000</v>
      </c>
      <c r="M219" s="19" t="n" hidden="false">
        <f>ROUND(H219*J219,2)</f>
        <v>40000</v>
      </c>
      <c r="N219" s="19" t="n" hidden="false">
        <f>L219+M219</f>
        <v>215000</v>
      </c>
    </row>
    <row r="220" customFormat="false" hidden="false" outlineLevel="0" collapsed="false">
      <c r="A220" s="18" t="inlineStr">
        <is>
          <t xml:space="preserve">1.1.1.2.1.1.2.2.1</t>
        </is>
      </c>
      <c r="B220" s="18" t="inlineStr">
        <is>
          <t xml:space="preserve"/>
        </is>
      </c>
      <c r="C220" s="22" t="inlineStr">
        <is>
          <t xml:space="preserve">Устройство автоматического ввода резерва АВР_ / 100А на 2 ввода IP 54</t>
        </is>
      </c>
      <c r="D220" s="7" t="inlineStr">
        <is>
          <t xml:space="preserve"/>
        </is>
      </c>
      <c r="E220" s="7" t="inlineStr">
        <is>
          <t xml:space="preserve"/>
        </is>
      </c>
      <c r="F220" s="7" t="inlineStr">
        <is>
          <t xml:space="preserve">ШТ</t>
        </is>
      </c>
      <c r="G220" s="7" t="inlineStr">
        <is>
          <t xml:space="preserve">1</t>
        </is>
      </c>
      <c r="H220" s="8" t="n">
        <v>2</v>
      </c>
      <c r="I220" s="20" t="n" hidden="false">
        <v>87500</v>
      </c>
      <c r="J220" s="19" t="n" hidden="false">
        <v/>
      </c>
      <c r="K220" s="19" t="n" hidden="false">
        <f>I220+J220</f>
        <v>87500</v>
      </c>
      <c r="L220" s="19" t="n" hidden="false">
        <f>ROUND(H220*I220,2)</f>
        <v>175000</v>
      </c>
      <c r="M220" s="19" t="n" hidden="false">
        <v/>
      </c>
      <c r="N220" s="19" t="n" hidden="false">
        <f>L220+M220</f>
        <v>175000</v>
      </c>
    </row>
    <row r="221" customFormat="false" hidden="false" outlineLevel="0" collapsed="false">
      <c r="A221" s="18" t="inlineStr">
        <is>
          <t xml:space="preserve">1.1.1.2.1.1.2.3</t>
        </is>
      </c>
      <c r="B221" s="18" t="inlineStr">
        <is>
          <t xml:space="preserve"/>
        </is>
      </c>
      <c r="C221" s="18" t="inlineStr">
        <is>
          <t xml:space="preserve">Монтаж щита силового (для СКБ) / 12 модулей</t>
        </is>
      </c>
      <c r="D221" s="7" t="inlineStr">
        <is>
          <t xml:space="preserve"/>
        </is>
      </c>
      <c r="E221" s="7" t="inlineStr">
        <is>
          <t xml:space="preserve"/>
        </is>
      </c>
      <c r="F221" s="7" t="inlineStr">
        <is>
          <t xml:space="preserve">ШТ</t>
        </is>
      </c>
      <c r="G221" s="7" t="inlineStr">
        <is>
          <t xml:space="preserve">1</t>
        </is>
      </c>
      <c r="H221" s="8" t="n">
        <v>5</v>
      </c>
      <c r="I221" s="19" t="n" hidden="false">
        <f>ROUND((L222+L223+L224+L225+L226)/H221,2)</f>
        <v>1</v>
      </c>
      <c r="J221" s="20" t="n" hidden="false">
        <v>15000</v>
      </c>
      <c r="K221" s="19" t="n" hidden="false">
        <f>I221+J221</f>
        <v>15001</v>
      </c>
      <c r="L221" s="19" t="n" hidden="false">
        <f>ROUND(H221*I221,2)</f>
        <v>5</v>
      </c>
      <c r="M221" s="19" t="n" hidden="false">
        <f>ROUND(H221*J221,2)</f>
        <v>75000</v>
      </c>
      <c r="N221" s="19" t="n" hidden="false">
        <f>L221+M221</f>
        <v>75005</v>
      </c>
    </row>
    <row r="222" customFormat="false" hidden="false" outlineLevel="0" collapsed="false">
      <c r="A222" s="18" t="inlineStr">
        <is>
          <t xml:space="preserve">1.1.1.2.1.1.2.3.1</t>
        </is>
      </c>
      <c r="B222" s="18" t="inlineStr">
        <is>
          <t xml:space="preserve"/>
        </is>
      </c>
      <c r="C222" s="22" t="inlineStr">
        <is>
          <t xml:space="preserve">Щит силовой (в соответствии со схемой)_ / МЭЛ</t>
        </is>
      </c>
      <c r="D222" s="7" t="inlineStr">
        <is>
          <t xml:space="preserve">ЩС 2.2</t>
        </is>
      </c>
      <c r="E222" s="7" t="inlineStr">
        <is>
          <t xml:space="preserve"/>
        </is>
      </c>
      <c r="F222" s="7" t="inlineStr">
        <is>
          <t xml:space="preserve">ШТ</t>
        </is>
      </c>
      <c r="G222" s="7" t="inlineStr">
        <is>
          <t xml:space="preserve">1</t>
        </is>
      </c>
      <c r="H222" s="8" t="n">
        <v>1</v>
      </c>
      <c r="I222" s="23" t="n" hidden="false">
        <v>1</v>
      </c>
      <c r="J222" s="19" t="n" hidden="false">
        <v/>
      </c>
      <c r="K222" s="19" t="n" hidden="false">
        <f>I222+J222</f>
        <v>1</v>
      </c>
      <c r="L222" s="19" t="n" hidden="false">
        <f>ROUND(H222*I222,2)</f>
        <v>1</v>
      </c>
      <c r="M222" s="19" t="n" hidden="false">
        <v/>
      </c>
      <c r="N222" s="19" t="n" hidden="false">
        <f>L222+M222</f>
        <v>1</v>
      </c>
    </row>
    <row r="223" customFormat="false" hidden="false" outlineLevel="0" collapsed="false">
      <c r="A223" s="18" t="inlineStr">
        <is>
          <t xml:space="preserve">1.1.1.2.1.1.2.3.2</t>
        </is>
      </c>
      <c r="B223" s="18" t="inlineStr">
        <is>
          <t xml:space="preserve"/>
        </is>
      </c>
      <c r="C223" s="22" t="inlineStr">
        <is>
          <t xml:space="preserve">Щит силовой (в соответствии со схемой)_ / МЭЛ</t>
        </is>
      </c>
      <c r="D223" s="7" t="inlineStr">
        <is>
          <t xml:space="preserve">ЩС 1.2</t>
        </is>
      </c>
      <c r="E223" s="7" t="inlineStr">
        <is>
          <t xml:space="preserve"/>
        </is>
      </c>
      <c r="F223" s="7" t="inlineStr">
        <is>
          <t xml:space="preserve">ШТ</t>
        </is>
      </c>
      <c r="G223" s="7" t="inlineStr">
        <is>
          <t xml:space="preserve">1</t>
        </is>
      </c>
      <c r="H223" s="8" t="n">
        <v>1</v>
      </c>
      <c r="I223" s="23" t="n" hidden="false">
        <v>1</v>
      </c>
      <c r="J223" s="19" t="n" hidden="false">
        <v/>
      </c>
      <c r="K223" s="19" t="n" hidden="false">
        <f>I223+J223</f>
        <v>1</v>
      </c>
      <c r="L223" s="19" t="n" hidden="false">
        <f>ROUND(H223*I223,2)</f>
        <v>1</v>
      </c>
      <c r="M223" s="19" t="n" hidden="false">
        <v/>
      </c>
      <c r="N223" s="19" t="n" hidden="false">
        <f>L223+M223</f>
        <v>1</v>
      </c>
    </row>
    <row r="224" customFormat="false" hidden="false" outlineLevel="0" collapsed="false">
      <c r="A224" s="18" t="inlineStr">
        <is>
          <t xml:space="preserve">1.1.1.2.1.1.2.3.3</t>
        </is>
      </c>
      <c r="B224" s="18" t="inlineStr">
        <is>
          <t xml:space="preserve"/>
        </is>
      </c>
      <c r="C224" s="22" t="inlineStr">
        <is>
          <t xml:space="preserve">Щит силовой (в соответствии со схемой)_ / МЭЛ</t>
        </is>
      </c>
      <c r="D224" s="7" t="inlineStr">
        <is>
          <t xml:space="preserve">ЩРВ</t>
        </is>
      </c>
      <c r="E224" s="7" t="inlineStr">
        <is>
          <t xml:space="preserve"/>
        </is>
      </c>
      <c r="F224" s="7" t="inlineStr">
        <is>
          <t xml:space="preserve">ШТ</t>
        </is>
      </c>
      <c r="G224" s="7" t="inlineStr">
        <is>
          <t xml:space="preserve">1</t>
        </is>
      </c>
      <c r="H224" s="8" t="n">
        <v>1</v>
      </c>
      <c r="I224" s="23" t="n" hidden="false">
        <v>1</v>
      </c>
      <c r="J224" s="19" t="n" hidden="false">
        <v/>
      </c>
      <c r="K224" s="19" t="n" hidden="false">
        <f>I224+J224</f>
        <v>1</v>
      </c>
      <c r="L224" s="19" t="n" hidden="false">
        <f>ROUND(H224*I224,2)</f>
        <v>1</v>
      </c>
      <c r="M224" s="19" t="n" hidden="false">
        <v/>
      </c>
      <c r="N224" s="19" t="n" hidden="false">
        <f>L224+M224</f>
        <v>1</v>
      </c>
    </row>
    <row r="225" customFormat="false" hidden="false" outlineLevel="0" collapsed="false">
      <c r="A225" s="18" t="inlineStr">
        <is>
          <t xml:space="preserve">1.1.1.2.1.1.2.3.4</t>
        </is>
      </c>
      <c r="B225" s="18" t="inlineStr">
        <is>
          <t xml:space="preserve"/>
        </is>
      </c>
      <c r="C225" s="22" t="inlineStr">
        <is>
          <t xml:space="preserve">Щит силовой (в соответствии со схемой)_ / МЭЛ</t>
        </is>
      </c>
      <c r="D225" s="7" t="inlineStr">
        <is>
          <t xml:space="preserve">ЩС 4.2</t>
        </is>
      </c>
      <c r="E225" s="7" t="inlineStr">
        <is>
          <t xml:space="preserve"/>
        </is>
      </c>
      <c r="F225" s="7" t="inlineStr">
        <is>
          <t xml:space="preserve">ШТ</t>
        </is>
      </c>
      <c r="G225" s="7" t="inlineStr">
        <is>
          <t xml:space="preserve">1</t>
        </is>
      </c>
      <c r="H225" s="8" t="n">
        <v>1</v>
      </c>
      <c r="I225" s="23" t="n" hidden="false">
        <v>1</v>
      </c>
      <c r="J225" s="19" t="n" hidden="false">
        <v/>
      </c>
      <c r="K225" s="19" t="n" hidden="false">
        <f>I225+J225</f>
        <v>1</v>
      </c>
      <c r="L225" s="19" t="n" hidden="false">
        <f>ROUND(H225*I225,2)</f>
        <v>1</v>
      </c>
      <c r="M225" s="19" t="n" hidden="false">
        <v/>
      </c>
      <c r="N225" s="19" t="n" hidden="false">
        <f>L225+M225</f>
        <v>1</v>
      </c>
    </row>
    <row r="226" customFormat="false" hidden="false" outlineLevel="0" collapsed="false">
      <c r="A226" s="18" t="inlineStr">
        <is>
          <t xml:space="preserve">1.1.1.2.1.1.2.3.5</t>
        </is>
      </c>
      <c r="B226" s="18" t="inlineStr">
        <is>
          <t xml:space="preserve"/>
        </is>
      </c>
      <c r="C226" s="22" t="inlineStr">
        <is>
          <t xml:space="preserve">Щит силовой (в соответствии со схемой)_ / МЭЛ</t>
        </is>
      </c>
      <c r="D226" s="7" t="inlineStr">
        <is>
          <t xml:space="preserve">ЩС 3.2</t>
        </is>
      </c>
      <c r="E226" s="7" t="inlineStr">
        <is>
          <t xml:space="preserve"/>
        </is>
      </c>
      <c r="F226" s="7" t="inlineStr">
        <is>
          <t xml:space="preserve">ШТ</t>
        </is>
      </c>
      <c r="G226" s="7" t="inlineStr">
        <is>
          <t xml:space="preserve">1</t>
        </is>
      </c>
      <c r="H226" s="8" t="n">
        <v>1</v>
      </c>
      <c r="I226" s="23" t="n" hidden="false">
        <v>1</v>
      </c>
      <c r="J226" s="19" t="n" hidden="false">
        <v/>
      </c>
      <c r="K226" s="19" t="n" hidden="false">
        <f>I226+J226</f>
        <v>1</v>
      </c>
      <c r="L226" s="19" t="n" hidden="false">
        <f>ROUND(H226*I226,2)</f>
        <v>1</v>
      </c>
      <c r="M226" s="19" t="n" hidden="false">
        <v/>
      </c>
      <c r="N226" s="19" t="n" hidden="false">
        <f>L226+M226</f>
        <v>1</v>
      </c>
    </row>
    <row r="227" customFormat="false" hidden="false" outlineLevel="0" collapsed="false">
      <c r="A227" s="18" t="inlineStr">
        <is>
          <t xml:space="preserve">1.1.1.2.1.1.2.4</t>
        </is>
      </c>
      <c r="B227" s="18" t="inlineStr">
        <is>
          <t xml:space="preserve"/>
        </is>
      </c>
      <c r="C227" s="18" t="inlineStr">
        <is>
          <t xml:space="preserve">Монтаж щита силового (для СКБ) / 18 модулей</t>
        </is>
      </c>
      <c r="D227" s="7" t="inlineStr">
        <is>
          <t xml:space="preserve"/>
        </is>
      </c>
      <c r="E227" s="7" t="inlineStr">
        <is>
          <t xml:space="preserve"/>
        </is>
      </c>
      <c r="F227" s="7" t="inlineStr">
        <is>
          <t xml:space="preserve">ШТ</t>
        </is>
      </c>
      <c r="G227" s="7" t="inlineStr">
        <is>
          <t xml:space="preserve">1</t>
        </is>
      </c>
      <c r="H227" s="8" t="n">
        <v>8</v>
      </c>
      <c r="I227" s="19" t="n" hidden="false">
        <f>ROUND((L228+L229+L230+L231+L232+L233+L234+L235)/H227,2)</f>
        <v>1</v>
      </c>
      <c r="J227" s="20" t="n" hidden="false">
        <v>17500</v>
      </c>
      <c r="K227" s="19" t="n" hidden="false">
        <f>I227+J227</f>
        <v>17501</v>
      </c>
      <c r="L227" s="19" t="n" hidden="false">
        <f>ROUND(H227*I227,2)</f>
        <v>8</v>
      </c>
      <c r="M227" s="19" t="n" hidden="false">
        <f>ROUND(H227*J227,2)</f>
        <v>140000</v>
      </c>
      <c r="N227" s="19" t="n" hidden="false">
        <f>L227+M227</f>
        <v>140008</v>
      </c>
    </row>
    <row r="228" customFormat="false" hidden="false" outlineLevel="0" collapsed="false">
      <c r="A228" s="18" t="inlineStr">
        <is>
          <t xml:space="preserve">1.1.1.2.1.1.2.4.1</t>
        </is>
      </c>
      <c r="B228" s="18" t="inlineStr">
        <is>
          <t xml:space="preserve"/>
        </is>
      </c>
      <c r="C228" s="22" t="inlineStr">
        <is>
          <t xml:space="preserve">Щит силовой (в соответствии со схемой)_ / МЭЛ</t>
        </is>
      </c>
      <c r="D228" s="7" t="inlineStr">
        <is>
          <t xml:space="preserve">ЩАО2.3  ЩРн-18-350х300х120-IP31 mb11-18n EKF</t>
        </is>
      </c>
      <c r="E228" s="7" t="inlineStr">
        <is>
          <t xml:space="preserve"/>
        </is>
      </c>
      <c r="F228" s="7" t="inlineStr">
        <is>
          <t xml:space="preserve">ШТ</t>
        </is>
      </c>
      <c r="G228" s="7" t="inlineStr">
        <is>
          <t xml:space="preserve">1</t>
        </is>
      </c>
      <c r="H228" s="8" t="n">
        <v>1</v>
      </c>
      <c r="I228" s="23" t="n" hidden="false">
        <v>1</v>
      </c>
      <c r="J228" s="19" t="n" hidden="false">
        <v/>
      </c>
      <c r="K228" s="19" t="n" hidden="false">
        <f>I228+J228</f>
        <v>1</v>
      </c>
      <c r="L228" s="19" t="n" hidden="false">
        <f>ROUND(H228*I228,2)</f>
        <v>1</v>
      </c>
      <c r="M228" s="19" t="n" hidden="false">
        <v/>
      </c>
      <c r="N228" s="19" t="n" hidden="false">
        <f>L228+M228</f>
        <v>1</v>
      </c>
    </row>
    <row r="229" customFormat="false" hidden="false" outlineLevel="0" collapsed="false">
      <c r="A229" s="18" t="inlineStr">
        <is>
          <t xml:space="preserve">1.1.1.2.1.1.2.4.2</t>
        </is>
      </c>
      <c r="B229" s="18" t="inlineStr">
        <is>
          <t xml:space="preserve"/>
        </is>
      </c>
      <c r="C229" s="22" t="inlineStr">
        <is>
          <t xml:space="preserve">Щит силовой (в соответствии со схемой)_ / МЭЛ</t>
        </is>
      </c>
      <c r="D229" s="7" t="inlineStr">
        <is>
          <t xml:space="preserve">ЩАО2.0 ЩРн-18-350х300х120-IP54 mb11-18n EKF</t>
        </is>
      </c>
      <c r="E229" s="7" t="inlineStr">
        <is>
          <t xml:space="preserve"/>
        </is>
      </c>
      <c r="F229" s="7" t="inlineStr">
        <is>
          <t xml:space="preserve">ШТ</t>
        </is>
      </c>
      <c r="G229" s="7" t="inlineStr">
        <is>
          <t xml:space="preserve">1</t>
        </is>
      </c>
      <c r="H229" s="8" t="n">
        <v>1</v>
      </c>
      <c r="I229" s="23" t="n" hidden="false">
        <v>1</v>
      </c>
      <c r="J229" s="19" t="n" hidden="false">
        <v/>
      </c>
      <c r="K229" s="19" t="n" hidden="false">
        <f>I229+J229</f>
        <v>1</v>
      </c>
      <c r="L229" s="19" t="n" hidden="false">
        <f>ROUND(H229*I229,2)</f>
        <v>1</v>
      </c>
      <c r="M229" s="19" t="n" hidden="false">
        <v/>
      </c>
      <c r="N229" s="19" t="n" hidden="false">
        <f>L229+M229</f>
        <v>1</v>
      </c>
    </row>
    <row r="230" customFormat="false" hidden="false" outlineLevel="0" collapsed="false">
      <c r="A230" s="18" t="inlineStr">
        <is>
          <t xml:space="preserve">1.1.1.2.1.1.2.4.3</t>
        </is>
      </c>
      <c r="B230" s="18" t="inlineStr">
        <is>
          <t xml:space="preserve"/>
        </is>
      </c>
      <c r="C230" s="22" t="inlineStr">
        <is>
          <t xml:space="preserve">Щит силовой (в соответствии со схемой)_ / МЭЛ</t>
        </is>
      </c>
      <c r="D230" s="7" t="inlineStr">
        <is>
          <t xml:space="preserve">ЩРн-18-350х300х120-IP54 mb11-18n EKF</t>
        </is>
      </c>
      <c r="E230" s="7" t="inlineStr">
        <is>
          <t xml:space="preserve"/>
        </is>
      </c>
      <c r="F230" s="7" t="inlineStr">
        <is>
          <t xml:space="preserve">ШТ</t>
        </is>
      </c>
      <c r="G230" s="7" t="inlineStr">
        <is>
          <t xml:space="preserve">1</t>
        </is>
      </c>
      <c r="H230" s="8" t="n">
        <v>1</v>
      </c>
      <c r="I230" s="23" t="n" hidden="false">
        <v>1</v>
      </c>
      <c r="J230" s="19" t="n" hidden="false">
        <v/>
      </c>
      <c r="K230" s="19" t="n" hidden="false">
        <f>I230+J230</f>
        <v>1</v>
      </c>
      <c r="L230" s="19" t="n" hidden="false">
        <f>ROUND(H230*I230,2)</f>
        <v>1</v>
      </c>
      <c r="M230" s="19" t="n" hidden="false">
        <v/>
      </c>
      <c r="N230" s="19" t="n" hidden="false">
        <f>L230+M230</f>
        <v>1</v>
      </c>
    </row>
    <row r="231" customFormat="false" hidden="false" outlineLevel="0" collapsed="false">
      <c r="A231" s="18" t="inlineStr">
        <is>
          <t xml:space="preserve">1.1.1.2.1.1.2.4.4</t>
        </is>
      </c>
      <c r="B231" s="18" t="inlineStr">
        <is>
          <t xml:space="preserve"/>
        </is>
      </c>
      <c r="C231" s="22" t="inlineStr">
        <is>
          <t xml:space="preserve">Щит силовой (в соответствии со схемой)_ / МЭЛ</t>
        </is>
      </c>
      <c r="D231" s="7" t="inlineStr">
        <is>
          <t xml:space="preserve">ЩС 3.1</t>
        </is>
      </c>
      <c r="E231" s="7" t="inlineStr">
        <is>
          <t xml:space="preserve"/>
        </is>
      </c>
      <c r="F231" s="7" t="inlineStr">
        <is>
          <t xml:space="preserve">ШТ</t>
        </is>
      </c>
      <c r="G231" s="7" t="inlineStr">
        <is>
          <t xml:space="preserve">1</t>
        </is>
      </c>
      <c r="H231" s="8" t="n">
        <v>1</v>
      </c>
      <c r="I231" s="23" t="n" hidden="false">
        <v>1</v>
      </c>
      <c r="J231" s="19" t="n" hidden="false">
        <v/>
      </c>
      <c r="K231" s="19" t="n" hidden="false">
        <f>I231+J231</f>
        <v>1</v>
      </c>
      <c r="L231" s="19" t="n" hidden="false">
        <f>ROUND(H231*I231,2)</f>
        <v>1</v>
      </c>
      <c r="M231" s="19" t="n" hidden="false">
        <v/>
      </c>
      <c r="N231" s="19" t="n" hidden="false">
        <f>L231+M231</f>
        <v>1</v>
      </c>
    </row>
    <row r="232" customFormat="false" hidden="false" outlineLevel="0" collapsed="false">
      <c r="A232" s="18" t="inlineStr">
        <is>
          <t xml:space="preserve">1.1.1.2.1.1.2.4.5</t>
        </is>
      </c>
      <c r="B232" s="18" t="inlineStr">
        <is>
          <t xml:space="preserve"/>
        </is>
      </c>
      <c r="C232" s="22" t="inlineStr">
        <is>
          <t xml:space="preserve">Щит силовой (в соответствии со схемой)_ / МЭЛ</t>
        </is>
      </c>
      <c r="D232" s="7" t="inlineStr">
        <is>
          <t xml:space="preserve">ЩАО2.2  ЩРн-18-350х300х120-IP31 mb11-18n EKF</t>
        </is>
      </c>
      <c r="E232" s="7" t="inlineStr">
        <is>
          <t xml:space="preserve"/>
        </is>
      </c>
      <c r="F232" s="7" t="inlineStr">
        <is>
          <t xml:space="preserve">ШТ</t>
        </is>
      </c>
      <c r="G232" s="7" t="inlineStr">
        <is>
          <t xml:space="preserve">1</t>
        </is>
      </c>
      <c r="H232" s="8" t="n">
        <v>1</v>
      </c>
      <c r="I232" s="23" t="n" hidden="false">
        <v>1</v>
      </c>
      <c r="J232" s="19" t="n" hidden="false">
        <v/>
      </c>
      <c r="K232" s="19" t="n" hidden="false">
        <f>I232+J232</f>
        <v>1</v>
      </c>
      <c r="L232" s="19" t="n" hidden="false">
        <f>ROUND(H232*I232,2)</f>
        <v>1</v>
      </c>
      <c r="M232" s="19" t="n" hidden="false">
        <v/>
      </c>
      <c r="N232" s="19" t="n" hidden="false">
        <f>L232+M232</f>
        <v>1</v>
      </c>
    </row>
    <row r="233" customFormat="false" hidden="false" outlineLevel="0" collapsed="false">
      <c r="A233" s="18" t="inlineStr">
        <is>
          <t xml:space="preserve">1.1.1.2.1.1.2.4.6</t>
        </is>
      </c>
      <c r="B233" s="18" t="inlineStr">
        <is>
          <t xml:space="preserve"/>
        </is>
      </c>
      <c r="C233" s="22" t="inlineStr">
        <is>
          <t xml:space="preserve">Щит силовой (в соответствии со схемой)_ / МЭЛ</t>
        </is>
      </c>
      <c r="D233" s="7" t="inlineStr">
        <is>
          <t xml:space="preserve">ЩАО2.1 ЩРн-18-350х300х120-IP31 mb11-18n EKF</t>
        </is>
      </c>
      <c r="E233" s="7" t="inlineStr">
        <is>
          <t xml:space="preserve"/>
        </is>
      </c>
      <c r="F233" s="7" t="inlineStr">
        <is>
          <t xml:space="preserve">ШТ</t>
        </is>
      </c>
      <c r="G233" s="7" t="inlineStr">
        <is>
          <t xml:space="preserve">1</t>
        </is>
      </c>
      <c r="H233" s="8" t="n">
        <v>1</v>
      </c>
      <c r="I233" s="23" t="n" hidden="false">
        <v>1</v>
      </c>
      <c r="J233" s="19" t="n" hidden="false">
        <v/>
      </c>
      <c r="K233" s="19" t="n" hidden="false">
        <f>I233+J233</f>
        <v>1</v>
      </c>
      <c r="L233" s="19" t="n" hidden="false">
        <f>ROUND(H233*I233,2)</f>
        <v>1</v>
      </c>
      <c r="M233" s="19" t="n" hidden="false">
        <v/>
      </c>
      <c r="N233" s="19" t="n" hidden="false">
        <f>L233+M233</f>
        <v>1</v>
      </c>
    </row>
    <row r="234" customFormat="false" hidden="false" outlineLevel="0" collapsed="false">
      <c r="A234" s="18" t="inlineStr">
        <is>
          <t xml:space="preserve">1.1.1.2.1.1.2.4.7</t>
        </is>
      </c>
      <c r="B234" s="18" t="inlineStr">
        <is>
          <t xml:space="preserve"/>
        </is>
      </c>
      <c r="C234" s="22" t="inlineStr">
        <is>
          <t xml:space="preserve">Щит силовой (в соответствии со схемой)_ / МЭЛ</t>
        </is>
      </c>
      <c r="D234" s="7" t="inlineStr">
        <is>
          <t xml:space="preserve">ЩАО2.4  ЩРн-18-350х300х120-IP31 mb11-18n EKF</t>
        </is>
      </c>
      <c r="E234" s="7" t="inlineStr">
        <is>
          <t xml:space="preserve"/>
        </is>
      </c>
      <c r="F234" s="7" t="inlineStr">
        <is>
          <t xml:space="preserve">ШТ</t>
        </is>
      </c>
      <c r="G234" s="7" t="inlineStr">
        <is>
          <t xml:space="preserve">1</t>
        </is>
      </c>
      <c r="H234" s="8" t="n">
        <v>1</v>
      </c>
      <c r="I234" s="23" t="n" hidden="false">
        <v>1</v>
      </c>
      <c r="J234" s="19" t="n" hidden="false">
        <v/>
      </c>
      <c r="K234" s="19" t="n" hidden="false">
        <f>I234+J234</f>
        <v>1</v>
      </c>
      <c r="L234" s="19" t="n" hidden="false">
        <f>ROUND(H234*I234,2)</f>
        <v>1</v>
      </c>
      <c r="M234" s="19" t="n" hidden="false">
        <v/>
      </c>
      <c r="N234" s="19" t="n" hidden="false">
        <f>L234+M234</f>
        <v>1</v>
      </c>
    </row>
    <row r="235" customFormat="false" hidden="false" outlineLevel="0" collapsed="false">
      <c r="A235" s="18" t="inlineStr">
        <is>
          <t xml:space="preserve">1.1.1.2.1.1.2.4.8</t>
        </is>
      </c>
      <c r="B235" s="18" t="inlineStr">
        <is>
          <t xml:space="preserve"/>
        </is>
      </c>
      <c r="C235" s="22" t="inlineStr">
        <is>
          <t xml:space="preserve">Щит силовой (в соответствии со схемой)_ / МЭЛ</t>
        </is>
      </c>
      <c r="D235" s="7" t="inlineStr">
        <is>
          <t xml:space="preserve">ЩАО2 ЩРн-18-350х300х120-IP54 mb11-18n EKF</t>
        </is>
      </c>
      <c r="E235" s="7" t="inlineStr">
        <is>
          <t xml:space="preserve"/>
        </is>
      </c>
      <c r="F235" s="7" t="inlineStr">
        <is>
          <t xml:space="preserve">ШТ</t>
        </is>
      </c>
      <c r="G235" s="7" t="inlineStr">
        <is>
          <t xml:space="preserve">1</t>
        </is>
      </c>
      <c r="H235" s="8" t="n">
        <v>1</v>
      </c>
      <c r="I235" s="23" t="n" hidden="false">
        <v>1</v>
      </c>
      <c r="J235" s="19" t="n" hidden="false">
        <v/>
      </c>
      <c r="K235" s="19" t="n" hidden="false">
        <f>I235+J235</f>
        <v>1</v>
      </c>
      <c r="L235" s="19" t="n" hidden="false">
        <f>ROUND(H235*I235,2)</f>
        <v>1</v>
      </c>
      <c r="M235" s="19" t="n" hidden="false">
        <v/>
      </c>
      <c r="N235" s="19" t="n" hidden="false">
        <f>L235+M235</f>
        <v>1</v>
      </c>
    </row>
    <row r="236" customFormat="false" hidden="false" outlineLevel="0" collapsed="false">
      <c r="A236" s="18" t="inlineStr">
        <is>
          <t xml:space="preserve">1.1.1.2.1.1.2.5</t>
        </is>
      </c>
      <c r="B236" s="18" t="inlineStr">
        <is>
          <t xml:space="preserve"/>
        </is>
      </c>
      <c r="C236" s="18" t="inlineStr">
        <is>
          <t xml:space="preserve">Монтаж щита силового (для СКБ) / 24 модуля</t>
        </is>
      </c>
      <c r="D236" s="7" t="inlineStr">
        <is>
          <t xml:space="preserve"/>
        </is>
      </c>
      <c r="E236" s="7" t="inlineStr">
        <is>
          <t xml:space="preserve"/>
        </is>
      </c>
      <c r="F236" s="7" t="inlineStr">
        <is>
          <t xml:space="preserve">ШТ</t>
        </is>
      </c>
      <c r="G236" s="7" t="inlineStr">
        <is>
          <t xml:space="preserve">1</t>
        </is>
      </c>
      <c r="H236" s="8" t="n">
        <v>7</v>
      </c>
      <c r="I236" s="19" t="n" hidden="false">
        <f>ROUND((L237+L238+L239+L240+L241+L242+L243)/H236,2)</f>
        <v>1</v>
      </c>
      <c r="J236" s="20" t="n" hidden="false">
        <v>20000</v>
      </c>
      <c r="K236" s="19" t="n" hidden="false">
        <f>I236+J236</f>
        <v>20001</v>
      </c>
      <c r="L236" s="19" t="n" hidden="false">
        <f>ROUND(H236*I236,2)</f>
        <v>7</v>
      </c>
      <c r="M236" s="19" t="n" hidden="false">
        <f>ROUND(H236*J236,2)</f>
        <v>140000</v>
      </c>
      <c r="N236" s="19" t="n" hidden="false">
        <f>L236+M236</f>
        <v>140007</v>
      </c>
    </row>
    <row r="237" customFormat="false" hidden="false" outlineLevel="0" collapsed="false">
      <c r="A237" s="18" t="inlineStr">
        <is>
          <t xml:space="preserve">1.1.1.2.1.1.2.5.1</t>
        </is>
      </c>
      <c r="B237" s="18" t="inlineStr">
        <is>
          <t xml:space="preserve"/>
        </is>
      </c>
      <c r="C237" s="22" t="inlineStr">
        <is>
          <t xml:space="preserve">Щит силовой (в соответствии со схемой)_ / МЭЛ</t>
        </is>
      </c>
      <c r="D237" s="7" t="inlineStr">
        <is>
          <t xml:space="preserve">ЩО2.0  ЩРн-24-395х310х120-IP54 mb11-24n EKF</t>
        </is>
      </c>
      <c r="E237" s="7" t="inlineStr">
        <is>
          <t xml:space="preserve"/>
        </is>
      </c>
      <c r="F237" s="7" t="inlineStr">
        <is>
          <t xml:space="preserve">ШТ</t>
        </is>
      </c>
      <c r="G237" s="7" t="inlineStr">
        <is>
          <t xml:space="preserve">1</t>
        </is>
      </c>
      <c r="H237" s="8" t="n">
        <v>1</v>
      </c>
      <c r="I237" s="23" t="n" hidden="false">
        <v>1</v>
      </c>
      <c r="J237" s="19" t="n" hidden="false">
        <v/>
      </c>
      <c r="K237" s="19" t="n" hidden="false">
        <f>I237+J237</f>
        <v>1</v>
      </c>
      <c r="L237" s="19" t="n" hidden="false">
        <f>ROUND(H237*I237,2)</f>
        <v>1</v>
      </c>
      <c r="M237" s="19" t="n" hidden="false">
        <v/>
      </c>
      <c r="N237" s="19" t="n" hidden="false">
        <f>L237+M237</f>
        <v>1</v>
      </c>
    </row>
    <row r="238" customFormat="false" hidden="false" outlineLevel="0" collapsed="false">
      <c r="A238" s="18" t="inlineStr">
        <is>
          <t xml:space="preserve">1.1.1.2.1.1.2.5.2</t>
        </is>
      </c>
      <c r="B238" s="18" t="inlineStr">
        <is>
          <t xml:space="preserve"/>
        </is>
      </c>
      <c r="C238" s="22" t="inlineStr">
        <is>
          <t xml:space="preserve">Щит силовой (в соответствии со схемой)_ / МЭЛ</t>
        </is>
      </c>
      <c r="D238" s="7" t="inlineStr">
        <is>
          <t xml:space="preserve">ЩО2.2 ЩРн-24-395х310х120-IP31 mb11-24n EKF</t>
        </is>
      </c>
      <c r="E238" s="7" t="inlineStr">
        <is>
          <t xml:space="preserve"/>
        </is>
      </c>
      <c r="F238" s="7" t="inlineStr">
        <is>
          <t xml:space="preserve">ШТ</t>
        </is>
      </c>
      <c r="G238" s="7" t="inlineStr">
        <is>
          <t xml:space="preserve">1</t>
        </is>
      </c>
      <c r="H238" s="8" t="n">
        <v>1</v>
      </c>
      <c r="I238" s="23" t="n" hidden="false">
        <v>1</v>
      </c>
      <c r="J238" s="19" t="n" hidden="false">
        <v/>
      </c>
      <c r="K238" s="19" t="n" hidden="false">
        <f>I238+J238</f>
        <v>1</v>
      </c>
      <c r="L238" s="19" t="n" hidden="false">
        <f>ROUND(H238*I238,2)</f>
        <v>1</v>
      </c>
      <c r="M238" s="19" t="n" hidden="false">
        <v/>
      </c>
      <c r="N238" s="19" t="n" hidden="false">
        <f>L238+M238</f>
        <v>1</v>
      </c>
    </row>
    <row r="239" customFormat="false" hidden="false" outlineLevel="0" collapsed="false">
      <c r="A239" s="18" t="inlineStr">
        <is>
          <t xml:space="preserve">1.1.1.2.1.1.2.5.3</t>
        </is>
      </c>
      <c r="B239" s="18" t="inlineStr">
        <is>
          <t xml:space="preserve"/>
        </is>
      </c>
      <c r="C239" s="22" t="inlineStr">
        <is>
          <t xml:space="preserve">Щит силовой (в соответствии со схемой)_ / МЭЛ</t>
        </is>
      </c>
      <c r="D239" s="7" t="inlineStr">
        <is>
          <t xml:space="preserve">ЩО2.4 ЩРн-24-395х310х120-IP31 mb11-24n EKF</t>
        </is>
      </c>
      <c r="E239" s="7" t="inlineStr">
        <is>
          <t xml:space="preserve"/>
        </is>
      </c>
      <c r="F239" s="7" t="inlineStr">
        <is>
          <t xml:space="preserve">ШТ</t>
        </is>
      </c>
      <c r="G239" s="7" t="inlineStr">
        <is>
          <t xml:space="preserve">1</t>
        </is>
      </c>
      <c r="H239" s="8" t="n">
        <v>1</v>
      </c>
      <c r="I239" s="23" t="n" hidden="false">
        <v>1</v>
      </c>
      <c r="J239" s="19" t="n" hidden="false">
        <v/>
      </c>
      <c r="K239" s="19" t="n" hidden="false">
        <f>I239+J239</f>
        <v>1</v>
      </c>
      <c r="L239" s="19" t="n" hidden="false">
        <f>ROUND(H239*I239,2)</f>
        <v>1</v>
      </c>
      <c r="M239" s="19" t="n" hidden="false">
        <v/>
      </c>
      <c r="N239" s="19" t="n" hidden="false">
        <f>L239+M239</f>
        <v>1</v>
      </c>
    </row>
    <row r="240" customFormat="false" hidden="false" outlineLevel="0" collapsed="false">
      <c r="A240" s="18" t="inlineStr">
        <is>
          <t xml:space="preserve">1.1.1.2.1.1.2.5.4</t>
        </is>
      </c>
      <c r="B240" s="18" t="inlineStr">
        <is>
          <t xml:space="preserve"/>
        </is>
      </c>
      <c r="C240" s="22" t="inlineStr">
        <is>
          <t xml:space="preserve">Щит силовой (в соответствии со схемой)_ / МЭЛ</t>
        </is>
      </c>
      <c r="D240" s="7" t="inlineStr">
        <is>
          <t xml:space="preserve">ЩС 4.1</t>
        </is>
      </c>
      <c r="E240" s="7" t="inlineStr">
        <is>
          <t xml:space="preserve"/>
        </is>
      </c>
      <c r="F240" s="7" t="inlineStr">
        <is>
          <t xml:space="preserve">ШТ</t>
        </is>
      </c>
      <c r="G240" s="7" t="inlineStr">
        <is>
          <t xml:space="preserve">1</t>
        </is>
      </c>
      <c r="H240" s="8" t="n">
        <v>1</v>
      </c>
      <c r="I240" s="23" t="n" hidden="false">
        <v>1</v>
      </c>
      <c r="J240" s="19" t="n" hidden="false">
        <v/>
      </c>
      <c r="K240" s="19" t="n" hidden="false">
        <f>I240+J240</f>
        <v>1</v>
      </c>
      <c r="L240" s="19" t="n" hidden="false">
        <f>ROUND(H240*I240,2)</f>
        <v>1</v>
      </c>
      <c r="M240" s="19" t="n" hidden="false">
        <v/>
      </c>
      <c r="N240" s="19" t="n" hidden="false">
        <f>L240+M240</f>
        <v>1</v>
      </c>
    </row>
    <row r="241" customFormat="false" hidden="false" outlineLevel="0" collapsed="false">
      <c r="A241" s="18" t="inlineStr">
        <is>
          <t xml:space="preserve">1.1.1.2.1.1.2.5.5</t>
        </is>
      </c>
      <c r="B241" s="18" t="inlineStr">
        <is>
          <t xml:space="preserve"/>
        </is>
      </c>
      <c r="C241" s="22" t="inlineStr">
        <is>
          <t xml:space="preserve">Щит силовой (в соответствии со схемой)_ / МЭЛ</t>
        </is>
      </c>
      <c r="D241" s="7" t="inlineStr">
        <is>
          <t xml:space="preserve">ЩС 1.1</t>
        </is>
      </c>
      <c r="E241" s="7" t="inlineStr">
        <is>
          <t xml:space="preserve"/>
        </is>
      </c>
      <c r="F241" s="7" t="inlineStr">
        <is>
          <t xml:space="preserve">ШТ</t>
        </is>
      </c>
      <c r="G241" s="7" t="inlineStr">
        <is>
          <t xml:space="preserve">1</t>
        </is>
      </c>
      <c r="H241" s="8" t="n">
        <v>1</v>
      </c>
      <c r="I241" s="23" t="n" hidden="false">
        <v>1</v>
      </c>
      <c r="J241" s="19" t="n" hidden="false">
        <v/>
      </c>
      <c r="K241" s="19" t="n" hidden="false">
        <f>I241+J241</f>
        <v>1</v>
      </c>
      <c r="L241" s="19" t="n" hidden="false">
        <f>ROUND(H241*I241,2)</f>
        <v>1</v>
      </c>
      <c r="M241" s="19" t="n" hidden="false">
        <v/>
      </c>
      <c r="N241" s="19" t="n" hidden="false">
        <f>L241+M241</f>
        <v>1</v>
      </c>
    </row>
    <row r="242" customFormat="false" hidden="false" outlineLevel="0" collapsed="false">
      <c r="A242" s="18" t="inlineStr">
        <is>
          <t xml:space="preserve">1.1.1.2.1.1.2.5.6</t>
        </is>
      </c>
      <c r="B242" s="18" t="inlineStr">
        <is>
          <t xml:space="preserve"/>
        </is>
      </c>
      <c r="C242" s="22" t="inlineStr">
        <is>
          <t xml:space="preserve">Щит силовой (в соответствии со схемой)_ / МЭЛ</t>
        </is>
      </c>
      <c r="D242" s="7" t="inlineStr">
        <is>
          <t xml:space="preserve">ЩО2.1 ЩРн-24-395х310х120-IP31 mb11-24n EKF</t>
        </is>
      </c>
      <c r="E242" s="7" t="inlineStr">
        <is>
          <t xml:space="preserve"/>
        </is>
      </c>
      <c r="F242" s="7" t="inlineStr">
        <is>
          <t xml:space="preserve">ШТ</t>
        </is>
      </c>
      <c r="G242" s="7" t="inlineStr">
        <is>
          <t xml:space="preserve">1</t>
        </is>
      </c>
      <c r="H242" s="8" t="n">
        <v>1</v>
      </c>
      <c r="I242" s="23" t="n" hidden="false">
        <v>1</v>
      </c>
      <c r="J242" s="19" t="n" hidden="false">
        <v/>
      </c>
      <c r="K242" s="19" t="n" hidden="false">
        <f>I242+J242</f>
        <v>1</v>
      </c>
      <c r="L242" s="19" t="n" hidden="false">
        <f>ROUND(H242*I242,2)</f>
        <v>1</v>
      </c>
      <c r="M242" s="19" t="n" hidden="false">
        <v/>
      </c>
      <c r="N242" s="19" t="n" hidden="false">
        <f>L242+M242</f>
        <v>1</v>
      </c>
    </row>
    <row r="243" customFormat="false" hidden="false" outlineLevel="0" collapsed="false">
      <c r="A243" s="18" t="inlineStr">
        <is>
          <t xml:space="preserve">1.1.1.2.1.1.2.5.7</t>
        </is>
      </c>
      <c r="B243" s="18" t="inlineStr">
        <is>
          <t xml:space="preserve"/>
        </is>
      </c>
      <c r="C243" s="22" t="inlineStr">
        <is>
          <t xml:space="preserve">Щит силовой (в соответствии со схемой)_ / МЭЛ</t>
        </is>
      </c>
      <c r="D243" s="7" t="inlineStr">
        <is>
          <t xml:space="preserve">ЩО2.3  ЩРн-24-395х310х120-IP31 mb11-24n EKF</t>
        </is>
      </c>
      <c r="E243" s="7" t="inlineStr">
        <is>
          <t xml:space="preserve"/>
        </is>
      </c>
      <c r="F243" s="7" t="inlineStr">
        <is>
          <t xml:space="preserve">ШТ</t>
        </is>
      </c>
      <c r="G243" s="7" t="inlineStr">
        <is>
          <t xml:space="preserve">1</t>
        </is>
      </c>
      <c r="H243" s="8" t="n">
        <v>1</v>
      </c>
      <c r="I243" s="23" t="n" hidden="false">
        <v>1</v>
      </c>
      <c r="J243" s="19" t="n" hidden="false">
        <v/>
      </c>
      <c r="K243" s="19" t="n" hidden="false">
        <f>I243+J243</f>
        <v>1</v>
      </c>
      <c r="L243" s="19" t="n" hidden="false">
        <f>ROUND(H243*I243,2)</f>
        <v>1</v>
      </c>
      <c r="M243" s="19" t="n" hidden="false">
        <v/>
      </c>
      <c r="N243" s="19" t="n" hidden="false">
        <f>L243+M243</f>
        <v>1</v>
      </c>
    </row>
    <row r="244" customFormat="false" hidden="false" outlineLevel="0" collapsed="false">
      <c r="A244" s="14" t="inlineStr">
        <is>
          <t xml:space="preserve">1.1.1.2.1.1.3</t>
        </is>
      </c>
      <c r="B244" s="14" t="inlineStr">
        <is>
          <t xml:space="preserve"/>
        </is>
      </c>
      <c r="C244" s="14" t="inlineStr">
        <is>
          <t xml:space="preserve">Прокладка кабеля</t>
        </is>
      </c>
      <c r="D244" s="6" t="inlineStr">
        <is>
          <t xml:space="preserve"/>
        </is>
      </c>
      <c r="E244" s="6" t="inlineStr">
        <is>
          <t xml:space="preserve"/>
        </is>
      </c>
      <c r="F244" s="6" t="inlineStr">
        <is>
          <t xml:space="preserve"/>
        </is>
      </c>
      <c r="G244" s="6" t="inlineStr">
        <is>
          <t xml:space="preserve"/>
        </is>
      </c>
      <c r="H244" s="15" t="n">
        <v/>
      </c>
      <c r="I244" s="16" t="n" hidden="false">
        <v/>
      </c>
      <c r="J244" s="16" t="n" hidden="false">
        <v/>
      </c>
      <c r="K244" s="16" t="n" hidden="false">
        <v/>
      </c>
      <c r="L244" s="16" t="n" hidden="false">
        <f>L245+L248+L251+L258+L264+L266+L269+L272+L274+L276+L278+L282+L285+L287+L291+L297+L303+L305+L308</f>
        <v>8982552.04</v>
      </c>
      <c r="M244" s="16" t="n" hidden="false">
        <f>M245+M248+M251+M258+M264+M266+M269+M272+M274+M276+M278+M282+M285+M287+M291+M297+M303+M305+M308</f>
        <v>17336235</v>
      </c>
      <c r="N244" s="16" t="n" hidden="false">
        <f>N245+N248+N251+N258+N264+N266+N269+N272+N274+N276+N278+N282+N285+N287+N291+N297+N303+N305+N308</f>
        <v>26318787.04</v>
      </c>
    </row>
    <row r="245" customFormat="false" hidden="false" outlineLevel="0" collapsed="false">
      <c r="A245" s="18" t="inlineStr">
        <is>
          <t xml:space="preserve">1.1.1.2.1.1.3.1</t>
        </is>
      </c>
      <c r="B245" s="18" t="inlineStr">
        <is>
          <t xml:space="preserve"/>
        </is>
      </c>
      <c r="C245" s="18" t="inlineStr">
        <is>
          <t xml:space="preserve">Затяжка кабеля, провода в трубу / 1,5-6 мм</t>
        </is>
      </c>
      <c r="D245" s="7" t="inlineStr">
        <is>
          <t xml:space="preserve">ЭО
Поставщики: ООО "Богословский кабельный завод", Акционерное общество "Электрокабель" Кольчугинский завод"</t>
        </is>
      </c>
      <c r="E245" s="7" t="inlineStr">
        <is>
          <t xml:space="preserve">Выгружается из БО по объектам BIM-КЦ</t>
        </is>
      </c>
      <c r="F245" s="7" t="inlineStr">
        <is>
          <t xml:space="preserve">ПОГ М</t>
        </is>
      </c>
      <c r="G245" s="7" t="inlineStr">
        <is>
          <t xml:space="preserve">1</t>
        </is>
      </c>
      <c r="H245" s="8" t="n">
        <v>1605</v>
      </c>
      <c r="I245" s="19" t="n" hidden="false">
        <f>ROUND((L246+L247)/H245,2)</f>
        <v>62.47</v>
      </c>
      <c r="J245" s="20" t="n" hidden="false">
        <v>215</v>
      </c>
      <c r="K245" s="19" t="n" hidden="false">
        <f>I245+J245</f>
        <v>277.47</v>
      </c>
      <c r="L245" s="19" t="n" hidden="false">
        <f>ROUND(H245*I245,2)</f>
        <v>100264.35</v>
      </c>
      <c r="M245" s="19" t="n" hidden="false">
        <f>ROUND(H245*J245,2)</f>
        <v>345075</v>
      </c>
      <c r="N245" s="19" t="n" hidden="false">
        <f>L245+M245</f>
        <v>445339.35</v>
      </c>
    </row>
    <row r="246" customFormat="false" hidden="false" outlineLevel="0" collapsed="false">
      <c r="A246" s="18" t="inlineStr">
        <is>
          <t xml:space="preserve">1.1.1.2.1.1.3.1.1</t>
        </is>
      </c>
      <c r="B246" s="18" t="inlineStr">
        <is>
          <t xml:space="preserve"/>
        </is>
      </c>
      <c r="C246" s="22" t="inlineStr">
        <is>
          <t xml:space="preserve">Кабель силовой ВВГнг(A)-FRLS 3х1,5мм2, 660В</t>
        </is>
      </c>
      <c r="D246" s="7" t="inlineStr">
        <is>
          <t xml:space="preserve">FRLSLTx</t>
        </is>
      </c>
      <c r="E246" s="7" t="inlineStr">
        <is>
          <t xml:space="preserve"/>
        </is>
      </c>
      <c r="F246" s="7" t="inlineStr">
        <is>
          <t xml:space="preserve">М</t>
        </is>
      </c>
      <c r="G246" s="7" t="inlineStr">
        <is>
          <t xml:space="preserve">1</t>
        </is>
      </c>
      <c r="H246" s="8" t="n">
        <v>1150</v>
      </c>
      <c r="I246" s="23" t="n" hidden="false">
        <v>64</v>
      </c>
      <c r="J246" s="19" t="n" hidden="false">
        <v/>
      </c>
      <c r="K246" s="19" t="n" hidden="false">
        <f>I246+J246</f>
        <v>64</v>
      </c>
      <c r="L246" s="19" t="n" hidden="false">
        <f>ROUND(H246*I246,2)</f>
        <v>73600</v>
      </c>
      <c r="M246" s="19" t="n" hidden="false">
        <v/>
      </c>
      <c r="N246" s="19" t="n" hidden="false">
        <f>L246+M246</f>
        <v>73600</v>
      </c>
    </row>
    <row r="247" customFormat="false" hidden="false" outlineLevel="0" collapsed="false">
      <c r="A247" s="18" t="inlineStr">
        <is>
          <t xml:space="preserve">1.1.1.2.1.1.3.1.2</t>
        </is>
      </c>
      <c r="B247" s="18" t="inlineStr">
        <is>
          <t xml:space="preserve"/>
        </is>
      </c>
      <c r="C247" s="22" t="inlineStr">
        <is>
          <t xml:space="preserve">Кабель силовой ВВГнг(A)-LSLTx 3х1,5мм2, 660В</t>
        </is>
      </c>
      <c r="D247" s="7" t="inlineStr">
        <is>
          <t xml:space="preserve"/>
        </is>
      </c>
      <c r="E247" s="7" t="inlineStr">
        <is>
          <t xml:space="preserve"/>
        </is>
      </c>
      <c r="F247" s="7" t="inlineStr">
        <is>
          <t xml:space="preserve">М</t>
        </is>
      </c>
      <c r="G247" s="7" t="inlineStr">
        <is>
          <t xml:space="preserve">1</t>
        </is>
      </c>
      <c r="H247" s="8" t="n">
        <v>455</v>
      </c>
      <c r="I247" s="23" t="n" hidden="false">
        <v>58.61</v>
      </c>
      <c r="J247" s="19" t="n" hidden="false">
        <v/>
      </c>
      <c r="K247" s="19" t="n" hidden="false">
        <f>I247+J247</f>
        <v>58.61</v>
      </c>
      <c r="L247" s="19" t="n" hidden="false">
        <f>ROUND(H247*I247,2)</f>
        <v>26667.55</v>
      </c>
      <c r="M247" s="19" t="n" hidden="false">
        <v/>
      </c>
      <c r="N247" s="19" t="n" hidden="false">
        <f>L247+M247</f>
        <v>26667.55</v>
      </c>
    </row>
    <row r="248" customFormat="false" hidden="false" outlineLevel="0" collapsed="false">
      <c r="A248" s="18" t="inlineStr">
        <is>
          <t xml:space="preserve">1.1.1.2.1.1.3.2</t>
        </is>
      </c>
      <c r="B248" s="18" t="inlineStr">
        <is>
          <t xml:space="preserve"/>
        </is>
      </c>
      <c r="C248" s="18" t="inlineStr">
        <is>
          <t xml:space="preserve">Затяжка кабеля, провода в трубу / 7-17 мм</t>
        </is>
      </c>
      <c r="D248" s="7" t="inlineStr">
        <is>
          <t xml:space="preserve">ЭО
Поставщики: ООО "Богословский кабельный завод", Акционерное общество "Электрокабель" Кольчугинский завод"</t>
        </is>
      </c>
      <c r="E248" s="7" t="inlineStr">
        <is>
          <t xml:space="preserve">Выгружается из БО по объектам BIM-КЦ</t>
        </is>
      </c>
      <c r="F248" s="7" t="inlineStr">
        <is>
          <t xml:space="preserve">ПОГ М</t>
        </is>
      </c>
      <c r="G248" s="7" t="inlineStr">
        <is>
          <t xml:space="preserve">1</t>
        </is>
      </c>
      <c r="H248" s="8" t="n">
        <v>2097</v>
      </c>
      <c r="I248" s="19" t="n" hidden="false">
        <f>ROUND((L249+L250)/H248,2)</f>
        <v>68.96</v>
      </c>
      <c r="J248" s="20" t="n" hidden="false">
        <v>290</v>
      </c>
      <c r="K248" s="19" t="n" hidden="false">
        <f>I248+J248</f>
        <v>358.96</v>
      </c>
      <c r="L248" s="19" t="n" hidden="false">
        <f>ROUND(H248*I248,2)</f>
        <v>144609.12</v>
      </c>
      <c r="M248" s="19" t="n" hidden="false">
        <f>ROUND(H248*J248,2)</f>
        <v>608130</v>
      </c>
      <c r="N248" s="19" t="n" hidden="false">
        <f>L248+M248</f>
        <v>752739.12</v>
      </c>
    </row>
    <row r="249" customFormat="false" hidden="false" outlineLevel="0" collapsed="false">
      <c r="A249" s="18" t="inlineStr">
        <is>
          <t xml:space="preserve">1.1.1.2.1.1.3.2.1</t>
        </is>
      </c>
      <c r="B249" s="18" t="inlineStr">
        <is>
          <t xml:space="preserve"/>
        </is>
      </c>
      <c r="C249" s="22" t="inlineStr">
        <is>
          <t xml:space="preserve">Кабель силовой ВВГнг(A)-FRLS 3х2,5мм2, 660В</t>
        </is>
      </c>
      <c r="D249" s="7" t="inlineStr">
        <is>
          <t xml:space="preserve"/>
        </is>
      </c>
      <c r="E249" s="7" t="inlineStr">
        <is>
          <t xml:space="preserve"/>
        </is>
      </c>
      <c r="F249" s="7" t="inlineStr">
        <is>
          <t xml:space="preserve">М</t>
        </is>
      </c>
      <c r="G249" s="7" t="inlineStr">
        <is>
          <t xml:space="preserve">1</t>
        </is>
      </c>
      <c r="H249" s="8" t="n">
        <v>115</v>
      </c>
      <c r="I249" s="23" t="n" hidden="false">
        <v>107.26</v>
      </c>
      <c r="J249" s="19" t="n" hidden="false">
        <v/>
      </c>
      <c r="K249" s="19" t="n" hidden="false">
        <f>I249+J249</f>
        <v>107.26</v>
      </c>
      <c r="L249" s="19" t="n" hidden="false">
        <f>ROUND(H249*I249,2)</f>
        <v>12334.9</v>
      </c>
      <c r="M249" s="19" t="n" hidden="false">
        <v/>
      </c>
      <c r="N249" s="19" t="n" hidden="false">
        <f>L249+M249</f>
        <v>12334.9</v>
      </c>
    </row>
    <row r="250" customFormat="false" hidden="false" outlineLevel="0" collapsed="false">
      <c r="A250" s="18" t="inlineStr">
        <is>
          <t xml:space="preserve">1.1.1.2.1.1.3.2.2</t>
        </is>
      </c>
      <c r="B250" s="18" t="inlineStr">
        <is>
          <t xml:space="preserve"/>
        </is>
      </c>
      <c r="C250" s="22" t="inlineStr">
        <is>
          <t xml:space="preserve">Кабель силовой ВВГнг(A)-LSLTx 3х2,5мм2, 660В</t>
        </is>
      </c>
      <c r="D250" s="7" t="inlineStr">
        <is>
          <t xml:space="preserve"/>
        </is>
      </c>
      <c r="E250" s="7" t="inlineStr">
        <is>
          <t xml:space="preserve"/>
        </is>
      </c>
      <c r="F250" s="7" t="inlineStr">
        <is>
          <t xml:space="preserve">М</t>
        </is>
      </c>
      <c r="G250" s="7" t="inlineStr">
        <is>
          <t xml:space="preserve">1</t>
        </is>
      </c>
      <c r="H250" s="8" t="n">
        <v>1982</v>
      </c>
      <c r="I250" s="23" t="n" hidden="false">
        <v>66.74</v>
      </c>
      <c r="J250" s="19" t="n" hidden="false">
        <v/>
      </c>
      <c r="K250" s="19" t="n" hidden="false">
        <f>I250+J250</f>
        <v>66.74</v>
      </c>
      <c r="L250" s="19" t="n" hidden="false">
        <f>ROUND(H250*I250,2)</f>
        <v>132278.68</v>
      </c>
      <c r="M250" s="19" t="n" hidden="false">
        <v/>
      </c>
      <c r="N250" s="19" t="n" hidden="false">
        <f>L250+M250</f>
        <v>132278.68</v>
      </c>
    </row>
    <row r="251" customFormat="false" hidden="false" outlineLevel="0" collapsed="false">
      <c r="A251" s="18" t="inlineStr">
        <is>
          <t xml:space="preserve">1.1.1.2.1.1.3.3</t>
        </is>
      </c>
      <c r="B251" s="18" t="inlineStr">
        <is>
          <t xml:space="preserve"/>
        </is>
      </c>
      <c r="C251" s="18" t="inlineStr">
        <is>
          <t xml:space="preserve">Затяжка кабеля, провода в трубу / 7-17 мм</t>
        </is>
      </c>
      <c r="D251" s="7" t="inlineStr">
        <is>
          <t xml:space="preserve">ЭМ
Поставщики: ООО "Богословский кабельный завод", Акционерное общество "Электрокабель" Кольчугинский завод"</t>
        </is>
      </c>
      <c r="E251" s="7" t="inlineStr">
        <is>
          <t xml:space="preserve">Выгружается из БО по объектам BIM-КЦ</t>
        </is>
      </c>
      <c r="F251" s="7" t="inlineStr">
        <is>
          <t xml:space="preserve">ПОГ М</t>
        </is>
      </c>
      <c r="G251" s="7" t="inlineStr">
        <is>
          <t xml:space="preserve">1</t>
        </is>
      </c>
      <c r="H251" s="8" t="n">
        <v>15665</v>
      </c>
      <c r="I251" s="19" t="n" hidden="false">
        <f>ROUND((L252+L253+L254+L255+L256+L257)/H251,2)</f>
        <v>129.86</v>
      </c>
      <c r="J251" s="20" t="n" hidden="false">
        <v>290</v>
      </c>
      <c r="K251" s="19" t="n" hidden="false">
        <f>I251+J251</f>
        <v>419.86</v>
      </c>
      <c r="L251" s="19" t="n" hidden="false">
        <f>ROUND(H251*I251,2)</f>
        <v>2034256.9</v>
      </c>
      <c r="M251" s="19" t="n" hidden="false">
        <f>ROUND(H251*J251,2)</f>
        <v>4542850</v>
      </c>
      <c r="N251" s="19" t="n" hidden="false">
        <f>L251+M251</f>
        <v>6577106.9</v>
      </c>
    </row>
    <row r="252" customFormat="false" hidden="false" outlineLevel="0" collapsed="false">
      <c r="A252" s="18" t="inlineStr">
        <is>
          <t xml:space="preserve">1.1.1.2.1.1.3.3.1</t>
        </is>
      </c>
      <c r="B252" s="18" t="inlineStr">
        <is>
          <t xml:space="preserve"/>
        </is>
      </c>
      <c r="C252" s="22" t="inlineStr">
        <is>
          <t xml:space="preserve">Кабель силовой_ (Будет удален с 01.01.2024г.) / ВВГнг(А)-FRLSLTх / 5х2,5 мм</t>
        </is>
      </c>
      <c r="D252" s="7" t="inlineStr">
        <is>
          <t xml:space="preserve"/>
        </is>
      </c>
      <c r="E252" s="7" t="inlineStr">
        <is>
          <t xml:space="preserve"/>
        </is>
      </c>
      <c r="F252" s="7" t="inlineStr">
        <is>
          <t xml:space="preserve">ПОГ М</t>
        </is>
      </c>
      <c r="G252" s="7" t="inlineStr">
        <is>
          <t xml:space="preserve">1</t>
        </is>
      </c>
      <c r="H252" s="8" t="n">
        <v>2140</v>
      </c>
      <c r="I252" s="23" t="n" hidden="false">
        <v>176.07</v>
      </c>
      <c r="J252" s="19" t="n" hidden="false">
        <v/>
      </c>
      <c r="K252" s="19" t="n" hidden="false">
        <f>I252+J252</f>
        <v>176.07</v>
      </c>
      <c r="L252" s="19" t="n" hidden="false">
        <f>ROUND(H252*I252,2)</f>
        <v>376789.8</v>
      </c>
      <c r="M252" s="19" t="n" hidden="false">
        <v/>
      </c>
      <c r="N252" s="19" t="n" hidden="false">
        <f>L252+M252</f>
        <v>376789.8</v>
      </c>
    </row>
    <row r="253" customFormat="false" hidden="false" outlineLevel="0" collapsed="false">
      <c r="A253" s="18" t="inlineStr">
        <is>
          <t xml:space="preserve">1.1.1.2.1.1.3.3.2</t>
        </is>
      </c>
      <c r="B253" s="18" t="inlineStr">
        <is>
          <t xml:space="preserve"/>
        </is>
      </c>
      <c r="C253" s="22" t="inlineStr">
        <is>
          <t xml:space="preserve">Кабель силовой_ (Будет удален с 01.01.2024г.) / ВВГнг(А)-LSLTx / 5х2,5 мм</t>
        </is>
      </c>
      <c r="D253" s="7" t="inlineStr">
        <is>
          <t xml:space="preserve"/>
        </is>
      </c>
      <c r="E253" s="7" t="inlineStr">
        <is>
          <t xml:space="preserve"/>
        </is>
      </c>
      <c r="F253" s="7" t="inlineStr">
        <is>
          <t xml:space="preserve">ПОГ М</t>
        </is>
      </c>
      <c r="G253" s="7" t="inlineStr">
        <is>
          <t xml:space="preserve">1</t>
        </is>
      </c>
      <c r="H253" s="8" t="n">
        <v>2335</v>
      </c>
      <c r="I253" s="23" t="n" hidden="false">
        <v>151.25</v>
      </c>
      <c r="J253" s="19" t="n" hidden="false">
        <v/>
      </c>
      <c r="K253" s="19" t="n" hidden="false">
        <f>I253+J253</f>
        <v>151.25</v>
      </c>
      <c r="L253" s="19" t="n" hidden="false">
        <f>ROUND(H253*I253,2)</f>
        <v>353168.75</v>
      </c>
      <c r="M253" s="19" t="n" hidden="false">
        <v/>
      </c>
      <c r="N253" s="19" t="n" hidden="false">
        <f>L253+M253</f>
        <v>353168.75</v>
      </c>
    </row>
    <row r="254" customFormat="false" hidden="false" outlineLevel="0" collapsed="false">
      <c r="A254" s="18" t="inlineStr">
        <is>
          <t xml:space="preserve">1.1.1.2.1.1.3.3.3</t>
        </is>
      </c>
      <c r="B254" s="18" t="inlineStr">
        <is>
          <t xml:space="preserve"/>
        </is>
      </c>
      <c r="C254" s="22" t="inlineStr">
        <is>
          <t xml:space="preserve">Кабель силовой ВВГнг(A)-FRLSLTx 3х4мм2, 660В</t>
        </is>
      </c>
      <c r="D254" s="7" t="inlineStr">
        <is>
          <t xml:space="preserve"/>
        </is>
      </c>
      <c r="E254" s="7" t="inlineStr">
        <is>
          <t xml:space="preserve"/>
        </is>
      </c>
      <c r="F254" s="7" t="inlineStr">
        <is>
          <t xml:space="preserve">М</t>
        </is>
      </c>
      <c r="G254" s="7" t="inlineStr">
        <is>
          <t xml:space="preserve">1</t>
        </is>
      </c>
      <c r="H254" s="8" t="n">
        <v>320</v>
      </c>
      <c r="I254" s="23" t="n" hidden="false">
        <v>199.59</v>
      </c>
      <c r="J254" s="19" t="n" hidden="false">
        <v/>
      </c>
      <c r="K254" s="19" t="n" hidden="false">
        <f>I254+J254</f>
        <v>199.59</v>
      </c>
      <c r="L254" s="19" t="n" hidden="false">
        <f>ROUND(H254*I254,2)</f>
        <v>63868.8</v>
      </c>
      <c r="M254" s="19" t="n" hidden="false">
        <v/>
      </c>
      <c r="N254" s="19" t="n" hidden="false">
        <f>L254+M254</f>
        <v>63868.8</v>
      </c>
    </row>
    <row r="255" customFormat="false" hidden="false" outlineLevel="0" collapsed="false">
      <c r="A255" s="18" t="inlineStr">
        <is>
          <t xml:space="preserve">1.1.1.2.1.1.3.3.4</t>
        </is>
      </c>
      <c r="B255" s="18" t="inlineStr">
        <is>
          <t xml:space="preserve"/>
        </is>
      </c>
      <c r="C255" s="22" t="inlineStr">
        <is>
          <t xml:space="preserve">Кабель силовой ВВГнг(A)-LSLTx 3х2,5мм2, 1000В</t>
        </is>
      </c>
      <c r="D255" s="7" t="inlineStr">
        <is>
          <t xml:space="preserve"/>
        </is>
      </c>
      <c r="E255" s="7" t="inlineStr">
        <is>
          <t xml:space="preserve"/>
        </is>
      </c>
      <c r="F255" s="7" t="inlineStr">
        <is>
          <t xml:space="preserve">М</t>
        </is>
      </c>
      <c r="G255" s="7" t="inlineStr">
        <is>
          <t xml:space="preserve">1</t>
        </is>
      </c>
      <c r="H255" s="8" t="n">
        <v>8060</v>
      </c>
      <c r="I255" s="20" t="n" hidden="false">
        <v>88.3</v>
      </c>
      <c r="J255" s="19" t="n" hidden="false">
        <v/>
      </c>
      <c r="K255" s="19" t="n" hidden="false">
        <f>I255+J255</f>
        <v>88.3</v>
      </c>
      <c r="L255" s="19" t="n" hidden="false">
        <f>ROUND(H255*I255,2)</f>
        <v>711698</v>
      </c>
      <c r="M255" s="19" t="n" hidden="false">
        <v/>
      </c>
      <c r="N255" s="19" t="n" hidden="false">
        <f>L255+M255</f>
        <v>711698</v>
      </c>
    </row>
    <row r="256" customFormat="false" hidden="false" outlineLevel="0" collapsed="false">
      <c r="A256" s="18" t="inlineStr">
        <is>
          <t xml:space="preserve">1.1.1.2.1.1.3.3.5</t>
        </is>
      </c>
      <c r="B256" s="18" t="inlineStr">
        <is>
          <t xml:space="preserve"/>
        </is>
      </c>
      <c r="C256" s="22" t="inlineStr">
        <is>
          <t xml:space="preserve">Кабель силовой ВВГнг(A)-LSLTx 3х4мм2, 1000В</t>
        </is>
      </c>
      <c r="D256" s="7" t="inlineStr">
        <is>
          <t xml:space="preserve"/>
        </is>
      </c>
      <c r="E256" s="7" t="inlineStr">
        <is>
          <t xml:space="preserve"/>
        </is>
      </c>
      <c r="F256" s="7" t="inlineStr">
        <is>
          <t xml:space="preserve">М</t>
        </is>
      </c>
      <c r="G256" s="7" t="inlineStr">
        <is>
          <t xml:space="preserve">1</t>
        </is>
      </c>
      <c r="H256" s="8" t="n">
        <v>1410</v>
      </c>
      <c r="I256" s="20" t="n" hidden="false">
        <v>183</v>
      </c>
      <c r="J256" s="19" t="n" hidden="false">
        <v/>
      </c>
      <c r="K256" s="19" t="n" hidden="false">
        <f>I256+J256</f>
        <v>183</v>
      </c>
      <c r="L256" s="19" t="n" hidden="false">
        <f>ROUND(H256*I256,2)</f>
        <v>258030</v>
      </c>
      <c r="M256" s="19" t="n" hidden="false">
        <v/>
      </c>
      <c r="N256" s="19" t="n" hidden="false">
        <f>L256+M256</f>
        <v>258030</v>
      </c>
    </row>
    <row r="257" customFormat="false" hidden="false" outlineLevel="0" collapsed="false">
      <c r="A257" s="18" t="inlineStr">
        <is>
          <t xml:space="preserve">1.1.1.2.1.1.3.3.6</t>
        </is>
      </c>
      <c r="B257" s="18" t="inlineStr">
        <is>
          <t xml:space="preserve"/>
        </is>
      </c>
      <c r="C257" s="22" t="inlineStr">
        <is>
          <t xml:space="preserve">Кабель силовой ВВГнг(A)-LSLTx 3х6мм2, 660В</t>
        </is>
      </c>
      <c r="D257" s="7" t="inlineStr">
        <is>
          <t xml:space="preserve"/>
        </is>
      </c>
      <c r="E257" s="7" t="inlineStr">
        <is>
          <t xml:space="preserve"/>
        </is>
      </c>
      <c r="F257" s="7" t="inlineStr">
        <is>
          <t xml:space="preserve">М</t>
        </is>
      </c>
      <c r="G257" s="7" t="inlineStr">
        <is>
          <t xml:space="preserve">1</t>
        </is>
      </c>
      <c r="H257" s="8" t="n">
        <v>1400</v>
      </c>
      <c r="I257" s="23" t="n" hidden="false">
        <v>193.4</v>
      </c>
      <c r="J257" s="19" t="n" hidden="false">
        <v/>
      </c>
      <c r="K257" s="19" t="n" hidden="false">
        <f>I257+J257</f>
        <v>193.4</v>
      </c>
      <c r="L257" s="19" t="n" hidden="false">
        <f>ROUND(H257*I257,2)</f>
        <v>270760</v>
      </c>
      <c r="M257" s="19" t="n" hidden="false">
        <v/>
      </c>
      <c r="N257" s="19" t="n" hidden="false">
        <f>L257+M257</f>
        <v>270760</v>
      </c>
    </row>
    <row r="258" customFormat="false" hidden="false" outlineLevel="0" collapsed="false">
      <c r="A258" s="18" t="inlineStr">
        <is>
          <t xml:space="preserve">1.1.1.2.1.1.3.4</t>
        </is>
      </c>
      <c r="B258" s="18" t="inlineStr">
        <is>
          <t xml:space="preserve"/>
        </is>
      </c>
      <c r="C258" s="18" t="inlineStr">
        <is>
          <t xml:space="preserve">Затяжка кабеля, провода в трубу / 18-39 мм</t>
        </is>
      </c>
      <c r="D258" s="7" t="inlineStr">
        <is>
          <t xml:space="preserve">ЭМ
Поставщики: ООО "Богословский кабельный завод", Акционерное общество "Электрокабель" Кольчугинский завод"</t>
        </is>
      </c>
      <c r="E258" s="7" t="inlineStr">
        <is>
          <t xml:space="preserve">Выгружается из БО по объектам BIM-КЦ</t>
        </is>
      </c>
      <c r="F258" s="7" t="inlineStr">
        <is>
          <t xml:space="preserve">ПОГ М</t>
        </is>
      </c>
      <c r="G258" s="7" t="inlineStr">
        <is>
          <t xml:space="preserve">1</t>
        </is>
      </c>
      <c r="H258" s="8" t="n">
        <v>3625</v>
      </c>
      <c r="I258" s="19" t="n" hidden="false">
        <f>ROUND((L259+L260+L261+L262+L263)/H258,2)</f>
        <v>234</v>
      </c>
      <c r="J258" s="20" t="n" hidden="false">
        <v>450</v>
      </c>
      <c r="K258" s="19" t="n" hidden="false">
        <f>I258+J258</f>
        <v>684</v>
      </c>
      <c r="L258" s="19" t="n" hidden="false">
        <f>ROUND(H258*I258,2)</f>
        <v>848250</v>
      </c>
      <c r="M258" s="19" t="n" hidden="false">
        <f>ROUND(H258*J258,2)</f>
        <v>1631250</v>
      </c>
      <c r="N258" s="19" t="n" hidden="false">
        <f>L258+M258</f>
        <v>2479500</v>
      </c>
    </row>
    <row r="259" customFormat="false" hidden="false" outlineLevel="0" collapsed="false">
      <c r="A259" s="18" t="inlineStr">
        <is>
          <t xml:space="preserve">1.1.1.2.1.1.3.4.1</t>
        </is>
      </c>
      <c r="B259" s="18" t="inlineStr">
        <is>
          <t xml:space="preserve"/>
        </is>
      </c>
      <c r="C259" s="22" t="inlineStr">
        <is>
          <t xml:space="preserve">Кабель силовой_ (Будет удален с 01.01.2024г.) / ВВГнг-(А)-LS / 3х10 мм</t>
        </is>
      </c>
      <c r="D259" s="7" t="inlineStr">
        <is>
          <t xml:space="preserve">LSLTx</t>
        </is>
      </c>
      <c r="E259" s="7" t="inlineStr">
        <is>
          <t xml:space="preserve"/>
        </is>
      </c>
      <c r="F259" s="7" t="inlineStr">
        <is>
          <t xml:space="preserve">ПОГ М</t>
        </is>
      </c>
      <c r="G259" s="7" t="inlineStr">
        <is>
          <t xml:space="preserve">1</t>
        </is>
      </c>
      <c r="H259" s="8" t="n">
        <v>755</v>
      </c>
      <c r="I259" s="23" t="n" hidden="false">
        <v>314.21</v>
      </c>
      <c r="J259" s="19" t="n" hidden="false">
        <v/>
      </c>
      <c r="K259" s="19" t="n" hidden="false">
        <f>I259+J259</f>
        <v>314.21</v>
      </c>
      <c r="L259" s="19" t="n" hidden="false">
        <f>ROUND(H259*I259,2)</f>
        <v>237228.55</v>
      </c>
      <c r="M259" s="19" t="n" hidden="false">
        <v/>
      </c>
      <c r="N259" s="19" t="n" hidden="false">
        <f>L259+M259</f>
        <v>237228.55</v>
      </c>
    </row>
    <row r="260" customFormat="false" hidden="false" outlineLevel="0" collapsed="false">
      <c r="A260" s="18" t="inlineStr">
        <is>
          <t xml:space="preserve">1.1.1.2.1.1.3.4.2</t>
        </is>
      </c>
      <c r="B260" s="18" t="inlineStr">
        <is>
          <t xml:space="preserve"/>
        </is>
      </c>
      <c r="C260" s="22" t="inlineStr">
        <is>
          <t xml:space="preserve">Кабель силовой ВВГнг(A)-FRLS 3х6мм2, 660В</t>
        </is>
      </c>
      <c r="D260" s="7" t="inlineStr">
        <is>
          <t xml:space="preserve">FRLSLTx</t>
        </is>
      </c>
      <c r="E260" s="7" t="inlineStr">
        <is>
          <t xml:space="preserve"/>
        </is>
      </c>
      <c r="F260" s="7" t="inlineStr">
        <is>
          <t xml:space="preserve">М</t>
        </is>
      </c>
      <c r="G260" s="7" t="inlineStr">
        <is>
          <t xml:space="preserve">1</t>
        </is>
      </c>
      <c r="H260" s="8" t="n">
        <v>320</v>
      </c>
      <c r="I260" s="23" t="n" hidden="false">
        <v>183.71</v>
      </c>
      <c r="J260" s="19" t="n" hidden="false">
        <v/>
      </c>
      <c r="K260" s="19" t="n" hidden="false">
        <f>I260+J260</f>
        <v>183.71</v>
      </c>
      <c r="L260" s="19" t="n" hidden="false">
        <f>ROUND(H260*I260,2)</f>
        <v>58787.2</v>
      </c>
      <c r="M260" s="19" t="n" hidden="false">
        <v/>
      </c>
      <c r="N260" s="19" t="n" hidden="false">
        <f>L260+M260</f>
        <v>58787.2</v>
      </c>
    </row>
    <row r="261" customFormat="false" hidden="false" outlineLevel="0" collapsed="false">
      <c r="A261" s="18" t="inlineStr">
        <is>
          <t xml:space="preserve">1.1.1.2.1.1.3.4.3</t>
        </is>
      </c>
      <c r="B261" s="18" t="inlineStr">
        <is>
          <t xml:space="preserve"/>
        </is>
      </c>
      <c r="C261" s="22" t="inlineStr">
        <is>
          <t xml:space="preserve">Кабель силовой ВВГнг(A)-FRLSLTx 5х4мм2, 660В</t>
        </is>
      </c>
      <c r="D261" s="7" t="inlineStr">
        <is>
          <t xml:space="preserve"/>
        </is>
      </c>
      <c r="E261" s="7" t="inlineStr">
        <is>
          <t xml:space="preserve"/>
        </is>
      </c>
      <c r="F261" s="7" t="inlineStr">
        <is>
          <t xml:space="preserve">М</t>
        </is>
      </c>
      <c r="G261" s="7" t="inlineStr">
        <is>
          <t xml:space="preserve">1</t>
        </is>
      </c>
      <c r="H261" s="8" t="n">
        <v>840</v>
      </c>
      <c r="I261" s="23" t="n" hidden="false">
        <v>140.79</v>
      </c>
      <c r="J261" s="19" t="n" hidden="false">
        <v/>
      </c>
      <c r="K261" s="19" t="n" hidden="false">
        <f>I261+J261</f>
        <v>140.79</v>
      </c>
      <c r="L261" s="19" t="n" hidden="false">
        <f>ROUND(H261*I261,2)</f>
        <v>118263.6</v>
      </c>
      <c r="M261" s="19" t="n" hidden="false">
        <v/>
      </c>
      <c r="N261" s="19" t="n" hidden="false">
        <f>L261+M261</f>
        <v>118263.6</v>
      </c>
    </row>
    <row r="262" customFormat="false" hidden="false" outlineLevel="0" collapsed="false">
      <c r="A262" s="18" t="inlineStr">
        <is>
          <t xml:space="preserve">1.1.1.2.1.1.3.4.4</t>
        </is>
      </c>
      <c r="B262" s="18" t="inlineStr">
        <is>
          <t xml:space="preserve"/>
        </is>
      </c>
      <c r="C262" s="22" t="inlineStr">
        <is>
          <t xml:space="preserve">Кабель силовой ВВГнг(A)-FRLSLTx 5х6мм2, 660В</t>
        </is>
      </c>
      <c r="D262" s="7" t="inlineStr">
        <is>
          <t xml:space="preserve"/>
        </is>
      </c>
      <c r="E262" s="7" t="inlineStr">
        <is>
          <t xml:space="preserve"/>
        </is>
      </c>
      <c r="F262" s="7" t="inlineStr">
        <is>
          <t xml:space="preserve">М</t>
        </is>
      </c>
      <c r="G262" s="7" t="inlineStr">
        <is>
          <t xml:space="preserve">1</t>
        </is>
      </c>
      <c r="H262" s="8" t="n">
        <v>700</v>
      </c>
      <c r="I262" s="23" t="n" hidden="false">
        <v>341.61</v>
      </c>
      <c r="J262" s="19" t="n" hidden="false">
        <v/>
      </c>
      <c r="K262" s="19" t="n" hidden="false">
        <f>I262+J262</f>
        <v>341.61</v>
      </c>
      <c r="L262" s="19" t="n" hidden="false">
        <f>ROUND(H262*I262,2)</f>
        <v>239127</v>
      </c>
      <c r="M262" s="19" t="n" hidden="false">
        <v/>
      </c>
      <c r="N262" s="19" t="n" hidden="false">
        <f>L262+M262</f>
        <v>239127</v>
      </c>
    </row>
    <row r="263" customFormat="false" hidden="false" outlineLevel="0" collapsed="false">
      <c r="A263" s="18" t="inlineStr">
        <is>
          <t xml:space="preserve">1.1.1.2.1.1.3.4.5</t>
        </is>
      </c>
      <c r="B263" s="18" t="inlineStr">
        <is>
          <t xml:space="preserve"/>
        </is>
      </c>
      <c r="C263" s="22" t="inlineStr">
        <is>
          <t xml:space="preserve">Кабель силовой ВВГнг(A)-LSLTx 5х4мм2, 660В</t>
        </is>
      </c>
      <c r="D263" s="7" t="inlineStr">
        <is>
          <t xml:space="preserve"/>
        </is>
      </c>
      <c r="E263" s="7" t="inlineStr">
        <is>
          <t xml:space="preserve"/>
        </is>
      </c>
      <c r="F263" s="7" t="inlineStr">
        <is>
          <t xml:space="preserve">М</t>
        </is>
      </c>
      <c r="G263" s="7" t="inlineStr">
        <is>
          <t xml:space="preserve">1</t>
        </is>
      </c>
      <c r="H263" s="8" t="n">
        <v>1010</v>
      </c>
      <c r="I263" s="23" t="n" hidden="false">
        <v>192.91</v>
      </c>
      <c r="J263" s="19" t="n" hidden="false">
        <v/>
      </c>
      <c r="K263" s="19" t="n" hidden="false">
        <f>I263+J263</f>
        <v>192.91</v>
      </c>
      <c r="L263" s="19" t="n" hidden="false">
        <f>ROUND(H263*I263,2)</f>
        <v>194839.1</v>
      </c>
      <c r="M263" s="19" t="n" hidden="false">
        <v/>
      </c>
      <c r="N263" s="19" t="n" hidden="false">
        <f>L263+M263</f>
        <v>194839.1</v>
      </c>
    </row>
    <row r="264" customFormat="false" hidden="false" outlineLevel="0" collapsed="false">
      <c r="A264" s="18" t="inlineStr">
        <is>
          <t xml:space="preserve">1.1.1.2.1.1.3.5</t>
        </is>
      </c>
      <c r="B264" s="18" t="inlineStr">
        <is>
          <t xml:space="preserve"/>
        </is>
      </c>
      <c r="C264" s="18" t="inlineStr">
        <is>
          <t xml:space="preserve">Затяжка кабеля, провода в трубу / 40-69 мм</t>
        </is>
      </c>
      <c r="D264" s="7" t="inlineStr">
        <is>
          <t xml:space="preserve">ЭМ
Поставщики: ООО "Богословский кабельный завод", Акционерное общество "Электрокабель" Кольчугинский завод"</t>
        </is>
      </c>
      <c r="E264" s="7" t="inlineStr">
        <is>
          <t xml:space="preserve">Выгружается из БО по объектам BIM-КЦ</t>
        </is>
      </c>
      <c r="F264" s="7" t="inlineStr">
        <is>
          <t xml:space="preserve">ПОГ М</t>
        </is>
      </c>
      <c r="G264" s="7" t="inlineStr">
        <is>
          <t xml:space="preserve">1</t>
        </is>
      </c>
      <c r="H264" s="8" t="n">
        <v>20</v>
      </c>
      <c r="I264" s="19" t="n" hidden="false">
        <f>ROUND((L265)/H264,2)</f>
        <v>733</v>
      </c>
      <c r="J264" s="20" t="n" hidden="false">
        <v>550</v>
      </c>
      <c r="K264" s="19" t="n" hidden="false">
        <f>I264+J264</f>
        <v>1283</v>
      </c>
      <c r="L264" s="19" t="n" hidden="false">
        <f>ROUND(H264*I264,2)</f>
        <v>14660</v>
      </c>
      <c r="M264" s="19" t="n" hidden="false">
        <f>ROUND(H264*J264,2)</f>
        <v>11000</v>
      </c>
      <c r="N264" s="19" t="n" hidden="false">
        <f>L264+M264</f>
        <v>25660</v>
      </c>
    </row>
    <row r="265" customFormat="false" hidden="false" outlineLevel="0" collapsed="false">
      <c r="A265" s="18" t="inlineStr">
        <is>
          <t xml:space="preserve">1.1.1.2.1.1.3.5.1</t>
        </is>
      </c>
      <c r="B265" s="18" t="inlineStr">
        <is>
          <t xml:space="preserve"/>
        </is>
      </c>
      <c r="C265" s="22" t="inlineStr">
        <is>
          <t xml:space="preserve">Кабель силовой ВВГнг(A)-LSLTx 5х10мм2, 1000В</t>
        </is>
      </c>
      <c r="D265" s="7" t="inlineStr">
        <is>
          <t xml:space="preserve"/>
        </is>
      </c>
      <c r="E265" s="7" t="inlineStr">
        <is>
          <t xml:space="preserve"/>
        </is>
      </c>
      <c r="F265" s="7" t="inlineStr">
        <is>
          <t xml:space="preserve">М</t>
        </is>
      </c>
      <c r="G265" s="7" t="inlineStr">
        <is>
          <t xml:space="preserve">1</t>
        </is>
      </c>
      <c r="H265" s="8" t="n">
        <v>20</v>
      </c>
      <c r="I265" s="20" t="n" hidden="false">
        <v>733</v>
      </c>
      <c r="J265" s="19" t="n" hidden="false">
        <v/>
      </c>
      <c r="K265" s="19" t="n" hidden="false">
        <f>I265+J265</f>
        <v>733</v>
      </c>
      <c r="L265" s="19" t="n" hidden="false">
        <f>ROUND(H265*I265,2)</f>
        <v>14660</v>
      </c>
      <c r="M265" s="19" t="n" hidden="false">
        <v/>
      </c>
      <c r="N265" s="19" t="n" hidden="false">
        <f>L265+M265</f>
        <v>14660</v>
      </c>
    </row>
    <row r="266" customFormat="false" hidden="false" outlineLevel="0" collapsed="false">
      <c r="A266" s="18" t="inlineStr">
        <is>
          <t xml:space="preserve">1.1.1.2.1.1.3.6</t>
        </is>
      </c>
      <c r="B266" s="18" t="inlineStr">
        <is>
          <t xml:space="preserve"/>
        </is>
      </c>
      <c r="C266" s="18" t="inlineStr">
        <is>
          <t xml:space="preserve">Прокладка кабеля, провода в лотке, металлоконструкциях / 1,5-6 мм</t>
        </is>
      </c>
      <c r="D266" s="7" t="inlineStr">
        <is>
          <t xml:space="preserve">ЭО
Поставщики: ООО "Богословский кабельный завод", Акционерное общество "Электрокабель" Кольчугинский завод"</t>
        </is>
      </c>
      <c r="E266" s="7" t="inlineStr">
        <is>
          <t xml:space="preserve">Выгружается из БО по объектам BIM-КЦ</t>
        </is>
      </c>
      <c r="F266" s="7" t="inlineStr">
        <is>
          <t xml:space="preserve">М</t>
        </is>
      </c>
      <c r="G266" s="7" t="inlineStr">
        <is>
          <t xml:space="preserve">1</t>
        </is>
      </c>
      <c r="H266" s="8" t="n">
        <v>1810</v>
      </c>
      <c r="I266" s="19" t="n" hidden="false">
        <f>ROUND((L267+L268)/H266,2)</f>
        <v>70.65</v>
      </c>
      <c r="J266" s="20" t="n" hidden="false">
        <v>235</v>
      </c>
      <c r="K266" s="19" t="n" hidden="false">
        <f>I266+J266</f>
        <v>305.65</v>
      </c>
      <c r="L266" s="19" t="n" hidden="false">
        <f>ROUND(H266*I266,2)</f>
        <v>127876.5</v>
      </c>
      <c r="M266" s="19" t="n" hidden="false">
        <f>ROUND(H266*J266,2)</f>
        <v>425350</v>
      </c>
      <c r="N266" s="19" t="n" hidden="false">
        <f>L266+M266</f>
        <v>553226.5</v>
      </c>
    </row>
    <row r="267" customFormat="false" hidden="false" outlineLevel="0" collapsed="false">
      <c r="A267" s="18" t="inlineStr">
        <is>
          <t xml:space="preserve">1.1.1.2.1.1.3.6.1</t>
        </is>
      </c>
      <c r="B267" s="18" t="inlineStr">
        <is>
          <t xml:space="preserve"/>
        </is>
      </c>
      <c r="C267" s="22" t="inlineStr">
        <is>
          <t xml:space="preserve">Кабель силовой ВВГнг(A)-FRLSLTx 3х1,5мм2, 660В</t>
        </is>
      </c>
      <c r="D267" s="7" t="inlineStr">
        <is>
          <t xml:space="preserve"/>
        </is>
      </c>
      <c r="E267" s="7" t="inlineStr">
        <is>
          <t xml:space="preserve"/>
        </is>
      </c>
      <c r="F267" s="7" t="inlineStr">
        <is>
          <t xml:space="preserve">М</t>
        </is>
      </c>
      <c r="G267" s="7" t="inlineStr">
        <is>
          <t xml:space="preserve">1</t>
        </is>
      </c>
      <c r="H267" s="8" t="n">
        <v>1600</v>
      </c>
      <c r="I267" s="23" t="n" hidden="false">
        <v>72.23</v>
      </c>
      <c r="J267" s="19" t="n" hidden="false">
        <v/>
      </c>
      <c r="K267" s="19" t="n" hidden="false">
        <f>I267+J267</f>
        <v>72.23</v>
      </c>
      <c r="L267" s="19" t="n" hidden="false">
        <f>ROUND(H267*I267,2)</f>
        <v>115568</v>
      </c>
      <c r="M267" s="19" t="n" hidden="false">
        <v/>
      </c>
      <c r="N267" s="19" t="n" hidden="false">
        <f>L267+M267</f>
        <v>115568</v>
      </c>
    </row>
    <row r="268" customFormat="false" hidden="false" outlineLevel="0" collapsed="false">
      <c r="A268" s="18" t="inlineStr">
        <is>
          <t xml:space="preserve">1.1.1.2.1.1.3.6.2</t>
        </is>
      </c>
      <c r="B268" s="18" t="inlineStr">
        <is>
          <t xml:space="preserve"/>
        </is>
      </c>
      <c r="C268" s="22" t="inlineStr">
        <is>
          <t xml:space="preserve">Кабель силовой ВВГнг(A)-LSLTx 3х1,5мм2, 660В</t>
        </is>
      </c>
      <c r="D268" s="7" t="inlineStr">
        <is>
          <t xml:space="preserve"/>
        </is>
      </c>
      <c r="E268" s="7" t="inlineStr">
        <is>
          <t xml:space="preserve"/>
        </is>
      </c>
      <c r="F268" s="7" t="inlineStr">
        <is>
          <t xml:space="preserve">М</t>
        </is>
      </c>
      <c r="G268" s="7" t="inlineStr">
        <is>
          <t xml:space="preserve">1</t>
        </is>
      </c>
      <c r="H268" s="8" t="n">
        <v>210</v>
      </c>
      <c r="I268" s="23" t="n" hidden="false">
        <v>58.61</v>
      </c>
      <c r="J268" s="19" t="n" hidden="false">
        <v/>
      </c>
      <c r="K268" s="19" t="n" hidden="false">
        <f>I268+J268</f>
        <v>58.61</v>
      </c>
      <c r="L268" s="19" t="n" hidden="false">
        <f>ROUND(H268*I268,2)</f>
        <v>12308.1</v>
      </c>
      <c r="M268" s="19" t="n" hidden="false">
        <v/>
      </c>
      <c r="N268" s="19" t="n" hidden="false">
        <f>L268+M268</f>
        <v>12308.1</v>
      </c>
    </row>
    <row r="269" customFormat="false" hidden="false" outlineLevel="0" collapsed="false">
      <c r="A269" s="18" t="inlineStr">
        <is>
          <t xml:space="preserve">1.1.1.2.1.1.3.7</t>
        </is>
      </c>
      <c r="B269" s="18" t="inlineStr">
        <is>
          <t xml:space="preserve"/>
        </is>
      </c>
      <c r="C269" s="18" t="inlineStr">
        <is>
          <t xml:space="preserve">Прокладка кабеля, провода в лотке, металлоконструкциях / 7-17 мм</t>
        </is>
      </c>
      <c r="D269" s="7" t="inlineStr">
        <is>
          <t xml:space="preserve">ЭО
Поставщики: ООО "Богословский кабельный завод", Акционерное общество "Электрокабель" Кольчугинский завод"</t>
        </is>
      </c>
      <c r="E269" s="7" t="inlineStr">
        <is>
          <t xml:space="preserve">Выгружается из БО по объектам BIM-КЦ</t>
        </is>
      </c>
      <c r="F269" s="7" t="inlineStr">
        <is>
          <t xml:space="preserve">М</t>
        </is>
      </c>
      <c r="G269" s="7" t="inlineStr">
        <is>
          <t xml:space="preserve">1</t>
        </is>
      </c>
      <c r="H269" s="8" t="n">
        <v>1775</v>
      </c>
      <c r="I269" s="19" t="n" hidden="false">
        <f>ROUND((L270+L271)/H269,2)</f>
        <v>71.1</v>
      </c>
      <c r="J269" s="20" t="n" hidden="false">
        <v>290</v>
      </c>
      <c r="K269" s="19" t="n" hidden="false">
        <f>I269+J269</f>
        <v>361.1</v>
      </c>
      <c r="L269" s="19" t="n" hidden="false">
        <f>ROUND(H269*I269,2)</f>
        <v>126202.5</v>
      </c>
      <c r="M269" s="19" t="n" hidden="false">
        <f>ROUND(H269*J269,2)</f>
        <v>514750</v>
      </c>
      <c r="N269" s="19" t="n" hidden="false">
        <f>L269+M269</f>
        <v>640952.5</v>
      </c>
    </row>
    <row r="270" customFormat="false" hidden="false" outlineLevel="0" collapsed="false">
      <c r="A270" s="18" t="inlineStr">
        <is>
          <t xml:space="preserve">1.1.1.2.1.1.3.7.1</t>
        </is>
      </c>
      <c r="B270" s="18" t="inlineStr">
        <is>
          <t xml:space="preserve"/>
        </is>
      </c>
      <c r="C270" s="22" t="inlineStr">
        <is>
          <t xml:space="preserve">Кабель силовой ВВГнг(A)-FRLSLTx 3х2,5мм2, 660В</t>
        </is>
      </c>
      <c r="D270" s="7" t="inlineStr">
        <is>
          <t xml:space="preserve"/>
        </is>
      </c>
      <c r="E270" s="7" t="inlineStr">
        <is>
          <t xml:space="preserve"/>
        </is>
      </c>
      <c r="F270" s="7" t="inlineStr">
        <is>
          <t xml:space="preserve">М</t>
        </is>
      </c>
      <c r="G270" s="7" t="inlineStr">
        <is>
          <t xml:space="preserve">1</t>
        </is>
      </c>
      <c r="H270" s="8" t="n">
        <v>245</v>
      </c>
      <c r="I270" s="23" t="n" hidden="false">
        <v>98.31</v>
      </c>
      <c r="J270" s="19" t="n" hidden="false">
        <v/>
      </c>
      <c r="K270" s="19" t="n" hidden="false">
        <f>I270+J270</f>
        <v>98.31</v>
      </c>
      <c r="L270" s="19" t="n" hidden="false">
        <f>ROUND(H270*I270,2)</f>
        <v>24085.95</v>
      </c>
      <c r="M270" s="19" t="n" hidden="false">
        <v/>
      </c>
      <c r="N270" s="19" t="n" hidden="false">
        <f>L270+M270</f>
        <v>24085.95</v>
      </c>
    </row>
    <row r="271" customFormat="false" hidden="false" outlineLevel="0" collapsed="false">
      <c r="A271" s="18" t="inlineStr">
        <is>
          <t xml:space="preserve">1.1.1.2.1.1.3.7.2</t>
        </is>
      </c>
      <c r="B271" s="18" t="inlineStr">
        <is>
          <t xml:space="preserve"/>
        </is>
      </c>
      <c r="C271" s="22" t="inlineStr">
        <is>
          <t xml:space="preserve">Кабель силовой ВВГнг(A)-LSLTx 3х2,5мм2, 660В</t>
        </is>
      </c>
      <c r="D271" s="7" t="inlineStr">
        <is>
          <t xml:space="preserve"/>
        </is>
      </c>
      <c r="E271" s="7" t="inlineStr">
        <is>
          <t xml:space="preserve"/>
        </is>
      </c>
      <c r="F271" s="7" t="inlineStr">
        <is>
          <t xml:space="preserve">М</t>
        </is>
      </c>
      <c r="G271" s="7" t="inlineStr">
        <is>
          <t xml:space="preserve">1</t>
        </is>
      </c>
      <c r="H271" s="8" t="n">
        <v>1530</v>
      </c>
      <c r="I271" s="23" t="n" hidden="false">
        <v>66.74</v>
      </c>
      <c r="J271" s="19" t="n" hidden="false">
        <v/>
      </c>
      <c r="K271" s="19" t="n" hidden="false">
        <f>I271+J271</f>
        <v>66.74</v>
      </c>
      <c r="L271" s="19" t="n" hidden="false">
        <f>ROUND(H271*I271,2)</f>
        <v>102112.2</v>
      </c>
      <c r="M271" s="19" t="n" hidden="false">
        <v/>
      </c>
      <c r="N271" s="19" t="n" hidden="false">
        <f>L271+M271</f>
        <v>102112.2</v>
      </c>
    </row>
    <row r="272" customFormat="false" hidden="false" outlineLevel="0" collapsed="false">
      <c r="A272" s="18" t="inlineStr">
        <is>
          <t xml:space="preserve">1.1.1.2.1.1.3.8</t>
        </is>
      </c>
      <c r="B272" s="18" t="inlineStr">
        <is>
          <t xml:space="preserve"/>
        </is>
      </c>
      <c r="C272" s="18" t="inlineStr">
        <is>
          <t xml:space="preserve">Прокладка кабеля, провода в лотке, металлоконструкциях / 70-124 мм</t>
        </is>
      </c>
      <c r="D272" s="7" t="inlineStr">
        <is>
          <t xml:space="preserve">ЭМ
Поставщики: ООО "Богословский кабельный завод", Акционерное общество "Электрокабель" Кольчугинский завод"</t>
        </is>
      </c>
      <c r="E272" s="7" t="inlineStr">
        <is>
          <t xml:space="preserve">Выгружается из БО по объектам BIM-КЦ</t>
        </is>
      </c>
      <c r="F272" s="7" t="inlineStr">
        <is>
          <t xml:space="preserve">М</t>
        </is>
      </c>
      <c r="G272" s="7" t="inlineStr">
        <is>
          <t xml:space="preserve">1</t>
        </is>
      </c>
      <c r="H272" s="8" t="n">
        <v>350</v>
      </c>
      <c r="I272" s="19" t="n" hidden="false">
        <f>ROUND((L273)/H272,2)</f>
        <v>907.23</v>
      </c>
      <c r="J272" s="20" t="n" hidden="false">
        <v>700</v>
      </c>
      <c r="K272" s="19" t="n" hidden="false">
        <f>I272+J272</f>
        <v>1607.23</v>
      </c>
      <c r="L272" s="19" t="n" hidden="false">
        <f>ROUND(H272*I272,2)</f>
        <v>317530.5</v>
      </c>
      <c r="M272" s="19" t="n" hidden="false">
        <f>ROUND(H272*J272,2)</f>
        <v>245000</v>
      </c>
      <c r="N272" s="19" t="n" hidden="false">
        <f>L272+M272</f>
        <v>562530.5</v>
      </c>
    </row>
    <row r="273" customFormat="false" hidden="false" outlineLevel="0" collapsed="false">
      <c r="A273" s="18" t="inlineStr">
        <is>
          <t xml:space="preserve">1.1.1.2.1.1.3.8.1</t>
        </is>
      </c>
      <c r="B273" s="18" t="inlineStr">
        <is>
          <t xml:space="preserve"/>
        </is>
      </c>
      <c r="C273" s="22" t="inlineStr">
        <is>
          <t xml:space="preserve">Кабель силовой ВВГнг(A)-LSLTx 5х16мм2, 660В</t>
        </is>
      </c>
      <c r="D273" s="7" t="inlineStr">
        <is>
          <t xml:space="preserve"/>
        </is>
      </c>
      <c r="E273" s="7" t="inlineStr">
        <is>
          <t xml:space="preserve"/>
        </is>
      </c>
      <c r="F273" s="7" t="inlineStr">
        <is>
          <t xml:space="preserve">М</t>
        </is>
      </c>
      <c r="G273" s="7" t="inlineStr">
        <is>
          <t xml:space="preserve">1</t>
        </is>
      </c>
      <c r="H273" s="8" t="n">
        <v>350</v>
      </c>
      <c r="I273" s="23" t="n" hidden="false">
        <v>907.23</v>
      </c>
      <c r="J273" s="19" t="n" hidden="false">
        <v/>
      </c>
      <c r="K273" s="19" t="n" hidden="false">
        <f>I273+J273</f>
        <v>907.23</v>
      </c>
      <c r="L273" s="19" t="n" hidden="false">
        <f>ROUND(H273*I273,2)</f>
        <v>317530.5</v>
      </c>
      <c r="M273" s="19" t="n" hidden="false">
        <v/>
      </c>
      <c r="N273" s="19" t="n" hidden="false">
        <f>L273+M273</f>
        <v>317530.5</v>
      </c>
    </row>
    <row r="274" customFormat="false" hidden="false" outlineLevel="0" collapsed="false">
      <c r="A274" s="18" t="inlineStr">
        <is>
          <t xml:space="preserve">1.1.1.2.1.1.3.9</t>
        </is>
      </c>
      <c r="B274" s="18" t="inlineStr">
        <is>
          <t xml:space="preserve"/>
        </is>
      </c>
      <c r="C274" s="18" t="inlineStr">
        <is>
          <t xml:space="preserve">Прокладка кабеля, провода в лотке, металлоконструкциях / 125-249 мм</t>
        </is>
      </c>
      <c r="D274" s="7" t="inlineStr">
        <is>
          <t xml:space="preserve">ЭМ
Поставщики: ООО "Богословский кабельный завод", Акционерное общество "Электрокабель" Кольчугинский завод"</t>
        </is>
      </c>
      <c r="E274" s="7" t="inlineStr">
        <is>
          <t xml:space="preserve">Выгружается из БО по объектам BIM-КЦ</t>
        </is>
      </c>
      <c r="F274" s="7" t="inlineStr">
        <is>
          <t xml:space="preserve">М</t>
        </is>
      </c>
      <c r="G274" s="7" t="inlineStr">
        <is>
          <t xml:space="preserve">1</t>
        </is>
      </c>
      <c r="H274" s="8" t="n">
        <v>780</v>
      </c>
      <c r="I274" s="19" t="n" hidden="false">
        <f>ROUND((L275)/H274,2)</f>
        <v>1378.14</v>
      </c>
      <c r="J274" s="20" t="n" hidden="false">
        <v>700</v>
      </c>
      <c r="K274" s="19" t="n" hidden="false">
        <f>I274+J274</f>
        <v>2078.14</v>
      </c>
      <c r="L274" s="19" t="n" hidden="false">
        <f>ROUND(H274*I274,2)</f>
        <v>1074949.2</v>
      </c>
      <c r="M274" s="19" t="n" hidden="false">
        <f>ROUND(H274*J274,2)</f>
        <v>546000</v>
      </c>
      <c r="N274" s="19" t="n" hidden="false">
        <f>L274+M274</f>
        <v>1620949.2</v>
      </c>
    </row>
    <row r="275" customFormat="false" hidden="false" outlineLevel="0" collapsed="false">
      <c r="A275" s="18" t="inlineStr">
        <is>
          <t xml:space="preserve">1.1.1.2.1.1.3.9.1</t>
        </is>
      </c>
      <c r="B275" s="18" t="inlineStr">
        <is>
          <t xml:space="preserve"/>
        </is>
      </c>
      <c r="C275" s="22" t="inlineStr">
        <is>
          <t xml:space="preserve">Кабель силовой ВВГнг(A)-LSLTx 5х25мм2, 660В</t>
        </is>
      </c>
      <c r="D275" s="7" t="inlineStr">
        <is>
          <t xml:space="preserve"/>
        </is>
      </c>
      <c r="E275" s="7" t="inlineStr">
        <is>
          <t xml:space="preserve"/>
        </is>
      </c>
      <c r="F275" s="7" t="inlineStr">
        <is>
          <t xml:space="preserve">М</t>
        </is>
      </c>
      <c r="G275" s="7" t="inlineStr">
        <is>
          <t xml:space="preserve">1</t>
        </is>
      </c>
      <c r="H275" s="8" t="n">
        <v>780</v>
      </c>
      <c r="I275" s="23" t="n" hidden="false">
        <v>1378.14</v>
      </c>
      <c r="J275" s="19" t="n" hidden="false">
        <v/>
      </c>
      <c r="K275" s="19" t="n" hidden="false">
        <f>I275+J275</f>
        <v>1378.14</v>
      </c>
      <c r="L275" s="19" t="n" hidden="false">
        <f>ROUND(H275*I275,2)</f>
        <v>1074949.2</v>
      </c>
      <c r="M275" s="19" t="n" hidden="false">
        <v/>
      </c>
      <c r="N275" s="19" t="n" hidden="false">
        <f>L275+M275</f>
        <v>1074949.2</v>
      </c>
    </row>
    <row r="276" customFormat="false" hidden="false" outlineLevel="0" collapsed="false">
      <c r="A276" s="18" t="inlineStr">
        <is>
          <t xml:space="preserve">1.1.1.2.1.1.3.10</t>
        </is>
      </c>
      <c r="B276" s="18" t="inlineStr">
        <is>
          <t xml:space="preserve"/>
        </is>
      </c>
      <c r="C276" s="18" t="inlineStr">
        <is>
          <t xml:space="preserve">Прокладка кабеля, провода в лотке, металлоконструкциях / 700-1000 мм</t>
        </is>
      </c>
      <c r="D276" s="7" t="inlineStr">
        <is>
          <t xml:space="preserve">ЭМ
Поставщики: ООО "Богословский кабельный завод", Акционерное общество "Электрокабель" Кольчугинский завод"</t>
        </is>
      </c>
      <c r="E276" s="7" t="inlineStr">
        <is>
          <t xml:space="preserve">Выгружается из БО по объектам BIM-КЦ</t>
        </is>
      </c>
      <c r="F276" s="7" t="inlineStr">
        <is>
          <t xml:space="preserve">М</t>
        </is>
      </c>
      <c r="G276" s="7" t="inlineStr">
        <is>
          <t xml:space="preserve">1</t>
        </is>
      </c>
      <c r="H276" s="8" t="n">
        <v>20</v>
      </c>
      <c r="I276" s="19" t="n" hidden="false">
        <f>ROUND((L277)/H276,2)</f>
        <v>9947</v>
      </c>
      <c r="J276" s="20" t="n" hidden="false">
        <v>1100</v>
      </c>
      <c r="K276" s="19" t="n" hidden="false">
        <f>I276+J276</f>
        <v>11047</v>
      </c>
      <c r="L276" s="19" t="n" hidden="false">
        <f>ROUND(H276*I276,2)</f>
        <v>198940</v>
      </c>
      <c r="M276" s="19" t="n" hidden="false">
        <f>ROUND(H276*J276,2)</f>
        <v>22000</v>
      </c>
      <c r="N276" s="19" t="n" hidden="false">
        <f>L276+M276</f>
        <v>220940</v>
      </c>
    </row>
    <row r="277" customFormat="false" hidden="false" outlineLevel="0" collapsed="false">
      <c r="A277" s="18" t="inlineStr">
        <is>
          <t xml:space="preserve">1.1.1.2.1.1.3.10.1</t>
        </is>
      </c>
      <c r="B277" s="18" t="inlineStr">
        <is>
          <t xml:space="preserve"/>
        </is>
      </c>
      <c r="C277" s="22" t="inlineStr">
        <is>
          <t xml:space="preserve">Кабель силовой ВВГнг(A)-FRLS 5х185мм2, 1000В</t>
        </is>
      </c>
      <c r="D277" s="7" t="inlineStr">
        <is>
          <t xml:space="preserve">в спец прописан 240й, на схеме 185й  FRLSTLx</t>
        </is>
      </c>
      <c r="E277" s="7" t="inlineStr">
        <is>
          <t xml:space="preserve"/>
        </is>
      </c>
      <c r="F277" s="7" t="inlineStr">
        <is>
          <t xml:space="preserve">М</t>
        </is>
      </c>
      <c r="G277" s="7" t="inlineStr">
        <is>
          <t xml:space="preserve">1</t>
        </is>
      </c>
      <c r="H277" s="8" t="n">
        <v>20</v>
      </c>
      <c r="I277" s="20" t="n" hidden="false">
        <v>9947</v>
      </c>
      <c r="J277" s="19" t="n" hidden="false">
        <v/>
      </c>
      <c r="K277" s="19" t="n" hidden="false">
        <f>I277+J277</f>
        <v>9947</v>
      </c>
      <c r="L277" s="19" t="n" hidden="false">
        <f>ROUND(H277*I277,2)</f>
        <v>198940</v>
      </c>
      <c r="M277" s="19" t="n" hidden="false">
        <v/>
      </c>
      <c r="N277" s="19" t="n" hidden="false">
        <f>L277+M277</f>
        <v>198940</v>
      </c>
    </row>
    <row r="278" customFormat="false" hidden="false" outlineLevel="0" collapsed="false">
      <c r="A278" s="18" t="inlineStr">
        <is>
          <t xml:space="preserve">1.1.1.2.1.1.3.11</t>
        </is>
      </c>
      <c r="B278" s="18" t="inlineStr">
        <is>
          <t xml:space="preserve"/>
        </is>
      </c>
      <c r="C278" s="18" t="inlineStr">
        <is>
          <t xml:space="preserve">Монтаж трубы ПВХ, ПНД для кабеля / до 32мм</t>
        </is>
      </c>
      <c r="D278" s="7" t="inlineStr">
        <is>
          <t xml:space="preserve">ЭО</t>
        </is>
      </c>
      <c r="E278" s="7" t="inlineStr">
        <is>
          <t xml:space="preserve">Выгружается из БО по объектам BIM-КЦ</t>
        </is>
      </c>
      <c r="F278" s="7" t="inlineStr">
        <is>
          <t xml:space="preserve">ПОГ М</t>
        </is>
      </c>
      <c r="G278" s="7" t="inlineStr">
        <is>
          <t xml:space="preserve">1</t>
        </is>
      </c>
      <c r="H278" s="8" t="n">
        <v>3702</v>
      </c>
      <c r="I278" s="19" t="n" hidden="false">
        <f>ROUND((L279+L280+L281)/H278,2)</f>
        <v>43.93</v>
      </c>
      <c r="J278" s="20" t="n" hidden="false">
        <v>215</v>
      </c>
      <c r="K278" s="19" t="n" hidden="false">
        <f>I278+J278</f>
        <v>258.93</v>
      </c>
      <c r="L278" s="19" t="n" hidden="false">
        <f>ROUND(H278*I278,2)</f>
        <v>162628.86</v>
      </c>
      <c r="M278" s="19" t="n" hidden="false">
        <f>ROUND(H278*J278,2)</f>
        <v>795930</v>
      </c>
      <c r="N278" s="19" t="n" hidden="false">
        <f>L278+M278</f>
        <v>958558.86</v>
      </c>
    </row>
    <row r="279" customFormat="false" hidden="false" outlineLevel="0" collapsed="false">
      <c r="A279" s="18" t="inlineStr">
        <is>
          <t xml:space="preserve">1.1.1.2.1.1.3.11.1</t>
        </is>
      </c>
      <c r="B279" s="18" t="inlineStr">
        <is>
          <t xml:space="preserve"/>
        </is>
      </c>
      <c r="C279" s="22" t="inlineStr">
        <is>
          <t xml:space="preserve">Труба ПВХ гофрированная_ / FRHF легкая с протяжкой (TDM SQ0413-1020) / 20 мм</t>
        </is>
      </c>
      <c r="D279" s="7" t="inlineStr">
        <is>
          <t xml:space="preserve">Ф25 Экопласт</t>
        </is>
      </c>
      <c r="E279" s="7" t="inlineStr">
        <is>
          <t xml:space="preserve"/>
        </is>
      </c>
      <c r="F279" s="7" t="inlineStr">
        <is>
          <t xml:space="preserve">ПОГ М</t>
        </is>
      </c>
      <c r="G279" s="7" t="inlineStr">
        <is>
          <t xml:space="preserve">1</t>
        </is>
      </c>
      <c r="H279" s="8" t="n">
        <v>1325</v>
      </c>
      <c r="I279" s="20" t="n" hidden="false">
        <v>45</v>
      </c>
      <c r="J279" s="19" t="n" hidden="false">
        <v/>
      </c>
      <c r="K279" s="19" t="n" hidden="false">
        <f>I279+J279</f>
        <v>45</v>
      </c>
      <c r="L279" s="19" t="n" hidden="false">
        <f>ROUND(H279*I279,2)</f>
        <v>59625</v>
      </c>
      <c r="M279" s="19" t="n" hidden="false">
        <v/>
      </c>
      <c r="N279" s="19" t="n" hidden="false">
        <f>L279+M279</f>
        <v>59625</v>
      </c>
    </row>
    <row r="280" customFormat="false" hidden="false" outlineLevel="0" collapsed="false">
      <c r="A280" s="18" t="inlineStr">
        <is>
          <t xml:space="preserve">1.1.1.2.1.1.3.11.2</t>
        </is>
      </c>
      <c r="B280" s="18" t="inlineStr">
        <is>
          <t xml:space="preserve"/>
        </is>
      </c>
      <c r="C280" s="22" t="inlineStr">
        <is>
          <t xml:space="preserve">Труба ПВХ гофрированная_ / Легкая с протяжкой / 20 мм</t>
        </is>
      </c>
      <c r="D280" s="7" t="inlineStr">
        <is>
          <t xml:space="preserve">Экопласт</t>
        </is>
      </c>
      <c r="E280" s="7" t="inlineStr">
        <is>
          <t xml:space="preserve"/>
        </is>
      </c>
      <c r="F280" s="7" t="inlineStr">
        <is>
          <t xml:space="preserve">ПОГ М</t>
        </is>
      </c>
      <c r="G280" s="7" t="inlineStr">
        <is>
          <t xml:space="preserve">1</t>
        </is>
      </c>
      <c r="H280" s="8" t="n">
        <v>395</v>
      </c>
      <c r="I280" s="20" t="n" hidden="false">
        <v>35</v>
      </c>
      <c r="J280" s="19" t="n" hidden="false">
        <v/>
      </c>
      <c r="K280" s="19" t="n" hidden="false">
        <f>I280+J280</f>
        <v>35</v>
      </c>
      <c r="L280" s="19" t="n" hidden="false">
        <f>ROUND(H280*I280,2)</f>
        <v>13825</v>
      </c>
      <c r="M280" s="19" t="n" hidden="false">
        <v/>
      </c>
      <c r="N280" s="19" t="n" hidden="false">
        <f>L280+M280</f>
        <v>13825</v>
      </c>
    </row>
    <row r="281" customFormat="false" hidden="false" outlineLevel="0" collapsed="false">
      <c r="A281" s="18" t="inlineStr">
        <is>
          <t xml:space="preserve">1.1.1.2.1.1.3.11.3</t>
        </is>
      </c>
      <c r="B281" s="18" t="inlineStr">
        <is>
          <t xml:space="preserve"/>
        </is>
      </c>
      <c r="C281" s="22" t="inlineStr">
        <is>
          <t xml:space="preserve">Труба ПВХ гофрированная_ / Легкая с протяжкой / 25 мм</t>
        </is>
      </c>
      <c r="D281" s="7" t="inlineStr">
        <is>
          <t xml:space="preserve">Экопласт</t>
        </is>
      </c>
      <c r="E281" s="7" t="inlineStr">
        <is>
          <t xml:space="preserve"/>
        </is>
      </c>
      <c r="F281" s="7" t="inlineStr">
        <is>
          <t xml:space="preserve">ПОГ М</t>
        </is>
      </c>
      <c r="G281" s="7" t="inlineStr">
        <is>
          <t xml:space="preserve">1</t>
        </is>
      </c>
      <c r="H281" s="8" t="n">
        <v>1982</v>
      </c>
      <c r="I281" s="20" t="n" hidden="false">
        <v>45</v>
      </c>
      <c r="J281" s="19" t="n" hidden="false">
        <v/>
      </c>
      <c r="K281" s="19" t="n" hidden="false">
        <f>I281+J281</f>
        <v>45</v>
      </c>
      <c r="L281" s="19" t="n" hidden="false">
        <f>ROUND(H281*I281,2)</f>
        <v>89190</v>
      </c>
      <c r="M281" s="19" t="n" hidden="false">
        <v/>
      </c>
      <c r="N281" s="19" t="n" hidden="false">
        <f>L281+M281</f>
        <v>89190</v>
      </c>
    </row>
    <row r="282" customFormat="false" hidden="false" outlineLevel="0" collapsed="false">
      <c r="A282" s="18" t="inlineStr">
        <is>
          <t xml:space="preserve">1.1.1.2.1.1.3.12</t>
        </is>
      </c>
      <c r="B282" s="18" t="inlineStr">
        <is>
          <t xml:space="preserve"/>
        </is>
      </c>
      <c r="C282" s="18" t="inlineStr">
        <is>
          <t xml:space="preserve">Монтаж трубы ПВХ, ПНД для кабеля / до 32мм</t>
        </is>
      </c>
      <c r="D282" s="7" t="inlineStr">
        <is>
          <t xml:space="preserve">ЭМ</t>
        </is>
      </c>
      <c r="E282" s="7" t="inlineStr">
        <is>
          <t xml:space="preserve">Выгружается из БО по объектам BIM-КЦ</t>
        </is>
      </c>
      <c r="F282" s="7" t="inlineStr">
        <is>
          <t xml:space="preserve">ПОГ М</t>
        </is>
      </c>
      <c r="G282" s="7" t="inlineStr">
        <is>
          <t xml:space="preserve">1</t>
        </is>
      </c>
      <c r="H282" s="8" t="n">
        <v>14215</v>
      </c>
      <c r="I282" s="19" t="n" hidden="false">
        <f>ROUND((L283+L284)/H282,2)</f>
        <v>53.66</v>
      </c>
      <c r="J282" s="20" t="n" hidden="false">
        <v>215</v>
      </c>
      <c r="K282" s="19" t="n" hidden="false">
        <f>I282+J282</f>
        <v>268.66</v>
      </c>
      <c r="L282" s="19" t="n" hidden="false">
        <f>ROUND(H282*I282,2)</f>
        <v>762776.9</v>
      </c>
      <c r="M282" s="19" t="n" hidden="false">
        <f>ROUND(H282*J282,2)</f>
        <v>3056225</v>
      </c>
      <c r="N282" s="19" t="n" hidden="false">
        <f>L282+M282</f>
        <v>3819001.9</v>
      </c>
    </row>
    <row r="283" customFormat="false" hidden="false" outlineLevel="0" collapsed="false">
      <c r="A283" s="18" t="inlineStr">
        <is>
          <t xml:space="preserve">1.1.1.2.1.1.3.12.1</t>
        </is>
      </c>
      <c r="B283" s="18" t="inlineStr">
        <is>
          <t xml:space="preserve"/>
        </is>
      </c>
      <c r="C283" s="22" t="inlineStr">
        <is>
          <t xml:space="preserve">Труба ПВХ гофрированная_ / Легкая с протяжкой / 32 мм</t>
        </is>
      </c>
      <c r="D283" s="7" t="inlineStr">
        <is>
          <t xml:space="preserve"/>
        </is>
      </c>
      <c r="E283" s="7" t="inlineStr">
        <is>
          <t xml:space="preserve"/>
        </is>
      </c>
      <c r="F283" s="7" t="inlineStr">
        <is>
          <t xml:space="preserve">ПОГ М</t>
        </is>
      </c>
      <c r="G283" s="7" t="inlineStr">
        <is>
          <t xml:space="preserve">1</t>
        </is>
      </c>
      <c r="H283" s="8" t="n">
        <v>6155</v>
      </c>
      <c r="I283" s="20" t="n" hidden="false">
        <v>65</v>
      </c>
      <c r="J283" s="19" t="n" hidden="false">
        <v/>
      </c>
      <c r="K283" s="19" t="n" hidden="false">
        <f>I283+J283</f>
        <v>65</v>
      </c>
      <c r="L283" s="19" t="n" hidden="false">
        <f>ROUND(H283*I283,2)</f>
        <v>400075</v>
      </c>
      <c r="M283" s="19" t="n" hidden="false">
        <v/>
      </c>
      <c r="N283" s="19" t="n" hidden="false">
        <f>L283+M283</f>
        <v>400075</v>
      </c>
    </row>
    <row r="284" customFormat="false" hidden="false" outlineLevel="0" collapsed="false">
      <c r="A284" s="18" t="inlineStr">
        <is>
          <t xml:space="preserve">1.1.1.2.1.1.3.12.2</t>
        </is>
      </c>
      <c r="B284" s="18" t="inlineStr">
        <is>
          <t xml:space="preserve"/>
        </is>
      </c>
      <c r="C284" s="22" t="inlineStr">
        <is>
          <t xml:space="preserve">Труба ПВХ гофрированная_ / Легкая с протяжкой / 25 мм</t>
        </is>
      </c>
      <c r="D284" s="7" t="inlineStr">
        <is>
          <t xml:space="preserve"/>
        </is>
      </c>
      <c r="E284" s="7" t="inlineStr">
        <is>
          <t xml:space="preserve"/>
        </is>
      </c>
      <c r="F284" s="7" t="inlineStr">
        <is>
          <t xml:space="preserve">ПОГ М</t>
        </is>
      </c>
      <c r="G284" s="7" t="inlineStr">
        <is>
          <t xml:space="preserve">1</t>
        </is>
      </c>
      <c r="H284" s="8" t="n">
        <v>8060</v>
      </c>
      <c r="I284" s="20" t="n" hidden="false">
        <v>45</v>
      </c>
      <c r="J284" s="19" t="n" hidden="false">
        <v/>
      </c>
      <c r="K284" s="19" t="n" hidden="false">
        <f>I284+J284</f>
        <v>45</v>
      </c>
      <c r="L284" s="19" t="n" hidden="false">
        <f>ROUND(H284*I284,2)</f>
        <v>362700</v>
      </c>
      <c r="M284" s="19" t="n" hidden="false">
        <v/>
      </c>
      <c r="N284" s="19" t="n" hidden="false">
        <f>L284+M284</f>
        <v>362700</v>
      </c>
    </row>
    <row r="285" customFormat="false" hidden="false" outlineLevel="0" collapsed="false">
      <c r="A285" s="18" t="inlineStr">
        <is>
          <t xml:space="preserve">1.1.1.2.1.1.3.13</t>
        </is>
      </c>
      <c r="B285" s="18" t="inlineStr">
        <is>
          <t xml:space="preserve"/>
        </is>
      </c>
      <c r="C285" s="18" t="inlineStr">
        <is>
          <t xml:space="preserve">Монтаж трубы ПВХ, ПНД для кабеля / до 32мм</t>
        </is>
      </c>
      <c r="D285" s="7" t="inlineStr">
        <is>
          <t xml:space="preserve">ЭМ</t>
        </is>
      </c>
      <c r="E285" s="7" t="inlineStr">
        <is>
          <t xml:space="preserve">Выгружается из БО по объектам BIM-КЦ</t>
        </is>
      </c>
      <c r="F285" s="7" t="inlineStr">
        <is>
          <t xml:space="preserve">ПОГ М</t>
        </is>
      </c>
      <c r="G285" s="7" t="inlineStr">
        <is>
          <t xml:space="preserve">1</t>
        </is>
      </c>
      <c r="H285" s="8" t="n">
        <v>4340</v>
      </c>
      <c r="I285" s="19" t="n" hidden="false">
        <f>ROUND((L286)/H285,2)</f>
        <v>193</v>
      </c>
      <c r="J285" s="20" t="n" hidden="false">
        <v>215</v>
      </c>
      <c r="K285" s="19" t="n" hidden="false">
        <f>I285+J285</f>
        <v>408</v>
      </c>
      <c r="L285" s="19" t="n" hidden="false">
        <f>ROUND(H285*I285,2)</f>
        <v>837620</v>
      </c>
      <c r="M285" s="19" t="n" hidden="false">
        <f>ROUND(H285*J285,2)</f>
        <v>933100</v>
      </c>
      <c r="N285" s="19" t="n" hidden="false">
        <f>L285+M285</f>
        <v>1770720</v>
      </c>
    </row>
    <row r="286" customFormat="false" hidden="false" outlineLevel="0" collapsed="false">
      <c r="A286" s="18" t="inlineStr">
        <is>
          <t xml:space="preserve">1.1.1.2.1.1.3.13.1</t>
        </is>
      </c>
      <c r="B286" s="18" t="inlineStr">
        <is>
          <t xml:space="preserve"/>
        </is>
      </c>
      <c r="C286" s="22" t="inlineStr">
        <is>
          <t xml:space="preserve">Труба ППЛ_ / 25 мм / легкая с протяжкой</t>
        </is>
      </c>
      <c r="D286" s="7" t="inlineStr">
        <is>
          <t xml:space="preserve">ECOPLAST</t>
        </is>
      </c>
      <c r="E286" s="7" t="inlineStr">
        <is>
          <t xml:space="preserve"/>
        </is>
      </c>
      <c r="F286" s="7" t="inlineStr">
        <is>
          <t xml:space="preserve">ПОГ М</t>
        </is>
      </c>
      <c r="G286" s="7" t="inlineStr">
        <is>
          <t xml:space="preserve">1</t>
        </is>
      </c>
      <c r="H286" s="8" t="n">
        <v>4340</v>
      </c>
      <c r="I286" s="20" t="n" hidden="false">
        <v>193</v>
      </c>
      <c r="J286" s="19" t="n" hidden="false">
        <v/>
      </c>
      <c r="K286" s="19" t="n" hidden="false">
        <f>I286+J286</f>
        <v>193</v>
      </c>
      <c r="L286" s="19" t="n" hidden="false">
        <f>ROUND(H286*I286,2)</f>
        <v>837620</v>
      </c>
      <c r="M286" s="19" t="n" hidden="false">
        <v/>
      </c>
      <c r="N286" s="19" t="n" hidden="false">
        <f>L286+M286</f>
        <v>837620</v>
      </c>
    </row>
    <row r="287" customFormat="false" hidden="false" outlineLevel="0" collapsed="false">
      <c r="A287" s="18" t="inlineStr">
        <is>
          <t xml:space="preserve">1.1.1.2.1.1.3.14</t>
        </is>
      </c>
      <c r="B287" s="18" t="inlineStr">
        <is>
          <t xml:space="preserve"/>
        </is>
      </c>
      <c r="C287" s="18" t="inlineStr">
        <is>
          <t xml:space="preserve">Монтаж трубы ПВХ, ПНД для кабеля / от 40мм до 100мм</t>
        </is>
      </c>
      <c r="D287" s="7" t="inlineStr">
        <is>
          <t xml:space="preserve">ЭМ</t>
        </is>
      </c>
      <c r="E287" s="7" t="inlineStr">
        <is>
          <t xml:space="preserve">Выгружается из БО по объектам BIM-КЦ</t>
        </is>
      </c>
      <c r="F287" s="7" t="inlineStr">
        <is>
          <t xml:space="preserve">ПОГ М</t>
        </is>
      </c>
      <c r="G287" s="7" t="inlineStr">
        <is>
          <t xml:space="preserve">1</t>
        </is>
      </c>
      <c r="H287" s="8" t="n">
        <v>1905</v>
      </c>
      <c r="I287" s="19" t="n" hidden="false">
        <f>ROUND((L288+L289+L290)/H287,2)</f>
        <v>191.85</v>
      </c>
      <c r="J287" s="20" t="n" hidden="false">
        <v>215</v>
      </c>
      <c r="K287" s="19" t="n" hidden="false">
        <f>I287+J287</f>
        <v>406.85</v>
      </c>
      <c r="L287" s="19" t="n" hidden="false">
        <f>ROUND(H287*I287,2)</f>
        <v>365474.25</v>
      </c>
      <c r="M287" s="19" t="n" hidden="false">
        <f>ROUND(H287*J287,2)</f>
        <v>409575</v>
      </c>
      <c r="N287" s="19" t="n" hidden="false">
        <f>L287+M287</f>
        <v>775049.25</v>
      </c>
    </row>
    <row r="288" customFormat="false" hidden="false" outlineLevel="0" collapsed="false">
      <c r="A288" s="18" t="inlineStr">
        <is>
          <t xml:space="preserve">1.1.1.2.1.1.3.14.1</t>
        </is>
      </c>
      <c r="B288" s="18" t="inlineStr">
        <is>
          <t xml:space="preserve"/>
        </is>
      </c>
      <c r="C288" s="22" t="inlineStr">
        <is>
          <t xml:space="preserve">Труба ПНД_ / гладкая / жесткая / d 63 мм</t>
        </is>
      </c>
      <c r="D288" s="7" t="inlineStr">
        <is>
          <t xml:space="preserve">Труба гофрированная поливинилхлоридная, не распространяющая
горение, легкого типа, с протяжкой</t>
        </is>
      </c>
      <c r="E288" s="7" t="inlineStr">
        <is>
          <t xml:space="preserve"/>
        </is>
      </c>
      <c r="F288" s="7" t="inlineStr">
        <is>
          <t xml:space="preserve">ПОГ М</t>
        </is>
      </c>
      <c r="G288" s="7" t="inlineStr">
        <is>
          <t xml:space="preserve">1</t>
        </is>
      </c>
      <c r="H288" s="8" t="n">
        <v>780</v>
      </c>
      <c r="I288" s="20" t="n" hidden="false">
        <v>350</v>
      </c>
      <c r="J288" s="19" t="n" hidden="false">
        <v/>
      </c>
      <c r="K288" s="19" t="n" hidden="false">
        <f>I288+J288</f>
        <v>350</v>
      </c>
      <c r="L288" s="19" t="n" hidden="false">
        <f>ROUND(H288*I288,2)</f>
        <v>273000</v>
      </c>
      <c r="M288" s="19" t="n" hidden="false">
        <v/>
      </c>
      <c r="N288" s="19" t="n" hidden="false">
        <f>L288+M288</f>
        <v>273000</v>
      </c>
    </row>
    <row r="289" customFormat="false" hidden="false" outlineLevel="0" collapsed="false">
      <c r="A289" s="18" t="inlineStr">
        <is>
          <t xml:space="preserve">1.1.1.2.1.1.3.14.2</t>
        </is>
      </c>
      <c r="B289" s="18" t="inlineStr">
        <is>
          <t xml:space="preserve"/>
        </is>
      </c>
      <c r="C289" s="22" t="inlineStr">
        <is>
          <t xml:space="preserve">Труба ПВХ гофрированная_ / Легкая с протяжкой / 50 мм</t>
        </is>
      </c>
      <c r="D289" s="7" t="inlineStr">
        <is>
          <t xml:space="preserve"/>
        </is>
      </c>
      <c r="E289" s="7" t="inlineStr">
        <is>
          <t xml:space="preserve"/>
        </is>
      </c>
      <c r="F289" s="7" t="inlineStr">
        <is>
          <t xml:space="preserve">ПОГ М</t>
        </is>
      </c>
      <c r="G289" s="7" t="inlineStr">
        <is>
          <t xml:space="preserve">1</t>
        </is>
      </c>
      <c r="H289" s="8" t="n">
        <v>350</v>
      </c>
      <c r="I289" s="20" t="n" hidden="false">
        <v>107</v>
      </c>
      <c r="J289" s="19" t="n" hidden="false">
        <v/>
      </c>
      <c r="K289" s="19" t="n" hidden="false">
        <f>I289+J289</f>
        <v>107</v>
      </c>
      <c r="L289" s="19" t="n" hidden="false">
        <f>ROUND(H289*I289,2)</f>
        <v>37450</v>
      </c>
      <c r="M289" s="19" t="n" hidden="false">
        <v/>
      </c>
      <c r="N289" s="19" t="n" hidden="false">
        <f>L289+M289</f>
        <v>37450</v>
      </c>
    </row>
    <row r="290" customFormat="false" hidden="false" outlineLevel="0" collapsed="false">
      <c r="A290" s="18" t="inlineStr">
        <is>
          <t xml:space="preserve">1.1.1.2.1.1.3.14.3</t>
        </is>
      </c>
      <c r="B290" s="18" t="inlineStr">
        <is>
          <t xml:space="preserve"/>
        </is>
      </c>
      <c r="C290" s="22" t="inlineStr">
        <is>
          <t xml:space="preserve">Труба ПВХ гофрированная_ / Легкая с протяжкой / 40 мм</t>
        </is>
      </c>
      <c r="D290" s="7" t="inlineStr">
        <is>
          <t xml:space="preserve"/>
        </is>
      </c>
      <c r="E290" s="7" t="inlineStr">
        <is>
          <t xml:space="preserve"/>
        </is>
      </c>
      <c r="F290" s="7" t="inlineStr">
        <is>
          <t xml:space="preserve">ПОГ М</t>
        </is>
      </c>
      <c r="G290" s="7" t="inlineStr">
        <is>
          <t xml:space="preserve">1</t>
        </is>
      </c>
      <c r="H290" s="8" t="n">
        <v>775</v>
      </c>
      <c r="I290" s="20" t="n" hidden="false">
        <v>71</v>
      </c>
      <c r="J290" s="19" t="n" hidden="false">
        <v/>
      </c>
      <c r="K290" s="19" t="n" hidden="false">
        <f>I290+J290</f>
        <v>71</v>
      </c>
      <c r="L290" s="19" t="n" hidden="false">
        <f>ROUND(H290*I290,2)</f>
        <v>55025</v>
      </c>
      <c r="M290" s="19" t="n" hidden="false">
        <v/>
      </c>
      <c r="N290" s="19" t="n" hidden="false">
        <f>L290+M290</f>
        <v>55025</v>
      </c>
    </row>
    <row r="291" customFormat="false" hidden="false" outlineLevel="0" collapsed="false">
      <c r="A291" s="18" t="inlineStr">
        <is>
          <t xml:space="preserve">1.1.1.2.1.1.3.15</t>
        </is>
      </c>
      <c r="B291" s="18" t="inlineStr">
        <is>
          <t xml:space="preserve"/>
        </is>
      </c>
      <c r="C291" s="18" t="inlineStr">
        <is>
          <t xml:space="preserve">Монтаж трубы ПВХ, ПНД для кабеля / расходные материалы</t>
        </is>
      </c>
      <c r="D291" s="7" t="inlineStr">
        <is>
          <t xml:space="preserve">ЭО</t>
        </is>
      </c>
      <c r="E291" s="7" t="inlineStr">
        <is>
          <t xml:space="preserve"/>
        </is>
      </c>
      <c r="F291" s="7" t="inlineStr">
        <is>
          <t xml:space="preserve">ПОГ М</t>
        </is>
      </c>
      <c r="G291" s="7" t="inlineStr">
        <is>
          <t xml:space="preserve">1</t>
        </is>
      </c>
      <c r="H291" s="8" t="n">
        <v>3702</v>
      </c>
      <c r="I291" s="19" t="n" hidden="false">
        <f>ROUND((L292+L293+L294+L295+L296)/H291,2)</f>
        <v>24.78</v>
      </c>
      <c r="J291" s="19" t="n" hidden="false">
        <v>0</v>
      </c>
      <c r="K291" s="19" t="n" hidden="false">
        <f>I291+J291</f>
        <v>24.78</v>
      </c>
      <c r="L291" s="19" t="n" hidden="false">
        <f>ROUND(H291*I291,2)</f>
        <v>91735.56</v>
      </c>
      <c r="M291" s="19" t="n" hidden="false">
        <f>ROUND(H291*J291,2)</f>
        <v>0</v>
      </c>
      <c r="N291" s="19" t="n" hidden="false">
        <f>L291+M291</f>
        <v>91735.56</v>
      </c>
    </row>
    <row r="292" customFormat="false" hidden="false" outlineLevel="0" collapsed="false">
      <c r="A292" s="18" t="inlineStr">
        <is>
          <t xml:space="preserve">1.1.1.2.1.1.3.15.1</t>
        </is>
      </c>
      <c r="B292" s="18" t="inlineStr">
        <is>
          <t xml:space="preserve"/>
        </is>
      </c>
      <c r="C292" s="22" t="inlineStr">
        <is>
          <t xml:space="preserve">Скоба металлическая однолапковая_ / 25-26мм</t>
        </is>
      </c>
      <c r="D292" s="7" t="inlineStr">
        <is>
          <t xml:space="preserve"/>
        </is>
      </c>
      <c r="E292" s="7" t="inlineStr">
        <is>
          <t xml:space="preserve"/>
        </is>
      </c>
      <c r="F292" s="7" t="inlineStr">
        <is>
          <t xml:space="preserve">ШТ</t>
        </is>
      </c>
      <c r="G292" s="7" t="inlineStr">
        <is>
          <t xml:space="preserve">1</t>
        </is>
      </c>
      <c r="H292" s="8" t="n">
        <v>2700</v>
      </c>
      <c r="I292" s="20" t="n" hidden="false">
        <v>10</v>
      </c>
      <c r="J292" s="19" t="n" hidden="false">
        <v/>
      </c>
      <c r="K292" s="19" t="n" hidden="false">
        <f>I292+J292</f>
        <v>10</v>
      </c>
      <c r="L292" s="19" t="n" hidden="false">
        <f>ROUND(H292*I292,2)</f>
        <v>27000</v>
      </c>
      <c r="M292" s="19" t="n" hidden="false">
        <v/>
      </c>
      <c r="N292" s="19" t="n" hidden="false">
        <f>L292+M292</f>
        <v>27000</v>
      </c>
    </row>
    <row r="293" customFormat="false" hidden="false" outlineLevel="0" collapsed="false">
      <c r="A293" s="18" t="inlineStr">
        <is>
          <t xml:space="preserve">1.1.1.2.1.1.3.15.2</t>
        </is>
      </c>
      <c r="B293" s="18" t="inlineStr">
        <is>
          <t xml:space="preserve"/>
        </is>
      </c>
      <c r="C293" s="22" t="inlineStr">
        <is>
          <t xml:space="preserve">Муфта соединительная труба-коробка_ / 25 мм</t>
        </is>
      </c>
      <c r="D293" s="7" t="inlineStr">
        <is>
          <t xml:space="preserve">42725(42) + BS25(28)</t>
        </is>
      </c>
      <c r="E293" s="7" t="inlineStr">
        <is>
          <t xml:space="preserve"/>
        </is>
      </c>
      <c r="F293" s="7" t="inlineStr">
        <is>
          <t xml:space="preserve">ШТ</t>
        </is>
      </c>
      <c r="G293" s="7" t="inlineStr">
        <is>
          <t xml:space="preserve">1</t>
        </is>
      </c>
      <c r="H293" s="8" t="n">
        <v>70</v>
      </c>
      <c r="I293" s="20" t="n" hidden="false">
        <v>218.42</v>
      </c>
      <c r="J293" s="19" t="n" hidden="false">
        <v/>
      </c>
      <c r="K293" s="19" t="n" hidden="false">
        <f>I293+J293</f>
        <v>218.42</v>
      </c>
      <c r="L293" s="19" t="n" hidden="false">
        <f>ROUND(H293*I293,2)</f>
        <v>15289.4</v>
      </c>
      <c r="M293" s="19" t="n" hidden="false">
        <v/>
      </c>
      <c r="N293" s="19" t="n" hidden="false">
        <f>L293+M293</f>
        <v>15289.4</v>
      </c>
    </row>
    <row r="294" customFormat="false" hidden="false" outlineLevel="0" collapsed="false">
      <c r="A294" s="18" t="inlineStr">
        <is>
          <t xml:space="preserve">1.1.1.2.1.1.3.15.3</t>
        </is>
      </c>
      <c r="B294" s="18" t="inlineStr">
        <is>
          <t xml:space="preserve"/>
        </is>
      </c>
      <c r="C294" s="22" t="inlineStr">
        <is>
          <t xml:space="preserve">Муфта соединительная труба-коробка_ / 20 мм</t>
        </is>
      </c>
      <c r="D294" s="7" t="inlineStr">
        <is>
          <t xml:space="preserve">42720</t>
        </is>
      </c>
      <c r="E294" s="7" t="inlineStr">
        <is>
          <t xml:space="preserve"/>
        </is>
      </c>
      <c r="F294" s="7" t="inlineStr">
        <is>
          <t xml:space="preserve">ШТ</t>
        </is>
      </c>
      <c r="G294" s="7" t="inlineStr">
        <is>
          <t xml:space="preserve">1</t>
        </is>
      </c>
      <c r="H294" s="8" t="n">
        <v>10</v>
      </c>
      <c r="I294" s="20" t="n" hidden="false">
        <v>188.82</v>
      </c>
      <c r="J294" s="19" t="n" hidden="false">
        <v/>
      </c>
      <c r="K294" s="19" t="n" hidden="false">
        <f>I294+J294</f>
        <v>188.82</v>
      </c>
      <c r="L294" s="19" t="n" hidden="false">
        <f>ROUND(H294*I294,2)</f>
        <v>1888.2</v>
      </c>
      <c r="M294" s="19" t="n" hidden="false">
        <v/>
      </c>
      <c r="N294" s="19" t="n" hidden="false">
        <f>L294+M294</f>
        <v>1888.2</v>
      </c>
    </row>
    <row r="295" customFormat="false" hidden="false" outlineLevel="0" collapsed="false">
      <c r="A295" s="18" t="inlineStr">
        <is>
          <t xml:space="preserve">1.1.1.2.1.1.3.15.4</t>
        </is>
      </c>
      <c r="B295" s="18" t="inlineStr">
        <is>
          <t xml:space="preserve"/>
        </is>
      </c>
      <c r="C295" s="22" t="inlineStr">
        <is>
          <t xml:space="preserve">Клипса с дюбелем саморезом для крепления гофротрубы_ / 20 мм</t>
        </is>
      </c>
      <c r="D295" s="7" t="inlineStr">
        <is>
          <t xml:space="preserve"/>
        </is>
      </c>
      <c r="E295" s="7" t="inlineStr">
        <is>
          <t xml:space="preserve"/>
        </is>
      </c>
      <c r="F295" s="7" t="inlineStr">
        <is>
          <t xml:space="preserve">ШТ</t>
        </is>
      </c>
      <c r="G295" s="7" t="inlineStr">
        <is>
          <t xml:space="preserve">2</t>
        </is>
      </c>
      <c r="H295" s="8" t="n">
        <v>790</v>
      </c>
      <c r="I295" s="20" t="n" hidden="false">
        <v>10</v>
      </c>
      <c r="J295" s="19" t="n" hidden="false">
        <v/>
      </c>
      <c r="K295" s="19" t="n" hidden="false">
        <f>I295+J295</f>
        <v>10</v>
      </c>
      <c r="L295" s="19" t="n" hidden="false">
        <f>ROUND(H295*I295,2)</f>
        <v>7900</v>
      </c>
      <c r="M295" s="19" t="n" hidden="false">
        <v/>
      </c>
      <c r="N295" s="19" t="n" hidden="false">
        <f>L295+M295</f>
        <v>7900</v>
      </c>
    </row>
    <row r="296" customFormat="false" hidden="false" outlineLevel="0" collapsed="false">
      <c r="A296" s="18" t="inlineStr">
        <is>
          <t xml:space="preserve">1.1.1.2.1.1.3.15.5</t>
        </is>
      </c>
      <c r="B296" s="18" t="inlineStr">
        <is>
          <t xml:space="preserve"/>
        </is>
      </c>
      <c r="C296" s="22" t="inlineStr">
        <is>
          <t xml:space="preserve">Клипса с дюбелем саморезом для крепления гофротрубы_ / 25 мм</t>
        </is>
      </c>
      <c r="D296" s="7" t="inlineStr">
        <is>
          <t xml:space="preserve"/>
        </is>
      </c>
      <c r="E296" s="7" t="inlineStr">
        <is>
          <t xml:space="preserve"/>
        </is>
      </c>
      <c r="F296" s="7" t="inlineStr">
        <is>
          <t xml:space="preserve">ШТ</t>
        </is>
      </c>
      <c r="G296" s="7" t="inlineStr">
        <is>
          <t xml:space="preserve">2</t>
        </is>
      </c>
      <c r="H296" s="8" t="n">
        <v>3964</v>
      </c>
      <c r="I296" s="20" t="n" hidden="false">
        <v>10</v>
      </c>
      <c r="J296" s="19" t="n" hidden="false">
        <v/>
      </c>
      <c r="K296" s="19" t="n" hidden="false">
        <f>I296+J296</f>
        <v>10</v>
      </c>
      <c r="L296" s="19" t="n" hidden="false">
        <f>ROUND(H296*I296,2)</f>
        <v>39640</v>
      </c>
      <c r="M296" s="19" t="n" hidden="false">
        <v/>
      </c>
      <c r="N296" s="19" t="n" hidden="false">
        <f>L296+M296</f>
        <v>39640</v>
      </c>
    </row>
    <row r="297" customFormat="false" hidden="false" outlineLevel="0" collapsed="false">
      <c r="A297" s="18" t="inlineStr">
        <is>
          <t xml:space="preserve">1.1.1.2.1.1.3.16</t>
        </is>
      </c>
      <c r="B297" s="18" t="inlineStr">
        <is>
          <t xml:space="preserve"/>
        </is>
      </c>
      <c r="C297" s="18" t="inlineStr">
        <is>
          <t xml:space="preserve">Монтаж трубы ПВХ, ПНД для кабеля / расходные материалы</t>
        </is>
      </c>
      <c r="D297" s="7" t="inlineStr">
        <is>
          <t xml:space="preserve">ЭМ</t>
        </is>
      </c>
      <c r="E297" s="7" t="inlineStr">
        <is>
          <t xml:space="preserve"/>
        </is>
      </c>
      <c r="F297" s="7" t="inlineStr">
        <is>
          <t xml:space="preserve">ПОГ М</t>
        </is>
      </c>
      <c r="G297" s="7" t="inlineStr">
        <is>
          <t xml:space="preserve">1</t>
        </is>
      </c>
      <c r="H297" s="8" t="n">
        <v>16120</v>
      </c>
      <c r="I297" s="19" t="n" hidden="false">
        <f>ROUND((L298+L299+L300+L301+L302)/H297,2)</f>
        <v>19.52</v>
      </c>
      <c r="J297" s="19" t="n" hidden="false">
        <v>0</v>
      </c>
      <c r="K297" s="19" t="n" hidden="false">
        <f>I297+J297</f>
        <v>19.52</v>
      </c>
      <c r="L297" s="19" t="n" hidden="false">
        <f>ROUND(H297*I297,2)</f>
        <v>314662.4</v>
      </c>
      <c r="M297" s="19" t="n" hidden="false">
        <f>ROUND(H297*J297,2)</f>
        <v>0</v>
      </c>
      <c r="N297" s="19" t="n" hidden="false">
        <f>L297+M297</f>
        <v>314662.4</v>
      </c>
    </row>
    <row r="298" customFormat="false" hidden="false" outlineLevel="0" collapsed="false">
      <c r="A298" s="18" t="inlineStr">
        <is>
          <t xml:space="preserve">1.1.1.2.1.1.3.16.1</t>
        </is>
      </c>
      <c r="B298" s="18" t="inlineStr">
        <is>
          <t xml:space="preserve"/>
        </is>
      </c>
      <c r="C298" s="22" t="inlineStr">
        <is>
          <t xml:space="preserve">Клипса с дюбелем саморезом для крепления гофротрубы_ / 32 мм</t>
        </is>
      </c>
      <c r="D298" s="7" t="inlineStr">
        <is>
          <t xml:space="preserve"/>
        </is>
      </c>
      <c r="E298" s="7" t="inlineStr">
        <is>
          <t xml:space="preserve"/>
        </is>
      </c>
      <c r="F298" s="7" t="inlineStr">
        <is>
          <t xml:space="preserve">ШТ</t>
        </is>
      </c>
      <c r="G298" s="7" t="inlineStr">
        <is>
          <t xml:space="preserve">2</t>
        </is>
      </c>
      <c r="H298" s="8" t="n">
        <v>12310</v>
      </c>
      <c r="I298" s="20" t="n" hidden="false">
        <v>10</v>
      </c>
      <c r="J298" s="19" t="n" hidden="false">
        <v/>
      </c>
      <c r="K298" s="19" t="n" hidden="false">
        <f>I298+J298</f>
        <v>10</v>
      </c>
      <c r="L298" s="19" t="n" hidden="false">
        <f>ROUND(H298*I298,2)</f>
        <v>123100</v>
      </c>
      <c r="M298" s="19" t="n" hidden="false">
        <v/>
      </c>
      <c r="N298" s="19" t="n" hidden="false">
        <f>L298+M298</f>
        <v>123100</v>
      </c>
    </row>
    <row r="299" customFormat="false" hidden="false" outlineLevel="0" collapsed="false">
      <c r="A299" s="18" t="inlineStr">
        <is>
          <t xml:space="preserve">1.1.1.2.1.1.3.16.2</t>
        </is>
      </c>
      <c r="B299" s="18" t="inlineStr">
        <is>
          <t xml:space="preserve"/>
        </is>
      </c>
      <c r="C299" s="22" t="inlineStr">
        <is>
          <t xml:space="preserve">Клипса с дюбелем саморезом для крепления гофротрубы_ / 25 мм</t>
        </is>
      </c>
      <c r="D299" s="7" t="inlineStr">
        <is>
          <t xml:space="preserve"/>
        </is>
      </c>
      <c r="E299" s="7" t="inlineStr">
        <is>
          <t xml:space="preserve"/>
        </is>
      </c>
      <c r="F299" s="7" t="inlineStr">
        <is>
          <t xml:space="preserve">ШТ</t>
        </is>
      </c>
      <c r="G299" s="7" t="inlineStr">
        <is>
          <t xml:space="preserve">2</t>
        </is>
      </c>
      <c r="H299" s="8" t="n">
        <v>16120</v>
      </c>
      <c r="I299" s="20" t="n" hidden="false">
        <v>10</v>
      </c>
      <c r="J299" s="19" t="n" hidden="false">
        <v/>
      </c>
      <c r="K299" s="19" t="n" hidden="false">
        <f>I299+J299</f>
        <v>10</v>
      </c>
      <c r="L299" s="19" t="n" hidden="false">
        <f>ROUND(H299*I299,2)</f>
        <v>161200</v>
      </c>
      <c r="M299" s="19" t="n" hidden="false">
        <v/>
      </c>
      <c r="N299" s="19" t="n" hidden="false">
        <f>L299+M299</f>
        <v>161200</v>
      </c>
    </row>
    <row r="300" customFormat="false" hidden="false" outlineLevel="0" collapsed="false">
      <c r="A300" s="18" t="inlineStr">
        <is>
          <t xml:space="preserve">1.1.1.2.1.1.3.16.3</t>
        </is>
      </c>
      <c r="B300" s="18" t="inlineStr">
        <is>
          <t xml:space="preserve"/>
        </is>
      </c>
      <c r="C300" s="22" t="inlineStr">
        <is>
          <t xml:space="preserve">Клипса с дюбелем саморезом для крепления гофротрубы_ / 50 мм</t>
        </is>
      </c>
      <c r="D300" s="7" t="inlineStr">
        <is>
          <t xml:space="preserve"/>
        </is>
      </c>
      <c r="E300" s="7" t="inlineStr">
        <is>
          <t xml:space="preserve"/>
        </is>
      </c>
      <c r="F300" s="7" t="inlineStr">
        <is>
          <t xml:space="preserve">ШТ</t>
        </is>
      </c>
      <c r="G300" s="7" t="inlineStr">
        <is>
          <t xml:space="preserve">2</t>
        </is>
      </c>
      <c r="H300" s="8" t="n">
        <v>700</v>
      </c>
      <c r="I300" s="20" t="n" hidden="false">
        <v>10</v>
      </c>
      <c r="J300" s="19" t="n" hidden="false">
        <v/>
      </c>
      <c r="K300" s="19" t="n" hidden="false">
        <f>I300+J300</f>
        <v>10</v>
      </c>
      <c r="L300" s="19" t="n" hidden="false">
        <f>ROUND(H300*I300,2)</f>
        <v>7000</v>
      </c>
      <c r="M300" s="19" t="n" hidden="false">
        <v/>
      </c>
      <c r="N300" s="19" t="n" hidden="false">
        <f>L300+M300</f>
        <v>7000</v>
      </c>
    </row>
    <row r="301" customFormat="false" hidden="false" outlineLevel="0" collapsed="false">
      <c r="A301" s="18" t="inlineStr">
        <is>
          <t xml:space="preserve">1.1.1.2.1.1.3.16.4</t>
        </is>
      </c>
      <c r="B301" s="18" t="inlineStr">
        <is>
          <t xml:space="preserve"/>
        </is>
      </c>
      <c r="C301" s="22" t="inlineStr">
        <is>
          <t xml:space="preserve">Клипса с дюбелем саморезом для крепления гофротрубы_ / 40 мм</t>
        </is>
      </c>
      <c r="D301" s="7" t="inlineStr">
        <is>
          <t xml:space="preserve"/>
        </is>
      </c>
      <c r="E301" s="7" t="inlineStr">
        <is>
          <t xml:space="preserve"/>
        </is>
      </c>
      <c r="F301" s="7" t="inlineStr">
        <is>
          <t xml:space="preserve">ШТ</t>
        </is>
      </c>
      <c r="G301" s="7" t="inlineStr">
        <is>
          <t xml:space="preserve">2</t>
        </is>
      </c>
      <c r="H301" s="8" t="n">
        <v>1550</v>
      </c>
      <c r="I301" s="20" t="n" hidden="false">
        <v>10</v>
      </c>
      <c r="J301" s="19" t="n" hidden="false">
        <v/>
      </c>
      <c r="K301" s="19" t="n" hidden="false">
        <f>I301+J301</f>
        <v>10</v>
      </c>
      <c r="L301" s="19" t="n" hidden="false">
        <f>ROUND(H301*I301,2)</f>
        <v>15500</v>
      </c>
      <c r="M301" s="19" t="n" hidden="false">
        <v/>
      </c>
      <c r="N301" s="19" t="n" hidden="false">
        <f>L301+M301</f>
        <v>15500</v>
      </c>
    </row>
    <row r="302" customFormat="false" hidden="false" outlineLevel="0" collapsed="false">
      <c r="A302" s="18" t="inlineStr">
        <is>
          <t xml:space="preserve">1.1.1.2.1.1.3.16.5</t>
        </is>
      </c>
      <c r="B302" s="18" t="inlineStr">
        <is>
          <t xml:space="preserve"/>
        </is>
      </c>
      <c r="C302" s="22" t="inlineStr">
        <is>
          <t xml:space="preserve">Скоба металлическая двухлапковая_ / 48-50мм</t>
        </is>
      </c>
      <c r="D302" s="7" t="inlineStr">
        <is>
          <t xml:space="preserve">Держатель с защёлкой и дюбелем для труб гофрированных,
диаметром 63</t>
        </is>
      </c>
      <c r="E302" s="7" t="inlineStr">
        <is>
          <t xml:space="preserve"/>
        </is>
      </c>
      <c r="F302" s="7" t="inlineStr">
        <is>
          <t xml:space="preserve">ШТ</t>
        </is>
      </c>
      <c r="G302" s="7" t="inlineStr">
        <is>
          <t xml:space="preserve">1</t>
        </is>
      </c>
      <c r="H302" s="8" t="n">
        <v>780</v>
      </c>
      <c r="I302" s="20" t="n" hidden="false">
        <v>10</v>
      </c>
      <c r="J302" s="19" t="n" hidden="false">
        <v/>
      </c>
      <c r="K302" s="19" t="n" hidden="false">
        <f>I302+J302</f>
        <v>10</v>
      </c>
      <c r="L302" s="19" t="n" hidden="false">
        <f>ROUND(H302*I302,2)</f>
        <v>7800</v>
      </c>
      <c r="M302" s="19" t="n" hidden="false">
        <v/>
      </c>
      <c r="N302" s="19" t="n" hidden="false">
        <f>L302+M302</f>
        <v>7800</v>
      </c>
    </row>
    <row r="303" customFormat="false" hidden="false" outlineLevel="0" collapsed="false">
      <c r="A303" s="18" t="inlineStr">
        <is>
          <t xml:space="preserve">1.1.1.2.1.1.3.17</t>
        </is>
      </c>
      <c r="B303" s="18" t="inlineStr">
        <is>
          <t xml:space="preserve"/>
        </is>
      </c>
      <c r="C303" s="18" t="inlineStr">
        <is>
          <t xml:space="preserve">Монтаж трубы ПВХ, ПНД для кабеля / расходные материалы</t>
        </is>
      </c>
      <c r="D303" s="7" t="inlineStr">
        <is>
          <t xml:space="preserve">ЭМ</t>
        </is>
      </c>
      <c r="E303" s="7" t="inlineStr">
        <is>
          <t xml:space="preserve"/>
        </is>
      </c>
      <c r="F303" s="7" t="inlineStr">
        <is>
          <t xml:space="preserve">ПОГ М</t>
        </is>
      </c>
      <c r="G303" s="7" t="inlineStr">
        <is>
          <t xml:space="preserve">1</t>
        </is>
      </c>
      <c r="H303" s="8" t="n">
        <v>4340</v>
      </c>
      <c r="I303" s="19" t="n" hidden="false">
        <f>ROUND((L304)/H303,2)</f>
        <v>20</v>
      </c>
      <c r="J303" s="19" t="n" hidden="false">
        <v>0</v>
      </c>
      <c r="K303" s="19" t="n" hidden="false">
        <f>I303+J303</f>
        <v>20</v>
      </c>
      <c r="L303" s="19" t="n" hidden="false">
        <f>ROUND(H303*I303,2)</f>
        <v>86800</v>
      </c>
      <c r="M303" s="19" t="n" hidden="false">
        <f>ROUND(H303*J303,2)</f>
        <v>0</v>
      </c>
      <c r="N303" s="19" t="n" hidden="false">
        <f>L303+M303</f>
        <v>86800</v>
      </c>
    </row>
    <row r="304" customFormat="false" hidden="false" outlineLevel="0" collapsed="false">
      <c r="A304" s="18" t="inlineStr">
        <is>
          <t xml:space="preserve">1.1.1.2.1.1.3.17.1</t>
        </is>
      </c>
      <c r="B304" s="18" t="inlineStr">
        <is>
          <t xml:space="preserve"/>
        </is>
      </c>
      <c r="C304" s="22" t="inlineStr">
        <is>
          <t xml:space="preserve">Скоба металлическая однолапковая_ / 25-26мм</t>
        </is>
      </c>
      <c r="D304" s="7" t="inlineStr">
        <is>
          <t xml:space="preserve">двухлапковая</t>
        </is>
      </c>
      <c r="E304" s="7" t="inlineStr">
        <is>
          <t xml:space="preserve"/>
        </is>
      </c>
      <c r="F304" s="7" t="inlineStr">
        <is>
          <t xml:space="preserve">ШТ</t>
        </is>
      </c>
      <c r="G304" s="7" t="inlineStr">
        <is>
          <t xml:space="preserve">1</t>
        </is>
      </c>
      <c r="H304" s="8" t="n">
        <v>8680</v>
      </c>
      <c r="I304" s="20" t="n" hidden="false">
        <v>10</v>
      </c>
      <c r="J304" s="19" t="n" hidden="false">
        <v/>
      </c>
      <c r="K304" s="19" t="n" hidden="false">
        <f>I304+J304</f>
        <v>10</v>
      </c>
      <c r="L304" s="19" t="n" hidden="false">
        <f>ROUND(H304*I304,2)</f>
        <v>86800</v>
      </c>
      <c r="M304" s="19" t="n" hidden="false">
        <v/>
      </c>
      <c r="N304" s="19" t="n" hidden="false">
        <f>L304+M304</f>
        <v>86800</v>
      </c>
    </row>
    <row r="305" customFormat="false" hidden="false" outlineLevel="0" collapsed="false">
      <c r="A305" s="18" t="inlineStr">
        <is>
          <t xml:space="preserve">1.1.1.2.1.1.3.18</t>
        </is>
      </c>
      <c r="B305" s="18" t="inlineStr">
        <is>
          <t xml:space="preserve"/>
        </is>
      </c>
      <c r="C305" s="18" t="inlineStr">
        <is>
          <t xml:space="preserve">Монтаж лотка электротехнического / перфорированного, неперфорированного</t>
        </is>
      </c>
      <c r="D305" s="7" t="inlineStr">
        <is>
          <t xml:space="preserve">С учетом дополнительных комплектующих.СМР предусматривает дополнительные комплектующие</t>
        </is>
      </c>
      <c r="E305" s="7" t="inlineStr">
        <is>
          <t xml:space="preserve"/>
        </is>
      </c>
      <c r="F305" s="7" t="inlineStr">
        <is>
          <t xml:space="preserve">ПОГ М</t>
        </is>
      </c>
      <c r="G305" s="7" t="inlineStr">
        <is>
          <t xml:space="preserve">1</t>
        </is>
      </c>
      <c r="H305" s="8" t="n">
        <v>1150</v>
      </c>
      <c r="I305" s="19" t="n" hidden="false">
        <f>ROUND((L306+L307)/H305,2)</f>
        <v>1087.1</v>
      </c>
      <c r="J305" s="20" t="n" hidden="false">
        <v>2500</v>
      </c>
      <c r="K305" s="19" t="n" hidden="false">
        <f>I305+J305</f>
        <v>3587.1</v>
      </c>
      <c r="L305" s="19" t="n" hidden="false">
        <f>ROUND(H305*I305,2)</f>
        <v>1250165</v>
      </c>
      <c r="M305" s="19" t="n" hidden="false">
        <f>ROUND(H305*J305,2)</f>
        <v>2875000</v>
      </c>
      <c r="N305" s="19" t="n" hidden="false">
        <f>L305+M305</f>
        <v>4125165</v>
      </c>
    </row>
    <row r="306" customFormat="false" hidden="false" outlineLevel="0" collapsed="false">
      <c r="A306" s="18" t="inlineStr">
        <is>
          <t xml:space="preserve">1.1.1.2.1.1.3.18.1</t>
        </is>
      </c>
      <c r="B306" s="18" t="inlineStr">
        <is>
          <t xml:space="preserve"/>
        </is>
      </c>
      <c r="C306" s="22" t="inlineStr">
        <is>
          <t xml:space="preserve">Лоток электротехнический перфорированный осн.400мм H=80мм</t>
        </is>
      </c>
      <c r="D306" s="7" t="inlineStr">
        <is>
          <t xml:space="preserve">Без учета дополнительных комплектующих
ДКС,Ostec</t>
        </is>
      </c>
      <c r="E306" s="7" t="inlineStr">
        <is>
          <t xml:space="preserve"/>
        </is>
      </c>
      <c r="F306" s="7" t="inlineStr">
        <is>
          <t xml:space="preserve">М</t>
        </is>
      </c>
      <c r="G306" s="7" t="inlineStr">
        <is>
          <t xml:space="preserve">1</t>
        </is>
      </c>
      <c r="H306" s="8" t="n">
        <v>1150</v>
      </c>
      <c r="I306" s="23" t="n" hidden="false">
        <v>831.78</v>
      </c>
      <c r="J306" s="19" t="n" hidden="false">
        <v/>
      </c>
      <c r="K306" s="19" t="n" hidden="false">
        <f>I306+J306</f>
        <v>831.78</v>
      </c>
      <c r="L306" s="19" t="n" hidden="false">
        <f>ROUND(H306*I306,2)</f>
        <v>956547</v>
      </c>
      <c r="M306" s="19" t="n" hidden="false">
        <v/>
      </c>
      <c r="N306" s="19" t="n" hidden="false">
        <f>L306+M306</f>
        <v>956547</v>
      </c>
    </row>
    <row r="307" customFormat="false" hidden="false" outlineLevel="0" collapsed="false">
      <c r="A307" s="18" t="inlineStr">
        <is>
          <t xml:space="preserve">1.1.1.2.1.1.3.18.2</t>
        </is>
      </c>
      <c r="B307" s="18" t="inlineStr">
        <is>
          <t xml:space="preserve"/>
        </is>
      </c>
      <c r="C307" s="22" t="inlineStr">
        <is>
          <t xml:space="preserve">Крышка на лоток осн.400мм</t>
        </is>
      </c>
      <c r="D307" s="7" t="inlineStr">
        <is>
          <t xml:space="preserve">Без учета дополнительных комплектующих
ДКС,Ostec</t>
        </is>
      </c>
      <c r="E307" s="7" t="inlineStr">
        <is>
          <t xml:space="preserve"/>
        </is>
      </c>
      <c r="F307" s="7" t="inlineStr">
        <is>
          <t xml:space="preserve">М</t>
        </is>
      </c>
      <c r="G307" s="7" t="inlineStr">
        <is>
          <t xml:space="preserve">1</t>
        </is>
      </c>
      <c r="H307" s="8" t="n">
        <v>1150</v>
      </c>
      <c r="I307" s="23" t="n" hidden="false">
        <v>255.32</v>
      </c>
      <c r="J307" s="19" t="n" hidden="false">
        <v/>
      </c>
      <c r="K307" s="19" t="n" hidden="false">
        <f>I307+J307</f>
        <v>255.32</v>
      </c>
      <c r="L307" s="19" t="n" hidden="false">
        <f>ROUND(H307*I307,2)</f>
        <v>293618</v>
      </c>
      <c r="M307" s="19" t="n" hidden="false">
        <v/>
      </c>
      <c r="N307" s="19" t="n" hidden="false">
        <f>L307+M307</f>
        <v>293618</v>
      </c>
    </row>
    <row r="308" customFormat="false" hidden="false" outlineLevel="0" collapsed="false">
      <c r="A308" s="18" t="inlineStr">
        <is>
          <t xml:space="preserve">1.1.1.2.1.1.3.19</t>
        </is>
      </c>
      <c r="B308" s="18" t="inlineStr">
        <is>
          <t xml:space="preserve"/>
        </is>
      </c>
      <c r="C308" s="18" t="inlineStr">
        <is>
          <t xml:space="preserve">Монтаж лотка электротехнического / лестничного</t>
        </is>
      </c>
      <c r="D308" s="7" t="inlineStr">
        <is>
          <t xml:space="preserve">С учетом дополнительных комплектующих.СМР предусматривает дополнительные комплектующие</t>
        </is>
      </c>
      <c r="E308" s="7" t="inlineStr">
        <is>
          <t xml:space="preserve"/>
        </is>
      </c>
      <c r="F308" s="7" t="inlineStr">
        <is>
          <t xml:space="preserve">ПОГ М</t>
        </is>
      </c>
      <c r="G308" s="7" t="inlineStr">
        <is>
          <t xml:space="preserve">1</t>
        </is>
      </c>
      <c r="H308" s="8" t="n">
        <v>150</v>
      </c>
      <c r="I308" s="19" t="n" hidden="false">
        <f>ROUND((L309)/H308,2)</f>
        <v>821</v>
      </c>
      <c r="J308" s="20" t="n" hidden="false">
        <v>2500</v>
      </c>
      <c r="K308" s="19" t="n" hidden="false">
        <f>I308+J308</f>
        <v>3321</v>
      </c>
      <c r="L308" s="19" t="n" hidden="false">
        <f>ROUND(H308*I308,2)</f>
        <v>123150</v>
      </c>
      <c r="M308" s="19" t="n" hidden="false">
        <f>ROUND(H308*J308,2)</f>
        <v>375000</v>
      </c>
      <c r="N308" s="19" t="n" hidden="false">
        <f>L308+M308</f>
        <v>498150</v>
      </c>
    </row>
    <row r="309" customFormat="false" hidden="false" outlineLevel="0" collapsed="false">
      <c r="A309" s="18" t="inlineStr">
        <is>
          <t xml:space="preserve">1.1.1.2.1.1.3.19.1</t>
        </is>
      </c>
      <c r="B309" s="18" t="inlineStr">
        <is>
          <t xml:space="preserve"/>
        </is>
      </c>
      <c r="C309" s="22" t="inlineStr">
        <is>
          <t xml:space="preserve">Лоток электротехнический лестничный осн.400мм H=80мм</t>
        </is>
      </c>
      <c r="D309" s="7" t="inlineStr">
        <is>
          <t xml:space="preserve">Без учета дополнительных комплектующих
ДКС,Ostec</t>
        </is>
      </c>
      <c r="E309" s="7" t="inlineStr">
        <is>
          <t xml:space="preserve"/>
        </is>
      </c>
      <c r="F309" s="7" t="inlineStr">
        <is>
          <t xml:space="preserve">М</t>
        </is>
      </c>
      <c r="G309" s="7" t="inlineStr">
        <is>
          <t xml:space="preserve">1</t>
        </is>
      </c>
      <c r="H309" s="8" t="n">
        <v>150</v>
      </c>
      <c r="I309" s="23" t="n" hidden="false">
        <v>821</v>
      </c>
      <c r="J309" s="19" t="n" hidden="false">
        <v/>
      </c>
      <c r="K309" s="19" t="n" hidden="false">
        <f>I309+J309</f>
        <v>821</v>
      </c>
      <c r="L309" s="19" t="n" hidden="false">
        <f>ROUND(H309*I309,2)</f>
        <v>123150</v>
      </c>
      <c r="M309" s="19" t="n" hidden="false">
        <v/>
      </c>
      <c r="N309" s="19" t="n" hidden="false">
        <f>L309+M309</f>
        <v>123150</v>
      </c>
    </row>
    <row r="310" customFormat="false" hidden="false" outlineLevel="0" collapsed="false">
      <c r="A310" s="14" t="inlineStr">
        <is>
          <t xml:space="preserve">1.1.1.2.1.1.4</t>
        </is>
      </c>
      <c r="B310" s="14" t="inlineStr">
        <is>
          <t xml:space="preserve"/>
        </is>
      </c>
      <c r="C310" s="14" t="inlineStr">
        <is>
          <t xml:space="preserve">Монтаж электроустановочных изделий</t>
        </is>
      </c>
      <c r="D310" s="6" t="inlineStr">
        <is>
          <t xml:space="preserve"/>
        </is>
      </c>
      <c r="E310" s="6" t="inlineStr">
        <is>
          <t xml:space="preserve"/>
        </is>
      </c>
      <c r="F310" s="6" t="inlineStr">
        <is>
          <t xml:space="preserve"/>
        </is>
      </c>
      <c r="G310" s="6" t="inlineStr">
        <is>
          <t xml:space="preserve"/>
        </is>
      </c>
      <c r="H310" s="15" t="n">
        <v/>
      </c>
      <c r="I310" s="16" t="n" hidden="false">
        <v/>
      </c>
      <c r="J310" s="16" t="n" hidden="false">
        <v/>
      </c>
      <c r="K310" s="16" t="n" hidden="false">
        <v/>
      </c>
      <c r="L310" s="16" t="n" hidden="false">
        <f>L311+L320+L324+L326+L329</f>
        <v>232548.82</v>
      </c>
      <c r="M310" s="16" t="n" hidden="false">
        <f>M311+M320+M324+M326+M329</f>
        <v>1099720</v>
      </c>
      <c r="N310" s="16" t="n" hidden="false">
        <f>N311+N320+N324+N326+N329</f>
        <v>1332268.82</v>
      </c>
    </row>
    <row r="311" customFormat="false" hidden="false" outlineLevel="0" collapsed="false">
      <c r="A311" s="18" t="inlineStr">
        <is>
          <t xml:space="preserve">1.1.1.2.1.1.4.1</t>
        </is>
      </c>
      <c r="B311" s="18" t="inlineStr">
        <is>
          <t xml:space="preserve"/>
        </is>
      </c>
      <c r="C311" s="18" t="inlineStr">
        <is>
          <t xml:space="preserve">Монтаж электрических оконечных устройств / выключатель, переключатель</t>
        </is>
      </c>
      <c r="D311" s="7" t="inlineStr">
        <is>
          <t xml:space="preserve"/>
        </is>
      </c>
      <c r="E311" s="7" t="inlineStr">
        <is>
          <t xml:space="preserve">Выгружается из БО по объектам BIM-КЦ</t>
        </is>
      </c>
      <c r="F311" s="7" t="inlineStr">
        <is>
          <t xml:space="preserve">ШТ</t>
        </is>
      </c>
      <c r="G311" s="7" t="inlineStr">
        <is>
          <t xml:space="preserve">1</t>
        </is>
      </c>
      <c r="H311" s="8" t="n">
        <v>217</v>
      </c>
      <c r="I311" s="19" t="n" hidden="false">
        <f>ROUND((L312+L313+L314+L315+L316+L317+L318+L319)/H311,2)</f>
        <v>168.2</v>
      </c>
      <c r="J311" s="20" t="n" hidden="false">
        <v>950</v>
      </c>
      <c r="K311" s="19" t="n" hidden="false">
        <f>I311+J311</f>
        <v>1118.2</v>
      </c>
      <c r="L311" s="19" t="n" hidden="false">
        <f>ROUND(H311*I311,2)</f>
        <v>36499.4</v>
      </c>
      <c r="M311" s="19" t="n" hidden="false">
        <f>ROUND(H311*J311,2)</f>
        <v>206150</v>
      </c>
      <c r="N311" s="19" t="n" hidden="false">
        <f>L311+M311</f>
        <v>242649.4</v>
      </c>
    </row>
    <row r="312" customFormat="false" hidden="false" outlineLevel="0" collapsed="false">
      <c r="A312" s="18" t="inlineStr">
        <is>
          <t xml:space="preserve">1.1.1.2.1.1.4.1.1</t>
        </is>
      </c>
      <c r="B312" s="18" t="inlineStr">
        <is>
          <t xml:space="preserve"/>
        </is>
      </c>
      <c r="C312" s="22" t="inlineStr">
        <is>
          <t xml:space="preserve">Рамка Schneider Electric Glossa_ / белый / 1 пост / GSL000101</t>
        </is>
      </c>
      <c r="D312" s="7" t="inlineStr">
        <is>
          <t xml:space="preserve">Рамка 1 постовая - пластиковая LK60, цвет Белый</t>
        </is>
      </c>
      <c r="E312" s="7" t="inlineStr">
        <is>
          <t xml:space="preserve"/>
        </is>
      </c>
      <c r="F312" s="7" t="inlineStr">
        <is>
          <t xml:space="preserve">ШТ</t>
        </is>
      </c>
      <c r="G312" s="7" t="inlineStr">
        <is>
          <t xml:space="preserve">1</t>
        </is>
      </c>
      <c r="H312" s="8" t="n">
        <v>217</v>
      </c>
      <c r="I312" s="23" t="n" hidden="false">
        <v>10.66</v>
      </c>
      <c r="J312" s="19" t="n" hidden="false">
        <v/>
      </c>
      <c r="K312" s="19" t="n" hidden="false">
        <f>I312+J312</f>
        <v>10.66</v>
      </c>
      <c r="L312" s="19" t="n" hidden="false">
        <f>ROUND(H312*I312,2)</f>
        <v>2313.22</v>
      </c>
      <c r="M312" s="19" t="n" hidden="false">
        <v/>
      </c>
      <c r="N312" s="19" t="n" hidden="false">
        <f>L312+M312</f>
        <v>2313.22</v>
      </c>
    </row>
    <row r="313" customFormat="false" hidden="false" outlineLevel="0" collapsed="false">
      <c r="A313" s="18" t="inlineStr">
        <is>
          <t xml:space="preserve">1.1.1.2.1.1.4.1.2</t>
        </is>
      </c>
      <c r="B313" s="18" t="inlineStr">
        <is>
          <t xml:space="preserve"/>
        </is>
      </c>
      <c r="C313" s="22" t="inlineStr">
        <is>
          <t xml:space="preserve">Переключатель Одноклавишный 10А 220/250В IP44 Белый</t>
        </is>
      </c>
      <c r="D313" s="7" t="inlineStr">
        <is>
          <t xml:space="preserve">Переключатель проходной одноклавишный скрытой установки, 10А, 250В, IP44 белый</t>
        </is>
      </c>
      <c r="E313" s="7" t="inlineStr">
        <is>
          <t xml:space="preserve"/>
        </is>
      </c>
      <c r="F313" s="7" t="inlineStr">
        <is>
          <t xml:space="preserve">ШТ</t>
        </is>
      </c>
      <c r="G313" s="7" t="inlineStr">
        <is>
          <t xml:space="preserve">1</t>
        </is>
      </c>
      <c r="H313" s="8" t="n">
        <v>12</v>
      </c>
      <c r="I313" s="20" t="n" hidden="false">
        <v>170</v>
      </c>
      <c r="J313" s="19" t="n" hidden="false">
        <v/>
      </c>
      <c r="K313" s="19" t="n" hidden="false">
        <f>I313+J313</f>
        <v>170</v>
      </c>
      <c r="L313" s="19" t="n" hidden="false">
        <f>ROUND(H313*I313,2)</f>
        <v>2040</v>
      </c>
      <c r="M313" s="19" t="n" hidden="false">
        <v/>
      </c>
      <c r="N313" s="19" t="n" hidden="false">
        <f>L313+M313</f>
        <v>2040</v>
      </c>
    </row>
    <row r="314" customFormat="false" hidden="false" outlineLevel="0" collapsed="false">
      <c r="A314" s="18" t="inlineStr">
        <is>
          <t xml:space="preserve">1.1.1.2.1.1.4.1.3</t>
        </is>
      </c>
      <c r="B314" s="18" t="inlineStr">
        <is>
          <t xml:space="preserve"/>
        </is>
      </c>
      <c r="C314" s="22" t="inlineStr">
        <is>
          <t xml:space="preserve">Переключатель Одноклавишный 10А 250В IP20 Белый</t>
        </is>
      </c>
      <c r="D314" s="7" t="inlineStr">
        <is>
          <t xml:space="preserve">LK60 Переключатель проходной одноклавишный скрытой установки, 10А, 250В,
IP20 белый</t>
        </is>
      </c>
      <c r="E314" s="7" t="inlineStr">
        <is>
          <t xml:space="preserve"/>
        </is>
      </c>
      <c r="F314" s="7" t="inlineStr">
        <is>
          <t xml:space="preserve">ШТ</t>
        </is>
      </c>
      <c r="G314" s="7" t="inlineStr">
        <is>
          <t xml:space="preserve">1</t>
        </is>
      </c>
      <c r="H314" s="8" t="n">
        <v>22</v>
      </c>
      <c r="I314" s="20" t="n" hidden="false">
        <v>277</v>
      </c>
      <c r="J314" s="19" t="n" hidden="false">
        <v/>
      </c>
      <c r="K314" s="19" t="n" hidden="false">
        <f>I314+J314</f>
        <v>277</v>
      </c>
      <c r="L314" s="19" t="n" hidden="false">
        <f>ROUND(H314*I314,2)</f>
        <v>6094</v>
      </c>
      <c r="M314" s="19" t="n" hidden="false">
        <v/>
      </c>
      <c r="N314" s="19" t="n" hidden="false">
        <f>L314+M314</f>
        <v>6094</v>
      </c>
    </row>
    <row r="315" customFormat="false" hidden="false" outlineLevel="0" collapsed="false">
      <c r="A315" s="18" t="inlineStr">
        <is>
          <t xml:space="preserve">1.1.1.2.1.1.4.1.4</t>
        </is>
      </c>
      <c r="B315" s="18" t="inlineStr">
        <is>
          <t xml:space="preserve"/>
        </is>
      </c>
      <c r="C315" s="22" t="inlineStr">
        <is>
          <t xml:space="preserve">Переключатель_ / проходной/одноклавишный/открытой установки / 10А, 220В, IP20</t>
        </is>
      </c>
      <c r="D315" s="7" t="inlineStr">
        <is>
          <t xml:space="preserve">Переключатель проходной двухклавишный скрытой установки, 10А, 250В, IP20 белый</t>
        </is>
      </c>
      <c r="E315" s="7" t="inlineStr">
        <is>
          <t xml:space="preserve"/>
        </is>
      </c>
      <c r="F315" s="7" t="inlineStr">
        <is>
          <t xml:space="preserve">ШТ</t>
        </is>
      </c>
      <c r="G315" s="7" t="inlineStr">
        <is>
          <t xml:space="preserve">1</t>
        </is>
      </c>
      <c r="H315" s="8" t="n">
        <v>4</v>
      </c>
      <c r="I315" s="20" t="n" hidden="false">
        <v>540</v>
      </c>
      <c r="J315" s="19" t="n" hidden="false">
        <v/>
      </c>
      <c r="K315" s="19" t="n" hidden="false">
        <f>I315+J315</f>
        <v>540</v>
      </c>
      <c r="L315" s="19" t="n" hidden="false">
        <f>ROUND(H315*I315,2)</f>
        <v>2160</v>
      </c>
      <c r="M315" s="19" t="n" hidden="false">
        <v/>
      </c>
      <c r="N315" s="19" t="n" hidden="false">
        <f>L315+M315</f>
        <v>2160</v>
      </c>
    </row>
    <row r="316" customFormat="false" hidden="false" outlineLevel="0" collapsed="false">
      <c r="A316" s="18" t="inlineStr">
        <is>
          <t xml:space="preserve">1.1.1.2.1.1.4.1.5</t>
        </is>
      </c>
      <c r="B316" s="18" t="inlineStr">
        <is>
          <t xml:space="preserve"/>
        </is>
      </c>
      <c r="C316" s="22" t="inlineStr">
        <is>
          <t xml:space="preserve">Выключатель_ / марку и артикул указать в примечании</t>
        </is>
      </c>
      <c r="D316" s="7" t="inlineStr">
        <is>
          <t xml:space="preserve">Выключатель 1-кл. скрытой установки 10А, IP44, цвет Белый LK60</t>
        </is>
      </c>
      <c r="E316" s="7" t="inlineStr">
        <is>
          <t xml:space="preserve"/>
        </is>
      </c>
      <c r="F316" s="7" t="inlineStr">
        <is>
          <t xml:space="preserve">ШТ</t>
        </is>
      </c>
      <c r="G316" s="7" t="inlineStr">
        <is>
          <t xml:space="preserve">1</t>
        </is>
      </c>
      <c r="H316" s="8" t="n">
        <v>26</v>
      </c>
      <c r="I316" s="20" t="n" hidden="false">
        <v>190</v>
      </c>
      <c r="J316" s="19" t="n" hidden="false">
        <v/>
      </c>
      <c r="K316" s="19" t="n" hidden="false">
        <f>I316+J316</f>
        <v>190</v>
      </c>
      <c r="L316" s="19" t="n" hidden="false">
        <f>ROUND(H316*I316,2)</f>
        <v>4940</v>
      </c>
      <c r="M316" s="19" t="n" hidden="false">
        <v/>
      </c>
      <c r="N316" s="19" t="n" hidden="false">
        <f>L316+M316</f>
        <v>4940</v>
      </c>
    </row>
    <row r="317" customFormat="false" hidden="false" outlineLevel="0" collapsed="false">
      <c r="A317" s="18" t="inlineStr">
        <is>
          <t xml:space="preserve">1.1.1.2.1.1.4.1.6</t>
        </is>
      </c>
      <c r="B317" s="18" t="inlineStr">
        <is>
          <t xml:space="preserve"/>
        </is>
      </c>
      <c r="C317" s="22" t="inlineStr">
        <is>
          <t xml:space="preserve">Выключатель Трехклавишный Скрытый 10А 220...250В IP20 Белый</t>
        </is>
      </c>
      <c r="D317" s="7" t="inlineStr">
        <is>
          <t xml:space="preserve"/>
        </is>
      </c>
      <c r="E317" s="7" t="inlineStr">
        <is>
          <t xml:space="preserve"/>
        </is>
      </c>
      <c r="F317" s="7" t="inlineStr">
        <is>
          <t xml:space="preserve">ШТ</t>
        </is>
      </c>
      <c r="G317" s="7" t="inlineStr">
        <is>
          <t xml:space="preserve">1</t>
        </is>
      </c>
      <c r="H317" s="8" t="n">
        <v>5</v>
      </c>
      <c r="I317" s="23" t="n" hidden="false">
        <v>153.46</v>
      </c>
      <c r="J317" s="19" t="n" hidden="false">
        <v/>
      </c>
      <c r="K317" s="19" t="n" hidden="false">
        <f>I317+J317</f>
        <v>153.46</v>
      </c>
      <c r="L317" s="19" t="n" hidden="false">
        <f>ROUND(H317*I317,2)</f>
        <v>767.3</v>
      </c>
      <c r="M317" s="19" t="n" hidden="false">
        <v/>
      </c>
      <c r="N317" s="19" t="n" hidden="false">
        <f>L317+M317</f>
        <v>767.3</v>
      </c>
    </row>
    <row r="318" customFormat="false" hidden="false" outlineLevel="0" collapsed="false">
      <c r="A318" s="18" t="inlineStr">
        <is>
          <t xml:space="preserve">1.1.1.2.1.1.4.1.7</t>
        </is>
      </c>
      <c r="B318" s="18" t="inlineStr">
        <is>
          <t xml:space="preserve"/>
        </is>
      </c>
      <c r="C318" s="22" t="inlineStr">
        <is>
          <t xml:space="preserve">Выключатель Одноклавишный Скрытый 10А 220...250В IP20 Белый</t>
        </is>
      </c>
      <c r="D318" s="7" t="inlineStr">
        <is>
          <t xml:space="preserve"/>
        </is>
      </c>
      <c r="E318" s="7" t="inlineStr">
        <is>
          <t xml:space="preserve"/>
        </is>
      </c>
      <c r="F318" s="7" t="inlineStr">
        <is>
          <t xml:space="preserve">ШТ</t>
        </is>
      </c>
      <c r="G318" s="7" t="inlineStr">
        <is>
          <t xml:space="preserve">1</t>
        </is>
      </c>
      <c r="H318" s="8" t="n">
        <v>105</v>
      </c>
      <c r="I318" s="23" t="n" hidden="false">
        <v>81.86</v>
      </c>
      <c r="J318" s="19" t="n" hidden="false">
        <v/>
      </c>
      <c r="K318" s="19" t="n" hidden="false">
        <f>I318+J318</f>
        <v>81.86</v>
      </c>
      <c r="L318" s="19" t="n" hidden="false">
        <f>ROUND(H318*I318,2)</f>
        <v>8595.3</v>
      </c>
      <c r="M318" s="19" t="n" hidden="false">
        <v/>
      </c>
      <c r="N318" s="19" t="n" hidden="false">
        <f>L318+M318</f>
        <v>8595.3</v>
      </c>
    </row>
    <row r="319" customFormat="false" hidden="false" outlineLevel="0" collapsed="false">
      <c r="A319" s="18" t="inlineStr">
        <is>
          <t xml:space="preserve">1.1.1.2.1.1.4.1.8</t>
        </is>
      </c>
      <c r="B319" s="18" t="inlineStr">
        <is>
          <t xml:space="preserve"/>
        </is>
      </c>
      <c r="C319" s="22" t="inlineStr">
        <is>
          <t xml:space="preserve">Выключатель Двухклавишный Скрытый 10А 220...250В IP20 Белый</t>
        </is>
      </c>
      <c r="D319" s="7" t="inlineStr">
        <is>
          <t xml:space="preserve"/>
        </is>
      </c>
      <c r="E319" s="7" t="inlineStr">
        <is>
          <t xml:space="preserve"/>
        </is>
      </c>
      <c r="F319" s="7" t="inlineStr">
        <is>
          <t xml:space="preserve">ШТ</t>
        </is>
      </c>
      <c r="G319" s="7" t="inlineStr">
        <is>
          <t xml:space="preserve">1</t>
        </is>
      </c>
      <c r="H319" s="8" t="n">
        <v>43</v>
      </c>
      <c r="I319" s="20" t="n" hidden="false">
        <v>223</v>
      </c>
      <c r="J319" s="19" t="n" hidden="false">
        <v/>
      </c>
      <c r="K319" s="19" t="n" hidden="false">
        <f>I319+J319</f>
        <v>223</v>
      </c>
      <c r="L319" s="19" t="n" hidden="false">
        <f>ROUND(H319*I319,2)</f>
        <v>9589</v>
      </c>
      <c r="M319" s="19" t="n" hidden="false">
        <v/>
      </c>
      <c r="N319" s="19" t="n" hidden="false">
        <f>L319+M319</f>
        <v>9589</v>
      </c>
    </row>
    <row r="320" customFormat="false" hidden="false" outlineLevel="0" collapsed="false">
      <c r="A320" s="18" t="inlineStr">
        <is>
          <t xml:space="preserve">1.1.1.2.1.1.4.2</t>
        </is>
      </c>
      <c r="B320" s="18" t="inlineStr">
        <is>
          <t xml:space="preserve"/>
        </is>
      </c>
      <c r="C320" s="18" t="inlineStr">
        <is>
          <t xml:space="preserve">Монтаж электрических оконечных устройств / розетка</t>
        </is>
      </c>
      <c r="D320" s="7" t="inlineStr">
        <is>
          <t xml:space="preserve"/>
        </is>
      </c>
      <c r="E320" s="7" t="inlineStr">
        <is>
          <t xml:space="preserve">Выгружается из БО по объектам BIM-КЦ</t>
        </is>
      </c>
      <c r="F320" s="7" t="inlineStr">
        <is>
          <t xml:space="preserve">ШТ</t>
        </is>
      </c>
      <c r="G320" s="7" t="inlineStr">
        <is>
          <t xml:space="preserve">1</t>
        </is>
      </c>
      <c r="H320" s="8" t="n">
        <v>467</v>
      </c>
      <c r="I320" s="19" t="n" hidden="false">
        <f>ROUND((L321+L322+L323)/H320,2)</f>
        <v>370.1</v>
      </c>
      <c r="J320" s="20" t="n" hidden="false">
        <v>950</v>
      </c>
      <c r="K320" s="19" t="n" hidden="false">
        <f>I320+J320</f>
        <v>1320.1</v>
      </c>
      <c r="L320" s="19" t="n" hidden="false">
        <f>ROUND(H320*I320,2)</f>
        <v>172836.7</v>
      </c>
      <c r="M320" s="19" t="n" hidden="false">
        <f>ROUND(H320*J320,2)</f>
        <v>443650</v>
      </c>
      <c r="N320" s="19" t="n" hidden="false">
        <f>L320+M320</f>
        <v>616486.7</v>
      </c>
    </row>
    <row r="321" customFormat="false" hidden="false" outlineLevel="0" collapsed="false">
      <c r="A321" s="18" t="inlineStr">
        <is>
          <t xml:space="preserve">1.1.1.2.1.1.4.2.1</t>
        </is>
      </c>
      <c r="B321" s="18" t="inlineStr">
        <is>
          <t xml:space="preserve"/>
        </is>
      </c>
      <c r="C321" s="22" t="inlineStr">
        <is>
          <t xml:space="preserve">Розетка Открытая 1п 2P+PE 16А IP20 220...250В з/к з/ш Белый</t>
        </is>
      </c>
      <c r="D321" s="7" t="inlineStr">
        <is>
          <t xml:space="preserve">Розетка Скрытая 1п 2P+E 16А IP20 220...250В з/к з/ш Белый EWR16-028-90 EKF</t>
        </is>
      </c>
      <c r="E321" s="7" t="inlineStr">
        <is>
          <t xml:space="preserve"/>
        </is>
      </c>
      <c r="F321" s="7" t="inlineStr">
        <is>
          <t xml:space="preserve">ШТ</t>
        </is>
      </c>
      <c r="G321" s="7" t="inlineStr">
        <is>
          <t xml:space="preserve">1</t>
        </is>
      </c>
      <c r="H321" s="8" t="n">
        <v>467</v>
      </c>
      <c r="I321" s="20" t="n" hidden="false">
        <v>361</v>
      </c>
      <c r="J321" s="19" t="n" hidden="false">
        <v/>
      </c>
      <c r="K321" s="19" t="n" hidden="false">
        <f>I321+J321</f>
        <v>361</v>
      </c>
      <c r="L321" s="19" t="n" hidden="false">
        <f>ROUND(H321*I321,2)</f>
        <v>168587</v>
      </c>
      <c r="M321" s="19" t="n" hidden="false">
        <v/>
      </c>
      <c r="N321" s="19" t="n" hidden="false">
        <f>L321+M321</f>
        <v>168587</v>
      </c>
    </row>
    <row r="322" customFormat="false" hidden="false" outlineLevel="0" collapsed="false">
      <c r="A322" s="18" t="inlineStr">
        <is>
          <t xml:space="preserve">1.1.1.2.1.1.4.2.2</t>
        </is>
      </c>
      <c r="B322" s="18" t="inlineStr">
        <is>
          <t xml:space="preserve"/>
        </is>
      </c>
      <c r="C322" s="22" t="inlineStr">
        <is>
          <t xml:space="preserve">Рамка Schneider Electric Glossa_ / белый / 2 поста / GSL000102</t>
        </is>
      </c>
      <c r="D322" s="7" t="inlineStr">
        <is>
          <t xml:space="preserve"/>
        </is>
      </c>
      <c r="E322" s="7" t="inlineStr">
        <is>
          <t xml:space="preserve"/>
        </is>
      </c>
      <c r="F322" s="7" t="inlineStr">
        <is>
          <t xml:space="preserve">ШТ</t>
        </is>
      </c>
      <c r="G322" s="7" t="inlineStr">
        <is>
          <t xml:space="preserve">1</t>
        </is>
      </c>
      <c r="H322" s="8" t="n">
        <v>166</v>
      </c>
      <c r="I322" s="23" t="n" hidden="false">
        <v>16.93</v>
      </c>
      <c r="J322" s="19" t="n" hidden="false">
        <v/>
      </c>
      <c r="K322" s="19" t="n" hidden="false">
        <f>I322+J322</f>
        <v>16.93</v>
      </c>
      <c r="L322" s="19" t="n" hidden="false">
        <f>ROUND(H322*I322,2)</f>
        <v>2810.38</v>
      </c>
      <c r="M322" s="19" t="n" hidden="false">
        <v/>
      </c>
      <c r="N322" s="19" t="n" hidden="false">
        <f>L322+M322</f>
        <v>2810.38</v>
      </c>
    </row>
    <row r="323" customFormat="false" hidden="false" outlineLevel="0" collapsed="false">
      <c r="A323" s="18" t="inlineStr">
        <is>
          <t xml:space="preserve">1.1.1.2.1.1.4.2.3</t>
        </is>
      </c>
      <c r="B323" s="18" t="inlineStr">
        <is>
          <t xml:space="preserve"/>
        </is>
      </c>
      <c r="C323" s="22" t="inlineStr">
        <is>
          <t xml:space="preserve">Рамка Schneider Electric Glossa_ / белый / 1 пост / GSL000101</t>
        </is>
      </c>
      <c r="D323" s="7" t="inlineStr">
        <is>
          <t xml:space="preserve"/>
        </is>
      </c>
      <c r="E323" s="7" t="inlineStr">
        <is>
          <t xml:space="preserve"/>
        </is>
      </c>
      <c r="F323" s="7" t="inlineStr">
        <is>
          <t xml:space="preserve">ШТ</t>
        </is>
      </c>
      <c r="G323" s="7" t="inlineStr">
        <is>
          <t xml:space="preserve">1</t>
        </is>
      </c>
      <c r="H323" s="8" t="n">
        <v>135</v>
      </c>
      <c r="I323" s="23" t="n" hidden="false">
        <v>10.66</v>
      </c>
      <c r="J323" s="19" t="n" hidden="false">
        <v/>
      </c>
      <c r="K323" s="19" t="n" hidden="false">
        <f>I323+J323</f>
        <v>10.66</v>
      </c>
      <c r="L323" s="19" t="n" hidden="false">
        <f>ROUND(H323*I323,2)</f>
        <v>1439.1</v>
      </c>
      <c r="M323" s="19" t="n" hidden="false">
        <v/>
      </c>
      <c r="N323" s="19" t="n" hidden="false">
        <f>L323+M323</f>
        <v>1439.1</v>
      </c>
    </row>
    <row r="324" customFormat="false" hidden="false" outlineLevel="0" collapsed="false">
      <c r="A324" s="18" t="inlineStr">
        <is>
          <t xml:space="preserve">1.1.1.2.1.1.4.3</t>
        </is>
      </c>
      <c r="B324" s="18" t="inlineStr">
        <is>
          <t xml:space="preserve"/>
        </is>
      </c>
      <c r="C324" s="18" t="inlineStr">
        <is>
          <t xml:space="preserve">Монтаж коробки распределительной, распаячной</t>
        </is>
      </c>
      <c r="D324" s="7" t="inlineStr">
        <is>
          <t xml:space="preserve"/>
        </is>
      </c>
      <c r="E324" s="7" t="inlineStr">
        <is>
          <t xml:space="preserve">Выгружается из БО по объектам BIM-КЦ</t>
        </is>
      </c>
      <c r="F324" s="7" t="inlineStr">
        <is>
          <t xml:space="preserve">ШТ</t>
        </is>
      </c>
      <c r="G324" s="7" t="inlineStr">
        <is>
          <t xml:space="preserve">1</t>
        </is>
      </c>
      <c r="H324" s="8" t="n">
        <v>305</v>
      </c>
      <c r="I324" s="19" t="n" hidden="false">
        <f>ROUND((L325)/H324,2)</f>
        <v>32</v>
      </c>
      <c r="J324" s="20" t="n" hidden="false">
        <v>950</v>
      </c>
      <c r="K324" s="19" t="n" hidden="false">
        <f>I324+J324</f>
        <v>982</v>
      </c>
      <c r="L324" s="19" t="n" hidden="false">
        <f>ROUND(H324*I324,2)</f>
        <v>9760</v>
      </c>
      <c r="M324" s="19" t="n" hidden="false">
        <f>ROUND(H324*J324,2)</f>
        <v>289750</v>
      </c>
      <c r="N324" s="19" t="n" hidden="false">
        <f>L324+M324</f>
        <v>299510</v>
      </c>
    </row>
    <row r="325" customFormat="false" hidden="false" outlineLevel="0" collapsed="false">
      <c r="A325" s="18" t="inlineStr">
        <is>
          <t xml:space="preserve">1.1.1.2.1.1.4.3.1</t>
        </is>
      </c>
      <c r="B325" s="18" t="inlineStr">
        <is>
          <t xml:space="preserve"/>
        </is>
      </c>
      <c r="C325" s="22" t="inlineStr">
        <is>
          <t xml:space="preserve">Коробка распаячная_ / Круглая / 80х40 / КМ41004 (UKT01-080-040-000)</t>
        </is>
      </c>
      <c r="D325" s="7" t="inlineStr">
        <is>
          <t xml:space="preserve">UKT10-065-040-000</t>
        </is>
      </c>
      <c r="E325" s="7" t="inlineStr">
        <is>
          <t xml:space="preserve"/>
        </is>
      </c>
      <c r="F325" s="7" t="inlineStr">
        <is>
          <t xml:space="preserve">ШТ</t>
        </is>
      </c>
      <c r="G325" s="7" t="inlineStr">
        <is>
          <t xml:space="preserve">1</t>
        </is>
      </c>
      <c r="H325" s="8" t="n">
        <v>305</v>
      </c>
      <c r="I325" s="20" t="n" hidden="false">
        <v>32</v>
      </c>
      <c r="J325" s="19" t="n" hidden="false">
        <v/>
      </c>
      <c r="K325" s="19" t="n" hidden="false">
        <f>I325+J325</f>
        <v>32</v>
      </c>
      <c r="L325" s="19" t="n" hidden="false">
        <f>ROUND(H325*I325,2)</f>
        <v>9760</v>
      </c>
      <c r="M325" s="19" t="n" hidden="false">
        <v/>
      </c>
      <c r="N325" s="19" t="n" hidden="false">
        <f>L325+M325</f>
        <v>9760</v>
      </c>
    </row>
    <row r="326" customFormat="false" hidden="false" outlineLevel="0" collapsed="false">
      <c r="A326" s="18" t="inlineStr">
        <is>
          <t xml:space="preserve">1.1.1.2.1.1.4.4</t>
        </is>
      </c>
      <c r="B326" s="18" t="inlineStr">
        <is>
          <t xml:space="preserve"/>
        </is>
      </c>
      <c r="C326" s="18" t="inlineStr">
        <is>
          <t xml:space="preserve">Монтаж подрозетников, установочных, монтажных коробок в подготовленные отверстия / в ЖБИ, ПГП, газобетон, акотек</t>
        </is>
      </c>
      <c r="D326" s="7" t="inlineStr">
        <is>
          <t xml:space="preserve"/>
        </is>
      </c>
      <c r="E326" s="7" t="inlineStr">
        <is>
          <t xml:space="preserve">Выгружается из БО по объектам BIM-КЦ</t>
        </is>
      </c>
      <c r="F326" s="7" t="inlineStr">
        <is>
          <t xml:space="preserve">ШТ</t>
        </is>
      </c>
      <c r="G326" s="7" t="inlineStr">
        <is>
          <t xml:space="preserve">1</t>
        </is>
      </c>
      <c r="H326" s="8" t="n">
        <v>684</v>
      </c>
      <c r="I326" s="19" t="n" hidden="false">
        <f>ROUND((L327+L328)/H326,2)</f>
        <v>16.08</v>
      </c>
      <c r="J326" s="20" t="n" hidden="false">
        <v>230</v>
      </c>
      <c r="K326" s="19" t="n" hidden="false">
        <f>I326+J326</f>
        <v>246.08</v>
      </c>
      <c r="L326" s="19" t="n" hidden="false">
        <f>ROUND(H326*I326,2)</f>
        <v>10998.72</v>
      </c>
      <c r="M326" s="19" t="n" hidden="false">
        <f>ROUND(H326*J326,2)</f>
        <v>157320</v>
      </c>
      <c r="N326" s="19" t="n" hidden="false">
        <f>L326+M326</f>
        <v>168318.72</v>
      </c>
    </row>
    <row r="327" customFormat="false" hidden="false" outlineLevel="0" collapsed="false">
      <c r="A327" s="18" t="inlineStr">
        <is>
          <t xml:space="preserve">1.1.1.2.1.1.4.4.1</t>
        </is>
      </c>
      <c r="B327" s="18" t="inlineStr">
        <is>
          <t xml:space="preserve"/>
        </is>
      </c>
      <c r="C327" s="22" t="inlineStr">
        <is>
          <t xml:space="preserve">Смесь штукатурная гипсовая_</t>
        </is>
      </c>
      <c r="D327" s="7" t="inlineStr">
        <is>
          <t xml:space="preserve"/>
        </is>
      </c>
      <c r="E327" s="7" t="inlineStr">
        <is>
          <t xml:space="preserve"/>
        </is>
      </c>
      <c r="F327" s="7" t="inlineStr">
        <is>
          <t xml:space="preserve">КГ</t>
        </is>
      </c>
      <c r="G327" s="7" t="inlineStr">
        <is>
          <t xml:space="preserve">0.3</t>
        </is>
      </c>
      <c r="H327" s="8" t="n">
        <v>61.56</v>
      </c>
      <c r="I327" s="20" t="n" hidden="false">
        <v>12</v>
      </c>
      <c r="J327" s="19" t="n" hidden="false">
        <v/>
      </c>
      <c r="K327" s="19" t="n" hidden="false">
        <f>I327+J327</f>
        <v>12</v>
      </c>
      <c r="L327" s="19" t="n" hidden="false">
        <f>ROUND(H327*I327,2)</f>
        <v>738.72</v>
      </c>
      <c r="M327" s="19" t="n" hidden="false">
        <v/>
      </c>
      <c r="N327" s="19" t="n" hidden="false">
        <f>L327+M327</f>
        <v>738.72</v>
      </c>
    </row>
    <row r="328" customFormat="false" hidden="false" outlineLevel="0" collapsed="false">
      <c r="A328" s="18" t="inlineStr">
        <is>
          <t xml:space="preserve">1.1.1.2.1.1.4.4.2</t>
        </is>
      </c>
      <c r="B328" s="18" t="inlineStr">
        <is>
          <t xml:space="preserve"/>
        </is>
      </c>
      <c r="C328" s="22" t="inlineStr">
        <is>
          <t xml:space="preserve">Коробка установочная круглая D=68мм h=40мм IP20 пластик тип установки скрытый для твердых стен б/крышки б/вводов</t>
        </is>
      </c>
      <c r="D328" s="7" t="inlineStr">
        <is>
          <t xml:space="preserve"/>
        </is>
      </c>
      <c r="E328" s="7" t="inlineStr">
        <is>
          <t xml:space="preserve"/>
        </is>
      </c>
      <c r="F328" s="7" t="inlineStr">
        <is>
          <t xml:space="preserve">ШТ</t>
        </is>
      </c>
      <c r="G328" s="7" t="inlineStr">
        <is>
          <t xml:space="preserve">1</t>
        </is>
      </c>
      <c r="H328" s="8" t="n">
        <v>684</v>
      </c>
      <c r="I328" s="20" t="n" hidden="false">
        <v>15</v>
      </c>
      <c r="J328" s="19" t="n" hidden="false">
        <v/>
      </c>
      <c r="K328" s="19" t="n" hidden="false">
        <f>I328+J328</f>
        <v>15</v>
      </c>
      <c r="L328" s="19" t="n" hidden="false">
        <f>ROUND(H328*I328,2)</f>
        <v>10260</v>
      </c>
      <c r="M328" s="19" t="n" hidden="false">
        <v/>
      </c>
      <c r="N328" s="19" t="n" hidden="false">
        <f>L328+M328</f>
        <v>10260</v>
      </c>
    </row>
    <row r="329" customFormat="false" hidden="false" outlineLevel="0" collapsed="false">
      <c r="A329" s="18" t="inlineStr">
        <is>
          <t xml:space="preserve">1.1.1.2.1.1.4.5</t>
        </is>
      </c>
      <c r="B329" s="18" t="inlineStr">
        <is>
          <t xml:space="preserve"/>
        </is>
      </c>
      <c r="C329" s="18" t="inlineStr">
        <is>
          <t xml:space="preserve">Монтаж поста, блока управления</t>
        </is>
      </c>
      <c r="D329" s="7" t="inlineStr">
        <is>
          <t xml:space="preserve"/>
        </is>
      </c>
      <c r="E329" s="7" t="inlineStr">
        <is>
          <t xml:space="preserve"/>
        </is>
      </c>
      <c r="F329" s="7" t="inlineStr">
        <is>
          <t xml:space="preserve">ШТ</t>
        </is>
      </c>
      <c r="G329" s="7" t="inlineStr">
        <is>
          <t xml:space="preserve">1</t>
        </is>
      </c>
      <c r="H329" s="8" t="n">
        <v>3</v>
      </c>
      <c r="I329" s="19" t="n" hidden="false">
        <f>ROUND((L330+L331)/H329,2)</f>
        <v>818</v>
      </c>
      <c r="J329" s="20" t="n" hidden="false">
        <v>950</v>
      </c>
      <c r="K329" s="19" t="n" hidden="false">
        <f>I329+J329</f>
        <v>1768</v>
      </c>
      <c r="L329" s="19" t="n" hidden="false">
        <f>ROUND(H329*I329,2)</f>
        <v>2454</v>
      </c>
      <c r="M329" s="19" t="n" hidden="false">
        <f>ROUND(H329*J329,2)</f>
        <v>2850</v>
      </c>
      <c r="N329" s="19" t="n" hidden="false">
        <f>L329+M329</f>
        <v>5304</v>
      </c>
    </row>
    <row r="330" customFormat="false" hidden="false" outlineLevel="0" collapsed="false">
      <c r="A330" s="18" t="inlineStr">
        <is>
          <t xml:space="preserve">1.1.1.2.1.1.4.5.1</t>
        </is>
      </c>
      <c r="B330" s="18" t="inlineStr">
        <is>
          <t xml:space="preserve"/>
        </is>
      </c>
      <c r="C330" s="22" t="inlineStr">
        <is>
          <t xml:space="preserve">Кнопка управления_ / IEK /  BBG50-LAY5-K04</t>
        </is>
      </c>
      <c r="D330" s="7" t="inlineStr">
        <is>
          <t xml:space="preserve"/>
        </is>
      </c>
      <c r="E330" s="7" t="inlineStr">
        <is>
          <t xml:space="preserve"/>
        </is>
      </c>
      <c r="F330" s="7" t="inlineStr">
        <is>
          <t xml:space="preserve">ШТ</t>
        </is>
      </c>
      <c r="G330" s="7" t="inlineStr">
        <is>
          <t xml:space="preserve">1</t>
        </is>
      </c>
      <c r="H330" s="8" t="n">
        <v>3</v>
      </c>
      <c r="I330" s="20" t="n" hidden="false">
        <v>654</v>
      </c>
      <c r="J330" s="19" t="n" hidden="false">
        <v/>
      </c>
      <c r="K330" s="19" t="n" hidden="false">
        <f>I330+J330</f>
        <v>654</v>
      </c>
      <c r="L330" s="19" t="n" hidden="false">
        <f>ROUND(H330*I330,2)</f>
        <v>1962</v>
      </c>
      <c r="M330" s="19" t="n" hidden="false">
        <v/>
      </c>
      <c r="N330" s="19" t="n" hidden="false">
        <f>L330+M330</f>
        <v>1962</v>
      </c>
    </row>
    <row r="331" customFormat="false" hidden="false" outlineLevel="0" collapsed="false">
      <c r="A331" s="18" t="inlineStr">
        <is>
          <t xml:space="preserve">1.1.1.2.1.1.4.5.2</t>
        </is>
      </c>
      <c r="B331" s="18" t="inlineStr">
        <is>
          <t xml:space="preserve"/>
        </is>
      </c>
      <c r="C331" s="22" t="inlineStr">
        <is>
          <t xml:space="preserve">Корпус поста кнопочного_ / 1 мес BKP10-1K01 IEK</t>
        </is>
      </c>
      <c r="D331" s="7" t="inlineStr">
        <is>
          <t xml:space="preserve">BKP10-1-K01</t>
        </is>
      </c>
      <c r="E331" s="7" t="inlineStr">
        <is>
          <t xml:space="preserve"/>
        </is>
      </c>
      <c r="F331" s="7" t="inlineStr">
        <is>
          <t xml:space="preserve">ШТ</t>
        </is>
      </c>
      <c r="G331" s="7" t="inlineStr">
        <is>
          <t xml:space="preserve">1</t>
        </is>
      </c>
      <c r="H331" s="8" t="n">
        <v>3</v>
      </c>
      <c r="I331" s="20" t="n" hidden="false">
        <v>164</v>
      </c>
      <c r="J331" s="19" t="n" hidden="false">
        <v/>
      </c>
      <c r="K331" s="19" t="n" hidden="false">
        <f>I331+J331</f>
        <v>164</v>
      </c>
      <c r="L331" s="19" t="n" hidden="false">
        <f>ROUND(H331*I331,2)</f>
        <v>492</v>
      </c>
      <c r="M331" s="19" t="n" hidden="false">
        <v/>
      </c>
      <c r="N331" s="19" t="n" hidden="false">
        <f>L331+M331</f>
        <v>492</v>
      </c>
    </row>
    <row r="332" customFormat="false" hidden="false" outlineLevel="0" collapsed="false">
      <c r="A332" s="14" t="inlineStr">
        <is>
          <t xml:space="preserve">1.1.1.2.1.1.5</t>
        </is>
      </c>
      <c r="B332" s="14" t="inlineStr">
        <is>
          <t xml:space="preserve"/>
        </is>
      </c>
      <c r="C332" s="14" t="inlineStr">
        <is>
          <t xml:space="preserve">Монтаж светотехнического оборудования</t>
        </is>
      </c>
      <c r="D332" s="6" t="inlineStr">
        <is>
          <t xml:space="preserve"/>
        </is>
      </c>
      <c r="E332" s="6" t="inlineStr">
        <is>
          <t xml:space="preserve"/>
        </is>
      </c>
      <c r="F332" s="6" t="inlineStr">
        <is>
          <t xml:space="preserve"/>
        </is>
      </c>
      <c r="G332" s="6" t="inlineStr">
        <is>
          <t xml:space="preserve"/>
        </is>
      </c>
      <c r="H332" s="15" t="n">
        <v/>
      </c>
      <c r="I332" s="16" t="n" hidden="false">
        <v/>
      </c>
      <c r="J332" s="16" t="n" hidden="false">
        <v/>
      </c>
      <c r="K332" s="16" t="n" hidden="false">
        <v/>
      </c>
      <c r="L332" s="16" t="n" hidden="false">
        <f>L333+L341+L344+L348</f>
        <v>9711599.96</v>
      </c>
      <c r="M332" s="16" t="n" hidden="false">
        <f>M333+M341+M344+M348</f>
        <v>2965300</v>
      </c>
      <c r="N332" s="16" t="n" hidden="false">
        <f>N333+N341+N344+N348</f>
        <v>12676899.96</v>
      </c>
    </row>
    <row r="333" customFormat="false" hidden="false" outlineLevel="0" collapsed="false">
      <c r="A333" s="18" t="inlineStr">
        <is>
          <t xml:space="preserve">1.1.1.2.1.1.5.1</t>
        </is>
      </c>
      <c r="B333" s="18" t="inlineStr">
        <is>
          <t xml:space="preserve"/>
        </is>
      </c>
      <c r="C333" s="18" t="inlineStr">
        <is>
          <t xml:space="preserve">Монтаж светильника / накладной</t>
        </is>
      </c>
      <c r="D333" s="7" t="inlineStr">
        <is>
          <t xml:space="preserve"/>
        </is>
      </c>
      <c r="E333" s="7" t="inlineStr">
        <is>
          <t xml:space="preserve">Выгружается из БО по объектам BIM-КЦ</t>
        </is>
      </c>
      <c r="F333" s="7" t="inlineStr">
        <is>
          <t xml:space="preserve">ШТ</t>
        </is>
      </c>
      <c r="G333" s="7" t="inlineStr">
        <is>
          <t xml:space="preserve">1</t>
        </is>
      </c>
      <c r="H333" s="8" t="n">
        <v>889</v>
      </c>
      <c r="I333" s="19" t="n" hidden="false">
        <f>ROUND((L334+L335+L336+L337+L338+L339+L340)/H333,2)</f>
        <v>9257.18</v>
      </c>
      <c r="J333" s="20" t="n" hidden="false">
        <v>2300</v>
      </c>
      <c r="K333" s="19" t="n" hidden="false">
        <f>I333+J333</f>
        <v>11557.18</v>
      </c>
      <c r="L333" s="19" t="n" hidden="false">
        <f>ROUND(H333*I333,2)</f>
        <v>8229633.02</v>
      </c>
      <c r="M333" s="19" t="n" hidden="false">
        <f>ROUND(H333*J333,2)</f>
        <v>2044700</v>
      </c>
      <c r="N333" s="19" t="n" hidden="false">
        <f>L333+M333</f>
        <v>10274333.02</v>
      </c>
    </row>
    <row r="334" customFormat="false" hidden="false" outlineLevel="0" collapsed="false">
      <c r="A334" s="18" t="inlineStr">
        <is>
          <t xml:space="preserve">1.1.1.2.1.1.5.1.1</t>
        </is>
      </c>
      <c r="B334" s="18" t="inlineStr">
        <is>
          <t xml:space="preserve"/>
        </is>
      </c>
      <c r="C334" s="22" t="inlineStr">
        <is>
          <t xml:space="preserve">Светильник_ / марку и артикул указать в примечании</t>
        </is>
      </c>
      <c r="D334" s="7" t="inlineStr">
        <is>
          <t xml:space="preserve">Светильник линейный накладной светодиодный Dust 1200 P L 65 4000 W GR 1200х124, 4000K, 36 Вт, световой поток 4320 Лм, IP65</t>
        </is>
      </c>
      <c r="E334" s="7" t="inlineStr">
        <is>
          <t xml:space="preserve"/>
        </is>
      </c>
      <c r="F334" s="7" t="inlineStr">
        <is>
          <t xml:space="preserve">ШТ</t>
        </is>
      </c>
      <c r="G334" s="7" t="inlineStr">
        <is>
          <t xml:space="preserve">1</t>
        </is>
      </c>
      <c r="H334" s="8" t="n">
        <v>67</v>
      </c>
      <c r="I334" s="20" t="n" hidden="false">
        <v>7765</v>
      </c>
      <c r="J334" s="19" t="n" hidden="false">
        <v/>
      </c>
      <c r="K334" s="19" t="n" hidden="false">
        <f>I334+J334</f>
        <v>7765</v>
      </c>
      <c r="L334" s="19" t="n" hidden="false">
        <f>ROUND(H334*I334,2)</f>
        <v>520255</v>
      </c>
      <c r="M334" s="19" t="n" hidden="false">
        <v/>
      </c>
      <c r="N334" s="19" t="n" hidden="false">
        <f>L334+M334</f>
        <v>520255</v>
      </c>
    </row>
    <row r="335" customFormat="false" hidden="false" outlineLevel="0" collapsed="false">
      <c r="A335" s="18" t="inlineStr">
        <is>
          <t xml:space="preserve">1.1.1.2.1.1.5.1.2</t>
        </is>
      </c>
      <c r="B335" s="18" t="inlineStr">
        <is>
          <t xml:space="preserve"/>
        </is>
      </c>
      <c r="C335" s="22" t="inlineStr">
        <is>
          <t xml:space="preserve">Светильник_ / марку и артикул указать в примечании</t>
        </is>
      </c>
      <c r="D335" s="7" t="inlineStr">
        <is>
          <t xml:space="preserve">Светильник потолочный/накладной светодиодный ES 96-058-20 EXSER
1250х60, 4000K, 28 Вт, световой поток 3250 Лм, IP20</t>
        </is>
      </c>
      <c r="E335" s="7" t="inlineStr">
        <is>
          <t xml:space="preserve"/>
        </is>
      </c>
      <c r="F335" s="7" t="inlineStr">
        <is>
          <t xml:space="preserve">ШТ</t>
        </is>
      </c>
      <c r="G335" s="7" t="inlineStr">
        <is>
          <t xml:space="preserve">1</t>
        </is>
      </c>
      <c r="H335" s="8" t="n">
        <v>204</v>
      </c>
      <c r="I335" s="20" t="n" hidden="false">
        <v>3380</v>
      </c>
      <c r="J335" s="19" t="n" hidden="false">
        <v/>
      </c>
      <c r="K335" s="19" t="n" hidden="false">
        <f>I335+J335</f>
        <v>3380</v>
      </c>
      <c r="L335" s="19" t="n" hidden="false">
        <f>ROUND(H335*I335,2)</f>
        <v>689520</v>
      </c>
      <c r="M335" s="19" t="n" hidden="false">
        <v/>
      </c>
      <c r="N335" s="19" t="n" hidden="false">
        <f>L335+M335</f>
        <v>689520</v>
      </c>
    </row>
    <row r="336" customFormat="false" hidden="false" outlineLevel="0" collapsed="false">
      <c r="A336" s="18" t="inlineStr">
        <is>
          <t xml:space="preserve">1.1.1.2.1.1.5.1.3</t>
        </is>
      </c>
      <c r="B336" s="18" t="inlineStr">
        <is>
          <t xml:space="preserve"/>
        </is>
      </c>
      <c r="C336" s="22" t="inlineStr">
        <is>
          <t xml:space="preserve">Светильник_ / марку и артикул указать в примечании</t>
        </is>
      </c>
      <c r="D336" s="7" t="inlineStr">
        <is>
          <t xml:space="preserve">Светильник светодиодный, настенный, DOMO LED 11W 840 SL, 11 Вт, 4000К, световой поток 1450 Лм, IP65</t>
        </is>
      </c>
      <c r="E336" s="7" t="inlineStr">
        <is>
          <t xml:space="preserve"/>
        </is>
      </c>
      <c r="F336" s="7" t="inlineStr">
        <is>
          <t xml:space="preserve">ШТ</t>
        </is>
      </c>
      <c r="G336" s="7" t="inlineStr">
        <is>
          <t xml:space="preserve">1</t>
        </is>
      </c>
      <c r="H336" s="8" t="n">
        <v>17</v>
      </c>
      <c r="I336" s="20" t="n" hidden="false">
        <v>10806</v>
      </c>
      <c r="J336" s="19" t="n" hidden="false">
        <v/>
      </c>
      <c r="K336" s="19" t="n" hidden="false">
        <f>I336+J336</f>
        <v>10806</v>
      </c>
      <c r="L336" s="19" t="n" hidden="false">
        <f>ROUND(H336*I336,2)</f>
        <v>183702</v>
      </c>
      <c r="M336" s="19" t="n" hidden="false">
        <v/>
      </c>
      <c r="N336" s="19" t="n" hidden="false">
        <f>L336+M336</f>
        <v>183702</v>
      </c>
    </row>
    <row r="337" customFormat="false" hidden="false" outlineLevel="0" collapsed="false">
      <c r="A337" s="18" t="inlineStr">
        <is>
          <t xml:space="preserve">1.1.1.2.1.1.5.1.4</t>
        </is>
      </c>
      <c r="B337" s="18" t="inlineStr">
        <is>
          <t xml:space="preserve"/>
        </is>
      </c>
      <c r="C337" s="22" t="inlineStr">
        <is>
          <t xml:space="preserve">Светильник_ / марку и артикул указать в примечании</t>
        </is>
      </c>
      <c r="D337" s="7" t="inlineStr">
        <is>
          <t xml:space="preserve">Светильник светодиодный ES 96-056-20 EXSER ,1123х60, 4000K, 32 Вт,
световой поток 3050 Лм, IP20</t>
        </is>
      </c>
      <c r="E337" s="7" t="inlineStr">
        <is>
          <t xml:space="preserve"/>
        </is>
      </c>
      <c r="F337" s="7" t="inlineStr">
        <is>
          <t xml:space="preserve">ШТ</t>
        </is>
      </c>
      <c r="G337" s="7" t="inlineStr">
        <is>
          <t xml:space="preserve">1</t>
        </is>
      </c>
      <c r="H337" s="8" t="n">
        <v>40</v>
      </c>
      <c r="I337" s="20" t="n" hidden="false">
        <v>4300</v>
      </c>
      <c r="J337" s="19" t="n" hidden="false">
        <v/>
      </c>
      <c r="K337" s="19" t="n" hidden="false">
        <f>I337+J337</f>
        <v>4300</v>
      </c>
      <c r="L337" s="19" t="n" hidden="false">
        <f>ROUND(H337*I337,2)</f>
        <v>172000</v>
      </c>
      <c r="M337" s="19" t="n" hidden="false">
        <v/>
      </c>
      <c r="N337" s="19" t="n" hidden="false">
        <f>L337+M337</f>
        <v>172000</v>
      </c>
    </row>
    <row r="338" customFormat="false" hidden="false" outlineLevel="0" collapsed="false">
      <c r="A338" s="18" t="inlineStr">
        <is>
          <t xml:space="preserve">1.1.1.2.1.1.5.1.5</t>
        </is>
      </c>
      <c r="B338" s="18" t="inlineStr">
        <is>
          <t xml:space="preserve"/>
        </is>
      </c>
      <c r="C338" s="22" t="inlineStr">
        <is>
          <t xml:space="preserve">Светильник_ / марку и артикул указать в примечании</t>
        </is>
      </c>
      <c r="D338" s="7" t="inlineStr">
        <is>
          <t xml:space="preserve">Светильник встраиваемый/накладной светодиодный OPTIMA.OPL ECO LED 1200х600, 4000K, 76 Вт, световой поток 6000 Лм, IP20</t>
        </is>
      </c>
      <c r="E338" s="7" t="inlineStr">
        <is>
          <t xml:space="preserve"/>
        </is>
      </c>
      <c r="F338" s="7" t="inlineStr">
        <is>
          <t xml:space="preserve">ШТ</t>
        </is>
      </c>
      <c r="G338" s="7" t="inlineStr">
        <is>
          <t xml:space="preserve">1</t>
        </is>
      </c>
      <c r="H338" s="8" t="n">
        <v>456</v>
      </c>
      <c r="I338" s="20" t="n" hidden="false">
        <v>13603</v>
      </c>
      <c r="J338" s="19" t="n" hidden="false">
        <v/>
      </c>
      <c r="K338" s="19" t="n" hidden="false">
        <f>I338+J338</f>
        <v>13603</v>
      </c>
      <c r="L338" s="19" t="n" hidden="false">
        <f>ROUND(H338*I338,2)</f>
        <v>6202968</v>
      </c>
      <c r="M338" s="19" t="n" hidden="false">
        <v/>
      </c>
      <c r="N338" s="19" t="n" hidden="false">
        <f>L338+M338</f>
        <v>6202968</v>
      </c>
    </row>
    <row r="339" customFormat="false" hidden="false" outlineLevel="0" collapsed="false">
      <c r="A339" s="18" t="inlineStr">
        <is>
          <t xml:space="preserve">1.1.1.2.1.1.5.1.6</t>
        </is>
      </c>
      <c r="B339" s="18" t="inlineStr">
        <is>
          <t xml:space="preserve"/>
        </is>
      </c>
      <c r="C339" s="22" t="inlineStr">
        <is>
          <t xml:space="preserve">Светильник_ / марку и артикул указать в примечании</t>
        </is>
      </c>
      <c r="D339" s="7" t="inlineStr">
        <is>
          <t xml:space="preserve">Светильник светодиодный ДВО-03-О-40-4К-IP40 CRI90 ,1200х180, 4000K, 40 Вт, световой поток 3750 Лм, IP40</t>
        </is>
      </c>
      <c r="E339" s="7" t="inlineStr">
        <is>
          <t xml:space="preserve"/>
        </is>
      </c>
      <c r="F339" s="7" t="inlineStr">
        <is>
          <t xml:space="preserve">ШТ</t>
        </is>
      </c>
      <c r="G339" s="7" t="inlineStr">
        <is>
          <t xml:space="preserve">1</t>
        </is>
      </c>
      <c r="H339" s="8" t="n">
        <v>8</v>
      </c>
      <c r="I339" s="20" t="n" hidden="false">
        <v>6723</v>
      </c>
      <c r="J339" s="19" t="n" hidden="false">
        <v/>
      </c>
      <c r="K339" s="19" t="n" hidden="false">
        <f>I339+J339</f>
        <v>6723</v>
      </c>
      <c r="L339" s="19" t="n" hidden="false">
        <f>ROUND(H339*I339,2)</f>
        <v>53784</v>
      </c>
      <c r="M339" s="19" t="n" hidden="false">
        <v/>
      </c>
      <c r="N339" s="19" t="n" hidden="false">
        <f>L339+M339</f>
        <v>53784</v>
      </c>
    </row>
    <row r="340" customFormat="false" hidden="false" outlineLevel="0" collapsed="false">
      <c r="A340" s="18" t="inlineStr">
        <is>
          <t xml:space="preserve">1.1.1.2.1.1.5.1.7</t>
        </is>
      </c>
      <c r="B340" s="18" t="inlineStr">
        <is>
          <t xml:space="preserve"/>
        </is>
      </c>
      <c r="C340" s="22" t="inlineStr">
        <is>
          <t xml:space="preserve">Светильник_ / марку и артикул указать в примечании</t>
        </is>
      </c>
      <c r="D340" s="7" t="inlineStr">
        <is>
          <t xml:space="preserve">Светильник потолочный/накладной светодиодный ES 96-062-20 EXSER
2000х80, 4000K, 49 Вт, световой поток 3690 Лм, IP20</t>
        </is>
      </c>
      <c r="E340" s="7" t="inlineStr">
        <is>
          <t xml:space="preserve"/>
        </is>
      </c>
      <c r="F340" s="7" t="inlineStr">
        <is>
          <t xml:space="preserve">ШТ</t>
        </is>
      </c>
      <c r="G340" s="7" t="inlineStr">
        <is>
          <t xml:space="preserve">1</t>
        </is>
      </c>
      <c r="H340" s="8" t="n">
        <v>97</v>
      </c>
      <c r="I340" s="20" t="n" hidden="false">
        <v>4200</v>
      </c>
      <c r="J340" s="19" t="n" hidden="false">
        <v/>
      </c>
      <c r="K340" s="19" t="n" hidden="false">
        <f>I340+J340</f>
        <v>4200</v>
      </c>
      <c r="L340" s="19" t="n" hidden="false">
        <f>ROUND(H340*I340,2)</f>
        <v>407400</v>
      </c>
      <c r="M340" s="19" t="n" hidden="false">
        <v/>
      </c>
      <c r="N340" s="19" t="n" hidden="false">
        <f>L340+M340</f>
        <v>407400</v>
      </c>
    </row>
    <row r="341" customFormat="false" hidden="false" outlineLevel="0" collapsed="false">
      <c r="A341" s="18" t="inlineStr">
        <is>
          <t xml:space="preserve">1.1.1.2.1.1.5.2</t>
        </is>
      </c>
      <c r="B341" s="18" t="inlineStr">
        <is>
          <t xml:space="preserve"/>
        </is>
      </c>
      <c r="C341" s="18" t="inlineStr">
        <is>
          <t xml:space="preserve">Монтаж светильника / подвесной</t>
        </is>
      </c>
      <c r="D341" s="7" t="inlineStr">
        <is>
          <t xml:space="preserve"/>
        </is>
      </c>
      <c r="E341" s="7" t="inlineStr">
        <is>
          <t xml:space="preserve">Выгружается из БО по объектам BIM-КЦ</t>
        </is>
      </c>
      <c r="F341" s="7" t="inlineStr">
        <is>
          <t xml:space="preserve">ШТ</t>
        </is>
      </c>
      <c r="G341" s="7" t="inlineStr">
        <is>
          <t xml:space="preserve">1</t>
        </is>
      </c>
      <c r="H341" s="8" t="n">
        <v>17</v>
      </c>
      <c r="I341" s="19" t="n" hidden="false">
        <f>ROUND((L342+L343)/H341,2)</f>
        <v>6100</v>
      </c>
      <c r="J341" s="20" t="n" hidden="false">
        <v>4600</v>
      </c>
      <c r="K341" s="19" t="n" hidden="false">
        <f>I341+J341</f>
        <v>10700</v>
      </c>
      <c r="L341" s="19" t="n" hidden="false">
        <f>ROUND(H341*I341,2)</f>
        <v>103700</v>
      </c>
      <c r="M341" s="19" t="n" hidden="false">
        <f>ROUND(H341*J341,2)</f>
        <v>78200</v>
      </c>
      <c r="N341" s="19" t="n" hidden="false">
        <f>L341+M341</f>
        <v>181900</v>
      </c>
    </row>
    <row r="342" customFormat="false" hidden="false" outlineLevel="0" collapsed="false">
      <c r="A342" s="18" t="inlineStr">
        <is>
          <t xml:space="preserve">1.1.1.2.1.1.5.2.1</t>
        </is>
      </c>
      <c r="B342" s="18" t="inlineStr">
        <is>
          <t xml:space="preserve"/>
        </is>
      </c>
      <c r="C342" s="22" t="inlineStr">
        <is>
          <t xml:space="preserve">Шпилька резьбовая_ / L=1000 мм / М8 / ДКС CM200801</t>
        </is>
      </c>
      <c r="D342" s="7" t="inlineStr">
        <is>
          <t xml:space="preserve"/>
        </is>
      </c>
      <c r="E342" s="7" t="inlineStr">
        <is>
          <t xml:space="preserve"/>
        </is>
      </c>
      <c r="F342" s="7" t="inlineStr">
        <is>
          <t xml:space="preserve">ШТ</t>
        </is>
      </c>
      <c r="G342" s="7" t="inlineStr">
        <is>
          <t xml:space="preserve">1</t>
        </is>
      </c>
      <c r="H342" s="8" t="n">
        <v>34</v>
      </c>
      <c r="I342" s="20" t="n" hidden="false">
        <v>950</v>
      </c>
      <c r="J342" s="19" t="n" hidden="false">
        <v/>
      </c>
      <c r="K342" s="19" t="n" hidden="false">
        <f>I342+J342</f>
        <v>950</v>
      </c>
      <c r="L342" s="19" t="n" hidden="false">
        <f>ROUND(H342*I342,2)</f>
        <v>32300</v>
      </c>
      <c r="M342" s="19" t="n" hidden="false">
        <v/>
      </c>
      <c r="N342" s="19" t="n" hidden="false">
        <f>L342+M342</f>
        <v>32300</v>
      </c>
    </row>
    <row r="343" customFormat="false" hidden="false" outlineLevel="0" collapsed="false">
      <c r="A343" s="18" t="inlineStr">
        <is>
          <t xml:space="preserve">1.1.1.2.1.1.5.2.2</t>
        </is>
      </c>
      <c r="B343" s="18" t="inlineStr">
        <is>
          <t xml:space="preserve"/>
        </is>
      </c>
      <c r="C343" s="22" t="inlineStr">
        <is>
          <t xml:space="preserve">Светильник_ / марку и артикул указать в примечании</t>
        </is>
      </c>
      <c r="D343" s="7" t="inlineStr">
        <is>
          <t xml:space="preserve">Светильник светодиодный HIGHTECH-32, 1195х160, 4000K, 34 Вт, световой поток 3700 Лм, IP54</t>
        </is>
      </c>
      <c r="E343" s="7" t="inlineStr">
        <is>
          <t xml:space="preserve"/>
        </is>
      </c>
      <c r="F343" s="7" t="inlineStr">
        <is>
          <t xml:space="preserve">ШТ</t>
        </is>
      </c>
      <c r="G343" s="7" t="inlineStr">
        <is>
          <t xml:space="preserve">1</t>
        </is>
      </c>
      <c r="H343" s="8" t="n">
        <v>17</v>
      </c>
      <c r="I343" s="20" t="n" hidden="false">
        <v>4200</v>
      </c>
      <c r="J343" s="19" t="n" hidden="false">
        <v/>
      </c>
      <c r="K343" s="19" t="n" hidden="false">
        <f>I343+J343</f>
        <v>4200</v>
      </c>
      <c r="L343" s="19" t="n" hidden="false">
        <f>ROUND(H343*I343,2)</f>
        <v>71400</v>
      </c>
      <c r="M343" s="19" t="n" hidden="false">
        <v/>
      </c>
      <c r="N343" s="19" t="n" hidden="false">
        <f>L343+M343</f>
        <v>71400</v>
      </c>
    </row>
    <row r="344" customFormat="false" hidden="false" outlineLevel="0" collapsed="false">
      <c r="A344" s="18" t="inlineStr">
        <is>
          <t xml:space="preserve">1.1.1.2.1.1.5.3</t>
        </is>
      </c>
      <c r="B344" s="18" t="inlineStr">
        <is>
          <t xml:space="preserve"/>
        </is>
      </c>
      <c r="C344" s="18" t="inlineStr">
        <is>
          <t xml:space="preserve">Монтаж светильника / встраиваемый в Армстронг, Грильято</t>
        </is>
      </c>
      <c r="D344" s="7" t="inlineStr">
        <is>
          <t xml:space="preserve"/>
        </is>
      </c>
      <c r="E344" s="7" t="inlineStr">
        <is>
          <t xml:space="preserve">Выгружается из БО по объектам BIM-КЦ</t>
        </is>
      </c>
      <c r="F344" s="7" t="inlineStr">
        <is>
          <t xml:space="preserve">ШТ</t>
        </is>
      </c>
      <c r="G344" s="7" t="inlineStr">
        <is>
          <t xml:space="preserve">1</t>
        </is>
      </c>
      <c r="H344" s="8" t="n">
        <v>154</v>
      </c>
      <c r="I344" s="19" t="n" hidden="false">
        <f>ROUND((L345+L346+L347)/H344,2)</f>
        <v>4821.11</v>
      </c>
      <c r="J344" s="20" t="n" hidden="false">
        <v>3200</v>
      </c>
      <c r="K344" s="19" t="n" hidden="false">
        <f>I344+J344</f>
        <v>8021.11</v>
      </c>
      <c r="L344" s="19" t="n" hidden="false">
        <f>ROUND(H344*I344,2)</f>
        <v>742450.94</v>
      </c>
      <c r="M344" s="19" t="n" hidden="false">
        <f>ROUND(H344*J344,2)</f>
        <v>492800</v>
      </c>
      <c r="N344" s="19" t="n" hidden="false">
        <f>L344+M344</f>
        <v>1235250.94</v>
      </c>
    </row>
    <row r="345" customFormat="false" hidden="false" outlineLevel="0" collapsed="false">
      <c r="A345" s="18" t="inlineStr">
        <is>
          <t xml:space="preserve">1.1.1.2.1.1.5.3.1</t>
        </is>
      </c>
      <c r="B345" s="18" t="inlineStr">
        <is>
          <t xml:space="preserve"/>
        </is>
      </c>
      <c r="C345" s="22" t="inlineStr">
        <is>
          <t xml:space="preserve">Светильник_ / марку и артикул указать в примечании</t>
        </is>
      </c>
      <c r="D345" s="7" t="inlineStr">
        <is>
          <t xml:space="preserve">Светильник встраиваемый светодиодный GRILIATO COMBO 100(89) R S 54 4000 W WH , 4000K, 11 Вт, световой поток 990 Лм, IP54</t>
        </is>
      </c>
      <c r="E345" s="7" t="inlineStr">
        <is>
          <t xml:space="preserve"/>
        </is>
      </c>
      <c r="F345" s="7" t="inlineStr">
        <is>
          <t xml:space="preserve">ШТ</t>
        </is>
      </c>
      <c r="G345" s="7" t="inlineStr">
        <is>
          <t xml:space="preserve">1</t>
        </is>
      </c>
      <c r="H345" s="8" t="n">
        <v>112</v>
      </c>
      <c r="I345" s="20" t="n" hidden="false">
        <v>5600</v>
      </c>
      <c r="J345" s="19" t="n" hidden="false">
        <v/>
      </c>
      <c r="K345" s="19" t="n" hidden="false">
        <f>I345+J345</f>
        <v>5600</v>
      </c>
      <c r="L345" s="19" t="n" hidden="false">
        <f>ROUND(H345*I345,2)</f>
        <v>627200</v>
      </c>
      <c r="M345" s="19" t="n" hidden="false">
        <v/>
      </c>
      <c r="N345" s="19" t="n" hidden="false">
        <f>L345+M345</f>
        <v>627200</v>
      </c>
    </row>
    <row r="346" customFormat="false" hidden="false" outlineLevel="0" collapsed="false">
      <c r="A346" s="18" t="inlineStr">
        <is>
          <t xml:space="preserve">1.1.1.2.1.1.5.3.2</t>
        </is>
      </c>
      <c r="B346" s="18" t="inlineStr">
        <is>
          <t xml:space="preserve"/>
        </is>
      </c>
      <c r="C346" s="22" t="inlineStr">
        <is>
          <t xml:space="preserve">Светильник_ / марку и артикул указать в примечании</t>
        </is>
      </c>
      <c r="D346" s="7" t="inlineStr">
        <is>
          <t xml:space="preserve">Светильник светодиодный CSVT AVRORA, 595х595, 4000K, 32 Вт, световой поток 3700 Лм, IP20</t>
        </is>
      </c>
      <c r="E346" s="7" t="inlineStr">
        <is>
          <t xml:space="preserve"/>
        </is>
      </c>
      <c r="F346" s="7" t="inlineStr">
        <is>
          <t xml:space="preserve">ШТ</t>
        </is>
      </c>
      <c r="G346" s="7" t="inlineStr">
        <is>
          <t xml:space="preserve">1</t>
        </is>
      </c>
      <c r="H346" s="8" t="n">
        <v>42</v>
      </c>
      <c r="I346" s="20" t="n" hidden="false">
        <v>2467</v>
      </c>
      <c r="J346" s="19" t="n" hidden="false">
        <v/>
      </c>
      <c r="K346" s="19" t="n" hidden="false">
        <f>I346+J346</f>
        <v>2467</v>
      </c>
      <c r="L346" s="19" t="n" hidden="false">
        <f>ROUND(H346*I346,2)</f>
        <v>103614</v>
      </c>
      <c r="M346" s="19" t="n" hidden="false">
        <v/>
      </c>
      <c r="N346" s="19" t="n" hidden="false">
        <f>L346+M346</f>
        <v>103614</v>
      </c>
    </row>
    <row r="347" customFormat="false" hidden="false" outlineLevel="0" collapsed="false">
      <c r="A347" s="18" t="inlineStr">
        <is>
          <t xml:space="preserve">1.1.1.2.1.1.5.3.3</t>
        </is>
      </c>
      <c r="B347" s="18" t="inlineStr">
        <is>
          <t xml:space="preserve"/>
        </is>
      </c>
      <c r="C347" s="22" t="inlineStr">
        <is>
          <t xml:space="preserve">Драйвер на 6 светильников Грильято</t>
        </is>
      </c>
      <c r="D347" s="7" t="inlineStr">
        <is>
          <t xml:space="preserve"/>
        </is>
      </c>
      <c r="E347" s="7" t="inlineStr">
        <is>
          <t xml:space="preserve"/>
        </is>
      </c>
      <c r="F347" s="7" t="inlineStr">
        <is>
          <t xml:space="preserve">ШТ</t>
        </is>
      </c>
      <c r="G347" s="7" t="inlineStr">
        <is>
          <t xml:space="preserve">1</t>
        </is>
      </c>
      <c r="H347" s="8" t="n">
        <v>26</v>
      </c>
      <c r="I347" s="23" t="n" hidden="false">
        <v>447.6</v>
      </c>
      <c r="J347" s="19" t="n" hidden="false">
        <v/>
      </c>
      <c r="K347" s="19" t="n" hidden="false">
        <f>I347+J347</f>
        <v>447.6</v>
      </c>
      <c r="L347" s="19" t="n" hidden="false">
        <f>ROUND(H347*I347,2)</f>
        <v>11637.6</v>
      </c>
      <c r="M347" s="19" t="n" hidden="false">
        <v/>
      </c>
      <c r="N347" s="19" t="n" hidden="false">
        <f>L347+M347</f>
        <v>11637.6</v>
      </c>
    </row>
    <row r="348" customFormat="false" hidden="false" outlineLevel="0" collapsed="false">
      <c r="A348" s="18" t="inlineStr">
        <is>
          <t xml:space="preserve">1.1.1.2.1.1.5.4</t>
        </is>
      </c>
      <c r="B348" s="18" t="inlineStr">
        <is>
          <t xml:space="preserve"/>
        </is>
      </c>
      <c r="C348" s="18" t="inlineStr">
        <is>
          <t xml:space="preserve">Монтаж светильника СКБ подвесного на подвесах</t>
        </is>
      </c>
      <c r="D348" s="7" t="inlineStr">
        <is>
          <t xml:space="preserve"/>
        </is>
      </c>
      <c r="E348" s="7" t="inlineStr">
        <is>
          <t xml:space="preserve"/>
        </is>
      </c>
      <c r="F348" s="7" t="inlineStr">
        <is>
          <t xml:space="preserve">ШТ</t>
        </is>
      </c>
      <c r="G348" s="7" t="inlineStr">
        <is>
          <t xml:space="preserve">1</t>
        </is>
      </c>
      <c r="H348" s="8" t="n">
        <v>76</v>
      </c>
      <c r="I348" s="19" t="n" hidden="false">
        <f>ROUND((L349+L350)/H348,2)</f>
        <v>8366</v>
      </c>
      <c r="J348" s="20" t="n" hidden="false">
        <v>4600</v>
      </c>
      <c r="K348" s="19" t="n" hidden="false">
        <f>I348+J348</f>
        <v>12966</v>
      </c>
      <c r="L348" s="19" t="n" hidden="false">
        <f>ROUND(H348*I348,2)</f>
        <v>635816</v>
      </c>
      <c r="M348" s="19" t="n" hidden="false">
        <f>ROUND(H348*J348,2)</f>
        <v>349600</v>
      </c>
      <c r="N348" s="19" t="n" hidden="false">
        <f>L348+M348</f>
        <v>985416</v>
      </c>
    </row>
    <row r="349" customFormat="false" hidden="false" outlineLevel="0" collapsed="false">
      <c r="A349" s="18" t="inlineStr">
        <is>
          <t xml:space="preserve">1.1.1.2.1.1.5.4.1</t>
        </is>
      </c>
      <c r="B349" s="18" t="inlineStr">
        <is>
          <t xml:space="preserve"/>
        </is>
      </c>
      <c r="C349" s="22" t="inlineStr">
        <is>
          <t xml:space="preserve">Шпилька резьбовая_ / L=1000 мм / М6</t>
        </is>
      </c>
      <c r="D349" s="7" t="inlineStr">
        <is>
          <t xml:space="preserve">Кронштейн для школьных досок ЭРА SPOSCHOOLSET2 универсальныйусиленный в комплекте 2шт Б0061953 ЭРА</t>
        </is>
      </c>
      <c r="E349" s="7" t="inlineStr">
        <is>
          <t xml:space="preserve"/>
        </is>
      </c>
      <c r="F349" s="7" t="inlineStr">
        <is>
          <t xml:space="preserve">ШТ</t>
        </is>
      </c>
      <c r="G349" s="7" t="inlineStr">
        <is>
          <t xml:space="preserve">1</t>
        </is>
      </c>
      <c r="H349" s="8" t="n">
        <v>152</v>
      </c>
      <c r="I349" s="20" t="n" hidden="false">
        <v>1250</v>
      </c>
      <c r="J349" s="19" t="n" hidden="false">
        <v/>
      </c>
      <c r="K349" s="19" t="n" hidden="false">
        <f>I349+J349</f>
        <v>1250</v>
      </c>
      <c r="L349" s="19" t="n" hidden="false">
        <f>ROUND(H349*I349,2)</f>
        <v>190000</v>
      </c>
      <c r="M349" s="19" t="n" hidden="false">
        <v/>
      </c>
      <c r="N349" s="19" t="n" hidden="false">
        <f>L349+M349</f>
        <v>190000</v>
      </c>
    </row>
    <row r="350" customFormat="false" hidden="false" outlineLevel="0" collapsed="false">
      <c r="A350" s="18" t="inlineStr">
        <is>
          <t xml:space="preserve">1.1.1.2.1.1.5.4.2</t>
        </is>
      </c>
      <c r="B350" s="18" t="inlineStr">
        <is>
          <t xml:space="preserve"/>
        </is>
      </c>
      <c r="C350" s="22" t="inlineStr">
        <is>
          <t xml:space="preserve">Светильник_ / марку и артикул указать в примечании</t>
        </is>
      </c>
      <c r="D350" s="7" t="inlineStr">
        <is>
          <t xml:space="preserve">Светильник светодиодный для школьных досок ДСО-01-П-18-1200-4К-IP40 СRI90,1200х102, 4000K, 18 Вт, световой поток 1800 Лм, IP40</t>
        </is>
      </c>
      <c r="E350" s="7" t="inlineStr">
        <is>
          <t xml:space="preserve"/>
        </is>
      </c>
      <c r="F350" s="7" t="inlineStr">
        <is>
          <t xml:space="preserve">ШТ</t>
        </is>
      </c>
      <c r="G350" s="7" t="inlineStr">
        <is>
          <t xml:space="preserve">1</t>
        </is>
      </c>
      <c r="H350" s="8" t="n">
        <v>76</v>
      </c>
      <c r="I350" s="20" t="n" hidden="false">
        <v>5866</v>
      </c>
      <c r="J350" s="19" t="n" hidden="false">
        <v/>
      </c>
      <c r="K350" s="19" t="n" hidden="false">
        <f>I350+J350</f>
        <v>5866</v>
      </c>
      <c r="L350" s="19" t="n" hidden="false">
        <f>ROUND(H350*I350,2)</f>
        <v>445816</v>
      </c>
      <c r="M350" s="19" t="n" hidden="false">
        <v/>
      </c>
      <c r="N350" s="19" t="n" hidden="false">
        <f>L350+M350</f>
        <v>445816</v>
      </c>
    </row>
    <row r="351" customFormat="false" hidden="false" outlineLevel="0" collapsed="false">
      <c r="A351" s="14" t="inlineStr">
        <is>
          <t xml:space="preserve">1.1.1.2.1.1.6</t>
        </is>
      </c>
      <c r="B351" s="14" t="inlineStr">
        <is>
          <t xml:space="preserve"/>
        </is>
      </c>
      <c r="C351" s="14" t="inlineStr">
        <is>
          <t xml:space="preserve">Штробление и бурение</t>
        </is>
      </c>
      <c r="D351" s="6" t="inlineStr">
        <is>
          <t xml:space="preserve"/>
        </is>
      </c>
      <c r="E351" s="6" t="inlineStr">
        <is>
          <t xml:space="preserve"/>
        </is>
      </c>
      <c r="F351" s="6" t="inlineStr">
        <is>
          <t xml:space="preserve"/>
        </is>
      </c>
      <c r="G351" s="6" t="inlineStr">
        <is>
          <t xml:space="preserve"/>
        </is>
      </c>
      <c r="H351" s="15" t="n">
        <v/>
      </c>
      <c r="I351" s="16" t="n" hidden="false">
        <v/>
      </c>
      <c r="J351" s="16" t="n" hidden="false">
        <v/>
      </c>
      <c r="K351" s="16" t="n" hidden="false">
        <v/>
      </c>
      <c r="L351" s="16" t="n" hidden="false">
        <f>L352+L353+L354</f>
        <v>0</v>
      </c>
      <c r="M351" s="16" t="n" hidden="false">
        <f>M352+M353+M354</f>
        <v>448040</v>
      </c>
      <c r="N351" s="16" t="n" hidden="false">
        <f>N352+N353+N354</f>
        <v>448040</v>
      </c>
    </row>
    <row r="352" customFormat="false" hidden="false" outlineLevel="0" collapsed="false">
      <c r="A352" s="18" t="inlineStr">
        <is>
          <t xml:space="preserve">1.1.1.2.1.1.6.1</t>
        </is>
      </c>
      <c r="B352" s="18" t="inlineStr">
        <is>
          <t xml:space="preserve"/>
        </is>
      </c>
      <c r="C352" s="18" t="inlineStr">
        <is>
          <t xml:space="preserve">Устройство глухих отверстий в стенах / ЖБИ / диаметром от 51 мм до 100 мм</t>
        </is>
      </c>
      <c r="D352" s="7" t="inlineStr">
        <is>
          <t xml:space="preserve">Коронение подрозетников</t>
        </is>
      </c>
      <c r="E352" s="7" t="inlineStr">
        <is>
          <t xml:space="preserve"/>
        </is>
      </c>
      <c r="F352" s="7" t="inlineStr">
        <is>
          <t xml:space="preserve">ШТ</t>
        </is>
      </c>
      <c r="G352" s="7" t="inlineStr">
        <is>
          <t xml:space="preserve">1</t>
        </is>
      </c>
      <c r="H352" s="8" t="n">
        <v>684</v>
      </c>
      <c r="I352" s="19" t="n" hidden="false">
        <v/>
      </c>
      <c r="J352" s="20" t="n" hidden="false">
        <v>435</v>
      </c>
      <c r="K352" s="19" t="n" hidden="false">
        <f>I352+J352</f>
        <v>435</v>
      </c>
      <c r="L352" s="19" t="n" hidden="false">
        <v/>
      </c>
      <c r="M352" s="19" t="n" hidden="false">
        <f>ROUND(H352*J352,2)</f>
        <v>297540</v>
      </c>
      <c r="N352" s="19" t="n" hidden="false">
        <f>L352+M352</f>
        <v>297540</v>
      </c>
    </row>
    <row r="353" customFormat="false" hidden="false" outlineLevel="0" collapsed="false">
      <c r="A353" s="18" t="inlineStr">
        <is>
          <t xml:space="preserve">1.1.1.2.1.1.6.2</t>
        </is>
      </c>
      <c r="B353" s="18" t="inlineStr">
        <is>
          <t xml:space="preserve"/>
        </is>
      </c>
      <c r="C353" s="18" t="inlineStr">
        <is>
          <t xml:space="preserve">Устройство штроб для монтажа кабеля, труб / ЖБИ</t>
        </is>
      </c>
      <c r="D353" s="7" t="inlineStr">
        <is>
          <t xml:space="preserve"/>
        </is>
      </c>
      <c r="E353" s="7" t="inlineStr">
        <is>
          <t xml:space="preserve"/>
        </is>
      </c>
      <c r="F353" s="7" t="inlineStr">
        <is>
          <t xml:space="preserve">ПОГ М</t>
        </is>
      </c>
      <c r="G353" s="7" t="inlineStr">
        <is>
          <t xml:space="preserve">1</t>
        </is>
      </c>
      <c r="H353" s="8" t="n">
        <v>100</v>
      </c>
      <c r="I353" s="19" t="n" hidden="false">
        <v/>
      </c>
      <c r="J353" s="20" t="n" hidden="false">
        <v>915</v>
      </c>
      <c r="K353" s="19" t="n" hidden="false">
        <f>I353+J353</f>
        <v>915</v>
      </c>
      <c r="L353" s="19" t="n" hidden="false">
        <v/>
      </c>
      <c r="M353" s="19" t="n" hidden="false">
        <f>ROUND(H353*J353,2)</f>
        <v>91500</v>
      </c>
      <c r="N353" s="19" t="n" hidden="false">
        <f>L353+M353</f>
        <v>91500</v>
      </c>
    </row>
    <row r="354" customFormat="false" hidden="false" outlineLevel="0" collapsed="false">
      <c r="A354" s="18" t="inlineStr">
        <is>
          <t xml:space="preserve">1.1.1.2.1.1.6.3</t>
        </is>
      </c>
      <c r="B354" s="18" t="inlineStr">
        <is>
          <t xml:space="preserve"/>
        </is>
      </c>
      <c r="C354" s="18" t="inlineStr">
        <is>
          <t xml:space="preserve">Устройство штроб для монтажа кабеля, труб / ПГП, газобетон, акотек</t>
        </is>
      </c>
      <c r="D354" s="7" t="inlineStr">
        <is>
          <t xml:space="preserve"/>
        </is>
      </c>
      <c r="E354" s="7" t="inlineStr">
        <is>
          <t xml:space="preserve"/>
        </is>
      </c>
      <c r="F354" s="7" t="inlineStr">
        <is>
          <t xml:space="preserve">ПОГ М</t>
        </is>
      </c>
      <c r="G354" s="7" t="inlineStr">
        <is>
          <t xml:space="preserve">1</t>
        </is>
      </c>
      <c r="H354" s="8" t="n">
        <v>100</v>
      </c>
      <c r="I354" s="19" t="n" hidden="false">
        <v/>
      </c>
      <c r="J354" s="20" t="n" hidden="false">
        <v>590</v>
      </c>
      <c r="K354" s="19" t="n" hidden="false">
        <f>I354+J354</f>
        <v>590</v>
      </c>
      <c r="L354" s="19" t="n" hidden="false">
        <v/>
      </c>
      <c r="M354" s="19" t="n" hidden="false">
        <f>ROUND(H354*J354,2)</f>
        <v>59000</v>
      </c>
      <c r="N354" s="19" t="n" hidden="false">
        <f>L354+M354</f>
        <v>59000</v>
      </c>
    </row>
    <row r="355" customFormat="false" hidden="false" outlineLevel="0" collapsed="false">
      <c r="A355" s="14" t="inlineStr">
        <is>
          <t xml:space="preserve">1.1.1.2.1.2</t>
        </is>
      </c>
      <c r="B355" s="14" t="inlineStr">
        <is>
          <t xml:space="preserve"/>
        </is>
      </c>
      <c r="C355" s="14" t="inlineStr">
        <is>
          <t xml:space="preserve">Пуско-наладочные работы</t>
        </is>
      </c>
      <c r="D355" s="6" t="inlineStr">
        <is>
          <t xml:space="preserve"/>
        </is>
      </c>
      <c r="E355" s="6" t="inlineStr">
        <is>
          <t xml:space="preserve"/>
        </is>
      </c>
      <c r="F355" s="6" t="inlineStr">
        <is>
          <t xml:space="preserve"/>
        </is>
      </c>
      <c r="G355" s="6" t="inlineStr">
        <is>
          <t xml:space="preserve"/>
        </is>
      </c>
      <c r="H355" s="15" t="n">
        <v/>
      </c>
      <c r="I355" s="16" t="n" hidden="false">
        <v/>
      </c>
      <c r="J355" s="16" t="n" hidden="false">
        <v/>
      </c>
      <c r="K355" s="16" t="n" hidden="false">
        <v/>
      </c>
      <c r="L355" s="16" t="n" hidden="false">
        <f>L356+L357</f>
        <v>0</v>
      </c>
      <c r="M355" s="16" t="n" hidden="false">
        <f>M356+M357</f>
        <v>189526.66</v>
      </c>
      <c r="N355" s="16" t="n" hidden="false">
        <f>N356+N357</f>
        <v>189526.66</v>
      </c>
    </row>
    <row r="356" customFormat="false" hidden="false" outlineLevel="0" collapsed="false">
      <c r="A356" s="18" t="inlineStr">
        <is>
          <t xml:space="preserve">1.1.1.2.1.2.1</t>
        </is>
      </c>
      <c r="B356" s="18" t="inlineStr">
        <is>
          <t xml:space="preserve"/>
        </is>
      </c>
      <c r="C356" s="18" t="inlineStr">
        <is>
          <t xml:space="preserve">Пуско-наладочные работы СКБ (СОШ, ДОУ) ЭОМ (от полного СМР, кроме раздела ВРУ)</t>
        </is>
      </c>
      <c r="D356" s="7" t="inlineStr">
        <is>
          <t xml:space="preserve"/>
        </is>
      </c>
      <c r="E356" s="7" t="inlineStr">
        <is>
          <t xml:space="preserve">Относится к школам, детским садам 5%.
База для расчета ПНР без раздела ВРУ.</t>
        </is>
      </c>
      <c r="F356" s="7" t="inlineStr">
        <is>
          <t xml:space="preserve">комплекс</t>
        </is>
      </c>
      <c r="G356" s="7" t="inlineStr">
        <is>
          <t xml:space="preserve">1</t>
        </is>
      </c>
      <c r="H356" s="8" t="n">
        <v>1</v>
      </c>
      <c r="I356" s="19" t="n" hidden="false">
        <v/>
      </c>
      <c r="J356" s="20" t="n" hidden="false">
        <v>94763.33</v>
      </c>
      <c r="K356" s="19" t="n" hidden="false">
        <f>I356+J356</f>
        <v>94763.33</v>
      </c>
      <c r="L356" s="19" t="n" hidden="false">
        <v/>
      </c>
      <c r="M356" s="19" t="n" hidden="false">
        <f>ROUND(H356*J356,2)</f>
        <v>94763.33</v>
      </c>
      <c r="N356" s="19" t="n" hidden="false">
        <f>L356+M356</f>
        <v>94763.33</v>
      </c>
    </row>
    <row r="357" customFormat="false" hidden="false" outlineLevel="0" collapsed="false">
      <c r="A357" s="18" t="inlineStr">
        <is>
          <t xml:space="preserve">1.1.1.2.1.2.2</t>
        </is>
      </c>
      <c r="B357" s="18" t="inlineStr">
        <is>
          <t xml:space="preserve"/>
        </is>
      </c>
      <c r="C357" s="18" t="inlineStr">
        <is>
          <t xml:space="preserve">Сдача систем в эксплуатирующую организацию СКБ (СОШ, ДОУ)</t>
        </is>
      </c>
      <c r="D357" s="7" t="inlineStr">
        <is>
          <t xml:space="preserve"/>
        </is>
      </c>
      <c r="E357"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357" s="7" t="inlineStr">
        <is>
          <t xml:space="preserve">комплекс</t>
        </is>
      </c>
      <c r="G357" s="7" t="inlineStr">
        <is>
          <t xml:space="preserve">1</t>
        </is>
      </c>
      <c r="H357" s="8" t="n">
        <v>1</v>
      </c>
      <c r="I357" s="19" t="n" hidden="false">
        <v/>
      </c>
      <c r="J357" s="20" t="n" hidden="false">
        <v>94763.33</v>
      </c>
      <c r="K357" s="19" t="n" hidden="false">
        <f>I357+J357</f>
        <v>94763.33</v>
      </c>
      <c r="L357" s="19" t="n" hidden="false">
        <v/>
      </c>
      <c r="M357" s="19" t="n" hidden="false">
        <f>ROUND(H357*J357,2)</f>
        <v>94763.33</v>
      </c>
      <c r="N357" s="19" t="n" hidden="false">
        <f>L357+M357</f>
        <v>94763.33</v>
      </c>
    </row>
    <row r="358" customFormat="false" hidden="false" outlineLevel="0" collapsed="false">
      <c r="A358" s="24" t="inlineStr">
        <is>
          <t xml:space="preserve"/>
        </is>
      </c>
      <c r="B358" s="24" t="inlineStr">
        <is>
          <t xml:space="preserve"/>
        </is>
      </c>
      <c r="C358" s="24" t="inlineStr">
        <is>
          <t xml:space="preserve">ВСЕГО затрат на выполнение полного комплекса работ</t>
        </is>
      </c>
      <c r="D358" s="25" t="inlineStr">
        <is>
          <t xml:space="preserve"/>
        </is>
      </c>
      <c r="E358" s="25" t="inlineStr">
        <is>
          <t xml:space="preserve"/>
        </is>
      </c>
      <c r="F358" s="25" t="inlineStr">
        <is>
          <t xml:space="preserve"/>
        </is>
      </c>
      <c r="G358" s="25" t="inlineStr">
        <is>
          <t xml:space="preserve"/>
        </is>
      </c>
      <c r="H358" s="26" t="n">
        <v/>
      </c>
      <c r="I358" s="27" t="n" hidden="false">
        <v/>
      </c>
      <c r="J358" s="27" t="n" hidden="false">
        <v/>
      </c>
      <c r="K358" s="27" t="n" hidden="false">
        <v/>
      </c>
      <c r="L358" s="27" t="n" hidden="false">
        <f>L180</f>
        <v>19214614.78</v>
      </c>
      <c r="M358" s="27" t="n" hidden="false">
        <f>M180</f>
        <v>23304621.66</v>
      </c>
      <c r="N358" s="27" t="n" hidden="false">
        <f>N180</f>
        <v>42519236.44</v>
      </c>
    </row>
    <row r="359" customFormat="false" hidden="false" customHeight="1" outlineLevel="0" collapsed="false" ht="26" height="26">
      <c r="A359" s="3" t="inlineStr">
        <is>
          <t xml:space="preserve">Блок 3</t>
        </is>
      </c>
    </row>
    <row r="360" customFormat="false" hidden="false" customHeight="1" outlineLevel="0" collapsed="false" ht="54" height="54">
      <c r="A360" s="37" t="inlineStr">
        <is>
          <t xml:space="preserve">по адресу: ул. Люблинская, корпус 34</t>
        </is>
      </c>
    </row>
    <row r="361" customFormat="false" hidden="false" customHeight="1" outlineLevel="0" collapsed="false" ht="24" height="24">
      <c r="A361" s="38"/>
      <c r="B361" s="39" t="inlineStr">
        <is>
          <t xml:space="preserve">-заполняемые ячейки!</t>
        </is>
      </c>
      <c r="C361" s="39"/>
    </row>
    <row r="362" customFormat="false" hidden="false" customHeight="1" outlineLevel="0" collapsed="false" ht="30" height="30">
      <c r="A362" s="6" t="inlineStr">
        <is>
          <t xml:space="preserve">№ п/п</t>
        </is>
      </c>
      <c r="B362" s="6" t="inlineStr">
        <is>
          <t xml:space="preserve">Код узла ИСР</t>
        </is>
      </c>
      <c r="C362" s="6" t="inlineStr">
        <is>
          <t xml:space="preserve">Наименование</t>
        </is>
      </c>
      <c r="D362" s="6" t="inlineStr">
        <is>
          <t xml:space="preserve">Комментарий для подрядчика</t>
        </is>
      </c>
      <c r="E362" s="6" t="inlineStr">
        <is>
          <t xml:space="preserve">Комментарий по ИСР</t>
        </is>
      </c>
      <c r="F362" s="6" t="inlineStr">
        <is>
          <t xml:space="preserve">Ед. изм.</t>
        </is>
      </c>
      <c r="G362" s="6" t="inlineStr">
        <is>
          <t xml:space="preserve">Коэф. расхода</t>
        </is>
      </c>
      <c r="H362" s="6" t="inlineStr">
        <is>
          <t xml:space="preserve">Кол-во</t>
        </is>
      </c>
      <c r="I362" s="6" t="inlineStr">
        <is>
          <t xml:space="preserve">Цена за единицу, руб. (в т.ч. НДС 20%)</t>
        </is>
      </c>
      <c r="J362" s="6"/>
      <c r="K362" s="6"/>
      <c r="L362" s="6" t="inlineStr">
        <is>
          <t xml:space="preserve">Общая стоимость, руб. (в т.ч. НДС 20%)</t>
        </is>
      </c>
      <c r="M362" s="6"/>
      <c r="N362" s="6"/>
    </row>
    <row r="363" customFormat="false" hidden="false" customHeight="1" outlineLevel="0" collapsed="false" ht="40" height="40">
      <c r="A363" s="6" t="inlineStr">
        <is>
          <t xml:space="preserve">Итого</t>
        </is>
      </c>
      <c r="B363" s="6" t="inlineStr">
        <is>
          <t xml:space="preserve">Итого</t>
        </is>
      </c>
      <c r="C363" s="6" t="inlineStr">
        <is>
          <t xml:space="preserve">Итого</t>
        </is>
      </c>
      <c r="D363" s="6" t="inlineStr">
        <is>
          <t xml:space="preserve">Итого</t>
        </is>
      </c>
      <c r="E363" s="6" t="inlineStr">
        <is>
          <t xml:space="preserve">Итого</t>
        </is>
      </c>
      <c r="F363" s="6" t="inlineStr">
        <is>
          <t xml:space="preserve">Итого</t>
        </is>
      </c>
      <c r="G363" s="6" t="inlineStr">
        <is>
          <t xml:space="preserve">Итого</t>
        </is>
      </c>
      <c r="H363" s="6"/>
      <c r="I363" s="7" t="inlineStr">
        <is>
          <t xml:space="preserve">Материалы</t>
        </is>
      </c>
      <c r="J363" s="7" t="inlineStr">
        <is>
          <t xml:space="preserve">СМР</t>
        </is>
      </c>
      <c r="K363" s="7" t="inlineStr">
        <is>
          <t xml:space="preserve">Итого</t>
        </is>
      </c>
      <c r="L363" s="7" t="inlineStr">
        <is>
          <t xml:space="preserve">Материалы</t>
        </is>
      </c>
      <c r="M363" s="7" t="inlineStr">
        <is>
          <t xml:space="preserve">СМР</t>
        </is>
      </c>
      <c r="N363" s="7" t="inlineStr">
        <is>
          <t xml:space="preserve">Итого</t>
        </is>
      </c>
    </row>
    <row r="364" customFormat="false" hidden="false" outlineLevel="0" collapsed="false">
      <c r="A364" s="8" t="n">
        <v>1</v>
      </c>
      <c r="B364" s="8" t="n">
        <v>2</v>
      </c>
      <c r="C364" s="8" t="n">
        <v>3</v>
      </c>
      <c r="D364" s="8" t="n">
        <v>4</v>
      </c>
      <c r="E364" s="8" t="n">
        <v>5</v>
      </c>
      <c r="F364" s="8" t="n">
        <v>6</v>
      </c>
      <c r="G364" s="8" t="n">
        <v>7</v>
      </c>
      <c r="H364" s="8" t="n">
        <v>8</v>
      </c>
      <c r="I364" s="8" t="n">
        <v>9</v>
      </c>
      <c r="J364" s="8" t="n">
        <v>10</v>
      </c>
      <c r="K364" s="8" t="n">
        <v>11</v>
      </c>
      <c r="L364" s="8" t="n">
        <v>12</v>
      </c>
      <c r="M364" s="8" t="n">
        <v>13</v>
      </c>
      <c r="N364" s="8" t="n">
        <v>14</v>
      </c>
    </row>
    <row r="365" customFormat="false" hidden="false" outlineLevel="0" collapsed="false">
      <c r="A365" s="9" t="inlineStr">
        <is>
          <t xml:space="preserve">1</t>
        </is>
      </c>
      <c r="B365" s="9" t="inlineStr">
        <is>
          <t xml:space="preserve"/>
        </is>
      </c>
      <c r="C365" s="9" t="inlineStr">
        <is>
          <t xml:space="preserve">Объект ИДП без распределения на секции</t>
        </is>
      </c>
      <c r="D365" s="10" t="inlineStr">
        <is>
          <t xml:space="preserve"/>
        </is>
      </c>
      <c r="E365" s="10" t="inlineStr">
        <is>
          <t xml:space="preserve"/>
        </is>
      </c>
      <c r="F365" s="10" t="inlineStr">
        <is>
          <t xml:space="preserve"/>
        </is>
      </c>
      <c r="G365" s="10" t="inlineStr">
        <is>
          <t xml:space="preserve"/>
        </is>
      </c>
      <c r="H365" s="11" t="n">
        <v/>
      </c>
      <c r="I365" s="12" t="n" hidden="false">
        <v/>
      </c>
      <c r="J365" s="12" t="n" hidden="false">
        <v/>
      </c>
      <c r="K365" s="12" t="n" hidden="false">
        <v/>
      </c>
      <c r="L365" s="12" t="n" hidden="false">
        <f>L366</f>
        <v>12284418.25</v>
      </c>
      <c r="M365" s="12" t="n" hidden="false">
        <f>M366</f>
        <v>16958984.99</v>
      </c>
      <c r="N365" s="12" t="n" hidden="false">
        <f>N366</f>
        <v>29243403.24</v>
      </c>
    </row>
    <row r="366" customFormat="false" hidden="false" outlineLevel="0" collapsed="false">
      <c r="A366" s="14" t="inlineStr">
        <is>
          <t xml:space="preserve">1.1</t>
        </is>
      </c>
      <c r="B366" s="14" t="inlineStr">
        <is>
          <t xml:space="preserve">6</t>
        </is>
      </c>
      <c r="C366" s="14" t="inlineStr">
        <is>
          <t xml:space="preserve">Затраты на строительство</t>
        </is>
      </c>
      <c r="D366" s="6" t="inlineStr">
        <is>
          <t xml:space="preserve"/>
        </is>
      </c>
      <c r="E366" s="6" t="inlineStr">
        <is>
          <t xml:space="preserve"/>
        </is>
      </c>
      <c r="F366" s="6" t="inlineStr">
        <is>
          <t xml:space="preserve"/>
        </is>
      </c>
      <c r="G366" s="6" t="inlineStr">
        <is>
          <t xml:space="preserve"/>
        </is>
      </c>
      <c r="H366" s="15" t="n">
        <v/>
      </c>
      <c r="I366" s="16" t="n" hidden="false">
        <v/>
      </c>
      <c r="J366" s="16" t="n" hidden="false">
        <v/>
      </c>
      <c r="K366" s="16" t="n" hidden="false">
        <v/>
      </c>
      <c r="L366" s="16" t="n" hidden="false">
        <f>L367</f>
        <v>12284418.25</v>
      </c>
      <c r="M366" s="16" t="n" hidden="false">
        <f>M367</f>
        <v>16958984.99</v>
      </c>
      <c r="N366" s="16" t="n" hidden="false">
        <f>N367</f>
        <v>29243403.24</v>
      </c>
    </row>
    <row r="367" customFormat="false" hidden="false" outlineLevel="0" collapsed="false">
      <c r="A367" s="14" t="inlineStr">
        <is>
          <t xml:space="preserve">1.1.1</t>
        </is>
      </c>
      <c r="B367" s="14" t="inlineStr">
        <is>
          <t xml:space="preserve"/>
        </is>
      </c>
      <c r="C367" s="14" t="inlineStr">
        <is>
          <t xml:space="preserve">СМР корпуса без отделки</t>
        </is>
      </c>
      <c r="D367" s="6" t="inlineStr">
        <is>
          <t xml:space="preserve"/>
        </is>
      </c>
      <c r="E367" s="6" t="inlineStr">
        <is>
          <t xml:space="preserve"/>
        </is>
      </c>
      <c r="F367" s="6" t="inlineStr">
        <is>
          <t xml:space="preserve"/>
        </is>
      </c>
      <c r="G367" s="6" t="inlineStr">
        <is>
          <t xml:space="preserve"/>
        </is>
      </c>
      <c r="H367" s="15" t="n">
        <v/>
      </c>
      <c r="I367" s="16" t="n" hidden="false">
        <v/>
      </c>
      <c r="J367" s="16" t="n" hidden="false">
        <v/>
      </c>
      <c r="K367" s="16" t="n" hidden="false">
        <v/>
      </c>
      <c r="L367" s="16" t="n" hidden="false">
        <f>L368+L373</f>
        <v>12284418.25</v>
      </c>
      <c r="M367" s="16" t="n" hidden="false">
        <f>M368+M373</f>
        <v>16958984.99</v>
      </c>
      <c r="N367" s="16" t="n" hidden="false">
        <f>N368+N373</f>
        <v>29243403.24</v>
      </c>
    </row>
    <row r="368" customFormat="false" hidden="false" outlineLevel="0" collapsed="false">
      <c r="A368" s="14" t="inlineStr">
        <is>
          <t xml:space="preserve">1.1.1.1</t>
        </is>
      </c>
      <c r="B368" s="14" t="inlineStr">
        <is>
          <t xml:space="preserve"/>
        </is>
      </c>
      <c r="C368" s="14" t="inlineStr">
        <is>
          <t xml:space="preserve">СМР надземной части корпуса (без отделки)</t>
        </is>
      </c>
      <c r="D368" s="6" t="inlineStr">
        <is>
          <t xml:space="preserve"/>
        </is>
      </c>
      <c r="E368" s="6" t="inlineStr">
        <is>
          <t xml:space="preserve"/>
        </is>
      </c>
      <c r="F368" s="6" t="inlineStr">
        <is>
          <t xml:space="preserve"/>
        </is>
      </c>
      <c r="G368" s="6" t="inlineStr">
        <is>
          <t xml:space="preserve"/>
        </is>
      </c>
      <c r="H368" s="15" t="n">
        <v/>
      </c>
      <c r="I368" s="16" t="n" hidden="false">
        <v/>
      </c>
      <c r="J368" s="16" t="n" hidden="false">
        <v/>
      </c>
      <c r="K368" s="16" t="n" hidden="false">
        <v/>
      </c>
      <c r="L368" s="16" t="n" hidden="false">
        <f>L369</f>
        <v>35000</v>
      </c>
      <c r="M368" s="16" t="n" hidden="false">
        <f>M369</f>
        <v>15680</v>
      </c>
      <c r="N368" s="16" t="n" hidden="false">
        <f>N369</f>
        <v>50680</v>
      </c>
    </row>
    <row r="369" customFormat="false" hidden="false" outlineLevel="0" collapsed="false">
      <c r="A369" s="14" t="inlineStr">
        <is>
          <t xml:space="preserve">1.1.1.1.1</t>
        </is>
      </c>
      <c r="B369" s="14" t="inlineStr">
        <is>
          <t xml:space="preserve"/>
        </is>
      </c>
      <c r="C369" s="14" t="inlineStr">
        <is>
          <t xml:space="preserve">Кровля</t>
        </is>
      </c>
      <c r="D369" s="6" t="inlineStr">
        <is>
          <t xml:space="preserve"/>
        </is>
      </c>
      <c r="E369" s="6" t="inlineStr">
        <is>
          <t xml:space="preserve"/>
        </is>
      </c>
      <c r="F369" s="6" t="inlineStr">
        <is>
          <t xml:space="preserve"/>
        </is>
      </c>
      <c r="G369" s="6" t="inlineStr">
        <is>
          <t xml:space="preserve"/>
        </is>
      </c>
      <c r="H369" s="15" t="n">
        <v/>
      </c>
      <c r="I369" s="16" t="n" hidden="false">
        <v/>
      </c>
      <c r="J369" s="16" t="n" hidden="false">
        <v/>
      </c>
      <c r="K369" s="16" t="n" hidden="false">
        <v/>
      </c>
      <c r="L369" s="16" t="n" hidden="false">
        <f>L370</f>
        <v>35000</v>
      </c>
      <c r="M369" s="16" t="n" hidden="false">
        <f>M370</f>
        <v>15680</v>
      </c>
      <c r="N369" s="16" t="n" hidden="false">
        <f>N370</f>
        <v>50680</v>
      </c>
    </row>
    <row r="370" customFormat="false" hidden="false" outlineLevel="0" collapsed="false">
      <c r="A370" s="14" t="inlineStr">
        <is>
          <t xml:space="preserve">1.1.1.1.1.1</t>
        </is>
      </c>
      <c r="B370" s="14" t="inlineStr">
        <is>
          <t xml:space="preserve"/>
        </is>
      </c>
      <c r="C370" s="14" t="inlineStr">
        <is>
          <t xml:space="preserve">Прочие работы</t>
        </is>
      </c>
      <c r="D370" s="6" t="inlineStr">
        <is>
          <t xml:space="preserve"/>
        </is>
      </c>
      <c r="E370" s="6" t="inlineStr">
        <is>
          <t xml:space="preserve"/>
        </is>
      </c>
      <c r="F370" s="6" t="inlineStr">
        <is>
          <t xml:space="preserve"/>
        </is>
      </c>
      <c r="G370" s="6" t="inlineStr">
        <is>
          <t xml:space="preserve"/>
        </is>
      </c>
      <c r="H370" s="15" t="n">
        <v/>
      </c>
      <c r="I370" s="16" t="n" hidden="false">
        <v/>
      </c>
      <c r="J370" s="16" t="n" hidden="false">
        <v/>
      </c>
      <c r="K370" s="16" t="n" hidden="false">
        <v/>
      </c>
      <c r="L370" s="16" t="n" hidden="false">
        <f>L371</f>
        <v>35000</v>
      </c>
      <c r="M370" s="16" t="n" hidden="false">
        <f>M371</f>
        <v>15680</v>
      </c>
      <c r="N370" s="16" t="n" hidden="false">
        <f>N371</f>
        <v>50680</v>
      </c>
    </row>
    <row r="371" customFormat="false" hidden="false" outlineLevel="0" collapsed="false">
      <c r="A371" s="18" t="inlineStr">
        <is>
          <t xml:space="preserve">1.1.1.1.1.1.1</t>
        </is>
      </c>
      <c r="B371" s="18" t="inlineStr">
        <is>
          <t xml:space="preserve"/>
        </is>
      </c>
      <c r="C371" s="18" t="inlineStr">
        <is>
          <t xml:space="preserve">Установка гильз для протяжки кабеля</t>
        </is>
      </c>
      <c r="D371" s="7" t="inlineStr">
        <is>
          <t xml:space="preserve"/>
        </is>
      </c>
      <c r="E371" s="7" t="inlineStr">
        <is>
          <t xml:space="preserve"/>
        </is>
      </c>
      <c r="F371" s="7" t="inlineStr">
        <is>
          <t xml:space="preserve">ШТ</t>
        </is>
      </c>
      <c r="G371" s="7" t="inlineStr">
        <is>
          <t xml:space="preserve">1</t>
        </is>
      </c>
      <c r="H371" s="8" t="n">
        <v>14</v>
      </c>
      <c r="I371" s="19" t="n" hidden="false">
        <f>ROUND((L372)/H371,2)</f>
        <v>2500</v>
      </c>
      <c r="J371" s="20" t="n" hidden="false">
        <v>1120</v>
      </c>
      <c r="K371" s="19" t="n" hidden="false">
        <f>I371+J371</f>
        <v>3620</v>
      </c>
      <c r="L371" s="19" t="n" hidden="false">
        <f>ROUND(H371*I371,2)</f>
        <v>35000</v>
      </c>
      <c r="M371" s="19" t="n" hidden="false">
        <f>ROUND(H371*J371,2)</f>
        <v>15680</v>
      </c>
      <c r="N371" s="19" t="n" hidden="false">
        <f>L371+M371</f>
        <v>50680</v>
      </c>
    </row>
    <row r="372" customFormat="false" hidden="false" outlineLevel="0" collapsed="false">
      <c r="A372" s="18" t="inlineStr">
        <is>
          <t xml:space="preserve">1.1.1.1.1.1.1.1</t>
        </is>
      </c>
      <c r="B372" s="18" t="inlineStr">
        <is>
          <t xml:space="preserve"/>
        </is>
      </c>
      <c r="C372" s="22" t="inlineStr">
        <is>
          <t xml:space="preserve">Проходка металлическая / ПГ1 50-1500</t>
        </is>
      </c>
      <c r="D372" s="7" t="inlineStr">
        <is>
          <t xml:space="preserve">Выход кабельных линий на кровлю</t>
        </is>
      </c>
      <c r="E372" s="7" t="inlineStr">
        <is>
          <t xml:space="preserve"/>
        </is>
      </c>
      <c r="F372" s="7" t="inlineStr">
        <is>
          <t xml:space="preserve">ШТ</t>
        </is>
      </c>
      <c r="G372" s="7" t="inlineStr">
        <is>
          <t xml:space="preserve">1</t>
        </is>
      </c>
      <c r="H372" s="8" t="n">
        <v>14</v>
      </c>
      <c r="I372" s="20" t="n" hidden="false">
        <v>2500</v>
      </c>
      <c r="J372" s="19" t="n" hidden="false">
        <v/>
      </c>
      <c r="K372" s="19" t="n" hidden="false">
        <f>I372+J372</f>
        <v>2500</v>
      </c>
      <c r="L372" s="19" t="n" hidden="false">
        <f>ROUND(H372*I372,2)</f>
        <v>35000</v>
      </c>
      <c r="M372" s="19" t="n" hidden="false">
        <v/>
      </c>
      <c r="N372" s="19" t="n" hidden="false">
        <f>L372+M372</f>
        <v>35000</v>
      </c>
    </row>
    <row r="373" customFormat="false" hidden="false" outlineLevel="0" collapsed="false">
      <c r="A373" s="14" t="inlineStr">
        <is>
          <t xml:space="preserve">1.1.1.2</t>
        </is>
      </c>
      <c r="B373" s="14" t="inlineStr">
        <is>
          <t xml:space="preserve"/>
        </is>
      </c>
      <c r="C373" s="14" t="inlineStr">
        <is>
          <t xml:space="preserve">Инженерные системы</t>
        </is>
      </c>
      <c r="D373" s="6" t="inlineStr">
        <is>
          <t xml:space="preserve"/>
        </is>
      </c>
      <c r="E373" s="6" t="inlineStr">
        <is>
          <t xml:space="preserve"/>
        </is>
      </c>
      <c r="F373" s="6" t="inlineStr">
        <is>
          <t xml:space="preserve"/>
        </is>
      </c>
      <c r="G373" s="6" t="inlineStr">
        <is>
          <t xml:space="preserve"/>
        </is>
      </c>
      <c r="H373" s="15" t="n">
        <v/>
      </c>
      <c r="I373" s="16" t="n" hidden="false">
        <v/>
      </c>
      <c r="J373" s="16" t="n" hidden="false">
        <v/>
      </c>
      <c r="K373" s="16" t="n" hidden="false">
        <v/>
      </c>
      <c r="L373" s="16" t="n" hidden="false">
        <f>L374</f>
        <v>12249418.25</v>
      </c>
      <c r="M373" s="16" t="n" hidden="false">
        <f>M374</f>
        <v>16943304.99</v>
      </c>
      <c r="N373" s="16" t="n" hidden="false">
        <f>N374</f>
        <v>29192723.24</v>
      </c>
    </row>
    <row r="374" customFormat="false" hidden="false" outlineLevel="0" collapsed="false">
      <c r="A374" s="14" t="inlineStr">
        <is>
          <t xml:space="preserve">1.1.1.2.1</t>
        </is>
      </c>
      <c r="B374" s="14" t="inlineStr">
        <is>
          <t xml:space="preserve"/>
        </is>
      </c>
      <c r="C374" s="14" t="inlineStr">
        <is>
          <t xml:space="preserve">Электроснабжение</t>
        </is>
      </c>
      <c r="D374" s="6" t="inlineStr">
        <is>
          <t xml:space="preserve"/>
        </is>
      </c>
      <c r="E374" s="6" t="inlineStr">
        <is>
          <t xml:space="preserve"/>
        </is>
      </c>
      <c r="F374" s="6" t="inlineStr">
        <is>
          <t xml:space="preserve"/>
        </is>
      </c>
      <c r="G374" s="6" t="inlineStr">
        <is>
          <t xml:space="preserve"/>
        </is>
      </c>
      <c r="H374" s="15" t="n">
        <v/>
      </c>
      <c r="I374" s="16" t="n" hidden="false">
        <v/>
      </c>
      <c r="J374" s="16" t="n" hidden="false">
        <v/>
      </c>
      <c r="K374" s="16" t="n" hidden="false">
        <v/>
      </c>
      <c r="L374" s="16" t="n" hidden="false">
        <f>L375+L510</f>
        <v>12249418.25</v>
      </c>
      <c r="M374" s="16" t="n" hidden="false">
        <f>M375+M510</f>
        <v>16943304.99</v>
      </c>
      <c r="N374" s="16" t="n" hidden="false">
        <f>N375+N510</f>
        <v>29192723.24</v>
      </c>
    </row>
    <row r="375" customFormat="false" hidden="false" outlineLevel="0" collapsed="false">
      <c r="A375" s="14" t="inlineStr">
        <is>
          <t xml:space="preserve">1.1.1.2.1.1</t>
        </is>
      </c>
      <c r="B375" s="14" t="inlineStr">
        <is>
          <t xml:space="preserve"/>
        </is>
      </c>
      <c r="C375" s="14" t="inlineStr">
        <is>
          <t xml:space="preserve">Электромонтажные работы в нежилой части</t>
        </is>
      </c>
      <c r="D375" s="6" t="inlineStr">
        <is>
          <t xml:space="preserve"/>
        </is>
      </c>
      <c r="E375" s="6" t="inlineStr">
        <is>
          <t xml:space="preserve"/>
        </is>
      </c>
      <c r="F375" s="6" t="inlineStr">
        <is>
          <t xml:space="preserve"/>
        </is>
      </c>
      <c r="G375" s="6" t="inlineStr">
        <is>
          <t xml:space="preserve"/>
        </is>
      </c>
      <c r="H375" s="15" t="n">
        <v/>
      </c>
      <c r="I375" s="16" t="n" hidden="false">
        <v/>
      </c>
      <c r="J375" s="16" t="n" hidden="false">
        <v/>
      </c>
      <c r="K375" s="16" t="n" hidden="false">
        <v/>
      </c>
      <c r="L375" s="16" t="n" hidden="false">
        <f>L376+L393+L421+L475+L493+L506</f>
        <v>12249418.25</v>
      </c>
      <c r="M375" s="16" t="n" hidden="false">
        <f>M376+M393+M421+M475+M493+M506</f>
        <v>16264385</v>
      </c>
      <c r="N375" s="16" t="n" hidden="false">
        <f>N376+N393+N421+N475+N493+N506</f>
        <v>28513803.25</v>
      </c>
    </row>
    <row r="376" customFormat="false" hidden="false" outlineLevel="0" collapsed="false">
      <c r="A376" s="14" t="inlineStr">
        <is>
          <t xml:space="preserve">1.1.1.2.1.1.1</t>
        </is>
      </c>
      <c r="B376" s="14" t="inlineStr">
        <is>
          <t xml:space="preserve"/>
        </is>
      </c>
      <c r="C376" s="14" t="inlineStr">
        <is>
          <t xml:space="preserve">Монтаж ВРУ</t>
        </is>
      </c>
      <c r="D376" s="6" t="inlineStr">
        <is>
          <t xml:space="preserve"/>
        </is>
      </c>
      <c r="E376" s="6" t="inlineStr">
        <is>
          <t xml:space="preserve"/>
        </is>
      </c>
      <c r="F376" s="6" t="inlineStr">
        <is>
          <t xml:space="preserve"/>
        </is>
      </c>
      <c r="G376" s="6" t="inlineStr">
        <is>
          <t xml:space="preserve"/>
        </is>
      </c>
      <c r="H376" s="15" t="n">
        <v/>
      </c>
      <c r="I376" s="16" t="n" hidden="false">
        <v/>
      </c>
      <c r="J376" s="16" t="n" hidden="false">
        <v/>
      </c>
      <c r="K376" s="16" t="n" hidden="false">
        <v/>
      </c>
      <c r="L376" s="16" t="n" hidden="false">
        <f>L377+L380+L382+L392</f>
        <v>63776.04</v>
      </c>
      <c r="M376" s="16" t="n" hidden="false">
        <f>M377+M380+M382+M392</f>
        <v>670000</v>
      </c>
      <c r="N376" s="16" t="n" hidden="false">
        <f>N377+N380+N382+N392</f>
        <v>733776.04</v>
      </c>
    </row>
    <row r="377" customFormat="false" hidden="false" outlineLevel="0" collapsed="false">
      <c r="A377" s="18" t="inlineStr">
        <is>
          <t xml:space="preserve">1.1.1.2.1.1.1.1</t>
        </is>
      </c>
      <c r="B377" s="18" t="inlineStr">
        <is>
          <t xml:space="preserve"/>
        </is>
      </c>
      <c r="C377" s="18" t="inlineStr">
        <is>
          <t xml:space="preserve">Установка и коммутация щитов ВРУ / 7 панелей</t>
        </is>
      </c>
      <c r="D377" s="7" t="inlineStr">
        <is>
          <t xml:space="preserve"/>
        </is>
      </c>
      <c r="E377" s="7" t="inlineStr">
        <is>
          <t xml:space="preserve">Выгружается из БО по объектам BIM-КЦ</t>
        </is>
      </c>
      <c r="F377" s="7" t="inlineStr">
        <is>
          <t xml:space="preserve">ШТ</t>
        </is>
      </c>
      <c r="G377" s="7" t="inlineStr">
        <is>
          <t xml:space="preserve">1</t>
        </is>
      </c>
      <c r="H377" s="8" t="n">
        <v>1</v>
      </c>
      <c r="I377" s="19" t="n" hidden="false">
        <f>ROUND((L378+L379)/H377,2)</f>
        <v>21001</v>
      </c>
      <c r="J377" s="20" t="n" hidden="false">
        <v>550000</v>
      </c>
      <c r="K377" s="19" t="n" hidden="false">
        <f>I377+J377</f>
        <v>571001</v>
      </c>
      <c r="L377" s="19" t="n" hidden="false">
        <f>ROUND(H377*I377,2)</f>
        <v>21001</v>
      </c>
      <c r="M377" s="19" t="n" hidden="false">
        <f>ROUND(H377*J377,2)</f>
        <v>550000</v>
      </c>
      <c r="N377" s="19" t="n" hidden="false">
        <f>L377+M377</f>
        <v>571001</v>
      </c>
    </row>
    <row r="378" customFormat="false" hidden="false" outlineLevel="0" collapsed="false">
      <c r="A378" s="18" t="inlineStr">
        <is>
          <t xml:space="preserve">1.1.1.2.1.1.1.1.1</t>
        </is>
      </c>
      <c r="B378" s="18" t="inlineStr">
        <is>
          <t xml:space="preserve"/>
        </is>
      </c>
      <c r="C378" s="22" t="inlineStr">
        <is>
          <t xml:space="preserve">Комплект наконечников и бирок для монтажа ВРУ_ / 7 панелей</t>
        </is>
      </c>
      <c r="D378" s="7" t="inlineStr">
        <is>
          <t xml:space="preserve"/>
        </is>
      </c>
      <c r="E378" s="7" t="inlineStr">
        <is>
          <t xml:space="preserve"/>
        </is>
      </c>
      <c r="F378" s="7" t="inlineStr">
        <is>
          <t xml:space="preserve">КОМПЛ</t>
        </is>
      </c>
      <c r="G378" s="7" t="inlineStr">
        <is>
          <t xml:space="preserve">1</t>
        </is>
      </c>
      <c r="H378" s="8" t="n">
        <v>1</v>
      </c>
      <c r="I378" s="20" t="n" hidden="false">
        <v>21000</v>
      </c>
      <c r="J378" s="19" t="n" hidden="false">
        <v/>
      </c>
      <c r="K378" s="19" t="n" hidden="false">
        <f>I378+J378</f>
        <v>21000</v>
      </c>
      <c r="L378" s="19" t="n" hidden="false">
        <f>ROUND(H378*I378,2)</f>
        <v>21000</v>
      </c>
      <c r="M378" s="19" t="n" hidden="false">
        <v/>
      </c>
      <c r="N378" s="19" t="n" hidden="false">
        <f>L378+M378</f>
        <v>21000</v>
      </c>
    </row>
    <row r="379" customFormat="false" hidden="false" outlineLevel="0" collapsed="false">
      <c r="A379" s="18" t="inlineStr">
        <is>
          <t xml:space="preserve">1.1.1.2.1.1.1.1.2</t>
        </is>
      </c>
      <c r="B379" s="18" t="inlineStr">
        <is>
          <t xml:space="preserve"/>
        </is>
      </c>
      <c r="C379" s="22" t="inlineStr">
        <is>
          <t xml:space="preserve">ВРУ (в соответствии со схемой) / МЭЛ_ / 7-панельный (к-т)</t>
        </is>
      </c>
      <c r="D379" s="7" t="inlineStr">
        <is>
          <t xml:space="preserve"/>
        </is>
      </c>
      <c r="E379" s="7" t="inlineStr">
        <is>
          <t xml:space="preserve"/>
        </is>
      </c>
      <c r="F379" s="7" t="inlineStr">
        <is>
          <t xml:space="preserve">ШТ</t>
        </is>
      </c>
      <c r="G379" s="7" t="inlineStr">
        <is>
          <t xml:space="preserve">1</t>
        </is>
      </c>
      <c r="H379" s="8" t="n">
        <v>1</v>
      </c>
      <c r="I379" s="23" t="n" hidden="false">
        <v>1</v>
      </c>
      <c r="J379" s="19" t="n" hidden="false">
        <v/>
      </c>
      <c r="K379" s="19" t="n" hidden="false">
        <f>I379+J379</f>
        <v>1</v>
      </c>
      <c r="L379" s="19" t="n" hidden="false">
        <f>ROUND(H379*I379,2)</f>
        <v>1</v>
      </c>
      <c r="M379" s="19" t="n" hidden="false">
        <v/>
      </c>
      <c r="N379" s="19" t="n" hidden="false">
        <f>L379+M379</f>
        <v>1</v>
      </c>
    </row>
    <row r="380" customFormat="false" hidden="false" outlineLevel="0" collapsed="false">
      <c r="A380" s="18" t="inlineStr">
        <is>
          <t xml:space="preserve">1.1.1.2.1.1.1.2</t>
        </is>
      </c>
      <c r="B380" s="18" t="inlineStr">
        <is>
          <t xml:space="preserve"/>
        </is>
      </c>
      <c r="C380" s="18" t="inlineStr">
        <is>
          <t xml:space="preserve">Комплектация щитов ВРУ</t>
        </is>
      </c>
      <c r="D380" s="7" t="inlineStr">
        <is>
          <t xml:space="preserve"/>
        </is>
      </c>
      <c r="E380" s="7" t="inlineStr">
        <is>
          <t xml:space="preserve"/>
        </is>
      </c>
      <c r="F380" s="7" t="inlineStr">
        <is>
          <t xml:space="preserve">ШТ</t>
        </is>
      </c>
      <c r="G380" s="7" t="inlineStr">
        <is>
          <t xml:space="preserve">1</t>
        </is>
      </c>
      <c r="H380" s="8" t="n">
        <v>7</v>
      </c>
      <c r="I380" s="19" t="n" hidden="false">
        <f>ROUND((L381)/H380,2)</f>
        <v>2700</v>
      </c>
      <c r="J380" s="19" t="n" hidden="false">
        <v>0</v>
      </c>
      <c r="K380" s="19" t="n" hidden="false">
        <f>I380+J380</f>
        <v>2700</v>
      </c>
      <c r="L380" s="19" t="n" hidden="false">
        <f>ROUND(H380*I380,2)</f>
        <v>18900</v>
      </c>
      <c r="M380" s="19" t="n" hidden="false">
        <f>ROUND(H380*J380,2)</f>
        <v>0</v>
      </c>
      <c r="N380" s="19" t="n" hidden="false">
        <f>L380+M380</f>
        <v>18900</v>
      </c>
    </row>
    <row r="381" customFormat="false" hidden="false" outlineLevel="0" collapsed="false">
      <c r="A381" s="18" t="inlineStr">
        <is>
          <t xml:space="preserve">1.1.1.2.1.1.1.2.1</t>
        </is>
      </c>
      <c r="B381" s="18" t="inlineStr">
        <is>
          <t xml:space="preserve"/>
        </is>
      </c>
      <c r="C381" s="22" t="inlineStr">
        <is>
          <t xml:space="preserve">Автоматическая установка пожаротушения_ / ОСП-2</t>
        </is>
      </c>
      <c r="D381" s="7" t="inlineStr">
        <is>
          <t xml:space="preserve"/>
        </is>
      </c>
      <c r="E381" s="7" t="inlineStr">
        <is>
          <t xml:space="preserve"/>
        </is>
      </c>
      <c r="F381" s="7" t="inlineStr">
        <is>
          <t xml:space="preserve">ШТ</t>
        </is>
      </c>
      <c r="G381" s="7" t="inlineStr">
        <is>
          <t xml:space="preserve">1</t>
        </is>
      </c>
      <c r="H381" s="8" t="n">
        <v>7</v>
      </c>
      <c r="I381" s="20" t="n" hidden="false">
        <v>2700</v>
      </c>
      <c r="J381" s="19" t="n" hidden="false">
        <v/>
      </c>
      <c r="K381" s="19" t="n" hidden="false">
        <f>I381+J381</f>
        <v>2700</v>
      </c>
      <c r="L381" s="19" t="n" hidden="false">
        <f>ROUND(H381*I381,2)</f>
        <v>18900</v>
      </c>
      <c r="M381" s="19" t="n" hidden="false">
        <v/>
      </c>
      <c r="N381" s="19" t="n" hidden="false">
        <f>L381+M381</f>
        <v>18900</v>
      </c>
    </row>
    <row r="382" customFormat="false" hidden="false" outlineLevel="0" collapsed="false">
      <c r="A382" s="18" t="inlineStr">
        <is>
          <t xml:space="preserve">1.1.1.2.1.1.1.3</t>
        </is>
      </c>
      <c r="B382" s="18" t="inlineStr">
        <is>
          <t xml:space="preserve"/>
        </is>
      </c>
      <c r="C382" s="18" t="inlineStr">
        <is>
          <t xml:space="preserve">Средства защиты</t>
        </is>
      </c>
      <c r="D382" s="7" t="inlineStr">
        <is>
          <t xml:space="preserve"/>
        </is>
      </c>
      <c r="E382" s="7" t="inlineStr">
        <is>
          <t xml:space="preserve"/>
        </is>
      </c>
      <c r="F382" s="7" t="inlineStr">
        <is>
          <t xml:space="preserve">ШТ</t>
        </is>
      </c>
      <c r="G382" s="7" t="inlineStr">
        <is>
          <t xml:space="preserve">1</t>
        </is>
      </c>
      <c r="H382" s="8" t="n">
        <v>16</v>
      </c>
      <c r="I382" s="19" t="n" hidden="false">
        <f>ROUND((L383+L384+L385+L386+L387+L388+L389+L390+L391)/H382,2)</f>
        <v>1492.19</v>
      </c>
      <c r="J382" s="19" t="n" hidden="false">
        <v>0</v>
      </c>
      <c r="K382" s="19" t="n" hidden="false">
        <f>I382+J382</f>
        <v>1492.19</v>
      </c>
      <c r="L382" s="19" t="n" hidden="false">
        <f>ROUND(H382*I382,2)</f>
        <v>23875.04</v>
      </c>
      <c r="M382" s="19" t="n" hidden="false">
        <f>ROUND(H382*J382,2)</f>
        <v>0</v>
      </c>
      <c r="N382" s="19" t="n" hidden="false">
        <f>L382+M382</f>
        <v>23875.04</v>
      </c>
    </row>
    <row r="383" customFormat="false" hidden="false" outlineLevel="0" collapsed="false">
      <c r="A383" s="18" t="inlineStr">
        <is>
          <t xml:space="preserve">1.1.1.2.1.1.1.3.1</t>
        </is>
      </c>
      <c r="B383" s="18" t="inlineStr">
        <is>
          <t xml:space="preserve"/>
        </is>
      </c>
      <c r="C383" s="22" t="inlineStr">
        <is>
          <t xml:space="preserve">Заземления переносные_</t>
        </is>
      </c>
      <c r="D383" s="7" t="inlineStr">
        <is>
          <t xml:space="preserve"/>
        </is>
      </c>
      <c r="E383" s="7" t="inlineStr">
        <is>
          <t xml:space="preserve"/>
        </is>
      </c>
      <c r="F383" s="7" t="inlineStr">
        <is>
          <t xml:space="preserve">КОМПЛ</t>
        </is>
      </c>
      <c r="G383" s="7" t="inlineStr">
        <is>
          <t xml:space="preserve">1</t>
        </is>
      </c>
      <c r="H383" s="8" t="n">
        <v>2</v>
      </c>
      <c r="I383" s="20" t="n" hidden="false">
        <v>2370</v>
      </c>
      <c r="J383" s="19" t="n" hidden="false">
        <v/>
      </c>
      <c r="K383" s="19" t="n" hidden="false">
        <f>I383+J383</f>
        <v>2370</v>
      </c>
      <c r="L383" s="19" t="n" hidden="false">
        <f>ROUND(H383*I383,2)</f>
        <v>4740</v>
      </c>
      <c r="M383" s="19" t="n" hidden="false">
        <v/>
      </c>
      <c r="N383" s="19" t="n" hidden="false">
        <f>L383+M383</f>
        <v>4740</v>
      </c>
    </row>
    <row r="384" customFormat="false" hidden="false" outlineLevel="0" collapsed="false">
      <c r="A384" s="18" t="inlineStr">
        <is>
          <t xml:space="preserve">1.1.1.2.1.1.1.3.2</t>
        </is>
      </c>
      <c r="B384" s="18" t="inlineStr">
        <is>
          <t xml:space="preserve"/>
        </is>
      </c>
      <c r="C384" s="22" t="inlineStr">
        <is>
          <t xml:space="preserve">Аптечка_</t>
        </is>
      </c>
      <c r="D384" s="7" t="inlineStr">
        <is>
          <t xml:space="preserve"/>
        </is>
      </c>
      <c r="E384" s="7" t="inlineStr">
        <is>
          <t xml:space="preserve"/>
        </is>
      </c>
      <c r="F384" s="7" t="inlineStr">
        <is>
          <t xml:space="preserve">ШТ</t>
        </is>
      </c>
      <c r="G384" s="7" t="inlineStr">
        <is>
          <t xml:space="preserve">1</t>
        </is>
      </c>
      <c r="H384" s="8" t="n">
        <v>1</v>
      </c>
      <c r="I384" s="20" t="n" hidden="false">
        <v>1680</v>
      </c>
      <c r="J384" s="19" t="n" hidden="false">
        <v/>
      </c>
      <c r="K384" s="19" t="n" hidden="false">
        <f>I384+J384</f>
        <v>1680</v>
      </c>
      <c r="L384" s="19" t="n" hidden="false">
        <f>ROUND(H384*I384,2)</f>
        <v>1680</v>
      </c>
      <c r="M384" s="19" t="n" hidden="false">
        <v/>
      </c>
      <c r="N384" s="19" t="n" hidden="false">
        <f>L384+M384</f>
        <v>1680</v>
      </c>
    </row>
    <row r="385" customFormat="false" hidden="false" outlineLevel="0" collapsed="false">
      <c r="A385" s="18" t="inlineStr">
        <is>
          <t xml:space="preserve">1.1.1.2.1.1.1.3.3</t>
        </is>
      </c>
      <c r="B385" s="18" t="inlineStr">
        <is>
          <t xml:space="preserve"/>
        </is>
      </c>
      <c r="C385" s="22" t="inlineStr">
        <is>
          <t xml:space="preserve">Защитные очки</t>
        </is>
      </c>
      <c r="D385" s="7" t="inlineStr">
        <is>
          <t xml:space="preserve"/>
        </is>
      </c>
      <c r="E385" s="7" t="inlineStr">
        <is>
          <t xml:space="preserve"/>
        </is>
      </c>
      <c r="F385" s="7" t="inlineStr">
        <is>
          <t xml:space="preserve">ШТ</t>
        </is>
      </c>
      <c r="G385" s="7" t="inlineStr">
        <is>
          <t xml:space="preserve">1</t>
        </is>
      </c>
      <c r="H385" s="8" t="n">
        <v>1</v>
      </c>
      <c r="I385" s="20" t="n" hidden="false">
        <v>195</v>
      </c>
      <c r="J385" s="19" t="n" hidden="false">
        <v/>
      </c>
      <c r="K385" s="19" t="n" hidden="false">
        <f>I385+J385</f>
        <v>195</v>
      </c>
      <c r="L385" s="19" t="n" hidden="false">
        <f>ROUND(H385*I385,2)</f>
        <v>195</v>
      </c>
      <c r="M385" s="19" t="n" hidden="false">
        <v/>
      </c>
      <c r="N385" s="19" t="n" hidden="false">
        <f>L385+M385</f>
        <v>195</v>
      </c>
    </row>
    <row r="386" customFormat="false" hidden="false" outlineLevel="0" collapsed="false">
      <c r="A386" s="18" t="inlineStr">
        <is>
          <t xml:space="preserve">1.1.1.2.1.1.1.3.4</t>
        </is>
      </c>
      <c r="B386" s="18" t="inlineStr">
        <is>
          <t xml:space="preserve"/>
        </is>
      </c>
      <c r="C386" s="22" t="inlineStr">
        <is>
          <t xml:space="preserve">Диэлектрические галоши_</t>
        </is>
      </c>
      <c r="D386" s="7" t="inlineStr">
        <is>
          <t xml:space="preserve"/>
        </is>
      </c>
      <c r="E386" s="7" t="inlineStr">
        <is>
          <t xml:space="preserve"/>
        </is>
      </c>
      <c r="F386" s="7" t="inlineStr">
        <is>
          <t xml:space="preserve">ШТ</t>
        </is>
      </c>
      <c r="G386" s="7" t="inlineStr">
        <is>
          <t xml:space="preserve">1</t>
        </is>
      </c>
      <c r="H386" s="8" t="n">
        <v>2</v>
      </c>
      <c r="I386" s="20" t="n" hidden="false">
        <v>1150</v>
      </c>
      <c r="J386" s="19" t="n" hidden="false">
        <v/>
      </c>
      <c r="K386" s="19" t="n" hidden="false">
        <f>I386+J386</f>
        <v>1150</v>
      </c>
      <c r="L386" s="19" t="n" hidden="false">
        <f>ROUND(H386*I386,2)</f>
        <v>2300</v>
      </c>
      <c r="M386" s="19" t="n" hidden="false">
        <v/>
      </c>
      <c r="N386" s="19" t="n" hidden="false">
        <f>L386+M386</f>
        <v>2300</v>
      </c>
    </row>
    <row r="387" customFormat="false" hidden="false" outlineLevel="0" collapsed="false">
      <c r="A387" s="18" t="inlineStr">
        <is>
          <t xml:space="preserve">1.1.1.2.1.1.1.3.5</t>
        </is>
      </c>
      <c r="B387" s="18" t="inlineStr">
        <is>
          <t xml:space="preserve"/>
        </is>
      </c>
      <c r="C387" s="22" t="inlineStr">
        <is>
          <t xml:space="preserve">Диэлектрические ковры_ /  800х1500 мм</t>
        </is>
      </c>
      <c r="D387" s="7" t="inlineStr">
        <is>
          <t xml:space="preserve"/>
        </is>
      </c>
      <c r="E387" s="7" t="inlineStr">
        <is>
          <t xml:space="preserve"/>
        </is>
      </c>
      <c r="F387" s="7" t="inlineStr">
        <is>
          <t xml:space="preserve">ШТ</t>
        </is>
      </c>
      <c r="G387" s="7" t="inlineStr">
        <is>
          <t xml:space="preserve">1</t>
        </is>
      </c>
      <c r="H387" s="8" t="n">
        <v>3</v>
      </c>
      <c r="I387" s="20" t="n" hidden="false">
        <v>2280</v>
      </c>
      <c r="J387" s="19" t="n" hidden="false">
        <v/>
      </c>
      <c r="K387" s="19" t="n" hidden="false">
        <f>I387+J387</f>
        <v>2280</v>
      </c>
      <c r="L387" s="19" t="n" hidden="false">
        <f>ROUND(H387*I387,2)</f>
        <v>6840</v>
      </c>
      <c r="M387" s="19" t="n" hidden="false">
        <v/>
      </c>
      <c r="N387" s="19" t="n" hidden="false">
        <f>L387+M387</f>
        <v>6840</v>
      </c>
    </row>
    <row r="388" customFormat="false" hidden="false" outlineLevel="0" collapsed="false">
      <c r="A388" s="18" t="inlineStr">
        <is>
          <t xml:space="preserve">1.1.1.2.1.1.1.3.6</t>
        </is>
      </c>
      <c r="B388" s="18" t="inlineStr">
        <is>
          <t xml:space="preserve"/>
        </is>
      </c>
      <c r="C388" s="22" t="inlineStr">
        <is>
          <t xml:space="preserve">Указатель напряжения_ / 10-500 В</t>
        </is>
      </c>
      <c r="D388" s="7" t="inlineStr">
        <is>
          <t xml:space="preserve">МИН-2 ТУ 25-04-84</t>
        </is>
      </c>
      <c r="E388" s="7" t="inlineStr">
        <is>
          <t xml:space="preserve"/>
        </is>
      </c>
      <c r="F388" s="7" t="inlineStr">
        <is>
          <t xml:space="preserve">ШТ</t>
        </is>
      </c>
      <c r="G388" s="7" t="inlineStr">
        <is>
          <t xml:space="preserve">1</t>
        </is>
      </c>
      <c r="H388" s="8" t="n">
        <v>2</v>
      </c>
      <c r="I388" s="20" t="n" hidden="false">
        <v>1700</v>
      </c>
      <c r="J388" s="19" t="n" hidden="false">
        <v/>
      </c>
      <c r="K388" s="19" t="n" hidden="false">
        <f>I388+J388</f>
        <v>1700</v>
      </c>
      <c r="L388" s="19" t="n" hidden="false">
        <f>ROUND(H388*I388,2)</f>
        <v>3400</v>
      </c>
      <c r="M388" s="19" t="n" hidden="false">
        <v/>
      </c>
      <c r="N388" s="19" t="n" hidden="false">
        <f>L388+M388</f>
        <v>3400</v>
      </c>
    </row>
    <row r="389" customFormat="false" hidden="false" outlineLevel="0" collapsed="false">
      <c r="A389" s="18" t="inlineStr">
        <is>
          <t xml:space="preserve">1.1.1.2.1.1.1.3.7</t>
        </is>
      </c>
      <c r="B389" s="18" t="inlineStr">
        <is>
          <t xml:space="preserve"/>
        </is>
      </c>
      <c r="C389" s="22" t="inlineStr">
        <is>
          <t xml:space="preserve">Перчатки диэлектрические до 1 кВ/Безшовные</t>
        </is>
      </c>
      <c r="D389" s="7" t="inlineStr">
        <is>
          <t xml:space="preserve"/>
        </is>
      </c>
      <c r="E389" s="7" t="inlineStr">
        <is>
          <t xml:space="preserve"/>
        </is>
      </c>
      <c r="F389" s="7" t="inlineStr">
        <is>
          <t xml:space="preserve">ПАР</t>
        </is>
      </c>
      <c r="G389" s="7" t="inlineStr">
        <is>
          <t xml:space="preserve">1</t>
        </is>
      </c>
      <c r="H389" s="8" t="n">
        <v>2</v>
      </c>
      <c r="I389" s="20" t="n" hidden="false">
        <v>850</v>
      </c>
      <c r="J389" s="19" t="n" hidden="false">
        <v/>
      </c>
      <c r="K389" s="19" t="n" hidden="false">
        <f>I389+J389</f>
        <v>850</v>
      </c>
      <c r="L389" s="19" t="n" hidden="false">
        <f>ROUND(H389*I389,2)</f>
        <v>1700</v>
      </c>
      <c r="M389" s="19" t="n" hidden="false">
        <v/>
      </c>
      <c r="N389" s="19" t="n" hidden="false">
        <f>L389+M389</f>
        <v>1700</v>
      </c>
    </row>
    <row r="390" customFormat="false" hidden="false" outlineLevel="0" collapsed="false">
      <c r="A390" s="18" t="inlineStr">
        <is>
          <t xml:space="preserve">1.1.1.2.1.1.1.3.8</t>
        </is>
      </c>
      <c r="B390" s="18" t="inlineStr">
        <is>
          <t xml:space="preserve"/>
        </is>
      </c>
      <c r="C390" s="22" t="inlineStr">
        <is>
          <t xml:space="preserve">Огнетушитель_ / углекислотный ОУ-2</t>
        </is>
      </c>
      <c r="D390" s="7" t="inlineStr">
        <is>
          <t xml:space="preserve"/>
        </is>
      </c>
      <c r="E390" s="7" t="inlineStr">
        <is>
          <t xml:space="preserve"/>
        </is>
      </c>
      <c r="F390" s="7" t="inlineStr">
        <is>
          <t xml:space="preserve">ШТ</t>
        </is>
      </c>
      <c r="G390" s="7" t="inlineStr">
        <is>
          <t xml:space="preserve">1</t>
        </is>
      </c>
      <c r="H390" s="8" t="n">
        <v>1</v>
      </c>
      <c r="I390" s="23" t="n" hidden="false">
        <v>961</v>
      </c>
      <c r="J390" s="19" t="n" hidden="false">
        <v/>
      </c>
      <c r="K390" s="19" t="n" hidden="false">
        <f>I390+J390</f>
        <v>961</v>
      </c>
      <c r="L390" s="19" t="n" hidden="false">
        <f>ROUND(H390*I390,2)</f>
        <v>961</v>
      </c>
      <c r="M390" s="19" t="n" hidden="false">
        <v/>
      </c>
      <c r="N390" s="19" t="n" hidden="false">
        <f>L390+M390</f>
        <v>961</v>
      </c>
    </row>
    <row r="391" customFormat="false" hidden="false" outlineLevel="0" collapsed="false">
      <c r="A391" s="18" t="inlineStr">
        <is>
          <t xml:space="preserve">1.1.1.2.1.1.1.3.9</t>
        </is>
      </c>
      <c r="B391" s="18" t="inlineStr">
        <is>
          <t xml:space="preserve"/>
        </is>
      </c>
      <c r="C391" s="22" t="inlineStr">
        <is>
          <t xml:space="preserve">Огнетушитель_ / углекислотный ОУ-3</t>
        </is>
      </c>
      <c r="D391" s="7" t="inlineStr">
        <is>
          <t xml:space="preserve"/>
        </is>
      </c>
      <c r="E391" s="7" t="inlineStr">
        <is>
          <t xml:space="preserve"/>
        </is>
      </c>
      <c r="F391" s="7" t="inlineStr">
        <is>
          <t xml:space="preserve">ШТ</t>
        </is>
      </c>
      <c r="G391" s="7" t="inlineStr">
        <is>
          <t xml:space="preserve">1</t>
        </is>
      </c>
      <c r="H391" s="8" t="n">
        <v>1</v>
      </c>
      <c r="I391" s="20" t="n" hidden="false">
        <v>2059</v>
      </c>
      <c r="J391" s="19" t="n" hidden="false">
        <v/>
      </c>
      <c r="K391" s="19" t="n" hidden="false">
        <f>I391+J391</f>
        <v>2059</v>
      </c>
      <c r="L391" s="19" t="n" hidden="false">
        <f>ROUND(H391*I391,2)</f>
        <v>2059</v>
      </c>
      <c r="M391" s="19" t="n" hidden="false">
        <v/>
      </c>
      <c r="N391" s="19" t="n" hidden="false">
        <f>L391+M391</f>
        <v>2059</v>
      </c>
    </row>
    <row r="392" customFormat="false" hidden="false" outlineLevel="0" collapsed="false">
      <c r="A392" s="18" t="inlineStr">
        <is>
          <t xml:space="preserve">1.1.1.2.1.1.1.4</t>
        </is>
      </c>
      <c r="B392" s="18" t="inlineStr">
        <is>
          <t xml:space="preserve"/>
        </is>
      </c>
      <c r="C392" s="18" t="inlineStr">
        <is>
          <t xml:space="preserve">Пуско-наладочные работы ВРУ</t>
        </is>
      </c>
      <c r="D392" s="7" t="inlineStr">
        <is>
          <t xml:space="preserve"/>
        </is>
      </c>
      <c r="E392" s="7" t="inlineStr">
        <is>
          <t xml:space="preserve"/>
        </is>
      </c>
      <c r="F392" s="7" t="inlineStr">
        <is>
          <t xml:space="preserve">ШТ</t>
        </is>
      </c>
      <c r="G392" s="7" t="inlineStr">
        <is>
          <t xml:space="preserve">1</t>
        </is>
      </c>
      <c r="H392" s="8" t="n">
        <v>1</v>
      </c>
      <c r="I392" s="19" t="n" hidden="false">
        <v/>
      </c>
      <c r="J392" s="20" t="n" hidden="false">
        <v>120000</v>
      </c>
      <c r="K392" s="19" t="n" hidden="false">
        <f>I392+J392</f>
        <v>120000</v>
      </c>
      <c r="L392" s="19" t="n" hidden="false">
        <v/>
      </c>
      <c r="M392" s="19" t="n" hidden="false">
        <f>ROUND(H392*J392,2)</f>
        <v>120000</v>
      </c>
      <c r="N392" s="19" t="n" hidden="false">
        <f>L392+M392</f>
        <v>120000</v>
      </c>
    </row>
    <row r="393" customFormat="false" hidden="false" outlineLevel="0" collapsed="false">
      <c r="A393" s="14" t="inlineStr">
        <is>
          <t xml:space="preserve">1.1.1.2.1.1.2</t>
        </is>
      </c>
      <c r="B393" s="14" t="inlineStr">
        <is>
          <t xml:space="preserve"/>
        </is>
      </c>
      <c r="C393" s="14" t="inlineStr">
        <is>
          <t xml:space="preserve">Монтаж щитового оборудования</t>
        </is>
      </c>
      <c r="D393" s="6" t="inlineStr">
        <is>
          <t xml:space="preserve"/>
        </is>
      </c>
      <c r="E393" s="6" t="inlineStr">
        <is>
          <t xml:space="preserve"/>
        </is>
      </c>
      <c r="F393" s="6" t="inlineStr">
        <is>
          <t xml:space="preserve"/>
        </is>
      </c>
      <c r="G393" s="6" t="inlineStr">
        <is>
          <t xml:space="preserve"/>
        </is>
      </c>
      <c r="H393" s="15" t="n">
        <v/>
      </c>
      <c r="I393" s="16" t="n" hidden="false">
        <v/>
      </c>
      <c r="J393" s="16" t="n" hidden="false">
        <v/>
      </c>
      <c r="K393" s="16" t="n" hidden="false">
        <v/>
      </c>
      <c r="L393" s="16" t="n" hidden="false">
        <f>L394+L403+L405+L411</f>
        <v>175022</v>
      </c>
      <c r="M393" s="16" t="n" hidden="false">
        <f>M394+M403+M405+M411</f>
        <v>491500</v>
      </c>
      <c r="N393" s="16" t="n" hidden="false">
        <f>N394+N403+N405+N411</f>
        <v>666522</v>
      </c>
    </row>
    <row r="394" customFormat="false" hidden="false" outlineLevel="0" collapsed="false">
      <c r="A394" s="18" t="inlineStr">
        <is>
          <t xml:space="preserve">1.1.1.2.1.1.2.1</t>
        </is>
      </c>
      <c r="B394" s="18" t="inlineStr">
        <is>
          <t xml:space="preserve"/>
        </is>
      </c>
      <c r="C394" s="18" t="inlineStr">
        <is>
          <t xml:space="preserve">Монтаж щита, шкафа распределительного, учетного</t>
        </is>
      </c>
      <c r="D394" s="7" t="inlineStr">
        <is>
          <t xml:space="preserve"/>
        </is>
      </c>
      <c r="E394" s="7" t="inlineStr">
        <is>
          <t xml:space="preserve">Выгружается из БО по объектам BIM-КЦ</t>
        </is>
      </c>
      <c r="F394" s="7" t="inlineStr">
        <is>
          <t xml:space="preserve">ШТ</t>
        </is>
      </c>
      <c r="G394" s="7" t="inlineStr">
        <is>
          <t xml:space="preserve">1</t>
        </is>
      </c>
      <c r="H394" s="8" t="n">
        <v>8</v>
      </c>
      <c r="I394" s="19" t="n" hidden="false">
        <f>ROUND((L395+L396+L397+L398+L399+L400+L401+L402)/H394,2)</f>
        <v>1</v>
      </c>
      <c r="J394" s="20" t="n" hidden="false">
        <v>23000</v>
      </c>
      <c r="K394" s="19" t="n" hidden="false">
        <f>I394+J394</f>
        <v>23001</v>
      </c>
      <c r="L394" s="19" t="n" hidden="false">
        <f>ROUND(H394*I394,2)</f>
        <v>8</v>
      </c>
      <c r="M394" s="19" t="n" hidden="false">
        <f>ROUND(H394*J394,2)</f>
        <v>184000</v>
      </c>
      <c r="N394" s="19" t="n" hidden="false">
        <f>L394+M394</f>
        <v>184008</v>
      </c>
    </row>
    <row r="395" customFormat="false" hidden="false" outlineLevel="0" collapsed="false">
      <c r="A395" s="18" t="inlineStr">
        <is>
          <t xml:space="preserve">1.1.1.2.1.1.2.1.1</t>
        </is>
      </c>
      <c r="B395" s="18" t="inlineStr">
        <is>
          <t xml:space="preserve"/>
        </is>
      </c>
      <c r="C395" s="22" t="inlineStr">
        <is>
          <t xml:space="preserve">Щит силовой (в соответствии со схемой)_ / МЭЛ</t>
        </is>
      </c>
      <c r="D395" s="7" t="inlineStr">
        <is>
          <t xml:space="preserve">ЩСК 4.1</t>
        </is>
      </c>
      <c r="E395" s="7" t="inlineStr">
        <is>
          <t xml:space="preserve"/>
        </is>
      </c>
      <c r="F395" s="7" t="inlineStr">
        <is>
          <t xml:space="preserve">ШТ</t>
        </is>
      </c>
      <c r="G395" s="7" t="inlineStr">
        <is>
          <t xml:space="preserve">1</t>
        </is>
      </c>
      <c r="H395" s="8" t="n">
        <v>1</v>
      </c>
      <c r="I395" s="23" t="n" hidden="false">
        <v>1</v>
      </c>
      <c r="J395" s="19" t="n" hidden="false">
        <v/>
      </c>
      <c r="K395" s="19" t="n" hidden="false">
        <f>I395+J395</f>
        <v>1</v>
      </c>
      <c r="L395" s="19" t="n" hidden="false">
        <f>ROUND(H395*I395,2)</f>
        <v>1</v>
      </c>
      <c r="M395" s="19" t="n" hidden="false">
        <v/>
      </c>
      <c r="N395" s="19" t="n" hidden="false">
        <f>L395+M395</f>
        <v>1</v>
      </c>
    </row>
    <row r="396" customFormat="false" hidden="false" outlineLevel="0" collapsed="false">
      <c r="A396" s="18" t="inlineStr">
        <is>
          <t xml:space="preserve">1.1.1.2.1.1.2.1.2</t>
        </is>
      </c>
      <c r="B396" s="18" t="inlineStr">
        <is>
          <t xml:space="preserve"/>
        </is>
      </c>
      <c r="C396" s="22" t="inlineStr">
        <is>
          <t xml:space="preserve">Щит силовой (в соответствии со схемой)_ / МЭЛ</t>
        </is>
      </c>
      <c r="D396" s="7" t="inlineStr">
        <is>
          <t xml:space="preserve">ЩСА</t>
        </is>
      </c>
      <c r="E396" s="7" t="inlineStr">
        <is>
          <t xml:space="preserve"/>
        </is>
      </c>
      <c r="F396" s="7" t="inlineStr">
        <is>
          <t xml:space="preserve">ШТ</t>
        </is>
      </c>
      <c r="G396" s="7" t="inlineStr">
        <is>
          <t xml:space="preserve">1</t>
        </is>
      </c>
      <c r="H396" s="8" t="n">
        <v>1</v>
      </c>
      <c r="I396" s="23" t="n" hidden="false">
        <v>1</v>
      </c>
      <c r="J396" s="19" t="n" hidden="false">
        <v/>
      </c>
      <c r="K396" s="19" t="n" hidden="false">
        <f>I396+J396</f>
        <v>1</v>
      </c>
      <c r="L396" s="19" t="n" hidden="false">
        <f>ROUND(H396*I396,2)</f>
        <v>1</v>
      </c>
      <c r="M396" s="19" t="n" hidden="false">
        <v/>
      </c>
      <c r="N396" s="19" t="n" hidden="false">
        <f>L396+M396</f>
        <v>1</v>
      </c>
    </row>
    <row r="397" customFormat="false" hidden="false" outlineLevel="0" collapsed="false">
      <c r="A397" s="18" t="inlineStr">
        <is>
          <t xml:space="preserve">1.1.1.2.1.1.2.1.3</t>
        </is>
      </c>
      <c r="B397" s="18" t="inlineStr">
        <is>
          <t xml:space="preserve"/>
        </is>
      </c>
      <c r="C397" s="22" t="inlineStr">
        <is>
          <t xml:space="preserve">Щит силовой (в соответствии со схемой)_ / МЭЛ</t>
        </is>
      </c>
      <c r="D397" s="7" t="inlineStr">
        <is>
          <t xml:space="preserve">ЩСК 2.2</t>
        </is>
      </c>
      <c r="E397" s="7" t="inlineStr">
        <is>
          <t xml:space="preserve"/>
        </is>
      </c>
      <c r="F397" s="7" t="inlineStr">
        <is>
          <t xml:space="preserve">ШТ</t>
        </is>
      </c>
      <c r="G397" s="7" t="inlineStr">
        <is>
          <t xml:space="preserve">1</t>
        </is>
      </c>
      <c r="H397" s="8" t="n">
        <v>1</v>
      </c>
      <c r="I397" s="23" t="n" hidden="false">
        <v>1</v>
      </c>
      <c r="J397" s="19" t="n" hidden="false">
        <v/>
      </c>
      <c r="K397" s="19" t="n" hidden="false">
        <f>I397+J397</f>
        <v>1</v>
      </c>
      <c r="L397" s="19" t="n" hidden="false">
        <f>ROUND(H397*I397,2)</f>
        <v>1</v>
      </c>
      <c r="M397" s="19" t="n" hidden="false">
        <v/>
      </c>
      <c r="N397" s="19" t="n" hidden="false">
        <f>L397+M397</f>
        <v>1</v>
      </c>
    </row>
    <row r="398" customFormat="false" hidden="false" outlineLevel="0" collapsed="false">
      <c r="A398" s="18" t="inlineStr">
        <is>
          <t xml:space="preserve">1.1.1.2.1.1.2.1.4</t>
        </is>
      </c>
      <c r="B398" s="18" t="inlineStr">
        <is>
          <t xml:space="preserve"/>
        </is>
      </c>
      <c r="C398" s="22" t="inlineStr">
        <is>
          <t xml:space="preserve">Щит силовой (в соответствии со схемой)_ / МЭЛ</t>
        </is>
      </c>
      <c r="D398" s="7" t="inlineStr">
        <is>
          <t xml:space="preserve">ЩСК 3.2</t>
        </is>
      </c>
      <c r="E398" s="7" t="inlineStr">
        <is>
          <t xml:space="preserve"/>
        </is>
      </c>
      <c r="F398" s="7" t="inlineStr">
        <is>
          <t xml:space="preserve">ШТ</t>
        </is>
      </c>
      <c r="G398" s="7" t="inlineStr">
        <is>
          <t xml:space="preserve">1</t>
        </is>
      </c>
      <c r="H398" s="8" t="n">
        <v>1</v>
      </c>
      <c r="I398" s="23" t="n" hidden="false">
        <v>1</v>
      </c>
      <c r="J398" s="19" t="n" hidden="false">
        <v/>
      </c>
      <c r="K398" s="19" t="n" hidden="false">
        <f>I398+J398</f>
        <v>1</v>
      </c>
      <c r="L398" s="19" t="n" hidden="false">
        <f>ROUND(H398*I398,2)</f>
        <v>1</v>
      </c>
      <c r="M398" s="19" t="n" hidden="false">
        <v/>
      </c>
      <c r="N398" s="19" t="n" hidden="false">
        <f>L398+M398</f>
        <v>1</v>
      </c>
    </row>
    <row r="399" customFormat="false" hidden="false" outlineLevel="0" collapsed="false">
      <c r="A399" s="18" t="inlineStr">
        <is>
          <t xml:space="preserve">1.1.1.2.1.1.2.1.5</t>
        </is>
      </c>
      <c r="B399" s="18" t="inlineStr">
        <is>
          <t xml:space="preserve"/>
        </is>
      </c>
      <c r="C399" s="22" t="inlineStr">
        <is>
          <t xml:space="preserve">Щит силовой (в соответствии со схемой)_ / МЭЛ</t>
        </is>
      </c>
      <c r="D399" s="7" t="inlineStr">
        <is>
          <t xml:space="preserve">ЩСК 3.1</t>
        </is>
      </c>
      <c r="E399" s="7" t="inlineStr">
        <is>
          <t xml:space="preserve"/>
        </is>
      </c>
      <c r="F399" s="7" t="inlineStr">
        <is>
          <t xml:space="preserve">ШТ</t>
        </is>
      </c>
      <c r="G399" s="7" t="inlineStr">
        <is>
          <t xml:space="preserve">1</t>
        </is>
      </c>
      <c r="H399" s="8" t="n">
        <v>1</v>
      </c>
      <c r="I399" s="23" t="n" hidden="false">
        <v>1</v>
      </c>
      <c r="J399" s="19" t="n" hidden="false">
        <v/>
      </c>
      <c r="K399" s="19" t="n" hidden="false">
        <f>I399+J399</f>
        <v>1</v>
      </c>
      <c r="L399" s="19" t="n" hidden="false">
        <f>ROUND(H399*I399,2)</f>
        <v>1</v>
      </c>
      <c r="M399" s="19" t="n" hidden="false">
        <v/>
      </c>
      <c r="N399" s="19" t="n" hidden="false">
        <f>L399+M399</f>
        <v>1</v>
      </c>
    </row>
    <row r="400" customFormat="false" hidden="false" outlineLevel="0" collapsed="false">
      <c r="A400" s="18" t="inlineStr">
        <is>
          <t xml:space="preserve">1.1.1.2.1.1.2.1.6</t>
        </is>
      </c>
      <c r="B400" s="18" t="inlineStr">
        <is>
          <t xml:space="preserve"/>
        </is>
      </c>
      <c r="C400" s="22" t="inlineStr">
        <is>
          <t xml:space="preserve">Щит силовой (в соответствии со схемой)_ / МЭЛ</t>
        </is>
      </c>
      <c r="D400" s="7" t="inlineStr">
        <is>
          <t xml:space="preserve">ЩСК 3.3</t>
        </is>
      </c>
      <c r="E400" s="7" t="inlineStr">
        <is>
          <t xml:space="preserve"/>
        </is>
      </c>
      <c r="F400" s="7" t="inlineStr">
        <is>
          <t xml:space="preserve">ШТ</t>
        </is>
      </c>
      <c r="G400" s="7" t="inlineStr">
        <is>
          <t xml:space="preserve">1</t>
        </is>
      </c>
      <c r="H400" s="8" t="n">
        <v>1</v>
      </c>
      <c r="I400" s="23" t="n" hidden="false">
        <v>1</v>
      </c>
      <c r="J400" s="19" t="n" hidden="false">
        <v/>
      </c>
      <c r="K400" s="19" t="n" hidden="false">
        <f>I400+J400</f>
        <v>1</v>
      </c>
      <c r="L400" s="19" t="n" hidden="false">
        <f>ROUND(H400*I400,2)</f>
        <v>1</v>
      </c>
      <c r="M400" s="19" t="n" hidden="false">
        <v/>
      </c>
      <c r="N400" s="19" t="n" hidden="false">
        <f>L400+M400</f>
        <v>1</v>
      </c>
    </row>
    <row r="401" customFormat="false" hidden="false" outlineLevel="0" collapsed="false">
      <c r="A401" s="18" t="inlineStr">
        <is>
          <t xml:space="preserve">1.1.1.2.1.1.2.1.7</t>
        </is>
      </c>
      <c r="B401" s="18" t="inlineStr">
        <is>
          <t xml:space="preserve"/>
        </is>
      </c>
      <c r="C401" s="22" t="inlineStr">
        <is>
          <t xml:space="preserve">Щит силовой (в соответствии со схемой)_ / МЭЛ</t>
        </is>
      </c>
      <c r="D401" s="7" t="inlineStr">
        <is>
          <t xml:space="preserve">ЩСК 2.1</t>
        </is>
      </c>
      <c r="E401" s="7" t="inlineStr">
        <is>
          <t xml:space="preserve"/>
        </is>
      </c>
      <c r="F401" s="7" t="inlineStr">
        <is>
          <t xml:space="preserve">ШТ</t>
        </is>
      </c>
      <c r="G401" s="7" t="inlineStr">
        <is>
          <t xml:space="preserve">1</t>
        </is>
      </c>
      <c r="H401" s="8" t="n">
        <v>1</v>
      </c>
      <c r="I401" s="23" t="n" hidden="false">
        <v>1</v>
      </c>
      <c r="J401" s="19" t="n" hidden="false">
        <v/>
      </c>
      <c r="K401" s="19" t="n" hidden="false">
        <f>I401+J401</f>
        <v>1</v>
      </c>
      <c r="L401" s="19" t="n" hidden="false">
        <f>ROUND(H401*I401,2)</f>
        <v>1</v>
      </c>
      <c r="M401" s="19" t="n" hidden="false">
        <v/>
      </c>
      <c r="N401" s="19" t="n" hidden="false">
        <f>L401+M401</f>
        <v>1</v>
      </c>
    </row>
    <row r="402" customFormat="false" hidden="false" outlineLevel="0" collapsed="false">
      <c r="A402" s="18" t="inlineStr">
        <is>
          <t xml:space="preserve">1.1.1.2.1.1.2.1.8</t>
        </is>
      </c>
      <c r="B402" s="18" t="inlineStr">
        <is>
          <t xml:space="preserve"/>
        </is>
      </c>
      <c r="C402" s="22" t="inlineStr">
        <is>
          <t xml:space="preserve">Щит_ / ЩРв-18з-0 36 IP31 PRO</t>
        </is>
      </c>
      <c r="D402" s="7" t="inlineStr">
        <is>
          <t xml:space="preserve">ЩРВ</t>
        </is>
      </c>
      <c r="E402" s="7" t="inlineStr">
        <is>
          <t xml:space="preserve"/>
        </is>
      </c>
      <c r="F402" s="7" t="inlineStr">
        <is>
          <t xml:space="preserve">ШТ</t>
        </is>
      </c>
      <c r="G402" s="7" t="inlineStr">
        <is>
          <t xml:space="preserve">1</t>
        </is>
      </c>
      <c r="H402" s="8" t="n">
        <v>1</v>
      </c>
      <c r="I402" s="23" t="n" hidden="false">
        <v>1</v>
      </c>
      <c r="J402" s="19" t="n" hidden="false">
        <v/>
      </c>
      <c r="K402" s="19" t="n" hidden="false">
        <f>I402+J402</f>
        <v>1</v>
      </c>
      <c r="L402" s="19" t="n" hidden="false">
        <f>ROUND(H402*I402,2)</f>
        <v>1</v>
      </c>
      <c r="M402" s="19" t="n" hidden="false">
        <v/>
      </c>
      <c r="N402" s="19" t="n" hidden="false">
        <f>L402+M402</f>
        <v>1</v>
      </c>
    </row>
    <row r="403" customFormat="false" hidden="false" outlineLevel="0" collapsed="false">
      <c r="A403" s="18" t="inlineStr">
        <is>
          <t xml:space="preserve">1.1.1.2.1.1.2.2</t>
        </is>
      </c>
      <c r="B403" s="18" t="inlineStr">
        <is>
          <t xml:space="preserve"/>
        </is>
      </c>
      <c r="C403" s="18" t="inlineStr">
        <is>
          <t xml:space="preserve">Монтаж АВР</t>
        </is>
      </c>
      <c r="D403" s="7" t="inlineStr">
        <is>
          <t xml:space="preserve"/>
        </is>
      </c>
      <c r="E403" s="7" t="inlineStr">
        <is>
          <t xml:space="preserve">Выгружается из БО по объектам BIM-КЦ</t>
        </is>
      </c>
      <c r="F403" s="7" t="inlineStr">
        <is>
          <t xml:space="preserve">ШТ</t>
        </is>
      </c>
      <c r="G403" s="7" t="inlineStr">
        <is>
          <t xml:space="preserve">1</t>
        </is>
      </c>
      <c r="H403" s="8" t="n">
        <v>2</v>
      </c>
      <c r="I403" s="19" t="n" hidden="false">
        <f>ROUND((L404)/H403,2)</f>
        <v>87500</v>
      </c>
      <c r="J403" s="20" t="n" hidden="false">
        <v>20000</v>
      </c>
      <c r="K403" s="19" t="n" hidden="false">
        <f>I403+J403</f>
        <v>107500</v>
      </c>
      <c r="L403" s="19" t="n" hidden="false">
        <f>ROUND(H403*I403,2)</f>
        <v>175000</v>
      </c>
      <c r="M403" s="19" t="n" hidden="false">
        <f>ROUND(H403*J403,2)</f>
        <v>40000</v>
      </c>
      <c r="N403" s="19" t="n" hidden="false">
        <f>L403+M403</f>
        <v>215000</v>
      </c>
    </row>
    <row r="404" customFormat="false" hidden="false" outlineLevel="0" collapsed="false">
      <c r="A404" s="18" t="inlineStr">
        <is>
          <t xml:space="preserve">1.1.1.2.1.1.2.2.1</t>
        </is>
      </c>
      <c r="B404" s="18" t="inlineStr">
        <is>
          <t xml:space="preserve"/>
        </is>
      </c>
      <c r="C404" s="22" t="inlineStr">
        <is>
          <t xml:space="preserve">Устройство автоматического ввода резерва АВР_ / 100А на 2 ввода IP 54</t>
        </is>
      </c>
      <c r="D404" s="7" t="inlineStr">
        <is>
          <t xml:space="preserve">АВР1,АВР2</t>
        </is>
      </c>
      <c r="E404" s="7" t="inlineStr">
        <is>
          <t xml:space="preserve"/>
        </is>
      </c>
      <c r="F404" s="7" t="inlineStr">
        <is>
          <t xml:space="preserve">ШТ</t>
        </is>
      </c>
      <c r="G404" s="7" t="inlineStr">
        <is>
          <t xml:space="preserve">1</t>
        </is>
      </c>
      <c r="H404" s="8" t="n">
        <v>2</v>
      </c>
      <c r="I404" s="20" t="n" hidden="false">
        <v>87500</v>
      </c>
      <c r="J404" s="19" t="n" hidden="false">
        <v/>
      </c>
      <c r="K404" s="19" t="n" hidden="false">
        <f>I404+J404</f>
        <v>87500</v>
      </c>
      <c r="L404" s="19" t="n" hidden="false">
        <f>ROUND(H404*I404,2)</f>
        <v>175000</v>
      </c>
      <c r="M404" s="19" t="n" hidden="false">
        <v/>
      </c>
      <c r="N404" s="19" t="n" hidden="false">
        <f>L404+M404</f>
        <v>175000</v>
      </c>
    </row>
    <row r="405" customFormat="false" hidden="false" outlineLevel="0" collapsed="false">
      <c r="A405" s="18" t="inlineStr">
        <is>
          <t xml:space="preserve">1.1.1.2.1.1.2.3</t>
        </is>
      </c>
      <c r="B405" s="18" t="inlineStr">
        <is>
          <t xml:space="preserve"/>
        </is>
      </c>
      <c r="C405" s="18" t="inlineStr">
        <is>
          <t xml:space="preserve">Монтаж щита силового (для СКБ) / 18 модулей</t>
        </is>
      </c>
      <c r="D405" s="7" t="inlineStr">
        <is>
          <t xml:space="preserve"/>
        </is>
      </c>
      <c r="E405" s="7" t="inlineStr">
        <is>
          <t xml:space="preserve"/>
        </is>
      </c>
      <c r="F405" s="7" t="inlineStr">
        <is>
          <t xml:space="preserve">ШТ</t>
        </is>
      </c>
      <c r="G405" s="7" t="inlineStr">
        <is>
          <t xml:space="preserve">1</t>
        </is>
      </c>
      <c r="H405" s="8" t="n">
        <v>5</v>
      </c>
      <c r="I405" s="19" t="n" hidden="false">
        <f>ROUND((L406+L407+L408+L409+L410)/H405,2)</f>
        <v>1</v>
      </c>
      <c r="J405" s="20" t="n" hidden="false">
        <v>17500</v>
      </c>
      <c r="K405" s="19" t="n" hidden="false">
        <f>I405+J405</f>
        <v>17501</v>
      </c>
      <c r="L405" s="19" t="n" hidden="false">
        <f>ROUND(H405*I405,2)</f>
        <v>5</v>
      </c>
      <c r="M405" s="19" t="n" hidden="false">
        <f>ROUND(H405*J405,2)</f>
        <v>87500</v>
      </c>
      <c r="N405" s="19" t="n" hidden="false">
        <f>L405+M405</f>
        <v>87505</v>
      </c>
    </row>
    <row r="406" customFormat="false" hidden="false" outlineLevel="0" collapsed="false">
      <c r="A406" s="18" t="inlineStr">
        <is>
          <t xml:space="preserve">1.1.1.2.1.1.2.3.1</t>
        </is>
      </c>
      <c r="B406" s="18" t="inlineStr">
        <is>
          <t xml:space="preserve"/>
        </is>
      </c>
      <c r="C406" s="22" t="inlineStr">
        <is>
          <t xml:space="preserve">Щит силовой (в соответствии со схемой)_ / МЭЛ</t>
        </is>
      </c>
      <c r="D406" s="7" t="inlineStr">
        <is>
          <t xml:space="preserve">ЩАО3.2 ЩРн-18-350х300х120-IP31 mb11-18n EKF</t>
        </is>
      </c>
      <c r="E406" s="7" t="inlineStr">
        <is>
          <t xml:space="preserve"/>
        </is>
      </c>
      <c r="F406" s="7" t="inlineStr">
        <is>
          <t xml:space="preserve">ШТ</t>
        </is>
      </c>
      <c r="G406" s="7" t="inlineStr">
        <is>
          <t xml:space="preserve">1</t>
        </is>
      </c>
      <c r="H406" s="8" t="n">
        <v>1</v>
      </c>
      <c r="I406" s="23" t="n" hidden="false">
        <v>1</v>
      </c>
      <c r="J406" s="19" t="n" hidden="false">
        <v/>
      </c>
      <c r="K406" s="19" t="n" hidden="false">
        <f>I406+J406</f>
        <v>1</v>
      </c>
      <c r="L406" s="19" t="n" hidden="false">
        <f>ROUND(H406*I406,2)</f>
        <v>1</v>
      </c>
      <c r="M406" s="19" t="n" hidden="false">
        <v/>
      </c>
      <c r="N406" s="19" t="n" hidden="false">
        <f>L406+M406</f>
        <v>1</v>
      </c>
    </row>
    <row r="407" customFormat="false" hidden="false" outlineLevel="0" collapsed="false">
      <c r="A407" s="18" t="inlineStr">
        <is>
          <t xml:space="preserve">1.1.1.2.1.1.2.3.2</t>
        </is>
      </c>
      <c r="B407" s="18" t="inlineStr">
        <is>
          <t xml:space="preserve"/>
        </is>
      </c>
      <c r="C407" s="22" t="inlineStr">
        <is>
          <t xml:space="preserve">Щит силовой (в соответствии со схемой)_ / МЭЛ</t>
        </is>
      </c>
      <c r="D407" s="7" t="inlineStr">
        <is>
          <t xml:space="preserve">ЩАО3.1  ЩРн-18-350х300х120-IP31 mb11-18n EKF</t>
        </is>
      </c>
      <c r="E407" s="7" t="inlineStr">
        <is>
          <t xml:space="preserve"/>
        </is>
      </c>
      <c r="F407" s="7" t="inlineStr">
        <is>
          <t xml:space="preserve">ШТ</t>
        </is>
      </c>
      <c r="G407" s="7" t="inlineStr">
        <is>
          <t xml:space="preserve">1</t>
        </is>
      </c>
      <c r="H407" s="8" t="n">
        <v>1</v>
      </c>
      <c r="I407" s="23" t="n" hidden="false">
        <v>1</v>
      </c>
      <c r="J407" s="19" t="n" hidden="false">
        <v/>
      </c>
      <c r="K407" s="19" t="n" hidden="false">
        <f>I407+J407</f>
        <v>1</v>
      </c>
      <c r="L407" s="19" t="n" hidden="false">
        <f>ROUND(H407*I407,2)</f>
        <v>1</v>
      </c>
      <c r="M407" s="19" t="n" hidden="false">
        <v/>
      </c>
      <c r="N407" s="19" t="n" hidden="false">
        <f>L407+M407</f>
        <v>1</v>
      </c>
    </row>
    <row r="408" customFormat="false" hidden="false" outlineLevel="0" collapsed="false">
      <c r="A408" s="18" t="inlineStr">
        <is>
          <t xml:space="preserve">1.1.1.2.1.1.2.3.3</t>
        </is>
      </c>
      <c r="B408" s="18" t="inlineStr">
        <is>
          <t xml:space="preserve"/>
        </is>
      </c>
      <c r="C408" s="22" t="inlineStr">
        <is>
          <t xml:space="preserve">Щит силовой (в соответствии со схемой)_ / МЭЛ</t>
        </is>
      </c>
      <c r="D408" s="7" t="inlineStr">
        <is>
          <t xml:space="preserve">ЩАО3.0 ЩРн-18-350х300х120-IP54 mb11-18n EKF</t>
        </is>
      </c>
      <c r="E408" s="7" t="inlineStr">
        <is>
          <t xml:space="preserve"/>
        </is>
      </c>
      <c r="F408" s="7" t="inlineStr">
        <is>
          <t xml:space="preserve">ШТ</t>
        </is>
      </c>
      <c r="G408" s="7" t="inlineStr">
        <is>
          <t xml:space="preserve">1</t>
        </is>
      </c>
      <c r="H408" s="8" t="n">
        <v>1</v>
      </c>
      <c r="I408" s="23" t="n" hidden="false">
        <v>1</v>
      </c>
      <c r="J408" s="19" t="n" hidden="false">
        <v/>
      </c>
      <c r="K408" s="19" t="n" hidden="false">
        <f>I408+J408</f>
        <v>1</v>
      </c>
      <c r="L408" s="19" t="n" hidden="false">
        <f>ROUND(H408*I408,2)</f>
        <v>1</v>
      </c>
      <c r="M408" s="19" t="n" hidden="false">
        <v/>
      </c>
      <c r="N408" s="19" t="n" hidden="false">
        <f>L408+M408</f>
        <v>1</v>
      </c>
    </row>
    <row r="409" customFormat="false" hidden="false" outlineLevel="0" collapsed="false">
      <c r="A409" s="18" t="inlineStr">
        <is>
          <t xml:space="preserve">1.1.1.2.1.1.2.3.4</t>
        </is>
      </c>
      <c r="B409" s="18" t="inlineStr">
        <is>
          <t xml:space="preserve"/>
        </is>
      </c>
      <c r="C409" s="22" t="inlineStr">
        <is>
          <t xml:space="preserve">Щит силовой (в соответствии со схемой)_ / МЭЛ</t>
        </is>
      </c>
      <c r="D409" s="7" t="inlineStr">
        <is>
          <t xml:space="preserve">ЩАО3.4  ЩРн-18-350х300х120-IP31 mb11-18n EKF</t>
        </is>
      </c>
      <c r="E409" s="7" t="inlineStr">
        <is>
          <t xml:space="preserve"/>
        </is>
      </c>
      <c r="F409" s="7" t="inlineStr">
        <is>
          <t xml:space="preserve">ШТ</t>
        </is>
      </c>
      <c r="G409" s="7" t="inlineStr">
        <is>
          <t xml:space="preserve">1</t>
        </is>
      </c>
      <c r="H409" s="8" t="n">
        <v>1</v>
      </c>
      <c r="I409" s="23" t="n" hidden="false">
        <v>1</v>
      </c>
      <c r="J409" s="19" t="n" hidden="false">
        <v/>
      </c>
      <c r="K409" s="19" t="n" hidden="false">
        <f>I409+J409</f>
        <v>1</v>
      </c>
      <c r="L409" s="19" t="n" hidden="false">
        <f>ROUND(H409*I409,2)</f>
        <v>1</v>
      </c>
      <c r="M409" s="19" t="n" hidden="false">
        <v/>
      </c>
      <c r="N409" s="19" t="n" hidden="false">
        <f>L409+M409</f>
        <v>1</v>
      </c>
    </row>
    <row r="410" customFormat="false" hidden="false" outlineLevel="0" collapsed="false">
      <c r="A410" s="18" t="inlineStr">
        <is>
          <t xml:space="preserve">1.1.1.2.1.1.2.3.5</t>
        </is>
      </c>
      <c r="B410" s="18" t="inlineStr">
        <is>
          <t xml:space="preserve"/>
        </is>
      </c>
      <c r="C410" s="22" t="inlineStr">
        <is>
          <t xml:space="preserve">Щит силовой (в соответствии со схемой)_ / МЭЛ</t>
        </is>
      </c>
      <c r="D410" s="7" t="inlineStr">
        <is>
          <t xml:space="preserve">ЩАО3.3  ЩРн-18-350х300х120-IP31 mb11-18n EKF</t>
        </is>
      </c>
      <c r="E410" s="7" t="inlineStr">
        <is>
          <t xml:space="preserve"/>
        </is>
      </c>
      <c r="F410" s="7" t="inlineStr">
        <is>
          <t xml:space="preserve">ШТ</t>
        </is>
      </c>
      <c r="G410" s="7" t="inlineStr">
        <is>
          <t xml:space="preserve">1</t>
        </is>
      </c>
      <c r="H410" s="8" t="n">
        <v>1</v>
      </c>
      <c r="I410" s="23" t="n" hidden="false">
        <v>1</v>
      </c>
      <c r="J410" s="19" t="n" hidden="false">
        <v/>
      </c>
      <c r="K410" s="19" t="n" hidden="false">
        <f>I410+J410</f>
        <v>1</v>
      </c>
      <c r="L410" s="19" t="n" hidden="false">
        <f>ROUND(H410*I410,2)</f>
        <v>1</v>
      </c>
      <c r="M410" s="19" t="n" hidden="false">
        <v/>
      </c>
      <c r="N410" s="19" t="n" hidden="false">
        <f>L410+M410</f>
        <v>1</v>
      </c>
    </row>
    <row r="411" customFormat="false" hidden="false" outlineLevel="0" collapsed="false">
      <c r="A411" s="18" t="inlineStr">
        <is>
          <t xml:space="preserve">1.1.1.2.1.1.2.4</t>
        </is>
      </c>
      <c r="B411" s="18" t="inlineStr">
        <is>
          <t xml:space="preserve"/>
        </is>
      </c>
      <c r="C411" s="18" t="inlineStr">
        <is>
          <t xml:space="preserve">Монтаж щита силового (для СКБ) / 24 модуля</t>
        </is>
      </c>
      <c r="D411" s="7" t="inlineStr">
        <is>
          <t xml:space="preserve"/>
        </is>
      </c>
      <c r="E411" s="7" t="inlineStr">
        <is>
          <t xml:space="preserve"/>
        </is>
      </c>
      <c r="F411" s="7" t="inlineStr">
        <is>
          <t xml:space="preserve">ШТ</t>
        </is>
      </c>
      <c r="G411" s="7" t="inlineStr">
        <is>
          <t xml:space="preserve">1</t>
        </is>
      </c>
      <c r="H411" s="8" t="n">
        <v>9</v>
      </c>
      <c r="I411" s="19" t="n" hidden="false">
        <f>ROUND((L412+L413+L414+L415+L416+L417+L418+L419+L420)/H411,2)</f>
        <v>1</v>
      </c>
      <c r="J411" s="20" t="n" hidden="false">
        <v>20000</v>
      </c>
      <c r="K411" s="19" t="n" hidden="false">
        <f>I411+J411</f>
        <v>20001</v>
      </c>
      <c r="L411" s="19" t="n" hidden="false">
        <f>ROUND(H411*I411,2)</f>
        <v>9</v>
      </c>
      <c r="M411" s="19" t="n" hidden="false">
        <f>ROUND(H411*J411,2)</f>
        <v>180000</v>
      </c>
      <c r="N411" s="19" t="n" hidden="false">
        <f>L411+M411</f>
        <v>180009</v>
      </c>
    </row>
    <row r="412" customFormat="false" hidden="false" outlineLevel="0" collapsed="false">
      <c r="A412" s="18" t="inlineStr">
        <is>
          <t xml:space="preserve">1.1.1.2.1.1.2.4.1</t>
        </is>
      </c>
      <c r="B412" s="18" t="inlineStr">
        <is>
          <t xml:space="preserve"/>
        </is>
      </c>
      <c r="C412" s="22" t="inlineStr">
        <is>
          <t xml:space="preserve">Щит силовой (в соответствии со схемой)_ / МЭЛ</t>
        </is>
      </c>
      <c r="D412" s="7" t="inlineStr">
        <is>
          <t xml:space="preserve">ЩО3.2 ЩРн-24-395х310х120-IP31 mb11-24n EKF</t>
        </is>
      </c>
      <c r="E412" s="7" t="inlineStr">
        <is>
          <t xml:space="preserve"/>
        </is>
      </c>
      <c r="F412" s="7" t="inlineStr">
        <is>
          <t xml:space="preserve">ШТ</t>
        </is>
      </c>
      <c r="G412" s="7" t="inlineStr">
        <is>
          <t xml:space="preserve">1</t>
        </is>
      </c>
      <c r="H412" s="8" t="n">
        <v>1</v>
      </c>
      <c r="I412" s="23" t="n" hidden="false">
        <v>1</v>
      </c>
      <c r="J412" s="19" t="n" hidden="false">
        <v/>
      </c>
      <c r="K412" s="19" t="n" hidden="false">
        <f>I412+J412</f>
        <v>1</v>
      </c>
      <c r="L412" s="19" t="n" hidden="false">
        <f>ROUND(H412*I412,2)</f>
        <v>1</v>
      </c>
      <c r="M412" s="19" t="n" hidden="false">
        <v/>
      </c>
      <c r="N412" s="19" t="n" hidden="false">
        <f>L412+M412</f>
        <v>1</v>
      </c>
    </row>
    <row r="413" customFormat="false" hidden="false" outlineLevel="0" collapsed="false">
      <c r="A413" s="18" t="inlineStr">
        <is>
          <t xml:space="preserve">1.1.1.2.1.1.2.4.2</t>
        </is>
      </c>
      <c r="B413" s="18" t="inlineStr">
        <is>
          <t xml:space="preserve"/>
        </is>
      </c>
      <c r="C413" s="22" t="inlineStr">
        <is>
          <t xml:space="preserve">Щит силовой (в соответствии со схемой)_ / МЭЛ</t>
        </is>
      </c>
      <c r="D413" s="7" t="inlineStr">
        <is>
          <t xml:space="preserve">ЩО3.4 ЩРн-24-395х310х120-IP31 mb11-24n EKF</t>
        </is>
      </c>
      <c r="E413" s="7" t="inlineStr">
        <is>
          <t xml:space="preserve"/>
        </is>
      </c>
      <c r="F413" s="7" t="inlineStr">
        <is>
          <t xml:space="preserve">ШТ</t>
        </is>
      </c>
      <c r="G413" s="7" t="inlineStr">
        <is>
          <t xml:space="preserve">1</t>
        </is>
      </c>
      <c r="H413" s="8" t="n">
        <v>1</v>
      </c>
      <c r="I413" s="23" t="n" hidden="false">
        <v>1</v>
      </c>
      <c r="J413" s="19" t="n" hidden="false">
        <v/>
      </c>
      <c r="K413" s="19" t="n" hidden="false">
        <f>I413+J413</f>
        <v>1</v>
      </c>
      <c r="L413" s="19" t="n" hidden="false">
        <f>ROUND(H413*I413,2)</f>
        <v>1</v>
      </c>
      <c r="M413" s="19" t="n" hidden="false">
        <v/>
      </c>
      <c r="N413" s="19" t="n" hidden="false">
        <f>L413+M413</f>
        <v>1</v>
      </c>
    </row>
    <row r="414" customFormat="false" hidden="false" outlineLevel="0" collapsed="false">
      <c r="A414" s="18" t="inlineStr">
        <is>
          <t xml:space="preserve">1.1.1.2.1.1.2.4.3</t>
        </is>
      </c>
      <c r="B414" s="18" t="inlineStr">
        <is>
          <t xml:space="preserve"/>
        </is>
      </c>
      <c r="C414" s="22" t="inlineStr">
        <is>
          <t xml:space="preserve">Щит силовой (в соответствии со схемой)_ / МЭЛ</t>
        </is>
      </c>
      <c r="D414" s="7" t="inlineStr">
        <is>
          <t xml:space="preserve">ЩС 2.1</t>
        </is>
      </c>
      <c r="E414" s="7" t="inlineStr">
        <is>
          <t xml:space="preserve"/>
        </is>
      </c>
      <c r="F414" s="7" t="inlineStr">
        <is>
          <t xml:space="preserve">ШТ</t>
        </is>
      </c>
      <c r="G414" s="7" t="inlineStr">
        <is>
          <t xml:space="preserve">1</t>
        </is>
      </c>
      <c r="H414" s="8" t="n">
        <v>1</v>
      </c>
      <c r="I414" s="23" t="n" hidden="false">
        <v>1</v>
      </c>
      <c r="J414" s="19" t="n" hidden="false">
        <v/>
      </c>
      <c r="K414" s="19" t="n" hidden="false">
        <f>I414+J414</f>
        <v>1</v>
      </c>
      <c r="L414" s="19" t="n" hidden="false">
        <f>ROUND(H414*I414,2)</f>
        <v>1</v>
      </c>
      <c r="M414" s="19" t="n" hidden="false">
        <v/>
      </c>
      <c r="N414" s="19" t="n" hidden="false">
        <f>L414+M414</f>
        <v>1</v>
      </c>
    </row>
    <row r="415" customFormat="false" hidden="false" outlineLevel="0" collapsed="false">
      <c r="A415" s="18" t="inlineStr">
        <is>
          <t xml:space="preserve">1.1.1.2.1.1.2.4.4</t>
        </is>
      </c>
      <c r="B415" s="18" t="inlineStr">
        <is>
          <t xml:space="preserve"/>
        </is>
      </c>
      <c r="C415" s="22" t="inlineStr">
        <is>
          <t xml:space="preserve">Щит силовой (в соответствии со схемой)_ / МЭЛ</t>
        </is>
      </c>
      <c r="D415" s="7" t="inlineStr">
        <is>
          <t xml:space="preserve">ЩС 3.1</t>
        </is>
      </c>
      <c r="E415" s="7" t="inlineStr">
        <is>
          <t xml:space="preserve"/>
        </is>
      </c>
      <c r="F415" s="7" t="inlineStr">
        <is>
          <t xml:space="preserve">ШТ</t>
        </is>
      </c>
      <c r="G415" s="7" t="inlineStr">
        <is>
          <t xml:space="preserve">1</t>
        </is>
      </c>
      <c r="H415" s="8" t="n">
        <v>1</v>
      </c>
      <c r="I415" s="23" t="n" hidden="false">
        <v>1</v>
      </c>
      <c r="J415" s="19" t="n" hidden="false">
        <v/>
      </c>
      <c r="K415" s="19" t="n" hidden="false">
        <f>I415+J415</f>
        <v>1</v>
      </c>
      <c r="L415" s="19" t="n" hidden="false">
        <f>ROUND(H415*I415,2)</f>
        <v>1</v>
      </c>
      <c r="M415" s="19" t="n" hidden="false">
        <v/>
      </c>
      <c r="N415" s="19" t="n" hidden="false">
        <f>L415+M415</f>
        <v>1</v>
      </c>
    </row>
    <row r="416" customFormat="false" hidden="false" outlineLevel="0" collapsed="false">
      <c r="A416" s="18" t="inlineStr">
        <is>
          <t xml:space="preserve">1.1.1.2.1.1.2.4.5</t>
        </is>
      </c>
      <c r="B416" s="18" t="inlineStr">
        <is>
          <t xml:space="preserve"/>
        </is>
      </c>
      <c r="C416" s="22" t="inlineStr">
        <is>
          <t xml:space="preserve">Щит силовой (в соответствии со схемой)_ / МЭЛ</t>
        </is>
      </c>
      <c r="D416" s="7" t="inlineStr">
        <is>
          <t xml:space="preserve">ЩО3.1 ЩРн-24-395х310х120-IP31 mb11-24n EKF</t>
        </is>
      </c>
      <c r="E416" s="7" t="inlineStr">
        <is>
          <t xml:space="preserve"/>
        </is>
      </c>
      <c r="F416" s="7" t="inlineStr">
        <is>
          <t xml:space="preserve">ШТ</t>
        </is>
      </c>
      <c r="G416" s="7" t="inlineStr">
        <is>
          <t xml:space="preserve">1</t>
        </is>
      </c>
      <c r="H416" s="8" t="n">
        <v>1</v>
      </c>
      <c r="I416" s="23" t="n" hidden="false">
        <v>1</v>
      </c>
      <c r="J416" s="19" t="n" hidden="false">
        <v/>
      </c>
      <c r="K416" s="19" t="n" hidden="false">
        <f>I416+J416</f>
        <v>1</v>
      </c>
      <c r="L416" s="19" t="n" hidden="false">
        <f>ROUND(H416*I416,2)</f>
        <v>1</v>
      </c>
      <c r="M416" s="19" t="n" hidden="false">
        <v/>
      </c>
      <c r="N416" s="19" t="n" hidden="false">
        <f>L416+M416</f>
        <v>1</v>
      </c>
    </row>
    <row r="417" customFormat="false" hidden="false" outlineLevel="0" collapsed="false">
      <c r="A417" s="18" t="inlineStr">
        <is>
          <t xml:space="preserve">1.1.1.2.1.1.2.4.6</t>
        </is>
      </c>
      <c r="B417" s="18" t="inlineStr">
        <is>
          <t xml:space="preserve"/>
        </is>
      </c>
      <c r="C417" s="22" t="inlineStr">
        <is>
          <t xml:space="preserve">Щит силовой (в соответствии со схемой)_ / МЭЛ</t>
        </is>
      </c>
      <c r="D417" s="7" t="inlineStr">
        <is>
          <t xml:space="preserve">ЩС 4.1</t>
        </is>
      </c>
      <c r="E417" s="7" t="inlineStr">
        <is>
          <t xml:space="preserve"/>
        </is>
      </c>
      <c r="F417" s="7" t="inlineStr">
        <is>
          <t xml:space="preserve">ШТ</t>
        </is>
      </c>
      <c r="G417" s="7" t="inlineStr">
        <is>
          <t xml:space="preserve">1</t>
        </is>
      </c>
      <c r="H417" s="8" t="n">
        <v>1</v>
      </c>
      <c r="I417" s="23" t="n" hidden="false">
        <v>1</v>
      </c>
      <c r="J417" s="19" t="n" hidden="false">
        <v/>
      </c>
      <c r="K417" s="19" t="n" hidden="false">
        <f>I417+J417</f>
        <v>1</v>
      </c>
      <c r="L417" s="19" t="n" hidden="false">
        <f>ROUND(H417*I417,2)</f>
        <v>1</v>
      </c>
      <c r="M417" s="19" t="n" hidden="false">
        <v/>
      </c>
      <c r="N417" s="19" t="n" hidden="false">
        <f>L417+M417</f>
        <v>1</v>
      </c>
    </row>
    <row r="418" customFormat="false" hidden="false" outlineLevel="0" collapsed="false">
      <c r="A418" s="18" t="inlineStr">
        <is>
          <t xml:space="preserve">1.1.1.2.1.1.2.4.7</t>
        </is>
      </c>
      <c r="B418" s="18" t="inlineStr">
        <is>
          <t xml:space="preserve"/>
        </is>
      </c>
      <c r="C418" s="22" t="inlineStr">
        <is>
          <t xml:space="preserve">Щит силовой (в соответствии со схемой)_ / МЭЛ</t>
        </is>
      </c>
      <c r="D418" s="7" t="inlineStr">
        <is>
          <t xml:space="preserve">ЩО3.0  ЩРн-24-395х310х120-IP54 mb11-24n EKF</t>
        </is>
      </c>
      <c r="E418" s="7" t="inlineStr">
        <is>
          <t xml:space="preserve"/>
        </is>
      </c>
      <c r="F418" s="7" t="inlineStr">
        <is>
          <t xml:space="preserve">ШТ</t>
        </is>
      </c>
      <c r="G418" s="7" t="inlineStr">
        <is>
          <t xml:space="preserve">1</t>
        </is>
      </c>
      <c r="H418" s="8" t="n">
        <v>1</v>
      </c>
      <c r="I418" s="23" t="n" hidden="false">
        <v>1</v>
      </c>
      <c r="J418" s="19" t="n" hidden="false">
        <v/>
      </c>
      <c r="K418" s="19" t="n" hidden="false">
        <f>I418+J418</f>
        <v>1</v>
      </c>
      <c r="L418" s="19" t="n" hidden="false">
        <f>ROUND(H418*I418,2)</f>
        <v>1</v>
      </c>
      <c r="M418" s="19" t="n" hidden="false">
        <v/>
      </c>
      <c r="N418" s="19" t="n" hidden="false">
        <f>L418+M418</f>
        <v>1</v>
      </c>
    </row>
    <row r="419" customFormat="false" hidden="false" outlineLevel="0" collapsed="false">
      <c r="A419" s="18" t="inlineStr">
        <is>
          <t xml:space="preserve">1.1.1.2.1.1.2.4.8</t>
        </is>
      </c>
      <c r="B419" s="18" t="inlineStr">
        <is>
          <t xml:space="preserve"/>
        </is>
      </c>
      <c r="C419" s="22" t="inlineStr">
        <is>
          <t xml:space="preserve">Щит силовой (в соответствии со схемой)_ / МЭЛ</t>
        </is>
      </c>
      <c r="D419" s="7" t="inlineStr">
        <is>
          <t xml:space="preserve">ЩО3.3  ЩРн-24-395х310х120-IP31 mb11-24n EKF</t>
        </is>
      </c>
      <c r="E419" s="7" t="inlineStr">
        <is>
          <t xml:space="preserve"/>
        </is>
      </c>
      <c r="F419" s="7" t="inlineStr">
        <is>
          <t xml:space="preserve">ШТ</t>
        </is>
      </c>
      <c r="G419" s="7" t="inlineStr">
        <is>
          <t xml:space="preserve">1</t>
        </is>
      </c>
      <c r="H419" s="8" t="n">
        <v>1</v>
      </c>
      <c r="I419" s="23" t="n" hidden="false">
        <v>1</v>
      </c>
      <c r="J419" s="19" t="n" hidden="false">
        <v/>
      </c>
      <c r="K419" s="19" t="n" hidden="false">
        <f>I419+J419</f>
        <v>1</v>
      </c>
      <c r="L419" s="19" t="n" hidden="false">
        <f>ROUND(H419*I419,2)</f>
        <v>1</v>
      </c>
      <c r="M419" s="19" t="n" hidden="false">
        <v/>
      </c>
      <c r="N419" s="19" t="n" hidden="false">
        <f>L419+M419</f>
        <v>1</v>
      </c>
    </row>
    <row r="420" customFormat="false" hidden="false" outlineLevel="0" collapsed="false">
      <c r="A420" s="18" t="inlineStr">
        <is>
          <t xml:space="preserve">1.1.1.2.1.1.2.4.9</t>
        </is>
      </c>
      <c r="B420" s="18" t="inlineStr">
        <is>
          <t xml:space="preserve"/>
        </is>
      </c>
      <c r="C420" s="22" t="inlineStr">
        <is>
          <t xml:space="preserve">Щит силовой (в соответствии со схемой)_ / МЭЛ</t>
        </is>
      </c>
      <c r="D420" s="7" t="inlineStr">
        <is>
          <t xml:space="preserve">ЩС 1.1</t>
        </is>
      </c>
      <c r="E420" s="7" t="inlineStr">
        <is>
          <t xml:space="preserve"/>
        </is>
      </c>
      <c r="F420" s="7" t="inlineStr">
        <is>
          <t xml:space="preserve">ШТ</t>
        </is>
      </c>
      <c r="G420" s="7" t="inlineStr">
        <is>
          <t xml:space="preserve">1</t>
        </is>
      </c>
      <c r="H420" s="8" t="n">
        <v>1</v>
      </c>
      <c r="I420" s="23" t="n" hidden="false">
        <v>1</v>
      </c>
      <c r="J420" s="19" t="n" hidden="false">
        <v/>
      </c>
      <c r="K420" s="19" t="n" hidden="false">
        <f>I420+J420</f>
        <v>1</v>
      </c>
      <c r="L420" s="19" t="n" hidden="false">
        <f>ROUND(H420*I420,2)</f>
        <v>1</v>
      </c>
      <c r="M420" s="19" t="n" hidden="false">
        <v/>
      </c>
      <c r="N420" s="19" t="n" hidden="false">
        <f>L420+M420</f>
        <v>1</v>
      </c>
    </row>
    <row r="421" customFormat="false" hidden="false" outlineLevel="0" collapsed="false">
      <c r="A421" s="14" t="inlineStr">
        <is>
          <t xml:space="preserve">1.1.1.2.1.1.3</t>
        </is>
      </c>
      <c r="B421" s="14" t="inlineStr">
        <is>
          <t xml:space="preserve"/>
        </is>
      </c>
      <c r="C421" s="14" t="inlineStr">
        <is>
          <t xml:space="preserve">Прокладка кабеля</t>
        </is>
      </c>
      <c r="D421" s="6" t="inlineStr">
        <is>
          <t xml:space="preserve"/>
        </is>
      </c>
      <c r="E421" s="6" t="inlineStr">
        <is>
          <t xml:space="preserve"/>
        </is>
      </c>
      <c r="F421" s="6" t="inlineStr">
        <is>
          <t xml:space="preserve"/>
        </is>
      </c>
      <c r="G421" s="6" t="inlineStr">
        <is>
          <t xml:space="preserve"/>
        </is>
      </c>
      <c r="H421" s="15" t="n">
        <v/>
      </c>
      <c r="I421" s="16" t="n" hidden="false">
        <v/>
      </c>
      <c r="J421" s="16" t="n" hidden="false">
        <v/>
      </c>
      <c r="K421" s="16" t="n" hidden="false">
        <v/>
      </c>
      <c r="L421" s="16" t="n" hidden="false">
        <f>L422+L425+L428+L436+L440+L443+L446+L449+L451+L455+L457+L462+L465+L470+L473</f>
        <v>4904214.6</v>
      </c>
      <c r="M421" s="16" t="n" hidden="false">
        <f>M422+M425+M428+M436+M440+M443+M446+M449+M451+M455+M457+M462+M465+M470+M473</f>
        <v>11601375</v>
      </c>
      <c r="N421" s="16" t="n" hidden="false">
        <f>N422+N425+N428+N436+N440+N443+N446+N449+N451+N455+N457+N462+N465+N470+N473</f>
        <v>16505589.6</v>
      </c>
    </row>
    <row r="422" customFormat="false" hidden="false" outlineLevel="0" collapsed="false">
      <c r="A422" s="18" t="inlineStr">
        <is>
          <t xml:space="preserve">1.1.1.2.1.1.3.1</t>
        </is>
      </c>
      <c r="B422" s="18" t="inlineStr">
        <is>
          <t xml:space="preserve"/>
        </is>
      </c>
      <c r="C422" s="18" t="inlineStr">
        <is>
          <t xml:space="preserve">Затяжка кабеля, провода в трубу / 1,5-6 мм</t>
        </is>
      </c>
      <c r="D422" s="7" t="inlineStr">
        <is>
          <t xml:space="preserve">ЭО
Поставщики: ООО "Богословский кабельный завод", Акционерное общество "Электрокабель" Кольчугинский завод"</t>
        </is>
      </c>
      <c r="E422" s="7" t="inlineStr">
        <is>
          <t xml:space="preserve">Выгружается из БО по объектам BIM-КЦ</t>
        </is>
      </c>
      <c r="F422" s="7" t="inlineStr">
        <is>
          <t xml:space="preserve">ПОГ М</t>
        </is>
      </c>
      <c r="G422" s="7" t="inlineStr">
        <is>
          <t xml:space="preserve">1</t>
        </is>
      </c>
      <c r="H422" s="8" t="n">
        <v>2320</v>
      </c>
      <c r="I422" s="19" t="n" hidden="false">
        <f>ROUND((L423+L424)/H422,2)</f>
        <v>61.03</v>
      </c>
      <c r="J422" s="20" t="n" hidden="false">
        <v>235</v>
      </c>
      <c r="K422" s="19" t="n" hidden="false">
        <f>I422+J422</f>
        <v>296.03</v>
      </c>
      <c r="L422" s="19" t="n" hidden="false">
        <f>ROUND(H422*I422,2)</f>
        <v>141589.6</v>
      </c>
      <c r="M422" s="19" t="n" hidden="false">
        <f>ROUND(H422*J422,2)</f>
        <v>545200</v>
      </c>
      <c r="N422" s="19" t="n" hidden="false">
        <f>L422+M422</f>
        <v>686789.6</v>
      </c>
    </row>
    <row r="423" customFormat="false" hidden="false" outlineLevel="0" collapsed="false">
      <c r="A423" s="18" t="inlineStr">
        <is>
          <t xml:space="preserve">1.1.1.2.1.1.3.1.1</t>
        </is>
      </c>
      <c r="B423" s="18" t="inlineStr">
        <is>
          <t xml:space="preserve"/>
        </is>
      </c>
      <c r="C423" s="22" t="inlineStr">
        <is>
          <t xml:space="preserve">Кабель силовой ВВГнг(A)-FRLS 3х1,5мм2, 660В</t>
        </is>
      </c>
      <c r="D423" s="7" t="inlineStr">
        <is>
          <t xml:space="preserve">FRLSLTx</t>
        </is>
      </c>
      <c r="E423" s="7" t="inlineStr">
        <is>
          <t xml:space="preserve"/>
        </is>
      </c>
      <c r="F423" s="7" t="inlineStr">
        <is>
          <t xml:space="preserve">М</t>
        </is>
      </c>
      <c r="G423" s="7" t="inlineStr">
        <is>
          <t xml:space="preserve">1</t>
        </is>
      </c>
      <c r="H423" s="8" t="n">
        <v>1040</v>
      </c>
      <c r="I423" s="23" t="n" hidden="false">
        <v>64</v>
      </c>
      <c r="J423" s="19" t="n" hidden="false">
        <v/>
      </c>
      <c r="K423" s="19" t="n" hidden="false">
        <f>I423+J423</f>
        <v>64</v>
      </c>
      <c r="L423" s="19" t="n" hidden="false">
        <f>ROUND(H423*I423,2)</f>
        <v>66560</v>
      </c>
      <c r="M423" s="19" t="n" hidden="false">
        <v/>
      </c>
      <c r="N423" s="19" t="n" hidden="false">
        <f>L423+M423</f>
        <v>66560</v>
      </c>
    </row>
    <row r="424" customFormat="false" hidden="false" outlineLevel="0" collapsed="false">
      <c r="A424" s="18" t="inlineStr">
        <is>
          <t xml:space="preserve">1.1.1.2.1.1.3.1.2</t>
        </is>
      </c>
      <c r="B424" s="18" t="inlineStr">
        <is>
          <t xml:space="preserve"/>
        </is>
      </c>
      <c r="C424" s="22" t="inlineStr">
        <is>
          <t xml:space="preserve">Кабель силовой ВВГнг(A)-LSLTx 3х1,5мм2, 660В</t>
        </is>
      </c>
      <c r="D424" s="7" t="inlineStr">
        <is>
          <t xml:space="preserve"/>
        </is>
      </c>
      <c r="E424" s="7" t="inlineStr">
        <is>
          <t xml:space="preserve"/>
        </is>
      </c>
      <c r="F424" s="7" t="inlineStr">
        <is>
          <t xml:space="preserve">М</t>
        </is>
      </c>
      <c r="G424" s="7" t="inlineStr">
        <is>
          <t xml:space="preserve">1</t>
        </is>
      </c>
      <c r="H424" s="8" t="n">
        <v>1280</v>
      </c>
      <c r="I424" s="23" t="n" hidden="false">
        <v>58.61</v>
      </c>
      <c r="J424" s="19" t="n" hidden="false">
        <v/>
      </c>
      <c r="K424" s="19" t="n" hidden="false">
        <f>I424+J424</f>
        <v>58.61</v>
      </c>
      <c r="L424" s="19" t="n" hidden="false">
        <f>ROUND(H424*I424,2)</f>
        <v>75020.8</v>
      </c>
      <c r="M424" s="19" t="n" hidden="false">
        <v/>
      </c>
      <c r="N424" s="19" t="n" hidden="false">
        <f>L424+M424</f>
        <v>75020.8</v>
      </c>
    </row>
    <row r="425" customFormat="false" hidden="false" outlineLevel="0" collapsed="false">
      <c r="A425" s="18" t="inlineStr">
        <is>
          <t xml:space="preserve">1.1.1.2.1.1.3.2</t>
        </is>
      </c>
      <c r="B425" s="18" t="inlineStr">
        <is>
          <t xml:space="preserve"/>
        </is>
      </c>
      <c r="C425" s="18" t="inlineStr">
        <is>
          <t xml:space="preserve">Затяжка кабеля, провода в трубу / 7-17 мм</t>
        </is>
      </c>
      <c r="D425" s="7" t="inlineStr">
        <is>
          <t xml:space="preserve">ЭО
Поставщики: ООО "Богословский кабельный завод", Акционерное общество "Электрокабель" Кольчугинский завод"</t>
        </is>
      </c>
      <c r="E425" s="7" t="inlineStr">
        <is>
          <t xml:space="preserve">Выгружается из БО по объектам BIM-КЦ</t>
        </is>
      </c>
      <c r="F425" s="7" t="inlineStr">
        <is>
          <t xml:space="preserve">ПОГ М</t>
        </is>
      </c>
      <c r="G425" s="7" t="inlineStr">
        <is>
          <t xml:space="preserve">1</t>
        </is>
      </c>
      <c r="H425" s="8" t="n">
        <v>1070</v>
      </c>
      <c r="I425" s="19" t="n" hidden="false">
        <f>ROUND((L426+L427)/H425,2)</f>
        <v>74.69</v>
      </c>
      <c r="J425" s="20" t="n" hidden="false">
        <v>290</v>
      </c>
      <c r="K425" s="19" t="n" hidden="false">
        <f>I425+J425</f>
        <v>364.69</v>
      </c>
      <c r="L425" s="19" t="n" hidden="false">
        <f>ROUND(H425*I425,2)</f>
        <v>79918.3</v>
      </c>
      <c r="M425" s="19" t="n" hidden="false">
        <f>ROUND(H425*J425,2)</f>
        <v>310300</v>
      </c>
      <c r="N425" s="19" t="n" hidden="false">
        <f>L425+M425</f>
        <v>390218.3</v>
      </c>
    </row>
    <row r="426" customFormat="false" hidden="false" outlineLevel="0" collapsed="false">
      <c r="A426" s="18" t="inlineStr">
        <is>
          <t xml:space="preserve">1.1.1.2.1.1.3.2.1</t>
        </is>
      </c>
      <c r="B426" s="18" t="inlineStr">
        <is>
          <t xml:space="preserve"/>
        </is>
      </c>
      <c r="C426" s="22" t="inlineStr">
        <is>
          <t xml:space="preserve">Кабель силовой ВВГнг(A)-FRLS 3х2,5мм2, 660В</t>
        </is>
      </c>
      <c r="D426" s="7" t="inlineStr">
        <is>
          <t xml:space="preserve">FRLSLTx</t>
        </is>
      </c>
      <c r="E426" s="7" t="inlineStr">
        <is>
          <t xml:space="preserve"/>
        </is>
      </c>
      <c r="F426" s="7" t="inlineStr">
        <is>
          <t xml:space="preserve">М</t>
        </is>
      </c>
      <c r="G426" s="7" t="inlineStr">
        <is>
          <t xml:space="preserve">1</t>
        </is>
      </c>
      <c r="H426" s="8" t="n">
        <v>210</v>
      </c>
      <c r="I426" s="23" t="n" hidden="false">
        <v>107.26</v>
      </c>
      <c r="J426" s="19" t="n" hidden="false">
        <v/>
      </c>
      <c r="K426" s="19" t="n" hidden="false">
        <f>I426+J426</f>
        <v>107.26</v>
      </c>
      <c r="L426" s="19" t="n" hidden="false">
        <f>ROUND(H426*I426,2)</f>
        <v>22524.6</v>
      </c>
      <c r="M426" s="19" t="n" hidden="false">
        <v/>
      </c>
      <c r="N426" s="19" t="n" hidden="false">
        <f>L426+M426</f>
        <v>22524.6</v>
      </c>
    </row>
    <row r="427" customFormat="false" hidden="false" outlineLevel="0" collapsed="false">
      <c r="A427" s="18" t="inlineStr">
        <is>
          <t xml:space="preserve">1.1.1.2.1.1.3.2.2</t>
        </is>
      </c>
      <c r="B427" s="18" t="inlineStr">
        <is>
          <t xml:space="preserve"/>
        </is>
      </c>
      <c r="C427" s="22" t="inlineStr">
        <is>
          <t xml:space="preserve">Кабель силовой ВВГнг(A)-LSLTx 3х2,5мм2, 660В</t>
        </is>
      </c>
      <c r="D427" s="7" t="inlineStr">
        <is>
          <t xml:space="preserve"/>
        </is>
      </c>
      <c r="E427" s="7" t="inlineStr">
        <is>
          <t xml:space="preserve"/>
        </is>
      </c>
      <c r="F427" s="7" t="inlineStr">
        <is>
          <t xml:space="preserve">М</t>
        </is>
      </c>
      <c r="G427" s="7" t="inlineStr">
        <is>
          <t xml:space="preserve">1</t>
        </is>
      </c>
      <c r="H427" s="8" t="n">
        <v>860</v>
      </c>
      <c r="I427" s="23" t="n" hidden="false">
        <v>66.74</v>
      </c>
      <c r="J427" s="19" t="n" hidden="false">
        <v/>
      </c>
      <c r="K427" s="19" t="n" hidden="false">
        <f>I427+J427</f>
        <v>66.74</v>
      </c>
      <c r="L427" s="19" t="n" hidden="false">
        <f>ROUND(H427*I427,2)</f>
        <v>57396.4</v>
      </c>
      <c r="M427" s="19" t="n" hidden="false">
        <v/>
      </c>
      <c r="N427" s="19" t="n" hidden="false">
        <f>L427+M427</f>
        <v>57396.4</v>
      </c>
    </row>
    <row r="428" customFormat="false" hidden="false" outlineLevel="0" collapsed="false">
      <c r="A428" s="18" t="inlineStr">
        <is>
          <t xml:space="preserve">1.1.1.2.1.1.3.3</t>
        </is>
      </c>
      <c r="B428" s="18" t="inlineStr">
        <is>
          <t xml:space="preserve"/>
        </is>
      </c>
      <c r="C428" s="18" t="inlineStr">
        <is>
          <t xml:space="preserve">Затяжка кабеля, провода в трубу / 7-17 мм</t>
        </is>
      </c>
      <c r="D428" s="7" t="inlineStr">
        <is>
          <t xml:space="preserve">ЭМ
Поставщики: ООО "Богословский кабельный завод", Акционерное общество "Электрокабель" Кольчугинский завод"</t>
        </is>
      </c>
      <c r="E428" s="7" t="inlineStr">
        <is>
          <t xml:space="preserve">Выгружается из БО по объектам BIM-КЦ</t>
        </is>
      </c>
      <c r="F428" s="7" t="inlineStr">
        <is>
          <t xml:space="preserve">ПОГ М</t>
        </is>
      </c>
      <c r="G428" s="7" t="inlineStr">
        <is>
          <t xml:space="preserve">1</t>
        </is>
      </c>
      <c r="H428" s="8" t="n">
        <v>13020</v>
      </c>
      <c r="I428" s="19" t="n" hidden="false">
        <f>ROUND((L429+L430+L431+L432+L433+L434+L435)/H428,2)</f>
        <v>118.69</v>
      </c>
      <c r="J428" s="20" t="n" hidden="false">
        <v>290</v>
      </c>
      <c r="K428" s="19" t="n" hidden="false">
        <f>I428+J428</f>
        <v>408.69</v>
      </c>
      <c r="L428" s="19" t="n" hidden="false">
        <f>ROUND(H428*I428,2)</f>
        <v>1545343.8</v>
      </c>
      <c r="M428" s="19" t="n" hidden="false">
        <f>ROUND(H428*J428,2)</f>
        <v>3775800</v>
      </c>
      <c r="N428" s="19" t="n" hidden="false">
        <f>L428+M428</f>
        <v>5321143.8</v>
      </c>
    </row>
    <row r="429" customFormat="false" hidden="false" outlineLevel="0" collapsed="false">
      <c r="A429" s="18" t="inlineStr">
        <is>
          <t xml:space="preserve">1.1.1.2.1.1.3.3.1</t>
        </is>
      </c>
      <c r="B429" s="18" t="inlineStr">
        <is>
          <t xml:space="preserve"/>
        </is>
      </c>
      <c r="C429" s="22" t="inlineStr">
        <is>
          <t xml:space="preserve">Кабель силовой_ (Будет удален с 01.01.2024г.) / ВВГнг(А)-LSLTx / 3х6 мм</t>
        </is>
      </c>
      <c r="D429" s="7" t="inlineStr">
        <is>
          <t xml:space="preserve"/>
        </is>
      </c>
      <c r="E429" s="7" t="inlineStr">
        <is>
          <t xml:space="preserve"/>
        </is>
      </c>
      <c r="F429" s="7" t="inlineStr">
        <is>
          <t xml:space="preserve">ПОГ М</t>
        </is>
      </c>
      <c r="G429" s="7" t="inlineStr">
        <is>
          <t xml:space="preserve">1</t>
        </is>
      </c>
      <c r="H429" s="8" t="n">
        <v>650</v>
      </c>
      <c r="I429" s="23" t="n" hidden="false">
        <v>211.21</v>
      </c>
      <c r="J429" s="19" t="n" hidden="false">
        <v/>
      </c>
      <c r="K429" s="19" t="n" hidden="false">
        <f>I429+J429</f>
        <v>211.21</v>
      </c>
      <c r="L429" s="19" t="n" hidden="false">
        <f>ROUND(H429*I429,2)</f>
        <v>137286.5</v>
      </c>
      <c r="M429" s="19" t="n" hidden="false">
        <v/>
      </c>
      <c r="N429" s="19" t="n" hidden="false">
        <f>L429+M429</f>
        <v>137286.5</v>
      </c>
    </row>
    <row r="430" customFormat="false" hidden="false" outlineLevel="0" collapsed="false">
      <c r="A430" s="18" t="inlineStr">
        <is>
          <t xml:space="preserve">1.1.1.2.1.1.3.3.2</t>
        </is>
      </c>
      <c r="B430" s="18" t="inlineStr">
        <is>
          <t xml:space="preserve"/>
        </is>
      </c>
      <c r="C430" s="22" t="inlineStr">
        <is>
          <t xml:space="preserve">Кабель силовой ВВГнг(A)-FRLS 3х2,5мм2, 660В</t>
        </is>
      </c>
      <c r="D430" s="7" t="inlineStr">
        <is>
          <t xml:space="preserve">FRLSLTx</t>
        </is>
      </c>
      <c r="E430" s="7" t="inlineStr">
        <is>
          <t xml:space="preserve"/>
        </is>
      </c>
      <c r="F430" s="7" t="inlineStr">
        <is>
          <t xml:space="preserve">М</t>
        </is>
      </c>
      <c r="G430" s="7" t="inlineStr">
        <is>
          <t xml:space="preserve">1</t>
        </is>
      </c>
      <c r="H430" s="8" t="n">
        <v>90</v>
      </c>
      <c r="I430" s="23" t="n" hidden="false">
        <v>107.26</v>
      </c>
      <c r="J430" s="19" t="n" hidden="false">
        <v/>
      </c>
      <c r="K430" s="19" t="n" hidden="false">
        <f>I430+J430</f>
        <v>107.26</v>
      </c>
      <c r="L430" s="19" t="n" hidden="false">
        <f>ROUND(H430*I430,2)</f>
        <v>9653.4</v>
      </c>
      <c r="M430" s="19" t="n" hidden="false">
        <v/>
      </c>
      <c r="N430" s="19" t="n" hidden="false">
        <f>L430+M430</f>
        <v>9653.4</v>
      </c>
    </row>
    <row r="431" customFormat="false" hidden="false" outlineLevel="0" collapsed="false">
      <c r="A431" s="18" t="inlineStr">
        <is>
          <t xml:space="preserve">1.1.1.2.1.1.3.3.3</t>
        </is>
      </c>
      <c r="B431" s="18" t="inlineStr">
        <is>
          <t xml:space="preserve"/>
        </is>
      </c>
      <c r="C431" s="22" t="inlineStr">
        <is>
          <t xml:space="preserve">Кабель силовой ВВГнг(A)-LSLTx 5х2,5мм2, 660В</t>
        </is>
      </c>
      <c r="D431" s="7" t="inlineStr">
        <is>
          <t xml:space="preserve"/>
        </is>
      </c>
      <c r="E431" s="7" t="inlineStr">
        <is>
          <t xml:space="preserve"/>
        </is>
      </c>
      <c r="F431" s="7" t="inlineStr">
        <is>
          <t xml:space="preserve">М</t>
        </is>
      </c>
      <c r="G431" s="7" t="inlineStr">
        <is>
          <t xml:space="preserve">1</t>
        </is>
      </c>
      <c r="H431" s="8" t="n">
        <v>2410</v>
      </c>
      <c r="I431" s="23" t="n" hidden="false">
        <v>153.21</v>
      </c>
      <c r="J431" s="19" t="n" hidden="false">
        <v/>
      </c>
      <c r="K431" s="19" t="n" hidden="false">
        <f>I431+J431</f>
        <v>153.21</v>
      </c>
      <c r="L431" s="19" t="n" hidden="false">
        <f>ROUND(H431*I431,2)</f>
        <v>369236.1</v>
      </c>
      <c r="M431" s="19" t="n" hidden="false">
        <v/>
      </c>
      <c r="N431" s="19" t="n" hidden="false">
        <f>L431+M431</f>
        <v>369236.1</v>
      </c>
    </row>
    <row r="432" customFormat="false" hidden="false" outlineLevel="0" collapsed="false">
      <c r="A432" s="18" t="inlineStr">
        <is>
          <t xml:space="preserve">1.1.1.2.1.1.3.3.4</t>
        </is>
      </c>
      <c r="B432" s="18" t="inlineStr">
        <is>
          <t xml:space="preserve"/>
        </is>
      </c>
      <c r="C432" s="22" t="inlineStr">
        <is>
          <t xml:space="preserve">Кабель силовой ВВГнг(A)-FRLSLTx 3х4мм2, 660В</t>
        </is>
      </c>
      <c r="D432" s="7" t="inlineStr">
        <is>
          <t xml:space="preserve"/>
        </is>
      </c>
      <c r="E432" s="7" t="inlineStr">
        <is>
          <t xml:space="preserve"/>
        </is>
      </c>
      <c r="F432" s="7" t="inlineStr">
        <is>
          <t xml:space="preserve">М</t>
        </is>
      </c>
      <c r="G432" s="7" t="inlineStr">
        <is>
          <t xml:space="preserve">1</t>
        </is>
      </c>
      <c r="H432" s="8" t="n">
        <v>650</v>
      </c>
      <c r="I432" s="23" t="n" hidden="false">
        <v>199.59</v>
      </c>
      <c r="J432" s="19" t="n" hidden="false">
        <v/>
      </c>
      <c r="K432" s="19" t="n" hidden="false">
        <f>I432+J432</f>
        <v>199.59</v>
      </c>
      <c r="L432" s="19" t="n" hidden="false">
        <f>ROUND(H432*I432,2)</f>
        <v>129733.5</v>
      </c>
      <c r="M432" s="19" t="n" hidden="false">
        <v/>
      </c>
      <c r="N432" s="19" t="n" hidden="false">
        <f>L432+M432</f>
        <v>129733.5</v>
      </c>
    </row>
    <row r="433" customFormat="false" hidden="false" outlineLevel="0" collapsed="false">
      <c r="A433" s="18" t="inlineStr">
        <is>
          <t xml:space="preserve">1.1.1.2.1.1.3.3.5</t>
        </is>
      </c>
      <c r="B433" s="18" t="inlineStr">
        <is>
          <t xml:space="preserve"/>
        </is>
      </c>
      <c r="C433" s="22" t="inlineStr">
        <is>
          <t xml:space="preserve">Кабель силовой ВВГнг(A)-FRLSLTx 5х2,5мм2, 660В</t>
        </is>
      </c>
      <c r="D433" s="7" t="inlineStr">
        <is>
          <t xml:space="preserve"/>
        </is>
      </c>
      <c r="E433" s="7" t="inlineStr">
        <is>
          <t xml:space="preserve"/>
        </is>
      </c>
      <c r="F433" s="7" t="inlineStr">
        <is>
          <t xml:space="preserve">М</t>
        </is>
      </c>
      <c r="G433" s="7" t="inlineStr">
        <is>
          <t xml:space="preserve">1</t>
        </is>
      </c>
      <c r="H433" s="8" t="n">
        <v>2010</v>
      </c>
      <c r="I433" s="23" t="n" hidden="false">
        <v>158.06</v>
      </c>
      <c r="J433" s="19" t="n" hidden="false">
        <v/>
      </c>
      <c r="K433" s="19" t="n" hidden="false">
        <f>I433+J433</f>
        <v>158.06</v>
      </c>
      <c r="L433" s="19" t="n" hidden="false">
        <f>ROUND(H433*I433,2)</f>
        <v>317700.6</v>
      </c>
      <c r="M433" s="19" t="n" hidden="false">
        <v/>
      </c>
      <c r="N433" s="19" t="n" hidden="false">
        <f>L433+M433</f>
        <v>317700.6</v>
      </c>
    </row>
    <row r="434" customFormat="false" hidden="false" outlineLevel="0" collapsed="false">
      <c r="A434" s="18" t="inlineStr">
        <is>
          <t xml:space="preserve">1.1.1.2.1.1.3.3.6</t>
        </is>
      </c>
      <c r="B434" s="18" t="inlineStr">
        <is>
          <t xml:space="preserve"/>
        </is>
      </c>
      <c r="C434" s="22" t="inlineStr">
        <is>
          <t xml:space="preserve">Кабель силовой ВВГнг(A)-LSLTx 3х2,5мм2, 660В</t>
        </is>
      </c>
      <c r="D434" s="7" t="inlineStr">
        <is>
          <t xml:space="preserve"/>
        </is>
      </c>
      <c r="E434" s="7" t="inlineStr">
        <is>
          <t xml:space="preserve"/>
        </is>
      </c>
      <c r="F434" s="7" t="inlineStr">
        <is>
          <t xml:space="preserve">М</t>
        </is>
      </c>
      <c r="G434" s="7" t="inlineStr">
        <is>
          <t xml:space="preserve">1</t>
        </is>
      </c>
      <c r="H434" s="8" t="n">
        <v>6345</v>
      </c>
      <c r="I434" s="23" t="n" hidden="false">
        <v>66.74</v>
      </c>
      <c r="J434" s="19" t="n" hidden="false">
        <v/>
      </c>
      <c r="K434" s="19" t="n" hidden="false">
        <f>I434+J434</f>
        <v>66.74</v>
      </c>
      <c r="L434" s="19" t="n" hidden="false">
        <f>ROUND(H434*I434,2)</f>
        <v>423465.3</v>
      </c>
      <c r="M434" s="19" t="n" hidden="false">
        <v/>
      </c>
      <c r="N434" s="19" t="n" hidden="false">
        <f>L434+M434</f>
        <v>423465.3</v>
      </c>
    </row>
    <row r="435" customFormat="false" hidden="false" outlineLevel="0" collapsed="false">
      <c r="A435" s="18" t="inlineStr">
        <is>
          <t xml:space="preserve">1.1.1.2.1.1.3.3.7</t>
        </is>
      </c>
      <c r="B435" s="18" t="inlineStr">
        <is>
          <t xml:space="preserve"/>
        </is>
      </c>
      <c r="C435" s="22" t="inlineStr">
        <is>
          <t xml:space="preserve">Кабель силовой ВВГнг(A)-LSLTx 3х4мм2, 1000В</t>
        </is>
      </c>
      <c r="D435" s="7" t="inlineStr">
        <is>
          <t xml:space="preserve"/>
        </is>
      </c>
      <c r="E435" s="7" t="inlineStr">
        <is>
          <t xml:space="preserve"/>
        </is>
      </c>
      <c r="F435" s="7" t="inlineStr">
        <is>
          <t xml:space="preserve">М</t>
        </is>
      </c>
      <c r="G435" s="7" t="inlineStr">
        <is>
          <t xml:space="preserve">1</t>
        </is>
      </c>
      <c r="H435" s="8" t="n">
        <v>865</v>
      </c>
      <c r="I435" s="20" t="n" hidden="false">
        <v>183</v>
      </c>
      <c r="J435" s="19" t="n" hidden="false">
        <v/>
      </c>
      <c r="K435" s="19" t="n" hidden="false">
        <f>I435+J435</f>
        <v>183</v>
      </c>
      <c r="L435" s="19" t="n" hidden="false">
        <f>ROUND(H435*I435,2)</f>
        <v>158295</v>
      </c>
      <c r="M435" s="19" t="n" hidden="false">
        <v/>
      </c>
      <c r="N435" s="19" t="n" hidden="false">
        <f>L435+M435</f>
        <v>158295</v>
      </c>
    </row>
    <row r="436" customFormat="false" hidden="false" outlineLevel="0" collapsed="false">
      <c r="A436" s="18" t="inlineStr">
        <is>
          <t xml:space="preserve">1.1.1.2.1.1.3.4</t>
        </is>
      </c>
      <c r="B436" s="18" t="inlineStr">
        <is>
          <t xml:space="preserve"/>
        </is>
      </c>
      <c r="C436" s="18" t="inlineStr">
        <is>
          <t xml:space="preserve">Затяжка кабеля, провода в трубу / 18-39 мм</t>
        </is>
      </c>
      <c r="D436" s="7" t="inlineStr">
        <is>
          <t xml:space="preserve">ЭМ
Поставщики: ООО "Богословский кабельный завод", Акционерное общество "Электрокабель" Кольчугинский завод"</t>
        </is>
      </c>
      <c r="E436" s="7" t="inlineStr">
        <is>
          <t xml:space="preserve">Выгружается из БО по объектам BIM-КЦ</t>
        </is>
      </c>
      <c r="F436" s="7" t="inlineStr">
        <is>
          <t xml:space="preserve">ПОГ М</t>
        </is>
      </c>
      <c r="G436" s="7" t="inlineStr">
        <is>
          <t xml:space="preserve">1</t>
        </is>
      </c>
      <c r="H436" s="8" t="n">
        <v>1045</v>
      </c>
      <c r="I436" s="19" t="n" hidden="false">
        <f>ROUND((L437+L438+L439)/H436,2)</f>
        <v>316.52</v>
      </c>
      <c r="J436" s="20" t="n" hidden="false">
        <v>450</v>
      </c>
      <c r="K436" s="19" t="n" hidden="false">
        <f>I436+J436</f>
        <v>766.52</v>
      </c>
      <c r="L436" s="19" t="n" hidden="false">
        <f>ROUND(H436*I436,2)</f>
        <v>330763.4</v>
      </c>
      <c r="M436" s="19" t="n" hidden="false">
        <f>ROUND(H436*J436,2)</f>
        <v>470250</v>
      </c>
      <c r="N436" s="19" t="n" hidden="false">
        <f>L436+M436</f>
        <v>801013.4</v>
      </c>
    </row>
    <row r="437" customFormat="false" hidden="false" outlineLevel="0" collapsed="false">
      <c r="A437" s="18" t="inlineStr">
        <is>
          <t xml:space="preserve">1.1.1.2.1.1.3.4.1</t>
        </is>
      </c>
      <c r="B437" s="18" t="inlineStr">
        <is>
          <t xml:space="preserve"/>
        </is>
      </c>
      <c r="C437" s="22" t="inlineStr">
        <is>
          <t xml:space="preserve">Кабель силовой ВВГнг(A)-LS 3х10мм2, 660В</t>
        </is>
      </c>
      <c r="D437" s="7" t="inlineStr">
        <is>
          <t xml:space="preserve">LSLTx</t>
        </is>
      </c>
      <c r="E437" s="7" t="inlineStr">
        <is>
          <t xml:space="preserve"/>
        </is>
      </c>
      <c r="F437" s="7" t="inlineStr">
        <is>
          <t xml:space="preserve">М</t>
        </is>
      </c>
      <c r="G437" s="7" t="inlineStr">
        <is>
          <t xml:space="preserve">1</t>
        </is>
      </c>
      <c r="H437" s="8" t="n">
        <v>435</v>
      </c>
      <c r="I437" s="23" t="n" hidden="false">
        <v>316.75</v>
      </c>
      <c r="J437" s="19" t="n" hidden="false">
        <v/>
      </c>
      <c r="K437" s="19" t="n" hidden="false">
        <f>I437+J437</f>
        <v>316.75</v>
      </c>
      <c r="L437" s="19" t="n" hidden="false">
        <f>ROUND(H437*I437,2)</f>
        <v>137786.25</v>
      </c>
      <c r="M437" s="19" t="n" hidden="false">
        <v/>
      </c>
      <c r="N437" s="19" t="n" hidden="false">
        <f>L437+M437</f>
        <v>137786.25</v>
      </c>
    </row>
    <row r="438" customFormat="false" hidden="false" outlineLevel="0" collapsed="false">
      <c r="A438" s="18" t="inlineStr">
        <is>
          <t xml:space="preserve">1.1.1.2.1.1.3.4.2</t>
        </is>
      </c>
      <c r="B438" s="18" t="inlineStr">
        <is>
          <t xml:space="preserve"/>
        </is>
      </c>
      <c r="C438" s="22" t="inlineStr">
        <is>
          <t xml:space="preserve">Кабель силовой ВВГнг(A)-FRLSLTx 5х4мм2, 660В</t>
        </is>
      </c>
      <c r="D438" s="7" t="inlineStr">
        <is>
          <t xml:space="preserve"/>
        </is>
      </c>
      <c r="E438" s="7" t="inlineStr">
        <is>
          <t xml:space="preserve"/>
        </is>
      </c>
      <c r="F438" s="7" t="inlineStr">
        <is>
          <t xml:space="preserve">М</t>
        </is>
      </c>
      <c r="G438" s="7" t="inlineStr">
        <is>
          <t xml:space="preserve">1</t>
        </is>
      </c>
      <c r="H438" s="8" t="n">
        <v>370</v>
      </c>
      <c r="I438" s="23" t="n" hidden="false">
        <v>140.79</v>
      </c>
      <c r="J438" s="19" t="n" hidden="false">
        <v/>
      </c>
      <c r="K438" s="19" t="n" hidden="false">
        <f>I438+J438</f>
        <v>140.79</v>
      </c>
      <c r="L438" s="19" t="n" hidden="false">
        <f>ROUND(H438*I438,2)</f>
        <v>52092.3</v>
      </c>
      <c r="M438" s="19" t="n" hidden="false">
        <v/>
      </c>
      <c r="N438" s="19" t="n" hidden="false">
        <f>L438+M438</f>
        <v>52092.3</v>
      </c>
    </row>
    <row r="439" customFormat="false" hidden="false" outlineLevel="0" collapsed="false">
      <c r="A439" s="18" t="inlineStr">
        <is>
          <t xml:space="preserve">1.1.1.2.1.1.3.4.3</t>
        </is>
      </c>
      <c r="B439" s="18" t="inlineStr">
        <is>
          <t xml:space="preserve"/>
        </is>
      </c>
      <c r="C439" s="22" t="inlineStr">
        <is>
          <t xml:space="preserve">Кабель силовой ВВГнг(A)-LSLTx 5х6мм2, 1000В</t>
        </is>
      </c>
      <c r="D439" s="7" t="inlineStr">
        <is>
          <t xml:space="preserve"/>
        </is>
      </c>
      <c r="E439" s="7" t="inlineStr">
        <is>
          <t xml:space="preserve"/>
        </is>
      </c>
      <c r="F439" s="7" t="inlineStr">
        <is>
          <t xml:space="preserve">М</t>
        </is>
      </c>
      <c r="G439" s="7" t="inlineStr">
        <is>
          <t xml:space="preserve">1</t>
        </is>
      </c>
      <c r="H439" s="8" t="n">
        <v>240</v>
      </c>
      <c r="I439" s="20" t="n" hidden="false">
        <v>587</v>
      </c>
      <c r="J439" s="19" t="n" hidden="false">
        <v/>
      </c>
      <c r="K439" s="19" t="n" hidden="false">
        <f>I439+J439</f>
        <v>587</v>
      </c>
      <c r="L439" s="19" t="n" hidden="false">
        <f>ROUND(H439*I439,2)</f>
        <v>140880</v>
      </c>
      <c r="M439" s="19" t="n" hidden="false">
        <v/>
      </c>
      <c r="N439" s="19" t="n" hidden="false">
        <f>L439+M439</f>
        <v>140880</v>
      </c>
    </row>
    <row r="440" customFormat="false" hidden="false" outlineLevel="0" collapsed="false">
      <c r="A440" s="18" t="inlineStr">
        <is>
          <t xml:space="preserve">1.1.1.2.1.1.3.5</t>
        </is>
      </c>
      <c r="B440" s="18" t="inlineStr">
        <is>
          <t xml:space="preserve"/>
        </is>
      </c>
      <c r="C440" s="18" t="inlineStr">
        <is>
          <t xml:space="preserve">Прокладка кабеля, провода в лотке, металлоконструкциях / 1,5-6 мм</t>
        </is>
      </c>
      <c r="D440" s="7" t="inlineStr">
        <is>
          <t xml:space="preserve">ЭО
Поставщики: ООО "Богословский кабельный завод", Акционерное общество "Электрокабель" Кольчугинский завод"</t>
        </is>
      </c>
      <c r="E440" s="7" t="inlineStr">
        <is>
          <t xml:space="preserve">Выгружается из БО по объектам BIM-КЦ</t>
        </is>
      </c>
      <c r="F440" s="7" t="inlineStr">
        <is>
          <t xml:space="preserve">М</t>
        </is>
      </c>
      <c r="G440" s="7" t="inlineStr">
        <is>
          <t xml:space="preserve">1</t>
        </is>
      </c>
      <c r="H440" s="8" t="n">
        <v>1820</v>
      </c>
      <c r="I440" s="19" t="n" hidden="false">
        <f>ROUND((L441+L442)/H440,2)</f>
        <v>65.38</v>
      </c>
      <c r="J440" s="20" t="n" hidden="false">
        <v>235</v>
      </c>
      <c r="K440" s="19" t="n" hidden="false">
        <f>I440+J440</f>
        <v>300.38</v>
      </c>
      <c r="L440" s="19" t="n" hidden="false">
        <f>ROUND(H440*I440,2)</f>
        <v>118991.6</v>
      </c>
      <c r="M440" s="19" t="n" hidden="false">
        <f>ROUND(H440*J440,2)</f>
        <v>427700</v>
      </c>
      <c r="N440" s="19" t="n" hidden="false">
        <f>L440+M440</f>
        <v>546691.6</v>
      </c>
    </row>
    <row r="441" customFormat="false" hidden="false" outlineLevel="0" collapsed="false">
      <c r="A441" s="18" t="inlineStr">
        <is>
          <t xml:space="preserve">1.1.1.2.1.1.3.5.1</t>
        </is>
      </c>
      <c r="B441" s="18" t="inlineStr">
        <is>
          <t xml:space="preserve"/>
        </is>
      </c>
      <c r="C441" s="22" t="inlineStr">
        <is>
          <t xml:space="preserve">Кабель силовой ВВГнг(A)-FRLSLTx 3х1,5мм2, 660В</t>
        </is>
      </c>
      <c r="D441" s="7" t="inlineStr">
        <is>
          <t xml:space="preserve"/>
        </is>
      </c>
      <c r="E441" s="7" t="inlineStr">
        <is>
          <t xml:space="preserve"/>
        </is>
      </c>
      <c r="F441" s="7" t="inlineStr">
        <is>
          <t xml:space="preserve">М</t>
        </is>
      </c>
      <c r="G441" s="7" t="inlineStr">
        <is>
          <t xml:space="preserve">1</t>
        </is>
      </c>
      <c r="H441" s="8" t="n">
        <v>905</v>
      </c>
      <c r="I441" s="23" t="n" hidden="false">
        <v>72.23</v>
      </c>
      <c r="J441" s="19" t="n" hidden="false">
        <v/>
      </c>
      <c r="K441" s="19" t="n" hidden="false">
        <f>I441+J441</f>
        <v>72.23</v>
      </c>
      <c r="L441" s="19" t="n" hidden="false">
        <f>ROUND(H441*I441,2)</f>
        <v>65368.15</v>
      </c>
      <c r="M441" s="19" t="n" hidden="false">
        <v/>
      </c>
      <c r="N441" s="19" t="n" hidden="false">
        <f>L441+M441</f>
        <v>65368.15</v>
      </c>
    </row>
    <row r="442" customFormat="false" hidden="false" outlineLevel="0" collapsed="false">
      <c r="A442" s="18" t="inlineStr">
        <is>
          <t xml:space="preserve">1.1.1.2.1.1.3.5.2</t>
        </is>
      </c>
      <c r="B442" s="18" t="inlineStr">
        <is>
          <t xml:space="preserve"/>
        </is>
      </c>
      <c r="C442" s="22" t="inlineStr">
        <is>
          <t xml:space="preserve">Кабель силовой ВВГнг(A)-LSLTx 3х1,5мм2, 660В</t>
        </is>
      </c>
      <c r="D442" s="7" t="inlineStr">
        <is>
          <t xml:space="preserve"/>
        </is>
      </c>
      <c r="E442" s="7" t="inlineStr">
        <is>
          <t xml:space="preserve"/>
        </is>
      </c>
      <c r="F442" s="7" t="inlineStr">
        <is>
          <t xml:space="preserve">М</t>
        </is>
      </c>
      <c r="G442" s="7" t="inlineStr">
        <is>
          <t xml:space="preserve">1</t>
        </is>
      </c>
      <c r="H442" s="8" t="n">
        <v>915</v>
      </c>
      <c r="I442" s="23" t="n" hidden="false">
        <v>58.61</v>
      </c>
      <c r="J442" s="19" t="n" hidden="false">
        <v/>
      </c>
      <c r="K442" s="19" t="n" hidden="false">
        <f>I442+J442</f>
        <v>58.61</v>
      </c>
      <c r="L442" s="19" t="n" hidden="false">
        <f>ROUND(H442*I442,2)</f>
        <v>53628.15</v>
      </c>
      <c r="M442" s="19" t="n" hidden="false">
        <v/>
      </c>
      <c r="N442" s="19" t="n" hidden="false">
        <f>L442+M442</f>
        <v>53628.15</v>
      </c>
    </row>
    <row r="443" customFormat="false" hidden="false" outlineLevel="0" collapsed="false">
      <c r="A443" s="18" t="inlineStr">
        <is>
          <t xml:space="preserve">1.1.1.2.1.1.3.6</t>
        </is>
      </c>
      <c r="B443" s="18" t="inlineStr">
        <is>
          <t xml:space="preserve"/>
        </is>
      </c>
      <c r="C443" s="18" t="inlineStr">
        <is>
          <t xml:space="preserve">Прокладка кабеля, провода в лотке, металлоконструкциях / 7-17 мм</t>
        </is>
      </c>
      <c r="D443" s="7" t="inlineStr">
        <is>
          <t xml:space="preserve">ЭО
Поставщики: ООО "Богословский кабельный завод", Акционерное общество "Электрокабель" Кольчугинский завод"</t>
        </is>
      </c>
      <c r="E443" s="7" t="inlineStr">
        <is>
          <t xml:space="preserve">Выгружается из БО по объектам BIM-КЦ</t>
        </is>
      </c>
      <c r="F443" s="7" t="inlineStr">
        <is>
          <t xml:space="preserve">М</t>
        </is>
      </c>
      <c r="G443" s="7" t="inlineStr">
        <is>
          <t xml:space="preserve">1</t>
        </is>
      </c>
      <c r="H443" s="8" t="n">
        <v>670</v>
      </c>
      <c r="I443" s="19" t="n" hidden="false">
        <f>ROUND((L444+L445)/H443,2)</f>
        <v>77.58</v>
      </c>
      <c r="J443" s="20" t="n" hidden="false">
        <v>290</v>
      </c>
      <c r="K443" s="19" t="n" hidden="false">
        <f>I443+J443</f>
        <v>367.58</v>
      </c>
      <c r="L443" s="19" t="n" hidden="false">
        <f>ROUND(H443*I443,2)</f>
        <v>51978.6</v>
      </c>
      <c r="M443" s="19" t="n" hidden="false">
        <f>ROUND(H443*J443,2)</f>
        <v>194300</v>
      </c>
      <c r="N443" s="19" t="n" hidden="false">
        <f>L443+M443</f>
        <v>246278.6</v>
      </c>
    </row>
    <row r="444" customFormat="false" hidden="false" outlineLevel="0" collapsed="false">
      <c r="A444" s="18" t="inlineStr">
        <is>
          <t xml:space="preserve">1.1.1.2.1.1.3.6.1</t>
        </is>
      </c>
      <c r="B444" s="18" t="inlineStr">
        <is>
          <t xml:space="preserve"/>
        </is>
      </c>
      <c r="C444" s="22" t="inlineStr">
        <is>
          <t xml:space="preserve">Кабель силовой ВВГнг(A)-FRLSLTx 3х2,5мм2, 660В</t>
        </is>
      </c>
      <c r="D444" s="7" t="inlineStr">
        <is>
          <t xml:space="preserve"/>
        </is>
      </c>
      <c r="E444" s="7" t="inlineStr">
        <is>
          <t xml:space="preserve"/>
        </is>
      </c>
      <c r="F444" s="7" t="inlineStr">
        <is>
          <t xml:space="preserve">М</t>
        </is>
      </c>
      <c r="G444" s="7" t="inlineStr">
        <is>
          <t xml:space="preserve">1</t>
        </is>
      </c>
      <c r="H444" s="8" t="n">
        <v>230</v>
      </c>
      <c r="I444" s="23" t="n" hidden="false">
        <v>98.31</v>
      </c>
      <c r="J444" s="19" t="n" hidden="false">
        <v/>
      </c>
      <c r="K444" s="19" t="n" hidden="false">
        <f>I444+J444</f>
        <v>98.31</v>
      </c>
      <c r="L444" s="19" t="n" hidden="false">
        <f>ROUND(H444*I444,2)</f>
        <v>22611.3</v>
      </c>
      <c r="M444" s="19" t="n" hidden="false">
        <v/>
      </c>
      <c r="N444" s="19" t="n" hidden="false">
        <f>L444+M444</f>
        <v>22611.3</v>
      </c>
    </row>
    <row r="445" customFormat="false" hidden="false" outlineLevel="0" collapsed="false">
      <c r="A445" s="18" t="inlineStr">
        <is>
          <t xml:space="preserve">1.1.1.2.1.1.3.6.2</t>
        </is>
      </c>
      <c r="B445" s="18" t="inlineStr">
        <is>
          <t xml:space="preserve"/>
        </is>
      </c>
      <c r="C445" s="22" t="inlineStr">
        <is>
          <t xml:space="preserve">Кабель силовой ВВГнг(A)-LSLTx 3х2,5мм2, 660В</t>
        </is>
      </c>
      <c r="D445" s="7" t="inlineStr">
        <is>
          <t xml:space="preserve"/>
        </is>
      </c>
      <c r="E445" s="7" t="inlineStr">
        <is>
          <t xml:space="preserve"/>
        </is>
      </c>
      <c r="F445" s="7" t="inlineStr">
        <is>
          <t xml:space="preserve">М</t>
        </is>
      </c>
      <c r="G445" s="7" t="inlineStr">
        <is>
          <t xml:space="preserve">1</t>
        </is>
      </c>
      <c r="H445" s="8" t="n">
        <v>440</v>
      </c>
      <c r="I445" s="23" t="n" hidden="false">
        <v>66.74</v>
      </c>
      <c r="J445" s="19" t="n" hidden="false">
        <v/>
      </c>
      <c r="K445" s="19" t="n" hidden="false">
        <f>I445+J445</f>
        <v>66.74</v>
      </c>
      <c r="L445" s="19" t="n" hidden="false">
        <f>ROUND(H445*I445,2)</f>
        <v>29365.6</v>
      </c>
      <c r="M445" s="19" t="n" hidden="false">
        <v/>
      </c>
      <c r="N445" s="19" t="n" hidden="false">
        <f>L445+M445</f>
        <v>29365.6</v>
      </c>
    </row>
    <row r="446" customFormat="false" hidden="false" outlineLevel="0" collapsed="false">
      <c r="A446" s="18" t="inlineStr">
        <is>
          <t xml:space="preserve">1.1.1.2.1.1.3.7</t>
        </is>
      </c>
      <c r="B446" s="18" t="inlineStr">
        <is>
          <t xml:space="preserve"/>
        </is>
      </c>
      <c r="C446" s="18" t="inlineStr">
        <is>
          <t xml:space="preserve">Монтаж трубы ПВХ, ПНД для кабеля / до 32мм</t>
        </is>
      </c>
      <c r="D446" s="7" t="inlineStr">
        <is>
          <t xml:space="preserve">ЭО</t>
        </is>
      </c>
      <c r="E446" s="7" t="inlineStr">
        <is>
          <t xml:space="preserve">Выгружается из БО по объектам BIM-КЦ</t>
        </is>
      </c>
      <c r="F446" s="7" t="inlineStr">
        <is>
          <t xml:space="preserve">ПОГ М</t>
        </is>
      </c>
      <c r="G446" s="7" t="inlineStr">
        <is>
          <t xml:space="preserve">1</t>
        </is>
      </c>
      <c r="H446" s="8" t="n">
        <v>2140</v>
      </c>
      <c r="I446" s="19" t="n" hidden="false">
        <f>ROUND((L447+L448)/H446,2)</f>
        <v>39.02</v>
      </c>
      <c r="J446" s="20" t="n" hidden="false">
        <v>215</v>
      </c>
      <c r="K446" s="19" t="n" hidden="false">
        <f>I446+J446</f>
        <v>254.02</v>
      </c>
      <c r="L446" s="19" t="n" hidden="false">
        <f>ROUND(H446*I446,2)</f>
        <v>83502.8</v>
      </c>
      <c r="M446" s="19" t="n" hidden="false">
        <f>ROUND(H446*J446,2)</f>
        <v>460100</v>
      </c>
      <c r="N446" s="19" t="n" hidden="false">
        <f>L446+M446</f>
        <v>543602.8</v>
      </c>
    </row>
    <row r="447" customFormat="false" hidden="false" outlineLevel="0" collapsed="false">
      <c r="A447" s="18" t="inlineStr">
        <is>
          <t xml:space="preserve">1.1.1.2.1.1.3.7.1</t>
        </is>
      </c>
      <c r="B447" s="18" t="inlineStr">
        <is>
          <t xml:space="preserve"/>
        </is>
      </c>
      <c r="C447" s="22" t="inlineStr">
        <is>
          <t xml:space="preserve">Труба ПВХ гофрированная_ / Легкая с протяжкой / 20 мм</t>
        </is>
      </c>
      <c r="D447" s="7" t="inlineStr">
        <is>
          <t xml:space="preserve"/>
        </is>
      </c>
      <c r="E447" s="7" t="inlineStr">
        <is>
          <t xml:space="preserve"/>
        </is>
      </c>
      <c r="F447" s="7" t="inlineStr">
        <is>
          <t xml:space="preserve">ПОГ М</t>
        </is>
      </c>
      <c r="G447" s="7" t="inlineStr">
        <is>
          <t xml:space="preserve">1</t>
        </is>
      </c>
      <c r="H447" s="8" t="n">
        <v>1280</v>
      </c>
      <c r="I447" s="20" t="n" hidden="false">
        <v>35</v>
      </c>
      <c r="J447" s="19" t="n" hidden="false">
        <v/>
      </c>
      <c r="K447" s="19" t="n" hidden="false">
        <f>I447+J447</f>
        <v>35</v>
      </c>
      <c r="L447" s="19" t="n" hidden="false">
        <f>ROUND(H447*I447,2)</f>
        <v>44800</v>
      </c>
      <c r="M447" s="19" t="n" hidden="false">
        <v/>
      </c>
      <c r="N447" s="19" t="n" hidden="false">
        <f>L447+M447</f>
        <v>44800</v>
      </c>
    </row>
    <row r="448" customFormat="false" hidden="false" outlineLevel="0" collapsed="false">
      <c r="A448" s="18" t="inlineStr">
        <is>
          <t xml:space="preserve">1.1.1.2.1.1.3.7.2</t>
        </is>
      </c>
      <c r="B448" s="18" t="inlineStr">
        <is>
          <t xml:space="preserve"/>
        </is>
      </c>
      <c r="C448" s="22" t="inlineStr">
        <is>
          <t xml:space="preserve">Труба ПВХ гофрированная_ / Легкая с протяжкой / 25 мм</t>
        </is>
      </c>
      <c r="D448" s="7" t="inlineStr">
        <is>
          <t xml:space="preserve"/>
        </is>
      </c>
      <c r="E448" s="7" t="inlineStr">
        <is>
          <t xml:space="preserve"/>
        </is>
      </c>
      <c r="F448" s="7" t="inlineStr">
        <is>
          <t xml:space="preserve">ПОГ М</t>
        </is>
      </c>
      <c r="G448" s="7" t="inlineStr">
        <is>
          <t xml:space="preserve">1</t>
        </is>
      </c>
      <c r="H448" s="8" t="n">
        <v>860</v>
      </c>
      <c r="I448" s="20" t="n" hidden="false">
        <v>45</v>
      </c>
      <c r="J448" s="19" t="n" hidden="false">
        <v/>
      </c>
      <c r="K448" s="19" t="n" hidden="false">
        <f>I448+J448</f>
        <v>45</v>
      </c>
      <c r="L448" s="19" t="n" hidden="false">
        <f>ROUND(H448*I448,2)</f>
        <v>38700</v>
      </c>
      <c r="M448" s="19" t="n" hidden="false">
        <v/>
      </c>
      <c r="N448" s="19" t="n" hidden="false">
        <f>L448+M448</f>
        <v>38700</v>
      </c>
    </row>
    <row r="449" customFormat="false" hidden="false" outlineLevel="0" collapsed="false">
      <c r="A449" s="18" t="inlineStr">
        <is>
          <t xml:space="preserve">1.1.1.2.1.1.3.8</t>
        </is>
      </c>
      <c r="B449" s="18" t="inlineStr">
        <is>
          <t xml:space="preserve"/>
        </is>
      </c>
      <c r="C449" s="18" t="inlineStr">
        <is>
          <t xml:space="preserve">Монтаж трубы ПВХ, ПНД для кабеля / до 32мм</t>
        </is>
      </c>
      <c r="D449" s="7" t="inlineStr">
        <is>
          <t xml:space="preserve">ЭО</t>
        </is>
      </c>
      <c r="E449" s="7" t="inlineStr">
        <is>
          <t xml:space="preserve">Выгружается из БО по объектам BIM-КЦ</t>
        </is>
      </c>
      <c r="F449" s="7" t="inlineStr">
        <is>
          <t xml:space="preserve">ПОГ М</t>
        </is>
      </c>
      <c r="G449" s="7" t="inlineStr">
        <is>
          <t xml:space="preserve">1</t>
        </is>
      </c>
      <c r="H449" s="8" t="n">
        <v>1250</v>
      </c>
      <c r="I449" s="19" t="n" hidden="false">
        <f>ROUND((L450)/H449,2)</f>
        <v>193</v>
      </c>
      <c r="J449" s="20" t="n" hidden="false">
        <v>215</v>
      </c>
      <c r="K449" s="19" t="n" hidden="false">
        <f>I449+J449</f>
        <v>408</v>
      </c>
      <c r="L449" s="19" t="n" hidden="false">
        <f>ROUND(H449*I449,2)</f>
        <v>241250</v>
      </c>
      <c r="M449" s="19" t="n" hidden="false">
        <f>ROUND(H449*J449,2)</f>
        <v>268750</v>
      </c>
      <c r="N449" s="19" t="n" hidden="false">
        <f>L449+M449</f>
        <v>510000</v>
      </c>
    </row>
    <row r="450" customFormat="false" hidden="false" outlineLevel="0" collapsed="false">
      <c r="A450" s="18" t="inlineStr">
        <is>
          <t xml:space="preserve">1.1.1.2.1.1.3.8.1</t>
        </is>
      </c>
      <c r="B450" s="18" t="inlineStr">
        <is>
          <t xml:space="preserve"/>
        </is>
      </c>
      <c r="C450" s="22" t="inlineStr">
        <is>
          <t xml:space="preserve">Труба ППЛ_ / 25 мм / легкая с протяжкой</t>
        </is>
      </c>
      <c r="D450" s="7" t="inlineStr">
        <is>
          <t xml:space="preserve"/>
        </is>
      </c>
      <c r="E450" s="7" t="inlineStr">
        <is>
          <t xml:space="preserve"/>
        </is>
      </c>
      <c r="F450" s="7" t="inlineStr">
        <is>
          <t xml:space="preserve">ПОГ М</t>
        </is>
      </c>
      <c r="G450" s="7" t="inlineStr">
        <is>
          <t xml:space="preserve">1</t>
        </is>
      </c>
      <c r="H450" s="8" t="n">
        <v>1250</v>
      </c>
      <c r="I450" s="20" t="n" hidden="false">
        <v>193</v>
      </c>
      <c r="J450" s="19" t="n" hidden="false">
        <v/>
      </c>
      <c r="K450" s="19" t="n" hidden="false">
        <f>I450+J450</f>
        <v>193</v>
      </c>
      <c r="L450" s="19" t="n" hidden="false">
        <f>ROUND(H450*I450,2)</f>
        <v>241250</v>
      </c>
      <c r="M450" s="19" t="n" hidden="false">
        <v/>
      </c>
      <c r="N450" s="19" t="n" hidden="false">
        <f>L450+M450</f>
        <v>241250</v>
      </c>
    </row>
    <row r="451" customFormat="false" hidden="false" outlineLevel="0" collapsed="false">
      <c r="A451" s="18" t="inlineStr">
        <is>
          <t xml:space="preserve">1.1.1.2.1.1.3.9</t>
        </is>
      </c>
      <c r="B451" s="18" t="inlineStr">
        <is>
          <t xml:space="preserve"/>
        </is>
      </c>
      <c r="C451" s="18" t="inlineStr">
        <is>
          <t xml:space="preserve">Монтаж трубы ПВХ, ПНД для кабеля / до 32мм</t>
        </is>
      </c>
      <c r="D451" s="7" t="inlineStr">
        <is>
          <t xml:space="preserve">ЭМ</t>
        </is>
      </c>
      <c r="E451" s="7" t="inlineStr">
        <is>
          <t xml:space="preserve">Выгружается из БО по объектам BIM-КЦ</t>
        </is>
      </c>
      <c r="F451" s="7" t="inlineStr">
        <is>
          <t xml:space="preserve">ПОГ М</t>
        </is>
      </c>
      <c r="G451" s="7" t="inlineStr">
        <is>
          <t xml:space="preserve">1</t>
        </is>
      </c>
      <c r="H451" s="8" t="n">
        <v>12740</v>
      </c>
      <c r="I451" s="19" t="n" hidden="false">
        <f>ROUND((L452+L453+L454)/H451,2)</f>
        <v>75.65</v>
      </c>
      <c r="J451" s="20" t="n" hidden="false">
        <v>215</v>
      </c>
      <c r="K451" s="19" t="n" hidden="false">
        <f>I451+J451</f>
        <v>290.65</v>
      </c>
      <c r="L451" s="19" t="n" hidden="false">
        <f>ROUND(H451*I451,2)</f>
        <v>963781</v>
      </c>
      <c r="M451" s="19" t="n" hidden="false">
        <f>ROUND(H451*J451,2)</f>
        <v>2739100</v>
      </c>
      <c r="N451" s="19" t="n" hidden="false">
        <f>L451+M451</f>
        <v>3702881</v>
      </c>
    </row>
    <row r="452" customFormat="false" hidden="false" outlineLevel="0" collapsed="false">
      <c r="A452" s="18" t="inlineStr">
        <is>
          <t xml:space="preserve">1.1.1.2.1.1.3.9.1</t>
        </is>
      </c>
      <c r="B452" s="18" t="inlineStr">
        <is>
          <t xml:space="preserve"/>
        </is>
      </c>
      <c r="C452" s="22" t="inlineStr">
        <is>
          <t xml:space="preserve">Труба ПВХ гофрированная_ / Тяжелая с протяжкой / 25 мм</t>
        </is>
      </c>
      <c r="D452" s="7" t="inlineStr">
        <is>
          <t xml:space="preserve">ОКЛ</t>
        </is>
      </c>
      <c r="E452" s="7" t="inlineStr">
        <is>
          <t xml:space="preserve"/>
        </is>
      </c>
      <c r="F452" s="7" t="inlineStr">
        <is>
          <t xml:space="preserve">ПОГ М</t>
        </is>
      </c>
      <c r="G452" s="7" t="inlineStr">
        <is>
          <t xml:space="preserve">1</t>
        </is>
      </c>
      <c r="H452" s="8" t="n">
        <v>90</v>
      </c>
      <c r="I452" s="20" t="n" hidden="false">
        <v>58</v>
      </c>
      <c r="J452" s="19" t="n" hidden="false">
        <v/>
      </c>
      <c r="K452" s="19" t="n" hidden="false">
        <f>I452+J452</f>
        <v>58</v>
      </c>
      <c r="L452" s="19" t="n" hidden="false">
        <f>ROUND(H452*I452,2)</f>
        <v>5220</v>
      </c>
      <c r="M452" s="19" t="n" hidden="false">
        <v/>
      </c>
      <c r="N452" s="19" t="n" hidden="false">
        <f>L452+M452</f>
        <v>5220</v>
      </c>
    </row>
    <row r="453" customFormat="false" hidden="false" outlineLevel="0" collapsed="false">
      <c r="A453" s="18" t="inlineStr">
        <is>
          <t xml:space="preserve">1.1.1.2.1.1.3.9.2</t>
        </is>
      </c>
      <c r="B453" s="18" t="inlineStr">
        <is>
          <t xml:space="preserve"/>
        </is>
      </c>
      <c r="C453" s="22" t="inlineStr">
        <is>
          <t xml:space="preserve">Труба ПВХ гофрированная_ / Легкая с протяжкой / 32 мм</t>
        </is>
      </c>
      <c r="D453" s="7" t="inlineStr">
        <is>
          <t xml:space="preserve"/>
        </is>
      </c>
      <c r="E453" s="7" t="inlineStr">
        <is>
          <t xml:space="preserve"/>
        </is>
      </c>
      <c r="F453" s="7" t="inlineStr">
        <is>
          <t xml:space="preserve">ПОГ М</t>
        </is>
      </c>
      <c r="G453" s="7" t="inlineStr">
        <is>
          <t xml:space="preserve">1</t>
        </is>
      </c>
      <c r="H453" s="8" t="n">
        <v>9620</v>
      </c>
      <c r="I453" s="20" t="n" hidden="false">
        <v>65</v>
      </c>
      <c r="J453" s="19" t="n" hidden="false">
        <v/>
      </c>
      <c r="K453" s="19" t="n" hidden="false">
        <f>I453+J453</f>
        <v>65</v>
      </c>
      <c r="L453" s="19" t="n" hidden="false">
        <f>ROUND(H453*I453,2)</f>
        <v>625300</v>
      </c>
      <c r="M453" s="19" t="n" hidden="false">
        <v/>
      </c>
      <c r="N453" s="19" t="n" hidden="false">
        <f>L453+M453</f>
        <v>625300</v>
      </c>
    </row>
    <row r="454" customFormat="false" hidden="false" outlineLevel="0" collapsed="false">
      <c r="A454" s="18" t="inlineStr">
        <is>
          <t xml:space="preserve">1.1.1.2.1.1.3.9.3</t>
        </is>
      </c>
      <c r="B454" s="18" t="inlineStr">
        <is>
          <t xml:space="preserve"/>
        </is>
      </c>
      <c r="C454" s="22" t="inlineStr">
        <is>
          <t xml:space="preserve">Труба ПВХ гофрированная_ / Тяжелая с протяжкой / 32 мм</t>
        </is>
      </c>
      <c r="D454" s="7" t="inlineStr">
        <is>
          <t xml:space="preserve">ОКЛ</t>
        </is>
      </c>
      <c r="E454" s="7" t="inlineStr">
        <is>
          <t xml:space="preserve"/>
        </is>
      </c>
      <c r="F454" s="7" t="inlineStr">
        <is>
          <t xml:space="preserve">ПОГ М</t>
        </is>
      </c>
      <c r="G454" s="7" t="inlineStr">
        <is>
          <t xml:space="preserve">1</t>
        </is>
      </c>
      <c r="H454" s="8" t="n">
        <v>3030</v>
      </c>
      <c r="I454" s="20" t="n" hidden="false">
        <v>110</v>
      </c>
      <c r="J454" s="19" t="n" hidden="false">
        <v/>
      </c>
      <c r="K454" s="19" t="n" hidden="false">
        <f>I454+J454</f>
        <v>110</v>
      </c>
      <c r="L454" s="19" t="n" hidden="false">
        <f>ROUND(H454*I454,2)</f>
        <v>333300</v>
      </c>
      <c r="M454" s="19" t="n" hidden="false">
        <v/>
      </c>
      <c r="N454" s="19" t="n" hidden="false">
        <f>L454+M454</f>
        <v>333300</v>
      </c>
    </row>
    <row r="455" customFormat="false" hidden="false" outlineLevel="0" collapsed="false">
      <c r="A455" s="18" t="inlineStr">
        <is>
          <t xml:space="preserve">1.1.1.2.1.1.3.10</t>
        </is>
      </c>
      <c r="B455" s="18" t="inlineStr">
        <is>
          <t xml:space="preserve"/>
        </is>
      </c>
      <c r="C455" s="18" t="inlineStr">
        <is>
          <t xml:space="preserve">Монтаж трубы ПВХ, ПНД для кабеля / от 40мм до 100мм</t>
        </is>
      </c>
      <c r="D455" s="7" t="inlineStr">
        <is>
          <t xml:space="preserve">ЭМ</t>
        </is>
      </c>
      <c r="E455" s="7" t="inlineStr">
        <is>
          <t xml:space="preserve">Выгружается из БО по объектам BIM-КЦ</t>
        </is>
      </c>
      <c r="F455" s="7" t="inlineStr">
        <is>
          <t xml:space="preserve">ПОГ М</t>
        </is>
      </c>
      <c r="G455" s="7" t="inlineStr">
        <is>
          <t xml:space="preserve">1</t>
        </is>
      </c>
      <c r="H455" s="8" t="n">
        <v>1325</v>
      </c>
      <c r="I455" s="19" t="n" hidden="false">
        <f>ROUND((L456)/H455,2)</f>
        <v>71</v>
      </c>
      <c r="J455" s="20" t="n" hidden="false">
        <v>215</v>
      </c>
      <c r="K455" s="19" t="n" hidden="false">
        <f>I455+J455</f>
        <v>286</v>
      </c>
      <c r="L455" s="19" t="n" hidden="false">
        <f>ROUND(H455*I455,2)</f>
        <v>94075</v>
      </c>
      <c r="M455" s="19" t="n" hidden="false">
        <f>ROUND(H455*J455,2)</f>
        <v>284875</v>
      </c>
      <c r="N455" s="19" t="n" hidden="false">
        <f>L455+M455</f>
        <v>378950</v>
      </c>
    </row>
    <row r="456" customFormat="false" hidden="false" outlineLevel="0" collapsed="false">
      <c r="A456" s="18" t="inlineStr">
        <is>
          <t xml:space="preserve">1.1.1.2.1.1.3.10.1</t>
        </is>
      </c>
      <c r="B456" s="18" t="inlineStr">
        <is>
          <t xml:space="preserve"/>
        </is>
      </c>
      <c r="C456" s="22" t="inlineStr">
        <is>
          <t xml:space="preserve">Труба ПВХ гофрированная_ / Легкая с протяжкой / 40 мм</t>
        </is>
      </c>
      <c r="D456" s="7" t="inlineStr">
        <is>
          <t xml:space="preserve"/>
        </is>
      </c>
      <c r="E456" s="7" t="inlineStr">
        <is>
          <t xml:space="preserve"/>
        </is>
      </c>
      <c r="F456" s="7" t="inlineStr">
        <is>
          <t xml:space="preserve">ПОГ М</t>
        </is>
      </c>
      <c r="G456" s="7" t="inlineStr">
        <is>
          <t xml:space="preserve">1</t>
        </is>
      </c>
      <c r="H456" s="8" t="n">
        <v>1325</v>
      </c>
      <c r="I456" s="20" t="n" hidden="false">
        <v>71</v>
      </c>
      <c r="J456" s="19" t="n" hidden="false">
        <v/>
      </c>
      <c r="K456" s="19" t="n" hidden="false">
        <f>I456+J456</f>
        <v>71</v>
      </c>
      <c r="L456" s="19" t="n" hidden="false">
        <f>ROUND(H456*I456,2)</f>
        <v>94075</v>
      </c>
      <c r="M456" s="19" t="n" hidden="false">
        <v/>
      </c>
      <c r="N456" s="19" t="n" hidden="false">
        <f>L456+M456</f>
        <v>94075</v>
      </c>
    </row>
    <row r="457" customFormat="false" hidden="false" outlineLevel="0" collapsed="false">
      <c r="A457" s="18" t="inlineStr">
        <is>
          <t xml:space="preserve">1.1.1.2.1.1.3.11</t>
        </is>
      </c>
      <c r="B457" s="18" t="inlineStr">
        <is>
          <t xml:space="preserve"/>
        </is>
      </c>
      <c r="C457" s="18" t="inlineStr">
        <is>
          <t xml:space="preserve">Монтаж трубы ПВХ, ПНД для кабеля / расходные материалы</t>
        </is>
      </c>
      <c r="D457" s="7" t="inlineStr">
        <is>
          <t xml:space="preserve">ЭО</t>
        </is>
      </c>
      <c r="E457" s="7" t="inlineStr">
        <is>
          <t xml:space="preserve"/>
        </is>
      </c>
      <c r="F457" s="7" t="inlineStr">
        <is>
          <t xml:space="preserve">ПОГ М</t>
        </is>
      </c>
      <c r="G457" s="7" t="inlineStr">
        <is>
          <t xml:space="preserve">1</t>
        </is>
      </c>
      <c r="H457" s="8" t="n">
        <v>2140</v>
      </c>
      <c r="I457" s="19" t="n" hidden="false">
        <f>ROUND((L458+L459+L460+L461)/H457,2)</f>
        <v>25.17</v>
      </c>
      <c r="J457" s="19" t="n" hidden="false">
        <v>0</v>
      </c>
      <c r="K457" s="19" t="n" hidden="false">
        <f>I457+J457</f>
        <v>25.17</v>
      </c>
      <c r="L457" s="19" t="n" hidden="false">
        <f>ROUND(H457*I457,2)</f>
        <v>53863.8</v>
      </c>
      <c r="M457" s="19" t="n" hidden="false">
        <f>ROUND(H457*J457,2)</f>
        <v>0</v>
      </c>
      <c r="N457" s="19" t="n" hidden="false">
        <f>L457+M457</f>
        <v>53863.8</v>
      </c>
    </row>
    <row r="458" customFormat="false" hidden="false" outlineLevel="0" collapsed="false">
      <c r="A458" s="18" t="inlineStr">
        <is>
          <t xml:space="preserve">1.1.1.2.1.1.3.11.1</t>
        </is>
      </c>
      <c r="B458" s="18" t="inlineStr">
        <is>
          <t xml:space="preserve"/>
        </is>
      </c>
      <c r="C458" s="22" t="inlineStr">
        <is>
          <t xml:space="preserve">Муфта соединительная труба-коробка_ / 25 мм</t>
        </is>
      </c>
      <c r="D458" s="7" t="inlineStr">
        <is>
          <t xml:space="preserve">42725</t>
        </is>
      </c>
      <c r="E458" s="7" t="inlineStr">
        <is>
          <t xml:space="preserve"/>
        </is>
      </c>
      <c r="F458" s="7" t="inlineStr">
        <is>
          <t xml:space="preserve">ШТ</t>
        </is>
      </c>
      <c r="G458" s="7" t="inlineStr">
        <is>
          <t xml:space="preserve">1</t>
        </is>
      </c>
      <c r="H458" s="8" t="n">
        <v>42</v>
      </c>
      <c r="I458" s="20" t="n" hidden="false">
        <v>218.42</v>
      </c>
      <c r="J458" s="19" t="n" hidden="false">
        <v/>
      </c>
      <c r="K458" s="19" t="n" hidden="false">
        <f>I458+J458</f>
        <v>218.42</v>
      </c>
      <c r="L458" s="19" t="n" hidden="false">
        <f>ROUND(H458*I458,2)</f>
        <v>9173.64</v>
      </c>
      <c r="M458" s="19" t="n" hidden="false">
        <v/>
      </c>
      <c r="N458" s="19" t="n" hidden="false">
        <f>L458+M458</f>
        <v>9173.64</v>
      </c>
    </row>
    <row r="459" customFormat="false" hidden="false" outlineLevel="0" collapsed="false">
      <c r="A459" s="18" t="inlineStr">
        <is>
          <t xml:space="preserve">1.1.1.2.1.1.3.11.2</t>
        </is>
      </c>
      <c r="B459" s="18" t="inlineStr">
        <is>
          <t xml:space="preserve"/>
        </is>
      </c>
      <c r="C459" s="22" t="inlineStr">
        <is>
          <t xml:space="preserve">Муфта соединительная труба-коробка_ / 20 мм</t>
        </is>
      </c>
      <c r="D459" s="7" t="inlineStr">
        <is>
          <t xml:space="preserve">42720</t>
        </is>
      </c>
      <c r="E459" s="7" t="inlineStr">
        <is>
          <t xml:space="preserve"/>
        </is>
      </c>
      <c r="F459" s="7" t="inlineStr">
        <is>
          <t xml:space="preserve">ШТ</t>
        </is>
      </c>
      <c r="G459" s="7" t="inlineStr">
        <is>
          <t xml:space="preserve">1</t>
        </is>
      </c>
      <c r="H459" s="8" t="n">
        <v>10</v>
      </c>
      <c r="I459" s="20" t="n" hidden="false">
        <v>188.82</v>
      </c>
      <c r="J459" s="19" t="n" hidden="false">
        <v/>
      </c>
      <c r="K459" s="19" t="n" hidden="false">
        <f>I459+J459</f>
        <v>188.82</v>
      </c>
      <c r="L459" s="19" t="n" hidden="false">
        <f>ROUND(H459*I459,2)</f>
        <v>1888.2</v>
      </c>
      <c r="M459" s="19" t="n" hidden="false">
        <v/>
      </c>
      <c r="N459" s="19" t="n" hidden="false">
        <f>L459+M459</f>
        <v>1888.2</v>
      </c>
    </row>
    <row r="460" customFormat="false" hidden="false" outlineLevel="0" collapsed="false">
      <c r="A460" s="18" t="inlineStr">
        <is>
          <t xml:space="preserve">1.1.1.2.1.1.3.11.3</t>
        </is>
      </c>
      <c r="B460" s="18" t="inlineStr">
        <is>
          <t xml:space="preserve"/>
        </is>
      </c>
      <c r="C460" s="22" t="inlineStr">
        <is>
          <t xml:space="preserve">Клипса с дюбелем саморезом для крепления гофротрубы_ / 20 мм</t>
        </is>
      </c>
      <c r="D460" s="7" t="inlineStr">
        <is>
          <t xml:space="preserve"/>
        </is>
      </c>
      <c r="E460" s="7" t="inlineStr">
        <is>
          <t xml:space="preserve"/>
        </is>
      </c>
      <c r="F460" s="7" t="inlineStr">
        <is>
          <t xml:space="preserve">ШТ</t>
        </is>
      </c>
      <c r="G460" s="7" t="inlineStr">
        <is>
          <t xml:space="preserve">2</t>
        </is>
      </c>
      <c r="H460" s="8" t="n">
        <v>2560</v>
      </c>
      <c r="I460" s="20" t="n" hidden="false">
        <v>10</v>
      </c>
      <c r="J460" s="19" t="n" hidden="false">
        <v/>
      </c>
      <c r="K460" s="19" t="n" hidden="false">
        <f>I460+J460</f>
        <v>10</v>
      </c>
      <c r="L460" s="19" t="n" hidden="false">
        <f>ROUND(H460*I460,2)</f>
        <v>25600</v>
      </c>
      <c r="M460" s="19" t="n" hidden="false">
        <v/>
      </c>
      <c r="N460" s="19" t="n" hidden="false">
        <f>L460+M460</f>
        <v>25600</v>
      </c>
    </row>
    <row r="461" customFormat="false" hidden="false" outlineLevel="0" collapsed="false">
      <c r="A461" s="18" t="inlineStr">
        <is>
          <t xml:space="preserve">1.1.1.2.1.1.3.11.4</t>
        </is>
      </c>
      <c r="B461" s="18" t="inlineStr">
        <is>
          <t xml:space="preserve"/>
        </is>
      </c>
      <c r="C461" s="22" t="inlineStr">
        <is>
          <t xml:space="preserve">Клипса с дюбелем саморезом для крепления гофротрубы_ / 25 мм</t>
        </is>
      </c>
      <c r="D461" s="7" t="inlineStr">
        <is>
          <t xml:space="preserve"/>
        </is>
      </c>
      <c r="E461" s="7" t="inlineStr">
        <is>
          <t xml:space="preserve"/>
        </is>
      </c>
      <c r="F461" s="7" t="inlineStr">
        <is>
          <t xml:space="preserve">ШТ</t>
        </is>
      </c>
      <c r="G461" s="7" t="inlineStr">
        <is>
          <t xml:space="preserve">2</t>
        </is>
      </c>
      <c r="H461" s="8" t="n">
        <v>1720</v>
      </c>
      <c r="I461" s="20" t="n" hidden="false">
        <v>10</v>
      </c>
      <c r="J461" s="19" t="n" hidden="false">
        <v/>
      </c>
      <c r="K461" s="19" t="n" hidden="false">
        <f>I461+J461</f>
        <v>10</v>
      </c>
      <c r="L461" s="19" t="n" hidden="false">
        <f>ROUND(H461*I461,2)</f>
        <v>17200</v>
      </c>
      <c r="M461" s="19" t="n" hidden="false">
        <v/>
      </c>
      <c r="N461" s="19" t="n" hidden="false">
        <f>L461+M461</f>
        <v>17200</v>
      </c>
    </row>
    <row r="462" customFormat="false" hidden="false" outlineLevel="0" collapsed="false">
      <c r="A462" s="18" t="inlineStr">
        <is>
          <t xml:space="preserve">1.1.1.2.1.1.3.12</t>
        </is>
      </c>
      <c r="B462" s="18" t="inlineStr">
        <is>
          <t xml:space="preserve"/>
        </is>
      </c>
      <c r="C462" s="18" t="inlineStr">
        <is>
          <t xml:space="preserve">Монтаж трубы ПВХ, ПНД для кабеля / расходные материалы</t>
        </is>
      </c>
      <c r="D462" s="7" t="inlineStr">
        <is>
          <t xml:space="preserve">ЭО</t>
        </is>
      </c>
      <c r="E462" s="7" t="inlineStr">
        <is>
          <t xml:space="preserve"/>
        </is>
      </c>
      <c r="F462" s="7" t="inlineStr">
        <is>
          <t xml:space="preserve">ПОГ М</t>
        </is>
      </c>
      <c r="G462" s="7" t="inlineStr">
        <is>
          <t xml:space="preserve">1</t>
        </is>
      </c>
      <c r="H462" s="8" t="n">
        <v>1250</v>
      </c>
      <c r="I462" s="19" t="n" hidden="false">
        <f>ROUND((L463+L464)/H462,2)</f>
        <v>26.99</v>
      </c>
      <c r="J462" s="19" t="n" hidden="false">
        <v>0</v>
      </c>
      <c r="K462" s="19" t="n" hidden="false">
        <f>I462+J462</f>
        <v>26.99</v>
      </c>
      <c r="L462" s="19" t="n" hidden="false">
        <f>ROUND(H462*I462,2)</f>
        <v>33737.5</v>
      </c>
      <c r="M462" s="19" t="n" hidden="false">
        <f>ROUND(H462*J462,2)</f>
        <v>0</v>
      </c>
      <c r="N462" s="19" t="n" hidden="false">
        <f>L462+M462</f>
        <v>33737.5</v>
      </c>
    </row>
    <row r="463" customFormat="false" hidden="false" outlineLevel="0" collapsed="false">
      <c r="A463" s="18" t="inlineStr">
        <is>
          <t xml:space="preserve">1.1.1.2.1.1.3.12.1</t>
        </is>
      </c>
      <c r="B463" s="18" t="inlineStr">
        <is>
          <t xml:space="preserve"/>
        </is>
      </c>
      <c r="C463" s="22" t="inlineStr">
        <is>
          <t xml:space="preserve">Муфта соединительная труба-коробка_ / 25 мм</t>
        </is>
      </c>
      <c r="D463" s="7" t="inlineStr">
        <is>
          <t xml:space="preserve">BS25 42725HF Экопласт</t>
        </is>
      </c>
      <c r="E463" s="7" t="inlineStr">
        <is>
          <t xml:space="preserve"/>
        </is>
      </c>
      <c r="F463" s="7" t="inlineStr">
        <is>
          <t xml:space="preserve">ШТ</t>
        </is>
      </c>
      <c r="G463" s="7" t="inlineStr">
        <is>
          <t xml:space="preserve">1</t>
        </is>
      </c>
      <c r="H463" s="8" t="n">
        <v>28</v>
      </c>
      <c r="I463" s="20" t="n" hidden="false">
        <v>311.92</v>
      </c>
      <c r="J463" s="19" t="n" hidden="false">
        <v/>
      </c>
      <c r="K463" s="19" t="n" hidden="false">
        <f>I463+J463</f>
        <v>311.92</v>
      </c>
      <c r="L463" s="19" t="n" hidden="false">
        <f>ROUND(H463*I463,2)</f>
        <v>8733.76</v>
      </c>
      <c r="M463" s="19" t="n" hidden="false">
        <v/>
      </c>
      <c r="N463" s="19" t="n" hidden="false">
        <f>L463+M463</f>
        <v>8733.76</v>
      </c>
    </row>
    <row r="464" customFormat="false" hidden="false" outlineLevel="0" collapsed="false">
      <c r="A464" s="18" t="inlineStr">
        <is>
          <t xml:space="preserve">1.1.1.2.1.1.3.12.2</t>
        </is>
      </c>
      <c r="B464" s="18" t="inlineStr">
        <is>
          <t xml:space="preserve"/>
        </is>
      </c>
      <c r="C464" s="22" t="inlineStr">
        <is>
          <t xml:space="preserve">Скоба металлическая однолапковая_ / 25-26мм</t>
        </is>
      </c>
      <c r="D464" s="7" t="inlineStr">
        <is>
          <t xml:space="preserve">двухлапковая</t>
        </is>
      </c>
      <c r="E464" s="7" t="inlineStr">
        <is>
          <t xml:space="preserve"/>
        </is>
      </c>
      <c r="F464" s="7" t="inlineStr">
        <is>
          <t xml:space="preserve">ШТ</t>
        </is>
      </c>
      <c r="G464" s="7" t="inlineStr">
        <is>
          <t xml:space="preserve">1</t>
        </is>
      </c>
      <c r="H464" s="8" t="n">
        <v>2500</v>
      </c>
      <c r="I464" s="20" t="n" hidden="false">
        <v>10</v>
      </c>
      <c r="J464" s="19" t="n" hidden="false">
        <v/>
      </c>
      <c r="K464" s="19" t="n" hidden="false">
        <f>I464+J464</f>
        <v>10</v>
      </c>
      <c r="L464" s="19" t="n" hidden="false">
        <f>ROUND(H464*I464,2)</f>
        <v>25000</v>
      </c>
      <c r="M464" s="19" t="n" hidden="false">
        <v/>
      </c>
      <c r="N464" s="19" t="n" hidden="false">
        <f>L464+M464</f>
        <v>25000</v>
      </c>
    </row>
    <row r="465" customFormat="false" hidden="false" outlineLevel="0" collapsed="false">
      <c r="A465" s="18" t="inlineStr">
        <is>
          <t xml:space="preserve">1.1.1.2.1.1.3.13</t>
        </is>
      </c>
      <c r="B465" s="18" t="inlineStr">
        <is>
          <t xml:space="preserve"/>
        </is>
      </c>
      <c r="C465" s="18" t="inlineStr">
        <is>
          <t xml:space="preserve">Монтаж трубы ПВХ, ПНД для кабеля / расходные материалы</t>
        </is>
      </c>
      <c r="D465" s="7" t="inlineStr">
        <is>
          <t xml:space="preserve">ЭМ</t>
        </is>
      </c>
      <c r="E465" s="7" t="inlineStr">
        <is>
          <t xml:space="preserve"/>
        </is>
      </c>
      <c r="F465" s="7" t="inlineStr">
        <is>
          <t xml:space="preserve">ПОГ М</t>
        </is>
      </c>
      <c r="G465" s="7" t="inlineStr">
        <is>
          <t xml:space="preserve">1</t>
        </is>
      </c>
      <c r="H465" s="8" t="n">
        <v>12740</v>
      </c>
      <c r="I465" s="19" t="n" hidden="false">
        <f>ROUND((L466+L467+L468+L469)/H465,2)</f>
        <v>22.08</v>
      </c>
      <c r="J465" s="19" t="n" hidden="false">
        <v>0</v>
      </c>
      <c r="K465" s="19" t="n" hidden="false">
        <f>I465+J465</f>
        <v>22.08</v>
      </c>
      <c r="L465" s="19" t="n" hidden="false">
        <f>ROUND(H465*I465,2)</f>
        <v>281299.2</v>
      </c>
      <c r="M465" s="19" t="n" hidden="false">
        <f>ROUND(H465*J465,2)</f>
        <v>0</v>
      </c>
      <c r="N465" s="19" t="n" hidden="false">
        <f>L465+M465</f>
        <v>281299.2</v>
      </c>
    </row>
    <row r="466" customFormat="false" hidden="false" outlineLevel="0" collapsed="false">
      <c r="A466" s="18" t="inlineStr">
        <is>
          <t xml:space="preserve">1.1.1.2.1.1.3.13.1</t>
        </is>
      </c>
      <c r="B466" s="18" t="inlineStr">
        <is>
          <t xml:space="preserve"/>
        </is>
      </c>
      <c r="C466" s="22" t="inlineStr">
        <is>
          <t xml:space="preserve">Скоба металлическая однолапковая_ / 25-26мм</t>
        </is>
      </c>
      <c r="D466" s="7" t="inlineStr">
        <is>
          <t xml:space="preserve"/>
        </is>
      </c>
      <c r="E466" s="7" t="inlineStr">
        <is>
          <t xml:space="preserve"/>
        </is>
      </c>
      <c r="F466" s="7" t="inlineStr">
        <is>
          <t xml:space="preserve">ШТ</t>
        </is>
      </c>
      <c r="G466" s="7" t="inlineStr">
        <is>
          <t xml:space="preserve">1</t>
        </is>
      </c>
      <c r="H466" s="8" t="n">
        <v>180</v>
      </c>
      <c r="I466" s="20" t="n" hidden="false">
        <v>10</v>
      </c>
      <c r="J466" s="19" t="n" hidden="false">
        <v/>
      </c>
      <c r="K466" s="19" t="n" hidden="false">
        <f>I466+J466</f>
        <v>10</v>
      </c>
      <c r="L466" s="19" t="n" hidden="false">
        <f>ROUND(H466*I466,2)</f>
        <v>1800</v>
      </c>
      <c r="M466" s="19" t="n" hidden="false">
        <v/>
      </c>
      <c r="N466" s="19" t="n" hidden="false">
        <f>L466+M466</f>
        <v>1800</v>
      </c>
    </row>
    <row r="467" customFormat="false" hidden="false" outlineLevel="0" collapsed="false">
      <c r="A467" s="18" t="inlineStr">
        <is>
          <t xml:space="preserve">1.1.1.2.1.1.3.13.2</t>
        </is>
      </c>
      <c r="B467" s="18" t="inlineStr">
        <is>
          <t xml:space="preserve"/>
        </is>
      </c>
      <c r="C467" s="22" t="inlineStr">
        <is>
          <t xml:space="preserve">Скоба металлическая однолапковая_ / 31-32мм</t>
        </is>
      </c>
      <c r="D467" s="7" t="inlineStr">
        <is>
          <t xml:space="preserve"/>
        </is>
      </c>
      <c r="E467" s="7" t="inlineStr">
        <is>
          <t xml:space="preserve"/>
        </is>
      </c>
      <c r="F467" s="7" t="inlineStr">
        <is>
          <t xml:space="preserve">ШТ</t>
        </is>
      </c>
      <c r="G467" s="7" t="inlineStr">
        <is>
          <t xml:space="preserve">1</t>
        </is>
      </c>
      <c r="H467" s="8" t="n">
        <v>6060</v>
      </c>
      <c r="I467" s="20" t="n" hidden="false">
        <v>10</v>
      </c>
      <c r="J467" s="19" t="n" hidden="false">
        <v/>
      </c>
      <c r="K467" s="19" t="n" hidden="false">
        <f>I467+J467</f>
        <v>10</v>
      </c>
      <c r="L467" s="19" t="n" hidden="false">
        <f>ROUND(H467*I467,2)</f>
        <v>60600</v>
      </c>
      <c r="M467" s="19" t="n" hidden="false">
        <v/>
      </c>
      <c r="N467" s="19" t="n" hidden="false">
        <f>L467+M467</f>
        <v>60600</v>
      </c>
    </row>
    <row r="468" customFormat="false" hidden="false" outlineLevel="0" collapsed="false">
      <c r="A468" s="18" t="inlineStr">
        <is>
          <t xml:space="preserve">1.1.1.2.1.1.3.13.3</t>
        </is>
      </c>
      <c r="B468" s="18" t="inlineStr">
        <is>
          <t xml:space="preserve"/>
        </is>
      </c>
      <c r="C468" s="22" t="inlineStr">
        <is>
          <t xml:space="preserve">Клипса с дюбелем саморезом для крепления гофротрубы_ / 32 мм</t>
        </is>
      </c>
      <c r="D468" s="7" t="inlineStr">
        <is>
          <t xml:space="preserve"/>
        </is>
      </c>
      <c r="E468" s="7" t="inlineStr">
        <is>
          <t xml:space="preserve"/>
        </is>
      </c>
      <c r="F468" s="7" t="inlineStr">
        <is>
          <t xml:space="preserve">ШТ</t>
        </is>
      </c>
      <c r="G468" s="7" t="inlineStr">
        <is>
          <t xml:space="preserve">2</t>
        </is>
      </c>
      <c r="H468" s="8" t="n">
        <v>2650</v>
      </c>
      <c r="I468" s="20" t="n" hidden="false">
        <v>10</v>
      </c>
      <c r="J468" s="19" t="n" hidden="false">
        <v/>
      </c>
      <c r="K468" s="19" t="n" hidden="false">
        <f>I468+J468</f>
        <v>10</v>
      </c>
      <c r="L468" s="19" t="n" hidden="false">
        <f>ROUND(H468*I468,2)</f>
        <v>26500</v>
      </c>
      <c r="M468" s="19" t="n" hidden="false">
        <v/>
      </c>
      <c r="N468" s="19" t="n" hidden="false">
        <f>L468+M468</f>
        <v>26500</v>
      </c>
    </row>
    <row r="469" customFormat="false" hidden="false" outlineLevel="0" collapsed="false">
      <c r="A469" s="18" t="inlineStr">
        <is>
          <t xml:space="preserve">1.1.1.2.1.1.3.13.4</t>
        </is>
      </c>
      <c r="B469" s="18" t="inlineStr">
        <is>
          <t xml:space="preserve"/>
        </is>
      </c>
      <c r="C469" s="22" t="inlineStr">
        <is>
          <t xml:space="preserve">Клипса с дюбелем саморезом для крепления гофротрубы_ / 40 мм</t>
        </is>
      </c>
      <c r="D469" s="7" t="inlineStr">
        <is>
          <t xml:space="preserve"/>
        </is>
      </c>
      <c r="E469" s="7" t="inlineStr">
        <is>
          <t xml:space="preserve"/>
        </is>
      </c>
      <c r="F469" s="7" t="inlineStr">
        <is>
          <t xml:space="preserve">ШТ</t>
        </is>
      </c>
      <c r="G469" s="7" t="inlineStr">
        <is>
          <t xml:space="preserve">2</t>
        </is>
      </c>
      <c r="H469" s="8" t="n">
        <v>19240</v>
      </c>
      <c r="I469" s="20" t="n" hidden="false">
        <v>10</v>
      </c>
      <c r="J469" s="19" t="n" hidden="false">
        <v/>
      </c>
      <c r="K469" s="19" t="n" hidden="false">
        <f>I469+J469</f>
        <v>10</v>
      </c>
      <c r="L469" s="19" t="n" hidden="false">
        <f>ROUND(H469*I469,2)</f>
        <v>192400</v>
      </c>
      <c r="M469" s="19" t="n" hidden="false">
        <v/>
      </c>
      <c r="N469" s="19" t="n" hidden="false">
        <f>L469+M469</f>
        <v>192400</v>
      </c>
    </row>
    <row r="470" customFormat="false" hidden="false" outlineLevel="0" collapsed="false">
      <c r="A470" s="18" t="inlineStr">
        <is>
          <t xml:space="preserve">1.1.1.2.1.1.3.14</t>
        </is>
      </c>
      <c r="B470" s="18" t="inlineStr">
        <is>
          <t xml:space="preserve"/>
        </is>
      </c>
      <c r="C470" s="18" t="inlineStr">
        <is>
          <t xml:space="preserve">Монтаж лотка электротехнического / перфорированного, неперфорированного</t>
        </is>
      </c>
      <c r="D470" s="7" t="inlineStr">
        <is>
          <t xml:space="preserve">С учетом дополнительных комплектующих.СМР предусматривает дополнительные комплектующие</t>
        </is>
      </c>
      <c r="E470" s="7" t="inlineStr">
        <is>
          <t xml:space="preserve"/>
        </is>
      </c>
      <c r="F470" s="7" t="inlineStr">
        <is>
          <t xml:space="preserve">ПОГ М</t>
        </is>
      </c>
      <c r="G470" s="7" t="inlineStr">
        <is>
          <t xml:space="preserve">1</t>
        </is>
      </c>
      <c r="H470" s="8" t="n">
        <v>700</v>
      </c>
      <c r="I470" s="19" t="n" hidden="false">
        <f>ROUND((L471+L472)/H470,2)</f>
        <v>1087.1</v>
      </c>
      <c r="J470" s="20" t="n" hidden="false">
        <v>2500</v>
      </c>
      <c r="K470" s="19" t="n" hidden="false">
        <f>I470+J470</f>
        <v>3587.1</v>
      </c>
      <c r="L470" s="19" t="n" hidden="false">
        <f>ROUND(H470*I470,2)</f>
        <v>760970</v>
      </c>
      <c r="M470" s="19" t="n" hidden="false">
        <f>ROUND(H470*J470,2)</f>
        <v>1750000</v>
      </c>
      <c r="N470" s="19" t="n" hidden="false">
        <f>L470+M470</f>
        <v>2510970</v>
      </c>
    </row>
    <row r="471" customFormat="false" hidden="false" outlineLevel="0" collapsed="false">
      <c r="A471" s="18" t="inlineStr">
        <is>
          <t xml:space="preserve">1.1.1.2.1.1.3.14.1</t>
        </is>
      </c>
      <c r="B471" s="18" t="inlineStr">
        <is>
          <t xml:space="preserve"/>
        </is>
      </c>
      <c r="C471" s="22" t="inlineStr">
        <is>
          <t xml:space="preserve">Лоток электротехнический перфорированный осн.400мм H=80мм</t>
        </is>
      </c>
      <c r="D471" s="7" t="inlineStr">
        <is>
          <t xml:space="preserve">Без учета дополнительных комплектующих
ДКС,Ostec</t>
        </is>
      </c>
      <c r="E471" s="7" t="inlineStr">
        <is>
          <t xml:space="preserve"/>
        </is>
      </c>
      <c r="F471" s="7" t="inlineStr">
        <is>
          <t xml:space="preserve">М</t>
        </is>
      </c>
      <c r="G471" s="7" t="inlineStr">
        <is>
          <t xml:space="preserve">1</t>
        </is>
      </c>
      <c r="H471" s="8" t="n">
        <v>700</v>
      </c>
      <c r="I471" s="23" t="n" hidden="false">
        <v>831.78</v>
      </c>
      <c r="J471" s="19" t="n" hidden="false">
        <v/>
      </c>
      <c r="K471" s="19" t="n" hidden="false">
        <f>I471+J471</f>
        <v>831.78</v>
      </c>
      <c r="L471" s="19" t="n" hidden="false">
        <f>ROUND(H471*I471,2)</f>
        <v>582246</v>
      </c>
      <c r="M471" s="19" t="n" hidden="false">
        <v/>
      </c>
      <c r="N471" s="19" t="n" hidden="false">
        <f>L471+M471</f>
        <v>582246</v>
      </c>
    </row>
    <row r="472" customFormat="false" hidden="false" outlineLevel="0" collapsed="false">
      <c r="A472" s="18" t="inlineStr">
        <is>
          <t xml:space="preserve">1.1.1.2.1.1.3.14.2</t>
        </is>
      </c>
      <c r="B472" s="18" t="inlineStr">
        <is>
          <t xml:space="preserve"/>
        </is>
      </c>
      <c r="C472" s="22" t="inlineStr">
        <is>
          <t xml:space="preserve">Крышка на лоток осн.400мм</t>
        </is>
      </c>
      <c r="D472" s="7" t="inlineStr">
        <is>
          <t xml:space="preserve">Без учета дополнительных комплектующих
ДКС,Ostec</t>
        </is>
      </c>
      <c r="E472" s="7" t="inlineStr">
        <is>
          <t xml:space="preserve"/>
        </is>
      </c>
      <c r="F472" s="7" t="inlineStr">
        <is>
          <t xml:space="preserve">М</t>
        </is>
      </c>
      <c r="G472" s="7" t="inlineStr">
        <is>
          <t xml:space="preserve">1</t>
        </is>
      </c>
      <c r="H472" s="8" t="n">
        <v>700</v>
      </c>
      <c r="I472" s="23" t="n" hidden="false">
        <v>255.32</v>
      </c>
      <c r="J472" s="19" t="n" hidden="false">
        <v/>
      </c>
      <c r="K472" s="19" t="n" hidden="false">
        <f>I472+J472</f>
        <v>255.32</v>
      </c>
      <c r="L472" s="19" t="n" hidden="false">
        <f>ROUND(H472*I472,2)</f>
        <v>178724</v>
      </c>
      <c r="M472" s="19" t="n" hidden="false">
        <v/>
      </c>
      <c r="N472" s="19" t="n" hidden="false">
        <f>L472+M472</f>
        <v>178724</v>
      </c>
    </row>
    <row r="473" customFormat="false" hidden="false" outlineLevel="0" collapsed="false">
      <c r="A473" s="18" t="inlineStr">
        <is>
          <t xml:space="preserve">1.1.1.2.1.1.3.15</t>
        </is>
      </c>
      <c r="B473" s="18" t="inlineStr">
        <is>
          <t xml:space="preserve"/>
        </is>
      </c>
      <c r="C473" s="18" t="inlineStr">
        <is>
          <t xml:space="preserve">Монтаж лотка электротехнического / лестничного</t>
        </is>
      </c>
      <c r="D473" s="7" t="inlineStr">
        <is>
          <t xml:space="preserve">С учетом дополнительных комплектующих.СМР предусматривает дополнительные комплектующие</t>
        </is>
      </c>
      <c r="E473" s="7" t="inlineStr">
        <is>
          <t xml:space="preserve"/>
        </is>
      </c>
      <c r="F473" s="7" t="inlineStr">
        <is>
          <t xml:space="preserve">ПОГ М</t>
        </is>
      </c>
      <c r="G473" s="7" t="inlineStr">
        <is>
          <t xml:space="preserve">1</t>
        </is>
      </c>
      <c r="H473" s="8" t="n">
        <v>150</v>
      </c>
      <c r="I473" s="19" t="n" hidden="false">
        <f>ROUND((L474)/H473,2)</f>
        <v>821</v>
      </c>
      <c r="J473" s="20" t="n" hidden="false">
        <v>2500</v>
      </c>
      <c r="K473" s="19" t="n" hidden="false">
        <f>I473+J473</f>
        <v>3321</v>
      </c>
      <c r="L473" s="19" t="n" hidden="false">
        <f>ROUND(H473*I473,2)</f>
        <v>123150</v>
      </c>
      <c r="M473" s="19" t="n" hidden="false">
        <f>ROUND(H473*J473,2)</f>
        <v>375000</v>
      </c>
      <c r="N473" s="19" t="n" hidden="false">
        <f>L473+M473</f>
        <v>498150</v>
      </c>
    </row>
    <row r="474" customFormat="false" hidden="false" outlineLevel="0" collapsed="false">
      <c r="A474" s="18" t="inlineStr">
        <is>
          <t xml:space="preserve">1.1.1.2.1.1.3.15.1</t>
        </is>
      </c>
      <c r="B474" s="18" t="inlineStr">
        <is>
          <t xml:space="preserve"/>
        </is>
      </c>
      <c r="C474" s="22" t="inlineStr">
        <is>
          <t xml:space="preserve">Лоток электротехнический лестничный осн.400мм H=80мм</t>
        </is>
      </c>
      <c r="D474" s="7" t="inlineStr">
        <is>
          <t xml:space="preserve">Без учета дополнительных комплектующих
ДКС,Ostec</t>
        </is>
      </c>
      <c r="E474" s="7" t="inlineStr">
        <is>
          <t xml:space="preserve"/>
        </is>
      </c>
      <c r="F474" s="7" t="inlineStr">
        <is>
          <t xml:space="preserve">М</t>
        </is>
      </c>
      <c r="G474" s="7" t="inlineStr">
        <is>
          <t xml:space="preserve">1</t>
        </is>
      </c>
      <c r="H474" s="8" t="n">
        <v>150</v>
      </c>
      <c r="I474" s="23" t="n" hidden="false">
        <v>821</v>
      </c>
      <c r="J474" s="19" t="n" hidden="false">
        <v/>
      </c>
      <c r="K474" s="19" t="n" hidden="false">
        <f>I474+J474</f>
        <v>821</v>
      </c>
      <c r="L474" s="19" t="n" hidden="false">
        <f>ROUND(H474*I474,2)</f>
        <v>123150</v>
      </c>
      <c r="M474" s="19" t="n" hidden="false">
        <v/>
      </c>
      <c r="N474" s="19" t="n" hidden="false">
        <f>L474+M474</f>
        <v>123150</v>
      </c>
    </row>
    <row r="475" customFormat="false" hidden="false" outlineLevel="0" collapsed="false">
      <c r="A475" s="14" t="inlineStr">
        <is>
          <t xml:space="preserve">1.1.1.2.1.1.4</t>
        </is>
      </c>
      <c r="B475" s="14" t="inlineStr">
        <is>
          <t xml:space="preserve"/>
        </is>
      </c>
      <c r="C475" s="14" t="inlineStr">
        <is>
          <t xml:space="preserve">Монтаж электроустановочных изделий</t>
        </is>
      </c>
      <c r="D475" s="6" t="inlineStr">
        <is>
          <t xml:space="preserve"/>
        </is>
      </c>
      <c r="E475" s="6" t="inlineStr">
        <is>
          <t xml:space="preserve"/>
        </is>
      </c>
      <c r="F475" s="6" t="inlineStr">
        <is>
          <t xml:space="preserve"/>
        </is>
      </c>
      <c r="G475" s="6" t="inlineStr">
        <is>
          <t xml:space="preserve"/>
        </is>
      </c>
      <c r="H475" s="15" t="n">
        <v/>
      </c>
      <c r="I475" s="16" t="n" hidden="false">
        <v/>
      </c>
      <c r="J475" s="16" t="n" hidden="false">
        <v/>
      </c>
      <c r="K475" s="16" t="n" hidden="false">
        <v/>
      </c>
      <c r="L475" s="16" t="n" hidden="false">
        <f>L476+L481+L485+L487+L490</f>
        <v>235852.41</v>
      </c>
      <c r="M475" s="16" t="n" hidden="false">
        <f>M476+M481+M485+M487+M490</f>
        <v>839860</v>
      </c>
      <c r="N475" s="16" t="n" hidden="false">
        <f>N476+N481+N485+N487+N490</f>
        <v>1075712.41</v>
      </c>
    </row>
    <row r="476" customFormat="false" hidden="false" outlineLevel="0" collapsed="false">
      <c r="A476" s="18" t="inlineStr">
        <is>
          <t xml:space="preserve">1.1.1.2.1.1.4.1</t>
        </is>
      </c>
      <c r="B476" s="18" t="inlineStr">
        <is>
          <t xml:space="preserve"/>
        </is>
      </c>
      <c r="C476" s="18" t="inlineStr">
        <is>
          <t xml:space="preserve">Монтаж электрических оконечных устройств / выключатель, переключатель</t>
        </is>
      </c>
      <c r="D476" s="7" t="inlineStr">
        <is>
          <t xml:space="preserve"/>
        </is>
      </c>
      <c r="E476" s="7" t="inlineStr">
        <is>
          <t xml:space="preserve">Выгружается из БО по объектам BIM-КЦ</t>
        </is>
      </c>
      <c r="F476" s="7" t="inlineStr">
        <is>
          <t xml:space="preserve">ШТ</t>
        </is>
      </c>
      <c r="G476" s="7" t="inlineStr">
        <is>
          <t xml:space="preserve">1</t>
        </is>
      </c>
      <c r="H476" s="8" t="n">
        <v>177</v>
      </c>
      <c r="I476" s="19" t="n" hidden="false">
        <f>ROUND((L477+L478+L479+L480)/H476,2)</f>
        <v>144.64</v>
      </c>
      <c r="J476" s="20" t="n" hidden="false">
        <v>950</v>
      </c>
      <c r="K476" s="19" t="n" hidden="false">
        <f>I476+J476</f>
        <v>1094.64</v>
      </c>
      <c r="L476" s="19" t="n" hidden="false">
        <f>ROUND(H476*I476,2)</f>
        <v>25601.28</v>
      </c>
      <c r="M476" s="19" t="n" hidden="false">
        <f>ROUND(H476*J476,2)</f>
        <v>168150</v>
      </c>
      <c r="N476" s="19" t="n" hidden="false">
        <f>L476+M476</f>
        <v>193751.28</v>
      </c>
    </row>
    <row r="477" customFormat="false" hidden="false" outlineLevel="0" collapsed="false">
      <c r="A477" s="18" t="inlineStr">
        <is>
          <t xml:space="preserve">1.1.1.2.1.1.4.1.1</t>
        </is>
      </c>
      <c r="B477" s="18" t="inlineStr">
        <is>
          <t xml:space="preserve"/>
        </is>
      </c>
      <c r="C477" s="22" t="inlineStr">
        <is>
          <t xml:space="preserve">Рамка Schneider Electric Glossa_ / белый / 1 пост / GSL000101</t>
        </is>
      </c>
      <c r="D477" s="7" t="inlineStr">
        <is>
          <t xml:space="preserve">Рамка 1 постовая - пластиковая LK60, цвет Белый</t>
        </is>
      </c>
      <c r="E477" s="7" t="inlineStr">
        <is>
          <t xml:space="preserve"/>
        </is>
      </c>
      <c r="F477" s="7" t="inlineStr">
        <is>
          <t xml:space="preserve">ШТ</t>
        </is>
      </c>
      <c r="G477" s="7" t="inlineStr">
        <is>
          <t xml:space="preserve">1</t>
        </is>
      </c>
      <c r="H477" s="8" t="n">
        <v>177</v>
      </c>
      <c r="I477" s="23" t="n" hidden="false">
        <v>10.66</v>
      </c>
      <c r="J477" s="19" t="n" hidden="false">
        <v/>
      </c>
      <c r="K477" s="19" t="n" hidden="false">
        <f>I477+J477</f>
        <v>10.66</v>
      </c>
      <c r="L477" s="19" t="n" hidden="false">
        <f>ROUND(H477*I477,2)</f>
        <v>1886.82</v>
      </c>
      <c r="M477" s="19" t="n" hidden="false">
        <v/>
      </c>
      <c r="N477" s="19" t="n" hidden="false">
        <f>L477+M477</f>
        <v>1886.82</v>
      </c>
    </row>
    <row r="478" customFormat="false" hidden="false" outlineLevel="0" collapsed="false">
      <c r="A478" s="18" t="inlineStr">
        <is>
          <t xml:space="preserve">1.1.1.2.1.1.4.1.2</t>
        </is>
      </c>
      <c r="B478" s="18" t="inlineStr">
        <is>
          <t xml:space="preserve"/>
        </is>
      </c>
      <c r="C478" s="22" t="inlineStr">
        <is>
          <t xml:space="preserve">Переключатель_ / проходной/одноклавишный/открытой установки / 10А, 220В, IP20</t>
        </is>
      </c>
      <c r="D478" s="7" t="inlineStr">
        <is>
          <t xml:space="preserve">Переключатель проходной одноклавишный скрытой установки, 10А, 250В,
IP20 белый</t>
        </is>
      </c>
      <c r="E478" s="7" t="inlineStr">
        <is>
          <t xml:space="preserve"/>
        </is>
      </c>
      <c r="F478" s="7" t="inlineStr">
        <is>
          <t xml:space="preserve">ШТ</t>
        </is>
      </c>
      <c r="G478" s="7" t="inlineStr">
        <is>
          <t xml:space="preserve">1</t>
        </is>
      </c>
      <c r="H478" s="8" t="n">
        <v>14</v>
      </c>
      <c r="I478" s="20" t="n" hidden="false">
        <v>277</v>
      </c>
      <c r="J478" s="19" t="n" hidden="false">
        <v/>
      </c>
      <c r="K478" s="19" t="n" hidden="false">
        <f>I478+J478</f>
        <v>277</v>
      </c>
      <c r="L478" s="19" t="n" hidden="false">
        <f>ROUND(H478*I478,2)</f>
        <v>3878</v>
      </c>
      <c r="M478" s="19" t="n" hidden="false">
        <v/>
      </c>
      <c r="N478" s="19" t="n" hidden="false">
        <f>L478+M478</f>
        <v>3878</v>
      </c>
    </row>
    <row r="479" customFormat="false" hidden="false" outlineLevel="0" collapsed="false">
      <c r="A479" s="18" t="inlineStr">
        <is>
          <t xml:space="preserve">1.1.1.2.1.1.4.1.3</t>
        </is>
      </c>
      <c r="B479" s="18" t="inlineStr">
        <is>
          <t xml:space="preserve"/>
        </is>
      </c>
      <c r="C479" s="22" t="inlineStr">
        <is>
          <t xml:space="preserve">Выключатель Одноклавишный Скрытый 10А 220...250В IP20 Белый</t>
        </is>
      </c>
      <c r="D479" s="7" t="inlineStr">
        <is>
          <t xml:space="preserve">Выключатель одноклавишный, одинарный, 250В, 16А, IP20, скрытый монтаж</t>
        </is>
      </c>
      <c r="E479" s="7" t="inlineStr">
        <is>
          <t xml:space="preserve"/>
        </is>
      </c>
      <c r="F479" s="7" t="inlineStr">
        <is>
          <t xml:space="preserve">ШТ</t>
        </is>
      </c>
      <c r="G479" s="7" t="inlineStr">
        <is>
          <t xml:space="preserve">1</t>
        </is>
      </c>
      <c r="H479" s="8" t="n">
        <v>117</v>
      </c>
      <c r="I479" s="23" t="n" hidden="false">
        <v>81.86</v>
      </c>
      <c r="J479" s="19" t="n" hidden="false">
        <v/>
      </c>
      <c r="K479" s="19" t="n" hidden="false">
        <f>I479+J479</f>
        <v>81.86</v>
      </c>
      <c r="L479" s="19" t="n" hidden="false">
        <f>ROUND(H479*I479,2)</f>
        <v>9577.62</v>
      </c>
      <c r="M479" s="19" t="n" hidden="false">
        <v/>
      </c>
      <c r="N479" s="19" t="n" hidden="false">
        <f>L479+M479</f>
        <v>9577.62</v>
      </c>
    </row>
    <row r="480" customFormat="false" hidden="false" outlineLevel="0" collapsed="false">
      <c r="A480" s="18" t="inlineStr">
        <is>
          <t xml:space="preserve">1.1.1.2.1.1.4.1.4</t>
        </is>
      </c>
      <c r="B480" s="18" t="inlineStr">
        <is>
          <t xml:space="preserve"/>
        </is>
      </c>
      <c r="C480" s="22" t="inlineStr">
        <is>
          <t xml:space="preserve">Выключатель Двухклавишный Скрытый 10А 220...250В IP20 Белый</t>
        </is>
      </c>
      <c r="D480" s="7" t="inlineStr">
        <is>
          <t xml:space="preserve">Выключатель двухклавишный, 250В, 16А, IP20, скрытый монтаж</t>
        </is>
      </c>
      <c r="E480" s="7" t="inlineStr">
        <is>
          <t xml:space="preserve"/>
        </is>
      </c>
      <c r="F480" s="7" t="inlineStr">
        <is>
          <t xml:space="preserve">ШТ</t>
        </is>
      </c>
      <c r="G480" s="7" t="inlineStr">
        <is>
          <t xml:space="preserve">1</t>
        </is>
      </c>
      <c r="H480" s="8" t="n">
        <v>46</v>
      </c>
      <c r="I480" s="20" t="n" hidden="false">
        <v>223</v>
      </c>
      <c r="J480" s="19" t="n" hidden="false">
        <v/>
      </c>
      <c r="K480" s="19" t="n" hidden="false">
        <f>I480+J480</f>
        <v>223</v>
      </c>
      <c r="L480" s="19" t="n" hidden="false">
        <f>ROUND(H480*I480,2)</f>
        <v>10258</v>
      </c>
      <c r="M480" s="19" t="n" hidden="false">
        <v/>
      </c>
      <c r="N480" s="19" t="n" hidden="false">
        <f>L480+M480</f>
        <v>10258</v>
      </c>
    </row>
    <row r="481" customFormat="false" hidden="false" outlineLevel="0" collapsed="false">
      <c r="A481" s="18" t="inlineStr">
        <is>
          <t xml:space="preserve">1.1.1.2.1.1.4.2</t>
        </is>
      </c>
      <c r="B481" s="18" t="inlineStr">
        <is>
          <t xml:space="preserve"/>
        </is>
      </c>
      <c r="C481" s="18" t="inlineStr">
        <is>
          <t xml:space="preserve">Монтаж электрических оконечных устройств / розетка</t>
        </is>
      </c>
      <c r="D481" s="7" t="inlineStr">
        <is>
          <t xml:space="preserve"/>
        </is>
      </c>
      <c r="E481" s="7" t="inlineStr">
        <is>
          <t xml:space="preserve">Выгружается из БО по объектам BIM-КЦ</t>
        </is>
      </c>
      <c r="F481" s="7" t="inlineStr">
        <is>
          <t xml:space="preserve">ШТ</t>
        </is>
      </c>
      <c r="G481" s="7" t="inlineStr">
        <is>
          <t xml:space="preserve">1</t>
        </is>
      </c>
      <c r="H481" s="8" t="n">
        <v>313</v>
      </c>
      <c r="I481" s="19" t="n" hidden="false">
        <f>ROUND((L482+L483+L484)/H481,2)</f>
        <v>370.51</v>
      </c>
      <c r="J481" s="20" t="n" hidden="false">
        <v>950</v>
      </c>
      <c r="K481" s="19" t="n" hidden="false">
        <f>I481+J481</f>
        <v>1320.51</v>
      </c>
      <c r="L481" s="19" t="n" hidden="false">
        <f>ROUND(H481*I481,2)</f>
        <v>115969.63</v>
      </c>
      <c r="M481" s="19" t="n" hidden="false">
        <f>ROUND(H481*J481,2)</f>
        <v>297350</v>
      </c>
      <c r="N481" s="19" t="n" hidden="false">
        <f>L481+M481</f>
        <v>413319.63</v>
      </c>
    </row>
    <row r="482" customFormat="false" hidden="false" outlineLevel="0" collapsed="false">
      <c r="A482" s="18" t="inlineStr">
        <is>
          <t xml:space="preserve">1.1.1.2.1.1.4.2.1</t>
        </is>
      </c>
      <c r="B482" s="18" t="inlineStr">
        <is>
          <t xml:space="preserve"/>
        </is>
      </c>
      <c r="C482" s="22" t="inlineStr">
        <is>
          <t xml:space="preserve">Розетка Открытая 1п 2P+PE 16А IP20 220...250В з/к з/ш Белый</t>
        </is>
      </c>
      <c r="D482" s="7" t="inlineStr">
        <is>
          <t xml:space="preserve">Розетка Скрытая 1п 2P+E 16А IP20 220...250В з/к з/ш Белый EWR16-028-90</t>
        </is>
      </c>
      <c r="E482" s="7" t="inlineStr">
        <is>
          <t xml:space="preserve"/>
        </is>
      </c>
      <c r="F482" s="7" t="inlineStr">
        <is>
          <t xml:space="preserve">ШТ</t>
        </is>
      </c>
      <c r="G482" s="7" t="inlineStr">
        <is>
          <t xml:space="preserve">1</t>
        </is>
      </c>
      <c r="H482" s="8" t="n">
        <v>313</v>
      </c>
      <c r="I482" s="20" t="n" hidden="false">
        <v>361</v>
      </c>
      <c r="J482" s="19" t="n" hidden="false">
        <v/>
      </c>
      <c r="K482" s="19" t="n" hidden="false">
        <f>I482+J482</f>
        <v>361</v>
      </c>
      <c r="L482" s="19" t="n" hidden="false">
        <f>ROUND(H482*I482,2)</f>
        <v>112993</v>
      </c>
      <c r="M482" s="19" t="n" hidden="false">
        <v/>
      </c>
      <c r="N482" s="19" t="n" hidden="false">
        <f>L482+M482</f>
        <v>112993</v>
      </c>
    </row>
    <row r="483" customFormat="false" hidden="false" outlineLevel="0" collapsed="false">
      <c r="A483" s="18" t="inlineStr">
        <is>
          <t xml:space="preserve">1.1.1.2.1.1.4.2.2</t>
        </is>
      </c>
      <c r="B483" s="18" t="inlineStr">
        <is>
          <t xml:space="preserve"/>
        </is>
      </c>
      <c r="C483" s="22" t="inlineStr">
        <is>
          <t xml:space="preserve">Рамка Schneider Electric Glossa_ / белый / 2 поста / GSL000102</t>
        </is>
      </c>
      <c r="D483" s="7" t="inlineStr">
        <is>
          <t xml:space="preserve">EWM-G-302-10</t>
        </is>
      </c>
      <c r="E483" s="7" t="inlineStr">
        <is>
          <t xml:space="preserve"/>
        </is>
      </c>
      <c r="F483" s="7" t="inlineStr">
        <is>
          <t xml:space="preserve">ШТ</t>
        </is>
      </c>
      <c r="G483" s="7" t="inlineStr">
        <is>
          <t xml:space="preserve">1</t>
        </is>
      </c>
      <c r="H483" s="8" t="n">
        <v>82</v>
      </c>
      <c r="I483" s="23" t="n" hidden="false">
        <v>16.93</v>
      </c>
      <c r="J483" s="19" t="n" hidden="false">
        <v/>
      </c>
      <c r="K483" s="19" t="n" hidden="false">
        <f>I483+J483</f>
        <v>16.93</v>
      </c>
      <c r="L483" s="19" t="n" hidden="false">
        <f>ROUND(H483*I483,2)</f>
        <v>1388.26</v>
      </c>
      <c r="M483" s="19" t="n" hidden="false">
        <v/>
      </c>
      <c r="N483" s="19" t="n" hidden="false">
        <f>L483+M483</f>
        <v>1388.26</v>
      </c>
    </row>
    <row r="484" customFormat="false" hidden="false" outlineLevel="0" collapsed="false">
      <c r="A484" s="18" t="inlineStr">
        <is>
          <t xml:space="preserve">1.1.1.2.1.1.4.2.3</t>
        </is>
      </c>
      <c r="B484" s="18" t="inlineStr">
        <is>
          <t xml:space="preserve"/>
        </is>
      </c>
      <c r="C484" s="22" t="inlineStr">
        <is>
          <t xml:space="preserve">Рамка Schneider Electric Glossa_ / белый / 1 пост / GSL000101</t>
        </is>
      </c>
      <c r="D484" s="7" t="inlineStr">
        <is>
          <t xml:space="preserve">EWM-G-301-10</t>
        </is>
      </c>
      <c r="E484" s="7" t="inlineStr">
        <is>
          <t xml:space="preserve"/>
        </is>
      </c>
      <c r="F484" s="7" t="inlineStr">
        <is>
          <t xml:space="preserve">ШТ</t>
        </is>
      </c>
      <c r="G484" s="7" t="inlineStr">
        <is>
          <t xml:space="preserve">1</t>
        </is>
      </c>
      <c r="H484" s="8" t="n">
        <v>149</v>
      </c>
      <c r="I484" s="23" t="n" hidden="false">
        <v>10.66</v>
      </c>
      <c r="J484" s="19" t="n" hidden="false">
        <v/>
      </c>
      <c r="K484" s="19" t="n" hidden="false">
        <f>I484+J484</f>
        <v>10.66</v>
      </c>
      <c r="L484" s="19" t="n" hidden="false">
        <f>ROUND(H484*I484,2)</f>
        <v>1588.34</v>
      </c>
      <c r="M484" s="19" t="n" hidden="false">
        <v/>
      </c>
      <c r="N484" s="19" t="n" hidden="false">
        <f>L484+M484</f>
        <v>1588.34</v>
      </c>
    </row>
    <row r="485" customFormat="false" hidden="false" outlineLevel="0" collapsed="false">
      <c r="A485" s="18" t="inlineStr">
        <is>
          <t xml:space="preserve">1.1.1.2.1.1.4.3</t>
        </is>
      </c>
      <c r="B485" s="18" t="inlineStr">
        <is>
          <t xml:space="preserve"/>
        </is>
      </c>
      <c r="C485" s="18" t="inlineStr">
        <is>
          <t xml:space="preserve">Монтаж коробки распределительной, распаячной</t>
        </is>
      </c>
      <c r="D485" s="7" t="inlineStr">
        <is>
          <t xml:space="preserve"/>
        </is>
      </c>
      <c r="E485" s="7" t="inlineStr">
        <is>
          <t xml:space="preserve">Выгружается из БО по объектам BIM-КЦ</t>
        </is>
      </c>
      <c r="F485" s="7" t="inlineStr">
        <is>
          <t xml:space="preserve">ШТ</t>
        </is>
      </c>
      <c r="G485" s="7" t="inlineStr">
        <is>
          <t xml:space="preserve">1</t>
        </is>
      </c>
      <c r="H485" s="8" t="n">
        <v>261</v>
      </c>
      <c r="I485" s="19" t="n" hidden="false">
        <f>ROUND((L486)/H485,2)</f>
        <v>32</v>
      </c>
      <c r="J485" s="20" t="n" hidden="false">
        <v>980</v>
      </c>
      <c r="K485" s="19" t="n" hidden="false">
        <f>I485+J485</f>
        <v>1012</v>
      </c>
      <c r="L485" s="19" t="n" hidden="false">
        <f>ROUND(H485*I485,2)</f>
        <v>8352</v>
      </c>
      <c r="M485" s="19" t="n" hidden="false">
        <f>ROUND(H485*J485,2)</f>
        <v>255780</v>
      </c>
      <c r="N485" s="19" t="n" hidden="false">
        <f>L485+M485</f>
        <v>264132</v>
      </c>
    </row>
    <row r="486" customFormat="false" hidden="false" outlineLevel="0" collapsed="false">
      <c r="A486" s="18" t="inlineStr">
        <is>
          <t xml:space="preserve">1.1.1.2.1.1.4.3.1</t>
        </is>
      </c>
      <c r="B486" s="18" t="inlineStr">
        <is>
          <t xml:space="preserve"/>
        </is>
      </c>
      <c r="C486" s="22" t="inlineStr">
        <is>
          <t xml:space="preserve">Коробка распаячная_ / Круглая / 80х40 / КМ41004 (UKT01-080-040-000)</t>
        </is>
      </c>
      <c r="D486" s="7" t="inlineStr">
        <is>
          <t xml:space="preserve">UKT10-065-040-000</t>
        </is>
      </c>
      <c r="E486" s="7" t="inlineStr">
        <is>
          <t xml:space="preserve"/>
        </is>
      </c>
      <c r="F486" s="7" t="inlineStr">
        <is>
          <t xml:space="preserve">ШТ</t>
        </is>
      </c>
      <c r="G486" s="7" t="inlineStr">
        <is>
          <t xml:space="preserve">1</t>
        </is>
      </c>
      <c r="H486" s="8" t="n">
        <v>261</v>
      </c>
      <c r="I486" s="20" t="n" hidden="false">
        <v>32</v>
      </c>
      <c r="J486" s="19" t="n" hidden="false">
        <v/>
      </c>
      <c r="K486" s="19" t="n" hidden="false">
        <f>I486+J486</f>
        <v>32</v>
      </c>
      <c r="L486" s="19" t="n" hidden="false">
        <f>ROUND(H486*I486,2)</f>
        <v>8352</v>
      </c>
      <c r="M486" s="19" t="n" hidden="false">
        <v/>
      </c>
      <c r="N486" s="19" t="n" hidden="false">
        <f>L486+M486</f>
        <v>8352</v>
      </c>
    </row>
    <row r="487" customFormat="false" hidden="false" outlineLevel="0" collapsed="false">
      <c r="A487" s="18" t="inlineStr">
        <is>
          <t xml:space="preserve">1.1.1.2.1.1.4.4</t>
        </is>
      </c>
      <c r="B487" s="18" t="inlineStr">
        <is>
          <t xml:space="preserve"/>
        </is>
      </c>
      <c r="C487" s="18" t="inlineStr">
        <is>
          <t xml:space="preserve">Монтаж подрозетников, установочных, монтажных коробок в подготовленные отверстия / в ЖБИ, ПГП, газобетон, акотек</t>
        </is>
      </c>
      <c r="D487" s="7" t="inlineStr">
        <is>
          <t xml:space="preserve"/>
        </is>
      </c>
      <c r="E487" s="7" t="inlineStr">
        <is>
          <t xml:space="preserve">Выгружается из БО по объектам BIM-КЦ</t>
        </is>
      </c>
      <c r="F487" s="7" t="inlineStr">
        <is>
          <t xml:space="preserve">ШТ</t>
        </is>
      </c>
      <c r="G487" s="7" t="inlineStr">
        <is>
          <t xml:space="preserve">1</t>
        </is>
      </c>
      <c r="H487" s="8" t="n">
        <v>490</v>
      </c>
      <c r="I487" s="19" t="n" hidden="false">
        <f>ROUND((L488+L489)/H487,2)</f>
        <v>165.35</v>
      </c>
      <c r="J487" s="20" t="n" hidden="false">
        <v>230</v>
      </c>
      <c r="K487" s="19" t="n" hidden="false">
        <f>I487+J487</f>
        <v>395.35</v>
      </c>
      <c r="L487" s="19" t="n" hidden="false">
        <f>ROUND(H487*I487,2)</f>
        <v>81021.5</v>
      </c>
      <c r="M487" s="19" t="n" hidden="false">
        <f>ROUND(H487*J487,2)</f>
        <v>112700</v>
      </c>
      <c r="N487" s="19" t="n" hidden="false">
        <f>L487+M487</f>
        <v>193721.5</v>
      </c>
    </row>
    <row r="488" customFormat="false" hidden="false" outlineLevel="0" collapsed="false">
      <c r="A488" s="18" t="inlineStr">
        <is>
          <t xml:space="preserve">1.1.1.2.1.1.4.4.1</t>
        </is>
      </c>
      <c r="B488" s="18" t="inlineStr">
        <is>
          <t xml:space="preserve"/>
        </is>
      </c>
      <c r="C488" s="22" t="inlineStr">
        <is>
          <t xml:space="preserve">Смесь штукатурная гипсовая_</t>
        </is>
      </c>
      <c r="D488" s="7" t="inlineStr">
        <is>
          <t xml:space="preserve"/>
        </is>
      </c>
      <c r="E488" s="7" t="inlineStr">
        <is>
          <t xml:space="preserve"/>
        </is>
      </c>
      <c r="F488" s="7" t="inlineStr">
        <is>
          <t xml:space="preserve">КГ</t>
        </is>
      </c>
      <c r="G488" s="7" t="inlineStr">
        <is>
          <t xml:space="preserve">0.3</t>
        </is>
      </c>
      <c r="H488" s="8" t="n">
        <v>44.1</v>
      </c>
      <c r="I488" s="20" t="n" hidden="false">
        <v>15</v>
      </c>
      <c r="J488" s="19" t="n" hidden="false">
        <v/>
      </c>
      <c r="K488" s="19" t="n" hidden="false">
        <f>I488+J488</f>
        <v>15</v>
      </c>
      <c r="L488" s="19" t="n" hidden="false">
        <f>ROUND(H488*I488,2)</f>
        <v>661.5</v>
      </c>
      <c r="M488" s="19" t="n" hidden="false">
        <v/>
      </c>
      <c r="N488" s="19" t="n" hidden="false">
        <f>L488+M488</f>
        <v>661.5</v>
      </c>
    </row>
    <row r="489" customFormat="false" hidden="false" outlineLevel="0" collapsed="false">
      <c r="A489" s="18" t="inlineStr">
        <is>
          <t xml:space="preserve">1.1.1.2.1.1.4.4.2</t>
        </is>
      </c>
      <c r="B489" s="18" t="inlineStr">
        <is>
          <t xml:space="preserve"/>
        </is>
      </c>
      <c r="C489" s="22" t="inlineStr">
        <is>
          <t xml:space="preserve">Коробка установочная круглая D=68мм h=40мм IP20 пластик тип установки скрытый для твердых стен б/крышки б/вводов</t>
        </is>
      </c>
      <c r="D489" s="7" t="inlineStr">
        <is>
          <t xml:space="preserve"/>
        </is>
      </c>
      <c r="E489" s="7" t="inlineStr">
        <is>
          <t xml:space="preserve"/>
        </is>
      </c>
      <c r="F489" s="7" t="inlineStr">
        <is>
          <t xml:space="preserve">ШТ</t>
        </is>
      </c>
      <c r="G489" s="7" t="inlineStr">
        <is>
          <t xml:space="preserve">1</t>
        </is>
      </c>
      <c r="H489" s="8" t="n">
        <v>490</v>
      </c>
      <c r="I489" s="20" t="n" hidden="false">
        <v>164</v>
      </c>
      <c r="J489" s="19" t="n" hidden="false">
        <v/>
      </c>
      <c r="K489" s="19" t="n" hidden="false">
        <f>I489+J489</f>
        <v>164</v>
      </c>
      <c r="L489" s="19" t="n" hidden="false">
        <f>ROUND(H489*I489,2)</f>
        <v>80360</v>
      </c>
      <c r="M489" s="19" t="n" hidden="false">
        <v/>
      </c>
      <c r="N489" s="19" t="n" hidden="false">
        <f>L489+M489</f>
        <v>80360</v>
      </c>
    </row>
    <row r="490" customFormat="false" hidden="false" outlineLevel="0" collapsed="false">
      <c r="A490" s="18" t="inlineStr">
        <is>
          <t xml:space="preserve">1.1.1.2.1.1.4.5</t>
        </is>
      </c>
      <c r="B490" s="18" t="inlineStr">
        <is>
          <t xml:space="preserve"/>
        </is>
      </c>
      <c r="C490" s="18" t="inlineStr">
        <is>
          <t xml:space="preserve">Монтаж поста, блока управления</t>
        </is>
      </c>
      <c r="D490" s="7" t="inlineStr">
        <is>
          <t xml:space="preserve"/>
        </is>
      </c>
      <c r="E490" s="7" t="inlineStr">
        <is>
          <t xml:space="preserve"/>
        </is>
      </c>
      <c r="F490" s="7" t="inlineStr">
        <is>
          <t xml:space="preserve">ШТ</t>
        </is>
      </c>
      <c r="G490" s="7" t="inlineStr">
        <is>
          <t xml:space="preserve">1</t>
        </is>
      </c>
      <c r="H490" s="8" t="n">
        <v>6</v>
      </c>
      <c r="I490" s="19" t="n" hidden="false">
        <f>ROUND((L491+L492)/H490,2)</f>
        <v>818</v>
      </c>
      <c r="J490" s="20" t="n" hidden="false">
        <v>980</v>
      </c>
      <c r="K490" s="19" t="n" hidden="false">
        <f>I490+J490</f>
        <v>1798</v>
      </c>
      <c r="L490" s="19" t="n" hidden="false">
        <f>ROUND(H490*I490,2)</f>
        <v>4908</v>
      </c>
      <c r="M490" s="19" t="n" hidden="false">
        <f>ROUND(H490*J490,2)</f>
        <v>5880</v>
      </c>
      <c r="N490" s="19" t="n" hidden="false">
        <f>L490+M490</f>
        <v>10788</v>
      </c>
    </row>
    <row r="491" customFormat="false" hidden="false" outlineLevel="0" collapsed="false">
      <c r="A491" s="18" t="inlineStr">
        <is>
          <t xml:space="preserve">1.1.1.2.1.1.4.5.1</t>
        </is>
      </c>
      <c r="B491" s="18" t="inlineStr">
        <is>
          <t xml:space="preserve"/>
        </is>
      </c>
      <c r="C491" s="22" t="inlineStr">
        <is>
          <t xml:space="preserve">Кнопка управления_ / IEK /  BBG50-LAY5-K04</t>
        </is>
      </c>
      <c r="D491" s="7" t="inlineStr">
        <is>
          <t xml:space="preserve"/>
        </is>
      </c>
      <c r="E491" s="7" t="inlineStr">
        <is>
          <t xml:space="preserve"/>
        </is>
      </c>
      <c r="F491" s="7" t="inlineStr">
        <is>
          <t xml:space="preserve">ШТ</t>
        </is>
      </c>
      <c r="G491" s="7" t="inlineStr">
        <is>
          <t xml:space="preserve">1</t>
        </is>
      </c>
      <c r="H491" s="8" t="n">
        <v>6</v>
      </c>
      <c r="I491" s="20" t="n" hidden="false">
        <v>654</v>
      </c>
      <c r="J491" s="19" t="n" hidden="false">
        <v/>
      </c>
      <c r="K491" s="19" t="n" hidden="false">
        <f>I491+J491</f>
        <v>654</v>
      </c>
      <c r="L491" s="19" t="n" hidden="false">
        <f>ROUND(H491*I491,2)</f>
        <v>3924</v>
      </c>
      <c r="M491" s="19" t="n" hidden="false">
        <v/>
      </c>
      <c r="N491" s="19" t="n" hidden="false">
        <f>L491+M491</f>
        <v>3924</v>
      </c>
    </row>
    <row r="492" customFormat="false" hidden="false" outlineLevel="0" collapsed="false">
      <c r="A492" s="18" t="inlineStr">
        <is>
          <t xml:space="preserve">1.1.1.2.1.1.4.5.2</t>
        </is>
      </c>
      <c r="B492" s="18" t="inlineStr">
        <is>
          <t xml:space="preserve"/>
        </is>
      </c>
      <c r="C492" s="22" t="inlineStr">
        <is>
          <t xml:space="preserve">Корпус поста кнопочного_ / 1 мес BKP10-1K01 IEK</t>
        </is>
      </c>
      <c r="D492" s="7" t="inlineStr">
        <is>
          <t xml:space="preserve">BKP10-1-K01</t>
        </is>
      </c>
      <c r="E492" s="7" t="inlineStr">
        <is>
          <t xml:space="preserve"/>
        </is>
      </c>
      <c r="F492" s="7" t="inlineStr">
        <is>
          <t xml:space="preserve">ШТ</t>
        </is>
      </c>
      <c r="G492" s="7" t="inlineStr">
        <is>
          <t xml:space="preserve">1</t>
        </is>
      </c>
      <c r="H492" s="8" t="n">
        <v>6</v>
      </c>
      <c r="I492" s="20" t="n" hidden="false">
        <v>164</v>
      </c>
      <c r="J492" s="19" t="n" hidden="false">
        <v/>
      </c>
      <c r="K492" s="19" t="n" hidden="false">
        <f>I492+J492</f>
        <v>164</v>
      </c>
      <c r="L492" s="19" t="n" hidden="false">
        <f>ROUND(H492*I492,2)</f>
        <v>984</v>
      </c>
      <c r="M492" s="19" t="n" hidden="false">
        <v/>
      </c>
      <c r="N492" s="19" t="n" hidden="false">
        <f>L492+M492</f>
        <v>984</v>
      </c>
    </row>
    <row r="493" customFormat="false" hidden="false" outlineLevel="0" collapsed="false">
      <c r="A493" s="14" t="inlineStr">
        <is>
          <t xml:space="preserve">1.1.1.2.1.1.5</t>
        </is>
      </c>
      <c r="B493" s="14" t="inlineStr">
        <is>
          <t xml:space="preserve"/>
        </is>
      </c>
      <c r="C493" s="14" t="inlineStr">
        <is>
          <t xml:space="preserve">Монтаж светотехнического оборудования</t>
        </is>
      </c>
      <c r="D493" s="6" t="inlineStr">
        <is>
          <t xml:space="preserve"/>
        </is>
      </c>
      <c r="E493" s="6" t="inlineStr">
        <is>
          <t xml:space="preserve"/>
        </is>
      </c>
      <c r="F493" s="6" t="inlineStr">
        <is>
          <t xml:space="preserve"/>
        </is>
      </c>
      <c r="G493" s="6" t="inlineStr">
        <is>
          <t xml:space="preserve"/>
        </is>
      </c>
      <c r="H493" s="15" t="n">
        <v/>
      </c>
      <c r="I493" s="16" t="n" hidden="false">
        <v/>
      </c>
      <c r="J493" s="16" t="n" hidden="false">
        <v/>
      </c>
      <c r="K493" s="16" t="n" hidden="false">
        <v/>
      </c>
      <c r="L493" s="16" t="n" hidden="false">
        <f>L494+L500+L503</f>
        <v>6870553.2</v>
      </c>
      <c r="M493" s="16" t="n" hidden="false">
        <f>M494+M500+M503</f>
        <v>2298000</v>
      </c>
      <c r="N493" s="16" t="n" hidden="false">
        <f>N494+N500+N503</f>
        <v>9168553.2</v>
      </c>
    </row>
    <row r="494" customFormat="false" hidden="false" outlineLevel="0" collapsed="false">
      <c r="A494" s="18" t="inlineStr">
        <is>
          <t xml:space="preserve">1.1.1.2.1.1.5.1</t>
        </is>
      </c>
      <c r="B494" s="18" t="inlineStr">
        <is>
          <t xml:space="preserve"/>
        </is>
      </c>
      <c r="C494" s="18" t="inlineStr">
        <is>
          <t xml:space="preserve">Монтаж светильника / накладной</t>
        </is>
      </c>
      <c r="D494" s="7" t="inlineStr">
        <is>
          <t xml:space="preserve"/>
        </is>
      </c>
      <c r="E494" s="7" t="inlineStr">
        <is>
          <t xml:space="preserve">Выгружается из БО по объектам BIM-КЦ</t>
        </is>
      </c>
      <c r="F494" s="7" t="inlineStr">
        <is>
          <t xml:space="preserve">ШТ</t>
        </is>
      </c>
      <c r="G494" s="7" t="inlineStr">
        <is>
          <t xml:space="preserve">1</t>
        </is>
      </c>
      <c r="H494" s="8" t="n">
        <v>600</v>
      </c>
      <c r="I494" s="19" t="n" hidden="false">
        <f>ROUND((L495+L496+L497+L498+L499)/H494,2)</f>
        <v>8887.05</v>
      </c>
      <c r="J494" s="20" t="n" hidden="false">
        <v>2300</v>
      </c>
      <c r="K494" s="19" t="n" hidden="false">
        <f>I494+J494</f>
        <v>11187.05</v>
      </c>
      <c r="L494" s="19" t="n" hidden="false">
        <f>ROUND(H494*I494,2)</f>
        <v>5332230</v>
      </c>
      <c r="M494" s="19" t="n" hidden="false">
        <f>ROUND(H494*J494,2)</f>
        <v>1380000</v>
      </c>
      <c r="N494" s="19" t="n" hidden="false">
        <f>L494+M494</f>
        <v>6712230</v>
      </c>
    </row>
    <row r="495" customFormat="false" hidden="false" outlineLevel="0" collapsed="false">
      <c r="A495" s="18" t="inlineStr">
        <is>
          <t xml:space="preserve">1.1.1.2.1.1.5.1.1</t>
        </is>
      </c>
      <c r="B495" s="18" t="inlineStr">
        <is>
          <t xml:space="preserve"/>
        </is>
      </c>
      <c r="C495" s="22" t="inlineStr">
        <is>
          <t xml:space="preserve">Светильник_ / марку и артикул указать в примечании</t>
        </is>
      </c>
      <c r="D495" s="7" t="inlineStr">
        <is>
          <t xml:space="preserve">Светильник линейный накладной светодиодный Dust 1200 P L 65 4000 W GR 1200х124, 4000K, 36 Вт, световой поток 4320 Лм, IP65</t>
        </is>
      </c>
      <c r="E495" s="7" t="inlineStr">
        <is>
          <t xml:space="preserve"/>
        </is>
      </c>
      <c r="F495" s="7" t="inlineStr">
        <is>
          <t xml:space="preserve">ШТ</t>
        </is>
      </c>
      <c r="G495" s="7" t="inlineStr">
        <is>
          <t xml:space="preserve">1</t>
        </is>
      </c>
      <c r="H495" s="8" t="n">
        <v>40</v>
      </c>
      <c r="I495" s="20" t="n" hidden="false">
        <v>8765</v>
      </c>
      <c r="J495" s="19" t="n" hidden="false">
        <v/>
      </c>
      <c r="K495" s="19" t="n" hidden="false">
        <f>I495+J495</f>
        <v>8765</v>
      </c>
      <c r="L495" s="19" t="n" hidden="false">
        <f>ROUND(H495*I495,2)</f>
        <v>350600</v>
      </c>
      <c r="M495" s="19" t="n" hidden="false">
        <v/>
      </c>
      <c r="N495" s="19" t="n" hidden="false">
        <f>L495+M495</f>
        <v>350600</v>
      </c>
    </row>
    <row r="496" customFormat="false" hidden="false" outlineLevel="0" collapsed="false">
      <c r="A496" s="18" t="inlineStr">
        <is>
          <t xml:space="preserve">1.1.1.2.1.1.5.1.2</t>
        </is>
      </c>
      <c r="B496" s="18" t="inlineStr">
        <is>
          <t xml:space="preserve"/>
        </is>
      </c>
      <c r="C496" s="22" t="inlineStr">
        <is>
          <t xml:space="preserve">Светильник_ / марку и артикул указать в примечании</t>
        </is>
      </c>
      <c r="D496" s="7" t="inlineStr">
        <is>
          <t xml:space="preserve">Светильник потолочный/накладной светодиодный ES 96-058-20 EXSER
1250х60, 4000K, 28 Вт, световой поток 3250 Лм, IP20</t>
        </is>
      </c>
      <c r="E496" s="7" t="inlineStr">
        <is>
          <t xml:space="preserve"/>
        </is>
      </c>
      <c r="F496" s="7" t="inlineStr">
        <is>
          <t xml:space="preserve">ШТ</t>
        </is>
      </c>
      <c r="G496" s="7" t="inlineStr">
        <is>
          <t xml:space="preserve">1</t>
        </is>
      </c>
      <c r="H496" s="8" t="n">
        <v>224</v>
      </c>
      <c r="I496" s="20" t="n" hidden="false">
        <v>3380</v>
      </c>
      <c r="J496" s="19" t="n" hidden="false">
        <v/>
      </c>
      <c r="K496" s="19" t="n" hidden="false">
        <f>I496+J496</f>
        <v>3380</v>
      </c>
      <c r="L496" s="19" t="n" hidden="false">
        <f>ROUND(H496*I496,2)</f>
        <v>757120</v>
      </c>
      <c r="M496" s="19" t="n" hidden="false">
        <v/>
      </c>
      <c r="N496" s="19" t="n" hidden="false">
        <f>L496+M496</f>
        <v>757120</v>
      </c>
    </row>
    <row r="497" customFormat="false" hidden="false" outlineLevel="0" collapsed="false">
      <c r="A497" s="18" t="inlineStr">
        <is>
          <t xml:space="preserve">1.1.1.2.1.1.5.1.3</t>
        </is>
      </c>
      <c r="B497" s="18" t="inlineStr">
        <is>
          <t xml:space="preserve"/>
        </is>
      </c>
      <c r="C497" s="22" t="inlineStr">
        <is>
          <t xml:space="preserve">Светильник_ / марку и артикул указать в примечании</t>
        </is>
      </c>
      <c r="D497" s="7" t="inlineStr">
        <is>
          <t xml:space="preserve">Светильник светодиодный ES 96-056-20 EXSER ,1123х60, 4000K, 32 Вт,
световой поток 3050 Лм, IP20</t>
        </is>
      </c>
      <c r="E497" s="7" t="inlineStr">
        <is>
          <t xml:space="preserve"/>
        </is>
      </c>
      <c r="F497" s="7" t="inlineStr">
        <is>
          <t xml:space="preserve">ШТ</t>
        </is>
      </c>
      <c r="G497" s="7" t="inlineStr">
        <is>
          <t xml:space="preserve">1</t>
        </is>
      </c>
      <c r="H497" s="8" t="n">
        <v>36</v>
      </c>
      <c r="I497" s="20" t="n" hidden="false">
        <v>4300</v>
      </c>
      <c r="J497" s="19" t="n" hidden="false">
        <v/>
      </c>
      <c r="K497" s="19" t="n" hidden="false">
        <f>I497+J497</f>
        <v>4300</v>
      </c>
      <c r="L497" s="19" t="n" hidden="false">
        <f>ROUND(H497*I497,2)</f>
        <v>154800</v>
      </c>
      <c r="M497" s="19" t="n" hidden="false">
        <v/>
      </c>
      <c r="N497" s="19" t="n" hidden="false">
        <f>L497+M497</f>
        <v>154800</v>
      </c>
    </row>
    <row r="498" customFormat="false" hidden="false" outlineLevel="0" collapsed="false">
      <c r="A498" s="18" t="inlineStr">
        <is>
          <t xml:space="preserve">1.1.1.2.1.1.5.1.4</t>
        </is>
      </c>
      <c r="B498" s="18" t="inlineStr">
        <is>
          <t xml:space="preserve"/>
        </is>
      </c>
      <c r="C498" s="22" t="inlineStr">
        <is>
          <t xml:space="preserve">Светильник_ / марку и артикул указать в примечании</t>
        </is>
      </c>
      <c r="D498" s="7" t="inlineStr">
        <is>
          <t xml:space="preserve">Светильник встраиваемый/накладной светодиодный OPTIMA.OPL ECO LED 1200х600, 4000K, 76 Вт, световой поток 6000 Лм, IP20</t>
        </is>
      </c>
      <c r="E498" s="7" t="inlineStr">
        <is>
          <t xml:space="preserve"/>
        </is>
      </c>
      <c r="F498" s="7" t="inlineStr">
        <is>
          <t xml:space="preserve">ШТ</t>
        </is>
      </c>
      <c r="G498" s="7" t="inlineStr">
        <is>
          <t xml:space="preserve">1</t>
        </is>
      </c>
      <c r="H498" s="8" t="n">
        <v>296</v>
      </c>
      <c r="I498" s="20" t="n" hidden="false">
        <v>13603</v>
      </c>
      <c r="J498" s="19" t="n" hidden="false">
        <v/>
      </c>
      <c r="K498" s="19" t="n" hidden="false">
        <f>I498+J498</f>
        <v>13603</v>
      </c>
      <c r="L498" s="19" t="n" hidden="false">
        <f>ROUND(H498*I498,2)</f>
        <v>4026488</v>
      </c>
      <c r="M498" s="19" t="n" hidden="false">
        <v/>
      </c>
      <c r="N498" s="19" t="n" hidden="false">
        <f>L498+M498</f>
        <v>4026488</v>
      </c>
    </row>
    <row r="499" customFormat="false" hidden="false" outlineLevel="0" collapsed="false">
      <c r="A499" s="18" t="inlineStr">
        <is>
          <t xml:space="preserve">1.1.1.2.1.1.5.1.5</t>
        </is>
      </c>
      <c r="B499" s="18" t="inlineStr">
        <is>
          <t xml:space="preserve"/>
        </is>
      </c>
      <c r="C499" s="22" t="inlineStr">
        <is>
          <t xml:space="preserve">Светильник_ / марку и артикул указать в примечании</t>
        </is>
      </c>
      <c r="D499" s="7" t="inlineStr">
        <is>
          <t xml:space="preserve">Светильник светодиодный, настенный, DOMO LED 11W 840 SL, 11 Вт, 4000К, световой поток 1450 Лм, IP65</t>
        </is>
      </c>
      <c r="E499" s="7" t="inlineStr">
        <is>
          <t xml:space="preserve"/>
        </is>
      </c>
      <c r="F499" s="7" t="inlineStr">
        <is>
          <t xml:space="preserve">ШТ</t>
        </is>
      </c>
      <c r="G499" s="7" t="inlineStr">
        <is>
          <t xml:space="preserve">1</t>
        </is>
      </c>
      <c r="H499" s="8" t="n">
        <v>4</v>
      </c>
      <c r="I499" s="20" t="n" hidden="false">
        <v>10806</v>
      </c>
      <c r="J499" s="19" t="n" hidden="false">
        <v/>
      </c>
      <c r="K499" s="19" t="n" hidden="false">
        <f>I499+J499</f>
        <v>10806</v>
      </c>
      <c r="L499" s="19" t="n" hidden="false">
        <f>ROUND(H499*I499,2)</f>
        <v>43224</v>
      </c>
      <c r="M499" s="19" t="n" hidden="false">
        <v/>
      </c>
      <c r="N499" s="19" t="n" hidden="false">
        <f>L499+M499</f>
        <v>43224</v>
      </c>
    </row>
    <row r="500" customFormat="false" hidden="false" outlineLevel="0" collapsed="false">
      <c r="A500" s="18" t="inlineStr">
        <is>
          <t xml:space="preserve">1.1.1.2.1.1.5.2</t>
        </is>
      </c>
      <c r="B500" s="18" t="inlineStr">
        <is>
          <t xml:space="preserve"/>
        </is>
      </c>
      <c r="C500" s="18" t="inlineStr">
        <is>
          <t xml:space="preserve">Монтаж светильника / встраиваемый в Армстронг, Грильято</t>
        </is>
      </c>
      <c r="D500" s="7" t="inlineStr">
        <is>
          <t xml:space="preserve"/>
        </is>
      </c>
      <c r="E500" s="7" t="inlineStr">
        <is>
          <t xml:space="preserve">Выгружается из БО по объектам BIM-КЦ</t>
        </is>
      </c>
      <c r="F500" s="7" t="inlineStr">
        <is>
          <t xml:space="preserve">ШТ</t>
        </is>
      </c>
      <c r="G500" s="7" t="inlineStr">
        <is>
          <t xml:space="preserve">1</t>
        </is>
      </c>
      <c r="H500" s="8" t="n">
        <v>192</v>
      </c>
      <c r="I500" s="19" t="n" hidden="false">
        <f>ROUND((L501+L502)/H500,2)</f>
        <v>5674.6</v>
      </c>
      <c r="J500" s="20" t="n" hidden="false">
        <v>3200</v>
      </c>
      <c r="K500" s="19" t="n" hidden="false">
        <f>I500+J500</f>
        <v>8874.6</v>
      </c>
      <c r="L500" s="19" t="n" hidden="false">
        <f>ROUND(H500*I500,2)</f>
        <v>1089523.2</v>
      </c>
      <c r="M500" s="19" t="n" hidden="false">
        <f>ROUND(H500*J500,2)</f>
        <v>614400</v>
      </c>
      <c r="N500" s="19" t="n" hidden="false">
        <f>L500+M500</f>
        <v>1703923.2</v>
      </c>
    </row>
    <row r="501" customFormat="false" hidden="false" outlineLevel="0" collapsed="false">
      <c r="A501" s="18" t="inlineStr">
        <is>
          <t xml:space="preserve">1.1.1.2.1.1.5.2.1</t>
        </is>
      </c>
      <c r="B501" s="18" t="inlineStr">
        <is>
          <t xml:space="preserve"/>
        </is>
      </c>
      <c r="C501" s="22" t="inlineStr">
        <is>
          <t xml:space="preserve">Светильник_ / марку и артикул указать в примечании</t>
        </is>
      </c>
      <c r="D501" s="7" t="inlineStr">
        <is>
          <t xml:space="preserve">Светильник встраиваемый светодиодный GRILIATO COMBO 100(89) R S 54 4000 W WH , 4000K, 11 Вт, световой поток 990 Лм, IP54</t>
        </is>
      </c>
      <c r="E501" s="7" t="inlineStr">
        <is>
          <t xml:space="preserve"/>
        </is>
      </c>
      <c r="F501" s="7" t="inlineStr">
        <is>
          <t xml:space="preserve">ШТ</t>
        </is>
      </c>
      <c r="G501" s="7" t="inlineStr">
        <is>
          <t xml:space="preserve">1</t>
        </is>
      </c>
      <c r="H501" s="8" t="n">
        <v>192</v>
      </c>
      <c r="I501" s="20" t="n" hidden="false">
        <v>5600</v>
      </c>
      <c r="J501" s="19" t="n" hidden="false">
        <v/>
      </c>
      <c r="K501" s="19" t="n" hidden="false">
        <f>I501+J501</f>
        <v>5600</v>
      </c>
      <c r="L501" s="19" t="n" hidden="false">
        <f>ROUND(H501*I501,2)</f>
        <v>1075200</v>
      </c>
      <c r="M501" s="19" t="n" hidden="false">
        <v/>
      </c>
      <c r="N501" s="19" t="n" hidden="false">
        <f>L501+M501</f>
        <v>1075200</v>
      </c>
    </row>
    <row r="502" customFormat="false" hidden="false" outlineLevel="0" collapsed="false">
      <c r="A502" s="18" t="inlineStr">
        <is>
          <t xml:space="preserve">1.1.1.2.1.1.5.2.2</t>
        </is>
      </c>
      <c r="B502" s="18" t="inlineStr">
        <is>
          <t xml:space="preserve"/>
        </is>
      </c>
      <c r="C502" s="22" t="inlineStr">
        <is>
          <t xml:space="preserve">Драйвер на 6 светильников Грильято</t>
        </is>
      </c>
      <c r="D502" s="7" t="inlineStr">
        <is>
          <t xml:space="preserve"/>
        </is>
      </c>
      <c r="E502" s="7" t="inlineStr">
        <is>
          <t xml:space="preserve"/>
        </is>
      </c>
      <c r="F502" s="7" t="inlineStr">
        <is>
          <t xml:space="preserve">ШТ</t>
        </is>
      </c>
      <c r="G502" s="7" t="inlineStr">
        <is>
          <t xml:space="preserve">1</t>
        </is>
      </c>
      <c r="H502" s="8" t="n">
        <v>32</v>
      </c>
      <c r="I502" s="23" t="n" hidden="false">
        <v>447.6</v>
      </c>
      <c r="J502" s="19" t="n" hidden="false">
        <v/>
      </c>
      <c r="K502" s="19" t="n" hidden="false">
        <f>I502+J502</f>
        <v>447.6</v>
      </c>
      <c r="L502" s="19" t="n" hidden="false">
        <f>ROUND(H502*I502,2)</f>
        <v>14323.2</v>
      </c>
      <c r="M502" s="19" t="n" hidden="false">
        <v/>
      </c>
      <c r="N502" s="19" t="n" hidden="false">
        <f>L502+M502</f>
        <v>14323.2</v>
      </c>
    </row>
    <row r="503" customFormat="false" hidden="false" outlineLevel="0" collapsed="false">
      <c r="A503" s="18" t="inlineStr">
        <is>
          <t xml:space="preserve">1.1.1.2.1.1.5.3</t>
        </is>
      </c>
      <c r="B503" s="18" t="inlineStr">
        <is>
          <t xml:space="preserve"/>
        </is>
      </c>
      <c r="C503" s="18" t="inlineStr">
        <is>
          <t xml:space="preserve">Монтаж светильника СКБ подвесного на подвесах</t>
        </is>
      </c>
      <c r="D503" s="7" t="inlineStr">
        <is>
          <t xml:space="preserve"/>
        </is>
      </c>
      <c r="E503" s="7" t="inlineStr">
        <is>
          <t xml:space="preserve"/>
        </is>
      </c>
      <c r="F503" s="7" t="inlineStr">
        <is>
          <t xml:space="preserve">ШТ</t>
        </is>
      </c>
      <c r="G503" s="7" t="inlineStr">
        <is>
          <t xml:space="preserve">1</t>
        </is>
      </c>
      <c r="H503" s="8" t="n">
        <v>66</v>
      </c>
      <c r="I503" s="19" t="n" hidden="false">
        <f>ROUND((L504+L505)/H503,2)</f>
        <v>6800</v>
      </c>
      <c r="J503" s="20" t="n" hidden="false">
        <v>4600</v>
      </c>
      <c r="K503" s="19" t="n" hidden="false">
        <f>I503+J503</f>
        <v>11400</v>
      </c>
      <c r="L503" s="19" t="n" hidden="false">
        <f>ROUND(H503*I503,2)</f>
        <v>448800</v>
      </c>
      <c r="M503" s="19" t="n" hidden="false">
        <f>ROUND(H503*J503,2)</f>
        <v>303600</v>
      </c>
      <c r="N503" s="19" t="n" hidden="false">
        <f>L503+M503</f>
        <v>752400</v>
      </c>
    </row>
    <row r="504" customFormat="false" hidden="false" outlineLevel="0" collapsed="false">
      <c r="A504" s="18" t="inlineStr">
        <is>
          <t xml:space="preserve">1.1.1.2.1.1.5.3.1</t>
        </is>
      </c>
      <c r="B504" s="18" t="inlineStr">
        <is>
          <t xml:space="preserve"/>
        </is>
      </c>
      <c r="C504" s="22" t="inlineStr">
        <is>
          <t xml:space="preserve">Шпилька резьбовая_ / L=1000 мм / М6</t>
        </is>
      </c>
      <c r="D504" s="7" t="inlineStr">
        <is>
          <t xml:space="preserve"/>
        </is>
      </c>
      <c r="E504" s="7" t="inlineStr">
        <is>
          <t xml:space="preserve"/>
        </is>
      </c>
      <c r="F504" s="7" t="inlineStr">
        <is>
          <t xml:space="preserve">ШТ</t>
        </is>
      </c>
      <c r="G504" s="7" t="inlineStr">
        <is>
          <t xml:space="preserve">1</t>
        </is>
      </c>
      <c r="H504" s="8" t="n">
        <v>132</v>
      </c>
      <c r="I504" s="20" t="n" hidden="false">
        <v>1250</v>
      </c>
      <c r="J504" s="19" t="n" hidden="false">
        <v/>
      </c>
      <c r="K504" s="19" t="n" hidden="false">
        <f>I504+J504</f>
        <v>1250</v>
      </c>
      <c r="L504" s="19" t="n" hidden="false">
        <f>ROUND(H504*I504,2)</f>
        <v>165000</v>
      </c>
      <c r="M504" s="19" t="n" hidden="false">
        <v/>
      </c>
      <c r="N504" s="19" t="n" hidden="false">
        <f>L504+M504</f>
        <v>165000</v>
      </c>
    </row>
    <row r="505" customFormat="false" hidden="false" outlineLevel="0" collapsed="false">
      <c r="A505" s="18" t="inlineStr">
        <is>
          <t xml:space="preserve">1.1.1.2.1.1.5.3.2</t>
        </is>
      </c>
      <c r="B505" s="18" t="inlineStr">
        <is>
          <t xml:space="preserve"/>
        </is>
      </c>
      <c r="C505" s="22" t="inlineStr">
        <is>
          <t xml:space="preserve">Светильник LED_ / марку и характеристики указать в примечаниях</t>
        </is>
      </c>
      <c r="D505" s="7" t="inlineStr">
        <is>
          <t xml:space="preserve">Светильник светодиодный ES 96-056-20 EXSER ,1123х60, 4000K, 32 Вт,
световой поток 3050 Лм, IP20</t>
        </is>
      </c>
      <c r="E505" s="7" t="inlineStr">
        <is>
          <t xml:space="preserve"/>
        </is>
      </c>
      <c r="F505" s="7" t="inlineStr">
        <is>
          <t xml:space="preserve">ШТ</t>
        </is>
      </c>
      <c r="G505" s="7" t="inlineStr">
        <is>
          <t xml:space="preserve">1</t>
        </is>
      </c>
      <c r="H505" s="8" t="n">
        <v>66</v>
      </c>
      <c r="I505" s="20" t="n" hidden="false">
        <v>4300</v>
      </c>
      <c r="J505" s="19" t="n" hidden="false">
        <v/>
      </c>
      <c r="K505" s="19" t="n" hidden="false">
        <f>I505+J505</f>
        <v>4300</v>
      </c>
      <c r="L505" s="19" t="n" hidden="false">
        <f>ROUND(H505*I505,2)</f>
        <v>283800</v>
      </c>
      <c r="M505" s="19" t="n" hidden="false">
        <v/>
      </c>
      <c r="N505" s="19" t="n" hidden="false">
        <f>L505+M505</f>
        <v>283800</v>
      </c>
    </row>
    <row r="506" customFormat="false" hidden="false" outlineLevel="0" collapsed="false">
      <c r="A506" s="14" t="inlineStr">
        <is>
          <t xml:space="preserve">1.1.1.2.1.1.6</t>
        </is>
      </c>
      <c r="B506" s="14" t="inlineStr">
        <is>
          <t xml:space="preserve"/>
        </is>
      </c>
      <c r="C506" s="14" t="inlineStr">
        <is>
          <t xml:space="preserve">Штробление и бурение</t>
        </is>
      </c>
      <c r="D506" s="6" t="inlineStr">
        <is>
          <t xml:space="preserve"/>
        </is>
      </c>
      <c r="E506" s="6" t="inlineStr">
        <is>
          <t xml:space="preserve"/>
        </is>
      </c>
      <c r="F506" s="6" t="inlineStr">
        <is>
          <t xml:space="preserve"/>
        </is>
      </c>
      <c r="G506" s="6" t="inlineStr">
        <is>
          <t xml:space="preserve"/>
        </is>
      </c>
      <c r="H506" s="15" t="n">
        <v/>
      </c>
      <c r="I506" s="16" t="n" hidden="false">
        <v/>
      </c>
      <c r="J506" s="16" t="n" hidden="false">
        <v/>
      </c>
      <c r="K506" s="16" t="n" hidden="false">
        <v/>
      </c>
      <c r="L506" s="16" t="n" hidden="false">
        <f>L507+L508+L509</f>
        <v>0</v>
      </c>
      <c r="M506" s="16" t="n" hidden="false">
        <f>M507+M508+M509</f>
        <v>363650</v>
      </c>
      <c r="N506" s="16" t="n" hidden="false">
        <f>N507+N508+N509</f>
        <v>363650</v>
      </c>
    </row>
    <row r="507" customFormat="false" hidden="false" outlineLevel="0" collapsed="false">
      <c r="A507" s="18" t="inlineStr">
        <is>
          <t xml:space="preserve">1.1.1.2.1.1.6.1</t>
        </is>
      </c>
      <c r="B507" s="18" t="inlineStr">
        <is>
          <t xml:space="preserve"/>
        </is>
      </c>
      <c r="C507" s="18" t="inlineStr">
        <is>
          <t xml:space="preserve">Устройство глухих отверстий в стенах / ЖБИ / диаметром от 51 мм до 100 мм</t>
        </is>
      </c>
      <c r="D507" s="7" t="inlineStr">
        <is>
          <t xml:space="preserve">Коронение подрозетников</t>
        </is>
      </c>
      <c r="E507" s="7" t="inlineStr">
        <is>
          <t xml:space="preserve"/>
        </is>
      </c>
      <c r="F507" s="7" t="inlineStr">
        <is>
          <t xml:space="preserve">ШТ</t>
        </is>
      </c>
      <c r="G507" s="7" t="inlineStr">
        <is>
          <t xml:space="preserve">1</t>
        </is>
      </c>
      <c r="H507" s="8" t="n">
        <v>490</v>
      </c>
      <c r="I507" s="19" t="n" hidden="false">
        <v/>
      </c>
      <c r="J507" s="20" t="n" hidden="false">
        <v>435</v>
      </c>
      <c r="K507" s="19" t="n" hidden="false">
        <f>I507+J507</f>
        <v>435</v>
      </c>
      <c r="L507" s="19" t="n" hidden="false">
        <v/>
      </c>
      <c r="M507" s="19" t="n" hidden="false">
        <f>ROUND(H507*J507,2)</f>
        <v>213150</v>
      </c>
      <c r="N507" s="19" t="n" hidden="false">
        <f>L507+M507</f>
        <v>213150</v>
      </c>
    </row>
    <row r="508" customFormat="false" hidden="false" outlineLevel="0" collapsed="false">
      <c r="A508" s="18" t="inlineStr">
        <is>
          <t xml:space="preserve">1.1.1.2.1.1.6.2</t>
        </is>
      </c>
      <c r="B508" s="18" t="inlineStr">
        <is>
          <t xml:space="preserve"/>
        </is>
      </c>
      <c r="C508" s="18" t="inlineStr">
        <is>
          <t xml:space="preserve">Устройство штроб для монтажа кабеля, труб / ЖБИ</t>
        </is>
      </c>
      <c r="D508" s="7" t="inlineStr">
        <is>
          <t xml:space="preserve"/>
        </is>
      </c>
      <c r="E508" s="7" t="inlineStr">
        <is>
          <t xml:space="preserve"/>
        </is>
      </c>
      <c r="F508" s="7" t="inlineStr">
        <is>
          <t xml:space="preserve">ПОГ М</t>
        </is>
      </c>
      <c r="G508" s="7" t="inlineStr">
        <is>
          <t xml:space="preserve">1</t>
        </is>
      </c>
      <c r="H508" s="8" t="n">
        <v>100</v>
      </c>
      <c r="I508" s="19" t="n" hidden="false">
        <v/>
      </c>
      <c r="J508" s="20" t="n" hidden="false">
        <v>915</v>
      </c>
      <c r="K508" s="19" t="n" hidden="false">
        <f>I508+J508</f>
        <v>915</v>
      </c>
      <c r="L508" s="19" t="n" hidden="false">
        <v/>
      </c>
      <c r="M508" s="19" t="n" hidden="false">
        <f>ROUND(H508*J508,2)</f>
        <v>91500</v>
      </c>
      <c r="N508" s="19" t="n" hidden="false">
        <f>L508+M508</f>
        <v>91500</v>
      </c>
    </row>
    <row r="509" customFormat="false" hidden="false" outlineLevel="0" collapsed="false">
      <c r="A509" s="18" t="inlineStr">
        <is>
          <t xml:space="preserve">1.1.1.2.1.1.6.3</t>
        </is>
      </c>
      <c r="B509" s="18" t="inlineStr">
        <is>
          <t xml:space="preserve"/>
        </is>
      </c>
      <c r="C509" s="18" t="inlineStr">
        <is>
          <t xml:space="preserve">Устройство штроб для монтажа кабеля, труб / ПГП, газобетон, акотек</t>
        </is>
      </c>
      <c r="D509" s="7" t="inlineStr">
        <is>
          <t xml:space="preserve"/>
        </is>
      </c>
      <c r="E509" s="7" t="inlineStr">
        <is>
          <t xml:space="preserve"/>
        </is>
      </c>
      <c r="F509" s="7" t="inlineStr">
        <is>
          <t xml:space="preserve">ПОГ М</t>
        </is>
      </c>
      <c r="G509" s="7" t="inlineStr">
        <is>
          <t xml:space="preserve">1</t>
        </is>
      </c>
      <c r="H509" s="8" t="n">
        <v>100</v>
      </c>
      <c r="I509" s="19" t="n" hidden="false">
        <v/>
      </c>
      <c r="J509" s="20" t="n" hidden="false">
        <v>590</v>
      </c>
      <c r="K509" s="19" t="n" hidden="false">
        <f>I509+J509</f>
        <v>590</v>
      </c>
      <c r="L509" s="19" t="n" hidden="false">
        <v/>
      </c>
      <c r="M509" s="19" t="n" hidden="false">
        <f>ROUND(H509*J509,2)</f>
        <v>59000</v>
      </c>
      <c r="N509" s="19" t="n" hidden="false">
        <f>L509+M509</f>
        <v>59000</v>
      </c>
    </row>
    <row r="510" customFormat="false" hidden="false" outlineLevel="0" collapsed="false">
      <c r="A510" s="14" t="inlineStr">
        <is>
          <t xml:space="preserve">1.1.1.2.1.2</t>
        </is>
      </c>
      <c r="B510" s="14" t="inlineStr">
        <is>
          <t xml:space="preserve"/>
        </is>
      </c>
      <c r="C510" s="14" t="inlineStr">
        <is>
          <t xml:space="preserve">Пуско-наладочные работы</t>
        </is>
      </c>
      <c r="D510" s="6" t="inlineStr">
        <is>
          <t xml:space="preserve"/>
        </is>
      </c>
      <c r="E510" s="6" t="inlineStr">
        <is>
          <t xml:space="preserve"/>
        </is>
      </c>
      <c r="F510" s="6" t="inlineStr">
        <is>
          <t xml:space="preserve"/>
        </is>
      </c>
      <c r="G510" s="6" t="inlineStr">
        <is>
          <t xml:space="preserve"/>
        </is>
      </c>
      <c r="H510" s="15" t="n">
        <v/>
      </c>
      <c r="I510" s="16" t="n" hidden="false">
        <v/>
      </c>
      <c r="J510" s="16" t="n" hidden="false">
        <v/>
      </c>
      <c r="K510" s="16" t="n" hidden="false">
        <v/>
      </c>
      <c r="L510" s="16" t="n" hidden="false">
        <f>L511+L512</f>
        <v>0</v>
      </c>
      <c r="M510" s="16" t="n" hidden="false">
        <f>M511+M512</f>
        <v>678919.99</v>
      </c>
      <c r="N510" s="16" t="n" hidden="false">
        <f>N511+N512</f>
        <v>678919.99</v>
      </c>
    </row>
    <row r="511" customFormat="false" hidden="false" outlineLevel="0" collapsed="false">
      <c r="A511" s="18" t="inlineStr">
        <is>
          <t xml:space="preserve">1.1.1.2.1.2.1</t>
        </is>
      </c>
      <c r="B511" s="18" t="inlineStr">
        <is>
          <t xml:space="preserve"/>
        </is>
      </c>
      <c r="C511" s="18" t="inlineStr">
        <is>
          <t xml:space="preserve">Пуско-наладочные работы СКБ (СОШ, ДОУ) ЭОМ (от полного СМР, кроме раздела ВРУ)</t>
        </is>
      </c>
      <c r="D511" s="7" t="inlineStr">
        <is>
          <t xml:space="preserve"/>
        </is>
      </c>
      <c r="E511" s="7" t="inlineStr">
        <is>
          <t xml:space="preserve">Относится к школам, детским садам 5%.
База для расчета ПНР без раздела ВРУ.</t>
        </is>
      </c>
      <c r="F511" s="7" t="inlineStr">
        <is>
          <t xml:space="preserve">комплекс</t>
        </is>
      </c>
      <c r="G511" s="7" t="inlineStr">
        <is>
          <t xml:space="preserve">1</t>
        </is>
      </c>
      <c r="H511" s="8" t="n">
        <v>1</v>
      </c>
      <c r="I511" s="19" t="n" hidden="false">
        <v/>
      </c>
      <c r="J511" s="20" t="n" hidden="false">
        <v>339360</v>
      </c>
      <c r="K511" s="19" t="n" hidden="false">
        <f>I511+J511</f>
        <v>339360</v>
      </c>
      <c r="L511" s="19" t="n" hidden="false">
        <v/>
      </c>
      <c r="M511" s="19" t="n" hidden="false">
        <f>ROUND(H511*J511,2)</f>
        <v>339360</v>
      </c>
      <c r="N511" s="19" t="n" hidden="false">
        <f>L511+M511</f>
        <v>339360</v>
      </c>
    </row>
    <row r="512" customFormat="false" hidden="false" outlineLevel="0" collapsed="false">
      <c r="A512" s="18" t="inlineStr">
        <is>
          <t xml:space="preserve">1.1.1.2.1.2.2</t>
        </is>
      </c>
      <c r="B512" s="18" t="inlineStr">
        <is>
          <t xml:space="preserve"/>
        </is>
      </c>
      <c r="C512" s="18" t="inlineStr">
        <is>
          <t xml:space="preserve">Сдача систем в эксплуатирующую организацию СКБ (СОШ, ДОУ)</t>
        </is>
      </c>
      <c r="D512" s="7" t="inlineStr">
        <is>
          <t xml:space="preserve"/>
        </is>
      </c>
      <c r="E51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512" s="7" t="inlineStr">
        <is>
          <t xml:space="preserve">комплекс</t>
        </is>
      </c>
      <c r="G512" s="7" t="inlineStr">
        <is>
          <t xml:space="preserve">1</t>
        </is>
      </c>
      <c r="H512" s="8" t="n">
        <v>1</v>
      </c>
      <c r="I512" s="19" t="n" hidden="false">
        <v/>
      </c>
      <c r="J512" s="20" t="n" hidden="false">
        <v>339559.99</v>
      </c>
      <c r="K512" s="19" t="n" hidden="false">
        <f>I512+J512</f>
        <v>339559.99</v>
      </c>
      <c r="L512" s="19" t="n" hidden="false">
        <v/>
      </c>
      <c r="M512" s="19" t="n" hidden="false">
        <f>ROUND(H512*J512,2)</f>
        <v>339559.99</v>
      </c>
      <c r="N512" s="19" t="n" hidden="false">
        <f>L512+M512</f>
        <v>339559.99</v>
      </c>
    </row>
    <row r="513" customFormat="false" hidden="false" outlineLevel="0" collapsed="false">
      <c r="A513" s="24" t="inlineStr">
        <is>
          <t xml:space="preserve"/>
        </is>
      </c>
      <c r="B513" s="24" t="inlineStr">
        <is>
          <t xml:space="preserve"/>
        </is>
      </c>
      <c r="C513" s="24" t="inlineStr">
        <is>
          <t xml:space="preserve">ВСЕГО затрат на выполнение полного комплекса работ</t>
        </is>
      </c>
      <c r="D513" s="25" t="inlineStr">
        <is>
          <t xml:space="preserve"/>
        </is>
      </c>
      <c r="E513" s="25" t="inlineStr">
        <is>
          <t xml:space="preserve"/>
        </is>
      </c>
      <c r="F513" s="25" t="inlineStr">
        <is>
          <t xml:space="preserve"/>
        </is>
      </c>
      <c r="G513" s="25" t="inlineStr">
        <is>
          <t xml:space="preserve"/>
        </is>
      </c>
      <c r="H513" s="26" t="n">
        <v/>
      </c>
      <c r="I513" s="27" t="n" hidden="false">
        <v/>
      </c>
      <c r="J513" s="27" t="n" hidden="false">
        <v/>
      </c>
      <c r="K513" s="27" t="n" hidden="false">
        <v/>
      </c>
      <c r="L513" s="27" t="n" hidden="false">
        <f>L365</f>
        <v>12284418.25</v>
      </c>
      <c r="M513" s="27" t="n" hidden="false">
        <f>M365</f>
        <v>16958984.99</v>
      </c>
      <c r="N513" s="27" t="n" hidden="false">
        <f>N365</f>
        <v>29243403.24</v>
      </c>
    </row>
    <row r="514" customFormat="false" hidden="false" customHeight="1" outlineLevel="0" collapsed="false" ht="26" height="26">
      <c r="A514" s="3" t="inlineStr">
        <is>
          <t xml:space="preserve">Блок 4</t>
        </is>
      </c>
    </row>
    <row r="515" customFormat="false" hidden="false" customHeight="1" outlineLevel="0" collapsed="false" ht="54" height="54">
      <c r="A515" s="37" t="inlineStr">
        <is>
          <t xml:space="preserve">по адресу: ул. Люблинская, корпус 34</t>
        </is>
      </c>
    </row>
    <row r="516" customFormat="false" hidden="false" customHeight="1" outlineLevel="0" collapsed="false" ht="24" height="24">
      <c r="A516" s="38"/>
      <c r="B516" s="39" t="inlineStr">
        <is>
          <t xml:space="preserve">-заполняемые ячейки!</t>
        </is>
      </c>
      <c r="C516" s="39"/>
    </row>
    <row r="517" customFormat="false" hidden="false" customHeight="1" outlineLevel="0" collapsed="false" ht="30" height="30">
      <c r="A517" s="6" t="inlineStr">
        <is>
          <t xml:space="preserve">№ п/п</t>
        </is>
      </c>
      <c r="B517" s="6" t="inlineStr">
        <is>
          <t xml:space="preserve">Код узла ИСР</t>
        </is>
      </c>
      <c r="C517" s="6" t="inlineStr">
        <is>
          <t xml:space="preserve">Наименование</t>
        </is>
      </c>
      <c r="D517" s="6" t="inlineStr">
        <is>
          <t xml:space="preserve">Комментарий для подрядчика</t>
        </is>
      </c>
      <c r="E517" s="6" t="inlineStr">
        <is>
          <t xml:space="preserve">Комментарий по ИСР</t>
        </is>
      </c>
      <c r="F517" s="6" t="inlineStr">
        <is>
          <t xml:space="preserve">Ед. изм.</t>
        </is>
      </c>
      <c r="G517" s="6" t="inlineStr">
        <is>
          <t xml:space="preserve">Коэф. расхода</t>
        </is>
      </c>
      <c r="H517" s="6" t="inlineStr">
        <is>
          <t xml:space="preserve">Кол-во</t>
        </is>
      </c>
      <c r="I517" s="6" t="inlineStr">
        <is>
          <t xml:space="preserve">Цена за единицу, руб. (в т.ч. НДС 20%)</t>
        </is>
      </c>
      <c r="J517" s="6"/>
      <c r="K517" s="6"/>
      <c r="L517" s="6" t="inlineStr">
        <is>
          <t xml:space="preserve">Общая стоимость, руб. (в т.ч. НДС 20%)</t>
        </is>
      </c>
      <c r="M517" s="6"/>
      <c r="N517" s="6"/>
    </row>
    <row r="518" customFormat="false" hidden="false" customHeight="1" outlineLevel="0" collapsed="false" ht="40" height="40">
      <c r="A518" s="6" t="inlineStr">
        <is>
          <t xml:space="preserve">Итого</t>
        </is>
      </c>
      <c r="B518" s="6" t="inlineStr">
        <is>
          <t xml:space="preserve">Итого</t>
        </is>
      </c>
      <c r="C518" s="6" t="inlineStr">
        <is>
          <t xml:space="preserve">Итого</t>
        </is>
      </c>
      <c r="D518" s="6" t="inlineStr">
        <is>
          <t xml:space="preserve">Итого</t>
        </is>
      </c>
      <c r="E518" s="6" t="inlineStr">
        <is>
          <t xml:space="preserve">Итого</t>
        </is>
      </c>
      <c r="F518" s="6" t="inlineStr">
        <is>
          <t xml:space="preserve">Итого</t>
        </is>
      </c>
      <c r="G518" s="6" t="inlineStr">
        <is>
          <t xml:space="preserve">Итого</t>
        </is>
      </c>
      <c r="H518" s="6"/>
      <c r="I518" s="7" t="inlineStr">
        <is>
          <t xml:space="preserve">Материалы</t>
        </is>
      </c>
      <c r="J518" s="7" t="inlineStr">
        <is>
          <t xml:space="preserve">СМР</t>
        </is>
      </c>
      <c r="K518" s="7" t="inlineStr">
        <is>
          <t xml:space="preserve">Итого</t>
        </is>
      </c>
      <c r="L518" s="7" t="inlineStr">
        <is>
          <t xml:space="preserve">Материалы</t>
        </is>
      </c>
      <c r="M518" s="7" t="inlineStr">
        <is>
          <t xml:space="preserve">СМР</t>
        </is>
      </c>
      <c r="N518" s="7" t="inlineStr">
        <is>
          <t xml:space="preserve">Итого</t>
        </is>
      </c>
    </row>
    <row r="519" customFormat="false" hidden="false" outlineLevel="0" collapsed="false">
      <c r="A519" s="8" t="n">
        <v>1</v>
      </c>
      <c r="B519" s="8" t="n">
        <v>2</v>
      </c>
      <c r="C519" s="8" t="n">
        <v>3</v>
      </c>
      <c r="D519" s="8" t="n">
        <v>4</v>
      </c>
      <c r="E519" s="8" t="n">
        <v>5</v>
      </c>
      <c r="F519" s="8" t="n">
        <v>6</v>
      </c>
      <c r="G519" s="8" t="n">
        <v>7</v>
      </c>
      <c r="H519" s="8" t="n">
        <v>8</v>
      </c>
      <c r="I519" s="8" t="n">
        <v>9</v>
      </c>
      <c r="J519" s="8" t="n">
        <v>10</v>
      </c>
      <c r="K519" s="8" t="n">
        <v>11</v>
      </c>
      <c r="L519" s="8" t="n">
        <v>12</v>
      </c>
      <c r="M519" s="8" t="n">
        <v>13</v>
      </c>
      <c r="N519" s="8" t="n">
        <v>14</v>
      </c>
    </row>
    <row r="520" customFormat="false" hidden="false" outlineLevel="0" collapsed="false">
      <c r="A520" s="9" t="inlineStr">
        <is>
          <t xml:space="preserve">1</t>
        </is>
      </c>
      <c r="B520" s="9" t="inlineStr">
        <is>
          <t xml:space="preserve"/>
        </is>
      </c>
      <c r="C520" s="9" t="inlineStr">
        <is>
          <t xml:space="preserve">Объект ИДП без распределения на секции</t>
        </is>
      </c>
      <c r="D520" s="10" t="inlineStr">
        <is>
          <t xml:space="preserve"/>
        </is>
      </c>
      <c r="E520" s="10" t="inlineStr">
        <is>
          <t xml:space="preserve"/>
        </is>
      </c>
      <c r="F520" s="10" t="inlineStr">
        <is>
          <t xml:space="preserve"/>
        </is>
      </c>
      <c r="G520" s="10" t="inlineStr">
        <is>
          <t xml:space="preserve"/>
        </is>
      </c>
      <c r="H520" s="11" t="n">
        <v/>
      </c>
      <c r="I520" s="12" t="n" hidden="false">
        <v/>
      </c>
      <c r="J520" s="12" t="n" hidden="false">
        <v/>
      </c>
      <c r="K520" s="12" t="n" hidden="false">
        <v/>
      </c>
      <c r="L520" s="12" t="n" hidden="false">
        <f>L521</f>
        <v>25087545.61</v>
      </c>
      <c r="M520" s="12" t="n" hidden="false">
        <f>M521</f>
        <v>37243351.18</v>
      </c>
      <c r="N520" s="12" t="n" hidden="false">
        <f>N521</f>
        <v>62330896.79</v>
      </c>
    </row>
    <row r="521" customFormat="false" hidden="false" outlineLevel="0" collapsed="false">
      <c r="A521" s="14" t="inlineStr">
        <is>
          <t xml:space="preserve">1.1</t>
        </is>
      </c>
      <c r="B521" s="14" t="inlineStr">
        <is>
          <t xml:space="preserve">6</t>
        </is>
      </c>
      <c r="C521" s="14" t="inlineStr">
        <is>
          <t xml:space="preserve">Затраты на строительство</t>
        </is>
      </c>
      <c r="D521" s="6" t="inlineStr">
        <is>
          <t xml:space="preserve"/>
        </is>
      </c>
      <c r="E521" s="6" t="inlineStr">
        <is>
          <t xml:space="preserve"/>
        </is>
      </c>
      <c r="F521" s="6" t="inlineStr">
        <is>
          <t xml:space="preserve"/>
        </is>
      </c>
      <c r="G521" s="6" t="inlineStr">
        <is>
          <t xml:space="preserve"/>
        </is>
      </c>
      <c r="H521" s="15" t="n">
        <v/>
      </c>
      <c r="I521" s="16" t="n" hidden="false">
        <v/>
      </c>
      <c r="J521" s="16" t="n" hidden="false">
        <v/>
      </c>
      <c r="K521" s="16" t="n" hidden="false">
        <v/>
      </c>
      <c r="L521" s="16" t="n" hidden="false">
        <f>L522</f>
        <v>25087545.61</v>
      </c>
      <c r="M521" s="16" t="n" hidden="false">
        <f>M522</f>
        <v>37243351.18</v>
      </c>
      <c r="N521" s="16" t="n" hidden="false">
        <f>N522</f>
        <v>62330896.79</v>
      </c>
    </row>
    <row r="522" customFormat="false" hidden="false" outlineLevel="0" collapsed="false">
      <c r="A522" s="14" t="inlineStr">
        <is>
          <t xml:space="preserve">1.1.1</t>
        </is>
      </c>
      <c r="B522" s="14" t="inlineStr">
        <is>
          <t xml:space="preserve"/>
        </is>
      </c>
      <c r="C522" s="14" t="inlineStr">
        <is>
          <t xml:space="preserve">СМР корпуса без отделки</t>
        </is>
      </c>
      <c r="D522" s="6" t="inlineStr">
        <is>
          <t xml:space="preserve"/>
        </is>
      </c>
      <c r="E522" s="6" t="inlineStr">
        <is>
          <t xml:space="preserve"/>
        </is>
      </c>
      <c r="F522" s="6" t="inlineStr">
        <is>
          <t xml:space="preserve"/>
        </is>
      </c>
      <c r="G522" s="6" t="inlineStr">
        <is>
          <t xml:space="preserve"/>
        </is>
      </c>
      <c r="H522" s="15" t="n">
        <v/>
      </c>
      <c r="I522" s="16" t="n" hidden="false">
        <v/>
      </c>
      <c r="J522" s="16" t="n" hidden="false">
        <v/>
      </c>
      <c r="K522" s="16" t="n" hidden="false">
        <v/>
      </c>
      <c r="L522" s="16" t="n" hidden="false">
        <f>L523+L530</f>
        <v>25087545.61</v>
      </c>
      <c r="M522" s="16" t="n" hidden="false">
        <f>M523+M530</f>
        <v>37243351.18</v>
      </c>
      <c r="N522" s="16" t="n" hidden="false">
        <f>N523+N530</f>
        <v>62330896.79</v>
      </c>
    </row>
    <row r="523" customFormat="false" hidden="false" outlineLevel="0" collapsed="false">
      <c r="A523" s="14" t="inlineStr">
        <is>
          <t xml:space="preserve">1.1.1.1</t>
        </is>
      </c>
      <c r="B523" s="14" t="inlineStr">
        <is>
          <t xml:space="preserve"/>
        </is>
      </c>
      <c r="C523" s="14" t="inlineStr">
        <is>
          <t xml:space="preserve">СМР надземной части корпуса (без отделки)</t>
        </is>
      </c>
      <c r="D523" s="6" t="inlineStr">
        <is>
          <t xml:space="preserve"/>
        </is>
      </c>
      <c r="E523" s="6" t="inlineStr">
        <is>
          <t xml:space="preserve"/>
        </is>
      </c>
      <c r="F523" s="6" t="inlineStr">
        <is>
          <t xml:space="preserve"/>
        </is>
      </c>
      <c r="G523" s="6" t="inlineStr">
        <is>
          <t xml:space="preserve"/>
        </is>
      </c>
      <c r="H523" s="15" t="n">
        <v/>
      </c>
      <c r="I523" s="16" t="n" hidden="false">
        <v/>
      </c>
      <c r="J523" s="16" t="n" hidden="false">
        <v/>
      </c>
      <c r="K523" s="16" t="n" hidden="false">
        <v/>
      </c>
      <c r="L523" s="16" t="n" hidden="false">
        <f>L524</f>
        <v>122500</v>
      </c>
      <c r="M523" s="16" t="n" hidden="false">
        <f>M524</f>
        <v>54880</v>
      </c>
      <c r="N523" s="16" t="n" hidden="false">
        <f>N524</f>
        <v>177380</v>
      </c>
    </row>
    <row r="524" customFormat="false" hidden="false" outlineLevel="0" collapsed="false">
      <c r="A524" s="14" t="inlineStr">
        <is>
          <t xml:space="preserve">1.1.1.1.1</t>
        </is>
      </c>
      <c r="B524" s="14" t="inlineStr">
        <is>
          <t xml:space="preserve"/>
        </is>
      </c>
      <c r="C524" s="14" t="inlineStr">
        <is>
          <t xml:space="preserve">Кровля</t>
        </is>
      </c>
      <c r="D524" s="6" t="inlineStr">
        <is>
          <t xml:space="preserve"/>
        </is>
      </c>
      <c r="E524" s="6" t="inlineStr">
        <is>
          <t xml:space="preserve"/>
        </is>
      </c>
      <c r="F524" s="6" t="inlineStr">
        <is>
          <t xml:space="preserve"/>
        </is>
      </c>
      <c r="G524" s="6" t="inlineStr">
        <is>
          <t xml:space="preserve"/>
        </is>
      </c>
      <c r="H524" s="15" t="n">
        <v/>
      </c>
      <c r="I524" s="16" t="n" hidden="false">
        <v/>
      </c>
      <c r="J524" s="16" t="n" hidden="false">
        <v/>
      </c>
      <c r="K524" s="16" t="n" hidden="false">
        <v/>
      </c>
      <c r="L524" s="16" t="n" hidden="false">
        <f>L525</f>
        <v>122500</v>
      </c>
      <c r="M524" s="16" t="n" hidden="false">
        <f>M525</f>
        <v>54880</v>
      </c>
      <c r="N524" s="16" t="n" hidden="false">
        <f>N525</f>
        <v>177380</v>
      </c>
    </row>
    <row r="525" customFormat="false" hidden="false" outlineLevel="0" collapsed="false">
      <c r="A525" s="14" t="inlineStr">
        <is>
          <t xml:space="preserve">1.1.1.1.1.1</t>
        </is>
      </c>
      <c r="B525" s="14" t="inlineStr">
        <is>
          <t xml:space="preserve"/>
        </is>
      </c>
      <c r="C525" s="14" t="inlineStr">
        <is>
          <t xml:space="preserve">Прочие работы</t>
        </is>
      </c>
      <c r="D525" s="6" t="inlineStr">
        <is>
          <t xml:space="preserve"/>
        </is>
      </c>
      <c r="E525" s="6" t="inlineStr">
        <is>
          <t xml:space="preserve"/>
        </is>
      </c>
      <c r="F525" s="6" t="inlineStr">
        <is>
          <t xml:space="preserve"/>
        </is>
      </c>
      <c r="G525" s="6" t="inlineStr">
        <is>
          <t xml:space="preserve"/>
        </is>
      </c>
      <c r="H525" s="15" t="n">
        <v/>
      </c>
      <c r="I525" s="16" t="n" hidden="false">
        <v/>
      </c>
      <c r="J525" s="16" t="n" hidden="false">
        <v/>
      </c>
      <c r="K525" s="16" t="n" hidden="false">
        <v/>
      </c>
      <c r="L525" s="16" t="n" hidden="false">
        <f>L526+L528</f>
        <v>122500</v>
      </c>
      <c r="M525" s="16" t="n" hidden="false">
        <f>M526+M528</f>
        <v>54880</v>
      </c>
      <c r="N525" s="16" t="n" hidden="false">
        <f>N526+N528</f>
        <v>177380</v>
      </c>
    </row>
    <row r="526" customFormat="false" hidden="false" outlineLevel="0" collapsed="false">
      <c r="A526" s="18" t="inlineStr">
        <is>
          <t xml:space="preserve">1.1.1.1.1.1.1</t>
        </is>
      </c>
      <c r="B526" s="18" t="inlineStr">
        <is>
          <t xml:space="preserve"/>
        </is>
      </c>
      <c r="C526" s="18" t="inlineStr">
        <is>
          <t xml:space="preserve">Установка гильз для протяжки кабеля</t>
        </is>
      </c>
      <c r="D526" s="7" t="inlineStr">
        <is>
          <t xml:space="preserve">4.1</t>
        </is>
      </c>
      <c r="E526" s="7" t="inlineStr">
        <is>
          <t xml:space="preserve"/>
        </is>
      </c>
      <c r="F526" s="7" t="inlineStr">
        <is>
          <t xml:space="preserve">ШТ</t>
        </is>
      </c>
      <c r="G526" s="7" t="inlineStr">
        <is>
          <t xml:space="preserve">1</t>
        </is>
      </c>
      <c r="H526" s="8" t="n">
        <v>13</v>
      </c>
      <c r="I526" s="19" t="n" hidden="false">
        <f>ROUND((L527)/H526,2)</f>
        <v>2500</v>
      </c>
      <c r="J526" s="20" t="n" hidden="false">
        <v>1120</v>
      </c>
      <c r="K526" s="19" t="n" hidden="false">
        <f>I526+J526</f>
        <v>3620</v>
      </c>
      <c r="L526" s="19" t="n" hidden="false">
        <f>ROUND(H526*I526,2)</f>
        <v>32500</v>
      </c>
      <c r="M526" s="19" t="n" hidden="false">
        <f>ROUND(H526*J526,2)</f>
        <v>14560</v>
      </c>
      <c r="N526" s="19" t="n" hidden="false">
        <f>L526+M526</f>
        <v>47060</v>
      </c>
    </row>
    <row r="527" customFormat="false" hidden="false" outlineLevel="0" collapsed="false">
      <c r="A527" s="18" t="inlineStr">
        <is>
          <t xml:space="preserve">1.1.1.1.1.1.1.1</t>
        </is>
      </c>
      <c r="B527" s="18" t="inlineStr">
        <is>
          <t xml:space="preserve"/>
        </is>
      </c>
      <c r="C527" s="22" t="inlineStr">
        <is>
          <t xml:space="preserve">Проходка металлическая / ПГ1 50-1500</t>
        </is>
      </c>
      <c r="D527" s="7" t="inlineStr">
        <is>
          <t xml:space="preserve">Выход кабельных линий на кровлю</t>
        </is>
      </c>
      <c r="E527" s="7" t="inlineStr">
        <is>
          <t xml:space="preserve"/>
        </is>
      </c>
      <c r="F527" s="7" t="inlineStr">
        <is>
          <t xml:space="preserve">ШТ</t>
        </is>
      </c>
      <c r="G527" s="7" t="inlineStr">
        <is>
          <t xml:space="preserve">1</t>
        </is>
      </c>
      <c r="H527" s="8" t="n">
        <v>13</v>
      </c>
      <c r="I527" s="20" t="n" hidden="false">
        <v>2500</v>
      </c>
      <c r="J527" s="19" t="n" hidden="false">
        <v/>
      </c>
      <c r="K527" s="19" t="n" hidden="false">
        <f>I527+J527</f>
        <v>2500</v>
      </c>
      <c r="L527" s="19" t="n" hidden="false">
        <f>ROUND(H527*I527,2)</f>
        <v>32500</v>
      </c>
      <c r="M527" s="19" t="n" hidden="false">
        <v/>
      </c>
      <c r="N527" s="19" t="n" hidden="false">
        <f>L527+M527</f>
        <v>32500</v>
      </c>
    </row>
    <row r="528" customFormat="false" hidden="false" outlineLevel="0" collapsed="false">
      <c r="A528" s="18" t="inlineStr">
        <is>
          <t xml:space="preserve">1.1.1.1.1.1.2</t>
        </is>
      </c>
      <c r="B528" s="18" t="inlineStr">
        <is>
          <t xml:space="preserve"/>
        </is>
      </c>
      <c r="C528" s="18" t="inlineStr">
        <is>
          <t xml:space="preserve">Установка гильз для протяжки кабеля</t>
        </is>
      </c>
      <c r="D528" s="7" t="inlineStr">
        <is>
          <t xml:space="preserve">4.2</t>
        </is>
      </c>
      <c r="E528" s="7" t="inlineStr">
        <is>
          <t xml:space="preserve"/>
        </is>
      </c>
      <c r="F528" s="7" t="inlineStr">
        <is>
          <t xml:space="preserve">ШТ</t>
        </is>
      </c>
      <c r="G528" s="7" t="inlineStr">
        <is>
          <t xml:space="preserve">1</t>
        </is>
      </c>
      <c r="H528" s="8" t="n">
        <v>36</v>
      </c>
      <c r="I528" s="19" t="n" hidden="false">
        <f>ROUND((L529)/H528,2)</f>
        <v>2500</v>
      </c>
      <c r="J528" s="20" t="n" hidden="false">
        <v>1120</v>
      </c>
      <c r="K528" s="19" t="n" hidden="false">
        <f>I528+J528</f>
        <v>3620</v>
      </c>
      <c r="L528" s="19" t="n" hidden="false">
        <f>ROUND(H528*I528,2)</f>
        <v>90000</v>
      </c>
      <c r="M528" s="19" t="n" hidden="false">
        <f>ROUND(H528*J528,2)</f>
        <v>40320</v>
      </c>
      <c r="N528" s="19" t="n" hidden="false">
        <f>L528+M528</f>
        <v>130320</v>
      </c>
    </row>
    <row r="529" customFormat="false" hidden="false" outlineLevel="0" collapsed="false">
      <c r="A529" s="18" t="inlineStr">
        <is>
          <t xml:space="preserve">1.1.1.1.1.1.2.1</t>
        </is>
      </c>
      <c r="B529" s="18" t="inlineStr">
        <is>
          <t xml:space="preserve"/>
        </is>
      </c>
      <c r="C529" s="22" t="inlineStr">
        <is>
          <t xml:space="preserve">Проходка металлическая / ПГ1 50-1500</t>
        </is>
      </c>
      <c r="D529" s="7" t="inlineStr">
        <is>
          <t xml:space="preserve"/>
        </is>
      </c>
      <c r="E529" s="7" t="inlineStr">
        <is>
          <t xml:space="preserve"/>
        </is>
      </c>
      <c r="F529" s="7" t="inlineStr">
        <is>
          <t xml:space="preserve">ШТ</t>
        </is>
      </c>
      <c r="G529" s="7" t="inlineStr">
        <is>
          <t xml:space="preserve">1</t>
        </is>
      </c>
      <c r="H529" s="8" t="n">
        <v>36</v>
      </c>
      <c r="I529" s="20" t="n" hidden="false">
        <v>2500</v>
      </c>
      <c r="J529" s="19" t="n" hidden="false">
        <v/>
      </c>
      <c r="K529" s="19" t="n" hidden="false">
        <f>I529+J529</f>
        <v>2500</v>
      </c>
      <c r="L529" s="19" t="n" hidden="false">
        <f>ROUND(H529*I529,2)</f>
        <v>90000</v>
      </c>
      <c r="M529" s="19" t="n" hidden="false">
        <v/>
      </c>
      <c r="N529" s="19" t="n" hidden="false">
        <f>L529+M529</f>
        <v>90000</v>
      </c>
    </row>
    <row r="530" customFormat="false" hidden="false" outlineLevel="0" collapsed="false">
      <c r="A530" s="14" t="inlineStr">
        <is>
          <t xml:space="preserve">1.1.1.2</t>
        </is>
      </c>
      <c r="B530" s="14" t="inlineStr">
        <is>
          <t xml:space="preserve"/>
        </is>
      </c>
      <c r="C530" s="14" t="inlineStr">
        <is>
          <t xml:space="preserve">Инженерные системы</t>
        </is>
      </c>
      <c r="D530" s="6" t="inlineStr">
        <is>
          <t xml:space="preserve"/>
        </is>
      </c>
      <c r="E530" s="6" t="inlineStr">
        <is>
          <t xml:space="preserve"/>
        </is>
      </c>
      <c r="F530" s="6" t="inlineStr">
        <is>
          <t xml:space="preserve"/>
        </is>
      </c>
      <c r="G530" s="6" t="inlineStr">
        <is>
          <t xml:space="preserve"/>
        </is>
      </c>
      <c r="H530" s="15" t="n">
        <v/>
      </c>
      <c r="I530" s="16" t="n" hidden="false">
        <v/>
      </c>
      <c r="J530" s="16" t="n" hidden="false">
        <v/>
      </c>
      <c r="K530" s="16" t="n" hidden="false">
        <v/>
      </c>
      <c r="L530" s="16" t="n" hidden="false">
        <f>L531</f>
        <v>24965045.61</v>
      </c>
      <c r="M530" s="16" t="n" hidden="false">
        <f>M531</f>
        <v>37188471.18</v>
      </c>
      <c r="N530" s="16" t="n" hidden="false">
        <f>N531</f>
        <v>62153516.79</v>
      </c>
    </row>
    <row r="531" customFormat="false" hidden="false" outlineLevel="0" collapsed="false">
      <c r="A531" s="14" t="inlineStr">
        <is>
          <t xml:space="preserve">1.1.1.2.1</t>
        </is>
      </c>
      <c r="B531" s="14" t="inlineStr">
        <is>
          <t xml:space="preserve"/>
        </is>
      </c>
      <c r="C531" s="14" t="inlineStr">
        <is>
          <t xml:space="preserve">Электроснабжение</t>
        </is>
      </c>
      <c r="D531" s="6" t="inlineStr">
        <is>
          <t xml:space="preserve"/>
        </is>
      </c>
      <c r="E531" s="6" t="inlineStr">
        <is>
          <t xml:space="preserve"/>
        </is>
      </c>
      <c r="F531" s="6" t="inlineStr">
        <is>
          <t xml:space="preserve"/>
        </is>
      </c>
      <c r="G531" s="6" t="inlineStr">
        <is>
          <t xml:space="preserve"/>
        </is>
      </c>
      <c r="H531" s="15" t="n">
        <v/>
      </c>
      <c r="I531" s="16" t="n" hidden="false">
        <v/>
      </c>
      <c r="J531" s="16" t="n" hidden="false">
        <v/>
      </c>
      <c r="K531" s="16" t="n" hidden="false">
        <v/>
      </c>
      <c r="L531" s="16" t="n" hidden="false">
        <f>L532+L780</f>
        <v>24965045.61</v>
      </c>
      <c r="M531" s="16" t="n" hidden="false">
        <f>M532+M780</f>
        <v>37188471.18</v>
      </c>
      <c r="N531" s="16" t="n" hidden="false">
        <f>N532+N780</f>
        <v>62153516.79</v>
      </c>
    </row>
    <row r="532" customFormat="false" hidden="false" outlineLevel="0" collapsed="false">
      <c r="A532" s="14" t="inlineStr">
        <is>
          <t xml:space="preserve">1.1.1.2.1.1</t>
        </is>
      </c>
      <c r="B532" s="14" t="inlineStr">
        <is>
          <t xml:space="preserve"/>
        </is>
      </c>
      <c r="C532" s="14" t="inlineStr">
        <is>
          <t xml:space="preserve">Электромонтажные работы в нежилой части</t>
        </is>
      </c>
      <c r="D532" s="6" t="inlineStr">
        <is>
          <t xml:space="preserve"/>
        </is>
      </c>
      <c r="E532" s="6" t="inlineStr">
        <is>
          <t xml:space="preserve"/>
        </is>
      </c>
      <c r="F532" s="6" t="inlineStr">
        <is>
          <t xml:space="preserve"/>
        </is>
      </c>
      <c r="G532" s="6" t="inlineStr">
        <is>
          <t xml:space="preserve"/>
        </is>
      </c>
      <c r="H532" s="15" t="n">
        <v/>
      </c>
      <c r="I532" s="16" t="n" hidden="false">
        <v/>
      </c>
      <c r="J532" s="16" t="n" hidden="false">
        <v/>
      </c>
      <c r="K532" s="16" t="n" hidden="false">
        <v/>
      </c>
      <c r="L532" s="16" t="n" hidden="false">
        <f>L533+L562+L616+L732+L757+L776</f>
        <v>24965045.61</v>
      </c>
      <c r="M532" s="16" t="n" hidden="false">
        <f>M533+M562+M616+M732+M757+M776</f>
        <v>36982825</v>
      </c>
      <c r="N532" s="16" t="n" hidden="false">
        <f>N533+N562+N616+N732+N757+N776</f>
        <v>61947870.61</v>
      </c>
    </row>
    <row r="533" customFormat="false" hidden="false" outlineLevel="0" collapsed="false">
      <c r="A533" s="14" t="inlineStr">
        <is>
          <t xml:space="preserve">1.1.1.2.1.1.1</t>
        </is>
      </c>
      <c r="B533" s="14" t="inlineStr">
        <is>
          <t xml:space="preserve"/>
        </is>
      </c>
      <c r="C533" s="14" t="inlineStr">
        <is>
          <t xml:space="preserve">Монтаж ВРУ</t>
        </is>
      </c>
      <c r="D533" s="6" t="inlineStr">
        <is>
          <t xml:space="preserve"/>
        </is>
      </c>
      <c r="E533" s="6" t="inlineStr">
        <is>
          <t xml:space="preserve"/>
        </is>
      </c>
      <c r="F533" s="6" t="inlineStr">
        <is>
          <t xml:space="preserve"/>
        </is>
      </c>
      <c r="G533" s="6" t="inlineStr">
        <is>
          <t xml:space="preserve"/>
        </is>
      </c>
      <c r="H533" s="15" t="n">
        <v/>
      </c>
      <c r="I533" s="16" t="n" hidden="false">
        <v/>
      </c>
      <c r="J533" s="16" t="n" hidden="false">
        <v/>
      </c>
      <c r="K533" s="16" t="n" hidden="false">
        <v/>
      </c>
      <c r="L533" s="16" t="n" hidden="false">
        <f>L534+L537+L539+L550+L561</f>
        <v>139771.92</v>
      </c>
      <c r="M533" s="16" t="n" hidden="false">
        <f>M534+M537+M539+M550+M561</f>
        <v>1340000</v>
      </c>
      <c r="N533" s="16" t="n" hidden="false">
        <f>N534+N537+N539+N550+N561</f>
        <v>1479771.92</v>
      </c>
    </row>
    <row r="534" customFormat="false" hidden="false" outlineLevel="0" collapsed="false">
      <c r="A534" s="18" t="inlineStr">
        <is>
          <t xml:space="preserve">1.1.1.2.1.1.1.1</t>
        </is>
      </c>
      <c r="B534" s="18" t="inlineStr">
        <is>
          <t xml:space="preserve"/>
        </is>
      </c>
      <c r="C534" s="18" t="inlineStr">
        <is>
          <t xml:space="preserve">Установка и коммутация щитов ВРУ / 7 панелей</t>
        </is>
      </c>
      <c r="D534" s="7" t="inlineStr">
        <is>
          <t xml:space="preserve"/>
        </is>
      </c>
      <c r="E534" s="7" t="inlineStr">
        <is>
          <t xml:space="preserve">Выгружается из БО по объектам BIM-КЦ</t>
        </is>
      </c>
      <c r="F534" s="7" t="inlineStr">
        <is>
          <t xml:space="preserve">ШТ</t>
        </is>
      </c>
      <c r="G534" s="7" t="inlineStr">
        <is>
          <t xml:space="preserve">1</t>
        </is>
      </c>
      <c r="H534" s="8" t="n">
        <v>2</v>
      </c>
      <c r="I534" s="19" t="n" hidden="false">
        <f>ROUND((L535+L536)/H534,2)</f>
        <v>21001</v>
      </c>
      <c r="J534" s="20" t="n" hidden="false">
        <v>550000</v>
      </c>
      <c r="K534" s="19" t="n" hidden="false">
        <f>I534+J534</f>
        <v>571001</v>
      </c>
      <c r="L534" s="19" t="n" hidden="false">
        <f>ROUND(H534*I534,2)</f>
        <v>42002</v>
      </c>
      <c r="M534" s="19" t="n" hidden="false">
        <f>ROUND(H534*J534,2)</f>
        <v>1100000</v>
      </c>
      <c r="N534" s="19" t="n" hidden="false">
        <f>L534+M534</f>
        <v>1142002</v>
      </c>
    </row>
    <row r="535" customFormat="false" hidden="false" outlineLevel="0" collapsed="false">
      <c r="A535" s="18" t="inlineStr">
        <is>
          <t xml:space="preserve">1.1.1.2.1.1.1.1.1</t>
        </is>
      </c>
      <c r="B535" s="18" t="inlineStr">
        <is>
          <t xml:space="preserve"/>
        </is>
      </c>
      <c r="C535" s="22" t="inlineStr">
        <is>
          <t xml:space="preserve">Комплект наконечников и бирок для монтажа ВРУ_ / 7 панелей</t>
        </is>
      </c>
      <c r="D535" s="7" t="inlineStr">
        <is>
          <t xml:space="preserve"/>
        </is>
      </c>
      <c r="E535" s="7" t="inlineStr">
        <is>
          <t xml:space="preserve"/>
        </is>
      </c>
      <c r="F535" s="7" t="inlineStr">
        <is>
          <t xml:space="preserve">КОМПЛ</t>
        </is>
      </c>
      <c r="G535" s="7" t="inlineStr">
        <is>
          <t xml:space="preserve">1</t>
        </is>
      </c>
      <c r="H535" s="8" t="n">
        <v>2</v>
      </c>
      <c r="I535" s="20" t="n" hidden="false">
        <v>21000</v>
      </c>
      <c r="J535" s="19" t="n" hidden="false">
        <v/>
      </c>
      <c r="K535" s="19" t="n" hidden="false">
        <f>I535+J535</f>
        <v>21000</v>
      </c>
      <c r="L535" s="19" t="n" hidden="false">
        <f>ROUND(H535*I535,2)</f>
        <v>42000</v>
      </c>
      <c r="M535" s="19" t="n" hidden="false">
        <v/>
      </c>
      <c r="N535" s="19" t="n" hidden="false">
        <f>L535+M535</f>
        <v>42000</v>
      </c>
    </row>
    <row r="536" customFormat="false" hidden="false" outlineLevel="0" collapsed="false">
      <c r="A536" s="18" t="inlineStr">
        <is>
          <t xml:space="preserve">1.1.1.2.1.1.1.1.2</t>
        </is>
      </c>
      <c r="B536" s="18" t="inlineStr">
        <is>
          <t xml:space="preserve"/>
        </is>
      </c>
      <c r="C536" s="22" t="inlineStr">
        <is>
          <t xml:space="preserve">ВРУ (в соответствии со схемой) / МЭЛ_ / 7-панельный (к-т)</t>
        </is>
      </c>
      <c r="D536" s="7" t="inlineStr">
        <is>
          <t xml:space="preserve">4.1,4.2</t>
        </is>
      </c>
      <c r="E536" s="7" t="inlineStr">
        <is>
          <t xml:space="preserve"/>
        </is>
      </c>
      <c r="F536" s="7" t="inlineStr">
        <is>
          <t xml:space="preserve">ШТ</t>
        </is>
      </c>
      <c r="G536" s="7" t="inlineStr">
        <is>
          <t xml:space="preserve">1</t>
        </is>
      </c>
      <c r="H536" s="8" t="n">
        <v>2</v>
      </c>
      <c r="I536" s="23" t="n" hidden="false">
        <v>1</v>
      </c>
      <c r="J536" s="19" t="n" hidden="false">
        <v/>
      </c>
      <c r="K536" s="19" t="n" hidden="false">
        <f>I536+J536</f>
        <v>1</v>
      </c>
      <c r="L536" s="19" t="n" hidden="false">
        <f>ROUND(H536*I536,2)</f>
        <v>2</v>
      </c>
      <c r="M536" s="19" t="n" hidden="false">
        <v/>
      </c>
      <c r="N536" s="19" t="n" hidden="false">
        <f>L536+M536</f>
        <v>2</v>
      </c>
    </row>
    <row r="537" customFormat="false" hidden="false" outlineLevel="0" collapsed="false">
      <c r="A537" s="18" t="inlineStr">
        <is>
          <t xml:space="preserve">1.1.1.2.1.1.1.2</t>
        </is>
      </c>
      <c r="B537" s="18" t="inlineStr">
        <is>
          <t xml:space="preserve"/>
        </is>
      </c>
      <c r="C537" s="18" t="inlineStr">
        <is>
          <t xml:space="preserve">Комплектация щитов ВРУ</t>
        </is>
      </c>
      <c r="D537" s="7" t="inlineStr">
        <is>
          <t xml:space="preserve"/>
        </is>
      </c>
      <c r="E537" s="7" t="inlineStr">
        <is>
          <t xml:space="preserve"/>
        </is>
      </c>
      <c r="F537" s="7" t="inlineStr">
        <is>
          <t xml:space="preserve">ШТ</t>
        </is>
      </c>
      <c r="G537" s="7" t="inlineStr">
        <is>
          <t xml:space="preserve">1</t>
        </is>
      </c>
      <c r="H537" s="8" t="n">
        <v>14</v>
      </c>
      <c r="I537" s="19" t="n" hidden="false">
        <f>ROUND((L538)/H537,2)</f>
        <v>2700</v>
      </c>
      <c r="J537" s="19" t="n" hidden="false">
        <v>0</v>
      </c>
      <c r="K537" s="19" t="n" hidden="false">
        <f>I537+J537</f>
        <v>2700</v>
      </c>
      <c r="L537" s="19" t="n" hidden="false">
        <f>ROUND(H537*I537,2)</f>
        <v>37800</v>
      </c>
      <c r="M537" s="19" t="n" hidden="false">
        <f>ROUND(H537*J537,2)</f>
        <v>0</v>
      </c>
      <c r="N537" s="19" t="n" hidden="false">
        <f>L537+M537</f>
        <v>37800</v>
      </c>
    </row>
    <row r="538" customFormat="false" hidden="false" outlineLevel="0" collapsed="false">
      <c r="A538" s="18" t="inlineStr">
        <is>
          <t xml:space="preserve">1.1.1.2.1.1.1.2.1</t>
        </is>
      </c>
      <c r="B538" s="18" t="inlineStr">
        <is>
          <t xml:space="preserve"/>
        </is>
      </c>
      <c r="C538" s="22" t="inlineStr">
        <is>
          <t xml:space="preserve">Автоматическая установка пожаротушения_ / ОСП-2</t>
        </is>
      </c>
      <c r="D538" s="7" t="inlineStr">
        <is>
          <t xml:space="preserve"/>
        </is>
      </c>
      <c r="E538" s="7" t="inlineStr">
        <is>
          <t xml:space="preserve"/>
        </is>
      </c>
      <c r="F538" s="7" t="inlineStr">
        <is>
          <t xml:space="preserve">ШТ</t>
        </is>
      </c>
      <c r="G538" s="7" t="inlineStr">
        <is>
          <t xml:space="preserve">1</t>
        </is>
      </c>
      <c r="H538" s="8" t="n">
        <v>14</v>
      </c>
      <c r="I538" s="20" t="n" hidden="false">
        <v>2700</v>
      </c>
      <c r="J538" s="19" t="n" hidden="false">
        <v/>
      </c>
      <c r="K538" s="19" t="n" hidden="false">
        <f>I538+J538</f>
        <v>2700</v>
      </c>
      <c r="L538" s="19" t="n" hidden="false">
        <f>ROUND(H538*I538,2)</f>
        <v>37800</v>
      </c>
      <c r="M538" s="19" t="n" hidden="false">
        <v/>
      </c>
      <c r="N538" s="19" t="n" hidden="false">
        <f>L538+M538</f>
        <v>37800</v>
      </c>
    </row>
    <row r="539" customFormat="false" hidden="false" outlineLevel="0" collapsed="false">
      <c r="A539" s="18" t="inlineStr">
        <is>
          <t xml:space="preserve">1.1.1.2.1.1.1.3</t>
        </is>
      </c>
      <c r="B539" s="18" t="inlineStr">
        <is>
          <t xml:space="preserve"/>
        </is>
      </c>
      <c r="C539" s="18" t="inlineStr">
        <is>
          <t xml:space="preserve">Средства защиты</t>
        </is>
      </c>
      <c r="D539" s="7" t="inlineStr">
        <is>
          <t xml:space="preserve">4.1</t>
        </is>
      </c>
      <c r="E539" s="7" t="inlineStr">
        <is>
          <t xml:space="preserve"/>
        </is>
      </c>
      <c r="F539" s="7" t="inlineStr">
        <is>
          <t xml:space="preserve">ШТ</t>
        </is>
      </c>
      <c r="G539" s="7" t="inlineStr">
        <is>
          <t xml:space="preserve">1</t>
        </is>
      </c>
      <c r="H539" s="8" t="n">
        <v>16</v>
      </c>
      <c r="I539" s="19" t="n" hidden="false">
        <f>ROUND((L540+L541+L542+L543+L544+L545+L546+L547+L548+L549)/H539,2)</f>
        <v>1874.06</v>
      </c>
      <c r="J539" s="19" t="n" hidden="false">
        <v>0</v>
      </c>
      <c r="K539" s="19" t="n" hidden="false">
        <f>I539+J539</f>
        <v>1874.06</v>
      </c>
      <c r="L539" s="19" t="n" hidden="false">
        <f>ROUND(H539*I539,2)</f>
        <v>29984.96</v>
      </c>
      <c r="M539" s="19" t="n" hidden="false">
        <f>ROUND(H539*J539,2)</f>
        <v>0</v>
      </c>
      <c r="N539" s="19" t="n" hidden="false">
        <f>L539+M539</f>
        <v>29984.96</v>
      </c>
    </row>
    <row r="540" customFormat="false" hidden="false" outlineLevel="0" collapsed="false">
      <c r="A540" s="18" t="inlineStr">
        <is>
          <t xml:space="preserve">1.1.1.2.1.1.1.3.1</t>
        </is>
      </c>
      <c r="B540" s="18" t="inlineStr">
        <is>
          <t xml:space="preserve"/>
        </is>
      </c>
      <c r="C540" s="22" t="inlineStr">
        <is>
          <t xml:space="preserve">Заземления переносные_</t>
        </is>
      </c>
      <c r="D540" s="7" t="inlineStr">
        <is>
          <t xml:space="preserve"/>
        </is>
      </c>
      <c r="E540" s="7" t="inlineStr">
        <is>
          <t xml:space="preserve"/>
        </is>
      </c>
      <c r="F540" s="7" t="inlineStr">
        <is>
          <t xml:space="preserve">КОМПЛ</t>
        </is>
      </c>
      <c r="G540" s="7" t="inlineStr">
        <is>
          <t xml:space="preserve">1</t>
        </is>
      </c>
      <c r="H540" s="8" t="n">
        <v>1</v>
      </c>
      <c r="I540" s="20" t="n" hidden="false">
        <v>6650</v>
      </c>
      <c r="J540" s="19" t="n" hidden="false">
        <v/>
      </c>
      <c r="K540" s="19" t="n" hidden="false">
        <f>I540+J540</f>
        <v>6650</v>
      </c>
      <c r="L540" s="19" t="n" hidden="false">
        <f>ROUND(H540*I540,2)</f>
        <v>6650</v>
      </c>
      <c r="M540" s="19" t="n" hidden="false">
        <v/>
      </c>
      <c r="N540" s="19" t="n" hidden="false">
        <f>L540+M540</f>
        <v>6650</v>
      </c>
    </row>
    <row r="541" customFormat="false" hidden="false" outlineLevel="0" collapsed="false">
      <c r="A541" s="18" t="inlineStr">
        <is>
          <t xml:space="preserve">1.1.1.2.1.1.1.3.2</t>
        </is>
      </c>
      <c r="B541" s="18" t="inlineStr">
        <is>
          <t xml:space="preserve"/>
        </is>
      </c>
      <c r="C541" s="22" t="inlineStr">
        <is>
          <t xml:space="preserve">Аптечка_</t>
        </is>
      </c>
      <c r="D541" s="7" t="inlineStr">
        <is>
          <t xml:space="preserve"/>
        </is>
      </c>
      <c r="E541" s="7" t="inlineStr">
        <is>
          <t xml:space="preserve"/>
        </is>
      </c>
      <c r="F541" s="7" t="inlineStr">
        <is>
          <t xml:space="preserve">ШТ</t>
        </is>
      </c>
      <c r="G541" s="7" t="inlineStr">
        <is>
          <t xml:space="preserve">1</t>
        </is>
      </c>
      <c r="H541" s="8" t="n">
        <v>1</v>
      </c>
      <c r="I541" s="20" t="n" hidden="false">
        <v>1680</v>
      </c>
      <c r="J541" s="19" t="n" hidden="false">
        <v/>
      </c>
      <c r="K541" s="19" t="n" hidden="false">
        <f>I541+J541</f>
        <v>1680</v>
      </c>
      <c r="L541" s="19" t="n" hidden="false">
        <f>ROUND(H541*I541,2)</f>
        <v>1680</v>
      </c>
      <c r="M541" s="19" t="n" hidden="false">
        <v/>
      </c>
      <c r="N541" s="19" t="n" hidden="false">
        <f>L541+M541</f>
        <v>1680</v>
      </c>
    </row>
    <row r="542" customFormat="false" hidden="false" outlineLevel="0" collapsed="false">
      <c r="A542" s="18" t="inlineStr">
        <is>
          <t xml:space="preserve">1.1.1.2.1.1.1.3.3</t>
        </is>
      </c>
      <c r="B542" s="18" t="inlineStr">
        <is>
          <t xml:space="preserve"/>
        </is>
      </c>
      <c r="C542" s="22" t="inlineStr">
        <is>
          <t xml:space="preserve">Защитные очки</t>
        </is>
      </c>
      <c r="D542" s="7" t="inlineStr">
        <is>
          <t xml:space="preserve"/>
        </is>
      </c>
      <c r="E542" s="7" t="inlineStr">
        <is>
          <t xml:space="preserve"/>
        </is>
      </c>
      <c r="F542" s="7" t="inlineStr">
        <is>
          <t xml:space="preserve">ШТ</t>
        </is>
      </c>
      <c r="G542" s="7" t="inlineStr">
        <is>
          <t xml:space="preserve">1</t>
        </is>
      </c>
      <c r="H542" s="8" t="n">
        <v>1</v>
      </c>
      <c r="I542" s="20" t="n" hidden="false">
        <v>195</v>
      </c>
      <c r="J542" s="19" t="n" hidden="false">
        <v/>
      </c>
      <c r="K542" s="19" t="n" hidden="false">
        <f>I542+J542</f>
        <v>195</v>
      </c>
      <c r="L542" s="19" t="n" hidden="false">
        <f>ROUND(H542*I542,2)</f>
        <v>195</v>
      </c>
      <c r="M542" s="19" t="n" hidden="false">
        <v/>
      </c>
      <c r="N542" s="19" t="n" hidden="false">
        <f>L542+M542</f>
        <v>195</v>
      </c>
    </row>
    <row r="543" customFormat="false" hidden="false" outlineLevel="0" collapsed="false">
      <c r="A543" s="18" t="inlineStr">
        <is>
          <t xml:space="preserve">1.1.1.2.1.1.1.3.4</t>
        </is>
      </c>
      <c r="B543" s="18" t="inlineStr">
        <is>
          <t xml:space="preserve"/>
        </is>
      </c>
      <c r="C543" s="22" t="inlineStr">
        <is>
          <t xml:space="preserve">Диэлектрические галоши_</t>
        </is>
      </c>
      <c r="D543" s="7" t="inlineStr">
        <is>
          <t xml:space="preserve"/>
        </is>
      </c>
      <c r="E543" s="7" t="inlineStr">
        <is>
          <t xml:space="preserve"/>
        </is>
      </c>
      <c r="F543" s="7" t="inlineStr">
        <is>
          <t xml:space="preserve">ШТ</t>
        </is>
      </c>
      <c r="G543" s="7" t="inlineStr">
        <is>
          <t xml:space="preserve">1</t>
        </is>
      </c>
      <c r="H543" s="8" t="n">
        <v>2</v>
      </c>
      <c r="I543" s="20" t="n" hidden="false">
        <v>1150</v>
      </c>
      <c r="J543" s="19" t="n" hidden="false">
        <v/>
      </c>
      <c r="K543" s="19" t="n" hidden="false">
        <f>I543+J543</f>
        <v>1150</v>
      </c>
      <c r="L543" s="19" t="n" hidden="false">
        <f>ROUND(H543*I543,2)</f>
        <v>2300</v>
      </c>
      <c r="M543" s="19" t="n" hidden="false">
        <v/>
      </c>
      <c r="N543" s="19" t="n" hidden="false">
        <f>L543+M543</f>
        <v>2300</v>
      </c>
    </row>
    <row r="544" customFormat="false" hidden="false" outlineLevel="0" collapsed="false">
      <c r="A544" s="18" t="inlineStr">
        <is>
          <t xml:space="preserve">1.1.1.2.1.1.1.3.5</t>
        </is>
      </c>
      <c r="B544" s="18" t="inlineStr">
        <is>
          <t xml:space="preserve"/>
        </is>
      </c>
      <c r="C544" s="22" t="inlineStr">
        <is>
          <t xml:space="preserve">Диэлектрические ковры_ /  800х1500 мм</t>
        </is>
      </c>
      <c r="D544" s="7" t="inlineStr">
        <is>
          <t xml:space="preserve"/>
        </is>
      </c>
      <c r="E544" s="7" t="inlineStr">
        <is>
          <t xml:space="preserve"/>
        </is>
      </c>
      <c r="F544" s="7" t="inlineStr">
        <is>
          <t xml:space="preserve">ШТ</t>
        </is>
      </c>
      <c r="G544" s="7" t="inlineStr">
        <is>
          <t xml:space="preserve">1</t>
        </is>
      </c>
      <c r="H544" s="8" t="n">
        <v>3</v>
      </c>
      <c r="I544" s="20" t="n" hidden="false">
        <v>2280</v>
      </c>
      <c r="J544" s="19" t="n" hidden="false">
        <v/>
      </c>
      <c r="K544" s="19" t="n" hidden="false">
        <f>I544+J544</f>
        <v>2280</v>
      </c>
      <c r="L544" s="19" t="n" hidden="false">
        <f>ROUND(H544*I544,2)</f>
        <v>6840</v>
      </c>
      <c r="M544" s="19" t="n" hidden="false">
        <v/>
      </c>
      <c r="N544" s="19" t="n" hidden="false">
        <f>L544+M544</f>
        <v>6840</v>
      </c>
    </row>
    <row r="545" customFormat="false" hidden="false" outlineLevel="0" collapsed="false">
      <c r="A545" s="18" t="inlineStr">
        <is>
          <t xml:space="preserve">1.1.1.2.1.1.1.3.6</t>
        </is>
      </c>
      <c r="B545" s="18" t="inlineStr">
        <is>
          <t xml:space="preserve"/>
        </is>
      </c>
      <c r="C545" s="22" t="inlineStr">
        <is>
          <t xml:space="preserve">Предупредительные плакаты и знаки безопасности_</t>
        </is>
      </c>
      <c r="D545" s="7" t="inlineStr">
        <is>
          <t xml:space="preserve"/>
        </is>
      </c>
      <c r="E545" s="7" t="inlineStr">
        <is>
          <t xml:space="preserve"/>
        </is>
      </c>
      <c r="F545" s="7" t="inlineStr">
        <is>
          <t xml:space="preserve">ШТ</t>
        </is>
      </c>
      <c r="G545" s="7" t="inlineStr">
        <is>
          <t xml:space="preserve">1</t>
        </is>
      </c>
      <c r="H545" s="8" t="n">
        <v>2</v>
      </c>
      <c r="I545" s="20" t="n" hidden="false">
        <v>2100</v>
      </c>
      <c r="J545" s="19" t="n" hidden="false">
        <v/>
      </c>
      <c r="K545" s="19" t="n" hidden="false">
        <f>I545+J545</f>
        <v>2100</v>
      </c>
      <c r="L545" s="19" t="n" hidden="false">
        <f>ROUND(H545*I545,2)</f>
        <v>4200</v>
      </c>
      <c r="M545" s="19" t="n" hidden="false">
        <v/>
      </c>
      <c r="N545" s="19" t="n" hidden="false">
        <f>L545+M545</f>
        <v>4200</v>
      </c>
    </row>
    <row r="546" customFormat="false" hidden="false" outlineLevel="0" collapsed="false">
      <c r="A546" s="18" t="inlineStr">
        <is>
          <t xml:space="preserve">1.1.1.2.1.1.1.3.7</t>
        </is>
      </c>
      <c r="B546" s="18" t="inlineStr">
        <is>
          <t xml:space="preserve"/>
        </is>
      </c>
      <c r="C546" s="22" t="inlineStr">
        <is>
          <t xml:space="preserve">Указатель напряжения_ / 10-500 В</t>
        </is>
      </c>
      <c r="D546" s="7" t="inlineStr">
        <is>
          <t xml:space="preserve">МИН-2 ТУ 25-04-84</t>
        </is>
      </c>
      <c r="E546" s="7" t="inlineStr">
        <is>
          <t xml:space="preserve"/>
        </is>
      </c>
      <c r="F546" s="7" t="inlineStr">
        <is>
          <t xml:space="preserve">ШТ</t>
        </is>
      </c>
      <c r="G546" s="7" t="inlineStr">
        <is>
          <t xml:space="preserve">1</t>
        </is>
      </c>
      <c r="H546" s="8" t="n">
        <v>2</v>
      </c>
      <c r="I546" s="20" t="n" hidden="false">
        <v>1700</v>
      </c>
      <c r="J546" s="19" t="n" hidden="false">
        <v/>
      </c>
      <c r="K546" s="19" t="n" hidden="false">
        <f>I546+J546</f>
        <v>1700</v>
      </c>
      <c r="L546" s="19" t="n" hidden="false">
        <f>ROUND(H546*I546,2)</f>
        <v>3400</v>
      </c>
      <c r="M546" s="19" t="n" hidden="false">
        <v/>
      </c>
      <c r="N546" s="19" t="n" hidden="false">
        <f>L546+M546</f>
        <v>3400</v>
      </c>
    </row>
    <row r="547" customFormat="false" hidden="false" outlineLevel="0" collapsed="false">
      <c r="A547" s="18" t="inlineStr">
        <is>
          <t xml:space="preserve">1.1.1.2.1.1.1.3.8</t>
        </is>
      </c>
      <c r="B547" s="18" t="inlineStr">
        <is>
          <t xml:space="preserve"/>
        </is>
      </c>
      <c r="C547" s="22" t="inlineStr">
        <is>
          <t xml:space="preserve">Перчатки диэлектрические до 1 кВ/Безшовные</t>
        </is>
      </c>
      <c r="D547" s="7" t="inlineStr">
        <is>
          <t xml:space="preserve"/>
        </is>
      </c>
      <c r="E547" s="7" t="inlineStr">
        <is>
          <t xml:space="preserve"/>
        </is>
      </c>
      <c r="F547" s="7" t="inlineStr">
        <is>
          <t xml:space="preserve">ПАР</t>
        </is>
      </c>
      <c r="G547" s="7" t="inlineStr">
        <is>
          <t xml:space="preserve">1</t>
        </is>
      </c>
      <c r="H547" s="8" t="n">
        <v>2</v>
      </c>
      <c r="I547" s="20" t="n" hidden="false">
        <v>850</v>
      </c>
      <c r="J547" s="19" t="n" hidden="false">
        <v/>
      </c>
      <c r="K547" s="19" t="n" hidden="false">
        <f>I547+J547</f>
        <v>850</v>
      </c>
      <c r="L547" s="19" t="n" hidden="false">
        <f>ROUND(H547*I547,2)</f>
        <v>1700</v>
      </c>
      <c r="M547" s="19" t="n" hidden="false">
        <v/>
      </c>
      <c r="N547" s="19" t="n" hidden="false">
        <f>L547+M547</f>
        <v>1700</v>
      </c>
    </row>
    <row r="548" customFormat="false" hidden="false" outlineLevel="0" collapsed="false">
      <c r="A548" s="18" t="inlineStr">
        <is>
          <t xml:space="preserve">1.1.1.2.1.1.1.3.9</t>
        </is>
      </c>
      <c r="B548" s="18" t="inlineStr">
        <is>
          <t xml:space="preserve"/>
        </is>
      </c>
      <c r="C548" s="22" t="inlineStr">
        <is>
          <t xml:space="preserve">Огнетушитель_ / углекислотный ОУ-2</t>
        </is>
      </c>
      <c r="D548" s="7" t="inlineStr">
        <is>
          <t xml:space="preserve"/>
        </is>
      </c>
      <c r="E548" s="7" t="inlineStr">
        <is>
          <t xml:space="preserve"/>
        </is>
      </c>
      <c r="F548" s="7" t="inlineStr">
        <is>
          <t xml:space="preserve">ШТ</t>
        </is>
      </c>
      <c r="G548" s="7" t="inlineStr">
        <is>
          <t xml:space="preserve">1</t>
        </is>
      </c>
      <c r="H548" s="8" t="n">
        <v>1</v>
      </c>
      <c r="I548" s="23" t="n" hidden="false">
        <v>961</v>
      </c>
      <c r="J548" s="19" t="n" hidden="false">
        <v/>
      </c>
      <c r="K548" s="19" t="n" hidden="false">
        <f>I548+J548</f>
        <v>961</v>
      </c>
      <c r="L548" s="19" t="n" hidden="false">
        <f>ROUND(H548*I548,2)</f>
        <v>961</v>
      </c>
      <c r="M548" s="19" t="n" hidden="false">
        <v/>
      </c>
      <c r="N548" s="19" t="n" hidden="false">
        <f>L548+M548</f>
        <v>961</v>
      </c>
    </row>
    <row r="549" customFormat="false" hidden="false" outlineLevel="0" collapsed="false">
      <c r="A549" s="18" t="inlineStr">
        <is>
          <t xml:space="preserve">1.1.1.2.1.1.1.3.10</t>
        </is>
      </c>
      <c r="B549" s="18" t="inlineStr">
        <is>
          <t xml:space="preserve"/>
        </is>
      </c>
      <c r="C549" s="22" t="inlineStr">
        <is>
          <t xml:space="preserve">Огнетушитель_ / углекислотный ОУ-3</t>
        </is>
      </c>
      <c r="D549" s="7" t="inlineStr">
        <is>
          <t xml:space="preserve"/>
        </is>
      </c>
      <c r="E549" s="7" t="inlineStr">
        <is>
          <t xml:space="preserve"/>
        </is>
      </c>
      <c r="F549" s="7" t="inlineStr">
        <is>
          <t xml:space="preserve">ШТ</t>
        </is>
      </c>
      <c r="G549" s="7" t="inlineStr">
        <is>
          <t xml:space="preserve">1</t>
        </is>
      </c>
      <c r="H549" s="8" t="n">
        <v>1</v>
      </c>
      <c r="I549" s="20" t="n" hidden="false">
        <v>2059</v>
      </c>
      <c r="J549" s="19" t="n" hidden="false">
        <v/>
      </c>
      <c r="K549" s="19" t="n" hidden="false">
        <f>I549+J549</f>
        <v>2059</v>
      </c>
      <c r="L549" s="19" t="n" hidden="false">
        <f>ROUND(H549*I549,2)</f>
        <v>2059</v>
      </c>
      <c r="M549" s="19" t="n" hidden="false">
        <v/>
      </c>
      <c r="N549" s="19" t="n" hidden="false">
        <f>L549+M549</f>
        <v>2059</v>
      </c>
    </row>
    <row r="550" customFormat="false" hidden="false" outlineLevel="0" collapsed="false">
      <c r="A550" s="18" t="inlineStr">
        <is>
          <t xml:space="preserve">1.1.1.2.1.1.1.4</t>
        </is>
      </c>
      <c r="B550" s="18" t="inlineStr">
        <is>
          <t xml:space="preserve"/>
        </is>
      </c>
      <c r="C550" s="18" t="inlineStr">
        <is>
          <t xml:space="preserve">Средства защиты</t>
        </is>
      </c>
      <c r="D550" s="7" t="inlineStr">
        <is>
          <t xml:space="preserve">4.2</t>
        </is>
      </c>
      <c r="E550" s="7" t="inlineStr">
        <is>
          <t xml:space="preserve"/>
        </is>
      </c>
      <c r="F550" s="7" t="inlineStr">
        <is>
          <t xml:space="preserve">ШТ</t>
        </is>
      </c>
      <c r="G550" s="7" t="inlineStr">
        <is>
          <t xml:space="preserve">1</t>
        </is>
      </c>
      <c r="H550" s="8" t="n">
        <v>16</v>
      </c>
      <c r="I550" s="19" t="n" hidden="false">
        <f>ROUND((L551+L552+L553+L554+L555+L556+L557+L558+L559+L560)/H550,2)</f>
        <v>1874.06</v>
      </c>
      <c r="J550" s="19" t="n" hidden="false">
        <v>0</v>
      </c>
      <c r="K550" s="19" t="n" hidden="false">
        <f>I550+J550</f>
        <v>1874.06</v>
      </c>
      <c r="L550" s="19" t="n" hidden="false">
        <f>ROUND(H550*I550,2)</f>
        <v>29984.96</v>
      </c>
      <c r="M550" s="19" t="n" hidden="false">
        <f>ROUND(H550*J550,2)</f>
        <v>0</v>
      </c>
      <c r="N550" s="19" t="n" hidden="false">
        <f>L550+M550</f>
        <v>29984.96</v>
      </c>
    </row>
    <row r="551" customFormat="false" hidden="false" outlineLevel="0" collapsed="false">
      <c r="A551" s="18" t="inlineStr">
        <is>
          <t xml:space="preserve">1.1.1.2.1.1.1.4.1</t>
        </is>
      </c>
      <c r="B551" s="18" t="inlineStr">
        <is>
          <t xml:space="preserve"/>
        </is>
      </c>
      <c r="C551" s="22" t="inlineStr">
        <is>
          <t xml:space="preserve">Огнетушитель_ / углекислотный ОУ-2</t>
        </is>
      </c>
      <c r="D551" s="7" t="inlineStr">
        <is>
          <t xml:space="preserve"/>
        </is>
      </c>
      <c r="E551" s="7" t="inlineStr">
        <is>
          <t xml:space="preserve"/>
        </is>
      </c>
      <c r="F551" s="7" t="inlineStr">
        <is>
          <t xml:space="preserve">ШТ</t>
        </is>
      </c>
      <c r="G551" s="7" t="inlineStr">
        <is>
          <t xml:space="preserve">1</t>
        </is>
      </c>
      <c r="H551" s="8" t="n">
        <v>1</v>
      </c>
      <c r="I551" s="23" t="n" hidden="false">
        <v>961</v>
      </c>
      <c r="J551" s="19" t="n" hidden="false">
        <v/>
      </c>
      <c r="K551" s="19" t="n" hidden="false">
        <f>I551+J551</f>
        <v>961</v>
      </c>
      <c r="L551" s="19" t="n" hidden="false">
        <f>ROUND(H551*I551,2)</f>
        <v>961</v>
      </c>
      <c r="M551" s="19" t="n" hidden="false">
        <v/>
      </c>
      <c r="N551" s="19" t="n" hidden="false">
        <f>L551+M551</f>
        <v>961</v>
      </c>
    </row>
    <row r="552" customFormat="false" hidden="false" outlineLevel="0" collapsed="false">
      <c r="A552" s="18" t="inlineStr">
        <is>
          <t xml:space="preserve">1.1.1.2.1.1.1.4.2</t>
        </is>
      </c>
      <c r="B552" s="18" t="inlineStr">
        <is>
          <t xml:space="preserve"/>
        </is>
      </c>
      <c r="C552" s="22" t="inlineStr">
        <is>
          <t xml:space="preserve">Огнетушитель_ / углекислотный ОУ-3</t>
        </is>
      </c>
      <c r="D552" s="7" t="inlineStr">
        <is>
          <t xml:space="preserve"/>
        </is>
      </c>
      <c r="E552" s="7" t="inlineStr">
        <is>
          <t xml:space="preserve"/>
        </is>
      </c>
      <c r="F552" s="7" t="inlineStr">
        <is>
          <t xml:space="preserve">ШТ</t>
        </is>
      </c>
      <c r="G552" s="7" t="inlineStr">
        <is>
          <t xml:space="preserve">1</t>
        </is>
      </c>
      <c r="H552" s="8" t="n">
        <v>1</v>
      </c>
      <c r="I552" s="20" t="n" hidden="false">
        <v>2059</v>
      </c>
      <c r="J552" s="19" t="n" hidden="false">
        <v/>
      </c>
      <c r="K552" s="19" t="n" hidden="false">
        <f>I552+J552</f>
        <v>2059</v>
      </c>
      <c r="L552" s="19" t="n" hidden="false">
        <f>ROUND(H552*I552,2)</f>
        <v>2059</v>
      </c>
      <c r="M552" s="19" t="n" hidden="false">
        <v/>
      </c>
      <c r="N552" s="19" t="n" hidden="false">
        <f>L552+M552</f>
        <v>2059</v>
      </c>
    </row>
    <row r="553" customFormat="false" hidden="false" outlineLevel="0" collapsed="false">
      <c r="A553" s="18" t="inlineStr">
        <is>
          <t xml:space="preserve">1.1.1.2.1.1.1.4.3</t>
        </is>
      </c>
      <c r="B553" s="18" t="inlineStr">
        <is>
          <t xml:space="preserve"/>
        </is>
      </c>
      <c r="C553" s="22" t="inlineStr">
        <is>
          <t xml:space="preserve">Перчатки диэлектрические до 1 кВ/Безшовные</t>
        </is>
      </c>
      <c r="D553" s="7" t="inlineStr">
        <is>
          <t xml:space="preserve"/>
        </is>
      </c>
      <c r="E553" s="7" t="inlineStr">
        <is>
          <t xml:space="preserve"/>
        </is>
      </c>
      <c r="F553" s="7" t="inlineStr">
        <is>
          <t xml:space="preserve">ПАР</t>
        </is>
      </c>
      <c r="G553" s="7" t="inlineStr">
        <is>
          <t xml:space="preserve">1</t>
        </is>
      </c>
      <c r="H553" s="8" t="n">
        <v>2</v>
      </c>
      <c r="I553" s="20" t="n" hidden="false">
        <v>850</v>
      </c>
      <c r="J553" s="19" t="n" hidden="false">
        <v/>
      </c>
      <c r="K553" s="19" t="n" hidden="false">
        <f>I553+J553</f>
        <v>850</v>
      </c>
      <c r="L553" s="19" t="n" hidden="false">
        <f>ROUND(H553*I553,2)</f>
        <v>1700</v>
      </c>
      <c r="M553" s="19" t="n" hidden="false">
        <v/>
      </c>
      <c r="N553" s="19" t="n" hidden="false">
        <f>L553+M553</f>
        <v>1700</v>
      </c>
    </row>
    <row r="554" customFormat="false" hidden="false" outlineLevel="0" collapsed="false">
      <c r="A554" s="18" t="inlineStr">
        <is>
          <t xml:space="preserve">1.1.1.2.1.1.1.4.4</t>
        </is>
      </c>
      <c r="B554" s="18" t="inlineStr">
        <is>
          <t xml:space="preserve"/>
        </is>
      </c>
      <c r="C554" s="22" t="inlineStr">
        <is>
          <t xml:space="preserve">Указатель напряжения_ / 10-500 В</t>
        </is>
      </c>
      <c r="D554" s="7" t="inlineStr">
        <is>
          <t xml:space="preserve">МИН-2 ТУ 25-04-84</t>
        </is>
      </c>
      <c r="E554" s="7" t="inlineStr">
        <is>
          <t xml:space="preserve"/>
        </is>
      </c>
      <c r="F554" s="7" t="inlineStr">
        <is>
          <t xml:space="preserve">ШТ</t>
        </is>
      </c>
      <c r="G554" s="7" t="inlineStr">
        <is>
          <t xml:space="preserve">1</t>
        </is>
      </c>
      <c r="H554" s="8" t="n">
        <v>2</v>
      </c>
      <c r="I554" s="20" t="n" hidden="false">
        <v>1700</v>
      </c>
      <c r="J554" s="19" t="n" hidden="false">
        <v/>
      </c>
      <c r="K554" s="19" t="n" hidden="false">
        <f>I554+J554</f>
        <v>1700</v>
      </c>
      <c r="L554" s="19" t="n" hidden="false">
        <f>ROUND(H554*I554,2)</f>
        <v>3400</v>
      </c>
      <c r="M554" s="19" t="n" hidden="false">
        <v/>
      </c>
      <c r="N554" s="19" t="n" hidden="false">
        <f>L554+M554</f>
        <v>3400</v>
      </c>
    </row>
    <row r="555" customFormat="false" hidden="false" outlineLevel="0" collapsed="false">
      <c r="A555" s="18" t="inlineStr">
        <is>
          <t xml:space="preserve">1.1.1.2.1.1.1.4.5</t>
        </is>
      </c>
      <c r="B555" s="18" t="inlineStr">
        <is>
          <t xml:space="preserve"/>
        </is>
      </c>
      <c r="C555" s="22" t="inlineStr">
        <is>
          <t xml:space="preserve">Предупредительные плакаты и знаки безопасности_</t>
        </is>
      </c>
      <c r="D555" s="7" t="inlineStr">
        <is>
          <t xml:space="preserve"/>
        </is>
      </c>
      <c r="E555" s="7" t="inlineStr">
        <is>
          <t xml:space="preserve"/>
        </is>
      </c>
      <c r="F555" s="7" t="inlineStr">
        <is>
          <t xml:space="preserve">ШТ</t>
        </is>
      </c>
      <c r="G555" s="7" t="inlineStr">
        <is>
          <t xml:space="preserve">1</t>
        </is>
      </c>
      <c r="H555" s="8" t="n">
        <v>2</v>
      </c>
      <c r="I555" s="20" t="n" hidden="false">
        <v>2100</v>
      </c>
      <c r="J555" s="19" t="n" hidden="false">
        <v/>
      </c>
      <c r="K555" s="19" t="n" hidden="false">
        <f>I555+J555</f>
        <v>2100</v>
      </c>
      <c r="L555" s="19" t="n" hidden="false">
        <f>ROUND(H555*I555,2)</f>
        <v>4200</v>
      </c>
      <c r="M555" s="19" t="n" hidden="false">
        <v/>
      </c>
      <c r="N555" s="19" t="n" hidden="false">
        <f>L555+M555</f>
        <v>4200</v>
      </c>
    </row>
    <row r="556" customFormat="false" hidden="false" outlineLevel="0" collapsed="false">
      <c r="A556" s="18" t="inlineStr">
        <is>
          <t xml:space="preserve">1.1.1.2.1.1.1.4.6</t>
        </is>
      </c>
      <c r="B556" s="18" t="inlineStr">
        <is>
          <t xml:space="preserve"/>
        </is>
      </c>
      <c r="C556" s="22" t="inlineStr">
        <is>
          <t xml:space="preserve">Диэлектрические ковры_ /  800х1500 мм</t>
        </is>
      </c>
      <c r="D556" s="7" t="inlineStr">
        <is>
          <t xml:space="preserve">компл</t>
        </is>
      </c>
      <c r="E556" s="7" t="inlineStr">
        <is>
          <t xml:space="preserve"/>
        </is>
      </c>
      <c r="F556" s="7" t="inlineStr">
        <is>
          <t xml:space="preserve">ШТ</t>
        </is>
      </c>
      <c r="G556" s="7" t="inlineStr">
        <is>
          <t xml:space="preserve">1</t>
        </is>
      </c>
      <c r="H556" s="8" t="n">
        <v>3</v>
      </c>
      <c r="I556" s="20" t="n" hidden="false">
        <v>2280</v>
      </c>
      <c r="J556" s="19" t="n" hidden="false">
        <v/>
      </c>
      <c r="K556" s="19" t="n" hidden="false">
        <f>I556+J556</f>
        <v>2280</v>
      </c>
      <c r="L556" s="19" t="n" hidden="false">
        <f>ROUND(H556*I556,2)</f>
        <v>6840</v>
      </c>
      <c r="M556" s="19" t="n" hidden="false">
        <v/>
      </c>
      <c r="N556" s="19" t="n" hidden="false">
        <f>L556+M556</f>
        <v>6840</v>
      </c>
    </row>
    <row r="557" customFormat="false" hidden="false" outlineLevel="0" collapsed="false">
      <c r="A557" s="18" t="inlineStr">
        <is>
          <t xml:space="preserve">1.1.1.2.1.1.1.4.7</t>
        </is>
      </c>
      <c r="B557" s="18" t="inlineStr">
        <is>
          <t xml:space="preserve"/>
        </is>
      </c>
      <c r="C557" s="22" t="inlineStr">
        <is>
          <t xml:space="preserve">Диэлектрические галоши_</t>
        </is>
      </c>
      <c r="D557" s="7" t="inlineStr">
        <is>
          <t xml:space="preserve"/>
        </is>
      </c>
      <c r="E557" s="7" t="inlineStr">
        <is>
          <t xml:space="preserve"/>
        </is>
      </c>
      <c r="F557" s="7" t="inlineStr">
        <is>
          <t xml:space="preserve">ШТ</t>
        </is>
      </c>
      <c r="G557" s="7" t="inlineStr">
        <is>
          <t xml:space="preserve">1</t>
        </is>
      </c>
      <c r="H557" s="8" t="n">
        <v>2</v>
      </c>
      <c r="I557" s="20" t="n" hidden="false">
        <v>1150</v>
      </c>
      <c r="J557" s="19" t="n" hidden="false">
        <v/>
      </c>
      <c r="K557" s="19" t="n" hidden="false">
        <f>I557+J557</f>
        <v>1150</v>
      </c>
      <c r="L557" s="19" t="n" hidden="false">
        <f>ROUND(H557*I557,2)</f>
        <v>2300</v>
      </c>
      <c r="M557" s="19" t="n" hidden="false">
        <v/>
      </c>
      <c r="N557" s="19" t="n" hidden="false">
        <f>L557+M557</f>
        <v>2300</v>
      </c>
    </row>
    <row r="558" customFormat="false" hidden="false" outlineLevel="0" collapsed="false">
      <c r="A558" s="18" t="inlineStr">
        <is>
          <t xml:space="preserve">1.1.1.2.1.1.1.4.8</t>
        </is>
      </c>
      <c r="B558" s="18" t="inlineStr">
        <is>
          <t xml:space="preserve"/>
        </is>
      </c>
      <c r="C558" s="22" t="inlineStr">
        <is>
          <t xml:space="preserve">Защитные очки</t>
        </is>
      </c>
      <c r="D558" s="7" t="inlineStr">
        <is>
          <t xml:space="preserve"/>
        </is>
      </c>
      <c r="E558" s="7" t="inlineStr">
        <is>
          <t xml:space="preserve"/>
        </is>
      </c>
      <c r="F558" s="7" t="inlineStr">
        <is>
          <t xml:space="preserve">ШТ</t>
        </is>
      </c>
      <c r="G558" s="7" t="inlineStr">
        <is>
          <t xml:space="preserve">1</t>
        </is>
      </c>
      <c r="H558" s="8" t="n">
        <v>1</v>
      </c>
      <c r="I558" s="20" t="n" hidden="false">
        <v>195</v>
      </c>
      <c r="J558" s="19" t="n" hidden="false">
        <v/>
      </c>
      <c r="K558" s="19" t="n" hidden="false">
        <f>I558+J558</f>
        <v>195</v>
      </c>
      <c r="L558" s="19" t="n" hidden="false">
        <f>ROUND(H558*I558,2)</f>
        <v>195</v>
      </c>
      <c r="M558" s="19" t="n" hidden="false">
        <v/>
      </c>
      <c r="N558" s="19" t="n" hidden="false">
        <f>L558+M558</f>
        <v>195</v>
      </c>
    </row>
    <row r="559" customFormat="false" hidden="false" outlineLevel="0" collapsed="false">
      <c r="A559" s="18" t="inlineStr">
        <is>
          <t xml:space="preserve">1.1.1.2.1.1.1.4.9</t>
        </is>
      </c>
      <c r="B559" s="18" t="inlineStr">
        <is>
          <t xml:space="preserve"/>
        </is>
      </c>
      <c r="C559" s="22" t="inlineStr">
        <is>
          <t xml:space="preserve">Аптечка_</t>
        </is>
      </c>
      <c r="D559" s="7" t="inlineStr">
        <is>
          <t xml:space="preserve"/>
        </is>
      </c>
      <c r="E559" s="7" t="inlineStr">
        <is>
          <t xml:space="preserve"/>
        </is>
      </c>
      <c r="F559" s="7" t="inlineStr">
        <is>
          <t xml:space="preserve">ШТ</t>
        </is>
      </c>
      <c r="G559" s="7" t="inlineStr">
        <is>
          <t xml:space="preserve">1</t>
        </is>
      </c>
      <c r="H559" s="8" t="n">
        <v>1</v>
      </c>
      <c r="I559" s="20" t="n" hidden="false">
        <v>1680</v>
      </c>
      <c r="J559" s="19" t="n" hidden="false">
        <v/>
      </c>
      <c r="K559" s="19" t="n" hidden="false">
        <f>I559+J559</f>
        <v>1680</v>
      </c>
      <c r="L559" s="19" t="n" hidden="false">
        <f>ROUND(H559*I559,2)</f>
        <v>1680</v>
      </c>
      <c r="M559" s="19" t="n" hidden="false">
        <v/>
      </c>
      <c r="N559" s="19" t="n" hidden="false">
        <f>L559+M559</f>
        <v>1680</v>
      </c>
    </row>
    <row r="560" customFormat="false" hidden="false" outlineLevel="0" collapsed="false">
      <c r="A560" s="18" t="inlineStr">
        <is>
          <t xml:space="preserve">1.1.1.2.1.1.1.4.10</t>
        </is>
      </c>
      <c r="B560" s="18" t="inlineStr">
        <is>
          <t xml:space="preserve"/>
        </is>
      </c>
      <c r="C560" s="22" t="inlineStr">
        <is>
          <t xml:space="preserve">Заземления переносные_</t>
        </is>
      </c>
      <c r="D560" s="7" t="inlineStr">
        <is>
          <t xml:space="preserve"/>
        </is>
      </c>
      <c r="E560" s="7" t="inlineStr">
        <is>
          <t xml:space="preserve"/>
        </is>
      </c>
      <c r="F560" s="7" t="inlineStr">
        <is>
          <t xml:space="preserve">КОМПЛ</t>
        </is>
      </c>
      <c r="G560" s="7" t="inlineStr">
        <is>
          <t xml:space="preserve">1</t>
        </is>
      </c>
      <c r="H560" s="8" t="n">
        <v>1</v>
      </c>
      <c r="I560" s="20" t="n" hidden="false">
        <v>6650</v>
      </c>
      <c r="J560" s="19" t="n" hidden="false">
        <v/>
      </c>
      <c r="K560" s="19" t="n" hidden="false">
        <f>I560+J560</f>
        <v>6650</v>
      </c>
      <c r="L560" s="19" t="n" hidden="false">
        <f>ROUND(H560*I560,2)</f>
        <v>6650</v>
      </c>
      <c r="M560" s="19" t="n" hidden="false">
        <v/>
      </c>
      <c r="N560" s="19" t="n" hidden="false">
        <f>L560+M560</f>
        <v>6650</v>
      </c>
    </row>
    <row r="561" customFormat="false" hidden="false" outlineLevel="0" collapsed="false">
      <c r="A561" s="18" t="inlineStr">
        <is>
          <t xml:space="preserve">1.1.1.2.1.1.1.5</t>
        </is>
      </c>
      <c r="B561" s="18" t="inlineStr">
        <is>
          <t xml:space="preserve"/>
        </is>
      </c>
      <c r="C561" s="18" t="inlineStr">
        <is>
          <t xml:space="preserve">Пуско-наладочные работы ВРУ</t>
        </is>
      </c>
      <c r="D561" s="7" t="inlineStr">
        <is>
          <t xml:space="preserve"/>
        </is>
      </c>
      <c r="E561" s="7" t="inlineStr">
        <is>
          <t xml:space="preserve"/>
        </is>
      </c>
      <c r="F561" s="7" t="inlineStr">
        <is>
          <t xml:space="preserve">ШТ</t>
        </is>
      </c>
      <c r="G561" s="7" t="inlineStr">
        <is>
          <t xml:space="preserve">1</t>
        </is>
      </c>
      <c r="H561" s="8" t="n">
        <v>2</v>
      </c>
      <c r="I561" s="19" t="n" hidden="false">
        <v/>
      </c>
      <c r="J561" s="20" t="n" hidden="false">
        <v>120000</v>
      </c>
      <c r="K561" s="19" t="n" hidden="false">
        <f>I561+J561</f>
        <v>120000</v>
      </c>
      <c r="L561" s="19" t="n" hidden="false">
        <v/>
      </c>
      <c r="M561" s="19" t="n" hidden="false">
        <f>ROUND(H561*J561,2)</f>
        <v>240000</v>
      </c>
      <c r="N561" s="19" t="n" hidden="false">
        <f>L561+M561</f>
        <v>240000</v>
      </c>
    </row>
    <row r="562" customFormat="false" hidden="false" outlineLevel="0" collapsed="false">
      <c r="A562" s="14" t="inlineStr">
        <is>
          <t xml:space="preserve">1.1.1.2.1.1.2</t>
        </is>
      </c>
      <c r="B562" s="14" t="inlineStr">
        <is>
          <t xml:space="preserve"/>
        </is>
      </c>
      <c r="C562" s="14" t="inlineStr">
        <is>
          <t xml:space="preserve">Монтаж щитового оборудования</t>
        </is>
      </c>
      <c r="D562" s="6" t="inlineStr">
        <is>
          <t xml:space="preserve"/>
        </is>
      </c>
      <c r="E562" s="6" t="inlineStr">
        <is>
          <t xml:space="preserve"/>
        </is>
      </c>
      <c r="F562" s="6" t="inlineStr">
        <is>
          <t xml:space="preserve"/>
        </is>
      </c>
      <c r="G562" s="6" t="inlineStr">
        <is>
          <t xml:space="preserve"/>
        </is>
      </c>
      <c r="H562" s="15" t="n">
        <v/>
      </c>
      <c r="I562" s="16" t="n" hidden="false">
        <v/>
      </c>
      <c r="J562" s="16" t="n" hidden="false">
        <v/>
      </c>
      <c r="K562" s="16" t="n" hidden="false">
        <v/>
      </c>
      <c r="L562" s="16" t="n" hidden="false">
        <f>L563+L573+L575+L577+L582+L597</f>
        <v>350045</v>
      </c>
      <c r="M562" s="16" t="n" hidden="false">
        <f>M563+M573+M575+M577+M582+M597</f>
        <v>952000</v>
      </c>
      <c r="N562" s="16" t="n" hidden="false">
        <f>N563+N573+N575+N577+N582+N597</f>
        <v>1302045</v>
      </c>
    </row>
    <row r="563" customFormat="false" hidden="false" outlineLevel="0" collapsed="false">
      <c r="A563" s="18" t="inlineStr">
        <is>
          <t xml:space="preserve">1.1.1.2.1.1.2.1</t>
        </is>
      </c>
      <c r="B563" s="18" t="inlineStr">
        <is>
          <t xml:space="preserve"/>
        </is>
      </c>
      <c r="C563" s="18" t="inlineStr">
        <is>
          <t xml:space="preserve">Монтаж щита, шкафа распределительного, учетного</t>
        </is>
      </c>
      <c r="D563" s="7" t="inlineStr">
        <is>
          <t xml:space="preserve"/>
        </is>
      </c>
      <c r="E563" s="7" t="inlineStr">
        <is>
          <t xml:space="preserve">Выгружается из БО по объектам BIM-КЦ</t>
        </is>
      </c>
      <c r="F563" s="7" t="inlineStr">
        <is>
          <t xml:space="preserve">ШТ</t>
        </is>
      </c>
      <c r="G563" s="7" t="inlineStr">
        <is>
          <t xml:space="preserve">1</t>
        </is>
      </c>
      <c r="H563" s="8" t="n">
        <v>9</v>
      </c>
      <c r="I563" s="19" t="n" hidden="false">
        <f>ROUND((L564+L565+L566+L567+L568+L569+L570+L571+L572)/H563,2)</f>
        <v>1</v>
      </c>
      <c r="J563" s="20" t="n" hidden="false">
        <v>23000</v>
      </c>
      <c r="K563" s="19" t="n" hidden="false">
        <f>I563+J563</f>
        <v>23001</v>
      </c>
      <c r="L563" s="19" t="n" hidden="false">
        <f>ROUND(H563*I563,2)</f>
        <v>9</v>
      </c>
      <c r="M563" s="19" t="n" hidden="false">
        <f>ROUND(H563*J563,2)</f>
        <v>207000</v>
      </c>
      <c r="N563" s="19" t="n" hidden="false">
        <f>L563+M563</f>
        <v>207009</v>
      </c>
    </row>
    <row r="564" customFormat="false" hidden="false" outlineLevel="0" collapsed="false">
      <c r="A564" s="18" t="inlineStr">
        <is>
          <t xml:space="preserve">1.1.1.2.1.1.2.1.1</t>
        </is>
      </c>
      <c r="B564" s="18" t="inlineStr">
        <is>
          <t xml:space="preserve"/>
        </is>
      </c>
      <c r="C564" s="22" t="inlineStr">
        <is>
          <t xml:space="preserve">Щит силовой (в соответствии со схемой)_ / МЭЛ</t>
        </is>
      </c>
      <c r="D564" s="7" t="inlineStr">
        <is>
          <t xml:space="preserve">ЩСА4</t>
        </is>
      </c>
      <c r="E564" s="7" t="inlineStr">
        <is>
          <t xml:space="preserve"/>
        </is>
      </c>
      <c r="F564" s="7" t="inlineStr">
        <is>
          <t xml:space="preserve">ШТ</t>
        </is>
      </c>
      <c r="G564" s="7" t="inlineStr">
        <is>
          <t xml:space="preserve">1</t>
        </is>
      </c>
      <c r="H564" s="8" t="n">
        <v>1</v>
      </c>
      <c r="I564" s="23" t="n" hidden="false">
        <v>1</v>
      </c>
      <c r="J564" s="19" t="n" hidden="false">
        <v/>
      </c>
      <c r="K564" s="19" t="n" hidden="false">
        <f>I564+J564</f>
        <v>1</v>
      </c>
      <c r="L564" s="19" t="n" hidden="false">
        <f>ROUND(H564*I564,2)</f>
        <v>1</v>
      </c>
      <c r="M564" s="19" t="n" hidden="false">
        <v/>
      </c>
      <c r="N564" s="19" t="n" hidden="false">
        <f>L564+M564</f>
        <v>1</v>
      </c>
    </row>
    <row r="565" customFormat="false" hidden="false" outlineLevel="0" collapsed="false">
      <c r="A565" s="18" t="inlineStr">
        <is>
          <t xml:space="preserve">1.1.1.2.1.1.2.1.2</t>
        </is>
      </c>
      <c r="B565" s="18" t="inlineStr">
        <is>
          <t xml:space="preserve"/>
        </is>
      </c>
      <c r="C565" s="22" t="inlineStr">
        <is>
          <t xml:space="preserve">Щит силовой (в соответствии со схемой)_ / МЭЛ</t>
        </is>
      </c>
      <c r="D565" s="7" t="inlineStr">
        <is>
          <t xml:space="preserve">ЩСК4.2</t>
        </is>
      </c>
      <c r="E565" s="7" t="inlineStr">
        <is>
          <t xml:space="preserve"/>
        </is>
      </c>
      <c r="F565" s="7" t="inlineStr">
        <is>
          <t xml:space="preserve">ШТ</t>
        </is>
      </c>
      <c r="G565" s="7" t="inlineStr">
        <is>
          <t xml:space="preserve">1</t>
        </is>
      </c>
      <c r="H565" s="8" t="n">
        <v>1</v>
      </c>
      <c r="I565" s="23" t="n" hidden="false">
        <v>1</v>
      </c>
      <c r="J565" s="19" t="n" hidden="false">
        <v/>
      </c>
      <c r="K565" s="19" t="n" hidden="false">
        <f>I565+J565</f>
        <v>1</v>
      </c>
      <c r="L565" s="19" t="n" hidden="false">
        <f>ROUND(H565*I565,2)</f>
        <v>1</v>
      </c>
      <c r="M565" s="19" t="n" hidden="false">
        <v/>
      </c>
      <c r="N565" s="19" t="n" hidden="false">
        <f>L565+M565</f>
        <v>1</v>
      </c>
    </row>
    <row r="566" customFormat="false" hidden="false" outlineLevel="0" collapsed="false">
      <c r="A566" s="18" t="inlineStr">
        <is>
          <t xml:space="preserve">1.1.1.2.1.1.2.1.3</t>
        </is>
      </c>
      <c r="B566" s="18" t="inlineStr">
        <is>
          <t xml:space="preserve"/>
        </is>
      </c>
      <c r="C566" s="22" t="inlineStr">
        <is>
          <t xml:space="preserve">Щит силовой (в соответствии со схемой)_ / МЭЛ</t>
        </is>
      </c>
      <c r="D566" s="7" t="inlineStr">
        <is>
          <t xml:space="preserve">ЩРТ1</t>
        </is>
      </c>
      <c r="E566" s="7" t="inlineStr">
        <is>
          <t xml:space="preserve"/>
        </is>
      </c>
      <c r="F566" s="7" t="inlineStr">
        <is>
          <t xml:space="preserve">ШТ</t>
        </is>
      </c>
      <c r="G566" s="7" t="inlineStr">
        <is>
          <t xml:space="preserve">1</t>
        </is>
      </c>
      <c r="H566" s="8" t="n">
        <v>1</v>
      </c>
      <c r="I566" s="23" t="n" hidden="false">
        <v>1</v>
      </c>
      <c r="J566" s="19" t="n" hidden="false">
        <v/>
      </c>
      <c r="K566" s="19" t="n" hidden="false">
        <f>I566+J566</f>
        <v>1</v>
      </c>
      <c r="L566" s="19" t="n" hidden="false">
        <f>ROUND(H566*I566,2)</f>
        <v>1</v>
      </c>
      <c r="M566" s="19" t="n" hidden="false">
        <v/>
      </c>
      <c r="N566" s="19" t="n" hidden="false">
        <f>L566+M566</f>
        <v>1</v>
      </c>
    </row>
    <row r="567" customFormat="false" hidden="false" outlineLevel="0" collapsed="false">
      <c r="A567" s="18" t="inlineStr">
        <is>
          <t xml:space="preserve">1.1.1.2.1.1.2.1.4</t>
        </is>
      </c>
      <c r="B567" s="18" t="inlineStr">
        <is>
          <t xml:space="preserve"/>
        </is>
      </c>
      <c r="C567" s="22" t="inlineStr">
        <is>
          <t xml:space="preserve">Щит силовой (в соответствии со схемой)_ / МЭЛ</t>
        </is>
      </c>
      <c r="D567" s="7" t="inlineStr">
        <is>
          <t xml:space="preserve">ЩСА3.3</t>
        </is>
      </c>
      <c r="E567" s="7" t="inlineStr">
        <is>
          <t xml:space="preserve"/>
        </is>
      </c>
      <c r="F567" s="7" t="inlineStr">
        <is>
          <t xml:space="preserve">ШТ</t>
        </is>
      </c>
      <c r="G567" s="7" t="inlineStr">
        <is>
          <t xml:space="preserve">1</t>
        </is>
      </c>
      <c r="H567" s="8" t="n">
        <v>1</v>
      </c>
      <c r="I567" s="23" t="n" hidden="false">
        <v>1</v>
      </c>
      <c r="J567" s="19" t="n" hidden="false">
        <v/>
      </c>
      <c r="K567" s="19" t="n" hidden="false">
        <f>I567+J567</f>
        <v>1</v>
      </c>
      <c r="L567" s="19" t="n" hidden="false">
        <f>ROUND(H567*I567,2)</f>
        <v>1</v>
      </c>
      <c r="M567" s="19" t="n" hidden="false">
        <v/>
      </c>
      <c r="N567" s="19" t="n" hidden="false">
        <f>L567+M567</f>
        <v>1</v>
      </c>
    </row>
    <row r="568" customFormat="false" hidden="false" outlineLevel="0" collapsed="false">
      <c r="A568" s="18" t="inlineStr">
        <is>
          <t xml:space="preserve">1.1.1.2.1.1.2.1.5</t>
        </is>
      </c>
      <c r="B568" s="18" t="inlineStr">
        <is>
          <t xml:space="preserve"/>
        </is>
      </c>
      <c r="C568" s="22" t="inlineStr">
        <is>
          <t xml:space="preserve">Щит силовой (в соответствии со схемой)_ / МЭЛ</t>
        </is>
      </c>
      <c r="D568" s="7" t="inlineStr">
        <is>
          <t xml:space="preserve">ЩС1.1</t>
        </is>
      </c>
      <c r="E568" s="7" t="inlineStr">
        <is>
          <t xml:space="preserve"/>
        </is>
      </c>
      <c r="F568" s="7" t="inlineStr">
        <is>
          <t xml:space="preserve">ШТ</t>
        </is>
      </c>
      <c r="G568" s="7" t="inlineStr">
        <is>
          <t xml:space="preserve">1</t>
        </is>
      </c>
      <c r="H568" s="8" t="n">
        <v>1</v>
      </c>
      <c r="I568" s="23" t="n" hidden="false">
        <v>1</v>
      </c>
      <c r="J568" s="19" t="n" hidden="false">
        <v/>
      </c>
      <c r="K568" s="19" t="n" hidden="false">
        <f>I568+J568</f>
        <v>1</v>
      </c>
      <c r="L568" s="19" t="n" hidden="false">
        <f>ROUND(H568*I568,2)</f>
        <v>1</v>
      </c>
      <c r="M568" s="19" t="n" hidden="false">
        <v/>
      </c>
      <c r="N568" s="19" t="n" hidden="false">
        <f>L568+M568</f>
        <v>1</v>
      </c>
    </row>
    <row r="569" customFormat="false" hidden="false" outlineLevel="0" collapsed="false">
      <c r="A569" s="18" t="inlineStr">
        <is>
          <t xml:space="preserve">1.1.1.2.1.1.2.1.6</t>
        </is>
      </c>
      <c r="B569" s="18" t="inlineStr">
        <is>
          <t xml:space="preserve"/>
        </is>
      </c>
      <c r="C569" s="22" t="inlineStr">
        <is>
          <t xml:space="preserve">Щит силовой (в соответствии со схемой)_ / МЭЛ</t>
        </is>
      </c>
      <c r="D569" s="7" t="inlineStr">
        <is>
          <t xml:space="preserve">ЩСК4.1</t>
        </is>
      </c>
      <c r="E569" s="7" t="inlineStr">
        <is>
          <t xml:space="preserve"/>
        </is>
      </c>
      <c r="F569" s="7" t="inlineStr">
        <is>
          <t xml:space="preserve">ШТ</t>
        </is>
      </c>
      <c r="G569" s="7" t="inlineStr">
        <is>
          <t xml:space="preserve">1</t>
        </is>
      </c>
      <c r="H569" s="8" t="n">
        <v>1</v>
      </c>
      <c r="I569" s="23" t="n" hidden="false">
        <v>1</v>
      </c>
      <c r="J569" s="19" t="n" hidden="false">
        <v/>
      </c>
      <c r="K569" s="19" t="n" hidden="false">
        <f>I569+J569</f>
        <v>1</v>
      </c>
      <c r="L569" s="19" t="n" hidden="false">
        <f>ROUND(H569*I569,2)</f>
        <v>1</v>
      </c>
      <c r="M569" s="19" t="n" hidden="false">
        <v/>
      </c>
      <c r="N569" s="19" t="n" hidden="false">
        <f>L569+M569</f>
        <v>1</v>
      </c>
    </row>
    <row r="570" customFormat="false" hidden="false" outlineLevel="0" collapsed="false">
      <c r="A570" s="18" t="inlineStr">
        <is>
          <t xml:space="preserve">1.1.1.2.1.1.2.1.7</t>
        </is>
      </c>
      <c r="B570" s="18" t="inlineStr">
        <is>
          <t xml:space="preserve"/>
        </is>
      </c>
      <c r="C570" s="22" t="inlineStr">
        <is>
          <t xml:space="preserve">Щит силовой (в соответствии со схемой)_ / МЭЛ</t>
        </is>
      </c>
      <c r="D570" s="7" t="inlineStr">
        <is>
          <t xml:space="preserve">ЩРТ2</t>
        </is>
      </c>
      <c r="E570" s="7" t="inlineStr">
        <is>
          <t xml:space="preserve"/>
        </is>
      </c>
      <c r="F570" s="7" t="inlineStr">
        <is>
          <t xml:space="preserve">ШТ</t>
        </is>
      </c>
      <c r="G570" s="7" t="inlineStr">
        <is>
          <t xml:space="preserve">1</t>
        </is>
      </c>
      <c r="H570" s="8" t="n">
        <v>1</v>
      </c>
      <c r="I570" s="23" t="n" hidden="false">
        <v>1</v>
      </c>
      <c r="J570" s="19" t="n" hidden="false">
        <v/>
      </c>
      <c r="K570" s="19" t="n" hidden="false">
        <f>I570+J570</f>
        <v>1</v>
      </c>
      <c r="L570" s="19" t="n" hidden="false">
        <f>ROUND(H570*I570,2)</f>
        <v>1</v>
      </c>
      <c r="M570" s="19" t="n" hidden="false">
        <v/>
      </c>
      <c r="N570" s="19" t="n" hidden="false">
        <f>L570+M570</f>
        <v>1</v>
      </c>
    </row>
    <row r="571" customFormat="false" hidden="false" outlineLevel="0" collapsed="false">
      <c r="A571" s="18" t="inlineStr">
        <is>
          <t xml:space="preserve">1.1.1.2.1.1.2.1.8</t>
        </is>
      </c>
      <c r="B571" s="18" t="inlineStr">
        <is>
          <t xml:space="preserve"/>
        </is>
      </c>
      <c r="C571" s="22" t="inlineStr">
        <is>
          <t xml:space="preserve">Щит силовой (в соответствии со схемой)_ / МЭЛ</t>
        </is>
      </c>
      <c r="D571" s="7" t="inlineStr">
        <is>
          <t xml:space="preserve">ЩСА3.1</t>
        </is>
      </c>
      <c r="E571" s="7" t="inlineStr">
        <is>
          <t xml:space="preserve"/>
        </is>
      </c>
      <c r="F571" s="7" t="inlineStr">
        <is>
          <t xml:space="preserve">ШТ</t>
        </is>
      </c>
      <c r="G571" s="7" t="inlineStr">
        <is>
          <t xml:space="preserve">1</t>
        </is>
      </c>
      <c r="H571" s="8" t="n">
        <v>1</v>
      </c>
      <c r="I571" s="23" t="n" hidden="false">
        <v>1</v>
      </c>
      <c r="J571" s="19" t="n" hidden="false">
        <v/>
      </c>
      <c r="K571" s="19" t="n" hidden="false">
        <f>I571+J571</f>
        <v>1</v>
      </c>
      <c r="L571" s="19" t="n" hidden="false">
        <f>ROUND(H571*I571,2)</f>
        <v>1</v>
      </c>
      <c r="M571" s="19" t="n" hidden="false">
        <v/>
      </c>
      <c r="N571" s="19" t="n" hidden="false">
        <f>L571+M571</f>
        <v>1</v>
      </c>
    </row>
    <row r="572" customFormat="false" hidden="false" outlineLevel="0" collapsed="false">
      <c r="A572" s="18" t="inlineStr">
        <is>
          <t xml:space="preserve">1.1.1.2.1.1.2.1.9</t>
        </is>
      </c>
      <c r="B572" s="18" t="inlineStr">
        <is>
          <t xml:space="preserve"/>
        </is>
      </c>
      <c r="C572" s="22" t="inlineStr">
        <is>
          <t xml:space="preserve">Щит силовой (в соответствии со схемой)_ / МЭЛ</t>
        </is>
      </c>
      <c r="D572" s="7" t="inlineStr">
        <is>
          <t xml:space="preserve">ЩС3.3</t>
        </is>
      </c>
      <c r="E572" s="7" t="inlineStr">
        <is>
          <t xml:space="preserve"/>
        </is>
      </c>
      <c r="F572" s="7" t="inlineStr">
        <is>
          <t xml:space="preserve">ШТ</t>
        </is>
      </c>
      <c r="G572" s="7" t="inlineStr">
        <is>
          <t xml:space="preserve">1</t>
        </is>
      </c>
      <c r="H572" s="8" t="n">
        <v>1</v>
      </c>
      <c r="I572" s="23" t="n" hidden="false">
        <v>1</v>
      </c>
      <c r="J572" s="19" t="n" hidden="false">
        <v/>
      </c>
      <c r="K572" s="19" t="n" hidden="false">
        <f>I572+J572</f>
        <v>1</v>
      </c>
      <c r="L572" s="19" t="n" hidden="false">
        <f>ROUND(H572*I572,2)</f>
        <v>1</v>
      </c>
      <c r="M572" s="19" t="n" hidden="false">
        <v/>
      </c>
      <c r="N572" s="19" t="n" hidden="false">
        <f>L572+M572</f>
        <v>1</v>
      </c>
    </row>
    <row r="573" customFormat="false" hidden="false" outlineLevel="0" collapsed="false">
      <c r="A573" s="18" t="inlineStr">
        <is>
          <t xml:space="preserve">1.1.1.2.1.1.2.2</t>
        </is>
      </c>
      <c r="B573" s="18" t="inlineStr">
        <is>
          <t xml:space="preserve"/>
        </is>
      </c>
      <c r="C573" s="18" t="inlineStr">
        <is>
          <t xml:space="preserve">Монтаж АВР</t>
        </is>
      </c>
      <c r="D573" s="7" t="inlineStr">
        <is>
          <t xml:space="preserve">ЭМ 4.1</t>
        </is>
      </c>
      <c r="E573" s="7" t="inlineStr">
        <is>
          <t xml:space="preserve">Выгружается из БО по объектам BIM-КЦ</t>
        </is>
      </c>
      <c r="F573" s="7" t="inlineStr">
        <is>
          <t xml:space="preserve">ШТ</t>
        </is>
      </c>
      <c r="G573" s="7" t="inlineStr">
        <is>
          <t xml:space="preserve">1</t>
        </is>
      </c>
      <c r="H573" s="8" t="n">
        <v>2</v>
      </c>
      <c r="I573" s="19" t="n" hidden="false">
        <f>ROUND((L574)/H573,2)</f>
        <v>87500</v>
      </c>
      <c r="J573" s="20" t="n" hidden="false">
        <v>20000</v>
      </c>
      <c r="K573" s="19" t="n" hidden="false">
        <f>I573+J573</f>
        <v>107500</v>
      </c>
      <c r="L573" s="19" t="n" hidden="false">
        <f>ROUND(H573*I573,2)</f>
        <v>175000</v>
      </c>
      <c r="M573" s="19" t="n" hidden="false">
        <f>ROUND(H573*J573,2)</f>
        <v>40000</v>
      </c>
      <c r="N573" s="19" t="n" hidden="false">
        <f>L573+M573</f>
        <v>215000</v>
      </c>
    </row>
    <row r="574" customFormat="false" hidden="false" outlineLevel="0" collapsed="false">
      <c r="A574" s="18" t="inlineStr">
        <is>
          <t xml:space="preserve">1.1.1.2.1.1.2.2.1</t>
        </is>
      </c>
      <c r="B574" s="18" t="inlineStr">
        <is>
          <t xml:space="preserve"/>
        </is>
      </c>
      <c r="C574" s="22" t="inlineStr">
        <is>
          <t xml:space="preserve">Устройство автоматического ввода резерва АВР_ / 100А на 2 ввода IP 54</t>
        </is>
      </c>
      <c r="D574" s="7" t="inlineStr">
        <is>
          <t xml:space="preserve"/>
        </is>
      </c>
      <c r="E574" s="7" t="inlineStr">
        <is>
          <t xml:space="preserve"/>
        </is>
      </c>
      <c r="F574" s="7" t="inlineStr">
        <is>
          <t xml:space="preserve">ШТ</t>
        </is>
      </c>
      <c r="G574" s="7" t="inlineStr">
        <is>
          <t xml:space="preserve">1</t>
        </is>
      </c>
      <c r="H574" s="8" t="n">
        <v>2</v>
      </c>
      <c r="I574" s="20" t="n" hidden="false">
        <v>87500</v>
      </c>
      <c r="J574" s="19" t="n" hidden="false">
        <v/>
      </c>
      <c r="K574" s="19" t="n" hidden="false">
        <f>I574+J574</f>
        <v>87500</v>
      </c>
      <c r="L574" s="19" t="n" hidden="false">
        <f>ROUND(H574*I574,2)</f>
        <v>175000</v>
      </c>
      <c r="M574" s="19" t="n" hidden="false">
        <v/>
      </c>
      <c r="N574" s="19" t="n" hidden="false">
        <f>L574+M574</f>
        <v>175000</v>
      </c>
    </row>
    <row r="575" customFormat="false" hidden="false" outlineLevel="0" collapsed="false">
      <c r="A575" s="18" t="inlineStr">
        <is>
          <t xml:space="preserve">1.1.1.2.1.1.2.3</t>
        </is>
      </c>
      <c r="B575" s="18" t="inlineStr">
        <is>
          <t xml:space="preserve"/>
        </is>
      </c>
      <c r="C575" s="18" t="inlineStr">
        <is>
          <t xml:space="preserve">Монтаж АВР</t>
        </is>
      </c>
      <c r="D575" s="7" t="inlineStr">
        <is>
          <t xml:space="preserve">ЭМ 4.2</t>
        </is>
      </c>
      <c r="E575" s="7" t="inlineStr">
        <is>
          <t xml:space="preserve">Выгружается из БО по объектам BIM-КЦ</t>
        </is>
      </c>
      <c r="F575" s="7" t="inlineStr">
        <is>
          <t xml:space="preserve">ШТ</t>
        </is>
      </c>
      <c r="G575" s="7" t="inlineStr">
        <is>
          <t xml:space="preserve">1</t>
        </is>
      </c>
      <c r="H575" s="8" t="n">
        <v>2</v>
      </c>
      <c r="I575" s="19" t="n" hidden="false">
        <f>ROUND((L576)/H575,2)</f>
        <v>87500</v>
      </c>
      <c r="J575" s="20" t="n" hidden="false">
        <v>20000</v>
      </c>
      <c r="K575" s="19" t="n" hidden="false">
        <f>I575+J575</f>
        <v>107500</v>
      </c>
      <c r="L575" s="19" t="n" hidden="false">
        <f>ROUND(H575*I575,2)</f>
        <v>175000</v>
      </c>
      <c r="M575" s="19" t="n" hidden="false">
        <f>ROUND(H575*J575,2)</f>
        <v>40000</v>
      </c>
      <c r="N575" s="19" t="n" hidden="false">
        <f>L575+M575</f>
        <v>215000</v>
      </c>
    </row>
    <row r="576" customFormat="false" hidden="false" outlineLevel="0" collapsed="false">
      <c r="A576" s="18" t="inlineStr">
        <is>
          <t xml:space="preserve">1.1.1.2.1.1.2.3.1</t>
        </is>
      </c>
      <c r="B576" s="18" t="inlineStr">
        <is>
          <t xml:space="preserve"/>
        </is>
      </c>
      <c r="C576" s="22" t="inlineStr">
        <is>
          <t xml:space="preserve">Устройство автоматического ввода резерва АВР_ / 100А на 2 ввода IP 54</t>
        </is>
      </c>
      <c r="D576" s="7" t="inlineStr">
        <is>
          <t xml:space="preserve"/>
        </is>
      </c>
      <c r="E576" s="7" t="inlineStr">
        <is>
          <t xml:space="preserve"/>
        </is>
      </c>
      <c r="F576" s="7" t="inlineStr">
        <is>
          <t xml:space="preserve">ШТ</t>
        </is>
      </c>
      <c r="G576" s="7" t="inlineStr">
        <is>
          <t xml:space="preserve">1</t>
        </is>
      </c>
      <c r="H576" s="8" t="n">
        <v>2</v>
      </c>
      <c r="I576" s="20" t="n" hidden="false">
        <v>87500</v>
      </c>
      <c r="J576" s="19" t="n" hidden="false">
        <v/>
      </c>
      <c r="K576" s="19" t="n" hidden="false">
        <f>I576+J576</f>
        <v>87500</v>
      </c>
      <c r="L576" s="19" t="n" hidden="false">
        <f>ROUND(H576*I576,2)</f>
        <v>175000</v>
      </c>
      <c r="M576" s="19" t="n" hidden="false">
        <v/>
      </c>
      <c r="N576" s="19" t="n" hidden="false">
        <f>L576+M576</f>
        <v>175000</v>
      </c>
    </row>
    <row r="577" customFormat="false" hidden="false" outlineLevel="0" collapsed="false">
      <c r="A577" s="18" t="inlineStr">
        <is>
          <t xml:space="preserve">1.1.1.2.1.1.2.4</t>
        </is>
      </c>
      <c r="B577" s="18" t="inlineStr">
        <is>
          <t xml:space="preserve"/>
        </is>
      </c>
      <c r="C577" s="18" t="inlineStr">
        <is>
          <t xml:space="preserve">Монтаж щита силового (для СКБ) / 12 модулей</t>
        </is>
      </c>
      <c r="D577" s="7" t="inlineStr">
        <is>
          <t xml:space="preserve"/>
        </is>
      </c>
      <c r="E577" s="7" t="inlineStr">
        <is>
          <t xml:space="preserve"/>
        </is>
      </c>
      <c r="F577" s="7" t="inlineStr">
        <is>
          <t xml:space="preserve">ШТ</t>
        </is>
      </c>
      <c r="G577" s="7" t="inlineStr">
        <is>
          <t xml:space="preserve">1</t>
        </is>
      </c>
      <c r="H577" s="8" t="n">
        <v>4</v>
      </c>
      <c r="I577" s="19" t="n" hidden="false">
        <f>ROUND((L578+L579+L580+L581)/H577,2)</f>
        <v>1</v>
      </c>
      <c r="J577" s="20" t="n" hidden="false">
        <v>15000</v>
      </c>
      <c r="K577" s="19" t="n" hidden="false">
        <f>I577+J577</f>
        <v>15001</v>
      </c>
      <c r="L577" s="19" t="n" hidden="false">
        <f>ROUND(H577*I577,2)</f>
        <v>4</v>
      </c>
      <c r="M577" s="19" t="n" hidden="false">
        <f>ROUND(H577*J577,2)</f>
        <v>60000</v>
      </c>
      <c r="N577" s="19" t="n" hidden="false">
        <f>L577+M577</f>
        <v>60004</v>
      </c>
    </row>
    <row r="578" customFormat="false" hidden="false" outlineLevel="0" collapsed="false">
      <c r="A578" s="18" t="inlineStr">
        <is>
          <t xml:space="preserve">1.1.1.2.1.1.2.4.1</t>
        </is>
      </c>
      <c r="B578" s="18" t="inlineStr">
        <is>
          <t xml:space="preserve"/>
        </is>
      </c>
      <c r="C578" s="22" t="inlineStr">
        <is>
          <t xml:space="preserve">Щит силовой (в соответствии со схемой)_ / МЭЛ</t>
        </is>
      </c>
      <c r="D578" s="7" t="inlineStr">
        <is>
          <t xml:space="preserve">ЩС2.2</t>
        </is>
      </c>
      <c r="E578" s="7" t="inlineStr">
        <is>
          <t xml:space="preserve"/>
        </is>
      </c>
      <c r="F578" s="7" t="inlineStr">
        <is>
          <t xml:space="preserve">ШТ</t>
        </is>
      </c>
      <c r="G578" s="7" t="inlineStr">
        <is>
          <t xml:space="preserve">1</t>
        </is>
      </c>
      <c r="H578" s="8" t="n">
        <v>1</v>
      </c>
      <c r="I578" s="23" t="n" hidden="false">
        <v>1</v>
      </c>
      <c r="J578" s="19" t="n" hidden="false">
        <v/>
      </c>
      <c r="K578" s="19" t="n" hidden="false">
        <f>I578+J578</f>
        <v>1</v>
      </c>
      <c r="L578" s="19" t="n" hidden="false">
        <f>ROUND(H578*I578,2)</f>
        <v>1</v>
      </c>
      <c r="M578" s="19" t="n" hidden="false">
        <v/>
      </c>
      <c r="N578" s="19" t="n" hidden="false">
        <f>L578+M578</f>
        <v>1</v>
      </c>
    </row>
    <row r="579" customFormat="false" hidden="false" outlineLevel="0" collapsed="false">
      <c r="A579" s="18" t="inlineStr">
        <is>
          <t xml:space="preserve">1.1.1.2.1.1.2.4.2</t>
        </is>
      </c>
      <c r="B579" s="18" t="inlineStr">
        <is>
          <t xml:space="preserve"/>
        </is>
      </c>
      <c r="C579" s="22" t="inlineStr">
        <is>
          <t xml:space="preserve">Щит силовой (в соответствии со схемой)_ / МЭЛ</t>
        </is>
      </c>
      <c r="D579" s="7" t="inlineStr">
        <is>
          <t xml:space="preserve">ЩС1.2</t>
        </is>
      </c>
      <c r="E579" s="7" t="inlineStr">
        <is>
          <t xml:space="preserve"/>
        </is>
      </c>
      <c r="F579" s="7" t="inlineStr">
        <is>
          <t xml:space="preserve">ШТ</t>
        </is>
      </c>
      <c r="G579" s="7" t="inlineStr">
        <is>
          <t xml:space="preserve">1</t>
        </is>
      </c>
      <c r="H579" s="8" t="n">
        <v>1</v>
      </c>
      <c r="I579" s="23" t="n" hidden="false">
        <v>1</v>
      </c>
      <c r="J579" s="19" t="n" hidden="false">
        <v/>
      </c>
      <c r="K579" s="19" t="n" hidden="false">
        <f>I579+J579</f>
        <v>1</v>
      </c>
      <c r="L579" s="19" t="n" hidden="false">
        <f>ROUND(H579*I579,2)</f>
        <v>1</v>
      </c>
      <c r="M579" s="19" t="n" hidden="false">
        <v/>
      </c>
      <c r="N579" s="19" t="n" hidden="false">
        <f>L579+M579</f>
        <v>1</v>
      </c>
    </row>
    <row r="580" customFormat="false" hidden="false" outlineLevel="0" collapsed="false">
      <c r="A580" s="18" t="inlineStr">
        <is>
          <t xml:space="preserve">1.1.1.2.1.1.2.4.3</t>
        </is>
      </c>
      <c r="B580" s="18" t="inlineStr">
        <is>
          <t xml:space="preserve"/>
        </is>
      </c>
      <c r="C580" s="22" t="inlineStr">
        <is>
          <t xml:space="preserve">Щит силовой (в соответствии со схемой)_ / МЭЛ</t>
        </is>
      </c>
      <c r="D580" s="7" t="inlineStr">
        <is>
          <t xml:space="preserve">ЩС2.3</t>
        </is>
      </c>
      <c r="E580" s="7" t="inlineStr">
        <is>
          <t xml:space="preserve"/>
        </is>
      </c>
      <c r="F580" s="7" t="inlineStr">
        <is>
          <t xml:space="preserve">ШТ</t>
        </is>
      </c>
      <c r="G580" s="7" t="inlineStr">
        <is>
          <t xml:space="preserve">1</t>
        </is>
      </c>
      <c r="H580" s="8" t="n">
        <v>1</v>
      </c>
      <c r="I580" s="23" t="n" hidden="false">
        <v>1</v>
      </c>
      <c r="J580" s="19" t="n" hidden="false">
        <v/>
      </c>
      <c r="K580" s="19" t="n" hidden="false">
        <f>I580+J580</f>
        <v>1</v>
      </c>
      <c r="L580" s="19" t="n" hidden="false">
        <f>ROUND(H580*I580,2)</f>
        <v>1</v>
      </c>
      <c r="M580" s="19" t="n" hidden="false">
        <v/>
      </c>
      <c r="N580" s="19" t="n" hidden="false">
        <f>L580+M580</f>
        <v>1</v>
      </c>
    </row>
    <row r="581" customFormat="false" hidden="false" outlineLevel="0" collapsed="false">
      <c r="A581" s="18" t="inlineStr">
        <is>
          <t xml:space="preserve">1.1.1.2.1.1.2.4.4</t>
        </is>
      </c>
      <c r="B581" s="18" t="inlineStr">
        <is>
          <t xml:space="preserve"/>
        </is>
      </c>
      <c r="C581" s="22" t="inlineStr">
        <is>
          <t xml:space="preserve">Щит силовой (в соответствии со схемой)_ / МЭЛ</t>
        </is>
      </c>
      <c r="D581" s="7" t="inlineStr">
        <is>
          <t xml:space="preserve">ЩС3.1</t>
        </is>
      </c>
      <c r="E581" s="7" t="inlineStr">
        <is>
          <t xml:space="preserve"/>
        </is>
      </c>
      <c r="F581" s="7" t="inlineStr">
        <is>
          <t xml:space="preserve">ШТ</t>
        </is>
      </c>
      <c r="G581" s="7" t="inlineStr">
        <is>
          <t xml:space="preserve">1</t>
        </is>
      </c>
      <c r="H581" s="8" t="n">
        <v>1</v>
      </c>
      <c r="I581" s="23" t="n" hidden="false">
        <v>1</v>
      </c>
      <c r="J581" s="19" t="n" hidden="false">
        <v/>
      </c>
      <c r="K581" s="19" t="n" hidden="false">
        <f>I581+J581</f>
        <v>1</v>
      </c>
      <c r="L581" s="19" t="n" hidden="false">
        <f>ROUND(H581*I581,2)</f>
        <v>1</v>
      </c>
      <c r="M581" s="19" t="n" hidden="false">
        <v/>
      </c>
      <c r="N581" s="19" t="n" hidden="false">
        <f>L581+M581</f>
        <v>1</v>
      </c>
    </row>
    <row r="582" customFormat="false" hidden="false" outlineLevel="0" collapsed="false">
      <c r="A582" s="18" t="inlineStr">
        <is>
          <t xml:space="preserve">1.1.1.2.1.1.2.5</t>
        </is>
      </c>
      <c r="B582" s="18" t="inlineStr">
        <is>
          <t xml:space="preserve"/>
        </is>
      </c>
      <c r="C582" s="18" t="inlineStr">
        <is>
          <t xml:space="preserve">Монтаж щита силового (для СКБ) / 18 модулей</t>
        </is>
      </c>
      <c r="D582" s="7" t="inlineStr">
        <is>
          <t xml:space="preserve"/>
        </is>
      </c>
      <c r="E582" s="7" t="inlineStr">
        <is>
          <t xml:space="preserve"/>
        </is>
      </c>
      <c r="F582" s="7" t="inlineStr">
        <is>
          <t xml:space="preserve">ШТ</t>
        </is>
      </c>
      <c r="G582" s="7" t="inlineStr">
        <is>
          <t xml:space="preserve">1</t>
        </is>
      </c>
      <c r="H582" s="8" t="n">
        <v>14</v>
      </c>
      <c r="I582" s="19" t="n" hidden="false">
        <f>ROUND((L583+L584+L585+L586+L587+L588+L589+L590+L591+L592+L593+L594+L595+L596)/H582,2)</f>
        <v>1</v>
      </c>
      <c r="J582" s="20" t="n" hidden="false">
        <v>17500</v>
      </c>
      <c r="K582" s="19" t="n" hidden="false">
        <f>I582+J582</f>
        <v>17501</v>
      </c>
      <c r="L582" s="19" t="n" hidden="false">
        <f>ROUND(H582*I582,2)</f>
        <v>14</v>
      </c>
      <c r="M582" s="19" t="n" hidden="false">
        <f>ROUND(H582*J582,2)</f>
        <v>245000</v>
      </c>
      <c r="N582" s="19" t="n" hidden="false">
        <f>L582+M582</f>
        <v>245014</v>
      </c>
    </row>
    <row r="583" customFormat="false" hidden="false" outlineLevel="0" collapsed="false">
      <c r="A583" s="18" t="inlineStr">
        <is>
          <t xml:space="preserve">1.1.1.2.1.1.2.5.1</t>
        </is>
      </c>
      <c r="B583" s="18" t="inlineStr">
        <is>
          <t xml:space="preserve"/>
        </is>
      </c>
      <c r="C583" s="22" t="inlineStr">
        <is>
          <t xml:space="preserve">Щит силовой (в соответствии со схемой)_ / МЭЛ</t>
        </is>
      </c>
      <c r="D583" s="7" t="inlineStr">
        <is>
          <t xml:space="preserve">ЩАО4/2.1 ЩРн-18-350х300х120-IP31 mb11-18n EKF</t>
        </is>
      </c>
      <c r="E583" s="7" t="inlineStr">
        <is>
          <t xml:space="preserve"/>
        </is>
      </c>
      <c r="F583" s="7" t="inlineStr">
        <is>
          <t xml:space="preserve">ШТ</t>
        </is>
      </c>
      <c r="G583" s="7" t="inlineStr">
        <is>
          <t xml:space="preserve">1</t>
        </is>
      </c>
      <c r="H583" s="8" t="n">
        <v>1</v>
      </c>
      <c r="I583" s="23" t="n" hidden="false">
        <v>1</v>
      </c>
      <c r="J583" s="19" t="n" hidden="false">
        <v/>
      </c>
      <c r="K583" s="19" t="n" hidden="false">
        <f>I583+J583</f>
        <v>1</v>
      </c>
      <c r="L583" s="19" t="n" hidden="false">
        <f>ROUND(H583*I583,2)</f>
        <v>1</v>
      </c>
      <c r="M583" s="19" t="n" hidden="false">
        <v/>
      </c>
      <c r="N583" s="19" t="n" hidden="false">
        <f>L583+M583</f>
        <v>1</v>
      </c>
    </row>
    <row r="584" customFormat="false" hidden="false" outlineLevel="0" collapsed="false">
      <c r="A584" s="18" t="inlineStr">
        <is>
          <t xml:space="preserve">1.1.1.2.1.1.2.5.2</t>
        </is>
      </c>
      <c r="B584" s="18" t="inlineStr">
        <is>
          <t xml:space="preserve"/>
        </is>
      </c>
      <c r="C584" s="22" t="inlineStr">
        <is>
          <t xml:space="preserve">Щит силовой (в соответствии со схемой)_ / МЭЛ</t>
        </is>
      </c>
      <c r="D584" s="7" t="inlineStr">
        <is>
          <t xml:space="preserve">ЩАО4/2.0 ЩРн-18-350х300х120-IP31 mb11-18n EKF</t>
        </is>
      </c>
      <c r="E584" s="7" t="inlineStr">
        <is>
          <t xml:space="preserve"/>
        </is>
      </c>
      <c r="F584" s="7" t="inlineStr">
        <is>
          <t xml:space="preserve">ШТ</t>
        </is>
      </c>
      <c r="G584" s="7" t="inlineStr">
        <is>
          <t xml:space="preserve">1</t>
        </is>
      </c>
      <c r="H584" s="8" t="n">
        <v>1</v>
      </c>
      <c r="I584" s="23" t="n" hidden="false">
        <v>1</v>
      </c>
      <c r="J584" s="19" t="n" hidden="false">
        <v/>
      </c>
      <c r="K584" s="19" t="n" hidden="false">
        <f>I584+J584</f>
        <v>1</v>
      </c>
      <c r="L584" s="19" t="n" hidden="false">
        <f>ROUND(H584*I584,2)</f>
        <v>1</v>
      </c>
      <c r="M584" s="19" t="n" hidden="false">
        <v/>
      </c>
      <c r="N584" s="19" t="n" hidden="false">
        <f>L584+M584</f>
        <v>1</v>
      </c>
    </row>
    <row r="585" customFormat="false" hidden="false" outlineLevel="0" collapsed="false">
      <c r="A585" s="18" t="inlineStr">
        <is>
          <t xml:space="preserve">1.1.1.2.1.1.2.5.3</t>
        </is>
      </c>
      <c r="B585" s="18" t="inlineStr">
        <is>
          <t xml:space="preserve"/>
        </is>
      </c>
      <c r="C585" s="22" t="inlineStr">
        <is>
          <t xml:space="preserve">Щит силовой (в соответствии со схемой)_ / МЭЛ</t>
        </is>
      </c>
      <c r="D585" s="7" t="inlineStr">
        <is>
          <t xml:space="preserve">ЩАО4/2.3 ЩРн-18-350х300х120-IP31 mb11-18n EKF</t>
        </is>
      </c>
      <c r="E585" s="7" t="inlineStr">
        <is>
          <t xml:space="preserve"/>
        </is>
      </c>
      <c r="F585" s="7" t="inlineStr">
        <is>
          <t xml:space="preserve">ШТ</t>
        </is>
      </c>
      <c r="G585" s="7" t="inlineStr">
        <is>
          <t xml:space="preserve">1</t>
        </is>
      </c>
      <c r="H585" s="8" t="n">
        <v>1</v>
      </c>
      <c r="I585" s="23" t="n" hidden="false">
        <v>1</v>
      </c>
      <c r="J585" s="19" t="n" hidden="false">
        <v/>
      </c>
      <c r="K585" s="19" t="n" hidden="false">
        <f>I585+J585</f>
        <v>1</v>
      </c>
      <c r="L585" s="19" t="n" hidden="false">
        <f>ROUND(H585*I585,2)</f>
        <v>1</v>
      </c>
      <c r="M585" s="19" t="n" hidden="false">
        <v/>
      </c>
      <c r="N585" s="19" t="n" hidden="false">
        <f>L585+M585</f>
        <v>1</v>
      </c>
    </row>
    <row r="586" customFormat="false" hidden="false" outlineLevel="0" collapsed="false">
      <c r="A586" s="18" t="inlineStr">
        <is>
          <t xml:space="preserve">1.1.1.2.1.1.2.5.4</t>
        </is>
      </c>
      <c r="B586" s="18" t="inlineStr">
        <is>
          <t xml:space="preserve"/>
        </is>
      </c>
      <c r="C586" s="22" t="inlineStr">
        <is>
          <t xml:space="preserve">Щит силовой (в соответствии со схемой)_ / МЭЛ</t>
        </is>
      </c>
      <c r="D586" s="7" t="inlineStr">
        <is>
          <t xml:space="preserve">ЩАО4/3.2 ЩРн-18-350х300х120-IP31 mb11-18n EKF</t>
        </is>
      </c>
      <c r="E586" s="7" t="inlineStr">
        <is>
          <t xml:space="preserve"/>
        </is>
      </c>
      <c r="F586" s="7" t="inlineStr">
        <is>
          <t xml:space="preserve">ШТ</t>
        </is>
      </c>
      <c r="G586" s="7" t="inlineStr">
        <is>
          <t xml:space="preserve">1</t>
        </is>
      </c>
      <c r="H586" s="8" t="n">
        <v>1</v>
      </c>
      <c r="I586" s="23" t="n" hidden="false">
        <v>1</v>
      </c>
      <c r="J586" s="19" t="n" hidden="false">
        <v/>
      </c>
      <c r="K586" s="19" t="n" hidden="false">
        <f>I586+J586</f>
        <v>1</v>
      </c>
      <c r="L586" s="19" t="n" hidden="false">
        <f>ROUND(H586*I586,2)</f>
        <v>1</v>
      </c>
      <c r="M586" s="19" t="n" hidden="false">
        <v/>
      </c>
      <c r="N586" s="19" t="n" hidden="false">
        <f>L586+M586</f>
        <v>1</v>
      </c>
    </row>
    <row r="587" customFormat="false" hidden="false" outlineLevel="0" collapsed="false">
      <c r="A587" s="18" t="inlineStr">
        <is>
          <t xml:space="preserve">1.1.1.2.1.1.2.5.5</t>
        </is>
      </c>
      <c r="B587" s="18" t="inlineStr">
        <is>
          <t xml:space="preserve"/>
        </is>
      </c>
      <c r="C587" s="22" t="inlineStr">
        <is>
          <t xml:space="preserve">Щит силовой (в соответствии со схемой)_ / МЭЛ</t>
        </is>
      </c>
      <c r="D587" s="7" t="inlineStr">
        <is>
          <t xml:space="preserve">ЩАО4/2.0 ЩРн-18-350х300х120-IP31 mb11-18n EKF</t>
        </is>
      </c>
      <c r="E587" s="7" t="inlineStr">
        <is>
          <t xml:space="preserve"/>
        </is>
      </c>
      <c r="F587" s="7" t="inlineStr">
        <is>
          <t xml:space="preserve">ШТ</t>
        </is>
      </c>
      <c r="G587" s="7" t="inlineStr">
        <is>
          <t xml:space="preserve">1</t>
        </is>
      </c>
      <c r="H587" s="8" t="n">
        <v>1</v>
      </c>
      <c r="I587" s="23" t="n" hidden="false">
        <v>1</v>
      </c>
      <c r="J587" s="19" t="n" hidden="false">
        <v/>
      </c>
      <c r="K587" s="19" t="n" hidden="false">
        <f>I587+J587</f>
        <v>1</v>
      </c>
      <c r="L587" s="19" t="n" hidden="false">
        <f>ROUND(H587*I587,2)</f>
        <v>1</v>
      </c>
      <c r="M587" s="19" t="n" hidden="false">
        <v/>
      </c>
      <c r="N587" s="19" t="n" hidden="false">
        <f>L587+M587</f>
        <v>1</v>
      </c>
    </row>
    <row r="588" customFormat="false" hidden="false" outlineLevel="0" collapsed="false">
      <c r="A588" s="18" t="inlineStr">
        <is>
          <t xml:space="preserve">1.1.1.2.1.1.2.5.6</t>
        </is>
      </c>
      <c r="B588" s="18" t="inlineStr">
        <is>
          <t xml:space="preserve"/>
        </is>
      </c>
      <c r="C588" s="22" t="inlineStr">
        <is>
          <t xml:space="preserve">Щит силовой (в соответствии со схемой)_ / МЭЛ</t>
        </is>
      </c>
      <c r="D588" s="7" t="inlineStr">
        <is>
          <t xml:space="preserve">ЩАО4/3.3 ЩРн-18-350х300х120-IP31 mb11-18n EKF</t>
        </is>
      </c>
      <c r="E588" s="7" t="inlineStr">
        <is>
          <t xml:space="preserve"/>
        </is>
      </c>
      <c r="F588" s="7" t="inlineStr">
        <is>
          <t xml:space="preserve">ШТ</t>
        </is>
      </c>
      <c r="G588" s="7" t="inlineStr">
        <is>
          <t xml:space="preserve">1</t>
        </is>
      </c>
      <c r="H588" s="8" t="n">
        <v>1</v>
      </c>
      <c r="I588" s="23" t="n" hidden="false">
        <v>1</v>
      </c>
      <c r="J588" s="19" t="n" hidden="false">
        <v/>
      </c>
      <c r="K588" s="19" t="n" hidden="false">
        <f>I588+J588</f>
        <v>1</v>
      </c>
      <c r="L588" s="19" t="n" hidden="false">
        <f>ROUND(H588*I588,2)</f>
        <v>1</v>
      </c>
      <c r="M588" s="19" t="n" hidden="false">
        <v/>
      </c>
      <c r="N588" s="19" t="n" hidden="false">
        <f>L588+M588</f>
        <v>1</v>
      </c>
    </row>
    <row r="589" customFormat="false" hidden="false" outlineLevel="0" collapsed="false">
      <c r="A589" s="18" t="inlineStr">
        <is>
          <t xml:space="preserve">1.1.1.2.1.1.2.5.7</t>
        </is>
      </c>
      <c r="B589" s="18" t="inlineStr">
        <is>
          <t xml:space="preserve"/>
        </is>
      </c>
      <c r="C589" s="22" t="inlineStr">
        <is>
          <t xml:space="preserve">Щит силовой (в соответствии со схемой)_ / МЭЛ</t>
        </is>
      </c>
      <c r="D589" s="7" t="inlineStr">
        <is>
          <t xml:space="preserve">ЩАО4/4.3 ЩРн-18-350х300х120-IP31 mb11-18n EKF</t>
        </is>
      </c>
      <c r="E589" s="7" t="inlineStr">
        <is>
          <t xml:space="preserve"/>
        </is>
      </c>
      <c r="F589" s="7" t="inlineStr">
        <is>
          <t xml:space="preserve">ШТ</t>
        </is>
      </c>
      <c r="G589" s="7" t="inlineStr">
        <is>
          <t xml:space="preserve">1</t>
        </is>
      </c>
      <c r="H589" s="8" t="n">
        <v>1</v>
      </c>
      <c r="I589" s="23" t="n" hidden="false">
        <v>1</v>
      </c>
      <c r="J589" s="19" t="n" hidden="false">
        <v/>
      </c>
      <c r="K589" s="19" t="n" hidden="false">
        <f>I589+J589</f>
        <v>1</v>
      </c>
      <c r="L589" s="19" t="n" hidden="false">
        <f>ROUND(H589*I589,2)</f>
        <v>1</v>
      </c>
      <c r="M589" s="19" t="n" hidden="false">
        <v/>
      </c>
      <c r="N589" s="19" t="n" hidden="false">
        <f>L589+M589</f>
        <v>1</v>
      </c>
    </row>
    <row r="590" customFormat="false" hidden="false" outlineLevel="0" collapsed="false">
      <c r="A590" s="18" t="inlineStr">
        <is>
          <t xml:space="preserve">1.1.1.2.1.1.2.5.8</t>
        </is>
      </c>
      <c r="B590" s="18" t="inlineStr">
        <is>
          <t xml:space="preserve"/>
        </is>
      </c>
      <c r="C590" s="22" t="inlineStr">
        <is>
          <t xml:space="preserve">Щит силовой (в соответствии со схемой)_ / МЭЛ</t>
        </is>
      </c>
      <c r="D590" s="7" t="inlineStr">
        <is>
          <t xml:space="preserve">ЩАО4/1.0 ЩРн-18-350х300х120-IP31 mb11-18n EKF</t>
        </is>
      </c>
      <c r="E590" s="7" t="inlineStr">
        <is>
          <t xml:space="preserve"/>
        </is>
      </c>
      <c r="F590" s="7" t="inlineStr">
        <is>
          <t xml:space="preserve">ШТ</t>
        </is>
      </c>
      <c r="G590" s="7" t="inlineStr">
        <is>
          <t xml:space="preserve">1</t>
        </is>
      </c>
      <c r="H590" s="8" t="n">
        <v>1</v>
      </c>
      <c r="I590" s="23" t="n" hidden="false">
        <v>1</v>
      </c>
      <c r="J590" s="19" t="n" hidden="false">
        <v/>
      </c>
      <c r="K590" s="19" t="n" hidden="false">
        <f>I590+J590</f>
        <v>1</v>
      </c>
      <c r="L590" s="19" t="n" hidden="false">
        <f>ROUND(H590*I590,2)</f>
        <v>1</v>
      </c>
      <c r="M590" s="19" t="n" hidden="false">
        <v/>
      </c>
      <c r="N590" s="19" t="n" hidden="false">
        <f>L590+M590</f>
        <v>1</v>
      </c>
    </row>
    <row r="591" customFormat="false" hidden="false" outlineLevel="0" collapsed="false">
      <c r="A591" s="18" t="inlineStr">
        <is>
          <t xml:space="preserve">1.1.1.2.1.1.2.5.9</t>
        </is>
      </c>
      <c r="B591" s="18" t="inlineStr">
        <is>
          <t xml:space="preserve"/>
        </is>
      </c>
      <c r="C591" s="22" t="inlineStr">
        <is>
          <t xml:space="preserve">Щит силовой (в соответствии со схемой)_ / МЭЛ</t>
        </is>
      </c>
      <c r="D591" s="7" t="inlineStr">
        <is>
          <t xml:space="preserve">ЩАО4/1.3 ЩРн-18-350х300х120-IP31 mb11-18n EKF</t>
        </is>
      </c>
      <c r="E591" s="7" t="inlineStr">
        <is>
          <t xml:space="preserve"/>
        </is>
      </c>
      <c r="F591" s="7" t="inlineStr">
        <is>
          <t xml:space="preserve">ШТ</t>
        </is>
      </c>
      <c r="G591" s="7" t="inlineStr">
        <is>
          <t xml:space="preserve">1</t>
        </is>
      </c>
      <c r="H591" s="8" t="n">
        <v>1</v>
      </c>
      <c r="I591" s="23" t="n" hidden="false">
        <v>1</v>
      </c>
      <c r="J591" s="19" t="n" hidden="false">
        <v/>
      </c>
      <c r="K591" s="19" t="n" hidden="false">
        <f>I591+J591</f>
        <v>1</v>
      </c>
      <c r="L591" s="19" t="n" hidden="false">
        <f>ROUND(H591*I591,2)</f>
        <v>1</v>
      </c>
      <c r="M591" s="19" t="n" hidden="false">
        <v/>
      </c>
      <c r="N591" s="19" t="n" hidden="false">
        <f>L591+M591</f>
        <v>1</v>
      </c>
    </row>
    <row r="592" customFormat="false" hidden="false" outlineLevel="0" collapsed="false">
      <c r="A592" s="18" t="inlineStr">
        <is>
          <t xml:space="preserve">1.1.1.2.1.1.2.5.10</t>
        </is>
      </c>
      <c r="B592" s="18" t="inlineStr">
        <is>
          <t xml:space="preserve"/>
        </is>
      </c>
      <c r="C592" s="22" t="inlineStr">
        <is>
          <t xml:space="preserve">Щит силовой (в соответствии со схемой)_ / МЭЛ</t>
        </is>
      </c>
      <c r="D592" s="7" t="inlineStr">
        <is>
          <t xml:space="preserve">ЩАО4/4.2 ЩРн-18-350х300х120-IP31 mb11-18n EKF</t>
        </is>
      </c>
      <c r="E592" s="7" t="inlineStr">
        <is>
          <t xml:space="preserve"/>
        </is>
      </c>
      <c r="F592" s="7" t="inlineStr">
        <is>
          <t xml:space="preserve">ШТ</t>
        </is>
      </c>
      <c r="G592" s="7" t="inlineStr">
        <is>
          <t xml:space="preserve">1</t>
        </is>
      </c>
      <c r="H592" s="8" t="n">
        <v>1</v>
      </c>
      <c r="I592" s="23" t="n" hidden="false">
        <v>1</v>
      </c>
      <c r="J592" s="19" t="n" hidden="false">
        <v/>
      </c>
      <c r="K592" s="19" t="n" hidden="false">
        <f>I592+J592</f>
        <v>1</v>
      </c>
      <c r="L592" s="19" t="n" hidden="false">
        <f>ROUND(H592*I592,2)</f>
        <v>1</v>
      </c>
      <c r="M592" s="19" t="n" hidden="false">
        <v/>
      </c>
      <c r="N592" s="19" t="n" hidden="false">
        <f>L592+M592</f>
        <v>1</v>
      </c>
    </row>
    <row r="593" customFormat="false" hidden="false" outlineLevel="0" collapsed="false">
      <c r="A593" s="18" t="inlineStr">
        <is>
          <t xml:space="preserve">1.1.1.2.1.1.2.5.11</t>
        </is>
      </c>
      <c r="B593" s="18" t="inlineStr">
        <is>
          <t xml:space="preserve"/>
        </is>
      </c>
      <c r="C593" s="22" t="inlineStr">
        <is>
          <t xml:space="preserve">Щит силовой (в соответствии со схемой)_ / МЭЛ</t>
        </is>
      </c>
      <c r="D593" s="7" t="inlineStr">
        <is>
          <t xml:space="preserve">ЩАО4/1.2 ЩРн-18-350х300х120-IP31 mb11-18n EKF</t>
        </is>
      </c>
      <c r="E593" s="7" t="inlineStr">
        <is>
          <t xml:space="preserve"/>
        </is>
      </c>
      <c r="F593" s="7" t="inlineStr">
        <is>
          <t xml:space="preserve">ШТ</t>
        </is>
      </c>
      <c r="G593" s="7" t="inlineStr">
        <is>
          <t xml:space="preserve">1</t>
        </is>
      </c>
      <c r="H593" s="8" t="n">
        <v>1</v>
      </c>
      <c r="I593" s="23" t="n" hidden="false">
        <v>1</v>
      </c>
      <c r="J593" s="19" t="n" hidden="false">
        <v/>
      </c>
      <c r="K593" s="19" t="n" hidden="false">
        <f>I593+J593</f>
        <v>1</v>
      </c>
      <c r="L593" s="19" t="n" hidden="false">
        <f>ROUND(H593*I593,2)</f>
        <v>1</v>
      </c>
      <c r="M593" s="19" t="n" hidden="false">
        <v/>
      </c>
      <c r="N593" s="19" t="n" hidden="false">
        <f>L593+M593</f>
        <v>1</v>
      </c>
    </row>
    <row r="594" customFormat="false" hidden="false" outlineLevel="0" collapsed="false">
      <c r="A594" s="18" t="inlineStr">
        <is>
          <t xml:space="preserve">1.1.1.2.1.1.2.5.12</t>
        </is>
      </c>
      <c r="B594" s="18" t="inlineStr">
        <is>
          <t xml:space="preserve"/>
        </is>
      </c>
      <c r="C594" s="22" t="inlineStr">
        <is>
          <t xml:space="preserve">Щит силовой (в соответствии со схемой)_ / МЭЛ</t>
        </is>
      </c>
      <c r="D594" s="7" t="inlineStr">
        <is>
          <t xml:space="preserve">ЩАО4/2.2 ЩРн-18-350х300х120-IP31 mb11-18n EKF</t>
        </is>
      </c>
      <c r="E594" s="7" t="inlineStr">
        <is>
          <t xml:space="preserve"/>
        </is>
      </c>
      <c r="F594" s="7" t="inlineStr">
        <is>
          <t xml:space="preserve">ШТ</t>
        </is>
      </c>
      <c r="G594" s="7" t="inlineStr">
        <is>
          <t xml:space="preserve">1</t>
        </is>
      </c>
      <c r="H594" s="8" t="n">
        <v>1</v>
      </c>
      <c r="I594" s="23" t="n" hidden="false">
        <v>1</v>
      </c>
      <c r="J594" s="19" t="n" hidden="false">
        <v/>
      </c>
      <c r="K594" s="19" t="n" hidden="false">
        <f>I594+J594</f>
        <v>1</v>
      </c>
      <c r="L594" s="19" t="n" hidden="false">
        <f>ROUND(H594*I594,2)</f>
        <v>1</v>
      </c>
      <c r="M594" s="19" t="n" hidden="false">
        <v/>
      </c>
      <c r="N594" s="19" t="n" hidden="false">
        <f>L594+M594</f>
        <v>1</v>
      </c>
    </row>
    <row r="595" customFormat="false" hidden="false" outlineLevel="0" collapsed="false">
      <c r="A595" s="18" t="inlineStr">
        <is>
          <t xml:space="preserve">1.1.1.2.1.1.2.5.13</t>
        </is>
      </c>
      <c r="B595" s="18" t="inlineStr">
        <is>
          <t xml:space="preserve"/>
        </is>
      </c>
      <c r="C595" s="22" t="inlineStr">
        <is>
          <t xml:space="preserve">Щит силовой (в соответствии со схемой)_ / МЭЛ</t>
        </is>
      </c>
      <c r="D595" s="7" t="inlineStr">
        <is>
          <t xml:space="preserve">ЩАО4/1.1 ЩРн-18-350х300х120-IP31 mb11-18n EKF</t>
        </is>
      </c>
      <c r="E595" s="7" t="inlineStr">
        <is>
          <t xml:space="preserve"/>
        </is>
      </c>
      <c r="F595" s="7" t="inlineStr">
        <is>
          <t xml:space="preserve">ШТ</t>
        </is>
      </c>
      <c r="G595" s="7" t="inlineStr">
        <is>
          <t xml:space="preserve">1</t>
        </is>
      </c>
      <c r="H595" s="8" t="n">
        <v>1</v>
      </c>
      <c r="I595" s="23" t="n" hidden="false">
        <v>1</v>
      </c>
      <c r="J595" s="19" t="n" hidden="false">
        <v/>
      </c>
      <c r="K595" s="19" t="n" hidden="false">
        <f>I595+J595</f>
        <v>1</v>
      </c>
      <c r="L595" s="19" t="n" hidden="false">
        <f>ROUND(H595*I595,2)</f>
        <v>1</v>
      </c>
      <c r="M595" s="19" t="n" hidden="false">
        <v/>
      </c>
      <c r="N595" s="19" t="n" hidden="false">
        <f>L595+M595</f>
        <v>1</v>
      </c>
    </row>
    <row r="596" customFormat="false" hidden="false" outlineLevel="0" collapsed="false">
      <c r="A596" s="18" t="inlineStr">
        <is>
          <t xml:space="preserve">1.1.1.2.1.1.2.5.14</t>
        </is>
      </c>
      <c r="B596" s="18" t="inlineStr">
        <is>
          <t xml:space="preserve"/>
        </is>
      </c>
      <c r="C596" s="22" t="inlineStr">
        <is>
          <t xml:space="preserve">Щит силовой (в соответствии со схемой)_ / МЭЛ</t>
        </is>
      </c>
      <c r="D596" s="7" t="inlineStr">
        <is>
          <t xml:space="preserve">ЩАО4/3.1 ЩРн-18-350х300х120-IP31 mb11-18n EKF</t>
        </is>
      </c>
      <c r="E596" s="7" t="inlineStr">
        <is>
          <t xml:space="preserve"/>
        </is>
      </c>
      <c r="F596" s="7" t="inlineStr">
        <is>
          <t xml:space="preserve">ШТ</t>
        </is>
      </c>
      <c r="G596" s="7" t="inlineStr">
        <is>
          <t xml:space="preserve">1</t>
        </is>
      </c>
      <c r="H596" s="8" t="n">
        <v>1</v>
      </c>
      <c r="I596" s="23" t="n" hidden="false">
        <v>1</v>
      </c>
      <c r="J596" s="19" t="n" hidden="false">
        <v/>
      </c>
      <c r="K596" s="19" t="n" hidden="false">
        <f>I596+J596</f>
        <v>1</v>
      </c>
      <c r="L596" s="19" t="n" hidden="false">
        <f>ROUND(H596*I596,2)</f>
        <v>1</v>
      </c>
      <c r="M596" s="19" t="n" hidden="false">
        <v/>
      </c>
      <c r="N596" s="19" t="n" hidden="false">
        <f>L596+M596</f>
        <v>1</v>
      </c>
    </row>
    <row r="597" customFormat="false" hidden="false" outlineLevel="0" collapsed="false">
      <c r="A597" s="18" t="inlineStr">
        <is>
          <t xml:space="preserve">1.1.1.2.1.1.2.6</t>
        </is>
      </c>
      <c r="B597" s="18" t="inlineStr">
        <is>
          <t xml:space="preserve"/>
        </is>
      </c>
      <c r="C597" s="18" t="inlineStr">
        <is>
          <t xml:space="preserve">Монтаж щита силового (для СКБ) / 24 модуля</t>
        </is>
      </c>
      <c r="D597" s="7" t="inlineStr">
        <is>
          <t xml:space="preserve"/>
        </is>
      </c>
      <c r="E597" s="7" t="inlineStr">
        <is>
          <t xml:space="preserve"/>
        </is>
      </c>
      <c r="F597" s="7" t="inlineStr">
        <is>
          <t xml:space="preserve">ШТ</t>
        </is>
      </c>
      <c r="G597" s="7" t="inlineStr">
        <is>
          <t xml:space="preserve">1</t>
        </is>
      </c>
      <c r="H597" s="8" t="n">
        <v>18</v>
      </c>
      <c r="I597" s="19" t="n" hidden="false">
        <f>ROUND((L598+L599+L600+L601+L602+L603+L604+L605+L606+L607+L608+L609+L610+L611+L612+L613+L614+L615)/H597,2)</f>
        <v>1</v>
      </c>
      <c r="J597" s="20" t="n" hidden="false">
        <v>20000</v>
      </c>
      <c r="K597" s="19" t="n" hidden="false">
        <f>I597+J597</f>
        <v>20001</v>
      </c>
      <c r="L597" s="19" t="n" hidden="false">
        <f>ROUND(H597*I597,2)</f>
        <v>18</v>
      </c>
      <c r="M597" s="19" t="n" hidden="false">
        <f>ROUND(H597*J597,2)</f>
        <v>360000</v>
      </c>
      <c r="N597" s="19" t="n" hidden="false">
        <f>L597+M597</f>
        <v>360018</v>
      </c>
    </row>
    <row r="598" customFormat="false" hidden="false" outlineLevel="0" collapsed="false">
      <c r="A598" s="18" t="inlineStr">
        <is>
          <t xml:space="preserve">1.1.1.2.1.1.2.6.1</t>
        </is>
      </c>
      <c r="B598" s="18" t="inlineStr">
        <is>
          <t xml:space="preserve"/>
        </is>
      </c>
      <c r="C598" s="22" t="inlineStr">
        <is>
          <t xml:space="preserve">Щит силовой (в соответствии со схемой)_ / МЭЛ</t>
        </is>
      </c>
      <c r="D598" s="7" t="inlineStr">
        <is>
          <t xml:space="preserve">ЩО4/3.0 ЩРн-24-395х310х120-IP54 mb11-24n EKF</t>
        </is>
      </c>
      <c r="E598" s="7" t="inlineStr">
        <is>
          <t xml:space="preserve"/>
        </is>
      </c>
      <c r="F598" s="7" t="inlineStr">
        <is>
          <t xml:space="preserve">ШТ</t>
        </is>
      </c>
      <c r="G598" s="7" t="inlineStr">
        <is>
          <t xml:space="preserve">1</t>
        </is>
      </c>
      <c r="H598" s="8" t="n">
        <v>1</v>
      </c>
      <c r="I598" s="23" t="n" hidden="false">
        <v>1</v>
      </c>
      <c r="J598" s="19" t="n" hidden="false">
        <v/>
      </c>
      <c r="K598" s="19" t="n" hidden="false">
        <f>I598+J598</f>
        <v>1</v>
      </c>
      <c r="L598" s="19" t="n" hidden="false">
        <f>ROUND(H598*I598,2)</f>
        <v>1</v>
      </c>
      <c r="M598" s="19" t="n" hidden="false">
        <v/>
      </c>
      <c r="N598" s="19" t="n" hidden="false">
        <f>L598+M598</f>
        <v>1</v>
      </c>
    </row>
    <row r="599" customFormat="false" hidden="false" outlineLevel="0" collapsed="false">
      <c r="A599" s="18" t="inlineStr">
        <is>
          <t xml:space="preserve">1.1.1.2.1.1.2.6.2</t>
        </is>
      </c>
      <c r="B599" s="18" t="inlineStr">
        <is>
          <t xml:space="preserve"/>
        </is>
      </c>
      <c r="C599" s="22" t="inlineStr">
        <is>
          <t xml:space="preserve">Щит силовой (в соответствии со схемой)_ / МЭЛ</t>
        </is>
      </c>
      <c r="D599" s="7" t="inlineStr">
        <is>
          <t xml:space="preserve">ЩС4</t>
        </is>
      </c>
      <c r="E599" s="7" t="inlineStr">
        <is>
          <t xml:space="preserve"/>
        </is>
      </c>
      <c r="F599" s="7" t="inlineStr">
        <is>
          <t xml:space="preserve">ШТ</t>
        </is>
      </c>
      <c r="G599" s="7" t="inlineStr">
        <is>
          <t xml:space="preserve">1</t>
        </is>
      </c>
      <c r="H599" s="8" t="n">
        <v>1</v>
      </c>
      <c r="I599" s="23" t="n" hidden="false">
        <v>1</v>
      </c>
      <c r="J599" s="19" t="n" hidden="false">
        <v/>
      </c>
      <c r="K599" s="19" t="n" hidden="false">
        <f>I599+J599</f>
        <v>1</v>
      </c>
      <c r="L599" s="19" t="n" hidden="false">
        <f>ROUND(H599*I599,2)</f>
        <v>1</v>
      </c>
      <c r="M599" s="19" t="n" hidden="false">
        <v/>
      </c>
      <c r="N599" s="19" t="n" hidden="false">
        <f>L599+M599</f>
        <v>1</v>
      </c>
    </row>
    <row r="600" customFormat="false" hidden="false" outlineLevel="0" collapsed="false">
      <c r="A600" s="18" t="inlineStr">
        <is>
          <t xml:space="preserve">1.1.1.2.1.1.2.6.3</t>
        </is>
      </c>
      <c r="B600" s="18" t="inlineStr">
        <is>
          <t xml:space="preserve"/>
        </is>
      </c>
      <c r="C600" s="22" t="inlineStr">
        <is>
          <t xml:space="preserve">Щит силовой (в соответствии со схемой)_ / МЭЛ</t>
        </is>
      </c>
      <c r="D600" s="7" t="inlineStr">
        <is>
          <t xml:space="preserve">ЩО4/3.3 ЩРн-24-395х310х120-IP31 mb11-24n EKF</t>
        </is>
      </c>
      <c r="E600" s="7" t="inlineStr">
        <is>
          <t xml:space="preserve"/>
        </is>
      </c>
      <c r="F600" s="7" t="inlineStr">
        <is>
          <t xml:space="preserve">ШТ</t>
        </is>
      </c>
      <c r="G600" s="7" t="inlineStr">
        <is>
          <t xml:space="preserve">1</t>
        </is>
      </c>
      <c r="H600" s="8" t="n">
        <v>1</v>
      </c>
      <c r="I600" s="23" t="n" hidden="false">
        <v>1</v>
      </c>
      <c r="J600" s="19" t="n" hidden="false">
        <v/>
      </c>
      <c r="K600" s="19" t="n" hidden="false">
        <f>I600+J600</f>
        <v>1</v>
      </c>
      <c r="L600" s="19" t="n" hidden="false">
        <f>ROUND(H600*I600,2)</f>
        <v>1</v>
      </c>
      <c r="M600" s="19" t="n" hidden="false">
        <v/>
      </c>
      <c r="N600" s="19" t="n" hidden="false">
        <f>L600+M600</f>
        <v>1</v>
      </c>
    </row>
    <row r="601" customFormat="false" hidden="false" outlineLevel="0" collapsed="false">
      <c r="A601" s="18" t="inlineStr">
        <is>
          <t xml:space="preserve">1.1.1.2.1.1.2.6.4</t>
        </is>
      </c>
      <c r="B601" s="18" t="inlineStr">
        <is>
          <t xml:space="preserve"/>
        </is>
      </c>
      <c r="C601" s="22" t="inlineStr">
        <is>
          <t xml:space="preserve">Щит силовой (в соответствии со схемой)_ / МЭЛ</t>
        </is>
      </c>
      <c r="D601" s="7" t="inlineStr">
        <is>
          <t xml:space="preserve">ЩС1.3</t>
        </is>
      </c>
      <c r="E601" s="7" t="inlineStr">
        <is>
          <t xml:space="preserve"/>
        </is>
      </c>
      <c r="F601" s="7" t="inlineStr">
        <is>
          <t xml:space="preserve">ШТ</t>
        </is>
      </c>
      <c r="G601" s="7" t="inlineStr">
        <is>
          <t xml:space="preserve">1</t>
        </is>
      </c>
      <c r="H601" s="8" t="n">
        <v>1</v>
      </c>
      <c r="I601" s="23" t="n" hidden="false">
        <v>1</v>
      </c>
      <c r="J601" s="19" t="n" hidden="false">
        <v/>
      </c>
      <c r="K601" s="19" t="n" hidden="false">
        <f>I601+J601</f>
        <v>1</v>
      </c>
      <c r="L601" s="19" t="n" hidden="false">
        <f>ROUND(H601*I601,2)</f>
        <v>1</v>
      </c>
      <c r="M601" s="19" t="n" hidden="false">
        <v/>
      </c>
      <c r="N601" s="19" t="n" hidden="false">
        <f>L601+M601</f>
        <v>1</v>
      </c>
    </row>
    <row r="602" customFormat="false" hidden="false" outlineLevel="0" collapsed="false">
      <c r="A602" s="18" t="inlineStr">
        <is>
          <t xml:space="preserve">1.1.1.2.1.1.2.6.5</t>
        </is>
      </c>
      <c r="B602" s="18" t="inlineStr">
        <is>
          <t xml:space="preserve"/>
        </is>
      </c>
      <c r="C602" s="22" t="inlineStr">
        <is>
          <t xml:space="preserve">Щит силовой (в соответствии со схемой)_ / МЭЛ</t>
        </is>
      </c>
      <c r="D602" s="7" t="inlineStr">
        <is>
          <t xml:space="preserve">ЩО4/4.3 ЩРн-24-395х310х120-IP31 mb11-24n EKF</t>
        </is>
      </c>
      <c r="E602" s="7" t="inlineStr">
        <is>
          <t xml:space="preserve"/>
        </is>
      </c>
      <c r="F602" s="7" t="inlineStr">
        <is>
          <t xml:space="preserve">ШТ</t>
        </is>
      </c>
      <c r="G602" s="7" t="inlineStr">
        <is>
          <t xml:space="preserve">1</t>
        </is>
      </c>
      <c r="H602" s="8" t="n">
        <v>1</v>
      </c>
      <c r="I602" s="23" t="n" hidden="false">
        <v>1</v>
      </c>
      <c r="J602" s="19" t="n" hidden="false">
        <v/>
      </c>
      <c r="K602" s="19" t="n" hidden="false">
        <f>I602+J602</f>
        <v>1</v>
      </c>
      <c r="L602" s="19" t="n" hidden="false">
        <f>ROUND(H602*I602,2)</f>
        <v>1</v>
      </c>
      <c r="M602" s="19" t="n" hidden="false">
        <v/>
      </c>
      <c r="N602" s="19" t="n" hidden="false">
        <f>L602+M602</f>
        <v>1</v>
      </c>
    </row>
    <row r="603" customFormat="false" hidden="false" outlineLevel="0" collapsed="false">
      <c r="A603" s="18" t="inlineStr">
        <is>
          <t xml:space="preserve">1.1.1.2.1.1.2.6.6</t>
        </is>
      </c>
      <c r="B603" s="18" t="inlineStr">
        <is>
          <t xml:space="preserve"/>
        </is>
      </c>
      <c r="C603" s="22" t="inlineStr">
        <is>
          <t xml:space="preserve">Щит силовой (в соответствии со схемой)_ / МЭЛ</t>
        </is>
      </c>
      <c r="D603" s="7" t="inlineStr">
        <is>
          <t xml:space="preserve">ЩО4/1.2 ЩРн-24-395х310х120-IP31 mb11-24n EKF</t>
        </is>
      </c>
      <c r="E603" s="7" t="inlineStr">
        <is>
          <t xml:space="preserve"/>
        </is>
      </c>
      <c r="F603" s="7" t="inlineStr">
        <is>
          <t xml:space="preserve">ШТ</t>
        </is>
      </c>
      <c r="G603" s="7" t="inlineStr">
        <is>
          <t xml:space="preserve">1</t>
        </is>
      </c>
      <c r="H603" s="8" t="n">
        <v>1</v>
      </c>
      <c r="I603" s="23" t="n" hidden="false">
        <v>1</v>
      </c>
      <c r="J603" s="19" t="n" hidden="false">
        <v/>
      </c>
      <c r="K603" s="19" t="n" hidden="false">
        <f>I603+J603</f>
        <v>1</v>
      </c>
      <c r="L603" s="19" t="n" hidden="false">
        <f>ROUND(H603*I603,2)</f>
        <v>1</v>
      </c>
      <c r="M603" s="19" t="n" hidden="false">
        <v/>
      </c>
      <c r="N603" s="19" t="n" hidden="false">
        <f>L603+M603</f>
        <v>1</v>
      </c>
    </row>
    <row r="604" customFormat="false" hidden="false" outlineLevel="0" collapsed="false">
      <c r="A604" s="18" t="inlineStr">
        <is>
          <t xml:space="preserve">1.1.1.2.1.1.2.6.7</t>
        </is>
      </c>
      <c r="B604" s="18" t="inlineStr">
        <is>
          <t xml:space="preserve"/>
        </is>
      </c>
      <c r="C604" s="22" t="inlineStr">
        <is>
          <t xml:space="preserve">Щит силовой (в соответствии со схемой)_ / МЭЛ</t>
        </is>
      </c>
      <c r="D604" s="7" t="inlineStr">
        <is>
          <t xml:space="preserve">ЩО4/1.3 ЩРн-24-395х310х120-IP31 mb11-24n EKF</t>
        </is>
      </c>
      <c r="E604" s="7" t="inlineStr">
        <is>
          <t xml:space="preserve"/>
        </is>
      </c>
      <c r="F604" s="7" t="inlineStr">
        <is>
          <t xml:space="preserve">ШТ</t>
        </is>
      </c>
      <c r="G604" s="7" t="inlineStr">
        <is>
          <t xml:space="preserve">1</t>
        </is>
      </c>
      <c r="H604" s="8" t="n">
        <v>1</v>
      </c>
      <c r="I604" s="23" t="n" hidden="false">
        <v>1</v>
      </c>
      <c r="J604" s="19" t="n" hidden="false">
        <v/>
      </c>
      <c r="K604" s="19" t="n" hidden="false">
        <f>I604+J604</f>
        <v>1</v>
      </c>
      <c r="L604" s="19" t="n" hidden="false">
        <f>ROUND(H604*I604,2)</f>
        <v>1</v>
      </c>
      <c r="M604" s="19" t="n" hidden="false">
        <v/>
      </c>
      <c r="N604" s="19" t="n" hidden="false">
        <f>L604+M604</f>
        <v>1</v>
      </c>
    </row>
    <row r="605" customFormat="false" hidden="false" outlineLevel="0" collapsed="false">
      <c r="A605" s="18" t="inlineStr">
        <is>
          <t xml:space="preserve">1.1.1.2.1.1.2.6.8</t>
        </is>
      </c>
      <c r="B605" s="18" t="inlineStr">
        <is>
          <t xml:space="preserve"/>
        </is>
      </c>
      <c r="C605" s="22" t="inlineStr">
        <is>
          <t xml:space="preserve">Щит силовой (в соответствии со схемой)_ / МЭЛ</t>
        </is>
      </c>
      <c r="D605" s="7" t="inlineStr">
        <is>
          <t xml:space="preserve">ЩО4/2.1 ЩРн-24-395х310х120-IP31 mb11-24n EKF</t>
        </is>
      </c>
      <c r="E605" s="7" t="inlineStr">
        <is>
          <t xml:space="preserve"/>
        </is>
      </c>
      <c r="F605" s="7" t="inlineStr">
        <is>
          <t xml:space="preserve">ШТ</t>
        </is>
      </c>
      <c r="G605" s="7" t="inlineStr">
        <is>
          <t xml:space="preserve">1</t>
        </is>
      </c>
      <c r="H605" s="8" t="n">
        <v>1</v>
      </c>
      <c r="I605" s="23" t="n" hidden="false">
        <v>1</v>
      </c>
      <c r="J605" s="19" t="n" hidden="false">
        <v/>
      </c>
      <c r="K605" s="19" t="n" hidden="false">
        <f>I605+J605</f>
        <v>1</v>
      </c>
      <c r="L605" s="19" t="n" hidden="false">
        <f>ROUND(H605*I605,2)</f>
        <v>1</v>
      </c>
      <c r="M605" s="19" t="n" hidden="false">
        <v/>
      </c>
      <c r="N605" s="19" t="n" hidden="false">
        <f>L605+M605</f>
        <v>1</v>
      </c>
    </row>
    <row r="606" customFormat="false" hidden="false" outlineLevel="0" collapsed="false">
      <c r="A606" s="18" t="inlineStr">
        <is>
          <t xml:space="preserve">1.1.1.2.1.1.2.6.9</t>
        </is>
      </c>
      <c r="B606" s="18" t="inlineStr">
        <is>
          <t xml:space="preserve"/>
        </is>
      </c>
      <c r="C606" s="22" t="inlineStr">
        <is>
          <t xml:space="preserve">Щит силовой (в соответствии со схемой)_ / МЭЛ</t>
        </is>
      </c>
      <c r="D606" s="7" t="inlineStr">
        <is>
          <t xml:space="preserve">ЩРВ1</t>
        </is>
      </c>
      <c r="E606" s="7" t="inlineStr">
        <is>
          <t xml:space="preserve"/>
        </is>
      </c>
      <c r="F606" s="7" t="inlineStr">
        <is>
          <t xml:space="preserve">ШТ</t>
        </is>
      </c>
      <c r="G606" s="7" t="inlineStr">
        <is>
          <t xml:space="preserve">1</t>
        </is>
      </c>
      <c r="H606" s="8" t="n">
        <v>1</v>
      </c>
      <c r="I606" s="23" t="n" hidden="false">
        <v>1</v>
      </c>
      <c r="J606" s="19" t="n" hidden="false">
        <v/>
      </c>
      <c r="K606" s="19" t="n" hidden="false">
        <f>I606+J606</f>
        <v>1</v>
      </c>
      <c r="L606" s="19" t="n" hidden="false">
        <f>ROUND(H606*I606,2)</f>
        <v>1</v>
      </c>
      <c r="M606" s="19" t="n" hidden="false">
        <v/>
      </c>
      <c r="N606" s="19" t="n" hidden="false">
        <f>L606+M606</f>
        <v>1</v>
      </c>
    </row>
    <row r="607" customFormat="false" hidden="false" outlineLevel="0" collapsed="false">
      <c r="A607" s="18" t="inlineStr">
        <is>
          <t xml:space="preserve">1.1.1.2.1.1.2.6.10</t>
        </is>
      </c>
      <c r="B607" s="18" t="inlineStr">
        <is>
          <t xml:space="preserve"/>
        </is>
      </c>
      <c r="C607" s="22" t="inlineStr">
        <is>
          <t xml:space="preserve">Щит силовой (в соответствии со схемой)_ / МЭЛ</t>
        </is>
      </c>
      <c r="D607" s="7" t="inlineStr">
        <is>
          <t xml:space="preserve">ЩО4/2.3 ЩРн-24-395х310х120-IP31 mb11-24n EKF</t>
        </is>
      </c>
      <c r="E607" s="7" t="inlineStr">
        <is>
          <t xml:space="preserve"/>
        </is>
      </c>
      <c r="F607" s="7" t="inlineStr">
        <is>
          <t xml:space="preserve">ШТ</t>
        </is>
      </c>
      <c r="G607" s="7" t="inlineStr">
        <is>
          <t xml:space="preserve">1</t>
        </is>
      </c>
      <c r="H607" s="8" t="n">
        <v>1</v>
      </c>
      <c r="I607" s="23" t="n" hidden="false">
        <v>1</v>
      </c>
      <c r="J607" s="19" t="n" hidden="false">
        <v/>
      </c>
      <c r="K607" s="19" t="n" hidden="false">
        <f>I607+J607</f>
        <v>1</v>
      </c>
      <c r="L607" s="19" t="n" hidden="false">
        <f>ROUND(H607*I607,2)</f>
        <v>1</v>
      </c>
      <c r="M607" s="19" t="n" hidden="false">
        <v/>
      </c>
      <c r="N607" s="19" t="n" hidden="false">
        <f>L607+M607</f>
        <v>1</v>
      </c>
    </row>
    <row r="608" customFormat="false" hidden="false" outlineLevel="0" collapsed="false">
      <c r="A608" s="18" t="inlineStr">
        <is>
          <t xml:space="preserve">1.1.1.2.1.1.2.6.11</t>
        </is>
      </c>
      <c r="B608" s="18" t="inlineStr">
        <is>
          <t xml:space="preserve"/>
        </is>
      </c>
      <c r="C608" s="22" t="inlineStr">
        <is>
          <t xml:space="preserve">Щит силовой (в соответствии со схемой)_ / МЭЛ</t>
        </is>
      </c>
      <c r="D608" s="7" t="inlineStr">
        <is>
          <t xml:space="preserve">ЩО4/3.1 ЩРн-24-395х310х120-IP31 mb11-24n EKF</t>
        </is>
      </c>
      <c r="E608" s="7" t="inlineStr">
        <is>
          <t xml:space="preserve"/>
        </is>
      </c>
      <c r="F608" s="7" t="inlineStr">
        <is>
          <t xml:space="preserve">ШТ</t>
        </is>
      </c>
      <c r="G608" s="7" t="inlineStr">
        <is>
          <t xml:space="preserve">1</t>
        </is>
      </c>
      <c r="H608" s="8" t="n">
        <v>1</v>
      </c>
      <c r="I608" s="23" t="n" hidden="false">
        <v>1</v>
      </c>
      <c r="J608" s="19" t="n" hidden="false">
        <v/>
      </c>
      <c r="K608" s="19" t="n" hidden="false">
        <f>I608+J608</f>
        <v>1</v>
      </c>
      <c r="L608" s="19" t="n" hidden="false">
        <f>ROUND(H608*I608,2)</f>
        <v>1</v>
      </c>
      <c r="M608" s="19" t="n" hidden="false">
        <v/>
      </c>
      <c r="N608" s="19" t="n" hidden="false">
        <f>L608+M608</f>
        <v>1</v>
      </c>
    </row>
    <row r="609" customFormat="false" hidden="false" outlineLevel="0" collapsed="false">
      <c r="A609" s="18" t="inlineStr">
        <is>
          <t xml:space="preserve">1.1.1.2.1.1.2.6.12</t>
        </is>
      </c>
      <c r="B609" s="18" t="inlineStr">
        <is>
          <t xml:space="preserve"/>
        </is>
      </c>
      <c r="C609" s="22" t="inlineStr">
        <is>
          <t xml:space="preserve">Щит силовой (в соответствии со схемой)_ / МЭЛ</t>
        </is>
      </c>
      <c r="D609" s="7" t="inlineStr">
        <is>
          <t xml:space="preserve">ЩО4/3.2 ЩРн-24-395х310х120-IP31 mb11-24n EKF</t>
        </is>
      </c>
      <c r="E609" s="7" t="inlineStr">
        <is>
          <t xml:space="preserve"/>
        </is>
      </c>
      <c r="F609" s="7" t="inlineStr">
        <is>
          <t xml:space="preserve">ШТ</t>
        </is>
      </c>
      <c r="G609" s="7" t="inlineStr">
        <is>
          <t xml:space="preserve">1</t>
        </is>
      </c>
      <c r="H609" s="8" t="n">
        <v>1</v>
      </c>
      <c r="I609" s="23" t="n" hidden="false">
        <v>1</v>
      </c>
      <c r="J609" s="19" t="n" hidden="false">
        <v/>
      </c>
      <c r="K609" s="19" t="n" hidden="false">
        <f>I609+J609</f>
        <v>1</v>
      </c>
      <c r="L609" s="19" t="n" hidden="false">
        <f>ROUND(H609*I609,2)</f>
        <v>1</v>
      </c>
      <c r="M609" s="19" t="n" hidden="false">
        <v/>
      </c>
      <c r="N609" s="19" t="n" hidden="false">
        <f>L609+M609</f>
        <v>1</v>
      </c>
    </row>
    <row r="610" customFormat="false" hidden="false" outlineLevel="0" collapsed="false">
      <c r="A610" s="18" t="inlineStr">
        <is>
          <t xml:space="preserve">1.1.1.2.1.1.2.6.13</t>
        </is>
      </c>
      <c r="B610" s="18" t="inlineStr">
        <is>
          <t xml:space="preserve"/>
        </is>
      </c>
      <c r="C610" s="22" t="inlineStr">
        <is>
          <t xml:space="preserve">Щит силовой (в соответствии со схемой)_ / МЭЛ</t>
        </is>
      </c>
      <c r="D610" s="7" t="inlineStr">
        <is>
          <t xml:space="preserve">ЩО4/2.0 ЩРн-24-395х310х120-IP54 mb11-24n EKF</t>
        </is>
      </c>
      <c r="E610" s="7" t="inlineStr">
        <is>
          <t xml:space="preserve"/>
        </is>
      </c>
      <c r="F610" s="7" t="inlineStr">
        <is>
          <t xml:space="preserve">ШТ</t>
        </is>
      </c>
      <c r="G610" s="7" t="inlineStr">
        <is>
          <t xml:space="preserve">1</t>
        </is>
      </c>
      <c r="H610" s="8" t="n">
        <v>1</v>
      </c>
      <c r="I610" s="23" t="n" hidden="false">
        <v>1</v>
      </c>
      <c r="J610" s="19" t="n" hidden="false">
        <v/>
      </c>
      <c r="K610" s="19" t="n" hidden="false">
        <f>I610+J610</f>
        <v>1</v>
      </c>
      <c r="L610" s="19" t="n" hidden="false">
        <f>ROUND(H610*I610,2)</f>
        <v>1</v>
      </c>
      <c r="M610" s="19" t="n" hidden="false">
        <v/>
      </c>
      <c r="N610" s="19" t="n" hidden="false">
        <f>L610+M610</f>
        <v>1</v>
      </c>
    </row>
    <row r="611" customFormat="false" hidden="false" outlineLevel="0" collapsed="false">
      <c r="A611" s="18" t="inlineStr">
        <is>
          <t xml:space="preserve">1.1.1.2.1.1.2.6.14</t>
        </is>
      </c>
      <c r="B611" s="18" t="inlineStr">
        <is>
          <t xml:space="preserve"/>
        </is>
      </c>
      <c r="C611" s="22" t="inlineStr">
        <is>
          <t xml:space="preserve">Щит силовой (в соответствии со схемой)_ / МЭЛ</t>
        </is>
      </c>
      <c r="D611" s="7" t="inlineStr">
        <is>
          <t xml:space="preserve">ЩО4/4.2 ЩРн-24-395х310х120-IP31 mb11-24n EKF</t>
        </is>
      </c>
      <c r="E611" s="7" t="inlineStr">
        <is>
          <t xml:space="preserve"/>
        </is>
      </c>
      <c r="F611" s="7" t="inlineStr">
        <is>
          <t xml:space="preserve">ШТ</t>
        </is>
      </c>
      <c r="G611" s="7" t="inlineStr">
        <is>
          <t xml:space="preserve">1</t>
        </is>
      </c>
      <c r="H611" s="8" t="n">
        <v>1</v>
      </c>
      <c r="I611" s="23" t="n" hidden="false">
        <v>1</v>
      </c>
      <c r="J611" s="19" t="n" hidden="false">
        <v/>
      </c>
      <c r="K611" s="19" t="n" hidden="false">
        <f>I611+J611</f>
        <v>1</v>
      </c>
      <c r="L611" s="19" t="n" hidden="false">
        <f>ROUND(H611*I611,2)</f>
        <v>1</v>
      </c>
      <c r="M611" s="19" t="n" hidden="false">
        <v/>
      </c>
      <c r="N611" s="19" t="n" hidden="false">
        <f>L611+M611</f>
        <v>1</v>
      </c>
    </row>
    <row r="612" customFormat="false" hidden="false" outlineLevel="0" collapsed="false">
      <c r="A612" s="18" t="inlineStr">
        <is>
          <t xml:space="preserve">1.1.1.2.1.1.2.6.15</t>
        </is>
      </c>
      <c r="B612" s="18" t="inlineStr">
        <is>
          <t xml:space="preserve"/>
        </is>
      </c>
      <c r="C612" s="22" t="inlineStr">
        <is>
          <t xml:space="preserve">Щит силовой (в соответствии со схемой)_ / МЭЛ</t>
        </is>
      </c>
      <c r="D612" s="7" t="inlineStr">
        <is>
          <t xml:space="preserve">ЩО4/2.2 ЩРн-24-395х310х120-IP31 mb11-24n EKF</t>
        </is>
      </c>
      <c r="E612" s="7" t="inlineStr">
        <is>
          <t xml:space="preserve"/>
        </is>
      </c>
      <c r="F612" s="7" t="inlineStr">
        <is>
          <t xml:space="preserve">ШТ</t>
        </is>
      </c>
      <c r="G612" s="7" t="inlineStr">
        <is>
          <t xml:space="preserve">1</t>
        </is>
      </c>
      <c r="H612" s="8" t="n">
        <v>1</v>
      </c>
      <c r="I612" s="23" t="n" hidden="false">
        <v>1</v>
      </c>
      <c r="J612" s="19" t="n" hidden="false">
        <v/>
      </c>
      <c r="K612" s="19" t="n" hidden="false">
        <f>I612+J612</f>
        <v>1</v>
      </c>
      <c r="L612" s="19" t="n" hidden="false">
        <f>ROUND(H612*I612,2)</f>
        <v>1</v>
      </c>
      <c r="M612" s="19" t="n" hidden="false">
        <v/>
      </c>
      <c r="N612" s="19" t="n" hidden="false">
        <f>L612+M612</f>
        <v>1</v>
      </c>
    </row>
    <row r="613" customFormat="false" hidden="false" outlineLevel="0" collapsed="false">
      <c r="A613" s="18" t="inlineStr">
        <is>
          <t xml:space="preserve">1.1.1.2.1.1.2.6.16</t>
        </is>
      </c>
      <c r="B613" s="18" t="inlineStr">
        <is>
          <t xml:space="preserve"/>
        </is>
      </c>
      <c r="C613" s="22" t="inlineStr">
        <is>
          <t xml:space="preserve">Щит силовой (в соответствии со схемой)_ / МЭЛ</t>
        </is>
      </c>
      <c r="D613" s="7" t="inlineStr">
        <is>
          <t xml:space="preserve">ЩО4/1.0  ЩРн-24-395х310х120-IP54 mb11-24n EKF</t>
        </is>
      </c>
      <c r="E613" s="7" t="inlineStr">
        <is>
          <t xml:space="preserve"/>
        </is>
      </c>
      <c r="F613" s="7" t="inlineStr">
        <is>
          <t xml:space="preserve">ШТ</t>
        </is>
      </c>
      <c r="G613" s="7" t="inlineStr">
        <is>
          <t xml:space="preserve">1</t>
        </is>
      </c>
      <c r="H613" s="8" t="n">
        <v>1</v>
      </c>
      <c r="I613" s="23" t="n" hidden="false">
        <v>1</v>
      </c>
      <c r="J613" s="19" t="n" hidden="false">
        <v/>
      </c>
      <c r="K613" s="19" t="n" hidden="false">
        <f>I613+J613</f>
        <v>1</v>
      </c>
      <c r="L613" s="19" t="n" hidden="false">
        <f>ROUND(H613*I613,2)</f>
        <v>1</v>
      </c>
      <c r="M613" s="19" t="n" hidden="false">
        <v/>
      </c>
      <c r="N613" s="19" t="n" hidden="false">
        <f>L613+M613</f>
        <v>1</v>
      </c>
    </row>
    <row r="614" customFormat="false" hidden="false" outlineLevel="0" collapsed="false">
      <c r="A614" s="18" t="inlineStr">
        <is>
          <t xml:space="preserve">1.1.1.2.1.1.2.6.17</t>
        </is>
      </c>
      <c r="B614" s="18" t="inlineStr">
        <is>
          <t xml:space="preserve"/>
        </is>
      </c>
      <c r="C614" s="22" t="inlineStr">
        <is>
          <t xml:space="preserve">Щит силовой (в соответствии со схемой)_ / МЭЛ</t>
        </is>
      </c>
      <c r="D614" s="7" t="inlineStr">
        <is>
          <t xml:space="preserve">ЩО4/1.1 ЩРн-24-395х310х120-IP31 mb11-24n EKF</t>
        </is>
      </c>
      <c r="E614" s="7" t="inlineStr">
        <is>
          <t xml:space="preserve"/>
        </is>
      </c>
      <c r="F614" s="7" t="inlineStr">
        <is>
          <t xml:space="preserve">ШТ</t>
        </is>
      </c>
      <c r="G614" s="7" t="inlineStr">
        <is>
          <t xml:space="preserve">1</t>
        </is>
      </c>
      <c r="H614" s="8" t="n">
        <v>1</v>
      </c>
      <c r="I614" s="23" t="n" hidden="false">
        <v>1</v>
      </c>
      <c r="J614" s="19" t="n" hidden="false">
        <v/>
      </c>
      <c r="K614" s="19" t="n" hidden="false">
        <f>I614+J614</f>
        <v>1</v>
      </c>
      <c r="L614" s="19" t="n" hidden="false">
        <f>ROUND(H614*I614,2)</f>
        <v>1</v>
      </c>
      <c r="M614" s="19" t="n" hidden="false">
        <v/>
      </c>
      <c r="N614" s="19" t="n" hidden="false">
        <f>L614+M614</f>
        <v>1</v>
      </c>
    </row>
    <row r="615" customFormat="false" hidden="false" outlineLevel="0" collapsed="false">
      <c r="A615" s="18" t="inlineStr">
        <is>
          <t xml:space="preserve">1.1.1.2.1.1.2.6.18</t>
        </is>
      </c>
      <c r="B615" s="18" t="inlineStr">
        <is>
          <t xml:space="preserve"/>
        </is>
      </c>
      <c r="C615" s="22" t="inlineStr">
        <is>
          <t xml:space="preserve">Щит силовой (в соответствии со схемой)_ / МЭЛ</t>
        </is>
      </c>
      <c r="D615" s="7" t="inlineStr">
        <is>
          <t xml:space="preserve">ЩО4/1.2 ЩРн-24-395х310х120-IP31 mb11-24n EKF</t>
        </is>
      </c>
      <c r="E615" s="7" t="inlineStr">
        <is>
          <t xml:space="preserve"/>
        </is>
      </c>
      <c r="F615" s="7" t="inlineStr">
        <is>
          <t xml:space="preserve">ШТ</t>
        </is>
      </c>
      <c r="G615" s="7" t="inlineStr">
        <is>
          <t xml:space="preserve">1</t>
        </is>
      </c>
      <c r="H615" s="8" t="n">
        <v>1</v>
      </c>
      <c r="I615" s="23" t="n" hidden="false">
        <v>1</v>
      </c>
      <c r="J615" s="19" t="n" hidden="false">
        <v/>
      </c>
      <c r="K615" s="19" t="n" hidden="false">
        <f>I615+J615</f>
        <v>1</v>
      </c>
      <c r="L615" s="19" t="n" hidden="false">
        <f>ROUND(H615*I615,2)</f>
        <v>1</v>
      </c>
      <c r="M615" s="19" t="n" hidden="false">
        <v/>
      </c>
      <c r="N615" s="19" t="n" hidden="false">
        <f>L615+M615</f>
        <v>1</v>
      </c>
    </row>
    <row r="616" customFormat="false" hidden="false" outlineLevel="0" collapsed="false">
      <c r="A616" s="14" t="inlineStr">
        <is>
          <t xml:space="preserve">1.1.1.2.1.1.3</t>
        </is>
      </c>
      <c r="B616" s="14" t="inlineStr">
        <is>
          <t xml:space="preserve"/>
        </is>
      </c>
      <c r="C616" s="14" t="inlineStr">
        <is>
          <t xml:space="preserve">Прокладка кабеля</t>
        </is>
      </c>
      <c r="D616" s="6" t="inlineStr">
        <is>
          <t xml:space="preserve"/>
        </is>
      </c>
      <c r="E616" s="6" t="inlineStr">
        <is>
          <t xml:space="preserve"/>
        </is>
      </c>
      <c r="F616" s="6" t="inlineStr">
        <is>
          <t xml:space="preserve"/>
        </is>
      </c>
      <c r="G616" s="6" t="inlineStr">
        <is>
          <t xml:space="preserve"/>
        </is>
      </c>
      <c r="H616" s="15" t="n">
        <v/>
      </c>
      <c r="I616" s="16" t="n" hidden="false">
        <v/>
      </c>
      <c r="J616" s="16" t="n" hidden="false">
        <v/>
      </c>
      <c r="K616" s="16" t="n" hidden="false">
        <v/>
      </c>
      <c r="L616" s="16" t="n" hidden="false">
        <f>L617+L620+L623+L630+L637+L644+L651+L654+L658+L661+L663+L666+L669+L671+L674+L676+L679+L681+L683+L688+L692+L696+L701+L704+L709+L712+L717+L722+L725+L728+L730</f>
        <v>14876131.01</v>
      </c>
      <c r="M616" s="16" t="n" hidden="false">
        <f>M617+M620+M623+M630+M637+M644+M651+M654+M658+M661+M663+M666+M669+M671+M674+M676+M679+M681+M683+M688+M692+M696+M701+M704+M709+M712+M717+M722+M725+M728+M730</f>
        <v>29568305</v>
      </c>
      <c r="N616" s="16" t="n" hidden="false">
        <f>N617+N620+N623+N630+N637+N644+N651+N654+N658+N661+N663+N666+N669+N671+N674+N676+N679+N681+N683+N688+N692+N696+N701+N704+N709+N712+N717+N722+N725+N728+N730</f>
        <v>44444436.01</v>
      </c>
    </row>
    <row r="617" customFormat="false" hidden="false" outlineLevel="0" collapsed="false">
      <c r="A617" s="18" t="inlineStr">
        <is>
          <t xml:space="preserve">1.1.1.2.1.1.3.1</t>
        </is>
      </c>
      <c r="B617" s="18" t="inlineStr">
        <is>
          <t xml:space="preserve"/>
        </is>
      </c>
      <c r="C617" s="18" t="inlineStr">
        <is>
          <t xml:space="preserve">Затяжка кабеля, провода в трубу / 1,5-6 мм</t>
        </is>
      </c>
      <c r="D617" s="7" t="inlineStr">
        <is>
          <t xml:space="preserve">ЭО
Поставщики: ООО "Богословский кабельный завод", Акционерное общество "Электрокабель" Кольчугинский завод"</t>
        </is>
      </c>
      <c r="E617" s="7" t="inlineStr">
        <is>
          <t xml:space="preserve">Выгружается из БО по объектам BIM-КЦ</t>
        </is>
      </c>
      <c r="F617" s="7" t="inlineStr">
        <is>
          <t xml:space="preserve">ПОГ М</t>
        </is>
      </c>
      <c r="G617" s="7" t="inlineStr">
        <is>
          <t xml:space="preserve">1</t>
        </is>
      </c>
      <c r="H617" s="8" t="n">
        <v>3340</v>
      </c>
      <c r="I617" s="19" t="n" hidden="false">
        <f>ROUND((L618+L619)/H617,2)</f>
        <v>61.29</v>
      </c>
      <c r="J617" s="20" t="n" hidden="false">
        <v>235</v>
      </c>
      <c r="K617" s="19" t="n" hidden="false">
        <f>I617+J617</f>
        <v>296.29</v>
      </c>
      <c r="L617" s="19" t="n" hidden="false">
        <f>ROUND(H617*I617,2)</f>
        <v>204708.6</v>
      </c>
      <c r="M617" s="19" t="n" hidden="false">
        <f>ROUND(H617*J617,2)</f>
        <v>784900</v>
      </c>
      <c r="N617" s="19" t="n" hidden="false">
        <f>L617+M617</f>
        <v>989608.6</v>
      </c>
    </row>
    <row r="618" customFormat="false" hidden="false" outlineLevel="0" collapsed="false">
      <c r="A618" s="18" t="inlineStr">
        <is>
          <t xml:space="preserve">1.1.1.2.1.1.3.1.1</t>
        </is>
      </c>
      <c r="B618" s="18" t="inlineStr">
        <is>
          <t xml:space="preserve"/>
        </is>
      </c>
      <c r="C618" s="22" t="inlineStr">
        <is>
          <t xml:space="preserve">Кабель силовой ВВГнг(A)-FRLS 3х1,5мм2, 660В</t>
        </is>
      </c>
      <c r="D618" s="7" t="inlineStr">
        <is>
          <t xml:space="preserve">FRLSTLx</t>
        </is>
      </c>
      <c r="E618" s="7" t="inlineStr">
        <is>
          <t xml:space="preserve"/>
        </is>
      </c>
      <c r="F618" s="7" t="inlineStr">
        <is>
          <t xml:space="preserve">М</t>
        </is>
      </c>
      <c r="G618" s="7" t="inlineStr">
        <is>
          <t xml:space="preserve">1</t>
        </is>
      </c>
      <c r="H618" s="8" t="n">
        <v>1660</v>
      </c>
      <c r="I618" s="23" t="n" hidden="false">
        <v>64</v>
      </c>
      <c r="J618" s="19" t="n" hidden="false">
        <v/>
      </c>
      <c r="K618" s="19" t="n" hidden="false">
        <f>I618+J618</f>
        <v>64</v>
      </c>
      <c r="L618" s="19" t="n" hidden="false">
        <f>ROUND(H618*I618,2)</f>
        <v>106240</v>
      </c>
      <c r="M618" s="19" t="n" hidden="false">
        <v/>
      </c>
      <c r="N618" s="19" t="n" hidden="false">
        <f>L618+M618</f>
        <v>106240</v>
      </c>
    </row>
    <row r="619" customFormat="false" hidden="false" outlineLevel="0" collapsed="false">
      <c r="A619" s="18" t="inlineStr">
        <is>
          <t xml:space="preserve">1.1.1.2.1.1.3.1.2</t>
        </is>
      </c>
      <c r="B619" s="18" t="inlineStr">
        <is>
          <t xml:space="preserve"/>
        </is>
      </c>
      <c r="C619" s="22" t="inlineStr">
        <is>
          <t xml:space="preserve">Кабель силовой ВВГнг(A)-LSLTx 3х1,5мм2, 660В</t>
        </is>
      </c>
      <c r="D619" s="7" t="inlineStr">
        <is>
          <t xml:space="preserve"/>
        </is>
      </c>
      <c r="E619" s="7" t="inlineStr">
        <is>
          <t xml:space="preserve"/>
        </is>
      </c>
      <c r="F619" s="7" t="inlineStr">
        <is>
          <t xml:space="preserve">М</t>
        </is>
      </c>
      <c r="G619" s="7" t="inlineStr">
        <is>
          <t xml:space="preserve">1</t>
        </is>
      </c>
      <c r="H619" s="8" t="n">
        <v>1680</v>
      </c>
      <c r="I619" s="23" t="n" hidden="false">
        <v>58.61</v>
      </c>
      <c r="J619" s="19" t="n" hidden="false">
        <v/>
      </c>
      <c r="K619" s="19" t="n" hidden="false">
        <f>I619+J619</f>
        <v>58.61</v>
      </c>
      <c r="L619" s="19" t="n" hidden="false">
        <f>ROUND(H619*I619,2)</f>
        <v>98464.8</v>
      </c>
      <c r="M619" s="19" t="n" hidden="false">
        <v/>
      </c>
      <c r="N619" s="19" t="n" hidden="false">
        <f>L619+M619</f>
        <v>98464.8</v>
      </c>
    </row>
    <row r="620" customFormat="false" hidden="false" outlineLevel="0" collapsed="false">
      <c r="A620" s="18" t="inlineStr">
        <is>
          <t xml:space="preserve">1.1.1.2.1.1.3.2</t>
        </is>
      </c>
      <c r="B620" s="18" t="inlineStr">
        <is>
          <t xml:space="preserve"/>
        </is>
      </c>
      <c r="C620" s="18" t="inlineStr">
        <is>
          <t xml:space="preserve">Затяжка кабеля, провода в трубу / 7-17 мм</t>
        </is>
      </c>
      <c r="D620" s="7" t="inlineStr">
        <is>
          <t xml:space="preserve">ЭО
Поставщики: ООО "Богословский кабельный завод", Акционерное общество "Электрокабель" Кольчугинский завод"</t>
        </is>
      </c>
      <c r="E620" s="7" t="inlineStr">
        <is>
          <t xml:space="preserve">Выгружается из БО по объектам BIM-КЦ</t>
        </is>
      </c>
      <c r="F620" s="7" t="inlineStr">
        <is>
          <t xml:space="preserve">ПОГ М</t>
        </is>
      </c>
      <c r="G620" s="7" t="inlineStr">
        <is>
          <t xml:space="preserve">1</t>
        </is>
      </c>
      <c r="H620" s="8" t="n">
        <v>2165</v>
      </c>
      <c r="I620" s="19" t="n" hidden="false">
        <f>ROUND((L621+L622)/H620,2)</f>
        <v>87.05</v>
      </c>
      <c r="J620" s="20" t="n" hidden="false">
        <v>290</v>
      </c>
      <c r="K620" s="19" t="n" hidden="false">
        <f>I620+J620</f>
        <v>377.05</v>
      </c>
      <c r="L620" s="19" t="n" hidden="false">
        <f>ROUND(H620*I620,2)</f>
        <v>188463.25</v>
      </c>
      <c r="M620" s="19" t="n" hidden="false">
        <f>ROUND(H620*J620,2)</f>
        <v>627850</v>
      </c>
      <c r="N620" s="19" t="n" hidden="false">
        <f>L620+M620</f>
        <v>816313.25</v>
      </c>
    </row>
    <row r="621" customFormat="false" hidden="false" outlineLevel="0" collapsed="false">
      <c r="A621" s="18" t="inlineStr">
        <is>
          <t xml:space="preserve">1.1.1.2.1.1.3.2.1</t>
        </is>
      </c>
      <c r="B621" s="18" t="inlineStr">
        <is>
          <t xml:space="preserve"/>
        </is>
      </c>
      <c r="C621" s="22" t="inlineStr">
        <is>
          <t xml:space="preserve">Кабель силовой ВВГнг(A)-FRLS 3х2,5мм2, 660В</t>
        </is>
      </c>
      <c r="D621" s="7" t="inlineStr">
        <is>
          <t xml:space="preserve"/>
        </is>
      </c>
      <c r="E621" s="7" t="inlineStr">
        <is>
          <t xml:space="preserve"/>
        </is>
      </c>
      <c r="F621" s="7" t="inlineStr">
        <is>
          <t xml:space="preserve">М</t>
        </is>
      </c>
      <c r="G621" s="7" t="inlineStr">
        <is>
          <t xml:space="preserve">1</t>
        </is>
      </c>
      <c r="H621" s="8" t="n">
        <v>1085</v>
      </c>
      <c r="I621" s="23" t="n" hidden="false">
        <v>107.26</v>
      </c>
      <c r="J621" s="19" t="n" hidden="false">
        <v/>
      </c>
      <c r="K621" s="19" t="n" hidden="false">
        <f>I621+J621</f>
        <v>107.26</v>
      </c>
      <c r="L621" s="19" t="n" hidden="false">
        <f>ROUND(H621*I621,2)</f>
        <v>116377.1</v>
      </c>
      <c r="M621" s="19" t="n" hidden="false">
        <v/>
      </c>
      <c r="N621" s="19" t="n" hidden="false">
        <f>L621+M621</f>
        <v>116377.1</v>
      </c>
    </row>
    <row r="622" customFormat="false" hidden="false" outlineLevel="0" collapsed="false">
      <c r="A622" s="18" t="inlineStr">
        <is>
          <t xml:space="preserve">1.1.1.2.1.1.3.2.2</t>
        </is>
      </c>
      <c r="B622" s="18" t="inlineStr">
        <is>
          <t xml:space="preserve"/>
        </is>
      </c>
      <c r="C622" s="22" t="inlineStr">
        <is>
          <t xml:space="preserve">Кабель силовой ВВГнг(A)-LSLTx 3х2,5мм2, 660В</t>
        </is>
      </c>
      <c r="D622" s="7" t="inlineStr">
        <is>
          <t xml:space="preserve"/>
        </is>
      </c>
      <c r="E622" s="7" t="inlineStr">
        <is>
          <t xml:space="preserve"/>
        </is>
      </c>
      <c r="F622" s="7" t="inlineStr">
        <is>
          <t xml:space="preserve">М</t>
        </is>
      </c>
      <c r="G622" s="7" t="inlineStr">
        <is>
          <t xml:space="preserve">1</t>
        </is>
      </c>
      <c r="H622" s="8" t="n">
        <v>1080</v>
      </c>
      <c r="I622" s="23" t="n" hidden="false">
        <v>66.74</v>
      </c>
      <c r="J622" s="19" t="n" hidden="false">
        <v/>
      </c>
      <c r="K622" s="19" t="n" hidden="false">
        <f>I622+J622</f>
        <v>66.74</v>
      </c>
      <c r="L622" s="19" t="n" hidden="false">
        <f>ROUND(H622*I622,2)</f>
        <v>72079.2</v>
      </c>
      <c r="M622" s="19" t="n" hidden="false">
        <v/>
      </c>
      <c r="N622" s="19" t="n" hidden="false">
        <f>L622+M622</f>
        <v>72079.2</v>
      </c>
    </row>
    <row r="623" customFormat="false" hidden="false" outlineLevel="0" collapsed="false">
      <c r="A623" s="18" t="inlineStr">
        <is>
          <t xml:space="preserve">1.1.1.2.1.1.3.3</t>
        </is>
      </c>
      <c r="B623" s="18" t="inlineStr">
        <is>
          <t xml:space="preserve"/>
        </is>
      </c>
      <c r="C623" s="18" t="inlineStr">
        <is>
          <t xml:space="preserve">Затяжка кабеля, провода в трубу / 7-17 мм</t>
        </is>
      </c>
      <c r="D623" s="7" t="inlineStr">
        <is>
          <t xml:space="preserve">ЭМ 4.1
Поставщики: ООО "Богословский кабельный завод", Акционерное общество "Электрокабель" Кольчугинский завод"</t>
        </is>
      </c>
      <c r="E623" s="7" t="inlineStr">
        <is>
          <t xml:space="preserve">Выгружается из БО по объектам BIM-КЦ</t>
        </is>
      </c>
      <c r="F623" s="7" t="inlineStr">
        <is>
          <t xml:space="preserve">ПОГ М</t>
        </is>
      </c>
      <c r="G623" s="7" t="inlineStr">
        <is>
          <t xml:space="preserve">1</t>
        </is>
      </c>
      <c r="H623" s="8" t="n">
        <v>8480</v>
      </c>
      <c r="I623" s="19" t="n" hidden="false">
        <f>ROUND((L624+L625+L626+L627+L628+L629)/H623,2)</f>
        <v>125.29</v>
      </c>
      <c r="J623" s="20" t="n" hidden="false">
        <v>290</v>
      </c>
      <c r="K623" s="19" t="n" hidden="false">
        <f>I623+J623</f>
        <v>415.29</v>
      </c>
      <c r="L623" s="19" t="n" hidden="false">
        <f>ROUND(H623*I623,2)</f>
        <v>1062459.2</v>
      </c>
      <c r="M623" s="19" t="n" hidden="false">
        <f>ROUND(H623*J623,2)</f>
        <v>2459200</v>
      </c>
      <c r="N623" s="19" t="n" hidden="false">
        <f>L623+M623</f>
        <v>3521659.2</v>
      </c>
    </row>
    <row r="624" customFormat="false" hidden="false" outlineLevel="0" collapsed="false">
      <c r="A624" s="18" t="inlineStr">
        <is>
          <t xml:space="preserve">1.1.1.2.1.1.3.3.1</t>
        </is>
      </c>
      <c r="B624" s="18" t="inlineStr">
        <is>
          <t xml:space="preserve"/>
        </is>
      </c>
      <c r="C624" s="22" t="inlineStr">
        <is>
          <t xml:space="preserve">Кабель силовой ВВГнг(A)-FRLS 3х2,5мм2, 660В</t>
        </is>
      </c>
      <c r="D624" s="7" t="inlineStr">
        <is>
          <t xml:space="preserve">FRLSLTx</t>
        </is>
      </c>
      <c r="E624" s="7" t="inlineStr">
        <is>
          <t xml:space="preserve"/>
        </is>
      </c>
      <c r="F624" s="7" t="inlineStr">
        <is>
          <t xml:space="preserve">М</t>
        </is>
      </c>
      <c r="G624" s="7" t="inlineStr">
        <is>
          <t xml:space="preserve">1</t>
        </is>
      </c>
      <c r="H624" s="8" t="n">
        <v>110</v>
      </c>
      <c r="I624" s="23" t="n" hidden="false">
        <v>107.26</v>
      </c>
      <c r="J624" s="19" t="n" hidden="false">
        <v/>
      </c>
      <c r="K624" s="19" t="n" hidden="false">
        <f>I624+J624</f>
        <v>107.26</v>
      </c>
      <c r="L624" s="19" t="n" hidden="false">
        <f>ROUND(H624*I624,2)</f>
        <v>11798.6</v>
      </c>
      <c r="M624" s="19" t="n" hidden="false">
        <v/>
      </c>
      <c r="N624" s="19" t="n" hidden="false">
        <f>L624+M624</f>
        <v>11798.6</v>
      </c>
    </row>
    <row r="625" customFormat="false" hidden="false" outlineLevel="0" collapsed="false">
      <c r="A625" s="18" t="inlineStr">
        <is>
          <t xml:space="preserve">1.1.1.2.1.1.3.3.2</t>
        </is>
      </c>
      <c r="B625" s="18" t="inlineStr">
        <is>
          <t xml:space="preserve"/>
        </is>
      </c>
      <c r="C625" s="22" t="inlineStr">
        <is>
          <t xml:space="preserve">Кабель силовой ВВГнг(A)-LSLTx 5х2,5мм2, 660В</t>
        </is>
      </c>
      <c r="D625" s="7" t="inlineStr">
        <is>
          <t xml:space="preserve"/>
        </is>
      </c>
      <c r="E625" s="7" t="inlineStr">
        <is>
          <t xml:space="preserve"/>
        </is>
      </c>
      <c r="F625" s="7" t="inlineStr">
        <is>
          <t xml:space="preserve">М</t>
        </is>
      </c>
      <c r="G625" s="7" t="inlineStr">
        <is>
          <t xml:space="preserve">1</t>
        </is>
      </c>
      <c r="H625" s="8" t="n">
        <v>2060</v>
      </c>
      <c r="I625" s="23" t="n" hidden="false">
        <v>153.21</v>
      </c>
      <c r="J625" s="19" t="n" hidden="false">
        <v/>
      </c>
      <c r="K625" s="19" t="n" hidden="false">
        <f>I625+J625</f>
        <v>153.21</v>
      </c>
      <c r="L625" s="19" t="n" hidden="false">
        <f>ROUND(H625*I625,2)</f>
        <v>315612.6</v>
      </c>
      <c r="M625" s="19" t="n" hidden="false">
        <v/>
      </c>
      <c r="N625" s="19" t="n" hidden="false">
        <f>L625+M625</f>
        <v>315612.6</v>
      </c>
    </row>
    <row r="626" customFormat="false" hidden="false" outlineLevel="0" collapsed="false">
      <c r="A626" s="18" t="inlineStr">
        <is>
          <t xml:space="preserve">1.1.1.2.1.1.3.3.3</t>
        </is>
      </c>
      <c r="B626" s="18" t="inlineStr">
        <is>
          <t xml:space="preserve"/>
        </is>
      </c>
      <c r="C626" s="22" t="inlineStr">
        <is>
          <t xml:space="preserve">Кабель силовой ВВГнг(A)-FRLSLTx 5х2,5мм2, 660В</t>
        </is>
      </c>
      <c r="D626" s="7" t="inlineStr">
        <is>
          <t xml:space="preserve"/>
        </is>
      </c>
      <c r="E626" s="7" t="inlineStr">
        <is>
          <t xml:space="preserve"/>
        </is>
      </c>
      <c r="F626" s="7" t="inlineStr">
        <is>
          <t xml:space="preserve">М</t>
        </is>
      </c>
      <c r="G626" s="7" t="inlineStr">
        <is>
          <t xml:space="preserve">1</t>
        </is>
      </c>
      <c r="H626" s="8" t="n">
        <v>1495</v>
      </c>
      <c r="I626" s="23" t="n" hidden="false">
        <v>158.06</v>
      </c>
      <c r="J626" s="19" t="n" hidden="false">
        <v/>
      </c>
      <c r="K626" s="19" t="n" hidden="false">
        <f>I626+J626</f>
        <v>158.06</v>
      </c>
      <c r="L626" s="19" t="n" hidden="false">
        <f>ROUND(H626*I626,2)</f>
        <v>236299.7</v>
      </c>
      <c r="M626" s="19" t="n" hidden="false">
        <v/>
      </c>
      <c r="N626" s="19" t="n" hidden="false">
        <f>L626+M626</f>
        <v>236299.7</v>
      </c>
    </row>
    <row r="627" customFormat="false" hidden="false" outlineLevel="0" collapsed="false">
      <c r="A627" s="18" t="inlineStr">
        <is>
          <t xml:space="preserve">1.1.1.2.1.1.3.3.4</t>
        </is>
      </c>
      <c r="B627" s="18" t="inlineStr">
        <is>
          <t xml:space="preserve"/>
        </is>
      </c>
      <c r="C627" s="22" t="inlineStr">
        <is>
          <t xml:space="preserve">Кабель силовой ВВГнг(A)-LSLTx 3х2,5мм2, 660В</t>
        </is>
      </c>
      <c r="D627" s="7" t="inlineStr">
        <is>
          <t xml:space="preserve"/>
        </is>
      </c>
      <c r="E627" s="7" t="inlineStr">
        <is>
          <t xml:space="preserve"/>
        </is>
      </c>
      <c r="F627" s="7" t="inlineStr">
        <is>
          <t xml:space="preserve">М</t>
        </is>
      </c>
      <c r="G627" s="7" t="inlineStr">
        <is>
          <t xml:space="preserve">1</t>
        </is>
      </c>
      <c r="H627" s="8" t="n">
        <v>3365</v>
      </c>
      <c r="I627" s="23" t="n" hidden="false">
        <v>66.74</v>
      </c>
      <c r="J627" s="19" t="n" hidden="false">
        <v/>
      </c>
      <c r="K627" s="19" t="n" hidden="false">
        <f>I627+J627</f>
        <v>66.74</v>
      </c>
      <c r="L627" s="19" t="n" hidden="false">
        <f>ROUND(H627*I627,2)</f>
        <v>224580.1</v>
      </c>
      <c r="M627" s="19" t="n" hidden="false">
        <v/>
      </c>
      <c r="N627" s="19" t="n" hidden="false">
        <f>L627+M627</f>
        <v>224580.1</v>
      </c>
    </row>
    <row r="628" customFormat="false" hidden="false" outlineLevel="0" collapsed="false">
      <c r="A628" s="18" t="inlineStr">
        <is>
          <t xml:space="preserve">1.1.1.2.1.1.3.3.5</t>
        </is>
      </c>
      <c r="B628" s="18" t="inlineStr">
        <is>
          <t xml:space="preserve"/>
        </is>
      </c>
      <c r="C628" s="22" t="inlineStr">
        <is>
          <t xml:space="preserve">Кабель силовой ВВГнг(A)-LSLTx 3х4мм2, 1000В</t>
        </is>
      </c>
      <c r="D628" s="7" t="inlineStr">
        <is>
          <t xml:space="preserve"/>
        </is>
      </c>
      <c r="E628" s="7" t="inlineStr">
        <is>
          <t xml:space="preserve"/>
        </is>
      </c>
      <c r="F628" s="7" t="inlineStr">
        <is>
          <t xml:space="preserve">М</t>
        </is>
      </c>
      <c r="G628" s="7" t="inlineStr">
        <is>
          <t xml:space="preserve">1</t>
        </is>
      </c>
      <c r="H628" s="8" t="n">
        <v>600</v>
      </c>
      <c r="I628" s="20" t="n" hidden="false">
        <v>183</v>
      </c>
      <c r="J628" s="19" t="n" hidden="false">
        <v/>
      </c>
      <c r="K628" s="19" t="n" hidden="false">
        <f>I628+J628</f>
        <v>183</v>
      </c>
      <c r="L628" s="19" t="n" hidden="false">
        <f>ROUND(H628*I628,2)</f>
        <v>109800</v>
      </c>
      <c r="M628" s="19" t="n" hidden="false">
        <v/>
      </c>
      <c r="N628" s="19" t="n" hidden="false">
        <f>L628+M628</f>
        <v>109800</v>
      </c>
    </row>
    <row r="629" customFormat="false" hidden="false" outlineLevel="0" collapsed="false">
      <c r="A629" s="18" t="inlineStr">
        <is>
          <t xml:space="preserve">1.1.1.2.1.1.3.3.6</t>
        </is>
      </c>
      <c r="B629" s="18" t="inlineStr">
        <is>
          <t xml:space="preserve"/>
        </is>
      </c>
      <c r="C629" s="22" t="inlineStr">
        <is>
          <t xml:space="preserve">Кабель силовой ВВГнг(A)-LSLTx 3х6мм2, 660В</t>
        </is>
      </c>
      <c r="D629" s="7" t="inlineStr">
        <is>
          <t xml:space="preserve"/>
        </is>
      </c>
      <c r="E629" s="7" t="inlineStr">
        <is>
          <t xml:space="preserve"/>
        </is>
      </c>
      <c r="F629" s="7" t="inlineStr">
        <is>
          <t xml:space="preserve">М</t>
        </is>
      </c>
      <c r="G629" s="7" t="inlineStr">
        <is>
          <t xml:space="preserve">1</t>
        </is>
      </c>
      <c r="H629" s="8" t="n">
        <v>850</v>
      </c>
      <c r="I629" s="23" t="n" hidden="false">
        <v>193.4</v>
      </c>
      <c r="J629" s="19" t="n" hidden="false">
        <v/>
      </c>
      <c r="K629" s="19" t="n" hidden="false">
        <f>I629+J629</f>
        <v>193.4</v>
      </c>
      <c r="L629" s="19" t="n" hidden="false">
        <f>ROUND(H629*I629,2)</f>
        <v>164390</v>
      </c>
      <c r="M629" s="19" t="n" hidden="false">
        <v/>
      </c>
      <c r="N629" s="19" t="n" hidden="false">
        <f>L629+M629</f>
        <v>164390</v>
      </c>
    </row>
    <row r="630" customFormat="false" hidden="false" outlineLevel="0" collapsed="false">
      <c r="A630" s="18" t="inlineStr">
        <is>
          <t xml:space="preserve">1.1.1.2.1.1.3.4</t>
        </is>
      </c>
      <c r="B630" s="18" t="inlineStr">
        <is>
          <t xml:space="preserve"/>
        </is>
      </c>
      <c r="C630" s="18" t="inlineStr">
        <is>
          <t xml:space="preserve">Затяжка кабеля, провода в трубу / 7-17 мм</t>
        </is>
      </c>
      <c r="D630" s="7" t="inlineStr">
        <is>
          <t xml:space="preserve">ЭМ 4.2
Поставщики: ООО "Богословский кабельный завод", Акционерное общество "Электрокабель" Кольчугинский завод"</t>
        </is>
      </c>
      <c r="E630" s="7" t="inlineStr">
        <is>
          <t xml:space="preserve">Выгружается из БО по объектам BIM-КЦ</t>
        </is>
      </c>
      <c r="F630" s="7" t="inlineStr">
        <is>
          <t xml:space="preserve">ПОГ М</t>
        </is>
      </c>
      <c r="G630" s="7" t="inlineStr">
        <is>
          <t xml:space="preserve">1</t>
        </is>
      </c>
      <c r="H630" s="8" t="n">
        <v>17410</v>
      </c>
      <c r="I630" s="19" t="n" hidden="false">
        <f>ROUND((L631+L632+L633+L634+L635+L636)/H630,2)</f>
        <v>117.19</v>
      </c>
      <c r="J630" s="20" t="n" hidden="false">
        <v>290</v>
      </c>
      <c r="K630" s="19" t="n" hidden="false">
        <f>I630+J630</f>
        <v>407.19</v>
      </c>
      <c r="L630" s="19" t="n" hidden="false">
        <f>ROUND(H630*I630,2)</f>
        <v>2040277.9</v>
      </c>
      <c r="M630" s="19" t="n" hidden="false">
        <f>ROUND(H630*J630,2)</f>
        <v>5048900</v>
      </c>
      <c r="N630" s="19" t="n" hidden="false">
        <f>L630+M630</f>
        <v>7089177.9</v>
      </c>
    </row>
    <row r="631" customFormat="false" hidden="false" outlineLevel="0" collapsed="false">
      <c r="A631" s="18" t="inlineStr">
        <is>
          <t xml:space="preserve">1.1.1.2.1.1.3.4.1</t>
        </is>
      </c>
      <c r="B631" s="18" t="inlineStr">
        <is>
          <t xml:space="preserve"/>
        </is>
      </c>
      <c r="C631" s="22" t="inlineStr">
        <is>
          <t xml:space="preserve">Кабель силовой ВВГнг(A)-FRLS 3х2,5мм2, 660В</t>
        </is>
      </c>
      <c r="D631" s="7" t="inlineStr">
        <is>
          <t xml:space="preserve"/>
        </is>
      </c>
      <c r="E631" s="7" t="inlineStr">
        <is>
          <t xml:space="preserve"/>
        </is>
      </c>
      <c r="F631" s="7" t="inlineStr">
        <is>
          <t xml:space="preserve">М</t>
        </is>
      </c>
      <c r="G631" s="7" t="inlineStr">
        <is>
          <t xml:space="preserve">1</t>
        </is>
      </c>
      <c r="H631" s="8" t="n">
        <v>135</v>
      </c>
      <c r="I631" s="23" t="n" hidden="false">
        <v>107.26</v>
      </c>
      <c r="J631" s="19" t="n" hidden="false">
        <v/>
      </c>
      <c r="K631" s="19" t="n" hidden="false">
        <f>I631+J631</f>
        <v>107.26</v>
      </c>
      <c r="L631" s="19" t="n" hidden="false">
        <f>ROUND(H631*I631,2)</f>
        <v>14480.1</v>
      </c>
      <c r="M631" s="19" t="n" hidden="false">
        <v/>
      </c>
      <c r="N631" s="19" t="n" hidden="false">
        <f>L631+M631</f>
        <v>14480.1</v>
      </c>
    </row>
    <row r="632" customFormat="false" hidden="false" outlineLevel="0" collapsed="false">
      <c r="A632" s="18" t="inlineStr">
        <is>
          <t xml:space="preserve">1.1.1.2.1.1.3.4.2</t>
        </is>
      </c>
      <c r="B632" s="18" t="inlineStr">
        <is>
          <t xml:space="preserve"/>
        </is>
      </c>
      <c r="C632" s="22" t="inlineStr">
        <is>
          <t xml:space="preserve">Кабель силовой ВВГнг(A)-LSLTx 5х2,5мм2, 660В</t>
        </is>
      </c>
      <c r="D632" s="7" t="inlineStr">
        <is>
          <t xml:space="preserve"/>
        </is>
      </c>
      <c r="E632" s="7" t="inlineStr">
        <is>
          <t xml:space="preserve"/>
        </is>
      </c>
      <c r="F632" s="7" t="inlineStr">
        <is>
          <t xml:space="preserve">М</t>
        </is>
      </c>
      <c r="G632" s="7" t="inlineStr">
        <is>
          <t xml:space="preserve">1</t>
        </is>
      </c>
      <c r="H632" s="8" t="n">
        <v>2515</v>
      </c>
      <c r="I632" s="23" t="n" hidden="false">
        <v>153.21</v>
      </c>
      <c r="J632" s="19" t="n" hidden="false">
        <v/>
      </c>
      <c r="K632" s="19" t="n" hidden="false">
        <f>I632+J632</f>
        <v>153.21</v>
      </c>
      <c r="L632" s="19" t="n" hidden="false">
        <f>ROUND(H632*I632,2)</f>
        <v>385323.15</v>
      </c>
      <c r="M632" s="19" t="n" hidden="false">
        <v/>
      </c>
      <c r="N632" s="19" t="n" hidden="false">
        <f>L632+M632</f>
        <v>385323.15</v>
      </c>
    </row>
    <row r="633" customFormat="false" hidden="false" outlineLevel="0" collapsed="false">
      <c r="A633" s="18" t="inlineStr">
        <is>
          <t xml:space="preserve">1.1.1.2.1.1.3.4.3</t>
        </is>
      </c>
      <c r="B633" s="18" t="inlineStr">
        <is>
          <t xml:space="preserve"/>
        </is>
      </c>
      <c r="C633" s="22" t="inlineStr">
        <is>
          <t xml:space="preserve">Кабель силовой ВВГнг(A)-FRLSLTx 5х2,5мм2, 660В</t>
        </is>
      </c>
      <c r="D633" s="7" t="inlineStr">
        <is>
          <t xml:space="preserve"/>
        </is>
      </c>
      <c r="E633" s="7" t="inlineStr">
        <is>
          <t xml:space="preserve"/>
        </is>
      </c>
      <c r="F633" s="7" t="inlineStr">
        <is>
          <t xml:space="preserve">М</t>
        </is>
      </c>
      <c r="G633" s="7" t="inlineStr">
        <is>
          <t xml:space="preserve">1</t>
        </is>
      </c>
      <c r="H633" s="8" t="n">
        <v>2785</v>
      </c>
      <c r="I633" s="23" t="n" hidden="false">
        <v>158.06</v>
      </c>
      <c r="J633" s="19" t="n" hidden="false">
        <v/>
      </c>
      <c r="K633" s="19" t="n" hidden="false">
        <f>I633+J633</f>
        <v>158.06</v>
      </c>
      <c r="L633" s="19" t="n" hidden="false">
        <f>ROUND(H633*I633,2)</f>
        <v>440197.1</v>
      </c>
      <c r="M633" s="19" t="n" hidden="false">
        <v/>
      </c>
      <c r="N633" s="19" t="n" hidden="false">
        <f>L633+M633</f>
        <v>440197.1</v>
      </c>
    </row>
    <row r="634" customFormat="false" hidden="false" outlineLevel="0" collapsed="false">
      <c r="A634" s="18" t="inlineStr">
        <is>
          <t xml:space="preserve">1.1.1.2.1.1.3.4.4</t>
        </is>
      </c>
      <c r="B634" s="18" t="inlineStr">
        <is>
          <t xml:space="preserve"/>
        </is>
      </c>
      <c r="C634" s="22" t="inlineStr">
        <is>
          <t xml:space="preserve">Кабель силовой ВВГнг(A)-LSLTx 3х2,5мм2, 660В</t>
        </is>
      </c>
      <c r="D634" s="7" t="inlineStr">
        <is>
          <t xml:space="preserve"/>
        </is>
      </c>
      <c r="E634" s="7" t="inlineStr">
        <is>
          <t xml:space="preserve"/>
        </is>
      </c>
      <c r="F634" s="7" t="inlineStr">
        <is>
          <t xml:space="preserve">М</t>
        </is>
      </c>
      <c r="G634" s="7" t="inlineStr">
        <is>
          <t xml:space="preserve">1</t>
        </is>
      </c>
      <c r="H634" s="8" t="n">
        <v>8605</v>
      </c>
      <c r="I634" s="23" t="n" hidden="false">
        <v>66.74</v>
      </c>
      <c r="J634" s="19" t="n" hidden="false">
        <v/>
      </c>
      <c r="K634" s="19" t="n" hidden="false">
        <f>I634+J634</f>
        <v>66.74</v>
      </c>
      <c r="L634" s="19" t="n" hidden="false">
        <f>ROUND(H634*I634,2)</f>
        <v>574297.7</v>
      </c>
      <c r="M634" s="19" t="n" hidden="false">
        <v/>
      </c>
      <c r="N634" s="19" t="n" hidden="false">
        <f>L634+M634</f>
        <v>574297.7</v>
      </c>
    </row>
    <row r="635" customFormat="false" hidden="false" outlineLevel="0" collapsed="false">
      <c r="A635" s="18" t="inlineStr">
        <is>
          <t xml:space="preserve">1.1.1.2.1.1.3.4.5</t>
        </is>
      </c>
      <c r="B635" s="18" t="inlineStr">
        <is>
          <t xml:space="preserve"/>
        </is>
      </c>
      <c r="C635" s="22" t="inlineStr">
        <is>
          <t xml:space="preserve">Кабель силовой ВВГнг(A)-LSLTx 3х4мм2, 1000В</t>
        </is>
      </c>
      <c r="D635" s="7" t="inlineStr">
        <is>
          <t xml:space="preserve"/>
        </is>
      </c>
      <c r="E635" s="7" t="inlineStr">
        <is>
          <t xml:space="preserve"/>
        </is>
      </c>
      <c r="F635" s="7" t="inlineStr">
        <is>
          <t xml:space="preserve">М</t>
        </is>
      </c>
      <c r="G635" s="7" t="inlineStr">
        <is>
          <t xml:space="preserve">1</t>
        </is>
      </c>
      <c r="H635" s="8" t="n">
        <v>2480</v>
      </c>
      <c r="I635" s="20" t="n" hidden="false">
        <v>183</v>
      </c>
      <c r="J635" s="19" t="n" hidden="false">
        <v/>
      </c>
      <c r="K635" s="19" t="n" hidden="false">
        <f>I635+J635</f>
        <v>183</v>
      </c>
      <c r="L635" s="19" t="n" hidden="false">
        <f>ROUND(H635*I635,2)</f>
        <v>453840</v>
      </c>
      <c r="M635" s="19" t="n" hidden="false">
        <v/>
      </c>
      <c r="N635" s="19" t="n" hidden="false">
        <f>L635+M635</f>
        <v>453840</v>
      </c>
    </row>
    <row r="636" customFormat="false" hidden="false" outlineLevel="0" collapsed="false">
      <c r="A636" s="18" t="inlineStr">
        <is>
          <t xml:space="preserve">1.1.1.2.1.1.3.4.6</t>
        </is>
      </c>
      <c r="B636" s="18" t="inlineStr">
        <is>
          <t xml:space="preserve"/>
        </is>
      </c>
      <c r="C636" s="22" t="inlineStr">
        <is>
          <t xml:space="preserve">Кабель силовой ВВГнг(A)-LSLTx 3х6мм2, 660В</t>
        </is>
      </c>
      <c r="D636" s="7" t="inlineStr">
        <is>
          <t xml:space="preserve"/>
        </is>
      </c>
      <c r="E636" s="7" t="inlineStr">
        <is>
          <t xml:space="preserve"/>
        </is>
      </c>
      <c r="F636" s="7" t="inlineStr">
        <is>
          <t xml:space="preserve">М</t>
        </is>
      </c>
      <c r="G636" s="7" t="inlineStr">
        <is>
          <t xml:space="preserve">1</t>
        </is>
      </c>
      <c r="H636" s="8" t="n">
        <v>890</v>
      </c>
      <c r="I636" s="23" t="n" hidden="false">
        <v>193.4</v>
      </c>
      <c r="J636" s="19" t="n" hidden="false">
        <v/>
      </c>
      <c r="K636" s="19" t="n" hidden="false">
        <f>I636+J636</f>
        <v>193.4</v>
      </c>
      <c r="L636" s="19" t="n" hidden="false">
        <f>ROUND(H636*I636,2)</f>
        <v>172126</v>
      </c>
      <c r="M636" s="19" t="n" hidden="false">
        <v/>
      </c>
      <c r="N636" s="19" t="n" hidden="false">
        <f>L636+M636</f>
        <v>172126</v>
      </c>
    </row>
    <row r="637" customFormat="false" hidden="false" outlineLevel="0" collapsed="false">
      <c r="A637" s="18" t="inlineStr">
        <is>
          <t xml:space="preserve">1.1.1.2.1.1.3.5</t>
        </is>
      </c>
      <c r="B637" s="18" t="inlineStr">
        <is>
          <t xml:space="preserve"/>
        </is>
      </c>
      <c r="C637" s="18" t="inlineStr">
        <is>
          <t xml:space="preserve">Затяжка кабеля, провода в трубу / 18-39 мм</t>
        </is>
      </c>
      <c r="D637" s="7" t="inlineStr">
        <is>
          <t xml:space="preserve">ЭМ 4.1
Поставщики: ООО "Богословский кабельный завод", Акционерное общество "Электрокабель" Кольчугинский завод"</t>
        </is>
      </c>
      <c r="E637" s="7" t="inlineStr">
        <is>
          <t xml:space="preserve">Выгружается из БО по объектам BIM-КЦ</t>
        </is>
      </c>
      <c r="F637" s="7" t="inlineStr">
        <is>
          <t xml:space="preserve">ПОГ М</t>
        </is>
      </c>
      <c r="G637" s="7" t="inlineStr">
        <is>
          <t xml:space="preserve">1</t>
        </is>
      </c>
      <c r="H637" s="8" t="n">
        <v>1650</v>
      </c>
      <c r="I637" s="19" t="n" hidden="false">
        <f>ROUND((L638+L639+L640+L641+L642+L643)/H637,2)</f>
        <v>229.4</v>
      </c>
      <c r="J637" s="20" t="n" hidden="false">
        <v>450</v>
      </c>
      <c r="K637" s="19" t="n" hidden="false">
        <f>I637+J637</f>
        <v>679.4</v>
      </c>
      <c r="L637" s="19" t="n" hidden="false">
        <f>ROUND(H637*I637,2)</f>
        <v>378510</v>
      </c>
      <c r="M637" s="19" t="n" hidden="false">
        <f>ROUND(H637*J637,2)</f>
        <v>742500</v>
      </c>
      <c r="N637" s="19" t="n" hidden="false">
        <f>L637+M637</f>
        <v>1121010</v>
      </c>
    </row>
    <row r="638" customFormat="false" hidden="false" outlineLevel="0" collapsed="false">
      <c r="A638" s="18" t="inlineStr">
        <is>
          <t xml:space="preserve">1.1.1.2.1.1.3.5.1</t>
        </is>
      </c>
      <c r="B638" s="18" t="inlineStr">
        <is>
          <t xml:space="preserve"/>
        </is>
      </c>
      <c r="C638" s="22" t="inlineStr">
        <is>
          <t xml:space="preserve">Кабель силовой_ (Будет удален с 01.01.2024г.) / ВВГнг(А)-FRLSLTх / 5х6 мм</t>
        </is>
      </c>
      <c r="D638" s="7" t="inlineStr">
        <is>
          <t xml:space="preserve"/>
        </is>
      </c>
      <c r="E638" s="7" t="inlineStr">
        <is>
          <t xml:space="preserve"/>
        </is>
      </c>
      <c r="F638" s="7" t="inlineStr">
        <is>
          <t xml:space="preserve">ПОГ М</t>
        </is>
      </c>
      <c r="G638" s="7" t="inlineStr">
        <is>
          <t xml:space="preserve">1</t>
        </is>
      </c>
      <c r="H638" s="8" t="n">
        <v>320</v>
      </c>
      <c r="I638" s="23" t="n" hidden="false">
        <v>371.67</v>
      </c>
      <c r="J638" s="19" t="n" hidden="false">
        <v/>
      </c>
      <c r="K638" s="19" t="n" hidden="false">
        <f>I638+J638</f>
        <v>371.67</v>
      </c>
      <c r="L638" s="19" t="n" hidden="false">
        <f>ROUND(H638*I638,2)</f>
        <v>118934.4</v>
      </c>
      <c r="M638" s="19" t="n" hidden="false">
        <v/>
      </c>
      <c r="N638" s="19" t="n" hidden="false">
        <f>L638+M638</f>
        <v>118934.4</v>
      </c>
    </row>
    <row r="639" customFormat="false" hidden="false" outlineLevel="0" collapsed="false">
      <c r="A639" s="18" t="inlineStr">
        <is>
          <t xml:space="preserve">1.1.1.2.1.1.3.5.2</t>
        </is>
      </c>
      <c r="B639" s="18" t="inlineStr">
        <is>
          <t xml:space="preserve"/>
        </is>
      </c>
      <c r="C639" s="22" t="inlineStr">
        <is>
          <t xml:space="preserve">Кабель силовой_ (Будет удален с 01.01.2024г.) / ВВГнг(А)-LSLTx / 5х6 мм</t>
        </is>
      </c>
      <c r="D639" s="7" t="inlineStr">
        <is>
          <t xml:space="preserve"/>
        </is>
      </c>
      <c r="E639" s="7" t="inlineStr">
        <is>
          <t xml:space="preserve"/>
        </is>
      </c>
      <c r="F639" s="7" t="inlineStr">
        <is>
          <t xml:space="preserve">ПОГ М</t>
        </is>
      </c>
      <c r="G639" s="7" t="inlineStr">
        <is>
          <t xml:space="preserve">1</t>
        </is>
      </c>
      <c r="H639" s="8" t="n">
        <v>125</v>
      </c>
      <c r="I639" s="23" t="n" hidden="false">
        <v>341.2</v>
      </c>
      <c r="J639" s="19" t="n" hidden="false">
        <v/>
      </c>
      <c r="K639" s="19" t="n" hidden="false">
        <f>I639+J639</f>
        <v>341.2</v>
      </c>
      <c r="L639" s="19" t="n" hidden="false">
        <f>ROUND(H639*I639,2)</f>
        <v>42650</v>
      </c>
      <c r="M639" s="19" t="n" hidden="false">
        <v/>
      </c>
      <c r="N639" s="19" t="n" hidden="false">
        <f>L639+M639</f>
        <v>42650</v>
      </c>
    </row>
    <row r="640" customFormat="false" hidden="false" outlineLevel="0" collapsed="false">
      <c r="A640" s="18" t="inlineStr">
        <is>
          <t xml:space="preserve">1.1.1.2.1.1.3.5.3</t>
        </is>
      </c>
      <c r="B640" s="18" t="inlineStr">
        <is>
          <t xml:space="preserve"/>
        </is>
      </c>
      <c r="C640" s="22" t="inlineStr">
        <is>
          <t xml:space="preserve">Кабель силовой ВВГнг(A)-FRLS 3х6мм2, 660В</t>
        </is>
      </c>
      <c r="D640" s="7" t="inlineStr">
        <is>
          <t xml:space="preserve">FRLSLTx</t>
        </is>
      </c>
      <c r="E640" s="7" t="inlineStr">
        <is>
          <t xml:space="preserve"/>
        </is>
      </c>
      <c r="F640" s="7" t="inlineStr">
        <is>
          <t xml:space="preserve">М</t>
        </is>
      </c>
      <c r="G640" s="7" t="inlineStr">
        <is>
          <t xml:space="preserve">1</t>
        </is>
      </c>
      <c r="H640" s="8" t="n">
        <v>400</v>
      </c>
      <c r="I640" s="23" t="n" hidden="false">
        <v>183.71</v>
      </c>
      <c r="J640" s="19" t="n" hidden="false">
        <v/>
      </c>
      <c r="K640" s="19" t="n" hidden="false">
        <f>I640+J640</f>
        <v>183.71</v>
      </c>
      <c r="L640" s="19" t="n" hidden="false">
        <f>ROUND(H640*I640,2)</f>
        <v>73484</v>
      </c>
      <c r="M640" s="19" t="n" hidden="false">
        <v/>
      </c>
      <c r="N640" s="19" t="n" hidden="false">
        <f>L640+M640</f>
        <v>73484</v>
      </c>
    </row>
    <row r="641" customFormat="false" hidden="false" outlineLevel="0" collapsed="false">
      <c r="A641" s="18" t="inlineStr">
        <is>
          <t xml:space="preserve">1.1.1.2.1.1.3.5.4</t>
        </is>
      </c>
      <c r="B641" s="18" t="inlineStr">
        <is>
          <t xml:space="preserve"/>
        </is>
      </c>
      <c r="C641" s="22" t="inlineStr">
        <is>
          <t xml:space="preserve">Кабель силовой ВВГнг(A)-LS 3х10мм2, 660В</t>
        </is>
      </c>
      <c r="D641" s="7" t="inlineStr">
        <is>
          <t xml:space="preserve">LSLTx</t>
        </is>
      </c>
      <c r="E641" s="7" t="inlineStr">
        <is>
          <t xml:space="preserve"/>
        </is>
      </c>
      <c r="F641" s="7" t="inlineStr">
        <is>
          <t xml:space="preserve">М</t>
        </is>
      </c>
      <c r="G641" s="7" t="inlineStr">
        <is>
          <t xml:space="preserve">1</t>
        </is>
      </c>
      <c r="H641" s="8" t="n">
        <v>140</v>
      </c>
      <c r="I641" s="23" t="n" hidden="false">
        <v>316.75</v>
      </c>
      <c r="J641" s="19" t="n" hidden="false">
        <v/>
      </c>
      <c r="K641" s="19" t="n" hidden="false">
        <f>I641+J641</f>
        <v>316.75</v>
      </c>
      <c r="L641" s="19" t="n" hidden="false">
        <f>ROUND(H641*I641,2)</f>
        <v>44345</v>
      </c>
      <c r="M641" s="19" t="n" hidden="false">
        <v/>
      </c>
      <c r="N641" s="19" t="n" hidden="false">
        <f>L641+M641</f>
        <v>44345</v>
      </c>
    </row>
    <row r="642" customFormat="false" hidden="false" outlineLevel="0" collapsed="false">
      <c r="A642" s="18" t="inlineStr">
        <is>
          <t xml:space="preserve">1.1.1.2.1.1.3.5.5</t>
        </is>
      </c>
      <c r="B642" s="18" t="inlineStr">
        <is>
          <t xml:space="preserve"/>
        </is>
      </c>
      <c r="C642" s="22" t="inlineStr">
        <is>
          <t xml:space="preserve">Кабель силовой ВВГнг(A)-FRLSLTx 5х4мм2, 660В</t>
        </is>
      </c>
      <c r="D642" s="7" t="inlineStr">
        <is>
          <t xml:space="preserve"/>
        </is>
      </c>
      <c r="E642" s="7" t="inlineStr">
        <is>
          <t xml:space="preserve"/>
        </is>
      </c>
      <c r="F642" s="7" t="inlineStr">
        <is>
          <t xml:space="preserve">М</t>
        </is>
      </c>
      <c r="G642" s="7" t="inlineStr">
        <is>
          <t xml:space="preserve">1</t>
        </is>
      </c>
      <c r="H642" s="8" t="n">
        <v>560</v>
      </c>
      <c r="I642" s="23" t="n" hidden="false">
        <v>140.79</v>
      </c>
      <c r="J642" s="19" t="n" hidden="false">
        <v/>
      </c>
      <c r="K642" s="19" t="n" hidden="false">
        <f>I642+J642</f>
        <v>140.79</v>
      </c>
      <c r="L642" s="19" t="n" hidden="false">
        <f>ROUND(H642*I642,2)</f>
        <v>78842.4</v>
      </c>
      <c r="M642" s="19" t="n" hidden="false">
        <v/>
      </c>
      <c r="N642" s="19" t="n" hidden="false">
        <f>L642+M642</f>
        <v>78842.4</v>
      </c>
    </row>
    <row r="643" customFormat="false" hidden="false" outlineLevel="0" collapsed="false">
      <c r="A643" s="18" t="inlineStr">
        <is>
          <t xml:space="preserve">1.1.1.2.1.1.3.5.6</t>
        </is>
      </c>
      <c r="B643" s="18" t="inlineStr">
        <is>
          <t xml:space="preserve"/>
        </is>
      </c>
      <c r="C643" s="22" t="inlineStr">
        <is>
          <t xml:space="preserve">Кабель силовой ВВГнг(A)-LSLTx 5х4мм2, 660В</t>
        </is>
      </c>
      <c r="D643" s="7" t="inlineStr">
        <is>
          <t xml:space="preserve"/>
        </is>
      </c>
      <c r="E643" s="7" t="inlineStr">
        <is>
          <t xml:space="preserve"/>
        </is>
      </c>
      <c r="F643" s="7" t="inlineStr">
        <is>
          <t xml:space="preserve">М</t>
        </is>
      </c>
      <c r="G643" s="7" t="inlineStr">
        <is>
          <t xml:space="preserve">1</t>
        </is>
      </c>
      <c r="H643" s="8" t="n">
        <v>105</v>
      </c>
      <c r="I643" s="23" t="n" hidden="false">
        <v>192.91</v>
      </c>
      <c r="J643" s="19" t="n" hidden="false">
        <v/>
      </c>
      <c r="K643" s="19" t="n" hidden="false">
        <f>I643+J643</f>
        <v>192.91</v>
      </c>
      <c r="L643" s="19" t="n" hidden="false">
        <f>ROUND(H643*I643,2)</f>
        <v>20255.55</v>
      </c>
      <c r="M643" s="19" t="n" hidden="false">
        <v/>
      </c>
      <c r="N643" s="19" t="n" hidden="false">
        <f>L643+M643</f>
        <v>20255.55</v>
      </c>
    </row>
    <row r="644" customFormat="false" hidden="false" outlineLevel="0" collapsed="false">
      <c r="A644" s="18" t="inlineStr">
        <is>
          <t xml:space="preserve">1.1.1.2.1.1.3.6</t>
        </is>
      </c>
      <c r="B644" s="18" t="inlineStr">
        <is>
          <t xml:space="preserve"/>
        </is>
      </c>
      <c r="C644" s="18" t="inlineStr">
        <is>
          <t xml:space="preserve">Затяжка кабеля, провода в трубу / 18-39 мм</t>
        </is>
      </c>
      <c r="D644" s="7" t="inlineStr">
        <is>
          <t xml:space="preserve">ЭМ 4.2
Поставщики: ООО "Богословский кабельный завод", Акционерное общество "Электрокабель" Кольчугинский завод"</t>
        </is>
      </c>
      <c r="E644" s="7" t="inlineStr">
        <is>
          <t xml:space="preserve">Выгружается из БО по объектам BIM-КЦ</t>
        </is>
      </c>
      <c r="F644" s="7" t="inlineStr">
        <is>
          <t xml:space="preserve">ПОГ М</t>
        </is>
      </c>
      <c r="G644" s="7" t="inlineStr">
        <is>
          <t xml:space="preserve">1</t>
        </is>
      </c>
      <c r="H644" s="8" t="n">
        <v>5455</v>
      </c>
      <c r="I644" s="19" t="n" hidden="false">
        <f>ROUND((L645+L646+L647+L648+L649+L650)/H644,2)</f>
        <v>300.14</v>
      </c>
      <c r="J644" s="20" t="n" hidden="false">
        <v>450</v>
      </c>
      <c r="K644" s="19" t="n" hidden="false">
        <f>I644+J644</f>
        <v>750.14</v>
      </c>
      <c r="L644" s="19" t="n" hidden="false">
        <f>ROUND(H644*I644,2)</f>
        <v>1637263.7</v>
      </c>
      <c r="M644" s="19" t="n" hidden="false">
        <f>ROUND(H644*J644,2)</f>
        <v>2454750</v>
      </c>
      <c r="N644" s="19" t="n" hidden="false">
        <f>L644+M644</f>
        <v>4092013.7</v>
      </c>
    </row>
    <row r="645" customFormat="false" hidden="false" outlineLevel="0" collapsed="false">
      <c r="A645" s="18" t="inlineStr">
        <is>
          <t xml:space="preserve">1.1.1.2.1.1.3.6.1</t>
        </is>
      </c>
      <c r="B645" s="18" t="inlineStr">
        <is>
          <t xml:space="preserve"/>
        </is>
      </c>
      <c r="C645" s="22" t="inlineStr">
        <is>
          <t xml:space="preserve">Кабель силовой ВВГнг(A)-FRLS 3х6мм2, 660В</t>
        </is>
      </c>
      <c r="D645" s="7" t="inlineStr">
        <is>
          <t xml:space="preserve"/>
        </is>
      </c>
      <c r="E645" s="7" t="inlineStr">
        <is>
          <t xml:space="preserve"/>
        </is>
      </c>
      <c r="F645" s="7" t="inlineStr">
        <is>
          <t xml:space="preserve">М</t>
        </is>
      </c>
      <c r="G645" s="7" t="inlineStr">
        <is>
          <t xml:space="preserve">1</t>
        </is>
      </c>
      <c r="H645" s="8" t="n">
        <v>260</v>
      </c>
      <c r="I645" s="23" t="n" hidden="false">
        <v>183.71</v>
      </c>
      <c r="J645" s="19" t="n" hidden="false">
        <v/>
      </c>
      <c r="K645" s="19" t="n" hidden="false">
        <f>I645+J645</f>
        <v>183.71</v>
      </c>
      <c r="L645" s="19" t="n" hidden="false">
        <f>ROUND(H645*I645,2)</f>
        <v>47764.6</v>
      </c>
      <c r="M645" s="19" t="n" hidden="false">
        <v/>
      </c>
      <c r="N645" s="19" t="n" hidden="false">
        <f>L645+M645</f>
        <v>47764.6</v>
      </c>
    </row>
    <row r="646" customFormat="false" hidden="false" outlineLevel="0" collapsed="false">
      <c r="A646" s="18" t="inlineStr">
        <is>
          <t xml:space="preserve">1.1.1.2.1.1.3.6.2</t>
        </is>
      </c>
      <c r="B646" s="18" t="inlineStr">
        <is>
          <t xml:space="preserve"/>
        </is>
      </c>
      <c r="C646" s="22" t="inlineStr">
        <is>
          <t xml:space="preserve">Кабель силовой ВВГнг(A)-LS 3х10мм2, 660В</t>
        </is>
      </c>
      <c r="D646" s="7" t="inlineStr">
        <is>
          <t xml:space="preserve"/>
        </is>
      </c>
      <c r="E646" s="7" t="inlineStr">
        <is>
          <t xml:space="preserve"/>
        </is>
      </c>
      <c r="F646" s="7" t="inlineStr">
        <is>
          <t xml:space="preserve">М</t>
        </is>
      </c>
      <c r="G646" s="7" t="inlineStr">
        <is>
          <t xml:space="preserve">1</t>
        </is>
      </c>
      <c r="H646" s="8" t="n">
        <v>940</v>
      </c>
      <c r="I646" s="23" t="n" hidden="false">
        <v>316.75</v>
      </c>
      <c r="J646" s="19" t="n" hidden="false">
        <v/>
      </c>
      <c r="K646" s="19" t="n" hidden="false">
        <f>I646+J646</f>
        <v>316.75</v>
      </c>
      <c r="L646" s="19" t="n" hidden="false">
        <f>ROUND(H646*I646,2)</f>
        <v>297745</v>
      </c>
      <c r="M646" s="19" t="n" hidden="false">
        <v/>
      </c>
      <c r="N646" s="19" t="n" hidden="false">
        <f>L646+M646</f>
        <v>297745</v>
      </c>
    </row>
    <row r="647" customFormat="false" hidden="false" outlineLevel="0" collapsed="false">
      <c r="A647" s="18" t="inlineStr">
        <is>
          <t xml:space="preserve">1.1.1.2.1.1.3.6.3</t>
        </is>
      </c>
      <c r="B647" s="18" t="inlineStr">
        <is>
          <t xml:space="preserve"/>
        </is>
      </c>
      <c r="C647" s="22" t="inlineStr">
        <is>
          <t xml:space="preserve">Кабель силовой ВВГнг(A)-FRLSLTx 5х4мм2, 660В</t>
        </is>
      </c>
      <c r="D647" s="7" t="inlineStr">
        <is>
          <t xml:space="preserve"/>
        </is>
      </c>
      <c r="E647" s="7" t="inlineStr">
        <is>
          <t xml:space="preserve"/>
        </is>
      </c>
      <c r="F647" s="7" t="inlineStr">
        <is>
          <t xml:space="preserve">М</t>
        </is>
      </c>
      <c r="G647" s="7" t="inlineStr">
        <is>
          <t xml:space="preserve">1</t>
        </is>
      </c>
      <c r="H647" s="8" t="n">
        <v>1225</v>
      </c>
      <c r="I647" s="23" t="n" hidden="false">
        <v>140.79</v>
      </c>
      <c r="J647" s="19" t="n" hidden="false">
        <v/>
      </c>
      <c r="K647" s="19" t="n" hidden="false">
        <f>I647+J647</f>
        <v>140.79</v>
      </c>
      <c r="L647" s="19" t="n" hidden="false">
        <f>ROUND(H647*I647,2)</f>
        <v>172467.75</v>
      </c>
      <c r="M647" s="19" t="n" hidden="false">
        <v/>
      </c>
      <c r="N647" s="19" t="n" hidden="false">
        <f>L647+M647</f>
        <v>172467.75</v>
      </c>
    </row>
    <row r="648" customFormat="false" hidden="false" outlineLevel="0" collapsed="false">
      <c r="A648" s="18" t="inlineStr">
        <is>
          <t xml:space="preserve">1.1.1.2.1.1.3.6.4</t>
        </is>
      </c>
      <c r="B648" s="18" t="inlineStr">
        <is>
          <t xml:space="preserve"/>
        </is>
      </c>
      <c r="C648" s="22" t="inlineStr">
        <is>
          <t xml:space="preserve">Кабель силовой ВВГнг(A)-FRLSLTx 5х6мм2, 660В</t>
        </is>
      </c>
      <c r="D648" s="7" t="inlineStr">
        <is>
          <t xml:space="preserve"/>
        </is>
      </c>
      <c r="E648" s="7" t="inlineStr">
        <is>
          <t xml:space="preserve"/>
        </is>
      </c>
      <c r="F648" s="7" t="inlineStr">
        <is>
          <t xml:space="preserve">М</t>
        </is>
      </c>
      <c r="G648" s="7" t="inlineStr">
        <is>
          <t xml:space="preserve">1</t>
        </is>
      </c>
      <c r="H648" s="8" t="n">
        <v>1675</v>
      </c>
      <c r="I648" s="23" t="n" hidden="false">
        <v>341.61</v>
      </c>
      <c r="J648" s="19" t="n" hidden="false">
        <v/>
      </c>
      <c r="K648" s="19" t="n" hidden="false">
        <f>I648+J648</f>
        <v>341.61</v>
      </c>
      <c r="L648" s="19" t="n" hidden="false">
        <f>ROUND(H648*I648,2)</f>
        <v>572196.75</v>
      </c>
      <c r="M648" s="19" t="n" hidden="false">
        <v/>
      </c>
      <c r="N648" s="19" t="n" hidden="false">
        <f>L648+M648</f>
        <v>572196.75</v>
      </c>
    </row>
    <row r="649" customFormat="false" hidden="false" outlineLevel="0" collapsed="false">
      <c r="A649" s="18" t="inlineStr">
        <is>
          <t xml:space="preserve">1.1.1.2.1.1.3.6.5</t>
        </is>
      </c>
      <c r="B649" s="18" t="inlineStr">
        <is>
          <t xml:space="preserve"/>
        </is>
      </c>
      <c r="C649" s="22" t="inlineStr">
        <is>
          <t xml:space="preserve">Кабель силовой ВВГнг(A)-LSLTx 5х4мм2, 660В</t>
        </is>
      </c>
      <c r="D649" s="7" t="inlineStr">
        <is>
          <t xml:space="preserve"/>
        </is>
      </c>
      <c r="E649" s="7" t="inlineStr">
        <is>
          <t xml:space="preserve"/>
        </is>
      </c>
      <c r="F649" s="7" t="inlineStr">
        <is>
          <t xml:space="preserve">М</t>
        </is>
      </c>
      <c r="G649" s="7" t="inlineStr">
        <is>
          <t xml:space="preserve">1</t>
        </is>
      </c>
      <c r="H649" s="8" t="n">
        <v>630</v>
      </c>
      <c r="I649" s="23" t="n" hidden="false">
        <v>192.91</v>
      </c>
      <c r="J649" s="19" t="n" hidden="false">
        <v/>
      </c>
      <c r="K649" s="19" t="n" hidden="false">
        <f>I649+J649</f>
        <v>192.91</v>
      </c>
      <c r="L649" s="19" t="n" hidden="false">
        <f>ROUND(H649*I649,2)</f>
        <v>121533.3</v>
      </c>
      <c r="M649" s="19" t="n" hidden="false">
        <v/>
      </c>
      <c r="N649" s="19" t="n" hidden="false">
        <f>L649+M649</f>
        <v>121533.3</v>
      </c>
    </row>
    <row r="650" customFormat="false" hidden="false" outlineLevel="0" collapsed="false">
      <c r="A650" s="18" t="inlineStr">
        <is>
          <t xml:space="preserve">1.1.1.2.1.1.3.6.6</t>
        </is>
      </c>
      <c r="B650" s="18" t="inlineStr">
        <is>
          <t xml:space="preserve"/>
        </is>
      </c>
      <c r="C650" s="22" t="inlineStr">
        <is>
          <t xml:space="preserve">Кабель силовой ВВГнг(A)-LSLTx 5х6мм2, 1000В</t>
        </is>
      </c>
      <c r="D650" s="7" t="inlineStr">
        <is>
          <t xml:space="preserve"/>
        </is>
      </c>
      <c r="E650" s="7" t="inlineStr">
        <is>
          <t xml:space="preserve"/>
        </is>
      </c>
      <c r="F650" s="7" t="inlineStr">
        <is>
          <t xml:space="preserve">М</t>
        </is>
      </c>
      <c r="G650" s="7" t="inlineStr">
        <is>
          <t xml:space="preserve">1</t>
        </is>
      </c>
      <c r="H650" s="8" t="n">
        <v>725</v>
      </c>
      <c r="I650" s="20" t="n" hidden="false">
        <v>587</v>
      </c>
      <c r="J650" s="19" t="n" hidden="false">
        <v/>
      </c>
      <c r="K650" s="19" t="n" hidden="false">
        <f>I650+J650</f>
        <v>587</v>
      </c>
      <c r="L650" s="19" t="n" hidden="false">
        <f>ROUND(H650*I650,2)</f>
        <v>425575</v>
      </c>
      <c r="M650" s="19" t="n" hidden="false">
        <v/>
      </c>
      <c r="N650" s="19" t="n" hidden="false">
        <f>L650+M650</f>
        <v>425575</v>
      </c>
    </row>
    <row r="651" customFormat="false" hidden="false" outlineLevel="0" collapsed="false">
      <c r="A651" s="18" t="inlineStr">
        <is>
          <t xml:space="preserve">1.1.1.2.1.1.3.7</t>
        </is>
      </c>
      <c r="B651" s="18" t="inlineStr">
        <is>
          <t xml:space="preserve"/>
        </is>
      </c>
      <c r="C651" s="18" t="inlineStr">
        <is>
          <t xml:space="preserve">Затяжка кабеля, провода в трубу / 40-69 мм</t>
        </is>
      </c>
      <c r="D651" s="7" t="inlineStr">
        <is>
          <t xml:space="preserve">ЭМ 4.1
Поставщики: ООО "Богословский кабельный завод", Акционерное общество "Электрокабель" Кольчугинский завод"</t>
        </is>
      </c>
      <c r="E651" s="7" t="inlineStr">
        <is>
          <t xml:space="preserve">Выгружается из БО по объектам BIM-КЦ</t>
        </is>
      </c>
      <c r="F651" s="7" t="inlineStr">
        <is>
          <t xml:space="preserve">ПОГ М</t>
        </is>
      </c>
      <c r="G651" s="7" t="inlineStr">
        <is>
          <t xml:space="preserve">1</t>
        </is>
      </c>
      <c r="H651" s="8" t="n">
        <v>390</v>
      </c>
      <c r="I651" s="19" t="n" hidden="false">
        <f>ROUND((L652+L653)/H651,2)</f>
        <v>654.72</v>
      </c>
      <c r="J651" s="20" t="n" hidden="false">
        <v>550</v>
      </c>
      <c r="K651" s="19" t="n" hidden="false">
        <f>I651+J651</f>
        <v>1204.72</v>
      </c>
      <c r="L651" s="19" t="n" hidden="false">
        <f>ROUND(H651*I651,2)</f>
        <v>255340.8</v>
      </c>
      <c r="M651" s="19" t="n" hidden="false">
        <f>ROUND(H651*J651,2)</f>
        <v>214500</v>
      </c>
      <c r="N651" s="19" t="n" hidden="false">
        <f>L651+M651</f>
        <v>469840.8</v>
      </c>
    </row>
    <row r="652" customFormat="false" hidden="false" outlineLevel="0" collapsed="false">
      <c r="A652" s="18" t="inlineStr">
        <is>
          <t xml:space="preserve">1.1.1.2.1.1.3.7.1</t>
        </is>
      </c>
      <c r="B652" s="18" t="inlineStr">
        <is>
          <t xml:space="preserve"/>
        </is>
      </c>
      <c r="C652" s="22" t="inlineStr">
        <is>
          <t xml:space="preserve">Кабель силовой ВВГнг(A)-LSLTx 5х10мм2, 1000В</t>
        </is>
      </c>
      <c r="D652" s="7" t="inlineStr">
        <is>
          <t xml:space="preserve"/>
        </is>
      </c>
      <c r="E652" s="7" t="inlineStr">
        <is>
          <t xml:space="preserve"/>
        </is>
      </c>
      <c r="F652" s="7" t="inlineStr">
        <is>
          <t xml:space="preserve">М</t>
        </is>
      </c>
      <c r="G652" s="7" t="inlineStr">
        <is>
          <t xml:space="preserve">1</t>
        </is>
      </c>
      <c r="H652" s="8" t="n">
        <v>250</v>
      </c>
      <c r="I652" s="20" t="n" hidden="false">
        <v>733</v>
      </c>
      <c r="J652" s="19" t="n" hidden="false">
        <v/>
      </c>
      <c r="K652" s="19" t="n" hidden="false">
        <f>I652+J652</f>
        <v>733</v>
      </c>
      <c r="L652" s="19" t="n" hidden="false">
        <f>ROUND(H652*I652,2)</f>
        <v>183250</v>
      </c>
      <c r="M652" s="19" t="n" hidden="false">
        <v/>
      </c>
      <c r="N652" s="19" t="n" hidden="false">
        <f>L652+M652</f>
        <v>183250</v>
      </c>
    </row>
    <row r="653" customFormat="false" hidden="false" outlineLevel="0" collapsed="false">
      <c r="A653" s="18" t="inlineStr">
        <is>
          <t xml:space="preserve">1.1.1.2.1.1.3.7.2</t>
        </is>
      </c>
      <c r="B653" s="18" t="inlineStr">
        <is>
          <t xml:space="preserve"/>
        </is>
      </c>
      <c r="C653" s="22" t="inlineStr">
        <is>
          <t xml:space="preserve">Кабель силовой ВВГнг(A)-LS 3х16мм2, 660В</t>
        </is>
      </c>
      <c r="D653" s="7" t="inlineStr">
        <is>
          <t xml:space="preserve">LSLTx</t>
        </is>
      </c>
      <c r="E653" s="7" t="inlineStr">
        <is>
          <t xml:space="preserve"/>
        </is>
      </c>
      <c r="F653" s="7" t="inlineStr">
        <is>
          <t xml:space="preserve">М</t>
        </is>
      </c>
      <c r="G653" s="7" t="inlineStr">
        <is>
          <t xml:space="preserve">1</t>
        </is>
      </c>
      <c r="H653" s="8" t="n">
        <v>140</v>
      </c>
      <c r="I653" s="23" t="n" hidden="false">
        <v>514.93</v>
      </c>
      <c r="J653" s="19" t="n" hidden="false">
        <v/>
      </c>
      <c r="K653" s="19" t="n" hidden="false">
        <f>I653+J653</f>
        <v>514.93</v>
      </c>
      <c r="L653" s="19" t="n" hidden="false">
        <f>ROUND(H653*I653,2)</f>
        <v>72090.2</v>
      </c>
      <c r="M653" s="19" t="n" hidden="false">
        <v/>
      </c>
      <c r="N653" s="19" t="n" hidden="false">
        <f>L653+M653</f>
        <v>72090.2</v>
      </c>
    </row>
    <row r="654" customFormat="false" hidden="false" outlineLevel="0" collapsed="false">
      <c r="A654" s="18" t="inlineStr">
        <is>
          <t xml:space="preserve">1.1.1.2.1.1.3.8</t>
        </is>
      </c>
      <c r="B654" s="18" t="inlineStr">
        <is>
          <t xml:space="preserve"/>
        </is>
      </c>
      <c r="C654" s="18" t="inlineStr">
        <is>
          <t xml:space="preserve">Затяжка кабеля, провода в трубу / 40-69 мм</t>
        </is>
      </c>
      <c r="D654" s="7" t="inlineStr">
        <is>
          <t xml:space="preserve">ЭМ 4.2
Поставщики: ООО "Богословский кабельный завод", Акционерное общество "Электрокабель" Кольчугинский завод"</t>
        </is>
      </c>
      <c r="E654" s="7" t="inlineStr">
        <is>
          <t xml:space="preserve">Выгружается из БО по объектам BIM-КЦ</t>
        </is>
      </c>
      <c r="F654" s="7" t="inlineStr">
        <is>
          <t xml:space="preserve">ПОГ М</t>
        </is>
      </c>
      <c r="G654" s="7" t="inlineStr">
        <is>
          <t xml:space="preserve">1</t>
        </is>
      </c>
      <c r="H654" s="8" t="n">
        <v>850</v>
      </c>
      <c r="I654" s="19" t="n" hidden="false">
        <f>ROUND((L655+L656+L657)/H654,2)</f>
        <v>659.39</v>
      </c>
      <c r="J654" s="20" t="n" hidden="false">
        <v>550</v>
      </c>
      <c r="K654" s="19" t="n" hidden="false">
        <f>I654+J654</f>
        <v>1209.39</v>
      </c>
      <c r="L654" s="19" t="n" hidden="false">
        <f>ROUND(H654*I654,2)</f>
        <v>560481.5</v>
      </c>
      <c r="M654" s="19" t="n" hidden="false">
        <f>ROUND(H654*J654,2)</f>
        <v>467500</v>
      </c>
      <c r="N654" s="19" t="n" hidden="false">
        <f>L654+M654</f>
        <v>1027981.5</v>
      </c>
    </row>
    <row r="655" customFormat="false" hidden="false" outlineLevel="0" collapsed="false">
      <c r="A655" s="18" t="inlineStr">
        <is>
          <t xml:space="preserve">1.1.1.2.1.1.3.8.1</t>
        </is>
      </c>
      <c r="B655" s="18" t="inlineStr">
        <is>
          <t xml:space="preserve"/>
        </is>
      </c>
      <c r="C655" s="22" t="inlineStr">
        <is>
          <t xml:space="preserve">Кабель силовой ВВГнг(A)-FRLS 5х10мм2, 660В</t>
        </is>
      </c>
      <c r="D655" s="7" t="inlineStr">
        <is>
          <t xml:space="preserve"/>
        </is>
      </c>
      <c r="E655" s="7" t="inlineStr">
        <is>
          <t xml:space="preserve"/>
        </is>
      </c>
      <c r="F655" s="7" t="inlineStr">
        <is>
          <t xml:space="preserve">М</t>
        </is>
      </c>
      <c r="G655" s="7" t="inlineStr">
        <is>
          <t xml:space="preserve">1</t>
        </is>
      </c>
      <c r="H655" s="8" t="n">
        <v>180</v>
      </c>
      <c r="I655" s="23" t="n" hidden="false">
        <v>555.01</v>
      </c>
      <c r="J655" s="19" t="n" hidden="false">
        <v/>
      </c>
      <c r="K655" s="19" t="n" hidden="false">
        <f>I655+J655</f>
        <v>555.01</v>
      </c>
      <c r="L655" s="19" t="n" hidden="false">
        <f>ROUND(H655*I655,2)</f>
        <v>99901.8</v>
      </c>
      <c r="M655" s="19" t="n" hidden="false">
        <v/>
      </c>
      <c r="N655" s="19" t="n" hidden="false">
        <f>L655+M655</f>
        <v>99901.8</v>
      </c>
    </row>
    <row r="656" customFormat="false" hidden="false" outlineLevel="0" collapsed="false">
      <c r="A656" s="18" t="inlineStr">
        <is>
          <t xml:space="preserve">1.1.1.2.1.1.3.8.2</t>
        </is>
      </c>
      <c r="B656" s="18" t="inlineStr">
        <is>
          <t xml:space="preserve"/>
        </is>
      </c>
      <c r="C656" s="22" t="inlineStr">
        <is>
          <t xml:space="preserve">Кабель силовой ВВГнг(A)-LSLTx 5х10мм2, 1000В</t>
        </is>
      </c>
      <c r="D656" s="7" t="inlineStr">
        <is>
          <t xml:space="preserve"/>
        </is>
      </c>
      <c r="E656" s="7" t="inlineStr">
        <is>
          <t xml:space="preserve"/>
        </is>
      </c>
      <c r="F656" s="7" t="inlineStr">
        <is>
          <t xml:space="preserve">М</t>
        </is>
      </c>
      <c r="G656" s="7" t="inlineStr">
        <is>
          <t xml:space="preserve">1</t>
        </is>
      </c>
      <c r="H656" s="8" t="n">
        <v>530</v>
      </c>
      <c r="I656" s="20" t="n" hidden="false">
        <v>733</v>
      </c>
      <c r="J656" s="19" t="n" hidden="false">
        <v/>
      </c>
      <c r="K656" s="19" t="n" hidden="false">
        <f>I656+J656</f>
        <v>733</v>
      </c>
      <c r="L656" s="19" t="n" hidden="false">
        <f>ROUND(H656*I656,2)</f>
        <v>388490</v>
      </c>
      <c r="M656" s="19" t="n" hidden="false">
        <v/>
      </c>
      <c r="N656" s="19" t="n" hidden="false">
        <f>L656+M656</f>
        <v>388490</v>
      </c>
    </row>
    <row r="657" customFormat="false" hidden="false" outlineLevel="0" collapsed="false">
      <c r="A657" s="18" t="inlineStr">
        <is>
          <t xml:space="preserve">1.1.1.2.1.1.3.8.3</t>
        </is>
      </c>
      <c r="B657" s="18" t="inlineStr">
        <is>
          <t xml:space="preserve"/>
        </is>
      </c>
      <c r="C657" s="22" t="inlineStr">
        <is>
          <t xml:space="preserve">Кабель силовой ВВГнг(A)-LS 3х16мм2, 660В</t>
        </is>
      </c>
      <c r="D657" s="7" t="inlineStr">
        <is>
          <t xml:space="preserve"/>
        </is>
      </c>
      <c r="E657" s="7" t="inlineStr">
        <is>
          <t xml:space="preserve"/>
        </is>
      </c>
      <c r="F657" s="7" t="inlineStr">
        <is>
          <t xml:space="preserve">М</t>
        </is>
      </c>
      <c r="G657" s="7" t="inlineStr">
        <is>
          <t xml:space="preserve">1</t>
        </is>
      </c>
      <c r="H657" s="8" t="n">
        <v>140</v>
      </c>
      <c r="I657" s="23" t="n" hidden="false">
        <v>514.93</v>
      </c>
      <c r="J657" s="19" t="n" hidden="false">
        <v/>
      </c>
      <c r="K657" s="19" t="n" hidden="false">
        <f>I657+J657</f>
        <v>514.93</v>
      </c>
      <c r="L657" s="19" t="n" hidden="false">
        <f>ROUND(H657*I657,2)</f>
        <v>72090.2</v>
      </c>
      <c r="M657" s="19" t="n" hidden="false">
        <v/>
      </c>
      <c r="N657" s="19" t="n" hidden="false">
        <f>L657+M657</f>
        <v>72090.2</v>
      </c>
    </row>
    <row r="658" customFormat="false" hidden="false" outlineLevel="0" collapsed="false">
      <c r="A658" s="18" t="inlineStr">
        <is>
          <t xml:space="preserve">1.1.1.2.1.1.3.9</t>
        </is>
      </c>
      <c r="B658" s="18" t="inlineStr">
        <is>
          <t xml:space="preserve"/>
        </is>
      </c>
      <c r="C658" s="18" t="inlineStr">
        <is>
          <t xml:space="preserve">Затяжка кабеля, провода в трубу / 70-124 мм</t>
        </is>
      </c>
      <c r="D658" s="7" t="inlineStr">
        <is>
          <t xml:space="preserve">ЭМ 4.2
Поставщики: ООО "Богословский кабельный завод", Акционерное общество "Электрокабель" Кольчугинский завод"</t>
        </is>
      </c>
      <c r="E658" s="7" t="inlineStr">
        <is>
          <t xml:space="preserve">Выгружается из БО по объектам BIM-КЦ</t>
        </is>
      </c>
      <c r="F658" s="7" t="inlineStr">
        <is>
          <t xml:space="preserve">ПОГ М</t>
        </is>
      </c>
      <c r="G658" s="7" t="inlineStr">
        <is>
          <t xml:space="preserve">1</t>
        </is>
      </c>
      <c r="H658" s="8" t="n">
        <v>1735</v>
      </c>
      <c r="I658" s="19" t="n" hidden="false">
        <f>ROUND((L659+L660)/H658,2)</f>
        <v>905.3</v>
      </c>
      <c r="J658" s="20" t="n" hidden="false">
        <v>600</v>
      </c>
      <c r="K658" s="19" t="n" hidden="false">
        <f>I658+J658</f>
        <v>1505.3</v>
      </c>
      <c r="L658" s="19" t="n" hidden="false">
        <f>ROUND(H658*I658,2)</f>
        <v>1570695.5</v>
      </c>
      <c r="M658" s="19" t="n" hidden="false">
        <f>ROUND(H658*J658,2)</f>
        <v>1041000</v>
      </c>
      <c r="N658" s="19" t="n" hidden="false">
        <f>L658+M658</f>
        <v>2611695.5</v>
      </c>
    </row>
    <row r="659" customFormat="false" hidden="false" outlineLevel="0" collapsed="false">
      <c r="A659" s="18" t="inlineStr">
        <is>
          <t xml:space="preserve">1.1.1.2.1.1.3.9.1</t>
        </is>
      </c>
      <c r="B659" s="18" t="inlineStr">
        <is>
          <t xml:space="preserve"/>
        </is>
      </c>
      <c r="C659" s="22" t="inlineStr">
        <is>
          <t xml:space="preserve">Кабель силовой ВВГнг(A)-LSLTx 5х16мм2, 660В</t>
        </is>
      </c>
      <c r="D659" s="7" t="inlineStr">
        <is>
          <t xml:space="preserve"/>
        </is>
      </c>
      <c r="E659" s="7" t="inlineStr">
        <is>
          <t xml:space="preserve"/>
        </is>
      </c>
      <c r="F659" s="7" t="inlineStr">
        <is>
          <t xml:space="preserve">М</t>
        </is>
      </c>
      <c r="G659" s="7" t="inlineStr">
        <is>
          <t xml:space="preserve">1</t>
        </is>
      </c>
      <c r="H659" s="8" t="n">
        <v>1185</v>
      </c>
      <c r="I659" s="23" t="n" hidden="false">
        <v>907.23</v>
      </c>
      <c r="J659" s="19" t="n" hidden="false">
        <v/>
      </c>
      <c r="K659" s="19" t="n" hidden="false">
        <f>I659+J659</f>
        <v>907.23</v>
      </c>
      <c r="L659" s="19" t="n" hidden="false">
        <f>ROUND(H659*I659,2)</f>
        <v>1075067.55</v>
      </c>
      <c r="M659" s="19" t="n" hidden="false">
        <v/>
      </c>
      <c r="N659" s="19" t="n" hidden="false">
        <f>L659+M659</f>
        <v>1075067.55</v>
      </c>
    </row>
    <row r="660" customFormat="false" hidden="false" outlineLevel="0" collapsed="false">
      <c r="A660" s="18" t="inlineStr">
        <is>
          <t xml:space="preserve">1.1.1.2.1.1.3.9.2</t>
        </is>
      </c>
      <c r="B660" s="18" t="inlineStr">
        <is>
          <t xml:space="preserve"/>
        </is>
      </c>
      <c r="C660" s="22" t="inlineStr">
        <is>
          <t xml:space="preserve">Кабель силовой ВВГнг(A)-FRLSLTx 5х16мм2, 660В</t>
        </is>
      </c>
      <c r="D660" s="7" t="inlineStr">
        <is>
          <t xml:space="preserve"/>
        </is>
      </c>
      <c r="E660" s="7" t="inlineStr">
        <is>
          <t xml:space="preserve"/>
        </is>
      </c>
      <c r="F660" s="7" t="inlineStr">
        <is>
          <t xml:space="preserve">М</t>
        </is>
      </c>
      <c r="G660" s="7" t="inlineStr">
        <is>
          <t xml:space="preserve">1</t>
        </is>
      </c>
      <c r="H660" s="8" t="n">
        <v>550</v>
      </c>
      <c r="I660" s="23" t="n" hidden="false">
        <v>901.15</v>
      </c>
      <c r="J660" s="19" t="n" hidden="false">
        <v/>
      </c>
      <c r="K660" s="19" t="n" hidden="false">
        <f>I660+J660</f>
        <v>901.15</v>
      </c>
      <c r="L660" s="19" t="n" hidden="false">
        <f>ROUND(H660*I660,2)</f>
        <v>495632.5</v>
      </c>
      <c r="M660" s="19" t="n" hidden="false">
        <v/>
      </c>
      <c r="N660" s="19" t="n" hidden="false">
        <f>L660+M660</f>
        <v>495632.5</v>
      </c>
    </row>
    <row r="661" customFormat="false" hidden="false" outlineLevel="0" collapsed="false">
      <c r="A661" s="18" t="inlineStr">
        <is>
          <t xml:space="preserve">1.1.1.2.1.1.3.10</t>
        </is>
      </c>
      <c r="B661" s="18" t="inlineStr">
        <is>
          <t xml:space="preserve"/>
        </is>
      </c>
      <c r="C661" s="18" t="inlineStr">
        <is>
          <t xml:space="preserve">Затяжка кабеля, провода в трубу / 125-249 мм</t>
        </is>
      </c>
      <c r="D661" s="7" t="inlineStr">
        <is>
          <t xml:space="preserve">ЭМ 4.1
Поставщики: ООО "Богословский кабельный завод", Акционерное общество "Электрокабель" Кольчугинский завод"</t>
        </is>
      </c>
      <c r="E661" s="7" t="inlineStr">
        <is>
          <t xml:space="preserve">Выгружается из БО по объектам BIM-КЦ</t>
        </is>
      </c>
      <c r="F661" s="7" t="inlineStr">
        <is>
          <t xml:space="preserve">ПОГ М</t>
        </is>
      </c>
      <c r="G661" s="7" t="inlineStr">
        <is>
          <t xml:space="preserve">1</t>
        </is>
      </c>
      <c r="H661" s="8" t="n">
        <v>50</v>
      </c>
      <c r="I661" s="19" t="n" hidden="false">
        <f>ROUND((L662)/H661,2)</f>
        <v>1378.14</v>
      </c>
      <c r="J661" s="20" t="n" hidden="false">
        <v>650</v>
      </c>
      <c r="K661" s="19" t="n" hidden="false">
        <f>I661+J661</f>
        <v>2028.14</v>
      </c>
      <c r="L661" s="19" t="n" hidden="false">
        <f>ROUND(H661*I661,2)</f>
        <v>68907</v>
      </c>
      <c r="M661" s="19" t="n" hidden="false">
        <f>ROUND(H661*J661,2)</f>
        <v>32500</v>
      </c>
      <c r="N661" s="19" t="n" hidden="false">
        <f>L661+M661</f>
        <v>101407</v>
      </c>
    </row>
    <row r="662" customFormat="false" hidden="false" outlineLevel="0" collapsed="false">
      <c r="A662" s="18" t="inlineStr">
        <is>
          <t xml:space="preserve">1.1.1.2.1.1.3.10.1</t>
        </is>
      </c>
      <c r="B662" s="18" t="inlineStr">
        <is>
          <t xml:space="preserve"/>
        </is>
      </c>
      <c r="C662" s="22" t="inlineStr">
        <is>
          <t xml:space="preserve">Кабель силовой ВВГнг(A)-LSLTx 5х25мм2, 660В</t>
        </is>
      </c>
      <c r="D662" s="7" t="inlineStr">
        <is>
          <t xml:space="preserve"/>
        </is>
      </c>
      <c r="E662" s="7" t="inlineStr">
        <is>
          <t xml:space="preserve"/>
        </is>
      </c>
      <c r="F662" s="7" t="inlineStr">
        <is>
          <t xml:space="preserve">М</t>
        </is>
      </c>
      <c r="G662" s="7" t="inlineStr">
        <is>
          <t xml:space="preserve">1</t>
        </is>
      </c>
      <c r="H662" s="8" t="n">
        <v>50</v>
      </c>
      <c r="I662" s="23" t="n" hidden="false">
        <v>1378.14</v>
      </c>
      <c r="J662" s="19" t="n" hidden="false">
        <v/>
      </c>
      <c r="K662" s="19" t="n" hidden="false">
        <f>I662+J662</f>
        <v>1378.14</v>
      </c>
      <c r="L662" s="19" t="n" hidden="false">
        <f>ROUND(H662*I662,2)</f>
        <v>68907</v>
      </c>
      <c r="M662" s="19" t="n" hidden="false">
        <v/>
      </c>
      <c r="N662" s="19" t="n" hidden="false">
        <f>L662+M662</f>
        <v>68907</v>
      </c>
    </row>
    <row r="663" customFormat="false" hidden="false" outlineLevel="0" collapsed="false">
      <c r="A663" s="18" t="inlineStr">
        <is>
          <t xml:space="preserve">1.1.1.2.1.1.3.11</t>
        </is>
      </c>
      <c r="B663" s="18" t="inlineStr">
        <is>
          <t xml:space="preserve"/>
        </is>
      </c>
      <c r="C663" s="18" t="inlineStr">
        <is>
          <t xml:space="preserve">Затяжка кабеля, провода в трубу / 125-249 мм</t>
        </is>
      </c>
      <c r="D663" s="7" t="inlineStr">
        <is>
          <t xml:space="preserve">ЭМ 4.2
Поставщики: ООО "Богословский кабельный завод", Акционерное общество "Электрокабель" Кольчугинский завод"</t>
        </is>
      </c>
      <c r="E663" s="7" t="inlineStr">
        <is>
          <t xml:space="preserve">Выгружается из БО по объектам BIM-КЦ</t>
        </is>
      </c>
      <c r="F663" s="7" t="inlineStr">
        <is>
          <t xml:space="preserve">ПОГ М</t>
        </is>
      </c>
      <c r="G663" s="7" t="inlineStr">
        <is>
          <t xml:space="preserve">1</t>
        </is>
      </c>
      <c r="H663" s="8" t="n">
        <v>440</v>
      </c>
      <c r="I663" s="19" t="n" hidden="false">
        <f>ROUND((L664+L665)/H663,2)</f>
        <v>1419.32</v>
      </c>
      <c r="J663" s="20" t="n" hidden="false">
        <v>650</v>
      </c>
      <c r="K663" s="19" t="n" hidden="false">
        <f>I663+J663</f>
        <v>2069.32</v>
      </c>
      <c r="L663" s="19" t="n" hidden="false">
        <f>ROUND(H663*I663,2)</f>
        <v>624500.8</v>
      </c>
      <c r="M663" s="19" t="n" hidden="false">
        <f>ROUND(H663*J663,2)</f>
        <v>286000</v>
      </c>
      <c r="N663" s="19" t="n" hidden="false">
        <f>L663+M663</f>
        <v>910500.8</v>
      </c>
    </row>
    <row r="664" customFormat="false" hidden="false" outlineLevel="0" collapsed="false">
      <c r="A664" s="18" t="inlineStr">
        <is>
          <t xml:space="preserve">1.1.1.2.1.1.3.11.1</t>
        </is>
      </c>
      <c r="B664" s="18" t="inlineStr">
        <is>
          <t xml:space="preserve"/>
        </is>
      </c>
      <c r="C664" s="22" t="inlineStr">
        <is>
          <t xml:space="preserve">Кабель силовой ВВГнг(A)-LSLTx 5х35мм2, 1000В</t>
        </is>
      </c>
      <c r="D664" s="7" t="inlineStr">
        <is>
          <t xml:space="preserve"/>
        </is>
      </c>
      <c r="E664" s="7" t="inlineStr">
        <is>
          <t xml:space="preserve"/>
        </is>
      </c>
      <c r="F664" s="7" t="inlineStr">
        <is>
          <t xml:space="preserve">М</t>
        </is>
      </c>
      <c r="G664" s="7" t="inlineStr">
        <is>
          <t xml:space="preserve">1</t>
        </is>
      </c>
      <c r="H664" s="8" t="n">
        <v>160</v>
      </c>
      <c r="I664" s="20" t="n" hidden="false">
        <v>2541</v>
      </c>
      <c r="J664" s="19" t="n" hidden="false">
        <v/>
      </c>
      <c r="K664" s="19" t="n" hidden="false">
        <f>I664+J664</f>
        <v>2541</v>
      </c>
      <c r="L664" s="19" t="n" hidden="false">
        <f>ROUND(H664*I664,2)</f>
        <v>406560</v>
      </c>
      <c r="M664" s="19" t="n" hidden="false">
        <v/>
      </c>
      <c r="N664" s="19" t="n" hidden="false">
        <f>L664+M664</f>
        <v>406560</v>
      </c>
    </row>
    <row r="665" customFormat="false" hidden="false" outlineLevel="0" collapsed="false">
      <c r="A665" s="18" t="inlineStr">
        <is>
          <t xml:space="preserve">1.1.1.2.1.1.3.11.2</t>
        </is>
      </c>
      <c r="B665" s="18" t="inlineStr">
        <is>
          <t xml:space="preserve"/>
        </is>
      </c>
      <c r="C665" s="22" t="inlineStr">
        <is>
          <t xml:space="preserve">Кабель силовой ВВГнг(A)-FRLSLTx 5х25мм2, 660В</t>
        </is>
      </c>
      <c r="D665" s="7" t="inlineStr">
        <is>
          <t xml:space="preserve"/>
        </is>
      </c>
      <c r="E665" s="7" t="inlineStr">
        <is>
          <t xml:space="preserve"/>
        </is>
      </c>
      <c r="F665" s="7" t="inlineStr">
        <is>
          <t xml:space="preserve">М</t>
        </is>
      </c>
      <c r="G665" s="7" t="inlineStr">
        <is>
          <t xml:space="preserve">1</t>
        </is>
      </c>
      <c r="H665" s="8" t="n">
        <v>280</v>
      </c>
      <c r="I665" s="23" t="n" hidden="false">
        <v>778.36</v>
      </c>
      <c r="J665" s="19" t="n" hidden="false">
        <v/>
      </c>
      <c r="K665" s="19" t="n" hidden="false">
        <f>I665+J665</f>
        <v>778.36</v>
      </c>
      <c r="L665" s="19" t="n" hidden="false">
        <f>ROUND(H665*I665,2)</f>
        <v>217940.8</v>
      </c>
      <c r="M665" s="19" t="n" hidden="false">
        <v/>
      </c>
      <c r="N665" s="19" t="n" hidden="false">
        <f>L665+M665</f>
        <v>217940.8</v>
      </c>
    </row>
    <row r="666" customFormat="false" hidden="false" outlineLevel="0" collapsed="false">
      <c r="A666" s="18" t="inlineStr">
        <is>
          <t xml:space="preserve">1.1.1.2.1.1.3.12</t>
        </is>
      </c>
      <c r="B666" s="18" t="inlineStr">
        <is>
          <t xml:space="preserve"/>
        </is>
      </c>
      <c r="C666" s="18" t="inlineStr">
        <is>
          <t xml:space="preserve">Прокладка кабеля, провода в лотке, металлоконструкциях / 1,5-6 мм</t>
        </is>
      </c>
      <c r="D666" s="7" t="inlineStr">
        <is>
          <t xml:space="preserve">ЭО
Поставщики: ООО "Богословский кабельный завод", Акционерное общество "Электрокабель" Кольчугинский завод"</t>
        </is>
      </c>
      <c r="E666" s="7" t="inlineStr">
        <is>
          <t xml:space="preserve">Выгружается из БО по объектам BIM-КЦ</t>
        </is>
      </c>
      <c r="F666" s="7" t="inlineStr">
        <is>
          <t xml:space="preserve">М</t>
        </is>
      </c>
      <c r="G666" s="7" t="inlineStr">
        <is>
          <t xml:space="preserve">1</t>
        </is>
      </c>
      <c r="H666" s="8" t="n">
        <v>2428</v>
      </c>
      <c r="I666" s="19" t="n" hidden="false">
        <f>ROUND((L667+L668)/H666,2)</f>
        <v>64.97</v>
      </c>
      <c r="J666" s="20" t="n" hidden="false">
        <v>235</v>
      </c>
      <c r="K666" s="19" t="n" hidden="false">
        <f>I666+J666</f>
        <v>299.97</v>
      </c>
      <c r="L666" s="19" t="n" hidden="false">
        <f>ROUND(H666*I666,2)</f>
        <v>157747.16</v>
      </c>
      <c r="M666" s="19" t="n" hidden="false">
        <f>ROUND(H666*J666,2)</f>
        <v>570580</v>
      </c>
      <c r="N666" s="19" t="n" hidden="false">
        <f>L666+M666</f>
        <v>728327.16</v>
      </c>
    </row>
    <row r="667" customFormat="false" hidden="false" outlineLevel="0" collapsed="false">
      <c r="A667" s="18" t="inlineStr">
        <is>
          <t xml:space="preserve">1.1.1.2.1.1.3.12.1</t>
        </is>
      </c>
      <c r="B667" s="18" t="inlineStr">
        <is>
          <t xml:space="preserve"/>
        </is>
      </c>
      <c r="C667" s="22" t="inlineStr">
        <is>
          <t xml:space="preserve">Кабель силовой ВВГнг(A)-FRLSLTx 3х1,5мм2, 660В</t>
        </is>
      </c>
      <c r="D667" s="7" t="inlineStr">
        <is>
          <t xml:space="preserve"/>
        </is>
      </c>
      <c r="E667" s="7" t="inlineStr">
        <is>
          <t xml:space="preserve"/>
        </is>
      </c>
      <c r="F667" s="7" t="inlineStr">
        <is>
          <t xml:space="preserve">М</t>
        </is>
      </c>
      <c r="G667" s="7" t="inlineStr">
        <is>
          <t xml:space="preserve">1</t>
        </is>
      </c>
      <c r="H667" s="8" t="n">
        <v>1134</v>
      </c>
      <c r="I667" s="23" t="n" hidden="false">
        <v>72.23</v>
      </c>
      <c r="J667" s="19" t="n" hidden="false">
        <v/>
      </c>
      <c r="K667" s="19" t="n" hidden="false">
        <f>I667+J667</f>
        <v>72.23</v>
      </c>
      <c r="L667" s="19" t="n" hidden="false">
        <f>ROUND(H667*I667,2)</f>
        <v>81908.82</v>
      </c>
      <c r="M667" s="19" t="n" hidden="false">
        <v/>
      </c>
      <c r="N667" s="19" t="n" hidden="false">
        <f>L667+M667</f>
        <v>81908.82</v>
      </c>
    </row>
    <row r="668" customFormat="false" hidden="false" outlineLevel="0" collapsed="false">
      <c r="A668" s="18" t="inlineStr">
        <is>
          <t xml:space="preserve">1.1.1.2.1.1.3.12.2</t>
        </is>
      </c>
      <c r="B668" s="18" t="inlineStr">
        <is>
          <t xml:space="preserve"/>
        </is>
      </c>
      <c r="C668" s="22" t="inlineStr">
        <is>
          <t xml:space="preserve">Кабель силовой ВВГнг(A)-LSLTx 3х1,5мм2, 660В</t>
        </is>
      </c>
      <c r="D668" s="7" t="inlineStr">
        <is>
          <t xml:space="preserve"/>
        </is>
      </c>
      <c r="E668" s="7" t="inlineStr">
        <is>
          <t xml:space="preserve"/>
        </is>
      </c>
      <c r="F668" s="7" t="inlineStr">
        <is>
          <t xml:space="preserve">М</t>
        </is>
      </c>
      <c r="G668" s="7" t="inlineStr">
        <is>
          <t xml:space="preserve">1</t>
        </is>
      </c>
      <c r="H668" s="8" t="n">
        <v>1294</v>
      </c>
      <c r="I668" s="23" t="n" hidden="false">
        <v>58.61</v>
      </c>
      <c r="J668" s="19" t="n" hidden="false">
        <v/>
      </c>
      <c r="K668" s="19" t="n" hidden="false">
        <f>I668+J668</f>
        <v>58.61</v>
      </c>
      <c r="L668" s="19" t="n" hidden="false">
        <f>ROUND(H668*I668,2)</f>
        <v>75841.34</v>
      </c>
      <c r="M668" s="19" t="n" hidden="false">
        <v/>
      </c>
      <c r="N668" s="19" t="n" hidden="false">
        <f>L668+M668</f>
        <v>75841.34</v>
      </c>
    </row>
    <row r="669" customFormat="false" hidden="false" outlineLevel="0" collapsed="false">
      <c r="A669" s="18" t="inlineStr">
        <is>
          <t xml:space="preserve">1.1.1.2.1.1.3.13</t>
        </is>
      </c>
      <c r="B669" s="18" t="inlineStr">
        <is>
          <t xml:space="preserve"/>
        </is>
      </c>
      <c r="C669" s="18" t="inlineStr">
        <is>
          <t xml:space="preserve">Прокладка кабеля, провода в лотке, металлоконструкциях / 7-17 мм</t>
        </is>
      </c>
      <c r="D669" s="7" t="inlineStr">
        <is>
          <t xml:space="preserve">ЭО
Поставщики: ООО "Богословский кабельный завод", Акционерное общество "Электрокабель" Кольчугинский завод"</t>
        </is>
      </c>
      <c r="E669" s="7" t="inlineStr">
        <is>
          <t xml:space="preserve">Выгружается из БО по объектам BIM-КЦ</t>
        </is>
      </c>
      <c r="F669" s="7" t="inlineStr">
        <is>
          <t xml:space="preserve">М</t>
        </is>
      </c>
      <c r="G669" s="7" t="inlineStr">
        <is>
          <t xml:space="preserve">1</t>
        </is>
      </c>
      <c r="H669" s="8" t="n">
        <v>1345</v>
      </c>
      <c r="I669" s="19" t="n" hidden="false">
        <f>ROUND((L670)/H669,2)</f>
        <v>66.74</v>
      </c>
      <c r="J669" s="20" t="n" hidden="false">
        <v>290</v>
      </c>
      <c r="K669" s="19" t="n" hidden="false">
        <f>I669+J669</f>
        <v>356.74</v>
      </c>
      <c r="L669" s="19" t="n" hidden="false">
        <f>ROUND(H669*I669,2)</f>
        <v>89765.3</v>
      </c>
      <c r="M669" s="19" t="n" hidden="false">
        <f>ROUND(H669*J669,2)</f>
        <v>390050</v>
      </c>
      <c r="N669" s="19" t="n" hidden="false">
        <f>L669+M669</f>
        <v>479815.3</v>
      </c>
    </row>
    <row r="670" customFormat="false" hidden="false" outlineLevel="0" collapsed="false">
      <c r="A670" s="18" t="inlineStr">
        <is>
          <t xml:space="preserve">1.1.1.2.1.1.3.13.1</t>
        </is>
      </c>
      <c r="B670" s="18" t="inlineStr">
        <is>
          <t xml:space="preserve"/>
        </is>
      </c>
      <c r="C670" s="22" t="inlineStr">
        <is>
          <t xml:space="preserve">Кабель силовой ВВГнг(A)-LSLTx 3х2,5мм2, 660В</t>
        </is>
      </c>
      <c r="D670" s="7" t="inlineStr">
        <is>
          <t xml:space="preserve"/>
        </is>
      </c>
      <c r="E670" s="7" t="inlineStr">
        <is>
          <t xml:space="preserve"/>
        </is>
      </c>
      <c r="F670" s="7" t="inlineStr">
        <is>
          <t xml:space="preserve">М</t>
        </is>
      </c>
      <c r="G670" s="7" t="inlineStr">
        <is>
          <t xml:space="preserve">1</t>
        </is>
      </c>
      <c r="H670" s="8" t="n">
        <v>1345</v>
      </c>
      <c r="I670" s="23" t="n" hidden="false">
        <v>66.74</v>
      </c>
      <c r="J670" s="19" t="n" hidden="false">
        <v/>
      </c>
      <c r="K670" s="19" t="n" hidden="false">
        <f>I670+J670</f>
        <v>66.74</v>
      </c>
      <c r="L670" s="19" t="n" hidden="false">
        <f>ROUND(H670*I670,2)</f>
        <v>89765.3</v>
      </c>
      <c r="M670" s="19" t="n" hidden="false">
        <v/>
      </c>
      <c r="N670" s="19" t="n" hidden="false">
        <f>L670+M670</f>
        <v>89765.3</v>
      </c>
    </row>
    <row r="671" customFormat="false" hidden="false" outlineLevel="0" collapsed="false">
      <c r="A671" s="18" t="inlineStr">
        <is>
          <t xml:space="preserve">1.1.1.2.1.1.3.14</t>
        </is>
      </c>
      <c r="B671" s="18" t="inlineStr">
        <is>
          <t xml:space="preserve"/>
        </is>
      </c>
      <c r="C671" s="18" t="inlineStr">
        <is>
          <t xml:space="preserve">Монтаж трубы ПВХ, ПНД для кабеля / до 32мм</t>
        </is>
      </c>
      <c r="D671" s="7" t="inlineStr">
        <is>
          <t xml:space="preserve">ЭО</t>
        </is>
      </c>
      <c r="E671" s="7" t="inlineStr">
        <is>
          <t xml:space="preserve">Выгружается из БО по объектам BIM-КЦ</t>
        </is>
      </c>
      <c r="F671" s="7" t="inlineStr">
        <is>
          <t xml:space="preserve">ПОГ М</t>
        </is>
      </c>
      <c r="G671" s="7" t="inlineStr">
        <is>
          <t xml:space="preserve">1</t>
        </is>
      </c>
      <c r="H671" s="8" t="n">
        <v>3340</v>
      </c>
      <c r="I671" s="19" t="n" hidden="false">
        <f>ROUND((L672+L673)/H671,2)</f>
        <v>39.97</v>
      </c>
      <c r="J671" s="20" t="n" hidden="false">
        <v>215</v>
      </c>
      <c r="K671" s="19" t="n" hidden="false">
        <f>I671+J671</f>
        <v>254.97</v>
      </c>
      <c r="L671" s="19" t="n" hidden="false">
        <f>ROUND(H671*I671,2)</f>
        <v>133499.8</v>
      </c>
      <c r="M671" s="19" t="n" hidden="false">
        <f>ROUND(H671*J671,2)</f>
        <v>718100</v>
      </c>
      <c r="N671" s="19" t="n" hidden="false">
        <f>L671+M671</f>
        <v>851599.8</v>
      </c>
    </row>
    <row r="672" customFormat="false" hidden="false" outlineLevel="0" collapsed="false">
      <c r="A672" s="18" t="inlineStr">
        <is>
          <t xml:space="preserve">1.1.1.2.1.1.3.14.1</t>
        </is>
      </c>
      <c r="B672" s="18" t="inlineStr">
        <is>
          <t xml:space="preserve"/>
        </is>
      </c>
      <c r="C672" s="22" t="inlineStr">
        <is>
          <t xml:space="preserve">Труба ПВХ гофрированная_ / Легкая с протяжкой / 20 мм</t>
        </is>
      </c>
      <c r="D672" s="7" t="inlineStr">
        <is>
          <t xml:space="preserve"/>
        </is>
      </c>
      <c r="E672" s="7" t="inlineStr">
        <is>
          <t xml:space="preserve"/>
        </is>
      </c>
      <c r="F672" s="7" t="inlineStr">
        <is>
          <t xml:space="preserve">ПОГ М</t>
        </is>
      </c>
      <c r="G672" s="7" t="inlineStr">
        <is>
          <t xml:space="preserve">1</t>
        </is>
      </c>
      <c r="H672" s="8" t="n">
        <v>1680</v>
      </c>
      <c r="I672" s="20" t="n" hidden="false">
        <v>35</v>
      </c>
      <c r="J672" s="19" t="n" hidden="false">
        <v/>
      </c>
      <c r="K672" s="19" t="n" hidden="false">
        <f>I672+J672</f>
        <v>35</v>
      </c>
      <c r="L672" s="19" t="n" hidden="false">
        <f>ROUND(H672*I672,2)</f>
        <v>58800</v>
      </c>
      <c r="M672" s="19" t="n" hidden="false">
        <v/>
      </c>
      <c r="N672" s="19" t="n" hidden="false">
        <f>L672+M672</f>
        <v>58800</v>
      </c>
    </row>
    <row r="673" customFormat="false" hidden="false" outlineLevel="0" collapsed="false">
      <c r="A673" s="18" t="inlineStr">
        <is>
          <t xml:space="preserve">1.1.1.2.1.1.3.14.2</t>
        </is>
      </c>
      <c r="B673" s="18" t="inlineStr">
        <is>
          <t xml:space="preserve"/>
        </is>
      </c>
      <c r="C673" s="22" t="inlineStr">
        <is>
          <t xml:space="preserve">Труба ПВХ гофрированная_ / Легкая с протяжкой / 25 мм</t>
        </is>
      </c>
      <c r="D673" s="7" t="inlineStr">
        <is>
          <t xml:space="preserve"/>
        </is>
      </c>
      <c r="E673" s="7" t="inlineStr">
        <is>
          <t xml:space="preserve"/>
        </is>
      </c>
      <c r="F673" s="7" t="inlineStr">
        <is>
          <t xml:space="preserve">ПОГ М</t>
        </is>
      </c>
      <c r="G673" s="7" t="inlineStr">
        <is>
          <t xml:space="preserve">1</t>
        </is>
      </c>
      <c r="H673" s="8" t="n">
        <v>1660</v>
      </c>
      <c r="I673" s="20" t="n" hidden="false">
        <v>45</v>
      </c>
      <c r="J673" s="19" t="n" hidden="false">
        <v/>
      </c>
      <c r="K673" s="19" t="n" hidden="false">
        <f>I673+J673</f>
        <v>45</v>
      </c>
      <c r="L673" s="19" t="n" hidden="false">
        <f>ROUND(H673*I673,2)</f>
        <v>74700</v>
      </c>
      <c r="M673" s="19" t="n" hidden="false">
        <v/>
      </c>
      <c r="N673" s="19" t="n" hidden="false">
        <f>L673+M673</f>
        <v>74700</v>
      </c>
    </row>
    <row r="674" customFormat="false" hidden="false" outlineLevel="0" collapsed="false">
      <c r="A674" s="18" t="inlineStr">
        <is>
          <t xml:space="preserve">1.1.1.2.1.1.3.15</t>
        </is>
      </c>
      <c r="B674" s="18" t="inlineStr">
        <is>
          <t xml:space="preserve"/>
        </is>
      </c>
      <c r="C674" s="18" t="inlineStr">
        <is>
          <t xml:space="preserve">Монтаж трубы ПВХ, ПНД для кабеля / до 32мм</t>
        </is>
      </c>
      <c r="D674" s="7" t="inlineStr">
        <is>
          <t xml:space="preserve">ЭО</t>
        </is>
      </c>
      <c r="E674" s="7" t="inlineStr">
        <is>
          <t xml:space="preserve">Выгружается из БО по объектам BIM-КЦ</t>
        </is>
      </c>
      <c r="F674" s="7" t="inlineStr">
        <is>
          <t xml:space="preserve">ПОГ М</t>
        </is>
      </c>
      <c r="G674" s="7" t="inlineStr">
        <is>
          <t xml:space="preserve">1</t>
        </is>
      </c>
      <c r="H674" s="8" t="n">
        <v>2165</v>
      </c>
      <c r="I674" s="19" t="n" hidden="false">
        <f>ROUND((L675)/H674,2)</f>
        <v>65</v>
      </c>
      <c r="J674" s="20" t="n" hidden="false">
        <v>215</v>
      </c>
      <c r="K674" s="19" t="n" hidden="false">
        <f>I674+J674</f>
        <v>280</v>
      </c>
      <c r="L674" s="19" t="n" hidden="false">
        <f>ROUND(H674*I674,2)</f>
        <v>140725</v>
      </c>
      <c r="M674" s="19" t="n" hidden="false">
        <f>ROUND(H674*J674,2)</f>
        <v>465475</v>
      </c>
      <c r="N674" s="19" t="n" hidden="false">
        <f>L674+M674</f>
        <v>606200</v>
      </c>
    </row>
    <row r="675" customFormat="false" hidden="false" outlineLevel="0" collapsed="false">
      <c r="A675" s="18" t="inlineStr">
        <is>
          <t xml:space="preserve">1.1.1.2.1.1.3.15.1</t>
        </is>
      </c>
      <c r="B675" s="18" t="inlineStr">
        <is>
          <t xml:space="preserve"/>
        </is>
      </c>
      <c r="C675" s="22" t="inlineStr">
        <is>
          <t xml:space="preserve">Труба ПНД гофрированная с учетом прочих материалов_ / Легкая с протяжкой / 32 мм</t>
        </is>
      </c>
      <c r="D675" s="7" t="inlineStr">
        <is>
          <t xml:space="preserve">Труба гибкая гофрированная легкая, серия HFR, из композиции
полиолифенов (без галогена), самозатухающая, с зондом</t>
        </is>
      </c>
      <c r="E675" s="7" t="inlineStr">
        <is>
          <t xml:space="preserve"/>
        </is>
      </c>
      <c r="F675" s="7" t="inlineStr">
        <is>
          <t xml:space="preserve">ПОГ М</t>
        </is>
      </c>
      <c r="G675" s="7" t="inlineStr">
        <is>
          <t xml:space="preserve">1</t>
        </is>
      </c>
      <c r="H675" s="8" t="n">
        <v>2165</v>
      </c>
      <c r="I675" s="20" t="n" hidden="false">
        <v>65</v>
      </c>
      <c r="J675" s="19" t="n" hidden="false">
        <v/>
      </c>
      <c r="K675" s="19" t="n" hidden="false">
        <f>I675+J675</f>
        <v>65</v>
      </c>
      <c r="L675" s="19" t="n" hidden="false">
        <f>ROUND(H675*I675,2)</f>
        <v>140725</v>
      </c>
      <c r="M675" s="19" t="n" hidden="false">
        <v/>
      </c>
      <c r="N675" s="19" t="n" hidden="false">
        <f>L675+M675</f>
        <v>140725</v>
      </c>
    </row>
    <row r="676" customFormat="false" hidden="false" outlineLevel="0" collapsed="false">
      <c r="A676" s="18" t="inlineStr">
        <is>
          <t xml:space="preserve">1.1.1.2.1.1.3.16</t>
        </is>
      </c>
      <c r="B676" s="18" t="inlineStr">
        <is>
          <t xml:space="preserve"/>
        </is>
      </c>
      <c r="C676" s="18" t="inlineStr">
        <is>
          <t xml:space="preserve">Монтаж трубы ПВХ, ПНД для кабеля / до 32мм</t>
        </is>
      </c>
      <c r="D676" s="7" t="inlineStr">
        <is>
          <t xml:space="preserve">ЭМ 4.1</t>
        </is>
      </c>
      <c r="E676" s="7" t="inlineStr">
        <is>
          <t xml:space="preserve">Выгружается из БО по объектам BIM-КЦ</t>
        </is>
      </c>
      <c r="F676" s="7" t="inlineStr">
        <is>
          <t xml:space="preserve">ПОГ М</t>
        </is>
      </c>
      <c r="G676" s="7" t="inlineStr">
        <is>
          <t xml:space="preserve">1</t>
        </is>
      </c>
      <c r="H676" s="8" t="n">
        <v>6135</v>
      </c>
      <c r="I676" s="19" t="n" hidden="false">
        <f>ROUND((L677+L678)/H676,2)</f>
        <v>69.18</v>
      </c>
      <c r="J676" s="20" t="n" hidden="false">
        <v>215</v>
      </c>
      <c r="K676" s="19" t="n" hidden="false">
        <f>I676+J676</f>
        <v>284.18</v>
      </c>
      <c r="L676" s="19" t="n" hidden="false">
        <f>ROUND(H676*I676,2)</f>
        <v>424419.3</v>
      </c>
      <c r="M676" s="19" t="n" hidden="false">
        <f>ROUND(H676*J676,2)</f>
        <v>1319025</v>
      </c>
      <c r="N676" s="19" t="n" hidden="false">
        <f>L676+M676</f>
        <v>1743444.3</v>
      </c>
    </row>
    <row r="677" customFormat="false" hidden="false" outlineLevel="0" collapsed="false">
      <c r="A677" s="18" t="inlineStr">
        <is>
          <t xml:space="preserve">1.1.1.2.1.1.3.16.1</t>
        </is>
      </c>
      <c r="B677" s="18" t="inlineStr">
        <is>
          <t xml:space="preserve"/>
        </is>
      </c>
      <c r="C677" s="22" t="inlineStr">
        <is>
          <t xml:space="preserve">Труба ППЛ_ / 32 мм / тяжелая с протяжкой</t>
        </is>
      </c>
      <c r="D677" s="7" t="inlineStr">
        <is>
          <t xml:space="preserve">ECOPLAST</t>
        </is>
      </c>
      <c r="E677" s="7" t="inlineStr">
        <is>
          <t xml:space="preserve"/>
        </is>
      </c>
      <c r="F677" s="7" t="inlineStr">
        <is>
          <t xml:space="preserve">ПОГ М</t>
        </is>
      </c>
      <c r="G677" s="7" t="inlineStr">
        <is>
          <t xml:space="preserve">1</t>
        </is>
      </c>
      <c r="H677" s="8" t="n">
        <v>110</v>
      </c>
      <c r="I677" s="20" t="n" hidden="false">
        <v>298</v>
      </c>
      <c r="J677" s="19" t="n" hidden="false">
        <v/>
      </c>
      <c r="K677" s="19" t="n" hidden="false">
        <f>I677+J677</f>
        <v>298</v>
      </c>
      <c r="L677" s="19" t="n" hidden="false">
        <f>ROUND(H677*I677,2)</f>
        <v>32780</v>
      </c>
      <c r="M677" s="19" t="n" hidden="false">
        <v/>
      </c>
      <c r="N677" s="19" t="n" hidden="false">
        <f>L677+M677</f>
        <v>32780</v>
      </c>
    </row>
    <row r="678" customFormat="false" hidden="false" outlineLevel="0" collapsed="false">
      <c r="A678" s="18" t="inlineStr">
        <is>
          <t xml:space="preserve">1.1.1.2.1.1.3.16.2</t>
        </is>
      </c>
      <c r="B678" s="18" t="inlineStr">
        <is>
          <t xml:space="preserve"/>
        </is>
      </c>
      <c r="C678" s="22" t="inlineStr">
        <is>
          <t xml:space="preserve">Труба ПВХ гофрированная_ / Легкая с протяжкой / 32 мм</t>
        </is>
      </c>
      <c r="D678" s="7" t="inlineStr">
        <is>
          <t xml:space="preserve"/>
        </is>
      </c>
      <c r="E678" s="7" t="inlineStr">
        <is>
          <t xml:space="preserve"/>
        </is>
      </c>
      <c r="F678" s="7" t="inlineStr">
        <is>
          <t xml:space="preserve">ПОГ М</t>
        </is>
      </c>
      <c r="G678" s="7" t="inlineStr">
        <is>
          <t xml:space="preserve">1</t>
        </is>
      </c>
      <c r="H678" s="8" t="n">
        <v>6025</v>
      </c>
      <c r="I678" s="20" t="n" hidden="false">
        <v>65</v>
      </c>
      <c r="J678" s="19" t="n" hidden="false">
        <v/>
      </c>
      <c r="K678" s="19" t="n" hidden="false">
        <f>I678+J678</f>
        <v>65</v>
      </c>
      <c r="L678" s="19" t="n" hidden="false">
        <f>ROUND(H678*I678,2)</f>
        <v>391625</v>
      </c>
      <c r="M678" s="19" t="n" hidden="false">
        <v/>
      </c>
      <c r="N678" s="19" t="n" hidden="false">
        <f>L678+M678</f>
        <v>391625</v>
      </c>
    </row>
    <row r="679" customFormat="false" hidden="false" outlineLevel="0" collapsed="false">
      <c r="A679" s="18" t="inlineStr">
        <is>
          <t xml:space="preserve">1.1.1.2.1.1.3.17</t>
        </is>
      </c>
      <c r="B679" s="18" t="inlineStr">
        <is>
          <t xml:space="preserve"/>
        </is>
      </c>
      <c r="C679" s="18" t="inlineStr">
        <is>
          <t xml:space="preserve">Монтаж трубы ПВХ, ПНД для кабеля / до 32мм</t>
        </is>
      </c>
      <c r="D679" s="7" t="inlineStr">
        <is>
          <t xml:space="preserve">ЭМ 4.2</t>
        </is>
      </c>
      <c r="E679" s="7" t="inlineStr">
        <is>
          <t xml:space="preserve">Выгружается из БО по объектам BIM-КЦ</t>
        </is>
      </c>
      <c r="F679" s="7" t="inlineStr">
        <is>
          <t xml:space="preserve">ПОГ М</t>
        </is>
      </c>
      <c r="G679" s="7" t="inlineStr">
        <is>
          <t xml:space="preserve">1</t>
        </is>
      </c>
      <c r="H679" s="8" t="n">
        <v>13600</v>
      </c>
      <c r="I679" s="19" t="n" hidden="false">
        <f>ROUND((L680)/H679,2)</f>
        <v>65</v>
      </c>
      <c r="J679" s="20" t="n" hidden="false">
        <v>215</v>
      </c>
      <c r="K679" s="19" t="n" hidden="false">
        <f>I679+J679</f>
        <v>280</v>
      </c>
      <c r="L679" s="19" t="n" hidden="false">
        <f>ROUND(H679*I679,2)</f>
        <v>884000</v>
      </c>
      <c r="M679" s="19" t="n" hidden="false">
        <f>ROUND(H679*J679,2)</f>
        <v>2924000</v>
      </c>
      <c r="N679" s="19" t="n" hidden="false">
        <f>L679+M679</f>
        <v>3808000</v>
      </c>
    </row>
    <row r="680" customFormat="false" hidden="false" outlineLevel="0" collapsed="false">
      <c r="A680" s="18" t="inlineStr">
        <is>
          <t xml:space="preserve">1.1.1.2.1.1.3.17.1</t>
        </is>
      </c>
      <c r="B680" s="18" t="inlineStr">
        <is>
          <t xml:space="preserve"/>
        </is>
      </c>
      <c r="C680" s="22" t="inlineStr">
        <is>
          <t xml:space="preserve">Труба ПВХ гофрированная_ / Легкая с протяжкой / 32 мм</t>
        </is>
      </c>
      <c r="D680" s="7" t="inlineStr">
        <is>
          <t xml:space="preserve"/>
        </is>
      </c>
      <c r="E680" s="7" t="inlineStr">
        <is>
          <t xml:space="preserve"/>
        </is>
      </c>
      <c r="F680" s="7" t="inlineStr">
        <is>
          <t xml:space="preserve">ПОГ М</t>
        </is>
      </c>
      <c r="G680" s="7" t="inlineStr">
        <is>
          <t xml:space="preserve">1</t>
        </is>
      </c>
      <c r="H680" s="8" t="n">
        <v>13600</v>
      </c>
      <c r="I680" s="20" t="n" hidden="false">
        <v>65</v>
      </c>
      <c r="J680" s="19" t="n" hidden="false">
        <v/>
      </c>
      <c r="K680" s="19" t="n" hidden="false">
        <f>I680+J680</f>
        <v>65</v>
      </c>
      <c r="L680" s="19" t="n" hidden="false">
        <f>ROUND(H680*I680,2)</f>
        <v>884000</v>
      </c>
      <c r="M680" s="19" t="n" hidden="false">
        <v/>
      </c>
      <c r="N680" s="19" t="n" hidden="false">
        <f>L680+M680</f>
        <v>884000</v>
      </c>
    </row>
    <row r="681" customFormat="false" hidden="false" outlineLevel="0" collapsed="false">
      <c r="A681" s="18" t="inlineStr">
        <is>
          <t xml:space="preserve">1.1.1.2.1.1.3.18</t>
        </is>
      </c>
      <c r="B681" s="18" t="inlineStr">
        <is>
          <t xml:space="preserve"/>
        </is>
      </c>
      <c r="C681" s="18" t="inlineStr">
        <is>
          <t xml:space="preserve">Монтаж трубы ПВХ, ПНД для кабеля / до 32мм</t>
        </is>
      </c>
      <c r="D681" s="7" t="inlineStr">
        <is>
          <t xml:space="preserve">ЭМ 4.2 ECOPLAST</t>
        </is>
      </c>
      <c r="E681" s="7" t="inlineStr">
        <is>
          <t xml:space="preserve">Выгружается из БО по объектам BIM-КЦ</t>
        </is>
      </c>
      <c r="F681" s="7" t="inlineStr">
        <is>
          <t xml:space="preserve">ПОГ М</t>
        </is>
      </c>
      <c r="G681" s="7" t="inlineStr">
        <is>
          <t xml:space="preserve">1</t>
        </is>
      </c>
      <c r="H681" s="8" t="n">
        <v>135</v>
      </c>
      <c r="I681" s="19" t="n" hidden="false">
        <f>ROUND((L682)/H681,2)</f>
        <v>65</v>
      </c>
      <c r="J681" s="20" t="n" hidden="false">
        <v>215</v>
      </c>
      <c r="K681" s="19" t="n" hidden="false">
        <f>I681+J681</f>
        <v>280</v>
      </c>
      <c r="L681" s="19" t="n" hidden="false">
        <f>ROUND(H681*I681,2)</f>
        <v>8775</v>
      </c>
      <c r="M681" s="19" t="n" hidden="false">
        <f>ROUND(H681*J681,2)</f>
        <v>29025</v>
      </c>
      <c r="N681" s="19" t="n" hidden="false">
        <f>L681+M681</f>
        <v>37800</v>
      </c>
    </row>
    <row r="682" customFormat="false" hidden="false" outlineLevel="0" collapsed="false">
      <c r="A682" s="18" t="inlineStr">
        <is>
          <t xml:space="preserve">1.1.1.2.1.1.3.18.1</t>
        </is>
      </c>
      <c r="B682" s="18" t="inlineStr">
        <is>
          <t xml:space="preserve"/>
        </is>
      </c>
      <c r="C682" s="22" t="inlineStr">
        <is>
          <t xml:space="preserve">Труба ПНД гофрированная с учетом прочих материалов_ / HF стойкая к ультрафиолету / 32 мм</t>
        </is>
      </c>
      <c r="D682" s="7" t="inlineStr">
        <is>
          <t xml:space="preserve"/>
        </is>
      </c>
      <c r="E682" s="7" t="inlineStr">
        <is>
          <t xml:space="preserve"/>
        </is>
      </c>
      <c r="F682" s="7" t="inlineStr">
        <is>
          <t xml:space="preserve">ПОГ М</t>
        </is>
      </c>
      <c r="G682" s="7" t="inlineStr">
        <is>
          <t xml:space="preserve">1</t>
        </is>
      </c>
      <c r="H682" s="8" t="n">
        <v>135</v>
      </c>
      <c r="I682" s="20" t="n" hidden="false">
        <v>65</v>
      </c>
      <c r="J682" s="19" t="n" hidden="false">
        <v/>
      </c>
      <c r="K682" s="19" t="n" hidden="false">
        <f>I682+J682</f>
        <v>65</v>
      </c>
      <c r="L682" s="19" t="n" hidden="false">
        <f>ROUND(H682*I682,2)</f>
        <v>8775</v>
      </c>
      <c r="M682" s="19" t="n" hidden="false">
        <v/>
      </c>
      <c r="N682" s="19" t="n" hidden="false">
        <f>L682+M682</f>
        <v>8775</v>
      </c>
    </row>
    <row r="683" customFormat="false" hidden="false" outlineLevel="0" collapsed="false">
      <c r="A683" s="18" t="inlineStr">
        <is>
          <t xml:space="preserve">1.1.1.2.1.1.3.19</t>
        </is>
      </c>
      <c r="B683" s="18" t="inlineStr">
        <is>
          <t xml:space="preserve"/>
        </is>
      </c>
      <c r="C683" s="18" t="inlineStr">
        <is>
          <t xml:space="preserve">Монтаж трубы ПВХ, ПНД для кабеля / от 40мм до 100мм</t>
        </is>
      </c>
      <c r="D683" s="7" t="inlineStr">
        <is>
          <t xml:space="preserve">ЭМ 4.1</t>
        </is>
      </c>
      <c r="E683" s="7" t="inlineStr">
        <is>
          <t xml:space="preserve">Выгружается из БО по объектам BIM-КЦ</t>
        </is>
      </c>
      <c r="F683" s="7" t="inlineStr">
        <is>
          <t xml:space="preserve">ПОГ М</t>
        </is>
      </c>
      <c r="G683" s="7" t="inlineStr">
        <is>
          <t xml:space="preserve">1</t>
        </is>
      </c>
      <c r="H683" s="8" t="n">
        <v>4435</v>
      </c>
      <c r="I683" s="19" t="n" hidden="false">
        <f>ROUND((L684+L685+L686+L687)/H683,2)</f>
        <v>76.01</v>
      </c>
      <c r="J683" s="20" t="n" hidden="false">
        <v>215</v>
      </c>
      <c r="K683" s="19" t="n" hidden="false">
        <f>I683+J683</f>
        <v>291.01</v>
      </c>
      <c r="L683" s="19" t="n" hidden="false">
        <f>ROUND(H683*I683,2)</f>
        <v>337104.35</v>
      </c>
      <c r="M683" s="19" t="n" hidden="false">
        <f>ROUND(H683*J683,2)</f>
        <v>953525</v>
      </c>
      <c r="N683" s="19" t="n" hidden="false">
        <f>L683+M683</f>
        <v>1290629.35</v>
      </c>
    </row>
    <row r="684" customFormat="false" hidden="false" outlineLevel="0" collapsed="false">
      <c r="A684" s="18" t="inlineStr">
        <is>
          <t xml:space="preserve">1.1.1.2.1.1.3.19.1</t>
        </is>
      </c>
      <c r="B684" s="18" t="inlineStr">
        <is>
          <t xml:space="preserve"/>
        </is>
      </c>
      <c r="C684" s="22" t="inlineStr">
        <is>
          <t xml:space="preserve">Труба ПВХ гофрированная_ / Тяжелая с протяжкой / 40 мм</t>
        </is>
      </c>
      <c r="D684" s="7" t="inlineStr">
        <is>
          <t xml:space="preserve">ECOPLAST</t>
        </is>
      </c>
      <c r="E684" s="7" t="inlineStr">
        <is>
          <t xml:space="preserve"/>
        </is>
      </c>
      <c r="F684" s="7" t="inlineStr">
        <is>
          <t xml:space="preserve">ПОГ М</t>
        </is>
      </c>
      <c r="G684" s="7" t="inlineStr">
        <is>
          <t xml:space="preserve">1</t>
        </is>
      </c>
      <c r="H684" s="8" t="n">
        <v>2775</v>
      </c>
      <c r="I684" s="20" t="n" hidden="false">
        <v>71</v>
      </c>
      <c r="J684" s="19" t="n" hidden="false">
        <v/>
      </c>
      <c r="K684" s="19" t="n" hidden="false">
        <f>I684+J684</f>
        <v>71</v>
      </c>
      <c r="L684" s="19" t="n" hidden="false">
        <f>ROUND(H684*I684,2)</f>
        <v>197025</v>
      </c>
      <c r="M684" s="19" t="n" hidden="false">
        <v/>
      </c>
      <c r="N684" s="19" t="n" hidden="false">
        <f>L684+M684</f>
        <v>197025</v>
      </c>
    </row>
    <row r="685" customFormat="false" hidden="false" outlineLevel="0" collapsed="false">
      <c r="A685" s="18" t="inlineStr">
        <is>
          <t xml:space="preserve">1.1.1.2.1.1.3.19.2</t>
        </is>
      </c>
      <c r="B685" s="18" t="inlineStr">
        <is>
          <t xml:space="preserve"/>
        </is>
      </c>
      <c r="C685" s="22" t="inlineStr">
        <is>
          <t xml:space="preserve">Труба ПВХ гофрированная_ / Легкая с протяжкой / 50 мм</t>
        </is>
      </c>
      <c r="D685" s="7" t="inlineStr">
        <is>
          <t xml:space="preserve"/>
        </is>
      </c>
      <c r="E685" s="7" t="inlineStr">
        <is>
          <t xml:space="preserve"/>
        </is>
      </c>
      <c r="F685" s="7" t="inlineStr">
        <is>
          <t xml:space="preserve">ПОГ М</t>
        </is>
      </c>
      <c r="G685" s="7" t="inlineStr">
        <is>
          <t xml:space="preserve">1</t>
        </is>
      </c>
      <c r="H685" s="8" t="n">
        <v>390</v>
      </c>
      <c r="I685" s="20" t="n" hidden="false">
        <v>107</v>
      </c>
      <c r="J685" s="19" t="n" hidden="false">
        <v/>
      </c>
      <c r="K685" s="19" t="n" hidden="false">
        <f>I685+J685</f>
        <v>107</v>
      </c>
      <c r="L685" s="19" t="n" hidden="false">
        <f>ROUND(H685*I685,2)</f>
        <v>41730</v>
      </c>
      <c r="M685" s="19" t="n" hidden="false">
        <v/>
      </c>
      <c r="N685" s="19" t="n" hidden="false">
        <f>L685+M685</f>
        <v>41730</v>
      </c>
    </row>
    <row r="686" customFormat="false" hidden="false" outlineLevel="0" collapsed="false">
      <c r="A686" s="18" t="inlineStr">
        <is>
          <t xml:space="preserve">1.1.1.2.1.1.3.19.3</t>
        </is>
      </c>
      <c r="B686" s="18" t="inlineStr">
        <is>
          <t xml:space="preserve"/>
        </is>
      </c>
      <c r="C686" s="22" t="inlineStr">
        <is>
          <t xml:space="preserve">Труба ПВХ гофрированная_ / Жесткая с протяжкой ССД-Пайп 800 N, SN22 / 63 мм</t>
        </is>
      </c>
      <c r="D686" s="7" t="inlineStr">
        <is>
          <t xml:space="preserve"/>
        </is>
      </c>
      <c r="E686" s="7" t="inlineStr">
        <is>
          <t xml:space="preserve"/>
        </is>
      </c>
      <c r="F686" s="7" t="inlineStr">
        <is>
          <t xml:space="preserve">ПОГ М</t>
        </is>
      </c>
      <c r="G686" s="7" t="inlineStr">
        <is>
          <t xml:space="preserve">1</t>
        </is>
      </c>
      <c r="H686" s="8" t="n">
        <v>50</v>
      </c>
      <c r="I686" s="20" t="n" hidden="false">
        <v>235</v>
      </c>
      <c r="J686" s="19" t="n" hidden="false">
        <v/>
      </c>
      <c r="K686" s="19" t="n" hidden="false">
        <f>I686+J686</f>
        <v>235</v>
      </c>
      <c r="L686" s="19" t="n" hidden="false">
        <f>ROUND(H686*I686,2)</f>
        <v>11750</v>
      </c>
      <c r="M686" s="19" t="n" hidden="false">
        <v/>
      </c>
      <c r="N686" s="19" t="n" hidden="false">
        <f>L686+M686</f>
        <v>11750</v>
      </c>
    </row>
    <row r="687" customFormat="false" hidden="false" outlineLevel="0" collapsed="false">
      <c r="A687" s="18" t="inlineStr">
        <is>
          <t xml:space="preserve">1.1.1.2.1.1.3.19.4</t>
        </is>
      </c>
      <c r="B687" s="18" t="inlineStr">
        <is>
          <t xml:space="preserve"/>
        </is>
      </c>
      <c r="C687" s="22" t="inlineStr">
        <is>
          <t xml:space="preserve">Труба ПВХ гофрированная_ / Легкая с протяжкой / 40 мм</t>
        </is>
      </c>
      <c r="D687" s="7" t="inlineStr">
        <is>
          <t xml:space="preserve"/>
        </is>
      </c>
      <c r="E687" s="7" t="inlineStr">
        <is>
          <t xml:space="preserve"/>
        </is>
      </c>
      <c r="F687" s="7" t="inlineStr">
        <is>
          <t xml:space="preserve">ПОГ М</t>
        </is>
      </c>
      <c r="G687" s="7" t="inlineStr">
        <is>
          <t xml:space="preserve">1</t>
        </is>
      </c>
      <c r="H687" s="8" t="n">
        <v>1220</v>
      </c>
      <c r="I687" s="20" t="n" hidden="false">
        <v>71</v>
      </c>
      <c r="J687" s="19" t="n" hidden="false">
        <v/>
      </c>
      <c r="K687" s="19" t="n" hidden="false">
        <f>I687+J687</f>
        <v>71</v>
      </c>
      <c r="L687" s="19" t="n" hidden="false">
        <f>ROUND(H687*I687,2)</f>
        <v>86620</v>
      </c>
      <c r="M687" s="19" t="n" hidden="false">
        <v/>
      </c>
      <c r="N687" s="19" t="n" hidden="false">
        <f>L687+M687</f>
        <v>86620</v>
      </c>
    </row>
    <row r="688" customFormat="false" hidden="false" outlineLevel="0" collapsed="false">
      <c r="A688" s="18" t="inlineStr">
        <is>
          <t xml:space="preserve">1.1.1.2.1.1.3.20</t>
        </is>
      </c>
      <c r="B688" s="18" t="inlineStr">
        <is>
          <t xml:space="preserve"/>
        </is>
      </c>
      <c r="C688" s="18" t="inlineStr">
        <is>
          <t xml:space="preserve">Монтаж трубы ПВХ, ПНД для кабеля / от 40мм до 100мм</t>
        </is>
      </c>
      <c r="D688" s="7" t="inlineStr">
        <is>
          <t xml:space="preserve">ЭМ 4.2</t>
        </is>
      </c>
      <c r="E688" s="7" t="inlineStr">
        <is>
          <t xml:space="preserve">Выгружается из БО по объектам BIM-КЦ</t>
        </is>
      </c>
      <c r="F688" s="7" t="inlineStr">
        <is>
          <t xml:space="preserve">ПОГ М</t>
        </is>
      </c>
      <c r="G688" s="7" t="inlineStr">
        <is>
          <t xml:space="preserve">1</t>
        </is>
      </c>
      <c r="H688" s="8" t="n">
        <v>5040</v>
      </c>
      <c r="I688" s="19" t="n" hidden="false">
        <f>ROUND((L689+L690+L691)/H688,2)</f>
        <v>114.35</v>
      </c>
      <c r="J688" s="20" t="n" hidden="false">
        <v>215</v>
      </c>
      <c r="K688" s="19" t="n" hidden="false">
        <f>I688+J688</f>
        <v>329.35</v>
      </c>
      <c r="L688" s="19" t="n" hidden="false">
        <f>ROUND(H688*I688,2)</f>
        <v>576324</v>
      </c>
      <c r="M688" s="19" t="n" hidden="false">
        <f>ROUND(H688*J688,2)</f>
        <v>1083600</v>
      </c>
      <c r="N688" s="19" t="n" hidden="false">
        <f>L688+M688</f>
        <v>1659924</v>
      </c>
    </row>
    <row r="689" customFormat="false" hidden="false" outlineLevel="0" collapsed="false">
      <c r="A689" s="18" t="inlineStr">
        <is>
          <t xml:space="preserve">1.1.1.2.1.1.3.20.1</t>
        </is>
      </c>
      <c r="B689" s="18" t="inlineStr">
        <is>
          <t xml:space="preserve"/>
        </is>
      </c>
      <c r="C689" s="22" t="inlineStr">
        <is>
          <t xml:space="preserve">Труба ПВХ гофрированная_ / Легкая с протяжкой / 50 мм</t>
        </is>
      </c>
      <c r="D689" s="7" t="inlineStr">
        <is>
          <t xml:space="preserve"/>
        </is>
      </c>
      <c r="E689" s="7" t="inlineStr">
        <is>
          <t xml:space="preserve"/>
        </is>
      </c>
      <c r="F689" s="7" t="inlineStr">
        <is>
          <t xml:space="preserve">ПОГ М</t>
        </is>
      </c>
      <c r="G689" s="7" t="inlineStr">
        <is>
          <t xml:space="preserve">1</t>
        </is>
      </c>
      <c r="H689" s="8" t="n">
        <v>670</v>
      </c>
      <c r="I689" s="20" t="n" hidden="false">
        <v>107</v>
      </c>
      <c r="J689" s="19" t="n" hidden="false">
        <v/>
      </c>
      <c r="K689" s="19" t="n" hidden="false">
        <f>I689+J689</f>
        <v>107</v>
      </c>
      <c r="L689" s="19" t="n" hidden="false">
        <f>ROUND(H689*I689,2)</f>
        <v>71690</v>
      </c>
      <c r="M689" s="19" t="n" hidden="false">
        <v/>
      </c>
      <c r="N689" s="19" t="n" hidden="false">
        <f>L689+M689</f>
        <v>71690</v>
      </c>
    </row>
    <row r="690" customFormat="false" hidden="false" outlineLevel="0" collapsed="false">
      <c r="A690" s="18" t="inlineStr">
        <is>
          <t xml:space="preserve">1.1.1.2.1.1.3.20.2</t>
        </is>
      </c>
      <c r="B690" s="18" t="inlineStr">
        <is>
          <t xml:space="preserve"/>
        </is>
      </c>
      <c r="C690" s="22" t="inlineStr">
        <is>
          <t xml:space="preserve">Труба ПВХ гофрированная_ / Жесткая с протяжкой ССД-Пайп 800 N, SN22 / 63 мм</t>
        </is>
      </c>
      <c r="D690" s="7" t="inlineStr">
        <is>
          <t xml:space="preserve"/>
        </is>
      </c>
      <c r="E690" s="7" t="inlineStr">
        <is>
          <t xml:space="preserve"/>
        </is>
      </c>
      <c r="F690" s="7" t="inlineStr">
        <is>
          <t xml:space="preserve">ПОГ М</t>
        </is>
      </c>
      <c r="G690" s="7" t="inlineStr">
        <is>
          <t xml:space="preserve">1</t>
        </is>
      </c>
      <c r="H690" s="8" t="n">
        <v>1185</v>
      </c>
      <c r="I690" s="20" t="n" hidden="false">
        <v>235</v>
      </c>
      <c r="J690" s="19" t="n" hidden="false">
        <v/>
      </c>
      <c r="K690" s="19" t="n" hidden="false">
        <f>I690+J690</f>
        <v>235</v>
      </c>
      <c r="L690" s="19" t="n" hidden="false">
        <f>ROUND(H690*I690,2)</f>
        <v>278475</v>
      </c>
      <c r="M690" s="19" t="n" hidden="false">
        <v/>
      </c>
      <c r="N690" s="19" t="n" hidden="false">
        <f>L690+M690</f>
        <v>278475</v>
      </c>
    </row>
    <row r="691" customFormat="false" hidden="false" outlineLevel="0" collapsed="false">
      <c r="A691" s="18" t="inlineStr">
        <is>
          <t xml:space="preserve">1.1.1.2.1.1.3.20.3</t>
        </is>
      </c>
      <c r="B691" s="18" t="inlineStr">
        <is>
          <t xml:space="preserve"/>
        </is>
      </c>
      <c r="C691" s="22" t="inlineStr">
        <is>
          <t xml:space="preserve">Труба ПВХ гофрированная_ / Легкая с протяжкой / 40 мм</t>
        </is>
      </c>
      <c r="D691" s="7" t="inlineStr">
        <is>
          <t xml:space="preserve"/>
        </is>
      </c>
      <c r="E691" s="7" t="inlineStr">
        <is>
          <t xml:space="preserve"/>
        </is>
      </c>
      <c r="F691" s="7" t="inlineStr">
        <is>
          <t xml:space="preserve">ПОГ М</t>
        </is>
      </c>
      <c r="G691" s="7" t="inlineStr">
        <is>
          <t xml:space="preserve">1</t>
        </is>
      </c>
      <c r="H691" s="8" t="n">
        <v>3185</v>
      </c>
      <c r="I691" s="20" t="n" hidden="false">
        <v>71</v>
      </c>
      <c r="J691" s="19" t="n" hidden="false">
        <v/>
      </c>
      <c r="K691" s="19" t="n" hidden="false">
        <f>I691+J691</f>
        <v>71</v>
      </c>
      <c r="L691" s="19" t="n" hidden="false">
        <f>ROUND(H691*I691,2)</f>
        <v>226135</v>
      </c>
      <c r="M691" s="19" t="n" hidden="false">
        <v/>
      </c>
      <c r="N691" s="19" t="n" hidden="false">
        <f>L691+M691</f>
        <v>226135</v>
      </c>
    </row>
    <row r="692" customFormat="false" hidden="false" outlineLevel="0" collapsed="false">
      <c r="A692" s="18" t="inlineStr">
        <is>
          <t xml:space="preserve">1.1.1.2.1.1.3.21</t>
        </is>
      </c>
      <c r="B692" s="18" t="inlineStr">
        <is>
          <t xml:space="preserve"/>
        </is>
      </c>
      <c r="C692" s="18" t="inlineStr">
        <is>
          <t xml:space="preserve">Монтаж трубы ПВХ, ПНД для кабеля / от 40мм до 100мм</t>
        </is>
      </c>
      <c r="D692" s="7" t="inlineStr">
        <is>
          <t xml:space="preserve">ЭМ 4.2 ECOPLAST</t>
        </is>
      </c>
      <c r="E692" s="7" t="inlineStr">
        <is>
          <t xml:space="preserve">Выгружается из БО по объектам BIM-КЦ</t>
        </is>
      </c>
      <c r="F692" s="7" t="inlineStr">
        <is>
          <t xml:space="preserve">ПОГ М</t>
        </is>
      </c>
      <c r="G692" s="7" t="inlineStr">
        <is>
          <t xml:space="preserve">1</t>
        </is>
      </c>
      <c r="H692" s="8" t="n">
        <v>6955</v>
      </c>
      <c r="I692" s="19" t="n" hidden="false">
        <f>ROUND((L693+L694+L695)/H692,2)</f>
        <v>91.5</v>
      </c>
      <c r="J692" s="20" t="n" hidden="false">
        <v>215</v>
      </c>
      <c r="K692" s="19" t="n" hidden="false">
        <f>I692+J692</f>
        <v>306.5</v>
      </c>
      <c r="L692" s="19" t="n" hidden="false">
        <f>ROUND(H692*I692,2)</f>
        <v>636382.5</v>
      </c>
      <c r="M692" s="19" t="n" hidden="false">
        <f>ROUND(H692*J692,2)</f>
        <v>1495325</v>
      </c>
      <c r="N692" s="19" t="n" hidden="false">
        <f>L692+M692</f>
        <v>2131707.5</v>
      </c>
    </row>
    <row r="693" customFormat="false" hidden="false" outlineLevel="0" collapsed="false">
      <c r="A693" s="18" t="inlineStr">
        <is>
          <t xml:space="preserve">1.1.1.2.1.1.3.21.1</t>
        </is>
      </c>
      <c r="B693" s="18" t="inlineStr">
        <is>
          <t xml:space="preserve"/>
        </is>
      </c>
      <c r="C693" s="22" t="inlineStr">
        <is>
          <t xml:space="preserve">Труба ПВХ гофрированная_ / Тяжелая с протяжкой / 40 мм</t>
        </is>
      </c>
      <c r="D693" s="7" t="inlineStr">
        <is>
          <t xml:space="preserve"/>
        </is>
      </c>
      <c r="E693" s="7" t="inlineStr">
        <is>
          <t xml:space="preserve"/>
        </is>
      </c>
      <c r="F693" s="7" t="inlineStr">
        <is>
          <t xml:space="preserve">ПОГ М</t>
        </is>
      </c>
      <c r="G693" s="7" t="inlineStr">
        <is>
          <t xml:space="preserve">1</t>
        </is>
      </c>
      <c r="H693" s="8" t="n">
        <v>5945</v>
      </c>
      <c r="I693" s="20" t="n" hidden="false">
        <v>71</v>
      </c>
      <c r="J693" s="19" t="n" hidden="false">
        <v/>
      </c>
      <c r="K693" s="19" t="n" hidden="false">
        <f>I693+J693</f>
        <v>71</v>
      </c>
      <c r="L693" s="19" t="n" hidden="false">
        <f>ROUND(H693*I693,2)</f>
        <v>422095</v>
      </c>
      <c r="M693" s="19" t="n" hidden="false">
        <v/>
      </c>
      <c r="N693" s="19" t="n" hidden="false">
        <f>L693+M693</f>
        <v>422095</v>
      </c>
    </row>
    <row r="694" customFormat="false" hidden="false" outlineLevel="0" collapsed="false">
      <c r="A694" s="18" t="inlineStr">
        <is>
          <t xml:space="preserve">1.1.1.2.1.1.3.21.2</t>
        </is>
      </c>
      <c r="B694" s="18" t="inlineStr">
        <is>
          <t xml:space="preserve"/>
        </is>
      </c>
      <c r="C694" s="22" t="inlineStr">
        <is>
          <t xml:space="preserve">Труба ПВХ гофрированная_ / Жесткая легкая / 50 мм</t>
        </is>
      </c>
      <c r="D694" s="7" t="inlineStr">
        <is>
          <t xml:space="preserve"/>
        </is>
      </c>
      <c r="E694" s="7" t="inlineStr">
        <is>
          <t xml:space="preserve"/>
        </is>
      </c>
      <c r="F694" s="7" t="inlineStr">
        <is>
          <t xml:space="preserve">ПОГ М</t>
        </is>
      </c>
      <c r="G694" s="7" t="inlineStr">
        <is>
          <t xml:space="preserve">1</t>
        </is>
      </c>
      <c r="H694" s="8" t="n">
        <v>180</v>
      </c>
      <c r="I694" s="20" t="n" hidden="false">
        <v>107</v>
      </c>
      <c r="J694" s="19" t="n" hidden="false">
        <v/>
      </c>
      <c r="K694" s="19" t="n" hidden="false">
        <f>I694+J694</f>
        <v>107</v>
      </c>
      <c r="L694" s="19" t="n" hidden="false">
        <f>ROUND(H694*I694,2)</f>
        <v>19260</v>
      </c>
      <c r="M694" s="19" t="n" hidden="false">
        <v/>
      </c>
      <c r="N694" s="19" t="n" hidden="false">
        <f>L694+M694</f>
        <v>19260</v>
      </c>
    </row>
    <row r="695" customFormat="false" hidden="false" outlineLevel="0" collapsed="false">
      <c r="A695" s="18" t="inlineStr">
        <is>
          <t xml:space="preserve">1.1.1.2.1.1.3.21.3</t>
        </is>
      </c>
      <c r="B695" s="18" t="inlineStr">
        <is>
          <t xml:space="preserve"/>
        </is>
      </c>
      <c r="C695" s="22" t="inlineStr">
        <is>
          <t xml:space="preserve">Труба ПВХ гофрированная_ / Жесткая с протяжкой ССД-Пайп 800 N, SN22 / 63 мм</t>
        </is>
      </c>
      <c r="D695" s="7" t="inlineStr">
        <is>
          <t xml:space="preserve"/>
        </is>
      </c>
      <c r="E695" s="7" t="inlineStr">
        <is>
          <t xml:space="preserve"/>
        </is>
      </c>
      <c r="F695" s="7" t="inlineStr">
        <is>
          <t xml:space="preserve">ПОГ М</t>
        </is>
      </c>
      <c r="G695" s="7" t="inlineStr">
        <is>
          <t xml:space="preserve">1</t>
        </is>
      </c>
      <c r="H695" s="8" t="n">
        <v>830</v>
      </c>
      <c r="I695" s="20" t="n" hidden="false">
        <v>235</v>
      </c>
      <c r="J695" s="19" t="n" hidden="false">
        <v/>
      </c>
      <c r="K695" s="19" t="n" hidden="false">
        <f>I695+J695</f>
        <v>235</v>
      </c>
      <c r="L695" s="19" t="n" hidden="false">
        <f>ROUND(H695*I695,2)</f>
        <v>195050</v>
      </c>
      <c r="M695" s="19" t="n" hidden="false">
        <v/>
      </c>
      <c r="N695" s="19" t="n" hidden="false">
        <f>L695+M695</f>
        <v>195050</v>
      </c>
    </row>
    <row r="696" customFormat="false" hidden="false" outlineLevel="0" collapsed="false">
      <c r="A696" s="18" t="inlineStr">
        <is>
          <t xml:space="preserve">1.1.1.2.1.1.3.22</t>
        </is>
      </c>
      <c r="B696" s="18" t="inlineStr">
        <is>
          <t xml:space="preserve"/>
        </is>
      </c>
      <c r="C696" s="18" t="inlineStr">
        <is>
          <t xml:space="preserve">Монтаж трубы ПВХ, ПНД для кабеля / расходные материалы</t>
        </is>
      </c>
      <c r="D696" s="7" t="inlineStr">
        <is>
          <t xml:space="preserve">ЭО</t>
        </is>
      </c>
      <c r="E696" s="7" t="inlineStr">
        <is>
          <t xml:space="preserve"/>
        </is>
      </c>
      <c r="F696" s="7" t="inlineStr">
        <is>
          <t xml:space="preserve">ПОГ М</t>
        </is>
      </c>
      <c r="G696" s="7" t="inlineStr">
        <is>
          <t xml:space="preserve">1</t>
        </is>
      </c>
      <c r="H696" s="8" t="n">
        <v>3340</v>
      </c>
      <c r="I696" s="19" t="n" hidden="false">
        <f>ROUND((L697+L698+L699+L700)/H696,2)</f>
        <v>23.31</v>
      </c>
      <c r="J696" s="19" t="n" hidden="false">
        <v>0</v>
      </c>
      <c r="K696" s="19" t="n" hidden="false">
        <f>I696+J696</f>
        <v>23.31</v>
      </c>
      <c r="L696" s="19" t="n" hidden="false">
        <f>ROUND(H696*I696,2)</f>
        <v>77855.4</v>
      </c>
      <c r="M696" s="19" t="n" hidden="false">
        <f>ROUND(H696*J696,2)</f>
        <v>0</v>
      </c>
      <c r="N696" s="19" t="n" hidden="false">
        <f>L696+M696</f>
        <v>77855.4</v>
      </c>
    </row>
    <row r="697" customFormat="false" hidden="false" outlineLevel="0" collapsed="false">
      <c r="A697" s="18" t="inlineStr">
        <is>
          <t xml:space="preserve">1.1.1.2.1.1.3.22.1</t>
        </is>
      </c>
      <c r="B697" s="18" t="inlineStr">
        <is>
          <t xml:space="preserve"/>
        </is>
      </c>
      <c r="C697" s="22" t="inlineStr">
        <is>
          <t xml:space="preserve">Муфта соединительная труба-коробка_ / 25 мм</t>
        </is>
      </c>
      <c r="D697" s="7" t="inlineStr">
        <is>
          <t xml:space="preserve">42725</t>
        </is>
      </c>
      <c r="E697" s="7" t="inlineStr">
        <is>
          <t xml:space="preserve"/>
        </is>
      </c>
      <c r="F697" s="7" t="inlineStr">
        <is>
          <t xml:space="preserve">ШТ</t>
        </is>
      </c>
      <c r="G697" s="7" t="inlineStr">
        <is>
          <t xml:space="preserve">1</t>
        </is>
      </c>
      <c r="H697" s="8" t="n">
        <v>42</v>
      </c>
      <c r="I697" s="20" t="n" hidden="false">
        <v>218.42</v>
      </c>
      <c r="J697" s="19" t="n" hidden="false">
        <v/>
      </c>
      <c r="K697" s="19" t="n" hidden="false">
        <f>I697+J697</f>
        <v>218.42</v>
      </c>
      <c r="L697" s="19" t="n" hidden="false">
        <f>ROUND(H697*I697,2)</f>
        <v>9173.64</v>
      </c>
      <c r="M697" s="19" t="n" hidden="false">
        <v/>
      </c>
      <c r="N697" s="19" t="n" hidden="false">
        <f>L697+M697</f>
        <v>9173.64</v>
      </c>
    </row>
    <row r="698" customFormat="false" hidden="false" outlineLevel="0" collapsed="false">
      <c r="A698" s="18" t="inlineStr">
        <is>
          <t xml:space="preserve">1.1.1.2.1.1.3.22.2</t>
        </is>
      </c>
      <c r="B698" s="18" t="inlineStr">
        <is>
          <t xml:space="preserve"/>
        </is>
      </c>
      <c r="C698" s="22" t="inlineStr">
        <is>
          <t xml:space="preserve">Муфта соединительная труба-коробка_ / 20 мм</t>
        </is>
      </c>
      <c r="D698" s="7" t="inlineStr">
        <is>
          <t xml:space="preserve">42720</t>
        </is>
      </c>
      <c r="E698" s="7" t="inlineStr">
        <is>
          <t xml:space="preserve"/>
        </is>
      </c>
      <c r="F698" s="7" t="inlineStr">
        <is>
          <t xml:space="preserve">ШТ</t>
        </is>
      </c>
      <c r="G698" s="7" t="inlineStr">
        <is>
          <t xml:space="preserve">1</t>
        </is>
      </c>
      <c r="H698" s="8" t="n">
        <v>10</v>
      </c>
      <c r="I698" s="20" t="n" hidden="false">
        <v>188.82</v>
      </c>
      <c r="J698" s="19" t="n" hidden="false">
        <v/>
      </c>
      <c r="K698" s="19" t="n" hidden="false">
        <f>I698+J698</f>
        <v>188.82</v>
      </c>
      <c r="L698" s="19" t="n" hidden="false">
        <f>ROUND(H698*I698,2)</f>
        <v>1888.2</v>
      </c>
      <c r="M698" s="19" t="n" hidden="false">
        <v/>
      </c>
      <c r="N698" s="19" t="n" hidden="false">
        <f>L698+M698</f>
        <v>1888.2</v>
      </c>
    </row>
    <row r="699" customFormat="false" hidden="false" outlineLevel="0" collapsed="false">
      <c r="A699" s="18" t="inlineStr">
        <is>
          <t xml:space="preserve">1.1.1.2.1.1.3.22.3</t>
        </is>
      </c>
      <c r="B699" s="18" t="inlineStr">
        <is>
          <t xml:space="preserve"/>
        </is>
      </c>
      <c r="C699" s="22" t="inlineStr">
        <is>
          <t xml:space="preserve">Клипса с дюбелем саморезом для крепления гофротрубы_ / 20 мм</t>
        </is>
      </c>
      <c r="D699" s="7" t="inlineStr">
        <is>
          <t xml:space="preserve"/>
        </is>
      </c>
      <c r="E699" s="7" t="inlineStr">
        <is>
          <t xml:space="preserve"/>
        </is>
      </c>
      <c r="F699" s="7" t="inlineStr">
        <is>
          <t xml:space="preserve">ШТ</t>
        </is>
      </c>
      <c r="G699" s="7" t="inlineStr">
        <is>
          <t xml:space="preserve">2</t>
        </is>
      </c>
      <c r="H699" s="8" t="n">
        <v>3360</v>
      </c>
      <c r="I699" s="20" t="n" hidden="false">
        <v>10</v>
      </c>
      <c r="J699" s="19" t="n" hidden="false">
        <v/>
      </c>
      <c r="K699" s="19" t="n" hidden="false">
        <f>I699+J699</f>
        <v>10</v>
      </c>
      <c r="L699" s="19" t="n" hidden="false">
        <f>ROUND(H699*I699,2)</f>
        <v>33600</v>
      </c>
      <c r="M699" s="19" t="n" hidden="false">
        <v/>
      </c>
      <c r="N699" s="19" t="n" hidden="false">
        <f>L699+M699</f>
        <v>33600</v>
      </c>
    </row>
    <row r="700" customFormat="false" hidden="false" outlineLevel="0" collapsed="false">
      <c r="A700" s="18" t="inlineStr">
        <is>
          <t xml:space="preserve">1.1.1.2.1.1.3.22.4</t>
        </is>
      </c>
      <c r="B700" s="18" t="inlineStr">
        <is>
          <t xml:space="preserve"/>
        </is>
      </c>
      <c r="C700" s="22" t="inlineStr">
        <is>
          <t xml:space="preserve">Клипса с дюбелем саморезом для крепления гофротрубы_ / 25 мм</t>
        </is>
      </c>
      <c r="D700" s="7" t="inlineStr">
        <is>
          <t xml:space="preserve"/>
        </is>
      </c>
      <c r="E700" s="7" t="inlineStr">
        <is>
          <t xml:space="preserve"/>
        </is>
      </c>
      <c r="F700" s="7" t="inlineStr">
        <is>
          <t xml:space="preserve">ШТ</t>
        </is>
      </c>
      <c r="G700" s="7" t="inlineStr">
        <is>
          <t xml:space="preserve">2</t>
        </is>
      </c>
      <c r="H700" s="8" t="n">
        <v>3320</v>
      </c>
      <c r="I700" s="20" t="n" hidden="false">
        <v>10</v>
      </c>
      <c r="J700" s="19" t="n" hidden="false">
        <v/>
      </c>
      <c r="K700" s="19" t="n" hidden="false">
        <f>I700+J700</f>
        <v>10</v>
      </c>
      <c r="L700" s="19" t="n" hidden="false">
        <f>ROUND(H700*I700,2)</f>
        <v>33200</v>
      </c>
      <c r="M700" s="19" t="n" hidden="false">
        <v/>
      </c>
      <c r="N700" s="19" t="n" hidden="false">
        <f>L700+M700</f>
        <v>33200</v>
      </c>
    </row>
    <row r="701" customFormat="false" hidden="false" outlineLevel="0" collapsed="false">
      <c r="A701" s="18" t="inlineStr">
        <is>
          <t xml:space="preserve">1.1.1.2.1.1.3.23</t>
        </is>
      </c>
      <c r="B701" s="18" t="inlineStr">
        <is>
          <t xml:space="preserve"/>
        </is>
      </c>
      <c r="C701" s="18" t="inlineStr">
        <is>
          <t xml:space="preserve">Монтаж трубы ПВХ, ПНД для кабеля / расходные материалы</t>
        </is>
      </c>
      <c r="D701" s="7" t="inlineStr">
        <is>
          <t xml:space="preserve">ЭО</t>
        </is>
      </c>
      <c r="E701" s="7" t="inlineStr">
        <is>
          <t xml:space="preserve"/>
        </is>
      </c>
      <c r="F701" s="7" t="inlineStr">
        <is>
          <t xml:space="preserve">ПОГ М</t>
        </is>
      </c>
      <c r="G701" s="7" t="inlineStr">
        <is>
          <t xml:space="preserve">1</t>
        </is>
      </c>
      <c r="H701" s="8" t="n">
        <v>2165</v>
      </c>
      <c r="I701" s="19" t="n" hidden="false">
        <f>ROUND((L702+L703)/H701,2)</f>
        <v>23.23</v>
      </c>
      <c r="J701" s="19" t="n" hidden="false">
        <v>0</v>
      </c>
      <c r="K701" s="19" t="n" hidden="false">
        <f>I701+J701</f>
        <v>23.23</v>
      </c>
      <c r="L701" s="19" t="n" hidden="false">
        <f>ROUND(H701*I701,2)</f>
        <v>50292.95</v>
      </c>
      <c r="M701" s="19" t="n" hidden="false">
        <f>ROUND(H701*J701,2)</f>
        <v>0</v>
      </c>
      <c r="N701" s="19" t="n" hidden="false">
        <f>L701+M701</f>
        <v>50292.95</v>
      </c>
    </row>
    <row r="702" customFormat="false" hidden="false" outlineLevel="0" collapsed="false">
      <c r="A702" s="18" t="inlineStr">
        <is>
          <t xml:space="preserve">1.1.1.2.1.1.3.23.1</t>
        </is>
      </c>
      <c r="B702" s="18" t="inlineStr">
        <is>
          <t xml:space="preserve"/>
        </is>
      </c>
      <c r="C702" s="22" t="inlineStr">
        <is>
          <t xml:space="preserve">Муфта соединительная труба-коробка_ / 25 мм</t>
        </is>
      </c>
      <c r="D702" s="7" t="inlineStr">
        <is>
          <t xml:space="preserve">BS25 42725HF</t>
        </is>
      </c>
      <c r="E702" s="7" t="inlineStr">
        <is>
          <t xml:space="preserve"/>
        </is>
      </c>
      <c r="F702" s="7" t="inlineStr">
        <is>
          <t xml:space="preserve">ШТ</t>
        </is>
      </c>
      <c r="G702" s="7" t="inlineStr">
        <is>
          <t xml:space="preserve">1</t>
        </is>
      </c>
      <c r="H702" s="8" t="n">
        <v>32</v>
      </c>
      <c r="I702" s="20" t="n" hidden="false">
        <v>218.42</v>
      </c>
      <c r="J702" s="19" t="n" hidden="false">
        <v/>
      </c>
      <c r="K702" s="19" t="n" hidden="false">
        <f>I702+J702</f>
        <v>218.42</v>
      </c>
      <c r="L702" s="19" t="n" hidden="false">
        <f>ROUND(H702*I702,2)</f>
        <v>6989.44</v>
      </c>
      <c r="M702" s="19" t="n" hidden="false">
        <v/>
      </c>
      <c r="N702" s="19" t="n" hidden="false">
        <f>L702+M702</f>
        <v>6989.44</v>
      </c>
    </row>
    <row r="703" customFormat="false" hidden="false" outlineLevel="0" collapsed="false">
      <c r="A703" s="18" t="inlineStr">
        <is>
          <t xml:space="preserve">1.1.1.2.1.1.3.23.2</t>
        </is>
      </c>
      <c r="B703" s="18" t="inlineStr">
        <is>
          <t xml:space="preserve"/>
        </is>
      </c>
      <c r="C703" s="22" t="inlineStr">
        <is>
          <t xml:space="preserve">Скоба металлическая однолапковая_ / 31-32мм</t>
        </is>
      </c>
      <c r="D703" s="7" t="inlineStr">
        <is>
          <t xml:space="preserve">двухлапковая</t>
        </is>
      </c>
      <c r="E703" s="7" t="inlineStr">
        <is>
          <t xml:space="preserve"/>
        </is>
      </c>
      <c r="F703" s="7" t="inlineStr">
        <is>
          <t xml:space="preserve">ШТ</t>
        </is>
      </c>
      <c r="G703" s="7" t="inlineStr">
        <is>
          <t xml:space="preserve">1</t>
        </is>
      </c>
      <c r="H703" s="8" t="n">
        <v>4330</v>
      </c>
      <c r="I703" s="20" t="n" hidden="false">
        <v>10</v>
      </c>
      <c r="J703" s="19" t="n" hidden="false">
        <v/>
      </c>
      <c r="K703" s="19" t="n" hidden="false">
        <f>I703+J703</f>
        <v>10</v>
      </c>
      <c r="L703" s="19" t="n" hidden="false">
        <f>ROUND(H703*I703,2)</f>
        <v>43300</v>
      </c>
      <c r="M703" s="19" t="n" hidden="false">
        <v/>
      </c>
      <c r="N703" s="19" t="n" hidden="false">
        <f>L703+M703</f>
        <v>43300</v>
      </c>
    </row>
    <row r="704" customFormat="false" hidden="false" outlineLevel="0" collapsed="false">
      <c r="A704" s="18" t="inlineStr">
        <is>
          <t xml:space="preserve">1.1.1.2.1.1.3.24</t>
        </is>
      </c>
      <c r="B704" s="18" t="inlineStr">
        <is>
          <t xml:space="preserve"/>
        </is>
      </c>
      <c r="C704" s="18" t="inlineStr">
        <is>
          <t xml:space="preserve">Монтаж трубы ПВХ, ПНД для кабеля / расходные материалы</t>
        </is>
      </c>
      <c r="D704" s="7" t="inlineStr">
        <is>
          <t xml:space="preserve">ЭМ 4.1</t>
        </is>
      </c>
      <c r="E704" s="7" t="inlineStr">
        <is>
          <t xml:space="preserve"/>
        </is>
      </c>
      <c r="F704" s="7" t="inlineStr">
        <is>
          <t xml:space="preserve">ПОГ М</t>
        </is>
      </c>
      <c r="G704" s="7" t="inlineStr">
        <is>
          <t xml:space="preserve">1</t>
        </is>
      </c>
      <c r="H704" s="8" t="n">
        <v>7685</v>
      </c>
      <c r="I704" s="19" t="n" hidden="false">
        <f>ROUND((L705+L706+L707+L708)/H704,2)</f>
        <v>20</v>
      </c>
      <c r="J704" s="19" t="n" hidden="false">
        <v>0</v>
      </c>
      <c r="K704" s="19" t="n" hidden="false">
        <f>I704+J704</f>
        <v>20</v>
      </c>
      <c r="L704" s="19" t="n" hidden="false">
        <f>ROUND(H704*I704,2)</f>
        <v>153700</v>
      </c>
      <c r="M704" s="19" t="n" hidden="false">
        <f>ROUND(H704*J704,2)</f>
        <v>0</v>
      </c>
      <c r="N704" s="19" t="n" hidden="false">
        <f>L704+M704</f>
        <v>153700</v>
      </c>
    </row>
    <row r="705" customFormat="false" hidden="false" outlineLevel="0" collapsed="false">
      <c r="A705" s="18" t="inlineStr">
        <is>
          <t xml:space="preserve">1.1.1.2.1.1.3.24.1</t>
        </is>
      </c>
      <c r="B705" s="18" t="inlineStr">
        <is>
          <t xml:space="preserve"/>
        </is>
      </c>
      <c r="C705" s="22" t="inlineStr">
        <is>
          <t xml:space="preserve">Скоба металлическая двухлапковая_ / 48-50мм</t>
        </is>
      </c>
      <c r="D705" s="7" t="inlineStr">
        <is>
          <t xml:space="preserve">Держатель с защёлкой и дюбелем для труб
гофрированных, 63</t>
        </is>
      </c>
      <c r="E705" s="7" t="inlineStr">
        <is>
          <t xml:space="preserve"/>
        </is>
      </c>
      <c r="F705" s="7" t="inlineStr">
        <is>
          <t xml:space="preserve">ШТ</t>
        </is>
      </c>
      <c r="G705" s="7" t="inlineStr">
        <is>
          <t xml:space="preserve">1</t>
        </is>
      </c>
      <c r="H705" s="8" t="n">
        <v>100</v>
      </c>
      <c r="I705" s="20" t="n" hidden="false">
        <v>10</v>
      </c>
      <c r="J705" s="19" t="n" hidden="false">
        <v/>
      </c>
      <c r="K705" s="19" t="n" hidden="false">
        <f>I705+J705</f>
        <v>10</v>
      </c>
      <c r="L705" s="19" t="n" hidden="false">
        <f>ROUND(H705*I705,2)</f>
        <v>1000</v>
      </c>
      <c r="M705" s="19" t="n" hidden="false">
        <v/>
      </c>
      <c r="N705" s="19" t="n" hidden="false">
        <f>L705+M705</f>
        <v>1000</v>
      </c>
    </row>
    <row r="706" customFormat="false" hidden="false" outlineLevel="0" collapsed="false">
      <c r="A706" s="18" t="inlineStr">
        <is>
          <t xml:space="preserve">1.1.1.2.1.1.3.24.2</t>
        </is>
      </c>
      <c r="B706" s="18" t="inlineStr">
        <is>
          <t xml:space="preserve"/>
        </is>
      </c>
      <c r="C706" s="22" t="inlineStr">
        <is>
          <t xml:space="preserve">Клипса с дюбелем саморезом для крепления гофротрубы_ / 32 мм</t>
        </is>
      </c>
      <c r="D706" s="7" t="inlineStr">
        <is>
          <t xml:space="preserve"/>
        </is>
      </c>
      <c r="E706" s="7" t="inlineStr">
        <is>
          <t xml:space="preserve"/>
        </is>
      </c>
      <c r="F706" s="7" t="inlineStr">
        <is>
          <t xml:space="preserve">ШТ</t>
        </is>
      </c>
      <c r="G706" s="7" t="inlineStr">
        <is>
          <t xml:space="preserve">2</t>
        </is>
      </c>
      <c r="H706" s="8" t="n">
        <v>12050</v>
      </c>
      <c r="I706" s="20" t="n" hidden="false">
        <v>10</v>
      </c>
      <c r="J706" s="19" t="n" hidden="false">
        <v/>
      </c>
      <c r="K706" s="19" t="n" hidden="false">
        <f>I706+J706</f>
        <v>10</v>
      </c>
      <c r="L706" s="19" t="n" hidden="false">
        <f>ROUND(H706*I706,2)</f>
        <v>120500</v>
      </c>
      <c r="M706" s="19" t="n" hidden="false">
        <v/>
      </c>
      <c r="N706" s="19" t="n" hidden="false">
        <f>L706+M706</f>
        <v>120500</v>
      </c>
    </row>
    <row r="707" customFormat="false" hidden="false" outlineLevel="0" collapsed="false">
      <c r="A707" s="18" t="inlineStr">
        <is>
          <t xml:space="preserve">1.1.1.2.1.1.3.24.3</t>
        </is>
      </c>
      <c r="B707" s="18" t="inlineStr">
        <is>
          <t xml:space="preserve"/>
        </is>
      </c>
      <c r="C707" s="22" t="inlineStr">
        <is>
          <t xml:space="preserve">Клипса с дюбелем саморезом для крепления гофротрубы_ / 50 мм</t>
        </is>
      </c>
      <c r="D707" s="7" t="inlineStr">
        <is>
          <t xml:space="preserve"/>
        </is>
      </c>
      <c r="E707" s="7" t="inlineStr">
        <is>
          <t xml:space="preserve"/>
        </is>
      </c>
      <c r="F707" s="7" t="inlineStr">
        <is>
          <t xml:space="preserve">ШТ</t>
        </is>
      </c>
      <c r="G707" s="7" t="inlineStr">
        <is>
          <t xml:space="preserve">2</t>
        </is>
      </c>
      <c r="H707" s="8" t="n">
        <v>780</v>
      </c>
      <c r="I707" s="20" t="n" hidden="false">
        <v>10</v>
      </c>
      <c r="J707" s="19" t="n" hidden="false">
        <v/>
      </c>
      <c r="K707" s="19" t="n" hidden="false">
        <f>I707+J707</f>
        <v>10</v>
      </c>
      <c r="L707" s="19" t="n" hidden="false">
        <f>ROUND(H707*I707,2)</f>
        <v>7800</v>
      </c>
      <c r="M707" s="19" t="n" hidden="false">
        <v/>
      </c>
      <c r="N707" s="19" t="n" hidden="false">
        <f>L707+M707</f>
        <v>7800</v>
      </c>
    </row>
    <row r="708" customFormat="false" hidden="false" outlineLevel="0" collapsed="false">
      <c r="A708" s="18" t="inlineStr">
        <is>
          <t xml:space="preserve">1.1.1.2.1.1.3.24.4</t>
        </is>
      </c>
      <c r="B708" s="18" t="inlineStr">
        <is>
          <t xml:space="preserve"/>
        </is>
      </c>
      <c r="C708" s="22" t="inlineStr">
        <is>
          <t xml:space="preserve">Клипса с дюбелем саморезом для крепления гофротрубы_ / 40 мм</t>
        </is>
      </c>
      <c r="D708" s="7" t="inlineStr">
        <is>
          <t xml:space="preserve"/>
        </is>
      </c>
      <c r="E708" s="7" t="inlineStr">
        <is>
          <t xml:space="preserve"/>
        </is>
      </c>
      <c r="F708" s="7" t="inlineStr">
        <is>
          <t xml:space="preserve">ШТ</t>
        </is>
      </c>
      <c r="G708" s="7" t="inlineStr">
        <is>
          <t xml:space="preserve">2</t>
        </is>
      </c>
      <c r="H708" s="8" t="n">
        <v>2440</v>
      </c>
      <c r="I708" s="20" t="n" hidden="false">
        <v>10</v>
      </c>
      <c r="J708" s="19" t="n" hidden="false">
        <v/>
      </c>
      <c r="K708" s="19" t="n" hidden="false">
        <f>I708+J708</f>
        <v>10</v>
      </c>
      <c r="L708" s="19" t="n" hidden="false">
        <f>ROUND(H708*I708,2)</f>
        <v>24400</v>
      </c>
      <c r="M708" s="19" t="n" hidden="false">
        <v/>
      </c>
      <c r="N708" s="19" t="n" hidden="false">
        <f>L708+M708</f>
        <v>24400</v>
      </c>
    </row>
    <row r="709" customFormat="false" hidden="false" outlineLevel="0" collapsed="false">
      <c r="A709" s="18" t="inlineStr">
        <is>
          <t xml:space="preserve">1.1.1.2.1.1.3.25</t>
        </is>
      </c>
      <c r="B709" s="18" t="inlineStr">
        <is>
          <t xml:space="preserve"/>
        </is>
      </c>
      <c r="C709" s="18" t="inlineStr">
        <is>
          <t xml:space="preserve">Монтаж трубы ПВХ, ПНД для кабеля / расходные материалы</t>
        </is>
      </c>
      <c r="D709" s="7" t="inlineStr">
        <is>
          <t xml:space="preserve">ЭМ 4.1</t>
        </is>
      </c>
      <c r="E709" s="7" t="inlineStr">
        <is>
          <t xml:space="preserve"/>
        </is>
      </c>
      <c r="F709" s="7" t="inlineStr">
        <is>
          <t xml:space="preserve">ПОГ М</t>
        </is>
      </c>
      <c r="G709" s="7" t="inlineStr">
        <is>
          <t xml:space="preserve">1</t>
        </is>
      </c>
      <c r="H709" s="8" t="n">
        <v>2885</v>
      </c>
      <c r="I709" s="19" t="n" hidden="false">
        <f>ROUND((L710+L711)/H709,2)</f>
        <v>20</v>
      </c>
      <c r="J709" s="19" t="n" hidden="false">
        <v>0</v>
      </c>
      <c r="K709" s="19" t="n" hidden="false">
        <f>I709+J709</f>
        <v>20</v>
      </c>
      <c r="L709" s="19" t="n" hidden="false">
        <f>ROUND(H709*I709,2)</f>
        <v>57700</v>
      </c>
      <c r="M709" s="19" t="n" hidden="false">
        <f>ROUND(H709*J709,2)</f>
        <v>0</v>
      </c>
      <c r="N709" s="19" t="n" hidden="false">
        <f>L709+M709</f>
        <v>57700</v>
      </c>
    </row>
    <row r="710" customFormat="false" hidden="false" outlineLevel="0" collapsed="false">
      <c r="A710" s="18" t="inlineStr">
        <is>
          <t xml:space="preserve">1.1.1.2.1.1.3.25.1</t>
        </is>
      </c>
      <c r="B710" s="18" t="inlineStr">
        <is>
          <t xml:space="preserve"/>
        </is>
      </c>
      <c r="C710" s="22" t="inlineStr">
        <is>
          <t xml:space="preserve">Скоба металлическая однолапковая_ / 31-32мм</t>
        </is>
      </c>
      <c r="D710" s="7" t="inlineStr">
        <is>
          <t xml:space="preserve">двухлапковая</t>
        </is>
      </c>
      <c r="E710" s="7" t="inlineStr">
        <is>
          <t xml:space="preserve"/>
        </is>
      </c>
      <c r="F710" s="7" t="inlineStr">
        <is>
          <t xml:space="preserve">ШТ</t>
        </is>
      </c>
      <c r="G710" s="7" t="inlineStr">
        <is>
          <t xml:space="preserve">1</t>
        </is>
      </c>
      <c r="H710" s="8" t="n">
        <v>220</v>
      </c>
      <c r="I710" s="20" t="n" hidden="false">
        <v>10</v>
      </c>
      <c r="J710" s="19" t="n" hidden="false">
        <v/>
      </c>
      <c r="K710" s="19" t="n" hidden="false">
        <f>I710+J710</f>
        <v>10</v>
      </c>
      <c r="L710" s="19" t="n" hidden="false">
        <f>ROUND(H710*I710,2)</f>
        <v>2200</v>
      </c>
      <c r="M710" s="19" t="n" hidden="false">
        <v/>
      </c>
      <c r="N710" s="19" t="n" hidden="false">
        <f>L710+M710</f>
        <v>2200</v>
      </c>
    </row>
    <row r="711" customFormat="false" hidden="false" outlineLevel="0" collapsed="false">
      <c r="A711" s="18" t="inlineStr">
        <is>
          <t xml:space="preserve">1.1.1.2.1.1.3.25.2</t>
        </is>
      </c>
      <c r="B711" s="18" t="inlineStr">
        <is>
          <t xml:space="preserve"/>
        </is>
      </c>
      <c r="C711" s="22" t="inlineStr">
        <is>
          <t xml:space="preserve">Скоба металлическая двухлапковая_ / 48-50мм</t>
        </is>
      </c>
      <c r="D711" s="7" t="inlineStr">
        <is>
          <t xml:space="preserve">Ф40</t>
        </is>
      </c>
      <c r="E711" s="7" t="inlineStr">
        <is>
          <t xml:space="preserve"/>
        </is>
      </c>
      <c r="F711" s="7" t="inlineStr">
        <is>
          <t xml:space="preserve">ШТ</t>
        </is>
      </c>
      <c r="G711" s="7" t="inlineStr">
        <is>
          <t xml:space="preserve">1</t>
        </is>
      </c>
      <c r="H711" s="8" t="n">
        <v>5550</v>
      </c>
      <c r="I711" s="20" t="n" hidden="false">
        <v>10</v>
      </c>
      <c r="J711" s="19" t="n" hidden="false">
        <v/>
      </c>
      <c r="K711" s="19" t="n" hidden="false">
        <f>I711+J711</f>
        <v>10</v>
      </c>
      <c r="L711" s="19" t="n" hidden="false">
        <f>ROUND(H711*I711,2)</f>
        <v>55500</v>
      </c>
      <c r="M711" s="19" t="n" hidden="false">
        <v/>
      </c>
      <c r="N711" s="19" t="n" hidden="false">
        <f>L711+M711</f>
        <v>55500</v>
      </c>
    </row>
    <row r="712" customFormat="false" hidden="false" outlineLevel="0" collapsed="false">
      <c r="A712" s="18" t="inlineStr">
        <is>
          <t xml:space="preserve">1.1.1.2.1.1.3.26</t>
        </is>
      </c>
      <c r="B712" s="18" t="inlineStr">
        <is>
          <t xml:space="preserve"/>
        </is>
      </c>
      <c r="C712" s="18" t="inlineStr">
        <is>
          <t xml:space="preserve">Монтаж трубы ПВХ, ПНД для кабеля / расходные материалы</t>
        </is>
      </c>
      <c r="D712" s="7" t="inlineStr">
        <is>
          <t xml:space="preserve">ЭМ 4.2</t>
        </is>
      </c>
      <c r="E712" s="7" t="inlineStr">
        <is>
          <t xml:space="preserve"/>
        </is>
      </c>
      <c r="F712" s="7" t="inlineStr">
        <is>
          <t xml:space="preserve">ПОГ М</t>
        </is>
      </c>
      <c r="G712" s="7" t="inlineStr">
        <is>
          <t xml:space="preserve">1</t>
        </is>
      </c>
      <c r="H712" s="8" t="n">
        <v>18640</v>
      </c>
      <c r="I712" s="19" t="n" hidden="false">
        <f>ROUND((L713+L714+L715+L716)/H712,2)</f>
        <v>20</v>
      </c>
      <c r="J712" s="19" t="n" hidden="false">
        <v>0</v>
      </c>
      <c r="K712" s="19" t="n" hidden="false">
        <f>I712+J712</f>
        <v>20</v>
      </c>
      <c r="L712" s="19" t="n" hidden="false">
        <f>ROUND(H712*I712,2)</f>
        <v>372800</v>
      </c>
      <c r="M712" s="19" t="n" hidden="false">
        <f>ROUND(H712*J712,2)</f>
        <v>0</v>
      </c>
      <c r="N712" s="19" t="n" hidden="false">
        <f>L712+M712</f>
        <v>372800</v>
      </c>
    </row>
    <row r="713" customFormat="false" hidden="false" outlineLevel="0" collapsed="false">
      <c r="A713" s="18" t="inlineStr">
        <is>
          <t xml:space="preserve">1.1.1.2.1.1.3.26.1</t>
        </is>
      </c>
      <c r="B713" s="18" t="inlineStr">
        <is>
          <t xml:space="preserve"/>
        </is>
      </c>
      <c r="C713" s="22" t="inlineStr">
        <is>
          <t xml:space="preserve">Скоба металлическая двухлапковая_ / 48-50мм</t>
        </is>
      </c>
      <c r="D713" s="7" t="inlineStr">
        <is>
          <t xml:space="preserve">Ф63 клипса прим.</t>
        </is>
      </c>
      <c r="E713" s="7" t="inlineStr">
        <is>
          <t xml:space="preserve"/>
        </is>
      </c>
      <c r="F713" s="7" t="inlineStr">
        <is>
          <t xml:space="preserve">ШТ</t>
        </is>
      </c>
      <c r="G713" s="7" t="inlineStr">
        <is>
          <t xml:space="preserve">1</t>
        </is>
      </c>
      <c r="H713" s="8" t="n">
        <v>2370</v>
      </c>
      <c r="I713" s="20" t="n" hidden="false">
        <v>10</v>
      </c>
      <c r="J713" s="19" t="n" hidden="false">
        <v/>
      </c>
      <c r="K713" s="19" t="n" hidden="false">
        <f>I713+J713</f>
        <v>10</v>
      </c>
      <c r="L713" s="19" t="n" hidden="false">
        <f>ROUND(H713*I713,2)</f>
        <v>23700</v>
      </c>
      <c r="M713" s="19" t="n" hidden="false">
        <v/>
      </c>
      <c r="N713" s="19" t="n" hidden="false">
        <f>L713+M713</f>
        <v>23700</v>
      </c>
    </row>
    <row r="714" customFormat="false" hidden="false" outlineLevel="0" collapsed="false">
      <c r="A714" s="18" t="inlineStr">
        <is>
          <t xml:space="preserve">1.1.1.2.1.1.3.26.2</t>
        </is>
      </c>
      <c r="B714" s="18" t="inlineStr">
        <is>
          <t xml:space="preserve"/>
        </is>
      </c>
      <c r="C714" s="22" t="inlineStr">
        <is>
          <t xml:space="preserve">Клипса с дюбелем саморезом для крепления гофротрубы_ / 32 мм</t>
        </is>
      </c>
      <c r="D714" s="7" t="inlineStr">
        <is>
          <t xml:space="preserve"/>
        </is>
      </c>
      <c r="E714" s="7" t="inlineStr">
        <is>
          <t xml:space="preserve"/>
        </is>
      </c>
      <c r="F714" s="7" t="inlineStr">
        <is>
          <t xml:space="preserve">ШТ</t>
        </is>
      </c>
      <c r="G714" s="7" t="inlineStr">
        <is>
          <t xml:space="preserve">2</t>
        </is>
      </c>
      <c r="H714" s="8" t="n">
        <v>27200</v>
      </c>
      <c r="I714" s="20" t="n" hidden="false">
        <v>10</v>
      </c>
      <c r="J714" s="19" t="n" hidden="false">
        <v/>
      </c>
      <c r="K714" s="19" t="n" hidden="false">
        <f>I714+J714</f>
        <v>10</v>
      </c>
      <c r="L714" s="19" t="n" hidden="false">
        <f>ROUND(H714*I714,2)</f>
        <v>272000</v>
      </c>
      <c r="M714" s="19" t="n" hidden="false">
        <v/>
      </c>
      <c r="N714" s="19" t="n" hidden="false">
        <f>L714+M714</f>
        <v>272000</v>
      </c>
    </row>
    <row r="715" customFormat="false" hidden="false" outlineLevel="0" collapsed="false">
      <c r="A715" s="18" t="inlineStr">
        <is>
          <t xml:space="preserve">1.1.1.2.1.1.3.26.3</t>
        </is>
      </c>
      <c r="B715" s="18" t="inlineStr">
        <is>
          <t xml:space="preserve"/>
        </is>
      </c>
      <c r="C715" s="22" t="inlineStr">
        <is>
          <t xml:space="preserve">Клипса с дюбелем саморезом для крепления гофротрубы_ / 50 мм</t>
        </is>
      </c>
      <c r="D715" s="7" t="inlineStr">
        <is>
          <t xml:space="preserve"/>
        </is>
      </c>
      <c r="E715" s="7" t="inlineStr">
        <is>
          <t xml:space="preserve"/>
        </is>
      </c>
      <c r="F715" s="7" t="inlineStr">
        <is>
          <t xml:space="preserve">ШТ</t>
        </is>
      </c>
      <c r="G715" s="7" t="inlineStr">
        <is>
          <t xml:space="preserve">2</t>
        </is>
      </c>
      <c r="H715" s="8" t="n">
        <v>1340</v>
      </c>
      <c r="I715" s="20" t="n" hidden="false">
        <v>10</v>
      </c>
      <c r="J715" s="19" t="n" hidden="false">
        <v/>
      </c>
      <c r="K715" s="19" t="n" hidden="false">
        <f>I715+J715</f>
        <v>10</v>
      </c>
      <c r="L715" s="19" t="n" hidden="false">
        <f>ROUND(H715*I715,2)</f>
        <v>13400</v>
      </c>
      <c r="M715" s="19" t="n" hidden="false">
        <v/>
      </c>
      <c r="N715" s="19" t="n" hidden="false">
        <f>L715+M715</f>
        <v>13400</v>
      </c>
    </row>
    <row r="716" customFormat="false" hidden="false" outlineLevel="0" collapsed="false">
      <c r="A716" s="18" t="inlineStr">
        <is>
          <t xml:space="preserve">1.1.1.2.1.1.3.26.4</t>
        </is>
      </c>
      <c r="B716" s="18" t="inlineStr">
        <is>
          <t xml:space="preserve"/>
        </is>
      </c>
      <c r="C716" s="22" t="inlineStr">
        <is>
          <t xml:space="preserve">Клипса с дюбелем саморезом для крепления гофротрубы_ / 40 мм</t>
        </is>
      </c>
      <c r="D716" s="7" t="inlineStr">
        <is>
          <t xml:space="preserve"/>
        </is>
      </c>
      <c r="E716" s="7" t="inlineStr">
        <is>
          <t xml:space="preserve"/>
        </is>
      </c>
      <c r="F716" s="7" t="inlineStr">
        <is>
          <t xml:space="preserve">ШТ</t>
        </is>
      </c>
      <c r="G716" s="7" t="inlineStr">
        <is>
          <t xml:space="preserve">2</t>
        </is>
      </c>
      <c r="H716" s="8" t="n">
        <v>6370</v>
      </c>
      <c r="I716" s="20" t="n" hidden="false">
        <v>10</v>
      </c>
      <c r="J716" s="19" t="n" hidden="false">
        <v/>
      </c>
      <c r="K716" s="19" t="n" hidden="false">
        <f>I716+J716</f>
        <v>10</v>
      </c>
      <c r="L716" s="19" t="n" hidden="false">
        <f>ROUND(H716*I716,2)</f>
        <v>63700</v>
      </c>
      <c r="M716" s="19" t="n" hidden="false">
        <v/>
      </c>
      <c r="N716" s="19" t="n" hidden="false">
        <f>L716+M716</f>
        <v>63700</v>
      </c>
    </row>
    <row r="717" customFormat="false" hidden="false" outlineLevel="0" collapsed="false">
      <c r="A717" s="18" t="inlineStr">
        <is>
          <t xml:space="preserve">1.1.1.2.1.1.3.27</t>
        </is>
      </c>
      <c r="B717" s="18" t="inlineStr">
        <is>
          <t xml:space="preserve"/>
        </is>
      </c>
      <c r="C717" s="18" t="inlineStr">
        <is>
          <t xml:space="preserve">Монтаж трубы ПВХ, ПНД для кабеля / расходные материалы</t>
        </is>
      </c>
      <c r="D717" s="7" t="inlineStr">
        <is>
          <t xml:space="preserve">ЭМ 4.2  ECOPLAST</t>
        </is>
      </c>
      <c r="E717" s="7" t="inlineStr">
        <is>
          <t xml:space="preserve"/>
        </is>
      </c>
      <c r="F717" s="7" t="inlineStr">
        <is>
          <t xml:space="preserve">ПОГ М</t>
        </is>
      </c>
      <c r="G717" s="7" t="inlineStr">
        <is>
          <t xml:space="preserve">1</t>
        </is>
      </c>
      <c r="H717" s="8" t="n">
        <v>7090</v>
      </c>
      <c r="I717" s="19" t="n" hidden="false">
        <f>ROUND((L718+L719+L720+L721)/H717,2)</f>
        <v>20</v>
      </c>
      <c r="J717" s="19" t="n" hidden="false">
        <v>0</v>
      </c>
      <c r="K717" s="19" t="n" hidden="false">
        <f>I717+J717</f>
        <v>20</v>
      </c>
      <c r="L717" s="19" t="n" hidden="false">
        <f>ROUND(H717*I717,2)</f>
        <v>141800</v>
      </c>
      <c r="M717" s="19" t="n" hidden="false">
        <f>ROUND(H717*J717,2)</f>
        <v>0</v>
      </c>
      <c r="N717" s="19" t="n" hidden="false">
        <f>L717+M717</f>
        <v>141800</v>
      </c>
    </row>
    <row r="718" customFormat="false" hidden="false" outlineLevel="0" collapsed="false">
      <c r="A718" s="18" t="inlineStr">
        <is>
          <t xml:space="preserve">1.1.1.2.1.1.3.27.1</t>
        </is>
      </c>
      <c r="B718" s="18" t="inlineStr">
        <is>
          <t xml:space="preserve"/>
        </is>
      </c>
      <c r="C718" s="22" t="inlineStr">
        <is>
          <t xml:space="preserve">Скоба металлическая однолапковая_ / 25-26мм</t>
        </is>
      </c>
      <c r="D718" s="7" t="inlineStr">
        <is>
          <t xml:space="preserve">двухлапковая Ф40</t>
        </is>
      </c>
      <c r="E718" s="7" t="inlineStr">
        <is>
          <t xml:space="preserve"/>
        </is>
      </c>
      <c r="F718" s="7" t="inlineStr">
        <is>
          <t xml:space="preserve">ШТ</t>
        </is>
      </c>
      <c r="G718" s="7" t="inlineStr">
        <is>
          <t xml:space="preserve">1</t>
        </is>
      </c>
      <c r="H718" s="8" t="n">
        <v>11890</v>
      </c>
      <c r="I718" s="20" t="n" hidden="false">
        <v>10</v>
      </c>
      <c r="J718" s="19" t="n" hidden="false">
        <v/>
      </c>
      <c r="K718" s="19" t="n" hidden="false">
        <f>I718+J718</f>
        <v>10</v>
      </c>
      <c r="L718" s="19" t="n" hidden="false">
        <f>ROUND(H718*I718,2)</f>
        <v>118900</v>
      </c>
      <c r="M718" s="19" t="n" hidden="false">
        <v/>
      </c>
      <c r="N718" s="19" t="n" hidden="false">
        <f>L718+M718</f>
        <v>118900</v>
      </c>
    </row>
    <row r="719" customFormat="false" hidden="false" outlineLevel="0" collapsed="false">
      <c r="A719" s="18" t="inlineStr">
        <is>
          <t xml:space="preserve">1.1.1.2.1.1.3.27.2</t>
        </is>
      </c>
      <c r="B719" s="18" t="inlineStr">
        <is>
          <t xml:space="preserve"/>
        </is>
      </c>
      <c r="C719" s="22" t="inlineStr">
        <is>
          <t xml:space="preserve">Скоба металлическая однолапковая_ / 31-32мм</t>
        </is>
      </c>
      <c r="D719" s="7" t="inlineStr">
        <is>
          <t xml:space="preserve">Двухлапковая</t>
        </is>
      </c>
      <c r="E719" s="7" t="inlineStr">
        <is>
          <t xml:space="preserve"/>
        </is>
      </c>
      <c r="F719" s="7" t="inlineStr">
        <is>
          <t xml:space="preserve">ШТ</t>
        </is>
      </c>
      <c r="G719" s="7" t="inlineStr">
        <is>
          <t xml:space="preserve">1</t>
        </is>
      </c>
      <c r="H719" s="8" t="n">
        <v>270</v>
      </c>
      <c r="I719" s="20" t="n" hidden="false">
        <v>10</v>
      </c>
      <c r="J719" s="19" t="n" hidden="false">
        <v/>
      </c>
      <c r="K719" s="19" t="n" hidden="false">
        <f>I719+J719</f>
        <v>10</v>
      </c>
      <c r="L719" s="19" t="n" hidden="false">
        <f>ROUND(H719*I719,2)</f>
        <v>2700</v>
      </c>
      <c r="M719" s="19" t="n" hidden="false">
        <v/>
      </c>
      <c r="N719" s="19" t="n" hidden="false">
        <f>L719+M719</f>
        <v>2700</v>
      </c>
    </row>
    <row r="720" customFormat="false" hidden="false" outlineLevel="0" collapsed="false">
      <c r="A720" s="18" t="inlineStr">
        <is>
          <t xml:space="preserve">1.1.1.2.1.1.3.27.3</t>
        </is>
      </c>
      <c r="B720" s="18" t="inlineStr">
        <is>
          <t xml:space="preserve"/>
        </is>
      </c>
      <c r="C720" s="22" t="inlineStr">
        <is>
          <t xml:space="preserve">Скоба металлическая однолапковая_ / 21-22мм</t>
        </is>
      </c>
      <c r="D720" s="7" t="inlineStr">
        <is>
          <t xml:space="preserve">Ф63 двухлапковая</t>
        </is>
      </c>
      <c r="E720" s="7" t="inlineStr">
        <is>
          <t xml:space="preserve"/>
        </is>
      </c>
      <c r="F720" s="7" t="inlineStr">
        <is>
          <t xml:space="preserve">ШТ</t>
        </is>
      </c>
      <c r="G720" s="7" t="inlineStr">
        <is>
          <t xml:space="preserve">1</t>
        </is>
      </c>
      <c r="H720" s="8" t="n">
        <v>1660</v>
      </c>
      <c r="I720" s="20" t="n" hidden="false">
        <v>10</v>
      </c>
      <c r="J720" s="19" t="n" hidden="false">
        <v/>
      </c>
      <c r="K720" s="19" t="n" hidden="false">
        <f>I720+J720</f>
        <v>10</v>
      </c>
      <c r="L720" s="19" t="n" hidden="false">
        <f>ROUND(H720*I720,2)</f>
        <v>16600</v>
      </c>
      <c r="M720" s="19" t="n" hidden="false">
        <v/>
      </c>
      <c r="N720" s="19" t="n" hidden="false">
        <f>L720+M720</f>
        <v>16600</v>
      </c>
    </row>
    <row r="721" customFormat="false" hidden="false" outlineLevel="0" collapsed="false">
      <c r="A721" s="18" t="inlineStr">
        <is>
          <t xml:space="preserve">1.1.1.2.1.1.3.27.4</t>
        </is>
      </c>
      <c r="B721" s="18" t="inlineStr">
        <is>
          <t xml:space="preserve"/>
        </is>
      </c>
      <c r="C721" s="22" t="inlineStr">
        <is>
          <t xml:space="preserve">Скоба металлическая двухлапковая_ / 48-50мм</t>
        </is>
      </c>
      <c r="D721" s="7" t="inlineStr">
        <is>
          <t xml:space="preserve"/>
        </is>
      </c>
      <c r="E721" s="7" t="inlineStr">
        <is>
          <t xml:space="preserve"/>
        </is>
      </c>
      <c r="F721" s="7" t="inlineStr">
        <is>
          <t xml:space="preserve">ШТ</t>
        </is>
      </c>
      <c r="G721" s="7" t="inlineStr">
        <is>
          <t xml:space="preserve">1</t>
        </is>
      </c>
      <c r="H721" s="8" t="n">
        <v>360</v>
      </c>
      <c r="I721" s="20" t="n" hidden="false">
        <v>10</v>
      </c>
      <c r="J721" s="19" t="n" hidden="false">
        <v/>
      </c>
      <c r="K721" s="19" t="n" hidden="false">
        <f>I721+J721</f>
        <v>10</v>
      </c>
      <c r="L721" s="19" t="n" hidden="false">
        <f>ROUND(H721*I721,2)</f>
        <v>3600</v>
      </c>
      <c r="M721" s="19" t="n" hidden="false">
        <v/>
      </c>
      <c r="N721" s="19" t="n" hidden="false">
        <f>L721+M721</f>
        <v>3600</v>
      </c>
    </row>
    <row r="722" customFormat="false" hidden="false" outlineLevel="0" collapsed="false">
      <c r="A722" s="18" t="inlineStr">
        <is>
          <t xml:space="preserve">1.1.1.2.1.1.3.28</t>
        </is>
      </c>
      <c r="B722" s="18" t="inlineStr">
        <is>
          <t xml:space="preserve"/>
        </is>
      </c>
      <c r="C722" s="18" t="inlineStr">
        <is>
          <t xml:space="preserve">Монтаж лотка электротехнического / перфорированного, неперфорированного</t>
        </is>
      </c>
      <c r="D722" s="7" t="inlineStr">
        <is>
          <t xml:space="preserve">4.1
С учетом дополнительных комплектующих.СМР предусматривает дополнительные комплектующие</t>
        </is>
      </c>
      <c r="E722" s="7" t="inlineStr">
        <is>
          <t xml:space="preserve"/>
        </is>
      </c>
      <c r="F722" s="7" t="inlineStr">
        <is>
          <t xml:space="preserve">ПОГ М</t>
        </is>
      </c>
      <c r="G722" s="7" t="inlineStr">
        <is>
          <t xml:space="preserve">1</t>
        </is>
      </c>
      <c r="H722" s="8" t="n">
        <v>700</v>
      </c>
      <c r="I722" s="19" t="n" hidden="false">
        <f>ROUND((L723+L724)/H722,2)</f>
        <v>1087.1</v>
      </c>
      <c r="J722" s="20" t="n" hidden="false">
        <v>2800</v>
      </c>
      <c r="K722" s="19" t="n" hidden="false">
        <f>I722+J722</f>
        <v>3887.1</v>
      </c>
      <c r="L722" s="19" t="n" hidden="false">
        <f>ROUND(H722*I722,2)</f>
        <v>760970</v>
      </c>
      <c r="M722" s="19" t="n" hidden="false">
        <f>ROUND(H722*J722,2)</f>
        <v>1960000</v>
      </c>
      <c r="N722" s="19" t="n" hidden="false">
        <f>L722+M722</f>
        <v>2720970</v>
      </c>
    </row>
    <row r="723" customFormat="false" hidden="false" outlineLevel="0" collapsed="false">
      <c r="A723" s="18" t="inlineStr">
        <is>
          <t xml:space="preserve">1.1.1.2.1.1.3.28.1</t>
        </is>
      </c>
      <c r="B723" s="18" t="inlineStr">
        <is>
          <t xml:space="preserve"/>
        </is>
      </c>
      <c r="C723" s="22" t="inlineStr">
        <is>
          <t xml:space="preserve">Лоток электротехнический перфорированный осн.400мм H=80мм</t>
        </is>
      </c>
      <c r="D723" s="7" t="inlineStr">
        <is>
          <t xml:space="preserve">Без учета дополнительных комплектующих
ДКС,Ostec</t>
        </is>
      </c>
      <c r="E723" s="7" t="inlineStr">
        <is>
          <t xml:space="preserve"/>
        </is>
      </c>
      <c r="F723" s="7" t="inlineStr">
        <is>
          <t xml:space="preserve">М</t>
        </is>
      </c>
      <c r="G723" s="7" t="inlineStr">
        <is>
          <t xml:space="preserve">1</t>
        </is>
      </c>
      <c r="H723" s="8" t="n">
        <v>700</v>
      </c>
      <c r="I723" s="23" t="n" hidden="false">
        <v>831.78</v>
      </c>
      <c r="J723" s="19" t="n" hidden="false">
        <v/>
      </c>
      <c r="K723" s="19" t="n" hidden="false">
        <f>I723+J723</f>
        <v>831.78</v>
      </c>
      <c r="L723" s="19" t="n" hidden="false">
        <f>ROUND(H723*I723,2)</f>
        <v>582246</v>
      </c>
      <c r="M723" s="19" t="n" hidden="false">
        <v/>
      </c>
      <c r="N723" s="19" t="n" hidden="false">
        <f>L723+M723</f>
        <v>582246</v>
      </c>
    </row>
    <row r="724" customFormat="false" hidden="false" outlineLevel="0" collapsed="false">
      <c r="A724" s="18" t="inlineStr">
        <is>
          <t xml:space="preserve">1.1.1.2.1.1.3.28.2</t>
        </is>
      </c>
      <c r="B724" s="18" t="inlineStr">
        <is>
          <t xml:space="preserve"/>
        </is>
      </c>
      <c r="C724" s="22" t="inlineStr">
        <is>
          <t xml:space="preserve">Крышка на лоток осн.400мм</t>
        </is>
      </c>
      <c r="D724" s="7" t="inlineStr">
        <is>
          <t xml:space="preserve">Без учета дополнительных комплектующих
ДКС,Ostec</t>
        </is>
      </c>
      <c r="E724" s="7" t="inlineStr">
        <is>
          <t xml:space="preserve"/>
        </is>
      </c>
      <c r="F724" s="7" t="inlineStr">
        <is>
          <t xml:space="preserve">М</t>
        </is>
      </c>
      <c r="G724" s="7" t="inlineStr">
        <is>
          <t xml:space="preserve">1</t>
        </is>
      </c>
      <c r="H724" s="8" t="n">
        <v>700</v>
      </c>
      <c r="I724" s="23" t="n" hidden="false">
        <v>255.32</v>
      </c>
      <c r="J724" s="19" t="n" hidden="false">
        <v/>
      </c>
      <c r="K724" s="19" t="n" hidden="false">
        <f>I724+J724</f>
        <v>255.32</v>
      </c>
      <c r="L724" s="19" t="n" hidden="false">
        <f>ROUND(H724*I724,2)</f>
        <v>178724</v>
      </c>
      <c r="M724" s="19" t="n" hidden="false">
        <v/>
      </c>
      <c r="N724" s="19" t="n" hidden="false">
        <f>L724+M724</f>
        <v>178724</v>
      </c>
    </row>
    <row r="725" customFormat="false" hidden="false" outlineLevel="0" collapsed="false">
      <c r="A725" s="18" t="inlineStr">
        <is>
          <t xml:space="preserve">1.1.1.2.1.1.3.29</t>
        </is>
      </c>
      <c r="B725" s="18" t="inlineStr">
        <is>
          <t xml:space="preserve"/>
        </is>
      </c>
      <c r="C725" s="18" t="inlineStr">
        <is>
          <t xml:space="preserve">Монтаж лотка электротехнического / перфорированного, неперфорированного</t>
        </is>
      </c>
      <c r="D725" s="7" t="inlineStr">
        <is>
          <t xml:space="preserve">4.2
С учетом дополнительных комплектующих.СМР предусматривает дополнительные комплектующие</t>
        </is>
      </c>
      <c r="E725" s="7" t="inlineStr">
        <is>
          <t xml:space="preserve"/>
        </is>
      </c>
      <c r="F725" s="7" t="inlineStr">
        <is>
          <t xml:space="preserve">ПОГ М</t>
        </is>
      </c>
      <c r="G725" s="7" t="inlineStr">
        <is>
          <t xml:space="preserve">1</t>
        </is>
      </c>
      <c r="H725" s="8" t="n">
        <v>950</v>
      </c>
      <c r="I725" s="19" t="n" hidden="false">
        <f>ROUND((L726+L727)/H725,2)</f>
        <v>1087.1</v>
      </c>
      <c r="J725" s="20" t="n" hidden="false">
        <v>2800</v>
      </c>
      <c r="K725" s="19" t="n" hidden="false">
        <f>I725+J725</f>
        <v>3887.1</v>
      </c>
      <c r="L725" s="19" t="n" hidden="false">
        <f>ROUND(H725*I725,2)</f>
        <v>1032745</v>
      </c>
      <c r="M725" s="19" t="n" hidden="false">
        <f>ROUND(H725*J725,2)</f>
        <v>2660000</v>
      </c>
      <c r="N725" s="19" t="n" hidden="false">
        <f>L725+M725</f>
        <v>3692745</v>
      </c>
    </row>
    <row r="726" customFormat="false" hidden="false" outlineLevel="0" collapsed="false">
      <c r="A726" s="18" t="inlineStr">
        <is>
          <t xml:space="preserve">1.1.1.2.1.1.3.29.1</t>
        </is>
      </c>
      <c r="B726" s="18" t="inlineStr">
        <is>
          <t xml:space="preserve"/>
        </is>
      </c>
      <c r="C726" s="22" t="inlineStr">
        <is>
          <t xml:space="preserve">Крышка на лоток осн.400мм</t>
        </is>
      </c>
      <c r="D726" s="7" t="inlineStr">
        <is>
          <t xml:space="preserve">Без учета дополнительных комплектующих
ДКС,Ostec</t>
        </is>
      </c>
      <c r="E726" s="7" t="inlineStr">
        <is>
          <t xml:space="preserve"/>
        </is>
      </c>
      <c r="F726" s="7" t="inlineStr">
        <is>
          <t xml:space="preserve">М</t>
        </is>
      </c>
      <c r="G726" s="7" t="inlineStr">
        <is>
          <t xml:space="preserve">1</t>
        </is>
      </c>
      <c r="H726" s="8" t="n">
        <v>950</v>
      </c>
      <c r="I726" s="23" t="n" hidden="false">
        <v>255.32</v>
      </c>
      <c r="J726" s="19" t="n" hidden="false">
        <v/>
      </c>
      <c r="K726" s="19" t="n" hidden="false">
        <f>I726+J726</f>
        <v>255.32</v>
      </c>
      <c r="L726" s="19" t="n" hidden="false">
        <f>ROUND(H726*I726,2)</f>
        <v>242554</v>
      </c>
      <c r="M726" s="19" t="n" hidden="false">
        <v/>
      </c>
      <c r="N726" s="19" t="n" hidden="false">
        <f>L726+M726</f>
        <v>242554</v>
      </c>
    </row>
    <row r="727" customFormat="false" hidden="false" outlineLevel="0" collapsed="false">
      <c r="A727" s="18" t="inlineStr">
        <is>
          <t xml:space="preserve">1.1.1.2.1.1.3.29.2</t>
        </is>
      </c>
      <c r="B727" s="18" t="inlineStr">
        <is>
          <t xml:space="preserve"/>
        </is>
      </c>
      <c r="C727" s="22" t="inlineStr">
        <is>
          <t xml:space="preserve">Лоток электротехнический перфорированный осн.400мм H=80мм</t>
        </is>
      </c>
      <c r="D727" s="7" t="inlineStr">
        <is>
          <t xml:space="preserve">Без учета дополнительных комплектующих
ДКС,Ostec</t>
        </is>
      </c>
      <c r="E727" s="7" t="inlineStr">
        <is>
          <t xml:space="preserve"/>
        </is>
      </c>
      <c r="F727" s="7" t="inlineStr">
        <is>
          <t xml:space="preserve">М</t>
        </is>
      </c>
      <c r="G727" s="7" t="inlineStr">
        <is>
          <t xml:space="preserve">1</t>
        </is>
      </c>
      <c r="H727" s="8" t="n">
        <v>950</v>
      </c>
      <c r="I727" s="23" t="n" hidden="false">
        <v>831.78</v>
      </c>
      <c r="J727" s="19" t="n" hidden="false">
        <v/>
      </c>
      <c r="K727" s="19" t="n" hidden="false">
        <f>I727+J727</f>
        <v>831.78</v>
      </c>
      <c r="L727" s="19" t="n" hidden="false">
        <f>ROUND(H727*I727,2)</f>
        <v>790191</v>
      </c>
      <c r="M727" s="19" t="n" hidden="false">
        <v/>
      </c>
      <c r="N727" s="19" t="n" hidden="false">
        <f>L727+M727</f>
        <v>790191</v>
      </c>
    </row>
    <row r="728" customFormat="false" hidden="false" outlineLevel="0" collapsed="false">
      <c r="A728" s="18" t="inlineStr">
        <is>
          <t xml:space="preserve">1.1.1.2.1.1.3.30</t>
        </is>
      </c>
      <c r="B728" s="18" t="inlineStr">
        <is>
          <t xml:space="preserve"/>
        </is>
      </c>
      <c r="C728" s="18" t="inlineStr">
        <is>
          <t xml:space="preserve">Монтаж лотка электротехнического / лестничного</t>
        </is>
      </c>
      <c r="D728" s="7" t="inlineStr">
        <is>
          <t xml:space="preserve">4.1
С учетом дополнительных комплектующих.СМР предусматривает дополнительные комплектующие</t>
        </is>
      </c>
      <c r="E728" s="7" t="inlineStr">
        <is>
          <t xml:space="preserve"/>
        </is>
      </c>
      <c r="F728" s="7" t="inlineStr">
        <is>
          <t xml:space="preserve">ПОГ М</t>
        </is>
      </c>
      <c r="G728" s="7" t="inlineStr">
        <is>
          <t xml:space="preserve">1</t>
        </is>
      </c>
      <c r="H728" s="8" t="n">
        <v>150</v>
      </c>
      <c r="I728" s="19" t="n" hidden="false">
        <f>ROUND((L729)/H728,2)</f>
        <v>831.78</v>
      </c>
      <c r="J728" s="20" t="n" hidden="false">
        <v>2800</v>
      </c>
      <c r="K728" s="19" t="n" hidden="false">
        <f>I728+J728</f>
        <v>3631.78</v>
      </c>
      <c r="L728" s="19" t="n" hidden="false">
        <f>ROUND(H728*I728,2)</f>
        <v>124767</v>
      </c>
      <c r="M728" s="19" t="n" hidden="false">
        <f>ROUND(H728*J728,2)</f>
        <v>420000</v>
      </c>
      <c r="N728" s="19" t="n" hidden="false">
        <f>L728+M728</f>
        <v>544767</v>
      </c>
    </row>
    <row r="729" customFormat="false" hidden="false" outlineLevel="0" collapsed="false">
      <c r="A729" s="18" t="inlineStr">
        <is>
          <t xml:space="preserve">1.1.1.2.1.1.3.30.1</t>
        </is>
      </c>
      <c r="B729" s="18" t="inlineStr">
        <is>
          <t xml:space="preserve"/>
        </is>
      </c>
      <c r="C729" s="22" t="inlineStr">
        <is>
          <t xml:space="preserve">Лоток электротехнический лестничный осн.400мм H=80мм</t>
        </is>
      </c>
      <c r="D729" s="7" t="inlineStr">
        <is>
          <t xml:space="preserve">Без учета дополнительных комплектующих
ДКС,Ostec</t>
        </is>
      </c>
      <c r="E729" s="7" t="inlineStr">
        <is>
          <t xml:space="preserve"/>
        </is>
      </c>
      <c r="F729" s="7" t="inlineStr">
        <is>
          <t xml:space="preserve">М</t>
        </is>
      </c>
      <c r="G729" s="7" t="inlineStr">
        <is>
          <t xml:space="preserve">1</t>
        </is>
      </c>
      <c r="H729" s="8" t="n">
        <v>150</v>
      </c>
      <c r="I729" s="23" t="n" hidden="false">
        <v>831.78</v>
      </c>
      <c r="J729" s="19" t="n" hidden="false">
        <v/>
      </c>
      <c r="K729" s="19" t="n" hidden="false">
        <f>I729+J729</f>
        <v>831.78</v>
      </c>
      <c r="L729" s="19" t="n" hidden="false">
        <f>ROUND(H729*I729,2)</f>
        <v>124767</v>
      </c>
      <c r="M729" s="19" t="n" hidden="false">
        <v/>
      </c>
      <c r="N729" s="19" t="n" hidden="false">
        <f>L729+M729</f>
        <v>124767</v>
      </c>
    </row>
    <row r="730" customFormat="false" hidden="false" outlineLevel="0" collapsed="false">
      <c r="A730" s="18" t="inlineStr">
        <is>
          <t xml:space="preserve">1.1.1.2.1.1.3.31</t>
        </is>
      </c>
      <c r="B730" s="18" t="inlineStr">
        <is>
          <t xml:space="preserve"/>
        </is>
      </c>
      <c r="C730" s="18" t="inlineStr">
        <is>
          <t xml:space="preserve">Монтаж лотка электротехнического / лестничного</t>
        </is>
      </c>
      <c r="D730" s="7" t="inlineStr">
        <is>
          <t xml:space="preserve">4.2
С учетом дополнительных комплектующих.СМР предусматривает дополнительные комплектующие</t>
        </is>
      </c>
      <c r="E730" s="7" t="inlineStr">
        <is>
          <t xml:space="preserve"/>
        </is>
      </c>
      <c r="F730" s="7" t="inlineStr">
        <is>
          <t xml:space="preserve">ПОГ М</t>
        </is>
      </c>
      <c r="G730" s="7" t="inlineStr">
        <is>
          <t xml:space="preserve">1</t>
        </is>
      </c>
      <c r="H730" s="8" t="n">
        <v>150</v>
      </c>
      <c r="I730" s="19" t="n" hidden="false">
        <f>ROUND((L731)/H730,2)</f>
        <v>821</v>
      </c>
      <c r="J730" s="20" t="n" hidden="false">
        <v>2800</v>
      </c>
      <c r="K730" s="19" t="n" hidden="false">
        <f>I730+J730</f>
        <v>3621</v>
      </c>
      <c r="L730" s="19" t="n" hidden="false">
        <f>ROUND(H730*I730,2)</f>
        <v>123150</v>
      </c>
      <c r="M730" s="19" t="n" hidden="false">
        <f>ROUND(H730*J730,2)</f>
        <v>420000</v>
      </c>
      <c r="N730" s="19" t="n" hidden="false">
        <f>L730+M730</f>
        <v>543150</v>
      </c>
    </row>
    <row r="731" customFormat="false" hidden="false" outlineLevel="0" collapsed="false">
      <c r="A731" s="18" t="inlineStr">
        <is>
          <t xml:space="preserve">1.1.1.2.1.1.3.31.1</t>
        </is>
      </c>
      <c r="B731" s="18" t="inlineStr">
        <is>
          <t xml:space="preserve"/>
        </is>
      </c>
      <c r="C731" s="22" t="inlineStr">
        <is>
          <t xml:space="preserve">Лоток электротехнический лестничный осн.400мм H=80мм</t>
        </is>
      </c>
      <c r="D731" s="7" t="inlineStr">
        <is>
          <t xml:space="preserve">Без учета дополнительных комплектующих
ДКС,Ostec</t>
        </is>
      </c>
      <c r="E731" s="7" t="inlineStr">
        <is>
          <t xml:space="preserve"/>
        </is>
      </c>
      <c r="F731" s="7" t="inlineStr">
        <is>
          <t xml:space="preserve">М</t>
        </is>
      </c>
      <c r="G731" s="7" t="inlineStr">
        <is>
          <t xml:space="preserve">1</t>
        </is>
      </c>
      <c r="H731" s="8" t="n">
        <v>150</v>
      </c>
      <c r="I731" s="23" t="n" hidden="false">
        <v>821</v>
      </c>
      <c r="J731" s="19" t="n" hidden="false">
        <v/>
      </c>
      <c r="K731" s="19" t="n" hidden="false">
        <f>I731+J731</f>
        <v>821</v>
      </c>
      <c r="L731" s="19" t="n" hidden="false">
        <f>ROUND(H731*I731,2)</f>
        <v>123150</v>
      </c>
      <c r="M731" s="19" t="n" hidden="false">
        <v/>
      </c>
      <c r="N731" s="19" t="n" hidden="false">
        <f>L731+M731</f>
        <v>123150</v>
      </c>
    </row>
    <row r="732" customFormat="false" hidden="false" outlineLevel="0" collapsed="false">
      <c r="A732" s="14" t="inlineStr">
        <is>
          <t xml:space="preserve">1.1.1.2.1.1.4</t>
        </is>
      </c>
      <c r="B732" s="14" t="inlineStr">
        <is>
          <t xml:space="preserve"/>
        </is>
      </c>
      <c r="C732" s="14" t="inlineStr">
        <is>
          <t xml:space="preserve">Монтаж электроустановочных изделий</t>
        </is>
      </c>
      <c r="D732" s="6" t="inlineStr">
        <is>
          <t xml:space="preserve"/>
        </is>
      </c>
      <c r="E732" s="6" t="inlineStr">
        <is>
          <t xml:space="preserve"/>
        </is>
      </c>
      <c r="F732" s="6" t="inlineStr">
        <is>
          <t xml:space="preserve"/>
        </is>
      </c>
      <c r="G732" s="6" t="inlineStr">
        <is>
          <t xml:space="preserve"/>
        </is>
      </c>
      <c r="H732" s="15" t="n">
        <v/>
      </c>
      <c r="I732" s="16" t="n" hidden="false">
        <v/>
      </c>
      <c r="J732" s="16" t="n" hidden="false">
        <v/>
      </c>
      <c r="K732" s="16" t="n" hidden="false">
        <v/>
      </c>
      <c r="L732" s="16" t="n" hidden="false">
        <f>L733+L742+L746+L750+L752+L754</f>
        <v>151726.88</v>
      </c>
      <c r="M732" s="16" t="n" hidden="false">
        <f>M733+M742+M746+M750+M752+M754</f>
        <v>727960</v>
      </c>
      <c r="N732" s="16" t="n" hidden="false">
        <f>N733+N742+N746+N750+N752+N754</f>
        <v>879686.88</v>
      </c>
    </row>
    <row r="733" customFormat="false" hidden="false" outlineLevel="0" collapsed="false">
      <c r="A733" s="18" t="inlineStr">
        <is>
          <t xml:space="preserve">1.1.1.2.1.1.4.1</t>
        </is>
      </c>
      <c r="B733" s="18" t="inlineStr">
        <is>
          <t xml:space="preserve"/>
        </is>
      </c>
      <c r="C733" s="18" t="inlineStr">
        <is>
          <t xml:space="preserve">Монтаж электрических оконечных устройств / выключатель, переключатель</t>
        </is>
      </c>
      <c r="D733" s="7" t="inlineStr">
        <is>
          <t xml:space="preserve"/>
        </is>
      </c>
      <c r="E733" s="7" t="inlineStr">
        <is>
          <t xml:space="preserve">Выгружается из БО по объектам BIM-КЦ</t>
        </is>
      </c>
      <c r="F733" s="7" t="inlineStr">
        <is>
          <t xml:space="preserve">ШТ</t>
        </is>
      </c>
      <c r="G733" s="7" t="inlineStr">
        <is>
          <t xml:space="preserve">1</t>
        </is>
      </c>
      <c r="H733" s="8" t="n">
        <v>188</v>
      </c>
      <c r="I733" s="19" t="n" hidden="false">
        <f>ROUND((L734+L735+L736+L737+L738+L739+L740+L741)/H733,2)</f>
        <v>174.61</v>
      </c>
      <c r="J733" s="20" t="n" hidden="false">
        <v>950</v>
      </c>
      <c r="K733" s="19" t="n" hidden="false">
        <f>I733+J733</f>
        <v>1124.61</v>
      </c>
      <c r="L733" s="19" t="n" hidden="false">
        <f>ROUND(H733*I733,2)</f>
        <v>32826.68</v>
      </c>
      <c r="M733" s="19" t="n" hidden="false">
        <f>ROUND(H733*J733,2)</f>
        <v>178600</v>
      </c>
      <c r="N733" s="19" t="n" hidden="false">
        <f>L733+M733</f>
        <v>211426.68</v>
      </c>
    </row>
    <row r="734" customFormat="false" hidden="false" outlineLevel="0" collapsed="false">
      <c r="A734" s="18" t="inlineStr">
        <is>
          <t xml:space="preserve">1.1.1.2.1.1.4.1.1</t>
        </is>
      </c>
      <c r="B734" s="18" t="inlineStr">
        <is>
          <t xml:space="preserve"/>
        </is>
      </c>
      <c r="C734" s="22" t="inlineStr">
        <is>
          <t xml:space="preserve">Переключатель Одноклавишный 10А 250В IP20 Белый</t>
        </is>
      </c>
      <c r="D734" s="7" t="inlineStr">
        <is>
          <t xml:space="preserve">Переключатель проходной одноклавишный открытой установки, 10А, 250В, IP20 белый</t>
        </is>
      </c>
      <c r="E734" s="7" t="inlineStr">
        <is>
          <t xml:space="preserve"/>
        </is>
      </c>
      <c r="F734" s="7" t="inlineStr">
        <is>
          <t xml:space="preserve">ШТ</t>
        </is>
      </c>
      <c r="G734" s="7" t="inlineStr">
        <is>
          <t xml:space="preserve">1</t>
        </is>
      </c>
      <c r="H734" s="8" t="n">
        <v>8</v>
      </c>
      <c r="I734" s="20" t="n" hidden="false">
        <v>170</v>
      </c>
      <c r="J734" s="19" t="n" hidden="false">
        <v/>
      </c>
      <c r="K734" s="19" t="n" hidden="false">
        <f>I734+J734</f>
        <v>170</v>
      </c>
      <c r="L734" s="19" t="n" hidden="false">
        <f>ROUND(H734*I734,2)</f>
        <v>1360</v>
      </c>
      <c r="M734" s="19" t="n" hidden="false">
        <v/>
      </c>
      <c r="N734" s="19" t="n" hidden="false">
        <f>L734+M734</f>
        <v>1360</v>
      </c>
    </row>
    <row r="735" customFormat="false" hidden="false" outlineLevel="0" collapsed="false">
      <c r="A735" s="18" t="inlineStr">
        <is>
          <t xml:space="preserve">1.1.1.2.1.1.4.1.2</t>
        </is>
      </c>
      <c r="B735" s="18" t="inlineStr">
        <is>
          <t xml:space="preserve"/>
        </is>
      </c>
      <c r="C735" s="22" t="inlineStr">
        <is>
          <t xml:space="preserve">Рамка Schneider Electric Glossa_ / белый / 1 пост / GSL000101</t>
        </is>
      </c>
      <c r="D735" s="7" t="inlineStr">
        <is>
          <t xml:space="preserve"/>
        </is>
      </c>
      <c r="E735" s="7" t="inlineStr">
        <is>
          <t xml:space="preserve"/>
        </is>
      </c>
      <c r="F735" s="7" t="inlineStr">
        <is>
          <t xml:space="preserve">ШТ</t>
        </is>
      </c>
      <c r="G735" s="7" t="inlineStr">
        <is>
          <t xml:space="preserve">1</t>
        </is>
      </c>
      <c r="H735" s="8" t="n">
        <v>170</v>
      </c>
      <c r="I735" s="23" t="n" hidden="false">
        <v>10.66</v>
      </c>
      <c r="J735" s="19" t="n" hidden="false">
        <v/>
      </c>
      <c r="K735" s="19" t="n" hidden="false">
        <f>I735+J735</f>
        <v>10.66</v>
      </c>
      <c r="L735" s="19" t="n" hidden="false">
        <f>ROUND(H735*I735,2)</f>
        <v>1812.2</v>
      </c>
      <c r="M735" s="19" t="n" hidden="false">
        <v/>
      </c>
      <c r="N735" s="19" t="n" hidden="false">
        <f>L735+M735</f>
        <v>1812.2</v>
      </c>
    </row>
    <row r="736" customFormat="false" hidden="false" outlineLevel="0" collapsed="false">
      <c r="A736" s="18" t="inlineStr">
        <is>
          <t xml:space="preserve">1.1.1.2.1.1.4.1.3</t>
        </is>
      </c>
      <c r="B736" s="18" t="inlineStr">
        <is>
          <t xml:space="preserve"/>
        </is>
      </c>
      <c r="C736" s="22" t="inlineStr">
        <is>
          <t xml:space="preserve">Переключатель_ / проходной/одноклавишный/открытой установки / 10А, 220В, IP20</t>
        </is>
      </c>
      <c r="D736" s="7" t="inlineStr">
        <is>
          <t xml:space="preserve">Переключатель проходной одноклавишный скрытой установки, 10А, 250В, IP20 белый</t>
        </is>
      </c>
      <c r="E736" s="7" t="inlineStr">
        <is>
          <t xml:space="preserve"/>
        </is>
      </c>
      <c r="F736" s="7" t="inlineStr">
        <is>
          <t xml:space="preserve">ШТ</t>
        </is>
      </c>
      <c r="G736" s="7" t="inlineStr">
        <is>
          <t xml:space="preserve">1</t>
        </is>
      </c>
      <c r="H736" s="8" t="n">
        <v>50</v>
      </c>
      <c r="I736" s="20" t="n" hidden="false">
        <v>277</v>
      </c>
      <c r="J736" s="19" t="n" hidden="false">
        <v/>
      </c>
      <c r="K736" s="19" t="n" hidden="false">
        <f>I736+J736</f>
        <v>277</v>
      </c>
      <c r="L736" s="19" t="n" hidden="false">
        <f>ROUND(H736*I736,2)</f>
        <v>13850</v>
      </c>
      <c r="M736" s="19" t="n" hidden="false">
        <v/>
      </c>
      <c r="N736" s="19" t="n" hidden="false">
        <f>L736+M736</f>
        <v>13850</v>
      </c>
    </row>
    <row r="737" customFormat="false" hidden="false" outlineLevel="0" collapsed="false">
      <c r="A737" s="18" t="inlineStr">
        <is>
          <t xml:space="preserve">1.1.1.2.1.1.4.1.4</t>
        </is>
      </c>
      <c r="B737" s="18" t="inlineStr">
        <is>
          <t xml:space="preserve"/>
        </is>
      </c>
      <c r="C737" s="22" t="inlineStr">
        <is>
          <t xml:space="preserve">Выключатель_ / марку и артикул указать в примечании</t>
        </is>
      </c>
      <c r="D737" s="7" t="inlineStr">
        <is>
          <t xml:space="preserve">Выключатель одноклавишный, одинарный, 250В, 16А, IP44,открытый монтаж</t>
        </is>
      </c>
      <c r="E737" s="7" t="inlineStr">
        <is>
          <t xml:space="preserve"/>
        </is>
      </c>
      <c r="F737" s="7" t="inlineStr">
        <is>
          <t xml:space="preserve">ШТ</t>
        </is>
      </c>
      <c r="G737" s="7" t="inlineStr">
        <is>
          <t xml:space="preserve">1</t>
        </is>
      </c>
      <c r="H737" s="8" t="n">
        <v>10</v>
      </c>
      <c r="I737" s="20" t="n" hidden="false">
        <v>190</v>
      </c>
      <c r="J737" s="19" t="n" hidden="false">
        <v/>
      </c>
      <c r="K737" s="19" t="n" hidden="false">
        <f>I737+J737</f>
        <v>190</v>
      </c>
      <c r="L737" s="19" t="n" hidden="false">
        <f>ROUND(H737*I737,2)</f>
        <v>1900</v>
      </c>
      <c r="M737" s="19" t="n" hidden="false">
        <v/>
      </c>
      <c r="N737" s="19" t="n" hidden="false">
        <f>L737+M737</f>
        <v>1900</v>
      </c>
    </row>
    <row r="738" customFormat="false" hidden="false" outlineLevel="0" collapsed="false">
      <c r="A738" s="18" t="inlineStr">
        <is>
          <t xml:space="preserve">1.1.1.2.1.1.4.1.5</t>
        </is>
      </c>
      <c r="B738" s="18" t="inlineStr">
        <is>
          <t xml:space="preserve"/>
        </is>
      </c>
      <c r="C738" s="22" t="inlineStr">
        <is>
          <t xml:space="preserve">Выключатель Одноклавишный Открытый 16А 220...250В IP44 Белый</t>
        </is>
      </c>
      <c r="D738" s="7" t="inlineStr">
        <is>
          <t xml:space="preserve">Выключатель одноклавишный, одинарный, 250В, 16А, IP44, скрытый монтаж</t>
        </is>
      </c>
      <c r="E738" s="7" t="inlineStr">
        <is>
          <t xml:space="preserve"/>
        </is>
      </c>
      <c r="F738" s="7" t="inlineStr">
        <is>
          <t xml:space="preserve">ШТ</t>
        </is>
      </c>
      <c r="G738" s="7" t="inlineStr">
        <is>
          <t xml:space="preserve">1</t>
        </is>
      </c>
      <c r="H738" s="8" t="n">
        <v>12</v>
      </c>
      <c r="I738" s="23" t="n" hidden="false">
        <v>133.56</v>
      </c>
      <c r="J738" s="19" t="n" hidden="false">
        <v/>
      </c>
      <c r="K738" s="19" t="n" hidden="false">
        <f>I738+J738</f>
        <v>133.56</v>
      </c>
      <c r="L738" s="19" t="n" hidden="false">
        <f>ROUND(H738*I738,2)</f>
        <v>1602.72</v>
      </c>
      <c r="M738" s="19" t="n" hidden="false">
        <v/>
      </c>
      <c r="N738" s="19" t="n" hidden="false">
        <f>L738+M738</f>
        <v>1602.72</v>
      </c>
    </row>
    <row r="739" customFormat="false" hidden="false" outlineLevel="0" collapsed="false">
      <c r="A739" s="18" t="inlineStr">
        <is>
          <t xml:space="preserve">1.1.1.2.1.1.4.1.6</t>
        </is>
      </c>
      <c r="B739" s="18" t="inlineStr">
        <is>
          <t xml:space="preserve"/>
        </is>
      </c>
      <c r="C739" s="22" t="inlineStr">
        <is>
          <t xml:space="preserve">Выключатель Трехклавишный Скрытый 10А 220...250В IP20 Белый</t>
        </is>
      </c>
      <c r="D739" s="7" t="inlineStr">
        <is>
          <t xml:space="preserve"/>
        </is>
      </c>
      <c r="E739" s="7" t="inlineStr">
        <is>
          <t xml:space="preserve"/>
        </is>
      </c>
      <c r="F739" s="7" t="inlineStr">
        <is>
          <t xml:space="preserve">ШТ</t>
        </is>
      </c>
      <c r="G739" s="7" t="inlineStr">
        <is>
          <t xml:space="preserve">1</t>
        </is>
      </c>
      <c r="H739" s="8" t="n">
        <v>3</v>
      </c>
      <c r="I739" s="23" t="n" hidden="false">
        <v>153.46</v>
      </c>
      <c r="J739" s="19" t="n" hidden="false">
        <v/>
      </c>
      <c r="K739" s="19" t="n" hidden="false">
        <f>I739+J739</f>
        <v>153.46</v>
      </c>
      <c r="L739" s="19" t="n" hidden="false">
        <f>ROUND(H739*I739,2)</f>
        <v>460.38</v>
      </c>
      <c r="M739" s="19" t="n" hidden="false">
        <v/>
      </c>
      <c r="N739" s="19" t="n" hidden="false">
        <f>L739+M739</f>
        <v>460.38</v>
      </c>
    </row>
    <row r="740" customFormat="false" hidden="false" outlineLevel="0" collapsed="false">
      <c r="A740" s="18" t="inlineStr">
        <is>
          <t xml:space="preserve">1.1.1.2.1.1.4.1.7</t>
        </is>
      </c>
      <c r="B740" s="18" t="inlineStr">
        <is>
          <t xml:space="preserve"/>
        </is>
      </c>
      <c r="C740" s="22" t="inlineStr">
        <is>
          <t xml:space="preserve">Выключатель Одноклавишный Скрытый 10А 220...250В IP20 Белый</t>
        </is>
      </c>
      <c r="D740" s="7" t="inlineStr">
        <is>
          <t xml:space="preserve"/>
        </is>
      </c>
      <c r="E740" s="7" t="inlineStr">
        <is>
          <t xml:space="preserve"/>
        </is>
      </c>
      <c r="F740" s="7" t="inlineStr">
        <is>
          <t xml:space="preserve">ШТ</t>
        </is>
      </c>
      <c r="G740" s="7" t="inlineStr">
        <is>
          <t xml:space="preserve">1</t>
        </is>
      </c>
      <c r="H740" s="8" t="n">
        <v>82</v>
      </c>
      <c r="I740" s="23" t="n" hidden="false">
        <v>81.86</v>
      </c>
      <c r="J740" s="19" t="n" hidden="false">
        <v/>
      </c>
      <c r="K740" s="19" t="n" hidden="false">
        <f>I740+J740</f>
        <v>81.86</v>
      </c>
      <c r="L740" s="19" t="n" hidden="false">
        <f>ROUND(H740*I740,2)</f>
        <v>6712.52</v>
      </c>
      <c r="M740" s="19" t="n" hidden="false">
        <v/>
      </c>
      <c r="N740" s="19" t="n" hidden="false">
        <f>L740+M740</f>
        <v>6712.52</v>
      </c>
    </row>
    <row r="741" customFormat="false" hidden="false" outlineLevel="0" collapsed="false">
      <c r="A741" s="18" t="inlineStr">
        <is>
          <t xml:space="preserve">1.1.1.2.1.1.4.1.8</t>
        </is>
      </c>
      <c r="B741" s="18" t="inlineStr">
        <is>
          <t xml:space="preserve"/>
        </is>
      </c>
      <c r="C741" s="22" t="inlineStr">
        <is>
          <t xml:space="preserve">Выключатель Двухклавишный Скрытый 10А 220...250В IP20 Белый</t>
        </is>
      </c>
      <c r="D741" s="7" t="inlineStr">
        <is>
          <t xml:space="preserve"/>
        </is>
      </c>
      <c r="E741" s="7" t="inlineStr">
        <is>
          <t xml:space="preserve"/>
        </is>
      </c>
      <c r="F741" s="7" t="inlineStr">
        <is>
          <t xml:space="preserve">ШТ</t>
        </is>
      </c>
      <c r="G741" s="7" t="inlineStr">
        <is>
          <t xml:space="preserve">1</t>
        </is>
      </c>
      <c r="H741" s="8" t="n">
        <v>23</v>
      </c>
      <c r="I741" s="20" t="n" hidden="false">
        <v>223</v>
      </c>
      <c r="J741" s="19" t="n" hidden="false">
        <v/>
      </c>
      <c r="K741" s="19" t="n" hidden="false">
        <f>I741+J741</f>
        <v>223</v>
      </c>
      <c r="L741" s="19" t="n" hidden="false">
        <f>ROUND(H741*I741,2)</f>
        <v>5129</v>
      </c>
      <c r="M741" s="19" t="n" hidden="false">
        <v/>
      </c>
      <c r="N741" s="19" t="n" hidden="false">
        <f>L741+M741</f>
        <v>5129</v>
      </c>
    </row>
    <row r="742" customFormat="false" hidden="false" outlineLevel="0" collapsed="false">
      <c r="A742" s="18" t="inlineStr">
        <is>
          <t xml:space="preserve">1.1.1.2.1.1.4.2</t>
        </is>
      </c>
      <c r="B742" s="18" t="inlineStr">
        <is>
          <t xml:space="preserve"/>
        </is>
      </c>
      <c r="C742" s="18" t="inlineStr">
        <is>
          <t xml:space="preserve">Монтаж электрических оконечных устройств / розетка</t>
        </is>
      </c>
      <c r="D742" s="7" t="inlineStr">
        <is>
          <t xml:space="preserve">4.1</t>
        </is>
      </c>
      <c r="E742" s="7" t="inlineStr">
        <is>
          <t xml:space="preserve">Выгружается из БО по объектам BIM-КЦ</t>
        </is>
      </c>
      <c r="F742" s="7" t="inlineStr">
        <is>
          <t xml:space="preserve">ШТ</t>
        </is>
      </c>
      <c r="G742" s="7" t="inlineStr">
        <is>
          <t xml:space="preserve">1</t>
        </is>
      </c>
      <c r="H742" s="8" t="n">
        <v>75</v>
      </c>
      <c r="I742" s="19" t="n" hidden="false">
        <f>ROUND((L743+L744+L745)/H742,2)</f>
        <v>371.25</v>
      </c>
      <c r="J742" s="20" t="n" hidden="false">
        <v>950</v>
      </c>
      <c r="K742" s="19" t="n" hidden="false">
        <f>I742+J742</f>
        <v>1321.25</v>
      </c>
      <c r="L742" s="19" t="n" hidden="false">
        <f>ROUND(H742*I742,2)</f>
        <v>27843.75</v>
      </c>
      <c r="M742" s="19" t="n" hidden="false">
        <f>ROUND(H742*J742,2)</f>
        <v>71250</v>
      </c>
      <c r="N742" s="19" t="n" hidden="false">
        <f>L742+M742</f>
        <v>99093.75</v>
      </c>
    </row>
    <row r="743" customFormat="false" hidden="false" outlineLevel="0" collapsed="false">
      <c r="A743" s="18" t="inlineStr">
        <is>
          <t xml:space="preserve">1.1.1.2.1.1.4.2.1</t>
        </is>
      </c>
      <c r="B743" s="18" t="inlineStr">
        <is>
          <t xml:space="preserve"/>
        </is>
      </c>
      <c r="C743" s="22" t="inlineStr">
        <is>
          <t xml:space="preserve">Розетка Открытая 1п 2P+PE 16А IP20 220...250В з/к з/ш Белый</t>
        </is>
      </c>
      <c r="D743" s="7" t="inlineStr">
        <is>
          <t xml:space="preserve">Розетка Скрытая 1п 2P+E 16А IP20 220...250В з/к з/ш
Белый EWR16-028-90</t>
        </is>
      </c>
      <c r="E743" s="7" t="inlineStr">
        <is>
          <t xml:space="preserve"/>
        </is>
      </c>
      <c r="F743" s="7" t="inlineStr">
        <is>
          <t xml:space="preserve">ШТ</t>
        </is>
      </c>
      <c r="G743" s="7" t="inlineStr">
        <is>
          <t xml:space="preserve">1</t>
        </is>
      </c>
      <c r="H743" s="8" t="n">
        <v>75</v>
      </c>
      <c r="I743" s="20" t="n" hidden="false">
        <v>361</v>
      </c>
      <c r="J743" s="19" t="n" hidden="false">
        <v/>
      </c>
      <c r="K743" s="19" t="n" hidden="false">
        <f>I743+J743</f>
        <v>361</v>
      </c>
      <c r="L743" s="19" t="n" hidden="false">
        <f>ROUND(H743*I743,2)</f>
        <v>27075</v>
      </c>
      <c r="M743" s="19" t="n" hidden="false">
        <v/>
      </c>
      <c r="N743" s="19" t="n" hidden="false">
        <f>L743+M743</f>
        <v>27075</v>
      </c>
    </row>
    <row r="744" customFormat="false" hidden="false" outlineLevel="0" collapsed="false">
      <c r="A744" s="18" t="inlineStr">
        <is>
          <t xml:space="preserve">1.1.1.2.1.1.4.2.2</t>
        </is>
      </c>
      <c r="B744" s="18" t="inlineStr">
        <is>
          <t xml:space="preserve"/>
        </is>
      </c>
      <c r="C744" s="22" t="inlineStr">
        <is>
          <t xml:space="preserve">Рамка Schneider Electric Glossa_ / белый / 2 поста / GSL000102</t>
        </is>
      </c>
      <c r="D744" s="7" t="inlineStr">
        <is>
          <t xml:space="preserve">EWM-G-302-10</t>
        </is>
      </c>
      <c r="E744" s="7" t="inlineStr">
        <is>
          <t xml:space="preserve"/>
        </is>
      </c>
      <c r="F744" s="7" t="inlineStr">
        <is>
          <t xml:space="preserve">ШТ</t>
        </is>
      </c>
      <c r="G744" s="7" t="inlineStr">
        <is>
          <t xml:space="preserve">1</t>
        </is>
      </c>
      <c r="H744" s="8" t="n">
        <v>7</v>
      </c>
      <c r="I744" s="23" t="n" hidden="false">
        <v>16.93</v>
      </c>
      <c r="J744" s="19" t="n" hidden="false">
        <v/>
      </c>
      <c r="K744" s="19" t="n" hidden="false">
        <f>I744+J744</f>
        <v>16.93</v>
      </c>
      <c r="L744" s="19" t="n" hidden="false">
        <f>ROUND(H744*I744,2)</f>
        <v>118.51</v>
      </c>
      <c r="M744" s="19" t="n" hidden="false">
        <v/>
      </c>
      <c r="N744" s="19" t="n" hidden="false">
        <f>L744+M744</f>
        <v>118.51</v>
      </c>
    </row>
    <row r="745" customFormat="false" hidden="false" outlineLevel="0" collapsed="false">
      <c r="A745" s="18" t="inlineStr">
        <is>
          <t xml:space="preserve">1.1.1.2.1.1.4.2.3</t>
        </is>
      </c>
      <c r="B745" s="18" t="inlineStr">
        <is>
          <t xml:space="preserve"/>
        </is>
      </c>
      <c r="C745" s="22" t="inlineStr">
        <is>
          <t xml:space="preserve">Рамка Schneider Electric Glossa_ / белый / 1 пост / GSL000101</t>
        </is>
      </c>
      <c r="D745" s="7" t="inlineStr">
        <is>
          <t xml:space="preserve">EWM-G-301-10</t>
        </is>
      </c>
      <c r="E745" s="7" t="inlineStr">
        <is>
          <t xml:space="preserve"/>
        </is>
      </c>
      <c r="F745" s="7" t="inlineStr">
        <is>
          <t xml:space="preserve">ШТ</t>
        </is>
      </c>
      <c r="G745" s="7" t="inlineStr">
        <is>
          <t xml:space="preserve">1</t>
        </is>
      </c>
      <c r="H745" s="8" t="n">
        <v>61</v>
      </c>
      <c r="I745" s="23" t="n" hidden="false">
        <v>10.66</v>
      </c>
      <c r="J745" s="19" t="n" hidden="false">
        <v/>
      </c>
      <c r="K745" s="19" t="n" hidden="false">
        <f>I745+J745</f>
        <v>10.66</v>
      </c>
      <c r="L745" s="19" t="n" hidden="false">
        <f>ROUND(H745*I745,2)</f>
        <v>650.26</v>
      </c>
      <c r="M745" s="19" t="n" hidden="false">
        <v/>
      </c>
      <c r="N745" s="19" t="n" hidden="false">
        <f>L745+M745</f>
        <v>650.26</v>
      </c>
    </row>
    <row r="746" customFormat="false" hidden="false" outlineLevel="0" collapsed="false">
      <c r="A746" s="18" t="inlineStr">
        <is>
          <t xml:space="preserve">1.1.1.2.1.1.4.3</t>
        </is>
      </c>
      <c r="B746" s="18" t="inlineStr">
        <is>
          <t xml:space="preserve"/>
        </is>
      </c>
      <c r="C746" s="18" t="inlineStr">
        <is>
          <t xml:space="preserve">Монтаж электрических оконечных устройств / розетка</t>
        </is>
      </c>
      <c r="D746" s="7" t="inlineStr">
        <is>
          <t xml:space="preserve">ЭМ 4.2</t>
        </is>
      </c>
      <c r="E746" s="7" t="inlineStr">
        <is>
          <t xml:space="preserve">Выгружается из БО по объектам BIM-КЦ</t>
        </is>
      </c>
      <c r="F746" s="7" t="inlineStr">
        <is>
          <t xml:space="preserve">ШТ</t>
        </is>
      </c>
      <c r="G746" s="7" t="inlineStr">
        <is>
          <t xml:space="preserve">1</t>
        </is>
      </c>
      <c r="H746" s="8" t="n">
        <v>211</v>
      </c>
      <c r="I746" s="19" t="n" hidden="false">
        <f>ROUND((L747+L748+L749)/H746,2)</f>
        <v>370.87</v>
      </c>
      <c r="J746" s="20" t="n" hidden="false">
        <v>950</v>
      </c>
      <c r="K746" s="19" t="n" hidden="false">
        <f>I746+J746</f>
        <v>1320.87</v>
      </c>
      <c r="L746" s="19" t="n" hidden="false">
        <f>ROUND(H746*I746,2)</f>
        <v>78253.57</v>
      </c>
      <c r="M746" s="19" t="n" hidden="false">
        <f>ROUND(H746*J746,2)</f>
        <v>200450</v>
      </c>
      <c r="N746" s="19" t="n" hidden="false">
        <f>L746+M746</f>
        <v>278703.57</v>
      </c>
    </row>
    <row r="747" customFormat="false" hidden="false" outlineLevel="0" collapsed="false">
      <c r="A747" s="18" t="inlineStr">
        <is>
          <t xml:space="preserve">1.1.1.2.1.1.4.3.1</t>
        </is>
      </c>
      <c r="B747" s="18" t="inlineStr">
        <is>
          <t xml:space="preserve"/>
        </is>
      </c>
      <c r="C747" s="22" t="inlineStr">
        <is>
          <t xml:space="preserve">Рамка Schneider Electric Glossa_ / белый / 2 поста / GSL000102</t>
        </is>
      </c>
      <c r="D747" s="7" t="inlineStr">
        <is>
          <t xml:space="preserve">EWM-G-302-10</t>
        </is>
      </c>
      <c r="E747" s="7" t="inlineStr">
        <is>
          <t xml:space="preserve"/>
        </is>
      </c>
      <c r="F747" s="7" t="inlineStr">
        <is>
          <t xml:space="preserve">ШТ</t>
        </is>
      </c>
      <c r="G747" s="7" t="inlineStr">
        <is>
          <t xml:space="preserve">1</t>
        </is>
      </c>
      <c r="H747" s="8" t="n">
        <v>38</v>
      </c>
      <c r="I747" s="23" t="n" hidden="false">
        <v>16.93</v>
      </c>
      <c r="J747" s="19" t="n" hidden="false">
        <v/>
      </c>
      <c r="K747" s="19" t="n" hidden="false">
        <f>I747+J747</f>
        <v>16.93</v>
      </c>
      <c r="L747" s="19" t="n" hidden="false">
        <f>ROUND(H747*I747,2)</f>
        <v>643.34</v>
      </c>
      <c r="M747" s="19" t="n" hidden="false">
        <v/>
      </c>
      <c r="N747" s="19" t="n" hidden="false">
        <f>L747+M747</f>
        <v>643.34</v>
      </c>
    </row>
    <row r="748" customFormat="false" hidden="false" outlineLevel="0" collapsed="false">
      <c r="A748" s="18" t="inlineStr">
        <is>
          <t xml:space="preserve">1.1.1.2.1.1.4.3.2</t>
        </is>
      </c>
      <c r="B748" s="18" t="inlineStr">
        <is>
          <t xml:space="preserve"/>
        </is>
      </c>
      <c r="C748" s="22" t="inlineStr">
        <is>
          <t xml:space="preserve">Рамка Schneider Electric Glossa_ / белый / 1 пост / GSL000101</t>
        </is>
      </c>
      <c r="D748" s="7" t="inlineStr">
        <is>
          <t xml:space="preserve">EWM-G-301-10</t>
        </is>
      </c>
      <c r="E748" s="7" t="inlineStr">
        <is>
          <t xml:space="preserve"/>
        </is>
      </c>
      <c r="F748" s="7" t="inlineStr">
        <is>
          <t xml:space="preserve">ШТ</t>
        </is>
      </c>
      <c r="G748" s="7" t="inlineStr">
        <is>
          <t xml:space="preserve">1</t>
        </is>
      </c>
      <c r="H748" s="8" t="n">
        <v>135</v>
      </c>
      <c r="I748" s="23" t="n" hidden="false">
        <v>10.66</v>
      </c>
      <c r="J748" s="19" t="n" hidden="false">
        <v/>
      </c>
      <c r="K748" s="19" t="n" hidden="false">
        <f>I748+J748</f>
        <v>10.66</v>
      </c>
      <c r="L748" s="19" t="n" hidden="false">
        <f>ROUND(H748*I748,2)</f>
        <v>1439.1</v>
      </c>
      <c r="M748" s="19" t="n" hidden="false">
        <v/>
      </c>
      <c r="N748" s="19" t="n" hidden="false">
        <f>L748+M748</f>
        <v>1439.1</v>
      </c>
    </row>
    <row r="749" customFormat="false" hidden="false" outlineLevel="0" collapsed="false">
      <c r="A749" s="18" t="inlineStr">
        <is>
          <t xml:space="preserve">1.1.1.2.1.1.4.3.3</t>
        </is>
      </c>
      <c r="B749" s="18" t="inlineStr">
        <is>
          <t xml:space="preserve"/>
        </is>
      </c>
      <c r="C749" s="22" t="inlineStr">
        <is>
          <t xml:space="preserve">Розетка Открытая 1п 2P+PE 16А IP20 220...250В з/к з/ш Белый</t>
        </is>
      </c>
      <c r="D749" s="7" t="inlineStr">
        <is>
          <t xml:space="preserve">Розетка Скрытая 1п 2P+E 16А IP20 220...250В з/к з/ш
Белый EWR16-028-90</t>
        </is>
      </c>
      <c r="E749" s="7" t="inlineStr">
        <is>
          <t xml:space="preserve"/>
        </is>
      </c>
      <c r="F749" s="7" t="inlineStr">
        <is>
          <t xml:space="preserve">ШТ</t>
        </is>
      </c>
      <c r="G749" s="7" t="inlineStr">
        <is>
          <t xml:space="preserve">1</t>
        </is>
      </c>
      <c r="H749" s="8" t="n">
        <v>211</v>
      </c>
      <c r="I749" s="20" t="n" hidden="false">
        <v>361</v>
      </c>
      <c r="J749" s="19" t="n" hidden="false">
        <v/>
      </c>
      <c r="K749" s="19" t="n" hidden="false">
        <f>I749+J749</f>
        <v>361</v>
      </c>
      <c r="L749" s="19" t="n" hidden="false">
        <f>ROUND(H749*I749,2)</f>
        <v>76171</v>
      </c>
      <c r="M749" s="19" t="n" hidden="false">
        <v/>
      </c>
      <c r="N749" s="19" t="n" hidden="false">
        <f>L749+M749</f>
        <v>76171</v>
      </c>
    </row>
    <row r="750" customFormat="false" hidden="false" outlineLevel="0" collapsed="false">
      <c r="A750" s="18" t="inlineStr">
        <is>
          <t xml:space="preserve">1.1.1.2.1.1.4.4</t>
        </is>
      </c>
      <c r="B750" s="18" t="inlineStr">
        <is>
          <t xml:space="preserve"/>
        </is>
      </c>
      <c r="C750" s="18" t="inlineStr">
        <is>
          <t xml:space="preserve">Монтаж коробки распределительной, распаячной</t>
        </is>
      </c>
      <c r="D750" s="7" t="inlineStr">
        <is>
          <t xml:space="preserve">ЭМ 4.1</t>
        </is>
      </c>
      <c r="E750" s="7" t="inlineStr">
        <is>
          <t xml:space="preserve">Выгружается из БО по объектам BIM-КЦ</t>
        </is>
      </c>
      <c r="F750" s="7" t="inlineStr">
        <is>
          <t xml:space="preserve">ШТ</t>
        </is>
      </c>
      <c r="G750" s="7" t="inlineStr">
        <is>
          <t xml:space="preserve">1</t>
        </is>
      </c>
      <c r="H750" s="8" t="n">
        <v>68</v>
      </c>
      <c r="I750" s="19" t="n" hidden="false">
        <f>ROUND((L751)/H750,2)</f>
        <v>32</v>
      </c>
      <c r="J750" s="20" t="n" hidden="false">
        <v>980</v>
      </c>
      <c r="K750" s="19" t="n" hidden="false">
        <f>I750+J750</f>
        <v>1012</v>
      </c>
      <c r="L750" s="19" t="n" hidden="false">
        <f>ROUND(H750*I750,2)</f>
        <v>2176</v>
      </c>
      <c r="M750" s="19" t="n" hidden="false">
        <f>ROUND(H750*J750,2)</f>
        <v>66640</v>
      </c>
      <c r="N750" s="19" t="n" hidden="false">
        <f>L750+M750</f>
        <v>68816</v>
      </c>
    </row>
    <row r="751" customFormat="false" hidden="false" outlineLevel="0" collapsed="false">
      <c r="A751" s="18" t="inlineStr">
        <is>
          <t xml:space="preserve">1.1.1.2.1.1.4.4.1</t>
        </is>
      </c>
      <c r="B751" s="18" t="inlineStr">
        <is>
          <t xml:space="preserve"/>
        </is>
      </c>
      <c r="C751" s="22" t="inlineStr">
        <is>
          <t xml:space="preserve">Коробка распаячная_ / Круглая / 80х40 / КМ41004 (UKT01-080-040-000)</t>
        </is>
      </c>
      <c r="D751" s="7" t="inlineStr">
        <is>
          <t xml:space="preserve">UKT10-065-040-000</t>
        </is>
      </c>
      <c r="E751" s="7" t="inlineStr">
        <is>
          <t xml:space="preserve"/>
        </is>
      </c>
      <c r="F751" s="7" t="inlineStr">
        <is>
          <t xml:space="preserve">ШТ</t>
        </is>
      </c>
      <c r="G751" s="7" t="inlineStr">
        <is>
          <t xml:space="preserve">1</t>
        </is>
      </c>
      <c r="H751" s="8" t="n">
        <v>68</v>
      </c>
      <c r="I751" s="20" t="n" hidden="false">
        <v>32</v>
      </c>
      <c r="J751" s="19" t="n" hidden="false">
        <v/>
      </c>
      <c r="K751" s="19" t="n" hidden="false">
        <f>I751+J751</f>
        <v>32</v>
      </c>
      <c r="L751" s="19" t="n" hidden="false">
        <f>ROUND(H751*I751,2)</f>
        <v>2176</v>
      </c>
      <c r="M751" s="19" t="n" hidden="false">
        <v/>
      </c>
      <c r="N751" s="19" t="n" hidden="false">
        <f>L751+M751</f>
        <v>2176</v>
      </c>
    </row>
    <row r="752" customFormat="false" hidden="false" outlineLevel="0" collapsed="false">
      <c r="A752" s="18" t="inlineStr">
        <is>
          <t xml:space="preserve">1.1.1.2.1.1.4.5</t>
        </is>
      </c>
      <c r="B752" s="18" t="inlineStr">
        <is>
          <t xml:space="preserve"/>
        </is>
      </c>
      <c r="C752" s="18" t="inlineStr">
        <is>
          <t xml:space="preserve">Монтаж коробки распределительной, распаячной</t>
        </is>
      </c>
      <c r="D752" s="7" t="inlineStr">
        <is>
          <t xml:space="preserve">ЭМ 4.2</t>
        </is>
      </c>
      <c r="E752" s="7" t="inlineStr">
        <is>
          <t xml:space="preserve">Выгружается из БО по объектам BIM-КЦ</t>
        </is>
      </c>
      <c r="F752" s="7" t="inlineStr">
        <is>
          <t xml:space="preserve">ШТ</t>
        </is>
      </c>
      <c r="G752" s="7" t="inlineStr">
        <is>
          <t xml:space="preserve">1</t>
        </is>
      </c>
      <c r="H752" s="8" t="n">
        <v>113</v>
      </c>
      <c r="I752" s="19" t="n" hidden="false">
        <f>ROUND((L753)/H752,2)</f>
        <v>32</v>
      </c>
      <c r="J752" s="20" t="n" hidden="false">
        <v>980</v>
      </c>
      <c r="K752" s="19" t="n" hidden="false">
        <f>I752+J752</f>
        <v>1012</v>
      </c>
      <c r="L752" s="19" t="n" hidden="false">
        <f>ROUND(H752*I752,2)</f>
        <v>3616</v>
      </c>
      <c r="M752" s="19" t="n" hidden="false">
        <f>ROUND(H752*J752,2)</f>
        <v>110740</v>
      </c>
      <c r="N752" s="19" t="n" hidden="false">
        <f>L752+M752</f>
        <v>114356</v>
      </c>
    </row>
    <row r="753" customFormat="false" hidden="false" outlineLevel="0" collapsed="false">
      <c r="A753" s="18" t="inlineStr">
        <is>
          <t xml:space="preserve">1.1.1.2.1.1.4.5.1</t>
        </is>
      </c>
      <c r="B753" s="18" t="inlineStr">
        <is>
          <t xml:space="preserve"/>
        </is>
      </c>
      <c r="C753" s="22" t="inlineStr">
        <is>
          <t xml:space="preserve">Коробка распаячная_ / Круглая / 80х40 / КМ41004 (UKT01-080-040-000)</t>
        </is>
      </c>
      <c r="D753" s="7" t="inlineStr">
        <is>
          <t xml:space="preserve">UKT10-065-040-000</t>
        </is>
      </c>
      <c r="E753" s="7" t="inlineStr">
        <is>
          <t xml:space="preserve"/>
        </is>
      </c>
      <c r="F753" s="7" t="inlineStr">
        <is>
          <t xml:space="preserve">ШТ</t>
        </is>
      </c>
      <c r="G753" s="7" t="inlineStr">
        <is>
          <t xml:space="preserve">1</t>
        </is>
      </c>
      <c r="H753" s="8" t="n">
        <v>113</v>
      </c>
      <c r="I753" s="20" t="n" hidden="false">
        <v>32</v>
      </c>
      <c r="J753" s="19" t="n" hidden="false">
        <v/>
      </c>
      <c r="K753" s="19" t="n" hidden="false">
        <f>I753+J753</f>
        <v>32</v>
      </c>
      <c r="L753" s="19" t="n" hidden="false">
        <f>ROUND(H753*I753,2)</f>
        <v>3616</v>
      </c>
      <c r="M753" s="19" t="n" hidden="false">
        <v/>
      </c>
      <c r="N753" s="19" t="n" hidden="false">
        <f>L753+M753</f>
        <v>3616</v>
      </c>
    </row>
    <row r="754" customFormat="false" hidden="false" outlineLevel="0" collapsed="false">
      <c r="A754" s="18" t="inlineStr">
        <is>
          <t xml:space="preserve">1.1.1.2.1.1.4.6</t>
        </is>
      </c>
      <c r="B754" s="18" t="inlineStr">
        <is>
          <t xml:space="preserve"/>
        </is>
      </c>
      <c r="C754" s="18" t="inlineStr">
        <is>
          <t xml:space="preserve">Монтаж подрозетников, установочных, монтажных коробок в подготовленные отверстия / в ЖБИ, ПГП, газобетон, акотек</t>
        </is>
      </c>
      <c r="D754" s="7" t="inlineStr">
        <is>
          <t xml:space="preserve"/>
        </is>
      </c>
      <c r="E754" s="7" t="inlineStr">
        <is>
          <t xml:space="preserve">Выгружается из БО по объектам BIM-КЦ</t>
        </is>
      </c>
      <c r="F754" s="7" t="inlineStr">
        <is>
          <t xml:space="preserve">ШТ</t>
        </is>
      </c>
      <c r="G754" s="7" t="inlineStr">
        <is>
          <t xml:space="preserve">1</t>
        </is>
      </c>
      <c r="H754" s="8" t="n">
        <v>436</v>
      </c>
      <c r="I754" s="19" t="n" hidden="false">
        <f>ROUND((L755+L756)/H754,2)</f>
        <v>16.08</v>
      </c>
      <c r="J754" s="20" t="n" hidden="false">
        <v>230</v>
      </c>
      <c r="K754" s="19" t="n" hidden="false">
        <f>I754+J754</f>
        <v>246.08</v>
      </c>
      <c r="L754" s="19" t="n" hidden="false">
        <f>ROUND(H754*I754,2)</f>
        <v>7010.88</v>
      </c>
      <c r="M754" s="19" t="n" hidden="false">
        <f>ROUND(H754*J754,2)</f>
        <v>100280</v>
      </c>
      <c r="N754" s="19" t="n" hidden="false">
        <f>L754+M754</f>
        <v>107290.88</v>
      </c>
    </row>
    <row r="755" customFormat="false" hidden="false" outlineLevel="0" collapsed="false">
      <c r="A755" s="18" t="inlineStr">
        <is>
          <t xml:space="preserve">1.1.1.2.1.1.4.6.1</t>
        </is>
      </c>
      <c r="B755" s="18" t="inlineStr">
        <is>
          <t xml:space="preserve"/>
        </is>
      </c>
      <c r="C755" s="22" t="inlineStr">
        <is>
          <t xml:space="preserve">Смесь штукатурная гипсовая_</t>
        </is>
      </c>
      <c r="D755" s="7" t="inlineStr">
        <is>
          <t xml:space="preserve"/>
        </is>
      </c>
      <c r="E755" s="7" t="inlineStr">
        <is>
          <t xml:space="preserve"/>
        </is>
      </c>
      <c r="F755" s="7" t="inlineStr">
        <is>
          <t xml:space="preserve">КГ</t>
        </is>
      </c>
      <c r="G755" s="7" t="inlineStr">
        <is>
          <t xml:space="preserve">0.3</t>
        </is>
      </c>
      <c r="H755" s="8" t="n">
        <v>39.24</v>
      </c>
      <c r="I755" s="20" t="n" hidden="false">
        <v>12</v>
      </c>
      <c r="J755" s="19" t="n" hidden="false">
        <v/>
      </c>
      <c r="K755" s="19" t="n" hidden="false">
        <f>I755+J755</f>
        <v>12</v>
      </c>
      <c r="L755" s="19" t="n" hidden="false">
        <f>ROUND(H755*I755,2)</f>
        <v>470.88</v>
      </c>
      <c r="M755" s="19" t="n" hidden="false">
        <v/>
      </c>
      <c r="N755" s="19" t="n" hidden="false">
        <f>L755+M755</f>
        <v>470.88</v>
      </c>
    </row>
    <row r="756" customFormat="false" hidden="false" outlineLevel="0" collapsed="false">
      <c r="A756" s="18" t="inlineStr">
        <is>
          <t xml:space="preserve">1.1.1.2.1.1.4.6.2</t>
        </is>
      </c>
      <c r="B756" s="18" t="inlineStr">
        <is>
          <t xml:space="preserve"/>
        </is>
      </c>
      <c r="C756" s="22" t="inlineStr">
        <is>
          <t xml:space="preserve">Коробка установочная круглая D=68мм h=40мм IP20 пластик тип установки скрытый для твердых стен б/крышки б/вводов</t>
        </is>
      </c>
      <c r="D756" s="7" t="inlineStr">
        <is>
          <t xml:space="preserve"/>
        </is>
      </c>
      <c r="E756" s="7" t="inlineStr">
        <is>
          <t xml:space="preserve"/>
        </is>
      </c>
      <c r="F756" s="7" t="inlineStr">
        <is>
          <t xml:space="preserve">ШТ</t>
        </is>
      </c>
      <c r="G756" s="7" t="inlineStr">
        <is>
          <t xml:space="preserve">1</t>
        </is>
      </c>
      <c r="H756" s="8" t="n">
        <v>436</v>
      </c>
      <c r="I756" s="20" t="n" hidden="false">
        <v>15</v>
      </c>
      <c r="J756" s="19" t="n" hidden="false">
        <v/>
      </c>
      <c r="K756" s="19" t="n" hidden="false">
        <f>I756+J756</f>
        <v>15</v>
      </c>
      <c r="L756" s="19" t="n" hidden="false">
        <f>ROUND(H756*I756,2)</f>
        <v>6540</v>
      </c>
      <c r="M756" s="19" t="n" hidden="false">
        <v/>
      </c>
      <c r="N756" s="19" t="n" hidden="false">
        <f>L756+M756</f>
        <v>6540</v>
      </c>
    </row>
    <row r="757" customFormat="false" hidden="false" outlineLevel="0" collapsed="false">
      <c r="A757" s="14" t="inlineStr">
        <is>
          <t xml:space="preserve">1.1.1.2.1.1.5</t>
        </is>
      </c>
      <c r="B757" s="14" t="inlineStr">
        <is>
          <t xml:space="preserve"/>
        </is>
      </c>
      <c r="C757" s="14" t="inlineStr">
        <is>
          <t xml:space="preserve">Монтаж светотехнического оборудования</t>
        </is>
      </c>
      <c r="D757" s="6" t="inlineStr">
        <is>
          <t xml:space="preserve"/>
        </is>
      </c>
      <c r="E757" s="6" t="inlineStr">
        <is>
          <t xml:space="preserve"/>
        </is>
      </c>
      <c r="F757" s="6" t="inlineStr">
        <is>
          <t xml:space="preserve"/>
        </is>
      </c>
      <c r="G757" s="6" t="inlineStr">
        <is>
          <t xml:space="preserve"/>
        </is>
      </c>
      <c r="H757" s="15" t="n">
        <v/>
      </c>
      <c r="I757" s="16" t="n" hidden="false">
        <v/>
      </c>
      <c r="J757" s="16" t="n" hidden="false">
        <v/>
      </c>
      <c r="K757" s="16" t="n" hidden="false">
        <v/>
      </c>
      <c r="L757" s="16" t="n" hidden="false">
        <f>L758+L768+L773</f>
        <v>9447370.8</v>
      </c>
      <c r="M757" s="16" t="n" hidden="false">
        <f>M758+M768+M773</f>
        <v>4054400</v>
      </c>
      <c r="N757" s="16" t="n" hidden="false">
        <f>N758+N768+N773</f>
        <v>13501770.8</v>
      </c>
    </row>
    <row r="758" customFormat="false" hidden="false" outlineLevel="0" collapsed="false">
      <c r="A758" s="18" t="inlineStr">
        <is>
          <t xml:space="preserve">1.1.1.2.1.1.5.1</t>
        </is>
      </c>
      <c r="B758" s="18" t="inlineStr">
        <is>
          <t xml:space="preserve"/>
        </is>
      </c>
      <c r="C758" s="18" t="inlineStr">
        <is>
          <t xml:space="preserve">Монтаж светильника / накладной</t>
        </is>
      </c>
      <c r="D758" s="7" t="inlineStr">
        <is>
          <t xml:space="preserve"/>
        </is>
      </c>
      <c r="E758" s="7" t="inlineStr">
        <is>
          <t xml:space="preserve">Выгружается из БО по объектам BIM-КЦ</t>
        </is>
      </c>
      <c r="F758" s="7" t="inlineStr">
        <is>
          <t xml:space="preserve">ШТ</t>
        </is>
      </c>
      <c r="G758" s="7" t="inlineStr">
        <is>
          <t xml:space="preserve">1</t>
        </is>
      </c>
      <c r="H758" s="8" t="n">
        <v>1302</v>
      </c>
      <c r="I758" s="19" t="n" hidden="false">
        <f>ROUND((L759+L760+L761+L762+L763+L764+L765+L766+L767)/H758,2)</f>
        <v>6134.96</v>
      </c>
      <c r="J758" s="20" t="n" hidden="false">
        <v>2300</v>
      </c>
      <c r="K758" s="19" t="n" hidden="false">
        <f>I758+J758</f>
        <v>8434.96</v>
      </c>
      <c r="L758" s="19" t="n" hidden="false">
        <f>ROUND(H758*I758,2)</f>
        <v>7987717.92</v>
      </c>
      <c r="M758" s="19" t="n" hidden="false">
        <f>ROUND(H758*J758,2)</f>
        <v>2994600</v>
      </c>
      <c r="N758" s="19" t="n" hidden="false">
        <f>L758+M758</f>
        <v>10982317.92</v>
      </c>
    </row>
    <row r="759" customFormat="false" hidden="false" outlineLevel="0" collapsed="false">
      <c r="A759" s="18" t="inlineStr">
        <is>
          <t xml:space="preserve">1.1.1.2.1.1.5.1.1</t>
        </is>
      </c>
      <c r="B759" s="18" t="inlineStr">
        <is>
          <t xml:space="preserve"/>
        </is>
      </c>
      <c r="C759" s="22" t="inlineStr">
        <is>
          <t xml:space="preserve">Светильник_ / марку и артикул указать в примечании</t>
        </is>
      </c>
      <c r="D759" s="7" t="inlineStr">
        <is>
          <t xml:space="preserve">Светильник светодиодный универсальный HIGHTECH-64, 1195х295х40,
4000K, 72 Вт,световой поток 7100Лм, IP40</t>
        </is>
      </c>
      <c r="E759" s="7" t="inlineStr">
        <is>
          <t xml:space="preserve"/>
        </is>
      </c>
      <c r="F759" s="7" t="inlineStr">
        <is>
          <t xml:space="preserve">ШТ</t>
        </is>
      </c>
      <c r="G759" s="7" t="inlineStr">
        <is>
          <t xml:space="preserve">1</t>
        </is>
      </c>
      <c r="H759" s="8" t="n">
        <v>36</v>
      </c>
      <c r="I759" s="20" t="n" hidden="false">
        <v>4200</v>
      </c>
      <c r="J759" s="19" t="n" hidden="false">
        <v/>
      </c>
      <c r="K759" s="19" t="n" hidden="false">
        <f>I759+J759</f>
        <v>4200</v>
      </c>
      <c r="L759" s="19" t="n" hidden="false">
        <f>ROUND(H759*I759,2)</f>
        <v>151200</v>
      </c>
      <c r="M759" s="19" t="n" hidden="false">
        <v/>
      </c>
      <c r="N759" s="19" t="n" hidden="false">
        <f>L759+M759</f>
        <v>151200</v>
      </c>
    </row>
    <row r="760" customFormat="false" hidden="false" outlineLevel="0" collapsed="false">
      <c r="A760" s="18" t="inlineStr">
        <is>
          <t xml:space="preserve">1.1.1.2.1.1.5.1.2</t>
        </is>
      </c>
      <c r="B760" s="18" t="inlineStr">
        <is>
          <t xml:space="preserve"/>
        </is>
      </c>
      <c r="C760" s="22" t="inlineStr">
        <is>
          <t xml:space="preserve">Светильник_ / марку и артикул указать в примечании</t>
        </is>
      </c>
      <c r="D760" s="7" t="inlineStr">
        <is>
          <t xml:space="preserve">Светильник линейный накладной светодиодный Dust 1200 P L 65 4000 W GR 1200х124, 4000K, 36 Вт, световой поток 4320 Лм, IP65</t>
        </is>
      </c>
      <c r="E760" s="7" t="inlineStr">
        <is>
          <t xml:space="preserve"/>
        </is>
      </c>
      <c r="F760" s="7" t="inlineStr">
        <is>
          <t xml:space="preserve">ШТ</t>
        </is>
      </c>
      <c r="G760" s="7" t="inlineStr">
        <is>
          <t xml:space="preserve">1</t>
        </is>
      </c>
      <c r="H760" s="8" t="n">
        <v>178</v>
      </c>
      <c r="I760" s="20" t="n" hidden="false">
        <v>5765</v>
      </c>
      <c r="J760" s="19" t="n" hidden="false">
        <v/>
      </c>
      <c r="K760" s="19" t="n" hidden="false">
        <f>I760+J760</f>
        <v>5765</v>
      </c>
      <c r="L760" s="19" t="n" hidden="false">
        <f>ROUND(H760*I760,2)</f>
        <v>1026170</v>
      </c>
      <c r="M760" s="19" t="n" hidden="false">
        <v/>
      </c>
      <c r="N760" s="19" t="n" hidden="false">
        <f>L760+M760</f>
        <v>1026170</v>
      </c>
    </row>
    <row r="761" customFormat="false" hidden="false" outlineLevel="0" collapsed="false">
      <c r="A761" s="18" t="inlineStr">
        <is>
          <t xml:space="preserve">1.1.1.2.1.1.5.1.3</t>
        </is>
      </c>
      <c r="B761" s="18" t="inlineStr">
        <is>
          <t xml:space="preserve"/>
        </is>
      </c>
      <c r="C761" s="22" t="inlineStr">
        <is>
          <t xml:space="preserve">Светильник_ / марку и артикул указать в примечании</t>
        </is>
      </c>
      <c r="D761" s="7" t="inlineStr">
        <is>
          <t xml:space="preserve">Светильник светодиодный ДВО-06-О-58-4К-IP40 CRI90 ,1200х600, 4000K, 64Вт, световой поток 6100 Лм, IP40</t>
        </is>
      </c>
      <c r="E761" s="7" t="inlineStr">
        <is>
          <t xml:space="preserve"/>
        </is>
      </c>
      <c r="F761" s="7" t="inlineStr">
        <is>
          <t xml:space="preserve">ШТ</t>
        </is>
      </c>
      <c r="G761" s="7" t="inlineStr">
        <is>
          <t xml:space="preserve">1</t>
        </is>
      </c>
      <c r="H761" s="8" t="n">
        <v>102</v>
      </c>
      <c r="I761" s="20" t="n" hidden="false">
        <v>12500</v>
      </c>
      <c r="J761" s="19" t="n" hidden="false">
        <v/>
      </c>
      <c r="K761" s="19" t="n" hidden="false">
        <f>I761+J761</f>
        <v>12500</v>
      </c>
      <c r="L761" s="19" t="n" hidden="false">
        <f>ROUND(H761*I761,2)</f>
        <v>1275000</v>
      </c>
      <c r="M761" s="19" t="n" hidden="false">
        <v/>
      </c>
      <c r="N761" s="19" t="n" hidden="false">
        <f>L761+M761</f>
        <v>1275000</v>
      </c>
    </row>
    <row r="762" customFormat="false" hidden="false" outlineLevel="0" collapsed="false">
      <c r="A762" s="18" t="inlineStr">
        <is>
          <t xml:space="preserve">1.1.1.2.1.1.5.1.4</t>
        </is>
      </c>
      <c r="B762" s="18" t="inlineStr">
        <is>
          <t xml:space="preserve"/>
        </is>
      </c>
      <c r="C762" s="22" t="inlineStr">
        <is>
          <t xml:space="preserve">Светильник_ / марку и артикул указать в примечании</t>
        </is>
      </c>
      <c r="D762" s="7" t="inlineStr">
        <is>
          <t xml:space="preserve">Светильник потолочный/накладной светодиодный ES 96-058-20 EXSER
1250х60, 4000K, 28 Вт, световой поток 3250 Лм, IP20</t>
        </is>
      </c>
      <c r="E762" s="7" t="inlineStr">
        <is>
          <t xml:space="preserve"/>
        </is>
      </c>
      <c r="F762" s="7" t="inlineStr">
        <is>
          <t xml:space="preserve">ШТ</t>
        </is>
      </c>
      <c r="G762" s="7" t="inlineStr">
        <is>
          <t xml:space="preserve">1</t>
        </is>
      </c>
      <c r="H762" s="8" t="n">
        <v>178</v>
      </c>
      <c r="I762" s="20" t="n" hidden="false">
        <v>4300</v>
      </c>
      <c r="J762" s="19" t="n" hidden="false">
        <v/>
      </c>
      <c r="K762" s="19" t="n" hidden="false">
        <f>I762+J762</f>
        <v>4300</v>
      </c>
      <c r="L762" s="19" t="n" hidden="false">
        <f>ROUND(H762*I762,2)</f>
        <v>765400</v>
      </c>
      <c r="M762" s="19" t="n" hidden="false">
        <v/>
      </c>
      <c r="N762" s="19" t="n" hidden="false">
        <f>L762+M762</f>
        <v>765400</v>
      </c>
    </row>
    <row r="763" customFormat="false" hidden="false" outlineLevel="0" collapsed="false">
      <c r="A763" s="18" t="inlineStr">
        <is>
          <t xml:space="preserve">1.1.1.2.1.1.5.1.5</t>
        </is>
      </c>
      <c r="B763" s="18" t="inlineStr">
        <is>
          <t xml:space="preserve"/>
        </is>
      </c>
      <c r="C763" s="22" t="inlineStr">
        <is>
          <t xml:space="preserve">Светильник_ / марку и артикул указать в примечании</t>
        </is>
      </c>
      <c r="D763" s="7" t="inlineStr">
        <is>
          <t xml:space="preserve">Светильник потолочный/накладной светодиодный OPTIMA 5771 P 1250 S 54 4000 W BK GL 1250х70, 4000K, 23 Вт, IP54</t>
        </is>
      </c>
      <c r="E763" s="7" t="inlineStr">
        <is>
          <t xml:space="preserve"/>
        </is>
      </c>
      <c r="F763" s="7" t="inlineStr">
        <is>
          <t xml:space="preserve">ШТ</t>
        </is>
      </c>
      <c r="G763" s="7" t="inlineStr">
        <is>
          <t xml:space="preserve">1</t>
        </is>
      </c>
      <c r="H763" s="8" t="n">
        <v>55</v>
      </c>
      <c r="I763" s="20" t="n" hidden="false">
        <v>12230</v>
      </c>
      <c r="J763" s="19" t="n" hidden="false">
        <v/>
      </c>
      <c r="K763" s="19" t="n" hidden="false">
        <f>I763+J763</f>
        <v>12230</v>
      </c>
      <c r="L763" s="19" t="n" hidden="false">
        <f>ROUND(H763*I763,2)</f>
        <v>672650</v>
      </c>
      <c r="M763" s="19" t="n" hidden="false">
        <v/>
      </c>
      <c r="N763" s="19" t="n" hidden="false">
        <f>L763+M763</f>
        <v>672650</v>
      </c>
    </row>
    <row r="764" customFormat="false" hidden="false" outlineLevel="0" collapsed="false">
      <c r="A764" s="18" t="inlineStr">
        <is>
          <t xml:space="preserve">1.1.1.2.1.1.5.1.6</t>
        </is>
      </c>
      <c r="B764" s="18" t="inlineStr">
        <is>
          <t xml:space="preserve"/>
        </is>
      </c>
      <c r="C764" s="22" t="inlineStr">
        <is>
          <t xml:space="preserve">Светильник_ / марку и артикул указать в примечании</t>
        </is>
      </c>
      <c r="D764" s="7" t="inlineStr">
        <is>
          <t xml:space="preserve">Светильник светодиодный ES 96-056-20 EXSER ,1123х60, 4000K, 32 Вт,
световой поток 3050 Лм, IP20</t>
        </is>
      </c>
      <c r="E764" s="7" t="inlineStr">
        <is>
          <t xml:space="preserve"/>
        </is>
      </c>
      <c r="F764" s="7" t="inlineStr">
        <is>
          <t xml:space="preserve">ШТ</t>
        </is>
      </c>
      <c r="G764" s="7" t="inlineStr">
        <is>
          <t xml:space="preserve">1</t>
        </is>
      </c>
      <c r="H764" s="8" t="n">
        <v>91</v>
      </c>
      <c r="I764" s="20" t="n" hidden="false">
        <v>4300</v>
      </c>
      <c r="J764" s="19" t="n" hidden="false">
        <v/>
      </c>
      <c r="K764" s="19" t="n" hidden="false">
        <f>I764+J764</f>
        <v>4300</v>
      </c>
      <c r="L764" s="19" t="n" hidden="false">
        <f>ROUND(H764*I764,2)</f>
        <v>391300</v>
      </c>
      <c r="M764" s="19" t="n" hidden="false">
        <v/>
      </c>
      <c r="N764" s="19" t="n" hidden="false">
        <f>L764+M764</f>
        <v>391300</v>
      </c>
    </row>
    <row r="765" customFormat="false" hidden="false" outlineLevel="0" collapsed="false">
      <c r="A765" s="18" t="inlineStr">
        <is>
          <t xml:space="preserve">1.1.1.2.1.1.5.1.7</t>
        </is>
      </c>
      <c r="B765" s="18" t="inlineStr">
        <is>
          <t xml:space="preserve"/>
        </is>
      </c>
      <c r="C765" s="22" t="inlineStr">
        <is>
          <t xml:space="preserve">Светильник_ / марку и артикул указать в примечании</t>
        </is>
      </c>
      <c r="D765" s="7" t="inlineStr">
        <is>
          <t xml:space="preserve">Светильник встраиваемый/накладной светодиодный OPTIMA.OPL ECO LED 1200х600, 4000K, 76 Вт, световой поток 6000 Лм, IP20</t>
        </is>
      </c>
      <c r="E765" s="7" t="inlineStr">
        <is>
          <t xml:space="preserve"/>
        </is>
      </c>
      <c r="F765" s="7" t="inlineStr">
        <is>
          <t xml:space="preserve">ШТ</t>
        </is>
      </c>
      <c r="G765" s="7" t="inlineStr">
        <is>
          <t xml:space="preserve">1</t>
        </is>
      </c>
      <c r="H765" s="8" t="n">
        <v>223</v>
      </c>
      <c r="I765" s="20" t="n" hidden="false">
        <v>9603</v>
      </c>
      <c r="J765" s="19" t="n" hidden="false">
        <v/>
      </c>
      <c r="K765" s="19" t="n" hidden="false">
        <f>I765+J765</f>
        <v>9603</v>
      </c>
      <c r="L765" s="19" t="n" hidden="false">
        <f>ROUND(H765*I765,2)</f>
        <v>2141469</v>
      </c>
      <c r="M765" s="19" t="n" hidden="false">
        <v/>
      </c>
      <c r="N765" s="19" t="n" hidden="false">
        <f>L765+M765</f>
        <v>2141469</v>
      </c>
    </row>
    <row r="766" customFormat="false" hidden="false" outlineLevel="0" collapsed="false">
      <c r="A766" s="18" t="inlineStr">
        <is>
          <t xml:space="preserve">1.1.1.2.1.1.5.1.8</t>
        </is>
      </c>
      <c r="B766" s="18" t="inlineStr">
        <is>
          <t xml:space="preserve"/>
        </is>
      </c>
      <c r="C766" s="22" t="inlineStr">
        <is>
          <t xml:space="preserve">Светильник_ / марку и артикул указать в примечании</t>
        </is>
      </c>
      <c r="D766" s="7" t="inlineStr">
        <is>
          <t xml:space="preserve">Светильник светодиодный, настенный, DOMO LED 11W 840 SL, 11 Вт, 4000К, световой поток 1450 Лм, IP65</t>
        </is>
      </c>
      <c r="E766" s="7" t="inlineStr">
        <is>
          <t xml:space="preserve"/>
        </is>
      </c>
      <c r="F766" s="7" t="inlineStr">
        <is>
          <t xml:space="preserve">ШТ</t>
        </is>
      </c>
      <c r="G766" s="7" t="inlineStr">
        <is>
          <t xml:space="preserve">1</t>
        </is>
      </c>
      <c r="H766" s="8" t="n">
        <v>21</v>
      </c>
      <c r="I766" s="20" t="n" hidden="false">
        <v>10806</v>
      </c>
      <c r="J766" s="19" t="n" hidden="false">
        <v/>
      </c>
      <c r="K766" s="19" t="n" hidden="false">
        <f>I766+J766</f>
        <v>10806</v>
      </c>
      <c r="L766" s="19" t="n" hidden="false">
        <f>ROUND(H766*I766,2)</f>
        <v>226926</v>
      </c>
      <c r="M766" s="19" t="n" hidden="false">
        <v/>
      </c>
      <c r="N766" s="19" t="n" hidden="false">
        <f>L766+M766</f>
        <v>226926</v>
      </c>
    </row>
    <row r="767" customFormat="false" hidden="false" outlineLevel="0" collapsed="false">
      <c r="A767" s="18" t="inlineStr">
        <is>
          <t xml:space="preserve">1.1.1.2.1.1.5.1.9</t>
        </is>
      </c>
      <c r="B767" s="18" t="inlineStr">
        <is>
          <t xml:space="preserve"/>
        </is>
      </c>
      <c r="C767" s="22" t="inlineStr">
        <is>
          <t xml:space="preserve">Светильник_ / марку и артикул указать в примечании</t>
        </is>
      </c>
      <c r="D767" s="7" t="inlineStr">
        <is>
          <t xml:space="preserve">Светильник потолочный/накладной светодиодный ES 96-062-20 EXSER
2000х80, 4000K, 49 Вт, световой поток 3690 Лм, IP20</t>
        </is>
      </c>
      <c r="E767" s="7" t="inlineStr">
        <is>
          <t xml:space="preserve"/>
        </is>
      </c>
      <c r="F767" s="7" t="inlineStr">
        <is>
          <t xml:space="preserve">ШТ</t>
        </is>
      </c>
      <c r="G767" s="7" t="inlineStr">
        <is>
          <t xml:space="preserve">1</t>
        </is>
      </c>
      <c r="H767" s="8" t="n">
        <v>418</v>
      </c>
      <c r="I767" s="20" t="n" hidden="false">
        <v>3200</v>
      </c>
      <c r="J767" s="19" t="n" hidden="false">
        <v/>
      </c>
      <c r="K767" s="19" t="n" hidden="false">
        <f>I767+J767</f>
        <v>3200</v>
      </c>
      <c r="L767" s="19" t="n" hidden="false">
        <f>ROUND(H767*I767,2)</f>
        <v>1337600</v>
      </c>
      <c r="M767" s="19" t="n" hidden="false">
        <v/>
      </c>
      <c r="N767" s="19" t="n" hidden="false">
        <f>L767+M767</f>
        <v>1337600</v>
      </c>
    </row>
    <row r="768" customFormat="false" hidden="false" outlineLevel="0" collapsed="false">
      <c r="A768" s="18" t="inlineStr">
        <is>
          <t xml:space="preserve">1.1.1.2.1.1.5.2</t>
        </is>
      </c>
      <c r="B768" s="18" t="inlineStr">
        <is>
          <t xml:space="preserve"/>
        </is>
      </c>
      <c r="C768" s="18" t="inlineStr">
        <is>
          <t xml:space="preserve">Монтаж светильника / встраиваемый в Армстронг, Грильято</t>
        </is>
      </c>
      <c r="D768" s="7" t="inlineStr">
        <is>
          <t xml:space="preserve"/>
        </is>
      </c>
      <c r="E768" s="7" t="inlineStr">
        <is>
          <t xml:space="preserve">Выгружается из БО по объектам BIM-КЦ</t>
        </is>
      </c>
      <c r="F768" s="7" t="inlineStr">
        <is>
          <t xml:space="preserve">ШТ</t>
        </is>
      </c>
      <c r="G768" s="7" t="inlineStr">
        <is>
          <t xml:space="preserve">1</t>
        </is>
      </c>
      <c r="H768" s="8" t="n">
        <v>324</v>
      </c>
      <c r="I768" s="19" t="n" hidden="false">
        <f>ROUND((L769+L770+L771+L772)/H768,2)</f>
        <v>4329.87</v>
      </c>
      <c r="J768" s="20" t="n" hidden="false">
        <v>3200</v>
      </c>
      <c r="K768" s="19" t="n" hidden="false">
        <f>I768+J768</f>
        <v>7529.87</v>
      </c>
      <c r="L768" s="19" t="n" hidden="false">
        <f>ROUND(H768*I768,2)</f>
        <v>1402877.88</v>
      </c>
      <c r="M768" s="19" t="n" hidden="false">
        <f>ROUND(H768*J768,2)</f>
        <v>1036800</v>
      </c>
      <c r="N768" s="19" t="n" hidden="false">
        <f>L768+M768</f>
        <v>2439677.88</v>
      </c>
    </row>
    <row r="769" customFormat="false" hidden="false" outlineLevel="0" collapsed="false">
      <c r="A769" s="18" t="inlineStr">
        <is>
          <t xml:space="preserve">1.1.1.2.1.1.5.2.1</t>
        </is>
      </c>
      <c r="B769" s="18" t="inlineStr">
        <is>
          <t xml:space="preserve"/>
        </is>
      </c>
      <c r="C769" s="22" t="inlineStr">
        <is>
          <t xml:space="preserve">Светильник_ / марку и артикул указать в примечании</t>
        </is>
      </c>
      <c r="D769" s="7" t="inlineStr">
        <is>
          <t xml:space="preserve">Светильник встраиваемый светодиодный GRILIATO COMBO 100(89) R S 54 4000 W WH , 4000K, 11 Вт, световой поток 990 Лм, IP54</t>
        </is>
      </c>
      <c r="E769" s="7" t="inlineStr">
        <is>
          <t xml:space="preserve"/>
        </is>
      </c>
      <c r="F769" s="7" t="inlineStr">
        <is>
          <t xml:space="preserve">ШТ</t>
        </is>
      </c>
      <c r="G769" s="7" t="inlineStr">
        <is>
          <t xml:space="preserve">1</t>
        </is>
      </c>
      <c r="H769" s="8" t="n">
        <v>170</v>
      </c>
      <c r="I769" s="20" t="n" hidden="false">
        <v>5600</v>
      </c>
      <c r="J769" s="19" t="n" hidden="false">
        <v/>
      </c>
      <c r="K769" s="19" t="n" hidden="false">
        <f>I769+J769</f>
        <v>5600</v>
      </c>
      <c r="L769" s="19" t="n" hidden="false">
        <f>ROUND(H769*I769,2)</f>
        <v>952000</v>
      </c>
      <c r="M769" s="19" t="n" hidden="false">
        <v/>
      </c>
      <c r="N769" s="19" t="n" hidden="false">
        <f>L769+M769</f>
        <v>952000</v>
      </c>
    </row>
    <row r="770" customFormat="false" hidden="false" outlineLevel="0" collapsed="false">
      <c r="A770" s="18" t="inlineStr">
        <is>
          <t xml:space="preserve">1.1.1.2.1.1.5.2.2</t>
        </is>
      </c>
      <c r="B770" s="18" t="inlineStr">
        <is>
          <t xml:space="preserve"/>
        </is>
      </c>
      <c r="C770" s="22" t="inlineStr">
        <is>
          <t xml:space="preserve">Светильник_ / марку и артикул указать в примечании</t>
        </is>
      </c>
      <c r="D770" s="7" t="inlineStr">
        <is>
          <t xml:space="preserve">Светильник светодиодный CSVT AVRORA, 595х595, 4000K, 32 Вт, световой поток 3700 Лм, IP20</t>
        </is>
      </c>
      <c r="E770" s="7" t="inlineStr">
        <is>
          <t xml:space="preserve"/>
        </is>
      </c>
      <c r="F770" s="7" t="inlineStr">
        <is>
          <t xml:space="preserve">ШТ</t>
        </is>
      </c>
      <c r="G770" s="7" t="inlineStr">
        <is>
          <t xml:space="preserve">1</t>
        </is>
      </c>
      <c r="H770" s="8" t="n">
        <v>127</v>
      </c>
      <c r="I770" s="20" t="n" hidden="false">
        <v>2467</v>
      </c>
      <c r="J770" s="19" t="n" hidden="false">
        <v/>
      </c>
      <c r="K770" s="19" t="n" hidden="false">
        <f>I770+J770</f>
        <v>2467</v>
      </c>
      <c r="L770" s="19" t="n" hidden="false">
        <f>ROUND(H770*I770,2)</f>
        <v>313309</v>
      </c>
      <c r="M770" s="19" t="n" hidden="false">
        <v/>
      </c>
      <c r="N770" s="19" t="n" hidden="false">
        <f>L770+M770</f>
        <v>313309</v>
      </c>
    </row>
    <row r="771" customFormat="false" hidden="false" outlineLevel="0" collapsed="false">
      <c r="A771" s="18" t="inlineStr">
        <is>
          <t xml:space="preserve">1.1.1.2.1.1.5.2.3</t>
        </is>
      </c>
      <c r="B771" s="18" t="inlineStr">
        <is>
          <t xml:space="preserve"/>
        </is>
      </c>
      <c r="C771" s="22" t="inlineStr">
        <is>
          <t xml:space="preserve">Светильник_ / марку и артикул указать в примечании</t>
        </is>
      </c>
      <c r="D771" s="7" t="inlineStr">
        <is>
          <t xml:space="preserve">Светильник встраиваемый светодиодный ES 96-024-20 EXSER 595x595,
4000K, 32 Вт, IP54, с темперированным стеклом</t>
        </is>
      </c>
      <c r="E771" s="7" t="inlineStr">
        <is>
          <t xml:space="preserve"/>
        </is>
      </c>
      <c r="F771" s="7" t="inlineStr">
        <is>
          <t xml:space="preserve">ШТ</t>
        </is>
      </c>
      <c r="G771" s="7" t="inlineStr">
        <is>
          <t xml:space="preserve">1</t>
        </is>
      </c>
      <c r="H771" s="8" t="n">
        <v>27</v>
      </c>
      <c r="I771" s="20" t="n" hidden="false">
        <v>4200</v>
      </c>
      <c r="J771" s="19" t="n" hidden="false">
        <v/>
      </c>
      <c r="K771" s="19" t="n" hidden="false">
        <f>I771+J771</f>
        <v>4200</v>
      </c>
      <c r="L771" s="19" t="n" hidden="false">
        <f>ROUND(H771*I771,2)</f>
        <v>113400</v>
      </c>
      <c r="M771" s="19" t="n" hidden="false">
        <v/>
      </c>
      <c r="N771" s="19" t="n" hidden="false">
        <f>L771+M771</f>
        <v>113400</v>
      </c>
    </row>
    <row r="772" customFormat="false" hidden="false" outlineLevel="0" collapsed="false">
      <c r="A772" s="18" t="inlineStr">
        <is>
          <t xml:space="preserve">1.1.1.2.1.1.5.2.4</t>
        </is>
      </c>
      <c r="B772" s="18" t="inlineStr">
        <is>
          <t xml:space="preserve"/>
        </is>
      </c>
      <c r="C772" s="22" t="inlineStr">
        <is>
          <t xml:space="preserve">Драйвер на 6 светильников Грильято</t>
        </is>
      </c>
      <c r="D772" s="7" t="inlineStr">
        <is>
          <t xml:space="preserve"/>
        </is>
      </c>
      <c r="E772" s="7" t="inlineStr">
        <is>
          <t xml:space="preserve"/>
        </is>
      </c>
      <c r="F772" s="7" t="inlineStr">
        <is>
          <t xml:space="preserve">ШТ</t>
        </is>
      </c>
      <c r="G772" s="7" t="inlineStr">
        <is>
          <t xml:space="preserve">1</t>
        </is>
      </c>
      <c r="H772" s="8" t="n">
        <v>54</v>
      </c>
      <c r="I772" s="23" t="n" hidden="false">
        <v>447.6</v>
      </c>
      <c r="J772" s="19" t="n" hidden="false">
        <v/>
      </c>
      <c r="K772" s="19" t="n" hidden="false">
        <f>I772+J772</f>
        <v>447.6</v>
      </c>
      <c r="L772" s="19" t="n" hidden="false">
        <f>ROUND(H772*I772,2)</f>
        <v>24170.4</v>
      </c>
      <c r="M772" s="19" t="n" hidden="false">
        <v/>
      </c>
      <c r="N772" s="19" t="n" hidden="false">
        <f>L772+M772</f>
        <v>24170.4</v>
      </c>
    </row>
    <row r="773" customFormat="false" hidden="false" outlineLevel="0" collapsed="false">
      <c r="A773" s="18" t="inlineStr">
        <is>
          <t xml:space="preserve">1.1.1.2.1.1.5.3</t>
        </is>
      </c>
      <c r="B773" s="18" t="inlineStr">
        <is>
          <t xml:space="preserve"/>
        </is>
      </c>
      <c r="C773" s="18" t="inlineStr">
        <is>
          <t xml:space="preserve">Монтаж светильника СКБ подвесного на подвесах</t>
        </is>
      </c>
      <c r="D773" s="7" t="inlineStr">
        <is>
          <t xml:space="preserve"/>
        </is>
      </c>
      <c r="E773" s="7" t="inlineStr">
        <is>
          <t xml:space="preserve"/>
        </is>
      </c>
      <c r="F773" s="7" t="inlineStr">
        <is>
          <t xml:space="preserve">ШТ</t>
        </is>
      </c>
      <c r="G773" s="7" t="inlineStr">
        <is>
          <t xml:space="preserve">1</t>
        </is>
      </c>
      <c r="H773" s="8" t="n">
        <v>5</v>
      </c>
      <c r="I773" s="19" t="n" hidden="false">
        <f>ROUND((L774+L775)/H773,2)</f>
        <v>11355</v>
      </c>
      <c r="J773" s="20" t="n" hidden="false">
        <v>4600</v>
      </c>
      <c r="K773" s="19" t="n" hidden="false">
        <f>I773+J773</f>
        <v>15955</v>
      </c>
      <c r="L773" s="19" t="n" hidden="false">
        <f>ROUND(H773*I773,2)</f>
        <v>56775</v>
      </c>
      <c r="M773" s="19" t="n" hidden="false">
        <f>ROUND(H773*J773,2)</f>
        <v>23000</v>
      </c>
      <c r="N773" s="19" t="n" hidden="false">
        <f>L773+M773</f>
        <v>79775</v>
      </c>
    </row>
    <row r="774" customFormat="false" hidden="false" outlineLevel="0" collapsed="false">
      <c r="A774" s="18" t="inlineStr">
        <is>
          <t xml:space="preserve">1.1.1.2.1.1.5.3.1</t>
        </is>
      </c>
      <c r="B774" s="18" t="inlineStr">
        <is>
          <t xml:space="preserve"/>
        </is>
      </c>
      <c r="C774" s="22" t="inlineStr">
        <is>
          <t xml:space="preserve">Шпилька резьбовая_ / L=1000 мм / М6</t>
        </is>
      </c>
      <c r="D774" s="7" t="inlineStr">
        <is>
          <t xml:space="preserve">крепления</t>
        </is>
      </c>
      <c r="E774" s="7" t="inlineStr">
        <is>
          <t xml:space="preserve"/>
        </is>
      </c>
      <c r="F774" s="7" t="inlineStr">
        <is>
          <t xml:space="preserve">ШТ</t>
        </is>
      </c>
      <c r="G774" s="7" t="inlineStr">
        <is>
          <t xml:space="preserve">1</t>
        </is>
      </c>
      <c r="H774" s="8" t="n">
        <v>10</v>
      </c>
      <c r="I774" s="20" t="n" hidden="false">
        <v>1250</v>
      </c>
      <c r="J774" s="19" t="n" hidden="false">
        <v/>
      </c>
      <c r="K774" s="19" t="n" hidden="false">
        <f>I774+J774</f>
        <v>1250</v>
      </c>
      <c r="L774" s="19" t="n" hidden="false">
        <f>ROUND(H774*I774,2)</f>
        <v>12500</v>
      </c>
      <c r="M774" s="19" t="n" hidden="false">
        <v/>
      </c>
      <c r="N774" s="19" t="n" hidden="false">
        <f>L774+M774</f>
        <v>12500</v>
      </c>
    </row>
    <row r="775" customFormat="false" hidden="false" outlineLevel="0" collapsed="false">
      <c r="A775" s="18" t="inlineStr">
        <is>
          <t xml:space="preserve">1.1.1.2.1.1.5.3.2</t>
        </is>
      </c>
      <c r="B775" s="18" t="inlineStr">
        <is>
          <t xml:space="preserve"/>
        </is>
      </c>
      <c r="C775" s="22" t="inlineStr">
        <is>
          <t xml:space="preserve">Светильник LED_ / марку и характеристики указать в примечаниях</t>
        </is>
      </c>
      <c r="D775" s="7" t="inlineStr">
        <is>
          <t xml:space="preserve">Светильник светодиодный для школьных досок ДСО-01-П-18-1200-4К-IP40 СRI90,1200х102, 4000K, 18 Вт, световой поток 1800 Лм, IP40</t>
        </is>
      </c>
      <c r="E775" s="7" t="inlineStr">
        <is>
          <t xml:space="preserve"/>
        </is>
      </c>
      <c r="F775" s="7" t="inlineStr">
        <is>
          <t xml:space="preserve">ШТ</t>
        </is>
      </c>
      <c r="G775" s="7" t="inlineStr">
        <is>
          <t xml:space="preserve">1</t>
        </is>
      </c>
      <c r="H775" s="8" t="n">
        <v>5</v>
      </c>
      <c r="I775" s="20" t="n" hidden="false">
        <v>8855</v>
      </c>
      <c r="J775" s="19" t="n" hidden="false">
        <v/>
      </c>
      <c r="K775" s="19" t="n" hidden="false">
        <f>I775+J775</f>
        <v>8855</v>
      </c>
      <c r="L775" s="19" t="n" hidden="false">
        <f>ROUND(H775*I775,2)</f>
        <v>44275</v>
      </c>
      <c r="M775" s="19" t="n" hidden="false">
        <v/>
      </c>
      <c r="N775" s="19" t="n" hidden="false">
        <f>L775+M775</f>
        <v>44275</v>
      </c>
    </row>
    <row r="776" customFormat="false" hidden="false" outlineLevel="0" collapsed="false">
      <c r="A776" s="14" t="inlineStr">
        <is>
          <t xml:space="preserve">1.1.1.2.1.1.6</t>
        </is>
      </c>
      <c r="B776" s="14" t="inlineStr">
        <is>
          <t xml:space="preserve"/>
        </is>
      </c>
      <c r="C776" s="14" t="inlineStr">
        <is>
          <t xml:space="preserve">Штробление и бурение</t>
        </is>
      </c>
      <c r="D776" s="6" t="inlineStr">
        <is>
          <t xml:space="preserve"/>
        </is>
      </c>
      <c r="E776" s="6" t="inlineStr">
        <is>
          <t xml:space="preserve"/>
        </is>
      </c>
      <c r="F776" s="6" t="inlineStr">
        <is>
          <t xml:space="preserve"/>
        </is>
      </c>
      <c r="G776" s="6" t="inlineStr">
        <is>
          <t xml:space="preserve"/>
        </is>
      </c>
      <c r="H776" s="15" t="n">
        <v/>
      </c>
      <c r="I776" s="16" t="n" hidden="false">
        <v/>
      </c>
      <c r="J776" s="16" t="n" hidden="false">
        <v/>
      </c>
      <c r="K776" s="16" t="n" hidden="false">
        <v/>
      </c>
      <c r="L776" s="16" t="n" hidden="false">
        <f>L777+L778+L779</f>
        <v>0</v>
      </c>
      <c r="M776" s="16" t="n" hidden="false">
        <f>M777+M778+M779</f>
        <v>340160</v>
      </c>
      <c r="N776" s="16" t="n" hidden="false">
        <f>N777+N778+N779</f>
        <v>340160</v>
      </c>
    </row>
    <row r="777" customFormat="false" hidden="false" outlineLevel="0" collapsed="false">
      <c r="A777" s="18" t="inlineStr">
        <is>
          <t xml:space="preserve">1.1.1.2.1.1.6.1</t>
        </is>
      </c>
      <c r="B777" s="18" t="inlineStr">
        <is>
          <t xml:space="preserve"/>
        </is>
      </c>
      <c r="C777" s="18" t="inlineStr">
        <is>
          <t xml:space="preserve">Устройство глухих отверстий в стенах / ЖБИ / диаметром от 51 мм до 100 мм</t>
        </is>
      </c>
      <c r="D777" s="7" t="inlineStr">
        <is>
          <t xml:space="preserve">Коронение подрозетников</t>
        </is>
      </c>
      <c r="E777" s="7" t="inlineStr">
        <is>
          <t xml:space="preserve"/>
        </is>
      </c>
      <c r="F777" s="7" t="inlineStr">
        <is>
          <t xml:space="preserve">ШТ</t>
        </is>
      </c>
      <c r="G777" s="7" t="inlineStr">
        <is>
          <t xml:space="preserve">1</t>
        </is>
      </c>
      <c r="H777" s="8" t="n">
        <v>436</v>
      </c>
      <c r="I777" s="19" t="n" hidden="false">
        <v/>
      </c>
      <c r="J777" s="20" t="n" hidden="false">
        <v>435</v>
      </c>
      <c r="K777" s="19" t="n" hidden="false">
        <f>I777+J777</f>
        <v>435</v>
      </c>
      <c r="L777" s="19" t="n" hidden="false">
        <v/>
      </c>
      <c r="M777" s="19" t="n" hidden="false">
        <f>ROUND(H777*J777,2)</f>
        <v>189660</v>
      </c>
      <c r="N777" s="19" t="n" hidden="false">
        <f>L777+M777</f>
        <v>189660</v>
      </c>
    </row>
    <row r="778" customFormat="false" hidden="false" outlineLevel="0" collapsed="false">
      <c r="A778" s="18" t="inlineStr">
        <is>
          <t xml:space="preserve">1.1.1.2.1.1.6.2</t>
        </is>
      </c>
      <c r="B778" s="18" t="inlineStr">
        <is>
          <t xml:space="preserve"/>
        </is>
      </c>
      <c r="C778" s="18" t="inlineStr">
        <is>
          <t xml:space="preserve">Устройство штроб для монтажа кабеля, труб / ЖБИ</t>
        </is>
      </c>
      <c r="D778" s="7" t="inlineStr">
        <is>
          <t xml:space="preserve"/>
        </is>
      </c>
      <c r="E778" s="7" t="inlineStr">
        <is>
          <t xml:space="preserve"/>
        </is>
      </c>
      <c r="F778" s="7" t="inlineStr">
        <is>
          <t xml:space="preserve">ПОГ М</t>
        </is>
      </c>
      <c r="G778" s="7" t="inlineStr">
        <is>
          <t xml:space="preserve">1</t>
        </is>
      </c>
      <c r="H778" s="8" t="n">
        <v>100</v>
      </c>
      <c r="I778" s="19" t="n" hidden="false">
        <v/>
      </c>
      <c r="J778" s="20" t="n" hidden="false">
        <v>915</v>
      </c>
      <c r="K778" s="19" t="n" hidden="false">
        <f>I778+J778</f>
        <v>915</v>
      </c>
      <c r="L778" s="19" t="n" hidden="false">
        <v/>
      </c>
      <c r="M778" s="19" t="n" hidden="false">
        <f>ROUND(H778*J778,2)</f>
        <v>91500</v>
      </c>
      <c r="N778" s="19" t="n" hidden="false">
        <f>L778+M778</f>
        <v>91500</v>
      </c>
    </row>
    <row r="779" customFormat="false" hidden="false" outlineLevel="0" collapsed="false">
      <c r="A779" s="18" t="inlineStr">
        <is>
          <t xml:space="preserve">1.1.1.2.1.1.6.3</t>
        </is>
      </c>
      <c r="B779" s="18" t="inlineStr">
        <is>
          <t xml:space="preserve"/>
        </is>
      </c>
      <c r="C779" s="18" t="inlineStr">
        <is>
          <t xml:space="preserve">Устройство штроб для монтажа кабеля, труб / ПГП, газобетон, акотек</t>
        </is>
      </c>
      <c r="D779" s="7" t="inlineStr">
        <is>
          <t xml:space="preserve"/>
        </is>
      </c>
      <c r="E779" s="7" t="inlineStr">
        <is>
          <t xml:space="preserve"/>
        </is>
      </c>
      <c r="F779" s="7" t="inlineStr">
        <is>
          <t xml:space="preserve">ПОГ М</t>
        </is>
      </c>
      <c r="G779" s="7" t="inlineStr">
        <is>
          <t xml:space="preserve">1</t>
        </is>
      </c>
      <c r="H779" s="8" t="n">
        <v>100</v>
      </c>
      <c r="I779" s="19" t="n" hidden="false">
        <v/>
      </c>
      <c r="J779" s="20" t="n" hidden="false">
        <v>590</v>
      </c>
      <c r="K779" s="19" t="n" hidden="false">
        <f>I779+J779</f>
        <v>590</v>
      </c>
      <c r="L779" s="19" t="n" hidden="false">
        <v/>
      </c>
      <c r="M779" s="19" t="n" hidden="false">
        <f>ROUND(H779*J779,2)</f>
        <v>59000</v>
      </c>
      <c r="N779" s="19" t="n" hidden="false">
        <f>L779+M779</f>
        <v>59000</v>
      </c>
    </row>
    <row r="780" customFormat="false" hidden="false" outlineLevel="0" collapsed="false">
      <c r="A780" s="14" t="inlineStr">
        <is>
          <t xml:space="preserve">1.1.1.2.1.2</t>
        </is>
      </c>
      <c r="B780" s="14" t="inlineStr">
        <is>
          <t xml:space="preserve"/>
        </is>
      </c>
      <c r="C780" s="14" t="inlineStr">
        <is>
          <t xml:space="preserve">Пуско-наладочные работы</t>
        </is>
      </c>
      <c r="D780" s="6" t="inlineStr">
        <is>
          <t xml:space="preserve"/>
        </is>
      </c>
      <c r="E780" s="6" t="inlineStr">
        <is>
          <t xml:space="preserve"/>
        </is>
      </c>
      <c r="F780" s="6" t="inlineStr">
        <is>
          <t xml:space="preserve"/>
        </is>
      </c>
      <c r="G780" s="6" t="inlineStr">
        <is>
          <t xml:space="preserve"/>
        </is>
      </c>
      <c r="H780" s="15" t="n">
        <v/>
      </c>
      <c r="I780" s="16" t="n" hidden="false">
        <v/>
      </c>
      <c r="J780" s="16" t="n" hidden="false">
        <v/>
      </c>
      <c r="K780" s="16" t="n" hidden="false">
        <v/>
      </c>
      <c r="L780" s="16" t="n" hidden="false">
        <f>L781+L782</f>
        <v>0</v>
      </c>
      <c r="M780" s="16" t="n" hidden="false">
        <f>M781+M782</f>
        <v>205646.18</v>
      </c>
      <c r="N780" s="16" t="n" hidden="false">
        <f>N781+N782</f>
        <v>205646.18</v>
      </c>
    </row>
    <row r="781" customFormat="false" hidden="false" outlineLevel="0" collapsed="false">
      <c r="A781" s="18" t="inlineStr">
        <is>
          <t xml:space="preserve">1.1.1.2.1.2.1</t>
        </is>
      </c>
      <c r="B781" s="18" t="inlineStr">
        <is>
          <t xml:space="preserve"/>
        </is>
      </c>
      <c r="C781" s="18" t="inlineStr">
        <is>
          <t xml:space="preserve">Пуско-наладочные работы СКБ (СОШ, ДОУ) ЭОМ (от полного СМР, кроме раздела ВРУ)</t>
        </is>
      </c>
      <c r="D781" s="7" t="inlineStr">
        <is>
          <t xml:space="preserve"/>
        </is>
      </c>
      <c r="E781" s="7" t="inlineStr">
        <is>
          <t xml:space="preserve">Относится к школам, детским садам 5%.
База для расчета ПНР без раздела ВРУ.</t>
        </is>
      </c>
      <c r="F781" s="7" t="inlineStr">
        <is>
          <t xml:space="preserve">комплекс</t>
        </is>
      </c>
      <c r="G781" s="7" t="inlineStr">
        <is>
          <t xml:space="preserve">1</t>
        </is>
      </c>
      <c r="H781" s="8" t="n">
        <v>1</v>
      </c>
      <c r="I781" s="19" t="n" hidden="false">
        <v/>
      </c>
      <c r="J781" s="20" t="n" hidden="false">
        <v>102823.09</v>
      </c>
      <c r="K781" s="19" t="n" hidden="false">
        <f>I781+J781</f>
        <v>102823.09</v>
      </c>
      <c r="L781" s="19" t="n" hidden="false">
        <v/>
      </c>
      <c r="M781" s="19" t="n" hidden="false">
        <f>ROUND(H781*J781,2)</f>
        <v>102823.09</v>
      </c>
      <c r="N781" s="19" t="n" hidden="false">
        <f>L781+M781</f>
        <v>102823.09</v>
      </c>
    </row>
    <row r="782" customFormat="false" hidden="false" outlineLevel="0" collapsed="false">
      <c r="A782" s="18" t="inlineStr">
        <is>
          <t xml:space="preserve">1.1.1.2.1.2.2</t>
        </is>
      </c>
      <c r="B782" s="18" t="inlineStr">
        <is>
          <t xml:space="preserve"/>
        </is>
      </c>
      <c r="C782" s="18" t="inlineStr">
        <is>
          <t xml:space="preserve">Сдача систем в эксплуатирующую организацию СКБ (СОШ, ДОУ)</t>
        </is>
      </c>
      <c r="D782" s="7" t="inlineStr">
        <is>
          <t xml:space="preserve"/>
        </is>
      </c>
      <c r="E78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782" s="7" t="inlineStr">
        <is>
          <t xml:space="preserve">комплекс</t>
        </is>
      </c>
      <c r="G782" s="7" t="inlineStr">
        <is>
          <t xml:space="preserve">1</t>
        </is>
      </c>
      <c r="H782" s="8" t="n">
        <v>1</v>
      </c>
      <c r="I782" s="19" t="n" hidden="false">
        <v/>
      </c>
      <c r="J782" s="20" t="n" hidden="false">
        <v>102823.09</v>
      </c>
      <c r="K782" s="19" t="n" hidden="false">
        <f>I782+J782</f>
        <v>102823.09</v>
      </c>
      <c r="L782" s="19" t="n" hidden="false">
        <v/>
      </c>
      <c r="M782" s="19" t="n" hidden="false">
        <f>ROUND(H782*J782,2)</f>
        <v>102823.09</v>
      </c>
      <c r="N782" s="19" t="n" hidden="false">
        <f>L782+M782</f>
        <v>102823.09</v>
      </c>
    </row>
    <row r="783" customFormat="false" hidden="false" outlineLevel="0" collapsed="false">
      <c r="A783" s="24" t="inlineStr">
        <is>
          <t xml:space="preserve"/>
        </is>
      </c>
      <c r="B783" s="24" t="inlineStr">
        <is>
          <t xml:space="preserve"/>
        </is>
      </c>
      <c r="C783" s="24" t="inlineStr">
        <is>
          <t xml:space="preserve">ВСЕГО затрат на выполнение полного комплекса работ</t>
        </is>
      </c>
      <c r="D783" s="25" t="inlineStr">
        <is>
          <t xml:space="preserve"/>
        </is>
      </c>
      <c r="E783" s="25" t="inlineStr">
        <is>
          <t xml:space="preserve"/>
        </is>
      </c>
      <c r="F783" s="25" t="inlineStr">
        <is>
          <t xml:space="preserve"/>
        </is>
      </c>
      <c r="G783" s="25" t="inlineStr">
        <is>
          <t xml:space="preserve"/>
        </is>
      </c>
      <c r="H783" s="26" t="n">
        <v/>
      </c>
      <c r="I783" s="27" t="n" hidden="false">
        <v/>
      </c>
      <c r="J783" s="27" t="n" hidden="false">
        <v/>
      </c>
      <c r="K783" s="27" t="n" hidden="false">
        <v/>
      </c>
      <c r="L783" s="27" t="n" hidden="false">
        <f>L520</f>
        <v>25087545.61</v>
      </c>
      <c r="M783" s="27" t="n" hidden="false">
        <f>M520</f>
        <v>37243351.18</v>
      </c>
      <c r="N783" s="27" t="n" hidden="false">
        <f>N520</f>
        <v>62330896.79</v>
      </c>
    </row>
    <row r="784" customFormat="false" hidden="false" customHeight="1" outlineLevel="0" collapsed="false" ht="26" height="26">
      <c r="A784" s="3" t="inlineStr">
        <is>
          <t xml:space="preserve">Блок 5</t>
        </is>
      </c>
    </row>
    <row r="785" customFormat="false" hidden="false" customHeight="1" outlineLevel="0" collapsed="false" ht="54" height="54">
      <c r="A785" s="37" t="inlineStr">
        <is>
          <t xml:space="preserve">по адресу: ул. Люблинская, корпус 34</t>
        </is>
      </c>
    </row>
    <row r="786" customFormat="false" hidden="false" customHeight="1" outlineLevel="0" collapsed="false" ht="24" height="24">
      <c r="A786" s="38"/>
      <c r="B786" s="39" t="inlineStr">
        <is>
          <t xml:space="preserve">-заполняемые ячейки!</t>
        </is>
      </c>
      <c r="C786" s="39"/>
    </row>
    <row r="787" customFormat="false" hidden="false" customHeight="1" outlineLevel="0" collapsed="false" ht="30" height="30">
      <c r="A787" s="6" t="inlineStr">
        <is>
          <t xml:space="preserve">№ п/п</t>
        </is>
      </c>
      <c r="B787" s="6" t="inlineStr">
        <is>
          <t xml:space="preserve">Код узла ИСР</t>
        </is>
      </c>
      <c r="C787" s="6" t="inlineStr">
        <is>
          <t xml:space="preserve">Наименование</t>
        </is>
      </c>
      <c r="D787" s="6" t="inlineStr">
        <is>
          <t xml:space="preserve">Комментарий для подрядчика</t>
        </is>
      </c>
      <c r="E787" s="6" t="inlineStr">
        <is>
          <t xml:space="preserve">Комментарий по ИСР</t>
        </is>
      </c>
      <c r="F787" s="6" t="inlineStr">
        <is>
          <t xml:space="preserve">Ед. изм.</t>
        </is>
      </c>
      <c r="G787" s="6" t="inlineStr">
        <is>
          <t xml:space="preserve">Коэф. расхода</t>
        </is>
      </c>
      <c r="H787" s="6" t="inlineStr">
        <is>
          <t xml:space="preserve">Кол-во</t>
        </is>
      </c>
      <c r="I787" s="6" t="inlineStr">
        <is>
          <t xml:space="preserve">Цена за единицу, руб. (в т.ч. НДС 20%)</t>
        </is>
      </c>
      <c r="J787" s="6"/>
      <c r="K787" s="6"/>
      <c r="L787" s="6" t="inlineStr">
        <is>
          <t xml:space="preserve">Общая стоимость, руб. (в т.ч. НДС 20%)</t>
        </is>
      </c>
      <c r="M787" s="6"/>
      <c r="N787" s="6"/>
    </row>
    <row r="788" customFormat="false" hidden="false" customHeight="1" outlineLevel="0" collapsed="false" ht="40" height="40">
      <c r="A788" s="6" t="inlineStr">
        <is>
          <t xml:space="preserve">Итого</t>
        </is>
      </c>
      <c r="B788" s="6" t="inlineStr">
        <is>
          <t xml:space="preserve">Итого</t>
        </is>
      </c>
      <c r="C788" s="6" t="inlineStr">
        <is>
          <t xml:space="preserve">Итого</t>
        </is>
      </c>
      <c r="D788" s="6" t="inlineStr">
        <is>
          <t xml:space="preserve">Итого</t>
        </is>
      </c>
      <c r="E788" s="6" t="inlineStr">
        <is>
          <t xml:space="preserve">Итого</t>
        </is>
      </c>
      <c r="F788" s="6" t="inlineStr">
        <is>
          <t xml:space="preserve">Итого</t>
        </is>
      </c>
      <c r="G788" s="6" t="inlineStr">
        <is>
          <t xml:space="preserve">Итого</t>
        </is>
      </c>
      <c r="H788" s="6"/>
      <c r="I788" s="7" t="inlineStr">
        <is>
          <t xml:space="preserve">Материалы</t>
        </is>
      </c>
      <c r="J788" s="7" t="inlineStr">
        <is>
          <t xml:space="preserve">СМР</t>
        </is>
      </c>
      <c r="K788" s="7" t="inlineStr">
        <is>
          <t xml:space="preserve">Итого</t>
        </is>
      </c>
      <c r="L788" s="7" t="inlineStr">
        <is>
          <t xml:space="preserve">Материалы</t>
        </is>
      </c>
      <c r="M788" s="7" t="inlineStr">
        <is>
          <t xml:space="preserve">СМР</t>
        </is>
      </c>
      <c r="N788" s="7" t="inlineStr">
        <is>
          <t xml:space="preserve">Итого</t>
        </is>
      </c>
    </row>
    <row r="789" customFormat="false" hidden="false" outlineLevel="0" collapsed="false">
      <c r="A789" s="8" t="n">
        <v>1</v>
      </c>
      <c r="B789" s="8" t="n">
        <v>2</v>
      </c>
      <c r="C789" s="8" t="n">
        <v>3</v>
      </c>
      <c r="D789" s="8" t="n">
        <v>4</v>
      </c>
      <c r="E789" s="8" t="n">
        <v>5</v>
      </c>
      <c r="F789" s="8" t="n">
        <v>6</v>
      </c>
      <c r="G789" s="8" t="n">
        <v>7</v>
      </c>
      <c r="H789" s="8" t="n">
        <v>8</v>
      </c>
      <c r="I789" s="8" t="n">
        <v>9</v>
      </c>
      <c r="J789" s="8" t="n">
        <v>10</v>
      </c>
      <c r="K789" s="8" t="n">
        <v>11</v>
      </c>
      <c r="L789" s="8" t="n">
        <v>12</v>
      </c>
      <c r="M789" s="8" t="n">
        <v>13</v>
      </c>
      <c r="N789" s="8" t="n">
        <v>14</v>
      </c>
    </row>
    <row r="790" customFormat="false" hidden="false" outlineLevel="0" collapsed="false">
      <c r="A790" s="9" t="inlineStr">
        <is>
          <t xml:space="preserve">1</t>
        </is>
      </c>
      <c r="B790" s="9" t="inlineStr">
        <is>
          <t xml:space="preserve"/>
        </is>
      </c>
      <c r="C790" s="9" t="inlineStr">
        <is>
          <t xml:space="preserve">Объект ИДП без распределения на секции</t>
        </is>
      </c>
      <c r="D790" s="10" t="inlineStr">
        <is>
          <t xml:space="preserve"/>
        </is>
      </c>
      <c r="E790" s="10" t="inlineStr">
        <is>
          <t xml:space="preserve"/>
        </is>
      </c>
      <c r="F790" s="10" t="inlineStr">
        <is>
          <t xml:space="preserve"/>
        </is>
      </c>
      <c r="G790" s="10" t="inlineStr">
        <is>
          <t xml:space="preserve"/>
        </is>
      </c>
      <c r="H790" s="11" t="n">
        <v/>
      </c>
      <c r="I790" s="12" t="n" hidden="false">
        <v/>
      </c>
      <c r="J790" s="12" t="n" hidden="false">
        <v/>
      </c>
      <c r="K790" s="12" t="n" hidden="false">
        <v/>
      </c>
      <c r="L790" s="12" t="n" hidden="false">
        <f>L791</f>
        <v>13017805.43</v>
      </c>
      <c r="M790" s="12" t="n" hidden="false">
        <f>M791</f>
        <v>21750915.04</v>
      </c>
      <c r="N790" s="12" t="n" hidden="false">
        <f>N791</f>
        <v>34768720.47</v>
      </c>
    </row>
    <row r="791" customFormat="false" hidden="false" outlineLevel="0" collapsed="false">
      <c r="A791" s="14" t="inlineStr">
        <is>
          <t xml:space="preserve">1.1</t>
        </is>
      </c>
      <c r="B791" s="14" t="inlineStr">
        <is>
          <t xml:space="preserve">6</t>
        </is>
      </c>
      <c r="C791" s="14" t="inlineStr">
        <is>
          <t xml:space="preserve">Затраты на строительство</t>
        </is>
      </c>
      <c r="D791" s="6" t="inlineStr">
        <is>
          <t xml:space="preserve"/>
        </is>
      </c>
      <c r="E791" s="6" t="inlineStr">
        <is>
          <t xml:space="preserve"/>
        </is>
      </c>
      <c r="F791" s="6" t="inlineStr">
        <is>
          <t xml:space="preserve"/>
        </is>
      </c>
      <c r="G791" s="6" t="inlineStr">
        <is>
          <t xml:space="preserve"/>
        </is>
      </c>
      <c r="H791" s="15" t="n">
        <v/>
      </c>
      <c r="I791" s="16" t="n" hidden="false">
        <v/>
      </c>
      <c r="J791" s="16" t="n" hidden="false">
        <v/>
      </c>
      <c r="K791" s="16" t="n" hidden="false">
        <v/>
      </c>
      <c r="L791" s="16" t="n" hidden="false">
        <f>L792</f>
        <v>13017805.43</v>
      </c>
      <c r="M791" s="16" t="n" hidden="false">
        <f>M792</f>
        <v>21750915.04</v>
      </c>
      <c r="N791" s="16" t="n" hidden="false">
        <f>N792</f>
        <v>34768720.47</v>
      </c>
    </row>
    <row r="792" customFormat="false" hidden="false" outlineLevel="0" collapsed="false">
      <c r="A792" s="14" t="inlineStr">
        <is>
          <t xml:space="preserve">1.1.1</t>
        </is>
      </c>
      <c r="B792" s="14" t="inlineStr">
        <is>
          <t xml:space="preserve"/>
        </is>
      </c>
      <c r="C792" s="14" t="inlineStr">
        <is>
          <t xml:space="preserve">СМР корпуса без отделки</t>
        </is>
      </c>
      <c r="D792" s="6" t="inlineStr">
        <is>
          <t xml:space="preserve"/>
        </is>
      </c>
      <c r="E792" s="6" t="inlineStr">
        <is>
          <t xml:space="preserve"/>
        </is>
      </c>
      <c r="F792" s="6" t="inlineStr">
        <is>
          <t xml:space="preserve"/>
        </is>
      </c>
      <c r="G792" s="6" t="inlineStr">
        <is>
          <t xml:space="preserve"/>
        </is>
      </c>
      <c r="H792" s="15" t="n">
        <v/>
      </c>
      <c r="I792" s="16" t="n" hidden="false">
        <v/>
      </c>
      <c r="J792" s="16" t="n" hidden="false">
        <v/>
      </c>
      <c r="K792" s="16" t="n" hidden="false">
        <v/>
      </c>
      <c r="L792" s="16" t="n" hidden="false">
        <f>L793+L798</f>
        <v>13017805.43</v>
      </c>
      <c r="M792" s="16" t="n" hidden="false">
        <f>M793+M798</f>
        <v>21750915.04</v>
      </c>
      <c r="N792" s="16" t="n" hidden="false">
        <f>N793+N798</f>
        <v>34768720.47</v>
      </c>
    </row>
    <row r="793" customFormat="false" hidden="false" outlineLevel="0" collapsed="false">
      <c r="A793" s="14" t="inlineStr">
        <is>
          <t xml:space="preserve">1.1.1.1</t>
        </is>
      </c>
      <c r="B793" s="14" t="inlineStr">
        <is>
          <t xml:space="preserve"/>
        </is>
      </c>
      <c r="C793" s="14" t="inlineStr">
        <is>
          <t xml:space="preserve">СМР надземной части корпуса (без отделки)</t>
        </is>
      </c>
      <c r="D793" s="6" t="inlineStr">
        <is>
          <t xml:space="preserve"/>
        </is>
      </c>
      <c r="E793" s="6" t="inlineStr">
        <is>
          <t xml:space="preserve"/>
        </is>
      </c>
      <c r="F793" s="6" t="inlineStr">
        <is>
          <t xml:space="preserve"/>
        </is>
      </c>
      <c r="G793" s="6" t="inlineStr">
        <is>
          <t xml:space="preserve"/>
        </is>
      </c>
      <c r="H793" s="15" t="n">
        <v/>
      </c>
      <c r="I793" s="16" t="n" hidden="false">
        <v/>
      </c>
      <c r="J793" s="16" t="n" hidden="false">
        <v/>
      </c>
      <c r="K793" s="16" t="n" hidden="false">
        <v/>
      </c>
      <c r="L793" s="16" t="n" hidden="false">
        <f>L794</f>
        <v>32500</v>
      </c>
      <c r="M793" s="16" t="n" hidden="false">
        <f>M794</f>
        <v>14560</v>
      </c>
      <c r="N793" s="16" t="n" hidden="false">
        <f>N794</f>
        <v>47060</v>
      </c>
    </row>
    <row r="794" customFormat="false" hidden="false" outlineLevel="0" collapsed="false">
      <c r="A794" s="14" t="inlineStr">
        <is>
          <t xml:space="preserve">1.1.1.1.1</t>
        </is>
      </c>
      <c r="B794" s="14" t="inlineStr">
        <is>
          <t xml:space="preserve"/>
        </is>
      </c>
      <c r="C794" s="14" t="inlineStr">
        <is>
          <t xml:space="preserve">Кровля</t>
        </is>
      </c>
      <c r="D794" s="6" t="inlineStr">
        <is>
          <t xml:space="preserve"/>
        </is>
      </c>
      <c r="E794" s="6" t="inlineStr">
        <is>
          <t xml:space="preserve"/>
        </is>
      </c>
      <c r="F794" s="6" t="inlineStr">
        <is>
          <t xml:space="preserve"/>
        </is>
      </c>
      <c r="G794" s="6" t="inlineStr">
        <is>
          <t xml:space="preserve"/>
        </is>
      </c>
      <c r="H794" s="15" t="n">
        <v/>
      </c>
      <c r="I794" s="16" t="n" hidden="false">
        <v/>
      </c>
      <c r="J794" s="16" t="n" hidden="false">
        <v/>
      </c>
      <c r="K794" s="16" t="n" hidden="false">
        <v/>
      </c>
      <c r="L794" s="16" t="n" hidden="false">
        <f>L795</f>
        <v>32500</v>
      </c>
      <c r="M794" s="16" t="n" hidden="false">
        <f>M795</f>
        <v>14560</v>
      </c>
      <c r="N794" s="16" t="n" hidden="false">
        <f>N795</f>
        <v>47060</v>
      </c>
    </row>
    <row r="795" customFormat="false" hidden="false" outlineLevel="0" collapsed="false">
      <c r="A795" s="14" t="inlineStr">
        <is>
          <t xml:space="preserve">1.1.1.1.1.1</t>
        </is>
      </c>
      <c r="B795" s="14" t="inlineStr">
        <is>
          <t xml:space="preserve"/>
        </is>
      </c>
      <c r="C795" s="14" t="inlineStr">
        <is>
          <t xml:space="preserve">Прочие работы</t>
        </is>
      </c>
      <c r="D795" s="6" t="inlineStr">
        <is>
          <t xml:space="preserve"/>
        </is>
      </c>
      <c r="E795" s="6" t="inlineStr">
        <is>
          <t xml:space="preserve"/>
        </is>
      </c>
      <c r="F795" s="6" t="inlineStr">
        <is>
          <t xml:space="preserve"/>
        </is>
      </c>
      <c r="G795" s="6" t="inlineStr">
        <is>
          <t xml:space="preserve"/>
        </is>
      </c>
      <c r="H795" s="15" t="n">
        <v/>
      </c>
      <c r="I795" s="16" t="n" hidden="false">
        <v/>
      </c>
      <c r="J795" s="16" t="n" hidden="false">
        <v/>
      </c>
      <c r="K795" s="16" t="n" hidden="false">
        <v/>
      </c>
      <c r="L795" s="16" t="n" hidden="false">
        <f>L796</f>
        <v>32500</v>
      </c>
      <c r="M795" s="16" t="n" hidden="false">
        <f>M796</f>
        <v>14560</v>
      </c>
      <c r="N795" s="16" t="n" hidden="false">
        <f>N796</f>
        <v>47060</v>
      </c>
    </row>
    <row r="796" customFormat="false" hidden="false" outlineLevel="0" collapsed="false">
      <c r="A796" s="18" t="inlineStr">
        <is>
          <t xml:space="preserve">1.1.1.1.1.1.1</t>
        </is>
      </c>
      <c r="B796" s="18" t="inlineStr">
        <is>
          <t xml:space="preserve"/>
        </is>
      </c>
      <c r="C796" s="18" t="inlineStr">
        <is>
          <t xml:space="preserve">Установка гильз для протяжки кабеля</t>
        </is>
      </c>
      <c r="D796" s="7" t="inlineStr">
        <is>
          <t xml:space="preserve"/>
        </is>
      </c>
      <c r="E796" s="7" t="inlineStr">
        <is>
          <t xml:space="preserve"/>
        </is>
      </c>
      <c r="F796" s="7" t="inlineStr">
        <is>
          <t xml:space="preserve">ШТ</t>
        </is>
      </c>
      <c r="G796" s="7" t="inlineStr">
        <is>
          <t xml:space="preserve">1</t>
        </is>
      </c>
      <c r="H796" s="8" t="n">
        <v>13</v>
      </c>
      <c r="I796" s="19" t="n" hidden="false">
        <f>ROUND((L797)/H796,2)</f>
        <v>2500</v>
      </c>
      <c r="J796" s="20" t="n" hidden="false">
        <v>1120</v>
      </c>
      <c r="K796" s="19" t="n" hidden="false">
        <f>I796+J796</f>
        <v>3620</v>
      </c>
      <c r="L796" s="19" t="n" hidden="false">
        <f>ROUND(H796*I796,2)</f>
        <v>32500</v>
      </c>
      <c r="M796" s="19" t="n" hidden="false">
        <f>ROUND(H796*J796,2)</f>
        <v>14560</v>
      </c>
      <c r="N796" s="19" t="n" hidden="false">
        <f>L796+M796</f>
        <v>47060</v>
      </c>
    </row>
    <row r="797" customFormat="false" hidden="false" outlineLevel="0" collapsed="false">
      <c r="A797" s="18" t="inlineStr">
        <is>
          <t xml:space="preserve">1.1.1.1.1.1.1.1</t>
        </is>
      </c>
      <c r="B797" s="18" t="inlineStr">
        <is>
          <t xml:space="preserve"/>
        </is>
      </c>
      <c r="C797" s="22" t="inlineStr">
        <is>
          <t xml:space="preserve">Проходка металлическая / ПГ1 40-1500</t>
        </is>
      </c>
      <c r="D797" s="7" t="inlineStr">
        <is>
          <t xml:space="preserve">Выход кабельных линий на кровлю</t>
        </is>
      </c>
      <c r="E797" s="7" t="inlineStr">
        <is>
          <t xml:space="preserve"/>
        </is>
      </c>
      <c r="F797" s="7" t="inlineStr">
        <is>
          <t xml:space="preserve">ШТ</t>
        </is>
      </c>
      <c r="G797" s="7" t="inlineStr">
        <is>
          <t xml:space="preserve">1</t>
        </is>
      </c>
      <c r="H797" s="8" t="n">
        <v>13</v>
      </c>
      <c r="I797" s="20" t="n" hidden="false">
        <v>2500</v>
      </c>
      <c r="J797" s="19" t="n" hidden="false">
        <v/>
      </c>
      <c r="K797" s="19" t="n" hidden="false">
        <f>I797+J797</f>
        <v>2500</v>
      </c>
      <c r="L797" s="19" t="n" hidden="false">
        <f>ROUND(H797*I797,2)</f>
        <v>32500</v>
      </c>
      <c r="M797" s="19" t="n" hidden="false">
        <v/>
      </c>
      <c r="N797" s="19" t="n" hidden="false">
        <f>L797+M797</f>
        <v>32500</v>
      </c>
    </row>
    <row r="798" customFormat="false" hidden="false" outlineLevel="0" collapsed="false">
      <c r="A798" s="14" t="inlineStr">
        <is>
          <t xml:space="preserve">1.1.1.2</t>
        </is>
      </c>
      <c r="B798" s="14" t="inlineStr">
        <is>
          <t xml:space="preserve"/>
        </is>
      </c>
      <c r="C798" s="14" t="inlineStr">
        <is>
          <t xml:space="preserve">Инженерные системы</t>
        </is>
      </c>
      <c r="D798" s="6" t="inlineStr">
        <is>
          <t xml:space="preserve"/>
        </is>
      </c>
      <c r="E798" s="6" t="inlineStr">
        <is>
          <t xml:space="preserve"/>
        </is>
      </c>
      <c r="F798" s="6" t="inlineStr">
        <is>
          <t xml:space="preserve"/>
        </is>
      </c>
      <c r="G798" s="6" t="inlineStr">
        <is>
          <t xml:space="preserve"/>
        </is>
      </c>
      <c r="H798" s="15" t="n">
        <v/>
      </c>
      <c r="I798" s="16" t="n" hidden="false">
        <v/>
      </c>
      <c r="J798" s="16" t="n" hidden="false">
        <v/>
      </c>
      <c r="K798" s="16" t="n" hidden="false">
        <v/>
      </c>
      <c r="L798" s="16" t="n" hidden="false">
        <f>L799</f>
        <v>12985305.43</v>
      </c>
      <c r="M798" s="16" t="n" hidden="false">
        <f>M799</f>
        <v>21736355.04</v>
      </c>
      <c r="N798" s="16" t="n" hidden="false">
        <f>N799</f>
        <v>34721660.47</v>
      </c>
    </row>
    <row r="799" customFormat="false" hidden="false" outlineLevel="0" collapsed="false">
      <c r="A799" s="14" t="inlineStr">
        <is>
          <t xml:space="preserve">1.1.1.2.1</t>
        </is>
      </c>
      <c r="B799" s="14" t="inlineStr">
        <is>
          <t xml:space="preserve"/>
        </is>
      </c>
      <c r="C799" s="14" t="inlineStr">
        <is>
          <t xml:space="preserve">Электроснабжение</t>
        </is>
      </c>
      <c r="D799" s="6" t="inlineStr">
        <is>
          <t xml:space="preserve"/>
        </is>
      </c>
      <c r="E799" s="6" t="inlineStr">
        <is>
          <t xml:space="preserve"/>
        </is>
      </c>
      <c r="F799" s="6" t="inlineStr">
        <is>
          <t xml:space="preserve"/>
        </is>
      </c>
      <c r="G799" s="6" t="inlineStr">
        <is>
          <t xml:space="preserve"/>
        </is>
      </c>
      <c r="H799" s="15" t="n">
        <v/>
      </c>
      <c r="I799" s="16" t="n" hidden="false">
        <v/>
      </c>
      <c r="J799" s="16" t="n" hidden="false">
        <v/>
      </c>
      <c r="K799" s="16" t="n" hidden="false">
        <v/>
      </c>
      <c r="L799" s="16" t="n" hidden="false">
        <f>L800+L959</f>
        <v>12985305.43</v>
      </c>
      <c r="M799" s="16" t="n" hidden="false">
        <f>M800+M959</f>
        <v>21736355.04</v>
      </c>
      <c r="N799" s="16" t="n" hidden="false">
        <f>N800+N959</f>
        <v>34721660.47</v>
      </c>
    </row>
    <row r="800" customFormat="false" hidden="false" outlineLevel="0" collapsed="false">
      <c r="A800" s="14" t="inlineStr">
        <is>
          <t xml:space="preserve">1.1.1.2.1.1</t>
        </is>
      </c>
      <c r="B800" s="14" t="inlineStr">
        <is>
          <t xml:space="preserve"/>
        </is>
      </c>
      <c r="C800" s="14" t="inlineStr">
        <is>
          <t xml:space="preserve">Электромонтажные работы в нежилой части</t>
        </is>
      </c>
      <c r="D800" s="6" t="inlineStr">
        <is>
          <t xml:space="preserve"/>
        </is>
      </c>
      <c r="E800" s="6" t="inlineStr">
        <is>
          <t xml:space="preserve"/>
        </is>
      </c>
      <c r="F800" s="6" t="inlineStr">
        <is>
          <t xml:space="preserve"/>
        </is>
      </c>
      <c r="G800" s="6" t="inlineStr">
        <is>
          <t xml:space="preserve"/>
        </is>
      </c>
      <c r="H800" s="15" t="n">
        <v/>
      </c>
      <c r="I800" s="16" t="n" hidden="false">
        <v/>
      </c>
      <c r="J800" s="16" t="n" hidden="false">
        <v/>
      </c>
      <c r="K800" s="16" t="n" hidden="false">
        <v/>
      </c>
      <c r="L800" s="16" t="n" hidden="false">
        <f>L801+L819+L848+L919+L940+L955</f>
        <v>12985305.43</v>
      </c>
      <c r="M800" s="16" t="n" hidden="false">
        <f>M801+M819+M848+M919+M940+M955</f>
        <v>21523105</v>
      </c>
      <c r="N800" s="16" t="n" hidden="false">
        <f>N801+N819+N848+N919+N940+N955</f>
        <v>34508410.43</v>
      </c>
    </row>
    <row r="801" customFormat="false" hidden="false" outlineLevel="0" collapsed="false">
      <c r="A801" s="14" t="inlineStr">
        <is>
          <t xml:space="preserve">1.1.1.2.1.1.1</t>
        </is>
      </c>
      <c r="B801" s="14" t="inlineStr">
        <is>
          <t xml:space="preserve"/>
        </is>
      </c>
      <c r="C801" s="14" t="inlineStr">
        <is>
          <t xml:space="preserve">Монтаж ВРУ</t>
        </is>
      </c>
      <c r="D801" s="6" t="inlineStr">
        <is>
          <t xml:space="preserve"/>
        </is>
      </c>
      <c r="E801" s="6" t="inlineStr">
        <is>
          <t xml:space="preserve"/>
        </is>
      </c>
      <c r="F801" s="6" t="inlineStr">
        <is>
          <t xml:space="preserve"/>
        </is>
      </c>
      <c r="G801" s="6" t="inlineStr">
        <is>
          <t xml:space="preserve"/>
        </is>
      </c>
      <c r="H801" s="15" t="n">
        <v/>
      </c>
      <c r="I801" s="16" t="n" hidden="false">
        <v/>
      </c>
      <c r="J801" s="16" t="n" hidden="false">
        <v/>
      </c>
      <c r="K801" s="16" t="n" hidden="false">
        <v/>
      </c>
      <c r="L801" s="16" t="n" hidden="false">
        <f>L802+L805+L807+L818</f>
        <v>72585.96</v>
      </c>
      <c r="M801" s="16" t="n" hidden="false">
        <f>M802+M805+M807+M818</f>
        <v>670000</v>
      </c>
      <c r="N801" s="16" t="n" hidden="false">
        <f>N802+N805+N807+N818</f>
        <v>742585.96</v>
      </c>
    </row>
    <row r="802" customFormat="false" hidden="false" outlineLevel="0" collapsed="false">
      <c r="A802" s="18" t="inlineStr">
        <is>
          <t xml:space="preserve">1.1.1.2.1.1.1.1</t>
        </is>
      </c>
      <c r="B802" s="18" t="inlineStr">
        <is>
          <t xml:space="preserve"/>
        </is>
      </c>
      <c r="C802" s="18" t="inlineStr">
        <is>
          <t xml:space="preserve">Установка и коммутация щитов ВРУ / 8 панелей</t>
        </is>
      </c>
      <c r="D802" s="7" t="inlineStr">
        <is>
          <t xml:space="preserve"/>
        </is>
      </c>
      <c r="E802" s="7" t="inlineStr">
        <is>
          <t xml:space="preserve">Выгружается из БО по объектам BIM-КЦ</t>
        </is>
      </c>
      <c r="F802" s="7" t="inlineStr">
        <is>
          <t xml:space="preserve">ШТ</t>
        </is>
      </c>
      <c r="G802" s="7" t="inlineStr">
        <is>
          <t xml:space="preserve">1</t>
        </is>
      </c>
      <c r="H802" s="8" t="n">
        <v>1</v>
      </c>
      <c r="I802" s="19" t="n" hidden="false">
        <f>ROUND((L803+L804)/H802,2)</f>
        <v>21001</v>
      </c>
      <c r="J802" s="20" t="n" hidden="false">
        <v>550000</v>
      </c>
      <c r="K802" s="19" t="n" hidden="false">
        <f>I802+J802</f>
        <v>571001</v>
      </c>
      <c r="L802" s="19" t="n" hidden="false">
        <f>ROUND(H802*I802,2)</f>
        <v>21001</v>
      </c>
      <c r="M802" s="19" t="n" hidden="false">
        <f>ROUND(H802*J802,2)</f>
        <v>550000</v>
      </c>
      <c r="N802" s="19" t="n" hidden="false">
        <f>L802+M802</f>
        <v>571001</v>
      </c>
    </row>
    <row r="803" customFormat="false" hidden="false" outlineLevel="0" collapsed="false">
      <c r="A803" s="18" t="inlineStr">
        <is>
          <t xml:space="preserve">1.1.1.2.1.1.1.1.1</t>
        </is>
      </c>
      <c r="B803" s="18" t="inlineStr">
        <is>
          <t xml:space="preserve"/>
        </is>
      </c>
      <c r="C803" s="22" t="inlineStr">
        <is>
          <t xml:space="preserve">Комплект наконечников и бирок для монтажа ВРУ_ / 8 панелей</t>
        </is>
      </c>
      <c r="D803" s="7" t="inlineStr">
        <is>
          <t xml:space="preserve"/>
        </is>
      </c>
      <c r="E803" s="7" t="inlineStr">
        <is>
          <t xml:space="preserve"/>
        </is>
      </c>
      <c r="F803" s="7" t="inlineStr">
        <is>
          <t xml:space="preserve">КОМПЛ</t>
        </is>
      </c>
      <c r="G803" s="7" t="inlineStr">
        <is>
          <t xml:space="preserve">1</t>
        </is>
      </c>
      <c r="H803" s="8" t="n">
        <v>1</v>
      </c>
      <c r="I803" s="20" t="n" hidden="false">
        <v>21000</v>
      </c>
      <c r="J803" s="19" t="n" hidden="false">
        <v/>
      </c>
      <c r="K803" s="19" t="n" hidden="false">
        <f>I803+J803</f>
        <v>21000</v>
      </c>
      <c r="L803" s="19" t="n" hidden="false">
        <f>ROUND(H803*I803,2)</f>
        <v>21000</v>
      </c>
      <c r="M803" s="19" t="n" hidden="false">
        <v/>
      </c>
      <c r="N803" s="19" t="n" hidden="false">
        <f>L803+M803</f>
        <v>21000</v>
      </c>
    </row>
    <row r="804" customFormat="false" hidden="false" outlineLevel="0" collapsed="false">
      <c r="A804" s="18" t="inlineStr">
        <is>
          <t xml:space="preserve">1.1.1.2.1.1.1.1.2</t>
        </is>
      </c>
      <c r="B804" s="18" t="inlineStr">
        <is>
          <t xml:space="preserve"/>
        </is>
      </c>
      <c r="C804" s="22" t="inlineStr">
        <is>
          <t xml:space="preserve">ВРУ (в соответствии со схемой) / МЭЛ_ / 8-панельный (к-т)</t>
        </is>
      </c>
      <c r="D804" s="7" t="inlineStr">
        <is>
          <t xml:space="preserve"/>
        </is>
      </c>
      <c r="E804" s="7" t="inlineStr">
        <is>
          <t xml:space="preserve"/>
        </is>
      </c>
      <c r="F804" s="7" t="inlineStr">
        <is>
          <t xml:space="preserve">ШТ</t>
        </is>
      </c>
      <c r="G804" s="7" t="inlineStr">
        <is>
          <t xml:space="preserve">1</t>
        </is>
      </c>
      <c r="H804" s="8" t="n">
        <v>1</v>
      </c>
      <c r="I804" s="23" t="n" hidden="false">
        <v>1</v>
      </c>
      <c r="J804" s="19" t="n" hidden="false">
        <v/>
      </c>
      <c r="K804" s="19" t="n" hidden="false">
        <f>I804+J804</f>
        <v>1</v>
      </c>
      <c r="L804" s="19" t="n" hidden="false">
        <f>ROUND(H804*I804,2)</f>
        <v>1</v>
      </c>
      <c r="M804" s="19" t="n" hidden="false">
        <v/>
      </c>
      <c r="N804" s="19" t="n" hidden="false">
        <f>L804+M804</f>
        <v>1</v>
      </c>
    </row>
    <row r="805" customFormat="false" hidden="false" outlineLevel="0" collapsed="false">
      <c r="A805" s="18" t="inlineStr">
        <is>
          <t xml:space="preserve">1.1.1.2.1.1.1.2</t>
        </is>
      </c>
      <c r="B805" s="18" t="inlineStr">
        <is>
          <t xml:space="preserve"/>
        </is>
      </c>
      <c r="C805" s="18" t="inlineStr">
        <is>
          <t xml:space="preserve">Комплектация щитов ВРУ</t>
        </is>
      </c>
      <c r="D805" s="7" t="inlineStr">
        <is>
          <t xml:space="preserve"/>
        </is>
      </c>
      <c r="E805" s="7" t="inlineStr">
        <is>
          <t xml:space="preserve"/>
        </is>
      </c>
      <c r="F805" s="7" t="inlineStr">
        <is>
          <t xml:space="preserve">ШТ</t>
        </is>
      </c>
      <c r="G805" s="7" t="inlineStr">
        <is>
          <t xml:space="preserve">1</t>
        </is>
      </c>
      <c r="H805" s="8" t="n">
        <v>8</v>
      </c>
      <c r="I805" s="19" t="n" hidden="false">
        <f>ROUND((L806)/H805,2)</f>
        <v>2700</v>
      </c>
      <c r="J805" s="19" t="n" hidden="false">
        <v>0</v>
      </c>
      <c r="K805" s="19" t="n" hidden="false">
        <f>I805+J805</f>
        <v>2700</v>
      </c>
      <c r="L805" s="19" t="n" hidden="false">
        <f>ROUND(H805*I805,2)</f>
        <v>21600</v>
      </c>
      <c r="M805" s="19" t="n" hidden="false">
        <f>ROUND(H805*J805,2)</f>
        <v>0</v>
      </c>
      <c r="N805" s="19" t="n" hidden="false">
        <f>L805+M805</f>
        <v>21600</v>
      </c>
    </row>
    <row r="806" customFormat="false" hidden="false" outlineLevel="0" collapsed="false">
      <c r="A806" s="18" t="inlineStr">
        <is>
          <t xml:space="preserve">1.1.1.2.1.1.1.2.1</t>
        </is>
      </c>
      <c r="B806" s="18" t="inlineStr">
        <is>
          <t xml:space="preserve"/>
        </is>
      </c>
      <c r="C806" s="22" t="inlineStr">
        <is>
          <t xml:space="preserve">Автоматическая установка пожаротушения_ / ОСП-2</t>
        </is>
      </c>
      <c r="D806" s="7" t="inlineStr">
        <is>
          <t xml:space="preserve"/>
        </is>
      </c>
      <c r="E806" s="7" t="inlineStr">
        <is>
          <t xml:space="preserve"/>
        </is>
      </c>
      <c r="F806" s="7" t="inlineStr">
        <is>
          <t xml:space="preserve">ШТ</t>
        </is>
      </c>
      <c r="G806" s="7" t="inlineStr">
        <is>
          <t xml:space="preserve">1</t>
        </is>
      </c>
      <c r="H806" s="8" t="n">
        <v>8</v>
      </c>
      <c r="I806" s="20" t="n" hidden="false">
        <v>2700</v>
      </c>
      <c r="J806" s="19" t="n" hidden="false">
        <v/>
      </c>
      <c r="K806" s="19" t="n" hidden="false">
        <f>I806+J806</f>
        <v>2700</v>
      </c>
      <c r="L806" s="19" t="n" hidden="false">
        <f>ROUND(H806*I806,2)</f>
        <v>21600</v>
      </c>
      <c r="M806" s="19" t="n" hidden="false">
        <v/>
      </c>
      <c r="N806" s="19" t="n" hidden="false">
        <f>L806+M806</f>
        <v>21600</v>
      </c>
    </row>
    <row r="807" customFormat="false" hidden="false" outlineLevel="0" collapsed="false">
      <c r="A807" s="18" t="inlineStr">
        <is>
          <t xml:space="preserve">1.1.1.2.1.1.1.3</t>
        </is>
      </c>
      <c r="B807" s="18" t="inlineStr">
        <is>
          <t xml:space="preserve"/>
        </is>
      </c>
      <c r="C807" s="18" t="inlineStr">
        <is>
          <t xml:space="preserve">Средства защиты</t>
        </is>
      </c>
      <c r="D807" s="7" t="inlineStr">
        <is>
          <t xml:space="preserve"/>
        </is>
      </c>
      <c r="E807" s="7" t="inlineStr">
        <is>
          <t xml:space="preserve"/>
        </is>
      </c>
      <c r="F807" s="7" t="inlineStr">
        <is>
          <t xml:space="preserve">ШТ</t>
        </is>
      </c>
      <c r="G807" s="7" t="inlineStr">
        <is>
          <t xml:space="preserve">1</t>
        </is>
      </c>
      <c r="H807" s="8" t="n">
        <v>16</v>
      </c>
      <c r="I807" s="19" t="n" hidden="false">
        <f>ROUND((L808+L809+L810+L811+L812+L813+L814+L815+L816+L817)/H807,2)</f>
        <v>1874.06</v>
      </c>
      <c r="J807" s="19" t="n" hidden="false">
        <v>0</v>
      </c>
      <c r="K807" s="19" t="n" hidden="false">
        <f>I807+J807</f>
        <v>1874.06</v>
      </c>
      <c r="L807" s="19" t="n" hidden="false">
        <f>ROUND(H807*I807,2)</f>
        <v>29984.96</v>
      </c>
      <c r="M807" s="19" t="n" hidden="false">
        <f>ROUND(H807*J807,2)</f>
        <v>0</v>
      </c>
      <c r="N807" s="19" t="n" hidden="false">
        <f>L807+M807</f>
        <v>29984.96</v>
      </c>
    </row>
    <row r="808" customFormat="false" hidden="false" outlineLevel="0" collapsed="false">
      <c r="A808" s="18" t="inlineStr">
        <is>
          <t xml:space="preserve">1.1.1.2.1.1.1.3.1</t>
        </is>
      </c>
      <c r="B808" s="18" t="inlineStr">
        <is>
          <t xml:space="preserve"/>
        </is>
      </c>
      <c r="C808" s="22" t="inlineStr">
        <is>
          <t xml:space="preserve">Заземления переносные_</t>
        </is>
      </c>
      <c r="D808" s="7" t="inlineStr">
        <is>
          <t xml:space="preserve"/>
        </is>
      </c>
      <c r="E808" s="7" t="inlineStr">
        <is>
          <t xml:space="preserve"/>
        </is>
      </c>
      <c r="F808" s="7" t="inlineStr">
        <is>
          <t xml:space="preserve">КОМПЛ</t>
        </is>
      </c>
      <c r="G808" s="7" t="inlineStr">
        <is>
          <t xml:space="preserve">1</t>
        </is>
      </c>
      <c r="H808" s="8" t="n">
        <v>1</v>
      </c>
      <c r="I808" s="20" t="n" hidden="false">
        <v>6650</v>
      </c>
      <c r="J808" s="19" t="n" hidden="false">
        <v/>
      </c>
      <c r="K808" s="19" t="n" hidden="false">
        <f>I808+J808</f>
        <v>6650</v>
      </c>
      <c r="L808" s="19" t="n" hidden="false">
        <f>ROUND(H808*I808,2)</f>
        <v>6650</v>
      </c>
      <c r="M808" s="19" t="n" hidden="false">
        <v/>
      </c>
      <c r="N808" s="19" t="n" hidden="false">
        <f>L808+M808</f>
        <v>6650</v>
      </c>
    </row>
    <row r="809" customFormat="false" hidden="false" outlineLevel="0" collapsed="false">
      <c r="A809" s="18" t="inlineStr">
        <is>
          <t xml:space="preserve">1.1.1.2.1.1.1.3.2</t>
        </is>
      </c>
      <c r="B809" s="18" t="inlineStr">
        <is>
          <t xml:space="preserve"/>
        </is>
      </c>
      <c r="C809" s="22" t="inlineStr">
        <is>
          <t xml:space="preserve">Аптечка_</t>
        </is>
      </c>
      <c r="D809" s="7" t="inlineStr">
        <is>
          <t xml:space="preserve"/>
        </is>
      </c>
      <c r="E809" s="7" t="inlineStr">
        <is>
          <t xml:space="preserve"/>
        </is>
      </c>
      <c r="F809" s="7" t="inlineStr">
        <is>
          <t xml:space="preserve">ШТ</t>
        </is>
      </c>
      <c r="G809" s="7" t="inlineStr">
        <is>
          <t xml:space="preserve">1</t>
        </is>
      </c>
      <c r="H809" s="8" t="n">
        <v>1</v>
      </c>
      <c r="I809" s="20" t="n" hidden="false">
        <v>1680</v>
      </c>
      <c r="J809" s="19" t="n" hidden="false">
        <v/>
      </c>
      <c r="K809" s="19" t="n" hidden="false">
        <f>I809+J809</f>
        <v>1680</v>
      </c>
      <c r="L809" s="19" t="n" hidden="false">
        <f>ROUND(H809*I809,2)</f>
        <v>1680</v>
      </c>
      <c r="M809" s="19" t="n" hidden="false">
        <v/>
      </c>
      <c r="N809" s="19" t="n" hidden="false">
        <f>L809+M809</f>
        <v>1680</v>
      </c>
    </row>
    <row r="810" customFormat="false" hidden="false" outlineLevel="0" collapsed="false">
      <c r="A810" s="18" t="inlineStr">
        <is>
          <t xml:space="preserve">1.1.1.2.1.1.1.3.3</t>
        </is>
      </c>
      <c r="B810" s="18" t="inlineStr">
        <is>
          <t xml:space="preserve"/>
        </is>
      </c>
      <c r="C810" s="22" t="inlineStr">
        <is>
          <t xml:space="preserve">Защитные очки</t>
        </is>
      </c>
      <c r="D810" s="7" t="inlineStr">
        <is>
          <t xml:space="preserve"/>
        </is>
      </c>
      <c r="E810" s="7" t="inlineStr">
        <is>
          <t xml:space="preserve"/>
        </is>
      </c>
      <c r="F810" s="7" t="inlineStr">
        <is>
          <t xml:space="preserve">ШТ</t>
        </is>
      </c>
      <c r="G810" s="7" t="inlineStr">
        <is>
          <t xml:space="preserve">1</t>
        </is>
      </c>
      <c r="H810" s="8" t="n">
        <v>1</v>
      </c>
      <c r="I810" s="20" t="n" hidden="false">
        <v>195</v>
      </c>
      <c r="J810" s="19" t="n" hidden="false">
        <v/>
      </c>
      <c r="K810" s="19" t="n" hidden="false">
        <f>I810+J810</f>
        <v>195</v>
      </c>
      <c r="L810" s="19" t="n" hidden="false">
        <f>ROUND(H810*I810,2)</f>
        <v>195</v>
      </c>
      <c r="M810" s="19" t="n" hidden="false">
        <v/>
      </c>
      <c r="N810" s="19" t="n" hidden="false">
        <f>L810+M810</f>
        <v>195</v>
      </c>
    </row>
    <row r="811" customFormat="false" hidden="false" outlineLevel="0" collapsed="false">
      <c r="A811" s="18" t="inlineStr">
        <is>
          <t xml:space="preserve">1.1.1.2.1.1.1.3.4</t>
        </is>
      </c>
      <c r="B811" s="18" t="inlineStr">
        <is>
          <t xml:space="preserve"/>
        </is>
      </c>
      <c r="C811" s="22" t="inlineStr">
        <is>
          <t xml:space="preserve">Диэлектрические галоши_</t>
        </is>
      </c>
      <c r="D811" s="7" t="inlineStr">
        <is>
          <t xml:space="preserve"/>
        </is>
      </c>
      <c r="E811" s="7" t="inlineStr">
        <is>
          <t xml:space="preserve"/>
        </is>
      </c>
      <c r="F811" s="7" t="inlineStr">
        <is>
          <t xml:space="preserve">ШТ</t>
        </is>
      </c>
      <c r="G811" s="7" t="inlineStr">
        <is>
          <t xml:space="preserve">1</t>
        </is>
      </c>
      <c r="H811" s="8" t="n">
        <v>2</v>
      </c>
      <c r="I811" s="20" t="n" hidden="false">
        <v>1150</v>
      </c>
      <c r="J811" s="19" t="n" hidden="false">
        <v/>
      </c>
      <c r="K811" s="19" t="n" hidden="false">
        <f>I811+J811</f>
        <v>1150</v>
      </c>
      <c r="L811" s="19" t="n" hidden="false">
        <f>ROUND(H811*I811,2)</f>
        <v>2300</v>
      </c>
      <c r="M811" s="19" t="n" hidden="false">
        <v/>
      </c>
      <c r="N811" s="19" t="n" hidden="false">
        <f>L811+M811</f>
        <v>2300</v>
      </c>
    </row>
    <row r="812" customFormat="false" hidden="false" outlineLevel="0" collapsed="false">
      <c r="A812" s="18" t="inlineStr">
        <is>
          <t xml:space="preserve">1.1.1.2.1.1.1.3.5</t>
        </is>
      </c>
      <c r="B812" s="18" t="inlineStr">
        <is>
          <t xml:space="preserve"/>
        </is>
      </c>
      <c r="C812" s="22" t="inlineStr">
        <is>
          <t xml:space="preserve">Диэлектрические ковры_ /  800х1500 мм</t>
        </is>
      </c>
      <c r="D812" s="7" t="inlineStr">
        <is>
          <t xml:space="preserve"/>
        </is>
      </c>
      <c r="E812" s="7" t="inlineStr">
        <is>
          <t xml:space="preserve"/>
        </is>
      </c>
      <c r="F812" s="7" t="inlineStr">
        <is>
          <t xml:space="preserve">ШТ</t>
        </is>
      </c>
      <c r="G812" s="7" t="inlineStr">
        <is>
          <t xml:space="preserve">1</t>
        </is>
      </c>
      <c r="H812" s="8" t="n">
        <v>3</v>
      </c>
      <c r="I812" s="20" t="n" hidden="false">
        <v>2280</v>
      </c>
      <c r="J812" s="19" t="n" hidden="false">
        <v/>
      </c>
      <c r="K812" s="19" t="n" hidden="false">
        <f>I812+J812</f>
        <v>2280</v>
      </c>
      <c r="L812" s="19" t="n" hidden="false">
        <f>ROUND(H812*I812,2)</f>
        <v>6840</v>
      </c>
      <c r="M812" s="19" t="n" hidden="false">
        <v/>
      </c>
      <c r="N812" s="19" t="n" hidden="false">
        <f>L812+M812</f>
        <v>6840</v>
      </c>
    </row>
    <row r="813" customFormat="false" hidden="false" outlineLevel="0" collapsed="false">
      <c r="A813" s="18" t="inlineStr">
        <is>
          <t xml:space="preserve">1.1.1.2.1.1.1.3.6</t>
        </is>
      </c>
      <c r="B813" s="18" t="inlineStr">
        <is>
          <t xml:space="preserve"/>
        </is>
      </c>
      <c r="C813" s="22" t="inlineStr">
        <is>
          <t xml:space="preserve">Предупредительные плакаты и знаки безопасности_</t>
        </is>
      </c>
      <c r="D813" s="7" t="inlineStr">
        <is>
          <t xml:space="preserve"/>
        </is>
      </c>
      <c r="E813" s="7" t="inlineStr">
        <is>
          <t xml:space="preserve"/>
        </is>
      </c>
      <c r="F813" s="7" t="inlineStr">
        <is>
          <t xml:space="preserve">ШТ</t>
        </is>
      </c>
      <c r="G813" s="7" t="inlineStr">
        <is>
          <t xml:space="preserve">1</t>
        </is>
      </c>
      <c r="H813" s="8" t="n">
        <v>2</v>
      </c>
      <c r="I813" s="20" t="n" hidden="false">
        <v>2100</v>
      </c>
      <c r="J813" s="19" t="n" hidden="false">
        <v/>
      </c>
      <c r="K813" s="19" t="n" hidden="false">
        <f>I813+J813</f>
        <v>2100</v>
      </c>
      <c r="L813" s="19" t="n" hidden="false">
        <f>ROUND(H813*I813,2)</f>
        <v>4200</v>
      </c>
      <c r="M813" s="19" t="n" hidden="false">
        <v/>
      </c>
      <c r="N813" s="19" t="n" hidden="false">
        <f>L813+M813</f>
        <v>4200</v>
      </c>
    </row>
    <row r="814" customFormat="false" hidden="false" outlineLevel="0" collapsed="false">
      <c r="A814" s="18" t="inlineStr">
        <is>
          <t xml:space="preserve">1.1.1.2.1.1.1.3.7</t>
        </is>
      </c>
      <c r="B814" s="18" t="inlineStr">
        <is>
          <t xml:space="preserve"/>
        </is>
      </c>
      <c r="C814" s="22" t="inlineStr">
        <is>
          <t xml:space="preserve">Указатель напряжения_ / 10-500 В</t>
        </is>
      </c>
      <c r="D814" s="7" t="inlineStr">
        <is>
          <t xml:space="preserve"/>
        </is>
      </c>
      <c r="E814" s="7" t="inlineStr">
        <is>
          <t xml:space="preserve"/>
        </is>
      </c>
      <c r="F814" s="7" t="inlineStr">
        <is>
          <t xml:space="preserve">ШТ</t>
        </is>
      </c>
      <c r="G814" s="7" t="inlineStr">
        <is>
          <t xml:space="preserve">1</t>
        </is>
      </c>
      <c r="H814" s="8" t="n">
        <v>2</v>
      </c>
      <c r="I814" s="20" t="n" hidden="false">
        <v>1700</v>
      </c>
      <c r="J814" s="19" t="n" hidden="false">
        <v/>
      </c>
      <c r="K814" s="19" t="n" hidden="false">
        <f>I814+J814</f>
        <v>1700</v>
      </c>
      <c r="L814" s="19" t="n" hidden="false">
        <f>ROUND(H814*I814,2)</f>
        <v>3400</v>
      </c>
      <c r="M814" s="19" t="n" hidden="false">
        <v/>
      </c>
      <c r="N814" s="19" t="n" hidden="false">
        <f>L814+M814</f>
        <v>3400</v>
      </c>
    </row>
    <row r="815" customFormat="false" hidden="false" outlineLevel="0" collapsed="false">
      <c r="A815" s="18" t="inlineStr">
        <is>
          <t xml:space="preserve">1.1.1.2.1.1.1.3.8</t>
        </is>
      </c>
      <c r="B815" s="18" t="inlineStr">
        <is>
          <t xml:space="preserve"/>
        </is>
      </c>
      <c r="C815" s="22" t="inlineStr">
        <is>
          <t xml:space="preserve">Перчатки диэлектрические до 1 кВ/Безшовные</t>
        </is>
      </c>
      <c r="D815" s="7" t="inlineStr">
        <is>
          <t xml:space="preserve"/>
        </is>
      </c>
      <c r="E815" s="7" t="inlineStr">
        <is>
          <t xml:space="preserve"/>
        </is>
      </c>
      <c r="F815" s="7" t="inlineStr">
        <is>
          <t xml:space="preserve">ПАР</t>
        </is>
      </c>
      <c r="G815" s="7" t="inlineStr">
        <is>
          <t xml:space="preserve">1</t>
        </is>
      </c>
      <c r="H815" s="8" t="n">
        <v>2</v>
      </c>
      <c r="I815" s="20" t="n" hidden="false">
        <v>850</v>
      </c>
      <c r="J815" s="19" t="n" hidden="false">
        <v/>
      </c>
      <c r="K815" s="19" t="n" hidden="false">
        <f>I815+J815</f>
        <v>850</v>
      </c>
      <c r="L815" s="19" t="n" hidden="false">
        <f>ROUND(H815*I815,2)</f>
        <v>1700</v>
      </c>
      <c r="M815" s="19" t="n" hidden="false">
        <v/>
      </c>
      <c r="N815" s="19" t="n" hidden="false">
        <f>L815+M815</f>
        <v>1700</v>
      </c>
    </row>
    <row r="816" customFormat="false" hidden="false" outlineLevel="0" collapsed="false">
      <c r="A816" s="18" t="inlineStr">
        <is>
          <t xml:space="preserve">1.1.1.2.1.1.1.3.9</t>
        </is>
      </c>
      <c r="B816" s="18" t="inlineStr">
        <is>
          <t xml:space="preserve"/>
        </is>
      </c>
      <c r="C816" s="22" t="inlineStr">
        <is>
          <t xml:space="preserve">Огнетушитель_ / углекислотный ОУ-2</t>
        </is>
      </c>
      <c r="D816" s="7" t="inlineStr">
        <is>
          <t xml:space="preserve"/>
        </is>
      </c>
      <c r="E816" s="7" t="inlineStr">
        <is>
          <t xml:space="preserve"/>
        </is>
      </c>
      <c r="F816" s="7" t="inlineStr">
        <is>
          <t xml:space="preserve">ШТ</t>
        </is>
      </c>
      <c r="G816" s="7" t="inlineStr">
        <is>
          <t xml:space="preserve">1</t>
        </is>
      </c>
      <c r="H816" s="8" t="n">
        <v>1</v>
      </c>
      <c r="I816" s="23" t="n" hidden="false">
        <v>961</v>
      </c>
      <c r="J816" s="19" t="n" hidden="false">
        <v/>
      </c>
      <c r="K816" s="19" t="n" hidden="false">
        <f>I816+J816</f>
        <v>961</v>
      </c>
      <c r="L816" s="19" t="n" hidden="false">
        <f>ROUND(H816*I816,2)</f>
        <v>961</v>
      </c>
      <c r="M816" s="19" t="n" hidden="false">
        <v/>
      </c>
      <c r="N816" s="19" t="n" hidden="false">
        <f>L816+M816</f>
        <v>961</v>
      </c>
    </row>
    <row r="817" customFormat="false" hidden="false" outlineLevel="0" collapsed="false">
      <c r="A817" s="18" t="inlineStr">
        <is>
          <t xml:space="preserve">1.1.1.2.1.1.1.3.10</t>
        </is>
      </c>
      <c r="B817" s="18" t="inlineStr">
        <is>
          <t xml:space="preserve"/>
        </is>
      </c>
      <c r="C817" s="22" t="inlineStr">
        <is>
          <t xml:space="preserve">Огнетушитель_ / углекислотный ОУ-3</t>
        </is>
      </c>
      <c r="D817" s="7" t="inlineStr">
        <is>
          <t xml:space="preserve"/>
        </is>
      </c>
      <c r="E817" s="7" t="inlineStr">
        <is>
          <t xml:space="preserve"/>
        </is>
      </c>
      <c r="F817" s="7" t="inlineStr">
        <is>
          <t xml:space="preserve">ШТ</t>
        </is>
      </c>
      <c r="G817" s="7" t="inlineStr">
        <is>
          <t xml:space="preserve">1</t>
        </is>
      </c>
      <c r="H817" s="8" t="n">
        <v>1</v>
      </c>
      <c r="I817" s="20" t="n" hidden="false">
        <v>2059</v>
      </c>
      <c r="J817" s="19" t="n" hidden="false">
        <v/>
      </c>
      <c r="K817" s="19" t="n" hidden="false">
        <f>I817+J817</f>
        <v>2059</v>
      </c>
      <c r="L817" s="19" t="n" hidden="false">
        <f>ROUND(H817*I817,2)</f>
        <v>2059</v>
      </c>
      <c r="M817" s="19" t="n" hidden="false">
        <v/>
      </c>
      <c r="N817" s="19" t="n" hidden="false">
        <f>L817+M817</f>
        <v>2059</v>
      </c>
    </row>
    <row r="818" customFormat="false" hidden="false" outlineLevel="0" collapsed="false">
      <c r="A818" s="18" t="inlineStr">
        <is>
          <t xml:space="preserve">1.1.1.2.1.1.1.4</t>
        </is>
      </c>
      <c r="B818" s="18" t="inlineStr">
        <is>
          <t xml:space="preserve"/>
        </is>
      </c>
      <c r="C818" s="18" t="inlineStr">
        <is>
          <t xml:space="preserve">Пуско-наладочные работы ВРУ</t>
        </is>
      </c>
      <c r="D818" s="7" t="inlineStr">
        <is>
          <t xml:space="preserve"/>
        </is>
      </c>
      <c r="E818" s="7" t="inlineStr">
        <is>
          <t xml:space="preserve"/>
        </is>
      </c>
      <c r="F818" s="7" t="inlineStr">
        <is>
          <t xml:space="preserve">ШТ</t>
        </is>
      </c>
      <c r="G818" s="7" t="inlineStr">
        <is>
          <t xml:space="preserve">1</t>
        </is>
      </c>
      <c r="H818" s="8" t="n">
        <v>1</v>
      </c>
      <c r="I818" s="19" t="n" hidden="false">
        <v/>
      </c>
      <c r="J818" s="20" t="n" hidden="false">
        <v>120000</v>
      </c>
      <c r="K818" s="19" t="n" hidden="false">
        <f>I818+J818</f>
        <v>120000</v>
      </c>
      <c r="L818" s="19" t="n" hidden="false">
        <v/>
      </c>
      <c r="M818" s="19" t="n" hidden="false">
        <f>ROUND(H818*J818,2)</f>
        <v>120000</v>
      </c>
      <c r="N818" s="19" t="n" hidden="false">
        <f>L818+M818</f>
        <v>120000</v>
      </c>
    </row>
    <row r="819" customFormat="false" hidden="false" outlineLevel="0" collapsed="false">
      <c r="A819" s="14" t="inlineStr">
        <is>
          <t xml:space="preserve">1.1.1.2.1.1.2</t>
        </is>
      </c>
      <c r="B819" s="14" t="inlineStr">
        <is>
          <t xml:space="preserve"/>
        </is>
      </c>
      <c r="C819" s="14" t="inlineStr">
        <is>
          <t xml:space="preserve">Монтаж щитового оборудования</t>
        </is>
      </c>
      <c r="D819" s="6" t="inlineStr">
        <is>
          <t xml:space="preserve"/>
        </is>
      </c>
      <c r="E819" s="6" t="inlineStr">
        <is>
          <t xml:space="preserve"/>
        </is>
      </c>
      <c r="F819" s="6" t="inlineStr">
        <is>
          <t xml:space="preserve"/>
        </is>
      </c>
      <c r="G819" s="6" t="inlineStr">
        <is>
          <t xml:space="preserve"/>
        </is>
      </c>
      <c r="H819" s="15" t="n">
        <v/>
      </c>
      <c r="I819" s="16" t="n" hidden="false">
        <v/>
      </c>
      <c r="J819" s="16" t="n" hidden="false">
        <v/>
      </c>
      <c r="K819" s="16" t="n" hidden="false">
        <v/>
      </c>
      <c r="L819" s="16" t="n" hidden="false">
        <f>L820+L823+L825+L829+L838+L840</f>
        <v>175021</v>
      </c>
      <c r="M819" s="16" t="n" hidden="false">
        <f>M820+M823+M825+M829+M838+M840</f>
        <v>448500</v>
      </c>
      <c r="N819" s="16" t="n" hidden="false">
        <f>N820+N823+N825+N829+N838+N840</f>
        <v>623521</v>
      </c>
    </row>
    <row r="820" customFormat="false" hidden="false" outlineLevel="0" collapsed="false">
      <c r="A820" s="18" t="inlineStr">
        <is>
          <t xml:space="preserve">1.1.1.2.1.1.2.1</t>
        </is>
      </c>
      <c r="B820" s="18" t="inlineStr">
        <is>
          <t xml:space="preserve"/>
        </is>
      </c>
      <c r="C820" s="18" t="inlineStr">
        <is>
          <t xml:space="preserve">Монтаж щита, шкафа распределительного, учетного</t>
        </is>
      </c>
      <c r="D820" s="7" t="inlineStr">
        <is>
          <t xml:space="preserve"/>
        </is>
      </c>
      <c r="E820" s="7" t="inlineStr">
        <is>
          <t xml:space="preserve">Выгружается из БО по объектам BIM-КЦ</t>
        </is>
      </c>
      <c r="F820" s="7" t="inlineStr">
        <is>
          <t xml:space="preserve">ШТ</t>
        </is>
      </c>
      <c r="G820" s="7" t="inlineStr">
        <is>
          <t xml:space="preserve">1</t>
        </is>
      </c>
      <c r="H820" s="8" t="n">
        <v>2</v>
      </c>
      <c r="I820" s="19" t="n" hidden="false">
        <f>ROUND((L821+L822)/H820,2)</f>
        <v>1</v>
      </c>
      <c r="J820" s="20" t="n" hidden="false">
        <v>23000</v>
      </c>
      <c r="K820" s="19" t="n" hidden="false">
        <f>I820+J820</f>
        <v>23001</v>
      </c>
      <c r="L820" s="19" t="n" hidden="false">
        <f>ROUND(H820*I820,2)</f>
        <v>2</v>
      </c>
      <c r="M820" s="19" t="n" hidden="false">
        <f>ROUND(H820*J820,2)</f>
        <v>46000</v>
      </c>
      <c r="N820" s="19" t="n" hidden="false">
        <f>L820+M820</f>
        <v>46002</v>
      </c>
    </row>
    <row r="821" customFormat="false" hidden="false" outlineLevel="0" collapsed="false">
      <c r="A821" s="18" t="inlineStr">
        <is>
          <t xml:space="preserve">1.1.1.2.1.1.2.1.1</t>
        </is>
      </c>
      <c r="B821" s="18" t="inlineStr">
        <is>
          <t xml:space="preserve"/>
        </is>
      </c>
      <c r="C821" s="22" t="inlineStr">
        <is>
          <t xml:space="preserve">Щит силовой (в соответствии со схемой)_ / МЭЛ</t>
        </is>
      </c>
      <c r="D821" s="7" t="inlineStr">
        <is>
          <t xml:space="preserve">ЩСК</t>
        </is>
      </c>
      <c r="E821" s="7" t="inlineStr">
        <is>
          <t xml:space="preserve"/>
        </is>
      </c>
      <c r="F821" s="7" t="inlineStr">
        <is>
          <t xml:space="preserve">ШТ</t>
        </is>
      </c>
      <c r="G821" s="7" t="inlineStr">
        <is>
          <t xml:space="preserve">1</t>
        </is>
      </c>
      <c r="H821" s="8" t="n">
        <v>1</v>
      </c>
      <c r="I821" s="23" t="n" hidden="false">
        <v>1</v>
      </c>
      <c r="J821" s="19" t="n" hidden="false">
        <v/>
      </c>
      <c r="K821" s="19" t="n" hidden="false">
        <f>I821+J821</f>
        <v>1</v>
      </c>
      <c r="L821" s="19" t="n" hidden="false">
        <f>ROUND(H821*I821,2)</f>
        <v>1</v>
      </c>
      <c r="M821" s="19" t="n" hidden="false">
        <v/>
      </c>
      <c r="N821" s="19" t="n" hidden="false">
        <f>L821+M821</f>
        <v>1</v>
      </c>
    </row>
    <row r="822" customFormat="false" hidden="false" outlineLevel="0" collapsed="false">
      <c r="A822" s="18" t="inlineStr">
        <is>
          <t xml:space="preserve">1.1.1.2.1.1.2.1.2</t>
        </is>
      </c>
      <c r="B822" s="18" t="inlineStr">
        <is>
          <t xml:space="preserve"/>
        </is>
      </c>
      <c r="C822" s="22" t="inlineStr">
        <is>
          <t xml:space="preserve">Щит силовой (в соответствии со схемой)_ / МЭЛ</t>
        </is>
      </c>
      <c r="D822" s="7" t="inlineStr">
        <is>
          <t xml:space="preserve">ЩРВ</t>
        </is>
      </c>
      <c r="E822" s="7" t="inlineStr">
        <is>
          <t xml:space="preserve"/>
        </is>
      </c>
      <c r="F822" s="7" t="inlineStr">
        <is>
          <t xml:space="preserve">ШТ</t>
        </is>
      </c>
      <c r="G822" s="7" t="inlineStr">
        <is>
          <t xml:space="preserve">1</t>
        </is>
      </c>
      <c r="H822" s="8" t="n">
        <v>1</v>
      </c>
      <c r="I822" s="23" t="n" hidden="false">
        <v>1</v>
      </c>
      <c r="J822" s="19" t="n" hidden="false">
        <v/>
      </c>
      <c r="K822" s="19" t="n" hidden="false">
        <f>I822+J822</f>
        <v>1</v>
      </c>
      <c r="L822" s="19" t="n" hidden="false">
        <f>ROUND(H822*I822,2)</f>
        <v>1</v>
      </c>
      <c r="M822" s="19" t="n" hidden="false">
        <v/>
      </c>
      <c r="N822" s="19" t="n" hidden="false">
        <f>L822+M822</f>
        <v>1</v>
      </c>
    </row>
    <row r="823" customFormat="false" hidden="false" outlineLevel="0" collapsed="false">
      <c r="A823" s="18" t="inlineStr">
        <is>
          <t xml:space="preserve">1.1.1.2.1.1.2.2</t>
        </is>
      </c>
      <c r="B823" s="18" t="inlineStr">
        <is>
          <t xml:space="preserve"/>
        </is>
      </c>
      <c r="C823" s="18" t="inlineStr">
        <is>
          <t xml:space="preserve">Монтаж АВР</t>
        </is>
      </c>
      <c r="D823" s="7" t="inlineStr">
        <is>
          <t xml:space="preserve"/>
        </is>
      </c>
      <c r="E823" s="7" t="inlineStr">
        <is>
          <t xml:space="preserve">Выгружается из БО по объектам BIM-КЦ</t>
        </is>
      </c>
      <c r="F823" s="7" t="inlineStr">
        <is>
          <t xml:space="preserve">ШТ</t>
        </is>
      </c>
      <c r="G823" s="7" t="inlineStr">
        <is>
          <t xml:space="preserve">1</t>
        </is>
      </c>
      <c r="H823" s="8" t="n">
        <v>2</v>
      </c>
      <c r="I823" s="19" t="n" hidden="false">
        <f>ROUND((L824)/H823,2)</f>
        <v>87500</v>
      </c>
      <c r="J823" s="20" t="n" hidden="false">
        <v>20000</v>
      </c>
      <c r="K823" s="19" t="n" hidden="false">
        <f>I823+J823</f>
        <v>107500</v>
      </c>
      <c r="L823" s="19" t="n" hidden="false">
        <f>ROUND(H823*I823,2)</f>
        <v>175000</v>
      </c>
      <c r="M823" s="19" t="n" hidden="false">
        <f>ROUND(H823*J823,2)</f>
        <v>40000</v>
      </c>
      <c r="N823" s="19" t="n" hidden="false">
        <f>L823+M823</f>
        <v>215000</v>
      </c>
    </row>
    <row r="824" customFormat="false" hidden="false" outlineLevel="0" collapsed="false">
      <c r="A824" s="18" t="inlineStr">
        <is>
          <t xml:space="preserve">1.1.1.2.1.1.2.2.1</t>
        </is>
      </c>
      <c r="B824" s="18" t="inlineStr">
        <is>
          <t xml:space="preserve"/>
        </is>
      </c>
      <c r="C824" s="22" t="inlineStr">
        <is>
          <t xml:space="preserve">Устройство автоматического ввода резерва АВР_ / 100А на 2 ввода IP 54</t>
        </is>
      </c>
      <c r="D824" s="7" t="inlineStr">
        <is>
          <t xml:space="preserve"/>
        </is>
      </c>
      <c r="E824" s="7" t="inlineStr">
        <is>
          <t xml:space="preserve"/>
        </is>
      </c>
      <c r="F824" s="7" t="inlineStr">
        <is>
          <t xml:space="preserve">ШТ</t>
        </is>
      </c>
      <c r="G824" s="7" t="inlineStr">
        <is>
          <t xml:space="preserve">1</t>
        </is>
      </c>
      <c r="H824" s="8" t="n">
        <v>2</v>
      </c>
      <c r="I824" s="20" t="n" hidden="false">
        <v>87500</v>
      </c>
      <c r="J824" s="19" t="n" hidden="false">
        <v/>
      </c>
      <c r="K824" s="19" t="n" hidden="false">
        <f>I824+J824</f>
        <v>87500</v>
      </c>
      <c r="L824" s="19" t="n" hidden="false">
        <f>ROUND(H824*I824,2)</f>
        <v>175000</v>
      </c>
      <c r="M824" s="19" t="n" hidden="false">
        <v/>
      </c>
      <c r="N824" s="19" t="n" hidden="false">
        <f>L824+M824</f>
        <v>175000</v>
      </c>
    </row>
    <row r="825" customFormat="false" hidden="false" outlineLevel="0" collapsed="false">
      <c r="A825" s="18" t="inlineStr">
        <is>
          <t xml:space="preserve">1.1.1.2.1.1.2.3</t>
        </is>
      </c>
      <c r="B825" s="18" t="inlineStr">
        <is>
          <t xml:space="preserve"/>
        </is>
      </c>
      <c r="C825" s="18" t="inlineStr">
        <is>
          <t xml:space="preserve">Монтаж щита силового (для СКБ) / 12 модулей</t>
        </is>
      </c>
      <c r="D825" s="7" t="inlineStr">
        <is>
          <t xml:space="preserve"/>
        </is>
      </c>
      <c r="E825" s="7" t="inlineStr">
        <is>
          <t xml:space="preserve"/>
        </is>
      </c>
      <c r="F825" s="7" t="inlineStr">
        <is>
          <t xml:space="preserve">ШТ</t>
        </is>
      </c>
      <c r="G825" s="7" t="inlineStr">
        <is>
          <t xml:space="preserve">1</t>
        </is>
      </c>
      <c r="H825" s="8" t="n">
        <v>3</v>
      </c>
      <c r="I825" s="19" t="n" hidden="false">
        <f>ROUND((L826+L827+L828)/H825,2)</f>
        <v>1</v>
      </c>
      <c r="J825" s="20" t="n" hidden="false">
        <v>20000</v>
      </c>
      <c r="K825" s="19" t="n" hidden="false">
        <f>I825+J825</f>
        <v>20001</v>
      </c>
      <c r="L825" s="19" t="n" hidden="false">
        <f>ROUND(H825*I825,2)</f>
        <v>3</v>
      </c>
      <c r="M825" s="19" t="n" hidden="false">
        <f>ROUND(H825*J825,2)</f>
        <v>60000</v>
      </c>
      <c r="N825" s="19" t="n" hidden="false">
        <f>L825+M825</f>
        <v>60003</v>
      </c>
    </row>
    <row r="826" customFormat="false" hidden="false" outlineLevel="0" collapsed="false">
      <c r="A826" s="18" t="inlineStr">
        <is>
          <t xml:space="preserve">1.1.1.2.1.1.2.3.1</t>
        </is>
      </c>
      <c r="B826" s="18" t="inlineStr">
        <is>
          <t xml:space="preserve"/>
        </is>
      </c>
      <c r="C826" s="22" t="inlineStr">
        <is>
          <t xml:space="preserve">Щит силовой (в соответствии со схемой)_ / МЭЛ</t>
        </is>
      </c>
      <c r="D826" s="7" t="inlineStr">
        <is>
          <t xml:space="preserve">ЩС1.8</t>
        </is>
      </c>
      <c r="E826" s="7" t="inlineStr">
        <is>
          <t xml:space="preserve"/>
        </is>
      </c>
      <c r="F826" s="7" t="inlineStr">
        <is>
          <t xml:space="preserve">ШТ</t>
        </is>
      </c>
      <c r="G826" s="7" t="inlineStr">
        <is>
          <t xml:space="preserve">1</t>
        </is>
      </c>
      <c r="H826" s="8" t="n">
        <v>1</v>
      </c>
      <c r="I826" s="23" t="n" hidden="false">
        <v>1</v>
      </c>
      <c r="J826" s="19" t="n" hidden="false">
        <v/>
      </c>
      <c r="K826" s="19" t="n" hidden="false">
        <f>I826+J826</f>
        <v>1</v>
      </c>
      <c r="L826" s="19" t="n" hidden="false">
        <f>ROUND(H826*I826,2)</f>
        <v>1</v>
      </c>
      <c r="M826" s="19" t="n" hidden="false">
        <v/>
      </c>
      <c r="N826" s="19" t="n" hidden="false">
        <f>L826+M826</f>
        <v>1</v>
      </c>
    </row>
    <row r="827" customFormat="false" hidden="false" outlineLevel="0" collapsed="false">
      <c r="A827" s="18" t="inlineStr">
        <is>
          <t xml:space="preserve">1.1.1.2.1.1.2.3.2</t>
        </is>
      </c>
      <c r="B827" s="18" t="inlineStr">
        <is>
          <t xml:space="preserve"/>
        </is>
      </c>
      <c r="C827" s="22" t="inlineStr">
        <is>
          <t xml:space="preserve">Щит силовой (в соответствии со схемой)_ / МЭЛ</t>
        </is>
      </c>
      <c r="D827" s="7" t="inlineStr">
        <is>
          <t xml:space="preserve">ЩС1.7</t>
        </is>
      </c>
      <c r="E827" s="7" t="inlineStr">
        <is>
          <t xml:space="preserve"/>
        </is>
      </c>
      <c r="F827" s="7" t="inlineStr">
        <is>
          <t xml:space="preserve">ШТ</t>
        </is>
      </c>
      <c r="G827" s="7" t="inlineStr">
        <is>
          <t xml:space="preserve">1</t>
        </is>
      </c>
      <c r="H827" s="8" t="n">
        <v>1</v>
      </c>
      <c r="I827" s="23" t="n" hidden="false">
        <v>1</v>
      </c>
      <c r="J827" s="19" t="n" hidden="false">
        <v/>
      </c>
      <c r="K827" s="19" t="n" hidden="false">
        <f>I827+J827</f>
        <v>1</v>
      </c>
      <c r="L827" s="19" t="n" hidden="false">
        <f>ROUND(H827*I827,2)</f>
        <v>1</v>
      </c>
      <c r="M827" s="19" t="n" hidden="false">
        <v/>
      </c>
      <c r="N827" s="19" t="n" hidden="false">
        <f>L827+M827</f>
        <v>1</v>
      </c>
    </row>
    <row r="828" customFormat="false" hidden="false" outlineLevel="0" collapsed="false">
      <c r="A828" s="18" t="inlineStr">
        <is>
          <t xml:space="preserve">1.1.1.2.1.1.2.3.3</t>
        </is>
      </c>
      <c r="B828" s="18" t="inlineStr">
        <is>
          <t xml:space="preserve"/>
        </is>
      </c>
      <c r="C828" s="22" t="inlineStr">
        <is>
          <t xml:space="preserve">Щит силовой (в соответствии со схемой)_ / МЭЛ</t>
        </is>
      </c>
      <c r="D828" s="7" t="inlineStr">
        <is>
          <t xml:space="preserve">ЩС1.6</t>
        </is>
      </c>
      <c r="E828" s="7" t="inlineStr">
        <is>
          <t xml:space="preserve"/>
        </is>
      </c>
      <c r="F828" s="7" t="inlineStr">
        <is>
          <t xml:space="preserve">ШТ</t>
        </is>
      </c>
      <c r="G828" s="7" t="inlineStr">
        <is>
          <t xml:space="preserve">1</t>
        </is>
      </c>
      <c r="H828" s="8" t="n">
        <v>1</v>
      </c>
      <c r="I828" s="23" t="n" hidden="false">
        <v>1</v>
      </c>
      <c r="J828" s="19" t="n" hidden="false">
        <v/>
      </c>
      <c r="K828" s="19" t="n" hidden="false">
        <f>I828+J828</f>
        <v>1</v>
      </c>
      <c r="L828" s="19" t="n" hidden="false">
        <f>ROUND(H828*I828,2)</f>
        <v>1</v>
      </c>
      <c r="M828" s="19" t="n" hidden="false">
        <v/>
      </c>
      <c r="N828" s="19" t="n" hidden="false">
        <f>L828+M828</f>
        <v>1</v>
      </c>
    </row>
    <row r="829" customFormat="false" hidden="false" outlineLevel="0" collapsed="false">
      <c r="A829" s="18" t="inlineStr">
        <is>
          <t xml:space="preserve">1.1.1.2.1.1.2.4</t>
        </is>
      </c>
      <c r="B829" s="18" t="inlineStr">
        <is>
          <t xml:space="preserve"/>
        </is>
      </c>
      <c r="C829" s="18" t="inlineStr">
        <is>
          <t xml:space="preserve">Монтаж щита силового (для СКБ) / 18 модулей</t>
        </is>
      </c>
      <c r="D829" s="7" t="inlineStr">
        <is>
          <t xml:space="preserve"/>
        </is>
      </c>
      <c r="E829" s="7" t="inlineStr">
        <is>
          <t xml:space="preserve"/>
        </is>
      </c>
      <c r="F829" s="7" t="inlineStr">
        <is>
          <t xml:space="preserve">ШТ</t>
        </is>
      </c>
      <c r="G829" s="7" t="inlineStr">
        <is>
          <t xml:space="preserve">1</t>
        </is>
      </c>
      <c r="H829" s="8" t="n">
        <v>8</v>
      </c>
      <c r="I829" s="19" t="n" hidden="false">
        <f>ROUND((L830+L831+L832+L833+L834+L835+L836+L837)/H829,2)</f>
        <v>1</v>
      </c>
      <c r="J829" s="20" t="n" hidden="false">
        <v>17500</v>
      </c>
      <c r="K829" s="19" t="n" hidden="false">
        <f>I829+J829</f>
        <v>17501</v>
      </c>
      <c r="L829" s="19" t="n" hidden="false">
        <f>ROUND(H829*I829,2)</f>
        <v>8</v>
      </c>
      <c r="M829" s="19" t="n" hidden="false">
        <f>ROUND(H829*J829,2)</f>
        <v>140000</v>
      </c>
      <c r="N829" s="19" t="n" hidden="false">
        <f>L829+M829</f>
        <v>140008</v>
      </c>
    </row>
    <row r="830" customFormat="false" hidden="false" outlineLevel="0" collapsed="false">
      <c r="A830" s="18" t="inlineStr">
        <is>
          <t xml:space="preserve">1.1.1.2.1.1.2.4.1</t>
        </is>
      </c>
      <c r="B830" s="18" t="inlineStr">
        <is>
          <t xml:space="preserve"/>
        </is>
      </c>
      <c r="C830" s="22" t="inlineStr">
        <is>
          <t xml:space="preserve">Щит силовой (в соответствии со схемой)_ / МЭЛ</t>
        </is>
      </c>
      <c r="D830" s="7" t="inlineStr">
        <is>
          <t xml:space="preserve">ЩС1.2</t>
        </is>
      </c>
      <c r="E830" s="7" t="inlineStr">
        <is>
          <t xml:space="preserve"/>
        </is>
      </c>
      <c r="F830" s="7" t="inlineStr">
        <is>
          <t xml:space="preserve">ШТ</t>
        </is>
      </c>
      <c r="G830" s="7" t="inlineStr">
        <is>
          <t xml:space="preserve">1</t>
        </is>
      </c>
      <c r="H830" s="8" t="n">
        <v>1</v>
      </c>
      <c r="I830" s="23" t="n" hidden="false">
        <v>1</v>
      </c>
      <c r="J830" s="19" t="n" hidden="false">
        <v/>
      </c>
      <c r="K830" s="19" t="n" hidden="false">
        <f>I830+J830</f>
        <v>1</v>
      </c>
      <c r="L830" s="19" t="n" hidden="false">
        <f>ROUND(H830*I830,2)</f>
        <v>1</v>
      </c>
      <c r="M830" s="19" t="n" hidden="false">
        <v/>
      </c>
      <c r="N830" s="19" t="n" hidden="false">
        <f>L830+M830</f>
        <v>1</v>
      </c>
    </row>
    <row r="831" customFormat="false" hidden="false" outlineLevel="0" collapsed="false">
      <c r="A831" s="18" t="inlineStr">
        <is>
          <t xml:space="preserve">1.1.1.2.1.1.2.4.2</t>
        </is>
      </c>
      <c r="B831" s="18" t="inlineStr">
        <is>
          <t xml:space="preserve"/>
        </is>
      </c>
      <c r="C831" s="22" t="inlineStr">
        <is>
          <t xml:space="preserve">Щит силовой (в соответствии со схемой)_ / МЭЛ</t>
        </is>
      </c>
      <c r="D831" s="7" t="inlineStr">
        <is>
          <t xml:space="preserve">ЩАО5/1.1  ЩРн-18-350х300х120-IP31 mb11-18n EKF</t>
        </is>
      </c>
      <c r="E831" s="7" t="inlineStr">
        <is>
          <t xml:space="preserve"/>
        </is>
      </c>
      <c r="F831" s="7" t="inlineStr">
        <is>
          <t xml:space="preserve">ШТ</t>
        </is>
      </c>
      <c r="G831" s="7" t="inlineStr">
        <is>
          <t xml:space="preserve">1</t>
        </is>
      </c>
      <c r="H831" s="8" t="n">
        <v>1</v>
      </c>
      <c r="I831" s="23" t="n" hidden="false">
        <v>1</v>
      </c>
      <c r="J831" s="19" t="n" hidden="false">
        <v/>
      </c>
      <c r="K831" s="19" t="n" hidden="false">
        <f>I831+J831</f>
        <v>1</v>
      </c>
      <c r="L831" s="19" t="n" hidden="false">
        <f>ROUND(H831*I831,2)</f>
        <v>1</v>
      </c>
      <c r="M831" s="19" t="n" hidden="false">
        <v/>
      </c>
      <c r="N831" s="19" t="n" hidden="false">
        <f>L831+M831</f>
        <v>1</v>
      </c>
    </row>
    <row r="832" customFormat="false" hidden="false" outlineLevel="0" collapsed="false">
      <c r="A832" s="18" t="inlineStr">
        <is>
          <t xml:space="preserve">1.1.1.2.1.1.2.4.3</t>
        </is>
      </c>
      <c r="B832" s="18" t="inlineStr">
        <is>
          <t xml:space="preserve"/>
        </is>
      </c>
      <c r="C832" s="22" t="inlineStr">
        <is>
          <t xml:space="preserve">Щит силовой (в соответствии со схемой)_ / МЭЛ</t>
        </is>
      </c>
      <c r="D832" s="7" t="inlineStr">
        <is>
          <t xml:space="preserve">ЩАО5/2.0 ЩРн-18-350х300х120-IP31 mb11-18n EKF</t>
        </is>
      </c>
      <c r="E832" s="7" t="inlineStr">
        <is>
          <t xml:space="preserve"/>
        </is>
      </c>
      <c r="F832" s="7" t="inlineStr">
        <is>
          <t xml:space="preserve">ШТ</t>
        </is>
      </c>
      <c r="G832" s="7" t="inlineStr">
        <is>
          <t xml:space="preserve">1</t>
        </is>
      </c>
      <c r="H832" s="8" t="n">
        <v>1</v>
      </c>
      <c r="I832" s="23" t="n" hidden="false">
        <v>1</v>
      </c>
      <c r="J832" s="19" t="n" hidden="false">
        <v/>
      </c>
      <c r="K832" s="19" t="n" hidden="false">
        <f>I832+J832</f>
        <v>1</v>
      </c>
      <c r="L832" s="19" t="n" hidden="false">
        <f>ROUND(H832*I832,2)</f>
        <v>1</v>
      </c>
      <c r="M832" s="19" t="n" hidden="false">
        <v/>
      </c>
      <c r="N832" s="19" t="n" hidden="false">
        <f>L832+M832</f>
        <v>1</v>
      </c>
    </row>
    <row r="833" customFormat="false" hidden="false" outlineLevel="0" collapsed="false">
      <c r="A833" s="18" t="inlineStr">
        <is>
          <t xml:space="preserve">1.1.1.2.1.1.2.4.4</t>
        </is>
      </c>
      <c r="B833" s="18" t="inlineStr">
        <is>
          <t xml:space="preserve"/>
        </is>
      </c>
      <c r="C833" s="22" t="inlineStr">
        <is>
          <t xml:space="preserve">Щит силовой (в соответствии со схемой)_ / МЭЛ</t>
        </is>
      </c>
      <c r="D833" s="7" t="inlineStr">
        <is>
          <t xml:space="preserve">ЩАО5/1.0 ЩРн-18-350х300х120-IP31 mb11-18n EKF</t>
        </is>
      </c>
      <c r="E833" s="7" t="inlineStr">
        <is>
          <t xml:space="preserve"/>
        </is>
      </c>
      <c r="F833" s="7" t="inlineStr">
        <is>
          <t xml:space="preserve">ШТ</t>
        </is>
      </c>
      <c r="G833" s="7" t="inlineStr">
        <is>
          <t xml:space="preserve">1</t>
        </is>
      </c>
      <c r="H833" s="8" t="n">
        <v>1</v>
      </c>
      <c r="I833" s="23" t="n" hidden="false">
        <v>1</v>
      </c>
      <c r="J833" s="19" t="n" hidden="false">
        <v/>
      </c>
      <c r="K833" s="19" t="n" hidden="false">
        <f>I833+J833</f>
        <v>1</v>
      </c>
      <c r="L833" s="19" t="n" hidden="false">
        <f>ROUND(H833*I833,2)</f>
        <v>1</v>
      </c>
      <c r="M833" s="19" t="n" hidden="false">
        <v/>
      </c>
      <c r="N833" s="19" t="n" hidden="false">
        <f>L833+M833</f>
        <v>1</v>
      </c>
    </row>
    <row r="834" customFormat="false" hidden="false" outlineLevel="0" collapsed="false">
      <c r="A834" s="18" t="inlineStr">
        <is>
          <t xml:space="preserve">1.1.1.2.1.1.2.4.5</t>
        </is>
      </c>
      <c r="B834" s="18" t="inlineStr">
        <is>
          <t xml:space="preserve"/>
        </is>
      </c>
      <c r="C834" s="22" t="inlineStr">
        <is>
          <t xml:space="preserve">Щит силовой (в соответствии со схемой)_ / МЭЛ</t>
        </is>
      </c>
      <c r="D834" s="7" t="inlineStr">
        <is>
          <t xml:space="preserve">ЩС1.1</t>
        </is>
      </c>
      <c r="E834" s="7" t="inlineStr">
        <is>
          <t xml:space="preserve"/>
        </is>
      </c>
      <c r="F834" s="7" t="inlineStr">
        <is>
          <t xml:space="preserve">ШТ</t>
        </is>
      </c>
      <c r="G834" s="7" t="inlineStr">
        <is>
          <t xml:space="preserve">1</t>
        </is>
      </c>
      <c r="H834" s="8" t="n">
        <v>1</v>
      </c>
      <c r="I834" s="23" t="n" hidden="false">
        <v>1</v>
      </c>
      <c r="J834" s="19" t="n" hidden="false">
        <v/>
      </c>
      <c r="K834" s="19" t="n" hidden="false">
        <f>I834+J834</f>
        <v>1</v>
      </c>
      <c r="L834" s="19" t="n" hidden="false">
        <f>ROUND(H834*I834,2)</f>
        <v>1</v>
      </c>
      <c r="M834" s="19" t="n" hidden="false">
        <v/>
      </c>
      <c r="N834" s="19" t="n" hidden="false">
        <f>L834+M834</f>
        <v>1</v>
      </c>
    </row>
    <row r="835" customFormat="false" hidden="false" outlineLevel="0" collapsed="false">
      <c r="A835" s="18" t="inlineStr">
        <is>
          <t xml:space="preserve">1.1.1.2.1.1.2.4.6</t>
        </is>
      </c>
      <c r="B835" s="18" t="inlineStr">
        <is>
          <t xml:space="preserve"/>
        </is>
      </c>
      <c r="C835" s="22" t="inlineStr">
        <is>
          <t xml:space="preserve">Щит силовой (в соответствии со схемой)_ / МЭЛ</t>
        </is>
      </c>
      <c r="D835" s="7" t="inlineStr">
        <is>
          <t xml:space="preserve">ЩАО5/3  ЩРн-18-350х300х120-IP31 mb11-18n EKF</t>
        </is>
      </c>
      <c r="E835" s="7" t="inlineStr">
        <is>
          <t xml:space="preserve"/>
        </is>
      </c>
      <c r="F835" s="7" t="inlineStr">
        <is>
          <t xml:space="preserve">ШТ</t>
        </is>
      </c>
      <c r="G835" s="7" t="inlineStr">
        <is>
          <t xml:space="preserve">1</t>
        </is>
      </c>
      <c r="H835" s="8" t="n">
        <v>1</v>
      </c>
      <c r="I835" s="23" t="n" hidden="false">
        <v>1</v>
      </c>
      <c r="J835" s="19" t="n" hidden="false">
        <v/>
      </c>
      <c r="K835" s="19" t="n" hidden="false">
        <f>I835+J835</f>
        <v>1</v>
      </c>
      <c r="L835" s="19" t="n" hidden="false">
        <f>ROUND(H835*I835,2)</f>
        <v>1</v>
      </c>
      <c r="M835" s="19" t="n" hidden="false">
        <v/>
      </c>
      <c r="N835" s="19" t="n" hidden="false">
        <f>L835+M835</f>
        <v>1</v>
      </c>
    </row>
    <row r="836" customFormat="false" hidden="false" outlineLevel="0" collapsed="false">
      <c r="A836" s="18" t="inlineStr">
        <is>
          <t xml:space="preserve">1.1.1.2.1.1.2.4.7</t>
        </is>
      </c>
      <c r="B836" s="18" t="inlineStr">
        <is>
          <t xml:space="preserve"/>
        </is>
      </c>
      <c r="C836" s="22" t="inlineStr">
        <is>
          <t xml:space="preserve">Щит силовой (в соответствии со схемой)_ / МЭЛ</t>
        </is>
      </c>
      <c r="D836" s="7" t="inlineStr">
        <is>
          <t xml:space="preserve">ЩС1.5</t>
        </is>
      </c>
      <c r="E836" s="7" t="inlineStr">
        <is>
          <t xml:space="preserve"/>
        </is>
      </c>
      <c r="F836" s="7" t="inlineStr">
        <is>
          <t xml:space="preserve">ШТ</t>
        </is>
      </c>
      <c r="G836" s="7" t="inlineStr">
        <is>
          <t xml:space="preserve">1</t>
        </is>
      </c>
      <c r="H836" s="8" t="n">
        <v>1</v>
      </c>
      <c r="I836" s="23" t="n" hidden="false">
        <v>1</v>
      </c>
      <c r="J836" s="19" t="n" hidden="false">
        <v/>
      </c>
      <c r="K836" s="19" t="n" hidden="false">
        <f>I836+J836</f>
        <v>1</v>
      </c>
      <c r="L836" s="19" t="n" hidden="false">
        <f>ROUND(H836*I836,2)</f>
        <v>1</v>
      </c>
      <c r="M836" s="19" t="n" hidden="false">
        <v/>
      </c>
      <c r="N836" s="19" t="n" hidden="false">
        <f>L836+M836</f>
        <v>1</v>
      </c>
    </row>
    <row r="837" customFormat="false" hidden="false" outlineLevel="0" collapsed="false">
      <c r="A837" s="18" t="inlineStr">
        <is>
          <t xml:space="preserve">1.1.1.2.1.1.2.4.8</t>
        </is>
      </c>
      <c r="B837" s="18" t="inlineStr">
        <is>
          <t xml:space="preserve"/>
        </is>
      </c>
      <c r="C837" s="22" t="inlineStr">
        <is>
          <t xml:space="preserve">Щит силовой (в соответствии со схемой)_ / МЭЛ</t>
        </is>
      </c>
      <c r="D837" s="7" t="inlineStr">
        <is>
          <t xml:space="preserve">ЩАО5/1.2 ЩРн-18-350х300х120-IP31 mb11-18n EKF</t>
        </is>
      </c>
      <c r="E837" s="7" t="inlineStr">
        <is>
          <t xml:space="preserve"/>
        </is>
      </c>
      <c r="F837" s="7" t="inlineStr">
        <is>
          <t xml:space="preserve">ШТ</t>
        </is>
      </c>
      <c r="G837" s="7" t="inlineStr">
        <is>
          <t xml:space="preserve">1</t>
        </is>
      </c>
      <c r="H837" s="8" t="n">
        <v>1</v>
      </c>
      <c r="I837" s="23" t="n" hidden="false">
        <v>1</v>
      </c>
      <c r="J837" s="19" t="n" hidden="false">
        <v/>
      </c>
      <c r="K837" s="19" t="n" hidden="false">
        <f>I837+J837</f>
        <v>1</v>
      </c>
      <c r="L837" s="19" t="n" hidden="false">
        <f>ROUND(H837*I837,2)</f>
        <v>1</v>
      </c>
      <c r="M837" s="19" t="n" hidden="false">
        <v/>
      </c>
      <c r="N837" s="19" t="n" hidden="false">
        <f>L837+M837</f>
        <v>1</v>
      </c>
    </row>
    <row r="838" customFormat="false" hidden="false" outlineLevel="0" collapsed="false">
      <c r="A838" s="18" t="inlineStr">
        <is>
          <t xml:space="preserve">1.1.1.2.1.1.2.5</t>
        </is>
      </c>
      <c r="B838" s="18" t="inlineStr">
        <is>
          <t xml:space="preserve"/>
        </is>
      </c>
      <c r="C838" s="18" t="inlineStr">
        <is>
          <t xml:space="preserve">Монтаж щита силового (для СКБ) / 36 модулей</t>
        </is>
      </c>
      <c r="D838" s="7" t="inlineStr">
        <is>
          <t xml:space="preserve"/>
        </is>
      </c>
      <c r="E838" s="7" t="inlineStr">
        <is>
          <t xml:space="preserve"/>
        </is>
      </c>
      <c r="F838" s="7" t="inlineStr">
        <is>
          <t xml:space="preserve">ШТ</t>
        </is>
      </c>
      <c r="G838" s="7" t="inlineStr">
        <is>
          <t xml:space="preserve">1</t>
        </is>
      </c>
      <c r="H838" s="8" t="n">
        <v>1</v>
      </c>
      <c r="I838" s="19" t="n" hidden="false">
        <f>ROUND((L839)/H838,2)</f>
        <v>1</v>
      </c>
      <c r="J838" s="20" t="n" hidden="false">
        <v>22500</v>
      </c>
      <c r="K838" s="19" t="n" hidden="false">
        <f>I838+J838</f>
        <v>22501</v>
      </c>
      <c r="L838" s="19" t="n" hidden="false">
        <f>ROUND(H838*I838,2)</f>
        <v>1</v>
      </c>
      <c r="M838" s="19" t="n" hidden="false">
        <f>ROUND(H838*J838,2)</f>
        <v>22500</v>
      </c>
      <c r="N838" s="19" t="n" hidden="false">
        <f>L838+M838</f>
        <v>22501</v>
      </c>
    </row>
    <row r="839" customFormat="false" hidden="false" outlineLevel="0" collapsed="false">
      <c r="A839" s="18" t="inlineStr">
        <is>
          <t xml:space="preserve">1.1.1.2.1.1.2.5.1</t>
        </is>
      </c>
      <c r="B839" s="18" t="inlineStr">
        <is>
          <t xml:space="preserve"/>
        </is>
      </c>
      <c r="C839" s="22" t="inlineStr">
        <is>
          <t xml:space="preserve">Щит силовой (в соответствии со схемой)_ / МЭЛ</t>
        </is>
      </c>
      <c r="D839" s="7" t="inlineStr">
        <is>
          <t xml:space="preserve">ЩС1.5</t>
        </is>
      </c>
      <c r="E839" s="7" t="inlineStr">
        <is>
          <t xml:space="preserve"/>
        </is>
      </c>
      <c r="F839" s="7" t="inlineStr">
        <is>
          <t xml:space="preserve">ШТ</t>
        </is>
      </c>
      <c r="G839" s="7" t="inlineStr">
        <is>
          <t xml:space="preserve">1</t>
        </is>
      </c>
      <c r="H839" s="8" t="n">
        <v>1</v>
      </c>
      <c r="I839" s="23" t="n" hidden="false">
        <v>1</v>
      </c>
      <c r="J839" s="19" t="n" hidden="false">
        <v/>
      </c>
      <c r="K839" s="19" t="n" hidden="false">
        <f>I839+J839</f>
        <v>1</v>
      </c>
      <c r="L839" s="19" t="n" hidden="false">
        <f>ROUND(H839*I839,2)</f>
        <v>1</v>
      </c>
      <c r="M839" s="19" t="n" hidden="false">
        <v/>
      </c>
      <c r="N839" s="19" t="n" hidden="false">
        <f>L839+M839</f>
        <v>1</v>
      </c>
    </row>
    <row r="840" customFormat="false" hidden="false" outlineLevel="0" collapsed="false">
      <c r="A840" s="18" t="inlineStr">
        <is>
          <t xml:space="preserve">1.1.1.2.1.1.2.6</t>
        </is>
      </c>
      <c r="B840" s="18" t="inlineStr">
        <is>
          <t xml:space="preserve"/>
        </is>
      </c>
      <c r="C840" s="18" t="inlineStr">
        <is>
          <t xml:space="preserve">Монтаж щита силового (для СКБ) / 24 модуля</t>
        </is>
      </c>
      <c r="D840" s="7" t="inlineStr">
        <is>
          <t xml:space="preserve"/>
        </is>
      </c>
      <c r="E840" s="7" t="inlineStr">
        <is>
          <t xml:space="preserve"/>
        </is>
      </c>
      <c r="F840" s="7" t="inlineStr">
        <is>
          <t xml:space="preserve">ШТ</t>
        </is>
      </c>
      <c r="G840" s="7" t="inlineStr">
        <is>
          <t xml:space="preserve">1</t>
        </is>
      </c>
      <c r="H840" s="8" t="n">
        <v>7</v>
      </c>
      <c r="I840" s="19" t="n" hidden="false">
        <f>ROUND((L841+L842+L843+L844+L845+L846+L847)/H840,2)</f>
        <v>1</v>
      </c>
      <c r="J840" s="20" t="n" hidden="false">
        <v>20000</v>
      </c>
      <c r="K840" s="19" t="n" hidden="false">
        <f>I840+J840</f>
        <v>20001</v>
      </c>
      <c r="L840" s="19" t="n" hidden="false">
        <f>ROUND(H840*I840,2)</f>
        <v>7</v>
      </c>
      <c r="M840" s="19" t="n" hidden="false">
        <f>ROUND(H840*J840,2)</f>
        <v>140000</v>
      </c>
      <c r="N840" s="19" t="n" hidden="false">
        <f>L840+M840</f>
        <v>140007</v>
      </c>
    </row>
    <row r="841" customFormat="false" hidden="false" outlineLevel="0" collapsed="false">
      <c r="A841" s="18" t="inlineStr">
        <is>
          <t xml:space="preserve">1.1.1.2.1.1.2.6.1</t>
        </is>
      </c>
      <c r="B841" s="18" t="inlineStr">
        <is>
          <t xml:space="preserve"/>
        </is>
      </c>
      <c r="C841" s="22" t="inlineStr">
        <is>
          <t xml:space="preserve">Щит силовой (в соответствии со схемой)_ / МЭЛ</t>
        </is>
      </c>
      <c r="D841" s="7" t="inlineStr">
        <is>
          <t xml:space="preserve">ЩО5/1.1 ЩРн-24-395х310х120-IP31 mb11-24n EKF</t>
        </is>
      </c>
      <c r="E841" s="7" t="inlineStr">
        <is>
          <t xml:space="preserve"/>
        </is>
      </c>
      <c r="F841" s="7" t="inlineStr">
        <is>
          <t xml:space="preserve">ШТ</t>
        </is>
      </c>
      <c r="G841" s="7" t="inlineStr">
        <is>
          <t xml:space="preserve">1</t>
        </is>
      </c>
      <c r="H841" s="8" t="n">
        <v>1</v>
      </c>
      <c r="I841" s="23" t="n" hidden="false">
        <v>1</v>
      </c>
      <c r="J841" s="19" t="n" hidden="false">
        <v/>
      </c>
      <c r="K841" s="19" t="n" hidden="false">
        <f>I841+J841</f>
        <v>1</v>
      </c>
      <c r="L841" s="19" t="n" hidden="false">
        <f>ROUND(H841*I841,2)</f>
        <v>1</v>
      </c>
      <c r="M841" s="19" t="n" hidden="false">
        <v/>
      </c>
      <c r="N841" s="19" t="n" hidden="false">
        <f>L841+M841</f>
        <v>1</v>
      </c>
    </row>
    <row r="842" customFormat="false" hidden="false" outlineLevel="0" collapsed="false">
      <c r="A842" s="18" t="inlineStr">
        <is>
          <t xml:space="preserve">1.1.1.2.1.1.2.6.2</t>
        </is>
      </c>
      <c r="B842" s="18" t="inlineStr">
        <is>
          <t xml:space="preserve"/>
        </is>
      </c>
      <c r="C842" s="22" t="inlineStr">
        <is>
          <t xml:space="preserve">Щит силовой (в соответствии со схемой)_ / МЭЛ</t>
        </is>
      </c>
      <c r="D842" s="7" t="inlineStr">
        <is>
          <t xml:space="preserve">ЩО5/3 ЩРн-24-395х310х120-IP31 mb11-24n EKF</t>
        </is>
      </c>
      <c r="E842" s="7" t="inlineStr">
        <is>
          <t xml:space="preserve"/>
        </is>
      </c>
      <c r="F842" s="7" t="inlineStr">
        <is>
          <t xml:space="preserve">ШТ</t>
        </is>
      </c>
      <c r="G842" s="7" t="inlineStr">
        <is>
          <t xml:space="preserve">1</t>
        </is>
      </c>
      <c r="H842" s="8" t="n">
        <v>1</v>
      </c>
      <c r="I842" s="23" t="n" hidden="false">
        <v>1</v>
      </c>
      <c r="J842" s="19" t="n" hidden="false">
        <v/>
      </c>
      <c r="K842" s="19" t="n" hidden="false">
        <f>I842+J842</f>
        <v>1</v>
      </c>
      <c r="L842" s="19" t="n" hidden="false">
        <f>ROUND(H842*I842,2)</f>
        <v>1</v>
      </c>
      <c r="M842" s="19" t="n" hidden="false">
        <v/>
      </c>
      <c r="N842" s="19" t="n" hidden="false">
        <f>L842+M842</f>
        <v>1</v>
      </c>
    </row>
    <row r="843" customFormat="false" hidden="false" outlineLevel="0" collapsed="false">
      <c r="A843" s="18" t="inlineStr">
        <is>
          <t xml:space="preserve">1.1.1.2.1.1.2.6.3</t>
        </is>
      </c>
      <c r="B843" s="18" t="inlineStr">
        <is>
          <t xml:space="preserve"/>
        </is>
      </c>
      <c r="C843" s="22" t="inlineStr">
        <is>
          <t xml:space="preserve">Щит силовой (в соответствии со схемой)_ / МЭЛ</t>
        </is>
      </c>
      <c r="D843" s="7" t="inlineStr">
        <is>
          <t xml:space="preserve">ЩС1.3</t>
        </is>
      </c>
      <c r="E843" s="7" t="inlineStr">
        <is>
          <t xml:space="preserve"/>
        </is>
      </c>
      <c r="F843" s="7" t="inlineStr">
        <is>
          <t xml:space="preserve">ШТ</t>
        </is>
      </c>
      <c r="G843" s="7" t="inlineStr">
        <is>
          <t xml:space="preserve">1</t>
        </is>
      </c>
      <c r="H843" s="8" t="n">
        <v>1</v>
      </c>
      <c r="I843" s="23" t="n" hidden="false">
        <v>1</v>
      </c>
      <c r="J843" s="19" t="n" hidden="false">
        <v/>
      </c>
      <c r="K843" s="19" t="n" hidden="false">
        <f>I843+J843</f>
        <v>1</v>
      </c>
      <c r="L843" s="19" t="n" hidden="false">
        <f>ROUND(H843*I843,2)</f>
        <v>1</v>
      </c>
      <c r="M843" s="19" t="n" hidden="false">
        <v/>
      </c>
      <c r="N843" s="19" t="n" hidden="false">
        <f>L843+M843</f>
        <v>1</v>
      </c>
    </row>
    <row r="844" customFormat="false" hidden="false" outlineLevel="0" collapsed="false">
      <c r="A844" s="18" t="inlineStr">
        <is>
          <t xml:space="preserve">1.1.1.2.1.1.2.6.4</t>
        </is>
      </c>
      <c r="B844" s="18" t="inlineStr">
        <is>
          <t xml:space="preserve"/>
        </is>
      </c>
      <c r="C844" s="22" t="inlineStr">
        <is>
          <t xml:space="preserve">Щит силовой (в соответствии со схемой)_ / МЭЛ</t>
        </is>
      </c>
      <c r="D844" s="7" t="inlineStr">
        <is>
          <t xml:space="preserve">ЩО5/2.0 ЩРн-24-395х310х120-IP54 mb11-24n EKF</t>
        </is>
      </c>
      <c r="E844" s="7" t="inlineStr">
        <is>
          <t xml:space="preserve"/>
        </is>
      </c>
      <c r="F844" s="7" t="inlineStr">
        <is>
          <t xml:space="preserve">ШТ</t>
        </is>
      </c>
      <c r="G844" s="7" t="inlineStr">
        <is>
          <t xml:space="preserve">1</t>
        </is>
      </c>
      <c r="H844" s="8" t="n">
        <v>1</v>
      </c>
      <c r="I844" s="23" t="n" hidden="false">
        <v>1</v>
      </c>
      <c r="J844" s="19" t="n" hidden="false">
        <v/>
      </c>
      <c r="K844" s="19" t="n" hidden="false">
        <f>I844+J844</f>
        <v>1</v>
      </c>
      <c r="L844" s="19" t="n" hidden="false">
        <f>ROUND(H844*I844,2)</f>
        <v>1</v>
      </c>
      <c r="M844" s="19" t="n" hidden="false">
        <v/>
      </c>
      <c r="N844" s="19" t="n" hidden="false">
        <f>L844+M844</f>
        <v>1</v>
      </c>
    </row>
    <row r="845" customFormat="false" hidden="false" outlineLevel="0" collapsed="false">
      <c r="A845" s="18" t="inlineStr">
        <is>
          <t xml:space="preserve">1.1.1.2.1.1.2.6.5</t>
        </is>
      </c>
      <c r="B845" s="18" t="inlineStr">
        <is>
          <t xml:space="preserve"/>
        </is>
      </c>
      <c r="C845" s="22" t="inlineStr">
        <is>
          <t xml:space="preserve">Щит силовой (в соответствии со схемой)_ / МЭЛ</t>
        </is>
      </c>
      <c r="D845" s="7" t="inlineStr">
        <is>
          <t xml:space="preserve">ЩО5/1.0 ЩРн-24-395х310х120-IP54 mb11-24n EKF</t>
        </is>
      </c>
      <c r="E845" s="7" t="inlineStr">
        <is>
          <t xml:space="preserve"/>
        </is>
      </c>
      <c r="F845" s="7" t="inlineStr">
        <is>
          <t xml:space="preserve">ШТ</t>
        </is>
      </c>
      <c r="G845" s="7" t="inlineStr">
        <is>
          <t xml:space="preserve">1</t>
        </is>
      </c>
      <c r="H845" s="8" t="n">
        <v>1</v>
      </c>
      <c r="I845" s="23" t="n" hidden="false">
        <v>1</v>
      </c>
      <c r="J845" s="19" t="n" hidden="false">
        <v/>
      </c>
      <c r="K845" s="19" t="n" hidden="false">
        <f>I845+J845</f>
        <v>1</v>
      </c>
      <c r="L845" s="19" t="n" hidden="false">
        <f>ROUND(H845*I845,2)</f>
        <v>1</v>
      </c>
      <c r="M845" s="19" t="n" hidden="false">
        <v/>
      </c>
      <c r="N845" s="19" t="n" hidden="false">
        <f>L845+M845</f>
        <v>1</v>
      </c>
    </row>
    <row r="846" customFormat="false" hidden="false" outlineLevel="0" collapsed="false">
      <c r="A846" s="18" t="inlineStr">
        <is>
          <t xml:space="preserve">1.1.1.2.1.1.2.6.6</t>
        </is>
      </c>
      <c r="B846" s="18" t="inlineStr">
        <is>
          <t xml:space="preserve"/>
        </is>
      </c>
      <c r="C846" s="22" t="inlineStr">
        <is>
          <t xml:space="preserve">Щит силовой (в соответствии со схемой)_ / МЭЛ</t>
        </is>
      </c>
      <c r="D846" s="7" t="inlineStr">
        <is>
          <t xml:space="preserve">ЩО5/1.2 ЩРн-24-395х310х120-IP31 mb11-24n</t>
        </is>
      </c>
      <c r="E846" s="7" t="inlineStr">
        <is>
          <t xml:space="preserve"/>
        </is>
      </c>
      <c r="F846" s="7" t="inlineStr">
        <is>
          <t xml:space="preserve">ШТ</t>
        </is>
      </c>
      <c r="G846" s="7" t="inlineStr">
        <is>
          <t xml:space="preserve">1</t>
        </is>
      </c>
      <c r="H846" s="8" t="n">
        <v>1</v>
      </c>
      <c r="I846" s="23" t="n" hidden="false">
        <v>1</v>
      </c>
      <c r="J846" s="19" t="n" hidden="false">
        <v/>
      </c>
      <c r="K846" s="19" t="n" hidden="false">
        <f>I846+J846</f>
        <v>1</v>
      </c>
      <c r="L846" s="19" t="n" hidden="false">
        <f>ROUND(H846*I846,2)</f>
        <v>1</v>
      </c>
      <c r="M846" s="19" t="n" hidden="false">
        <v/>
      </c>
      <c r="N846" s="19" t="n" hidden="false">
        <f>L846+M846</f>
        <v>1</v>
      </c>
    </row>
    <row r="847" customFormat="false" hidden="false" outlineLevel="0" collapsed="false">
      <c r="A847" s="18" t="inlineStr">
        <is>
          <t xml:space="preserve">1.1.1.2.1.1.2.6.7</t>
        </is>
      </c>
      <c r="B847" s="18" t="inlineStr">
        <is>
          <t xml:space="preserve"/>
        </is>
      </c>
      <c r="C847" s="22" t="inlineStr">
        <is>
          <t xml:space="preserve">Щит силовой (в соответствии со схемой)_ / МЭЛ</t>
        </is>
      </c>
      <c r="D847" s="7" t="inlineStr">
        <is>
          <t xml:space="preserve">ЩАО5/1.0 ЩРн-18-350х300х120-IP31 mb11-18n EKF</t>
        </is>
      </c>
      <c r="E847" s="7" t="inlineStr">
        <is>
          <t xml:space="preserve"/>
        </is>
      </c>
      <c r="F847" s="7" t="inlineStr">
        <is>
          <t xml:space="preserve">ШТ</t>
        </is>
      </c>
      <c r="G847" s="7" t="inlineStr">
        <is>
          <t xml:space="preserve">1</t>
        </is>
      </c>
      <c r="H847" s="8" t="n">
        <v>1</v>
      </c>
      <c r="I847" s="23" t="n" hidden="false">
        <v>1</v>
      </c>
      <c r="J847" s="19" t="n" hidden="false">
        <v/>
      </c>
      <c r="K847" s="19" t="n" hidden="false">
        <f>I847+J847</f>
        <v>1</v>
      </c>
      <c r="L847" s="19" t="n" hidden="false">
        <f>ROUND(H847*I847,2)</f>
        <v>1</v>
      </c>
      <c r="M847" s="19" t="n" hidden="false">
        <v/>
      </c>
      <c r="N847" s="19" t="n" hidden="false">
        <f>L847+M847</f>
        <v>1</v>
      </c>
    </row>
    <row r="848" customFormat="false" hidden="false" outlineLevel="0" collapsed="false">
      <c r="A848" s="14" t="inlineStr">
        <is>
          <t xml:space="preserve">1.1.1.2.1.1.3</t>
        </is>
      </c>
      <c r="B848" s="14" t="inlineStr">
        <is>
          <t xml:space="preserve"/>
        </is>
      </c>
      <c r="C848" s="14" t="inlineStr">
        <is>
          <t xml:space="preserve">Прокладка кабеля</t>
        </is>
      </c>
      <c r="D848" s="6" t="inlineStr">
        <is>
          <t xml:space="preserve"/>
        </is>
      </c>
      <c r="E848" s="6" t="inlineStr">
        <is>
          <t xml:space="preserve"/>
        </is>
      </c>
      <c r="F848" s="6" t="inlineStr">
        <is>
          <t xml:space="preserve"/>
        </is>
      </c>
      <c r="G848" s="6" t="inlineStr">
        <is>
          <t xml:space="preserve"/>
        </is>
      </c>
      <c r="H848" s="15" t="n">
        <v/>
      </c>
      <c r="I848" s="16" t="n" hidden="false">
        <v/>
      </c>
      <c r="J848" s="16" t="n" hidden="false">
        <v/>
      </c>
      <c r="K848" s="16" t="n" hidden="false">
        <v/>
      </c>
      <c r="L848" s="16" t="n" hidden="false">
        <f>L849+L852+L855+L862+L870+L873+L875+L878+L881+L884+L886+L890+L893+L899+L905+L911+L914+L917</f>
        <v>9717497.94</v>
      </c>
      <c r="M848" s="16" t="n" hidden="false">
        <f>M849+M852+M855+M862+M870+M873+M875+M878+M881+M884+M886+M890+M893+M899+M905+M911+M914+M917</f>
        <v>18316995</v>
      </c>
      <c r="N848" s="16" t="n" hidden="false">
        <f>N849+N852+N855+N862+N870+N873+N875+N878+N881+N884+N886+N890+N893+N899+N905+N911+N914+N917</f>
        <v>28034492.94</v>
      </c>
    </row>
    <row r="849" customFormat="false" hidden="false" outlineLevel="0" collapsed="false">
      <c r="A849" s="18" t="inlineStr">
        <is>
          <t xml:space="preserve">1.1.1.2.1.1.3.1</t>
        </is>
      </c>
      <c r="B849" s="18" t="inlineStr">
        <is>
          <t xml:space="preserve"/>
        </is>
      </c>
      <c r="C849" s="18" t="inlineStr">
        <is>
          <t xml:space="preserve">Затяжка кабеля, провода в трубу / 1,5-6 мм</t>
        </is>
      </c>
      <c r="D849" s="7" t="inlineStr">
        <is>
          <t xml:space="preserve">ЭО
Поставщики: ООО "Богословский кабельный завод", Акционерное общество "Электрокабель" Кольчугинский завод"</t>
        </is>
      </c>
      <c r="E849" s="7" t="inlineStr">
        <is>
          <t xml:space="preserve">Выгружается из БО по объектам BIM-КЦ</t>
        </is>
      </c>
      <c r="F849" s="7" t="inlineStr">
        <is>
          <t xml:space="preserve">ПОГ М</t>
        </is>
      </c>
      <c r="G849" s="7" t="inlineStr">
        <is>
          <t xml:space="preserve">1</t>
        </is>
      </c>
      <c r="H849" s="8" t="n">
        <v>1144</v>
      </c>
      <c r="I849" s="19" t="n" hidden="false">
        <f>ROUND((L850+L851)/H849,2)</f>
        <v>60.73</v>
      </c>
      <c r="J849" s="20" t="n" hidden="false">
        <v>235</v>
      </c>
      <c r="K849" s="19" t="n" hidden="false">
        <f>I849+J849</f>
        <v>295.73</v>
      </c>
      <c r="L849" s="19" t="n" hidden="false">
        <f>ROUND(H849*I849,2)</f>
        <v>69475.12</v>
      </c>
      <c r="M849" s="19" t="n" hidden="false">
        <f>ROUND(H849*J849,2)</f>
        <v>268840</v>
      </c>
      <c r="N849" s="19" t="n" hidden="false">
        <f>L849+M849</f>
        <v>338315.12</v>
      </c>
    </row>
    <row r="850" customFormat="false" hidden="false" outlineLevel="0" collapsed="false">
      <c r="A850" s="18" t="inlineStr">
        <is>
          <t xml:space="preserve">1.1.1.2.1.1.3.1.1</t>
        </is>
      </c>
      <c r="B850" s="18" t="inlineStr">
        <is>
          <t xml:space="preserve"/>
        </is>
      </c>
      <c r="C850" s="22" t="inlineStr">
        <is>
          <t xml:space="preserve">Кабель силовой ВВГнг(A)-FRLS 3х1,5мм2, 660В</t>
        </is>
      </c>
      <c r="D850" s="7" t="inlineStr">
        <is>
          <t xml:space="preserve"/>
        </is>
      </c>
      <c r="E850" s="7" t="inlineStr">
        <is>
          <t xml:space="preserve"/>
        </is>
      </c>
      <c r="F850" s="7" t="inlineStr">
        <is>
          <t xml:space="preserve">М</t>
        </is>
      </c>
      <c r="G850" s="7" t="inlineStr">
        <is>
          <t xml:space="preserve">1</t>
        </is>
      </c>
      <c r="H850" s="8" t="n">
        <v>449</v>
      </c>
      <c r="I850" s="23" t="n" hidden="false">
        <v>64</v>
      </c>
      <c r="J850" s="19" t="n" hidden="false">
        <v/>
      </c>
      <c r="K850" s="19" t="n" hidden="false">
        <f>I850+J850</f>
        <v>64</v>
      </c>
      <c r="L850" s="19" t="n" hidden="false">
        <f>ROUND(H850*I850,2)</f>
        <v>28736</v>
      </c>
      <c r="M850" s="19" t="n" hidden="false">
        <v/>
      </c>
      <c r="N850" s="19" t="n" hidden="false">
        <f>L850+M850</f>
        <v>28736</v>
      </c>
    </row>
    <row r="851" customFormat="false" hidden="false" outlineLevel="0" collapsed="false">
      <c r="A851" s="18" t="inlineStr">
        <is>
          <t xml:space="preserve">1.1.1.2.1.1.3.1.2</t>
        </is>
      </c>
      <c r="B851" s="18" t="inlineStr">
        <is>
          <t xml:space="preserve"/>
        </is>
      </c>
      <c r="C851" s="22" t="inlineStr">
        <is>
          <t xml:space="preserve">Кабель силовой ВВГнг(A)-LSLTx 3х1,5мм2, 660В</t>
        </is>
      </c>
      <c r="D851" s="7" t="inlineStr">
        <is>
          <t xml:space="preserve"/>
        </is>
      </c>
      <c r="E851" s="7" t="inlineStr">
        <is>
          <t xml:space="preserve"/>
        </is>
      </c>
      <c r="F851" s="7" t="inlineStr">
        <is>
          <t xml:space="preserve">М</t>
        </is>
      </c>
      <c r="G851" s="7" t="inlineStr">
        <is>
          <t xml:space="preserve">1</t>
        </is>
      </c>
      <c r="H851" s="8" t="n">
        <v>695</v>
      </c>
      <c r="I851" s="23" t="n" hidden="false">
        <v>58.61</v>
      </c>
      <c r="J851" s="19" t="n" hidden="false">
        <v/>
      </c>
      <c r="K851" s="19" t="n" hidden="false">
        <f>I851+J851</f>
        <v>58.61</v>
      </c>
      <c r="L851" s="19" t="n" hidden="false">
        <f>ROUND(H851*I851,2)</f>
        <v>40733.95</v>
      </c>
      <c r="M851" s="19" t="n" hidden="false">
        <v/>
      </c>
      <c r="N851" s="19" t="n" hidden="false">
        <f>L851+M851</f>
        <v>40733.95</v>
      </c>
    </row>
    <row r="852" customFormat="false" hidden="false" outlineLevel="0" collapsed="false">
      <c r="A852" s="18" t="inlineStr">
        <is>
          <t xml:space="preserve">1.1.1.2.1.1.3.2</t>
        </is>
      </c>
      <c r="B852" s="18" t="inlineStr">
        <is>
          <t xml:space="preserve"/>
        </is>
      </c>
      <c r="C852" s="18" t="inlineStr">
        <is>
          <t xml:space="preserve">Затяжка кабеля, провода в трубу / 7-17 мм</t>
        </is>
      </c>
      <c r="D852" s="7" t="inlineStr">
        <is>
          <t xml:space="preserve">ЭО
Поставщики: ООО "Богословский кабельный завод", Акционерное общество "Электрокабель" Кольчугинский завод"</t>
        </is>
      </c>
      <c r="E852" s="7" t="inlineStr">
        <is>
          <t xml:space="preserve">Выгружается из БО по объектам BIM-КЦ</t>
        </is>
      </c>
      <c r="F852" s="7" t="inlineStr">
        <is>
          <t xml:space="preserve">ПОГ М</t>
        </is>
      </c>
      <c r="G852" s="7" t="inlineStr">
        <is>
          <t xml:space="preserve">1</t>
        </is>
      </c>
      <c r="H852" s="8" t="n">
        <v>595</v>
      </c>
      <c r="I852" s="19" t="n" hidden="false">
        <f>ROUND((L853+L854)/H852,2)</f>
        <v>86.83</v>
      </c>
      <c r="J852" s="20" t="n" hidden="false">
        <v>290</v>
      </c>
      <c r="K852" s="19" t="n" hidden="false">
        <f>I852+J852</f>
        <v>376.83</v>
      </c>
      <c r="L852" s="19" t="n" hidden="false">
        <f>ROUND(H852*I852,2)</f>
        <v>51663.85</v>
      </c>
      <c r="M852" s="19" t="n" hidden="false">
        <f>ROUND(H852*J852,2)</f>
        <v>172550</v>
      </c>
      <c r="N852" s="19" t="n" hidden="false">
        <f>L852+M852</f>
        <v>224213.85</v>
      </c>
    </row>
    <row r="853" customFormat="false" hidden="false" outlineLevel="0" collapsed="false">
      <c r="A853" s="18" t="inlineStr">
        <is>
          <t xml:space="preserve">1.1.1.2.1.1.3.2.1</t>
        </is>
      </c>
      <c r="B853" s="18" t="inlineStr">
        <is>
          <t xml:space="preserve"/>
        </is>
      </c>
      <c r="C853" s="22" t="inlineStr">
        <is>
          <t xml:space="preserve">Кабель силовой ВВГнг(A)-FRLS 3х2,5мм2, 660В</t>
        </is>
      </c>
      <c r="D853" s="7" t="inlineStr">
        <is>
          <t xml:space="preserve"/>
        </is>
      </c>
      <c r="E853" s="7" t="inlineStr">
        <is>
          <t xml:space="preserve"/>
        </is>
      </c>
      <c r="F853" s="7" t="inlineStr">
        <is>
          <t xml:space="preserve">М</t>
        </is>
      </c>
      <c r="G853" s="7" t="inlineStr">
        <is>
          <t xml:space="preserve">1</t>
        </is>
      </c>
      <c r="H853" s="8" t="n">
        <v>295</v>
      </c>
      <c r="I853" s="23" t="n" hidden="false">
        <v>107.26</v>
      </c>
      <c r="J853" s="19" t="n" hidden="false">
        <v/>
      </c>
      <c r="K853" s="19" t="n" hidden="false">
        <f>I853+J853</f>
        <v>107.26</v>
      </c>
      <c r="L853" s="19" t="n" hidden="false">
        <f>ROUND(H853*I853,2)</f>
        <v>31641.7</v>
      </c>
      <c r="M853" s="19" t="n" hidden="false">
        <v/>
      </c>
      <c r="N853" s="19" t="n" hidden="false">
        <f>L853+M853</f>
        <v>31641.7</v>
      </c>
    </row>
    <row r="854" customFormat="false" hidden="false" outlineLevel="0" collapsed="false">
      <c r="A854" s="18" t="inlineStr">
        <is>
          <t xml:space="preserve">1.1.1.2.1.1.3.2.2</t>
        </is>
      </c>
      <c r="B854" s="18" t="inlineStr">
        <is>
          <t xml:space="preserve"/>
        </is>
      </c>
      <c r="C854" s="22" t="inlineStr">
        <is>
          <t xml:space="preserve">Кабель силовой ВВГнг(A)-LSLTx 3х2,5мм2, 660В</t>
        </is>
      </c>
      <c r="D854" s="7" t="inlineStr">
        <is>
          <t xml:space="preserve"/>
        </is>
      </c>
      <c r="E854" s="7" t="inlineStr">
        <is>
          <t xml:space="preserve"/>
        </is>
      </c>
      <c r="F854" s="7" t="inlineStr">
        <is>
          <t xml:space="preserve">М</t>
        </is>
      </c>
      <c r="G854" s="7" t="inlineStr">
        <is>
          <t xml:space="preserve">1</t>
        </is>
      </c>
      <c r="H854" s="8" t="n">
        <v>300</v>
      </c>
      <c r="I854" s="23" t="n" hidden="false">
        <v>66.74</v>
      </c>
      <c r="J854" s="19" t="n" hidden="false">
        <v/>
      </c>
      <c r="K854" s="19" t="n" hidden="false">
        <f>I854+J854</f>
        <v>66.74</v>
      </c>
      <c r="L854" s="19" t="n" hidden="false">
        <f>ROUND(H854*I854,2)</f>
        <v>20022</v>
      </c>
      <c r="M854" s="19" t="n" hidden="false">
        <v/>
      </c>
      <c r="N854" s="19" t="n" hidden="false">
        <f>L854+M854</f>
        <v>20022</v>
      </c>
    </row>
    <row r="855" customFormat="false" hidden="false" outlineLevel="0" collapsed="false">
      <c r="A855" s="18" t="inlineStr">
        <is>
          <t xml:space="preserve">1.1.1.2.1.1.3.3</t>
        </is>
      </c>
      <c r="B855" s="18" t="inlineStr">
        <is>
          <t xml:space="preserve"/>
        </is>
      </c>
      <c r="C855" s="18" t="inlineStr">
        <is>
          <t xml:space="preserve">Затяжка кабеля, провода в трубу / 7-17 мм</t>
        </is>
      </c>
      <c r="D855" s="7" t="inlineStr">
        <is>
          <t xml:space="preserve">ЭМ
Поставщики: ООО "Богословский кабельный завод", Акционерное общество "Электрокабель" Кольчугинский завод"</t>
        </is>
      </c>
      <c r="E855" s="7" t="inlineStr">
        <is>
          <t xml:space="preserve">Выгружается из БО по объектам BIM-КЦ</t>
        </is>
      </c>
      <c r="F855" s="7" t="inlineStr">
        <is>
          <t xml:space="preserve">ПОГ М</t>
        </is>
      </c>
      <c r="G855" s="7" t="inlineStr">
        <is>
          <t xml:space="preserve">1</t>
        </is>
      </c>
      <c r="H855" s="8" t="n">
        <v>16962</v>
      </c>
      <c r="I855" s="19" t="n" hidden="false">
        <f>ROUND((L856+L857+L858+L859+L860+L861)/H855,2)</f>
        <v>117.12</v>
      </c>
      <c r="J855" s="20" t="n" hidden="false">
        <v>290</v>
      </c>
      <c r="K855" s="19" t="n" hidden="false">
        <f>I855+J855</f>
        <v>407.12</v>
      </c>
      <c r="L855" s="19" t="n" hidden="false">
        <f>ROUND(H855*I855,2)</f>
        <v>1986589.44</v>
      </c>
      <c r="M855" s="19" t="n" hidden="false">
        <f>ROUND(H855*J855,2)</f>
        <v>4918980</v>
      </c>
      <c r="N855" s="19" t="n" hidden="false">
        <f>L855+M855</f>
        <v>6905569.44</v>
      </c>
    </row>
    <row r="856" customFormat="false" hidden="false" outlineLevel="0" collapsed="false">
      <c r="A856" s="18" t="inlineStr">
        <is>
          <t xml:space="preserve">1.1.1.2.1.1.3.3.1</t>
        </is>
      </c>
      <c r="B856" s="18" t="inlineStr">
        <is>
          <t xml:space="preserve"/>
        </is>
      </c>
      <c r="C856" s="22" t="inlineStr">
        <is>
          <t xml:space="preserve">Кабель силовой ВВГнг(A)-FRLS 3х2,5мм2, 660В</t>
        </is>
      </c>
      <c r="D856" s="7" t="inlineStr">
        <is>
          <t xml:space="preserve"/>
        </is>
      </c>
      <c r="E856" s="7" t="inlineStr">
        <is>
          <t xml:space="preserve"/>
        </is>
      </c>
      <c r="F856" s="7" t="inlineStr">
        <is>
          <t xml:space="preserve">М</t>
        </is>
      </c>
      <c r="G856" s="7" t="inlineStr">
        <is>
          <t xml:space="preserve">1</t>
        </is>
      </c>
      <c r="H856" s="8" t="n">
        <v>540</v>
      </c>
      <c r="I856" s="23" t="n" hidden="false">
        <v>107.26</v>
      </c>
      <c r="J856" s="19" t="n" hidden="false">
        <v/>
      </c>
      <c r="K856" s="19" t="n" hidden="false">
        <f>I856+J856</f>
        <v>107.26</v>
      </c>
      <c r="L856" s="19" t="n" hidden="false">
        <f>ROUND(H856*I856,2)</f>
        <v>57920.4</v>
      </c>
      <c r="M856" s="19" t="n" hidden="false">
        <v/>
      </c>
      <c r="N856" s="19" t="n" hidden="false">
        <f>L856+M856</f>
        <v>57920.4</v>
      </c>
    </row>
    <row r="857" customFormat="false" hidden="false" outlineLevel="0" collapsed="false">
      <c r="A857" s="18" t="inlineStr">
        <is>
          <t xml:space="preserve">1.1.1.2.1.1.3.3.2</t>
        </is>
      </c>
      <c r="B857" s="18" t="inlineStr">
        <is>
          <t xml:space="preserve"/>
        </is>
      </c>
      <c r="C857" s="22" t="inlineStr">
        <is>
          <t xml:space="preserve">Кабель силовой ВВГнг(A)-LSLTx 5х2,5мм2, 660В</t>
        </is>
      </c>
      <c r="D857" s="7" t="inlineStr">
        <is>
          <t xml:space="preserve"/>
        </is>
      </c>
      <c r="E857" s="7" t="inlineStr">
        <is>
          <t xml:space="preserve"/>
        </is>
      </c>
      <c r="F857" s="7" t="inlineStr">
        <is>
          <t xml:space="preserve">М</t>
        </is>
      </c>
      <c r="G857" s="7" t="inlineStr">
        <is>
          <t xml:space="preserve">1</t>
        </is>
      </c>
      <c r="H857" s="8" t="n">
        <v>2954</v>
      </c>
      <c r="I857" s="23" t="n" hidden="false">
        <v>153.21</v>
      </c>
      <c r="J857" s="19" t="n" hidden="false">
        <v/>
      </c>
      <c r="K857" s="19" t="n" hidden="false">
        <f>I857+J857</f>
        <v>153.21</v>
      </c>
      <c r="L857" s="19" t="n" hidden="false">
        <f>ROUND(H857*I857,2)</f>
        <v>452582.34</v>
      </c>
      <c r="M857" s="19" t="n" hidden="false">
        <v/>
      </c>
      <c r="N857" s="19" t="n" hidden="false">
        <f>L857+M857</f>
        <v>452582.34</v>
      </c>
    </row>
    <row r="858" customFormat="false" hidden="false" outlineLevel="0" collapsed="false">
      <c r="A858" s="18" t="inlineStr">
        <is>
          <t xml:space="preserve">1.1.1.2.1.1.3.3.3</t>
        </is>
      </c>
      <c r="B858" s="18" t="inlineStr">
        <is>
          <t xml:space="preserve"/>
        </is>
      </c>
      <c r="C858" s="22" t="inlineStr">
        <is>
          <t xml:space="preserve">Кабель силовой ВВГнг(A)-FRLSLTx 3х4мм2, 660В</t>
        </is>
      </c>
      <c r="D858" s="7" t="inlineStr">
        <is>
          <t xml:space="preserve"/>
        </is>
      </c>
      <c r="E858" s="7" t="inlineStr">
        <is>
          <t xml:space="preserve"/>
        </is>
      </c>
      <c r="F858" s="7" t="inlineStr">
        <is>
          <t xml:space="preserve">М</t>
        </is>
      </c>
      <c r="G858" s="7" t="inlineStr">
        <is>
          <t xml:space="preserve">1</t>
        </is>
      </c>
      <c r="H858" s="8" t="n">
        <v>432</v>
      </c>
      <c r="I858" s="23" t="n" hidden="false">
        <v>199.59</v>
      </c>
      <c r="J858" s="19" t="n" hidden="false">
        <v/>
      </c>
      <c r="K858" s="19" t="n" hidden="false">
        <f>I858+J858</f>
        <v>199.59</v>
      </c>
      <c r="L858" s="19" t="n" hidden="false">
        <f>ROUND(H858*I858,2)</f>
        <v>86222.88</v>
      </c>
      <c r="M858" s="19" t="n" hidden="false">
        <v/>
      </c>
      <c r="N858" s="19" t="n" hidden="false">
        <f>L858+M858</f>
        <v>86222.88</v>
      </c>
    </row>
    <row r="859" customFormat="false" hidden="false" outlineLevel="0" collapsed="false">
      <c r="A859" s="18" t="inlineStr">
        <is>
          <t xml:space="preserve">1.1.1.2.1.1.3.3.4</t>
        </is>
      </c>
      <c r="B859" s="18" t="inlineStr">
        <is>
          <t xml:space="preserve"/>
        </is>
      </c>
      <c r="C859" s="22" t="inlineStr">
        <is>
          <t xml:space="preserve">Кабель силовой ВВГнг(A)-FRLSLTx 5х2,5мм2, 660В</t>
        </is>
      </c>
      <c r="D859" s="7" t="inlineStr">
        <is>
          <t xml:space="preserve"/>
        </is>
      </c>
      <c r="E859" s="7" t="inlineStr">
        <is>
          <t xml:space="preserve"/>
        </is>
      </c>
      <c r="F859" s="7" t="inlineStr">
        <is>
          <t xml:space="preserve">М</t>
        </is>
      </c>
      <c r="G859" s="7" t="inlineStr">
        <is>
          <t xml:space="preserve">1</t>
        </is>
      </c>
      <c r="H859" s="8" t="n">
        <v>4936</v>
      </c>
      <c r="I859" s="23" t="n" hidden="false">
        <v>158.06</v>
      </c>
      <c r="J859" s="19" t="n" hidden="false">
        <v/>
      </c>
      <c r="K859" s="19" t="n" hidden="false">
        <f>I859+J859</f>
        <v>158.06</v>
      </c>
      <c r="L859" s="19" t="n" hidden="false">
        <f>ROUND(H859*I859,2)</f>
        <v>780184.16</v>
      </c>
      <c r="M859" s="19" t="n" hidden="false">
        <v/>
      </c>
      <c r="N859" s="19" t="n" hidden="false">
        <f>L859+M859</f>
        <v>780184.16</v>
      </c>
    </row>
    <row r="860" customFormat="false" hidden="false" outlineLevel="0" collapsed="false">
      <c r="A860" s="18" t="inlineStr">
        <is>
          <t xml:space="preserve">1.1.1.2.1.1.3.3.5</t>
        </is>
      </c>
      <c r="B860" s="18" t="inlineStr">
        <is>
          <t xml:space="preserve"/>
        </is>
      </c>
      <c r="C860" s="22" t="inlineStr">
        <is>
          <t xml:space="preserve">Кабель силовой ВВГнг(A)-LSLTx 3х2,5мм2, 660В</t>
        </is>
      </c>
      <c r="D860" s="7" t="inlineStr">
        <is>
          <t xml:space="preserve"/>
        </is>
      </c>
      <c r="E860" s="7" t="inlineStr">
        <is>
          <t xml:space="preserve"/>
        </is>
      </c>
      <c r="F860" s="7" t="inlineStr">
        <is>
          <t xml:space="preserve">М</t>
        </is>
      </c>
      <c r="G860" s="7" t="inlineStr">
        <is>
          <t xml:space="preserve">1</t>
        </is>
      </c>
      <c r="H860" s="8" t="n">
        <v>7506</v>
      </c>
      <c r="I860" s="23" t="n" hidden="false">
        <v>66.74</v>
      </c>
      <c r="J860" s="19" t="n" hidden="false">
        <v/>
      </c>
      <c r="K860" s="19" t="n" hidden="false">
        <f>I860+J860</f>
        <v>66.74</v>
      </c>
      <c r="L860" s="19" t="n" hidden="false">
        <f>ROUND(H860*I860,2)</f>
        <v>500950.44</v>
      </c>
      <c r="M860" s="19" t="n" hidden="false">
        <v/>
      </c>
      <c r="N860" s="19" t="n" hidden="false">
        <f>L860+M860</f>
        <v>500950.44</v>
      </c>
    </row>
    <row r="861" customFormat="false" hidden="false" outlineLevel="0" collapsed="false">
      <c r="A861" s="18" t="inlineStr">
        <is>
          <t xml:space="preserve">1.1.1.2.1.1.3.3.6</t>
        </is>
      </c>
      <c r="B861" s="18" t="inlineStr">
        <is>
          <t xml:space="preserve"/>
        </is>
      </c>
      <c r="C861" s="22" t="inlineStr">
        <is>
          <t xml:space="preserve">Кабель силовой ВВГнг(A)-LSLTx 3х4мм2, 1000В</t>
        </is>
      </c>
      <c r="D861" s="7" t="inlineStr">
        <is>
          <t xml:space="preserve"/>
        </is>
      </c>
      <c r="E861" s="7" t="inlineStr">
        <is>
          <t xml:space="preserve"/>
        </is>
      </c>
      <c r="F861" s="7" t="inlineStr">
        <is>
          <t xml:space="preserve">М</t>
        </is>
      </c>
      <c r="G861" s="7" t="inlineStr">
        <is>
          <t xml:space="preserve">1</t>
        </is>
      </c>
      <c r="H861" s="8" t="n">
        <v>594</v>
      </c>
      <c r="I861" s="20" t="n" hidden="false">
        <v>183</v>
      </c>
      <c r="J861" s="19" t="n" hidden="false">
        <v/>
      </c>
      <c r="K861" s="19" t="n" hidden="false">
        <f>I861+J861</f>
        <v>183</v>
      </c>
      <c r="L861" s="19" t="n" hidden="false">
        <f>ROUND(H861*I861,2)</f>
        <v>108702</v>
      </c>
      <c r="M861" s="19" t="n" hidden="false">
        <v/>
      </c>
      <c r="N861" s="19" t="n" hidden="false">
        <f>L861+M861</f>
        <v>108702</v>
      </c>
    </row>
    <row r="862" customFormat="false" hidden="false" outlineLevel="0" collapsed="false">
      <c r="A862" s="18" t="inlineStr">
        <is>
          <t xml:space="preserve">1.1.1.2.1.1.3.4</t>
        </is>
      </c>
      <c r="B862" s="18" t="inlineStr">
        <is>
          <t xml:space="preserve"/>
        </is>
      </c>
      <c r="C862" s="18" t="inlineStr">
        <is>
          <t xml:space="preserve">Затяжка кабеля, провода в трубу / 18-39 мм</t>
        </is>
      </c>
      <c r="D862" s="7" t="inlineStr">
        <is>
          <t xml:space="preserve">ЭМ
Поставщики: ООО "Богословский кабельный завод", Акционерное общество "Электрокабель" Кольчугинский завод"</t>
        </is>
      </c>
      <c r="E862" s="7" t="inlineStr">
        <is>
          <t xml:space="preserve">Выгружается из БО по объектам BIM-КЦ</t>
        </is>
      </c>
      <c r="F862" s="7" t="inlineStr">
        <is>
          <t xml:space="preserve">ПОГ М</t>
        </is>
      </c>
      <c r="G862" s="7" t="inlineStr">
        <is>
          <t xml:space="preserve">1</t>
        </is>
      </c>
      <c r="H862" s="8" t="n">
        <v>4024</v>
      </c>
      <c r="I862" s="19" t="n" hidden="false">
        <f>ROUND((L863+L864+L865+L866+L867+L868+L869)/H862,2)</f>
        <v>240.2</v>
      </c>
      <c r="J862" s="20" t="n" hidden="false">
        <v>450</v>
      </c>
      <c r="K862" s="19" t="n" hidden="false">
        <f>I862+J862</f>
        <v>690.2</v>
      </c>
      <c r="L862" s="19" t="n" hidden="false">
        <f>ROUND(H862*I862,2)</f>
        <v>966564.8</v>
      </c>
      <c r="M862" s="19" t="n" hidden="false">
        <f>ROUND(H862*J862,2)</f>
        <v>1810800</v>
      </c>
      <c r="N862" s="19" t="n" hidden="false">
        <f>L862+M862</f>
        <v>2777364.8</v>
      </c>
    </row>
    <row r="863" customFormat="false" hidden="false" outlineLevel="0" collapsed="false">
      <c r="A863" s="18" t="inlineStr">
        <is>
          <t xml:space="preserve">1.1.1.2.1.1.3.4.1</t>
        </is>
      </c>
      <c r="B863" s="18" t="inlineStr">
        <is>
          <t xml:space="preserve"/>
        </is>
      </c>
      <c r="C863" s="22" t="inlineStr">
        <is>
          <t xml:space="preserve">Кабель силовой ВВГнг(A)-FRLS 3х6мм2, 660В</t>
        </is>
      </c>
      <c r="D863" s="7" t="inlineStr">
        <is>
          <t xml:space="preserve"/>
        </is>
      </c>
      <c r="E863" s="7" t="inlineStr">
        <is>
          <t xml:space="preserve"/>
        </is>
      </c>
      <c r="F863" s="7" t="inlineStr">
        <is>
          <t xml:space="preserve">М</t>
        </is>
      </c>
      <c r="G863" s="7" t="inlineStr">
        <is>
          <t xml:space="preserve">1</t>
        </is>
      </c>
      <c r="H863" s="8" t="n">
        <v>324</v>
      </c>
      <c r="I863" s="23" t="n" hidden="false">
        <v>183.71</v>
      </c>
      <c r="J863" s="19" t="n" hidden="false">
        <v/>
      </c>
      <c r="K863" s="19" t="n" hidden="false">
        <f>I863+J863</f>
        <v>183.71</v>
      </c>
      <c r="L863" s="19" t="n" hidden="false">
        <f>ROUND(H863*I863,2)</f>
        <v>59522.04</v>
      </c>
      <c r="M863" s="19" t="n" hidden="false">
        <v/>
      </c>
      <c r="N863" s="19" t="n" hidden="false">
        <f>L863+M863</f>
        <v>59522.04</v>
      </c>
    </row>
    <row r="864" customFormat="false" hidden="false" outlineLevel="0" collapsed="false">
      <c r="A864" s="18" t="inlineStr">
        <is>
          <t xml:space="preserve">1.1.1.2.1.1.3.4.2</t>
        </is>
      </c>
      <c r="B864" s="18" t="inlineStr">
        <is>
          <t xml:space="preserve"/>
        </is>
      </c>
      <c r="C864" s="22" t="inlineStr">
        <is>
          <t xml:space="preserve">Кабель силовой ВВГнг(A)-LS 3х10мм2, 660В</t>
        </is>
      </c>
      <c r="D864" s="7" t="inlineStr">
        <is>
          <t xml:space="preserve"/>
        </is>
      </c>
      <c r="E864" s="7" t="inlineStr">
        <is>
          <t xml:space="preserve"/>
        </is>
      </c>
      <c r="F864" s="7" t="inlineStr">
        <is>
          <t xml:space="preserve">М</t>
        </is>
      </c>
      <c r="G864" s="7" t="inlineStr">
        <is>
          <t xml:space="preserve">1</t>
        </is>
      </c>
      <c r="H864" s="8" t="n">
        <v>389</v>
      </c>
      <c r="I864" s="23" t="n" hidden="false">
        <v>316.75</v>
      </c>
      <c r="J864" s="19" t="n" hidden="false">
        <v/>
      </c>
      <c r="K864" s="19" t="n" hidden="false">
        <f>I864+J864</f>
        <v>316.75</v>
      </c>
      <c r="L864" s="19" t="n" hidden="false">
        <f>ROUND(H864*I864,2)</f>
        <v>123215.75</v>
      </c>
      <c r="M864" s="19" t="n" hidden="false">
        <v/>
      </c>
      <c r="N864" s="19" t="n" hidden="false">
        <f>L864+M864</f>
        <v>123215.75</v>
      </c>
    </row>
    <row r="865" customFormat="false" hidden="false" outlineLevel="0" collapsed="false">
      <c r="A865" s="18" t="inlineStr">
        <is>
          <t xml:space="preserve">1.1.1.2.1.1.3.4.3</t>
        </is>
      </c>
      <c r="B865" s="18" t="inlineStr">
        <is>
          <t xml:space="preserve"/>
        </is>
      </c>
      <c r="C865" s="22" t="inlineStr">
        <is>
          <t xml:space="preserve">Кабель силовой ВВГнг(A)-FRLSLTx 5х4мм2, 660В</t>
        </is>
      </c>
      <c r="D865" s="7" t="inlineStr">
        <is>
          <t xml:space="preserve"/>
        </is>
      </c>
      <c r="E865" s="7" t="inlineStr">
        <is>
          <t xml:space="preserve"/>
        </is>
      </c>
      <c r="F865" s="7" t="inlineStr">
        <is>
          <t xml:space="preserve">М</t>
        </is>
      </c>
      <c r="G865" s="7" t="inlineStr">
        <is>
          <t xml:space="preserve">1</t>
        </is>
      </c>
      <c r="H865" s="8" t="n">
        <v>335</v>
      </c>
      <c r="I865" s="23" t="n" hidden="false">
        <v>140.79</v>
      </c>
      <c r="J865" s="19" t="n" hidden="false">
        <v/>
      </c>
      <c r="K865" s="19" t="n" hidden="false">
        <f>I865+J865</f>
        <v>140.79</v>
      </c>
      <c r="L865" s="19" t="n" hidden="false">
        <f>ROUND(H865*I865,2)</f>
        <v>47164.65</v>
      </c>
      <c r="M865" s="19" t="n" hidden="false">
        <v/>
      </c>
      <c r="N865" s="19" t="n" hidden="false">
        <f>L865+M865</f>
        <v>47164.65</v>
      </c>
    </row>
    <row r="866" customFormat="false" hidden="false" outlineLevel="0" collapsed="false">
      <c r="A866" s="18" t="inlineStr">
        <is>
          <t xml:space="preserve">1.1.1.2.1.1.3.4.4</t>
        </is>
      </c>
      <c r="B866" s="18" t="inlineStr">
        <is>
          <t xml:space="preserve"/>
        </is>
      </c>
      <c r="C866" s="22" t="inlineStr">
        <is>
          <t xml:space="preserve">Кабель силовой ВВГнг(A)-FRLSLTx 5х6мм2, 660В</t>
        </is>
      </c>
      <c r="D866" s="7" t="inlineStr">
        <is>
          <t xml:space="preserve"/>
        </is>
      </c>
      <c r="E866" s="7" t="inlineStr">
        <is>
          <t xml:space="preserve"/>
        </is>
      </c>
      <c r="F866" s="7" t="inlineStr">
        <is>
          <t xml:space="preserve">М</t>
        </is>
      </c>
      <c r="G866" s="7" t="inlineStr">
        <is>
          <t xml:space="preserve">1</t>
        </is>
      </c>
      <c r="H866" s="8" t="n">
        <v>589</v>
      </c>
      <c r="I866" s="23" t="n" hidden="false">
        <v>341.61</v>
      </c>
      <c r="J866" s="19" t="n" hidden="false">
        <v/>
      </c>
      <c r="K866" s="19" t="n" hidden="false">
        <f>I866+J866</f>
        <v>341.61</v>
      </c>
      <c r="L866" s="19" t="n" hidden="false">
        <f>ROUND(H866*I866,2)</f>
        <v>201208.29</v>
      </c>
      <c r="M866" s="19" t="n" hidden="false">
        <v/>
      </c>
      <c r="N866" s="19" t="n" hidden="false">
        <f>L866+M866</f>
        <v>201208.29</v>
      </c>
    </row>
    <row r="867" customFormat="false" hidden="false" outlineLevel="0" collapsed="false">
      <c r="A867" s="18" t="inlineStr">
        <is>
          <t xml:space="preserve">1.1.1.2.1.1.3.4.5</t>
        </is>
      </c>
      <c r="B867" s="18" t="inlineStr">
        <is>
          <t xml:space="preserve"/>
        </is>
      </c>
      <c r="C867" s="22" t="inlineStr">
        <is>
          <t xml:space="preserve">Кабель силовой ВВГнг(A)-LSLTx 5х4мм2, 660В</t>
        </is>
      </c>
      <c r="D867" s="7" t="inlineStr">
        <is>
          <t xml:space="preserve"/>
        </is>
      </c>
      <c r="E867" s="7" t="inlineStr">
        <is>
          <t xml:space="preserve"/>
        </is>
      </c>
      <c r="F867" s="7" t="inlineStr">
        <is>
          <t xml:space="preserve">М</t>
        </is>
      </c>
      <c r="G867" s="7" t="inlineStr">
        <is>
          <t xml:space="preserve">1</t>
        </is>
      </c>
      <c r="H867" s="8" t="n">
        <v>1172</v>
      </c>
      <c r="I867" s="23" t="n" hidden="false">
        <v>192.91</v>
      </c>
      <c r="J867" s="19" t="n" hidden="false">
        <v/>
      </c>
      <c r="K867" s="19" t="n" hidden="false">
        <f>I867+J867</f>
        <v>192.91</v>
      </c>
      <c r="L867" s="19" t="n" hidden="false">
        <f>ROUND(H867*I867,2)</f>
        <v>226090.52</v>
      </c>
      <c r="M867" s="19" t="n" hidden="false">
        <v/>
      </c>
      <c r="N867" s="19" t="n" hidden="false">
        <f>L867+M867</f>
        <v>226090.52</v>
      </c>
    </row>
    <row r="868" customFormat="false" hidden="false" outlineLevel="0" collapsed="false">
      <c r="A868" s="18" t="inlineStr">
        <is>
          <t xml:space="preserve">1.1.1.2.1.1.3.4.6</t>
        </is>
      </c>
      <c r="B868" s="18" t="inlineStr">
        <is>
          <t xml:space="preserve"/>
        </is>
      </c>
      <c r="C868" s="22" t="inlineStr">
        <is>
          <t xml:space="preserve">Кабель силовой ВВГнг(A)-LSLTx 5х6мм2, 1000В</t>
        </is>
      </c>
      <c r="D868" s="7" t="inlineStr">
        <is>
          <t xml:space="preserve"/>
        </is>
      </c>
      <c r="E868" s="7" t="inlineStr">
        <is>
          <t xml:space="preserve"/>
        </is>
      </c>
      <c r="F868" s="7" t="inlineStr">
        <is>
          <t xml:space="preserve">М</t>
        </is>
      </c>
      <c r="G868" s="7" t="inlineStr">
        <is>
          <t xml:space="preserve">1</t>
        </is>
      </c>
      <c r="H868" s="8" t="n">
        <v>189</v>
      </c>
      <c r="I868" s="20" t="n" hidden="false">
        <v>587</v>
      </c>
      <c r="J868" s="19" t="n" hidden="false">
        <v/>
      </c>
      <c r="K868" s="19" t="n" hidden="false">
        <f>I868+J868</f>
        <v>587</v>
      </c>
      <c r="L868" s="19" t="n" hidden="false">
        <f>ROUND(H868*I868,2)</f>
        <v>110943</v>
      </c>
      <c r="M868" s="19" t="n" hidden="false">
        <v/>
      </c>
      <c r="N868" s="19" t="n" hidden="false">
        <f>L868+M868</f>
        <v>110943</v>
      </c>
    </row>
    <row r="869" customFormat="false" hidden="false" outlineLevel="0" collapsed="false">
      <c r="A869" s="18" t="inlineStr">
        <is>
          <t xml:space="preserve">1.1.1.2.1.1.3.4.7</t>
        </is>
      </c>
      <c r="B869" s="18" t="inlineStr">
        <is>
          <t xml:space="preserve"/>
        </is>
      </c>
      <c r="C869" s="22" t="inlineStr">
        <is>
          <t xml:space="preserve">Кабель силовой ВВГнг(A)-LSLTx 3х6мм2, 660В</t>
        </is>
      </c>
      <c r="D869" s="7" t="inlineStr">
        <is>
          <t xml:space="preserve"/>
        </is>
      </c>
      <c r="E869" s="7" t="inlineStr">
        <is>
          <t xml:space="preserve"/>
        </is>
      </c>
      <c r="F869" s="7" t="inlineStr">
        <is>
          <t xml:space="preserve">М</t>
        </is>
      </c>
      <c r="G869" s="7" t="inlineStr">
        <is>
          <t xml:space="preserve">1</t>
        </is>
      </c>
      <c r="H869" s="8" t="n">
        <v>1026</v>
      </c>
      <c r="I869" s="23" t="n" hidden="false">
        <v>193.4</v>
      </c>
      <c r="J869" s="19" t="n" hidden="false">
        <v/>
      </c>
      <c r="K869" s="19" t="n" hidden="false">
        <f>I869+J869</f>
        <v>193.4</v>
      </c>
      <c r="L869" s="19" t="n" hidden="false">
        <f>ROUND(H869*I869,2)</f>
        <v>198428.4</v>
      </c>
      <c r="M869" s="19" t="n" hidden="false">
        <v/>
      </c>
      <c r="N869" s="19" t="n" hidden="false">
        <f>L869+M869</f>
        <v>198428.4</v>
      </c>
    </row>
    <row r="870" customFormat="false" hidden="false" outlineLevel="0" collapsed="false">
      <c r="A870" s="18" t="inlineStr">
        <is>
          <t xml:space="preserve">1.1.1.2.1.1.3.5</t>
        </is>
      </c>
      <c r="B870" s="18" t="inlineStr">
        <is>
          <t xml:space="preserve"/>
        </is>
      </c>
      <c r="C870" s="18" t="inlineStr">
        <is>
          <t xml:space="preserve">Затяжка кабеля, провода в трубу / 40-69 мм</t>
        </is>
      </c>
      <c r="D870" s="7" t="inlineStr">
        <is>
          <t xml:space="preserve">ЭМ
Поставщики: ООО "Богословский кабельный завод", Акционерное общество "Электрокабель" Кольчугинский завод"</t>
        </is>
      </c>
      <c r="E870" s="7" t="inlineStr">
        <is>
          <t xml:space="preserve">Выгружается из БО по объектам BIM-КЦ</t>
        </is>
      </c>
      <c r="F870" s="7" t="inlineStr">
        <is>
          <t xml:space="preserve">ПОГ М</t>
        </is>
      </c>
      <c r="G870" s="7" t="inlineStr">
        <is>
          <t xml:space="preserve">1</t>
        </is>
      </c>
      <c r="H870" s="8" t="n">
        <v>973</v>
      </c>
      <c r="I870" s="19" t="n" hidden="false">
        <f>ROUND((L871+L872)/H870,2)</f>
        <v>620.42</v>
      </c>
      <c r="J870" s="20" t="n" hidden="false">
        <v>550</v>
      </c>
      <c r="K870" s="19" t="n" hidden="false">
        <f>I870+J870</f>
        <v>1170.42</v>
      </c>
      <c r="L870" s="19" t="n" hidden="false">
        <f>ROUND(H870*I870,2)</f>
        <v>603668.66</v>
      </c>
      <c r="M870" s="19" t="n" hidden="false">
        <f>ROUND(H870*J870,2)</f>
        <v>535150</v>
      </c>
      <c r="N870" s="19" t="n" hidden="false">
        <f>L870+M870</f>
        <v>1138818.66</v>
      </c>
    </row>
    <row r="871" customFormat="false" hidden="false" outlineLevel="0" collapsed="false">
      <c r="A871" s="18" t="inlineStr">
        <is>
          <t xml:space="preserve">1.1.1.2.1.1.3.5.1</t>
        </is>
      </c>
      <c r="B871" s="18" t="inlineStr">
        <is>
          <t xml:space="preserve"/>
        </is>
      </c>
      <c r="C871" s="22" t="inlineStr">
        <is>
          <t xml:space="preserve">Кабель силовой ВВГнг(A)-FRLS 5х10мм2, 660В</t>
        </is>
      </c>
      <c r="D871" s="7" t="inlineStr">
        <is>
          <t xml:space="preserve"/>
        </is>
      </c>
      <c r="E871" s="7" t="inlineStr">
        <is>
          <t xml:space="preserve"/>
        </is>
      </c>
      <c r="F871" s="7" t="inlineStr">
        <is>
          <t xml:space="preserve">М</t>
        </is>
      </c>
      <c r="G871" s="7" t="inlineStr">
        <is>
          <t xml:space="preserve">1</t>
        </is>
      </c>
      <c r="H871" s="8" t="n">
        <v>157</v>
      </c>
      <c r="I871" s="23" t="n" hidden="false">
        <v>555.01</v>
      </c>
      <c r="J871" s="19" t="n" hidden="false">
        <v/>
      </c>
      <c r="K871" s="19" t="n" hidden="false">
        <f>I871+J871</f>
        <v>555.01</v>
      </c>
      <c r="L871" s="19" t="n" hidden="false">
        <f>ROUND(H871*I871,2)</f>
        <v>87136.57</v>
      </c>
      <c r="M871" s="19" t="n" hidden="false">
        <v/>
      </c>
      <c r="N871" s="19" t="n" hidden="false">
        <f>L871+M871</f>
        <v>87136.57</v>
      </c>
    </row>
    <row r="872" customFormat="false" hidden="false" outlineLevel="0" collapsed="false">
      <c r="A872" s="18" t="inlineStr">
        <is>
          <t xml:space="preserve">1.1.1.2.1.1.3.5.2</t>
        </is>
      </c>
      <c r="B872" s="18" t="inlineStr">
        <is>
          <t xml:space="preserve"/>
        </is>
      </c>
      <c r="C872" s="22" t="inlineStr">
        <is>
          <t xml:space="preserve">Кабель силовой ВВГнг(A)-LSLTx 5х10мм2, 1000В</t>
        </is>
      </c>
      <c r="D872" s="7" t="inlineStr">
        <is>
          <t xml:space="preserve"/>
        </is>
      </c>
      <c r="E872" s="7" t="inlineStr">
        <is>
          <t xml:space="preserve"/>
        </is>
      </c>
      <c r="F872" s="7" t="inlineStr">
        <is>
          <t xml:space="preserve">М</t>
        </is>
      </c>
      <c r="G872" s="7" t="inlineStr">
        <is>
          <t xml:space="preserve">1</t>
        </is>
      </c>
      <c r="H872" s="8" t="n">
        <v>816</v>
      </c>
      <c r="I872" s="20" t="n" hidden="false">
        <v>633</v>
      </c>
      <c r="J872" s="19" t="n" hidden="false">
        <v/>
      </c>
      <c r="K872" s="19" t="n" hidden="false">
        <f>I872+J872</f>
        <v>633</v>
      </c>
      <c r="L872" s="19" t="n" hidden="false">
        <f>ROUND(H872*I872,2)</f>
        <v>516528</v>
      </c>
      <c r="M872" s="19" t="n" hidden="false">
        <v/>
      </c>
      <c r="N872" s="19" t="n" hidden="false">
        <f>L872+M872</f>
        <v>516528</v>
      </c>
    </row>
    <row r="873" customFormat="false" hidden="false" outlineLevel="0" collapsed="false">
      <c r="A873" s="18" t="inlineStr">
        <is>
          <t xml:space="preserve">1.1.1.2.1.1.3.6</t>
        </is>
      </c>
      <c r="B873" s="18" t="inlineStr">
        <is>
          <t xml:space="preserve"/>
        </is>
      </c>
      <c r="C873" s="18" t="inlineStr">
        <is>
          <t xml:space="preserve">Затяжка кабеля, провода в трубу / 70-124 мм</t>
        </is>
      </c>
      <c r="D873" s="7" t="inlineStr">
        <is>
          <t xml:space="preserve">ЭМ
Поставщики: ООО "Богословский кабельный завод", Акционерное общество "Электрокабель" Кольчугинский завод"</t>
        </is>
      </c>
      <c r="E873" s="7" t="inlineStr">
        <is>
          <t xml:space="preserve">Выгружается из БО по объектам BIM-КЦ</t>
        </is>
      </c>
      <c r="F873" s="7" t="inlineStr">
        <is>
          <t xml:space="preserve">ПОГ М</t>
        </is>
      </c>
      <c r="G873" s="7" t="inlineStr">
        <is>
          <t xml:space="preserve">1</t>
        </is>
      </c>
      <c r="H873" s="8" t="n">
        <v>281</v>
      </c>
      <c r="I873" s="19" t="n" hidden="false">
        <f>ROUND((L874)/H873,2)</f>
        <v>907.23</v>
      </c>
      <c r="J873" s="20" t="n" hidden="false">
        <v>700</v>
      </c>
      <c r="K873" s="19" t="n" hidden="false">
        <f>I873+J873</f>
        <v>1607.23</v>
      </c>
      <c r="L873" s="19" t="n" hidden="false">
        <f>ROUND(H873*I873,2)</f>
        <v>254931.63</v>
      </c>
      <c r="M873" s="19" t="n" hidden="false">
        <f>ROUND(H873*J873,2)</f>
        <v>196700</v>
      </c>
      <c r="N873" s="19" t="n" hidden="false">
        <f>L873+M873</f>
        <v>451631.63</v>
      </c>
    </row>
    <row r="874" customFormat="false" hidden="false" outlineLevel="0" collapsed="false">
      <c r="A874" s="18" t="inlineStr">
        <is>
          <t xml:space="preserve">1.1.1.2.1.1.3.6.1</t>
        </is>
      </c>
      <c r="B874" s="18" t="inlineStr">
        <is>
          <t xml:space="preserve"/>
        </is>
      </c>
      <c r="C874" s="22" t="inlineStr">
        <is>
          <t xml:space="preserve">Кабель силовой ВВГнг(A)-LSLTx 5х16мм2, 660В</t>
        </is>
      </c>
      <c r="D874" s="7" t="inlineStr">
        <is>
          <t xml:space="preserve"/>
        </is>
      </c>
      <c r="E874" s="7" t="inlineStr">
        <is>
          <t xml:space="preserve"/>
        </is>
      </c>
      <c r="F874" s="7" t="inlineStr">
        <is>
          <t xml:space="preserve">М</t>
        </is>
      </c>
      <c r="G874" s="7" t="inlineStr">
        <is>
          <t xml:space="preserve">1</t>
        </is>
      </c>
      <c r="H874" s="8" t="n">
        <v>281</v>
      </c>
      <c r="I874" s="23" t="n" hidden="false">
        <v>907.23</v>
      </c>
      <c r="J874" s="19" t="n" hidden="false">
        <v/>
      </c>
      <c r="K874" s="19" t="n" hidden="false">
        <f>I874+J874</f>
        <v>907.23</v>
      </c>
      <c r="L874" s="19" t="n" hidden="false">
        <f>ROUND(H874*I874,2)</f>
        <v>254931.63</v>
      </c>
      <c r="M874" s="19" t="n" hidden="false">
        <v/>
      </c>
      <c r="N874" s="19" t="n" hidden="false">
        <f>L874+M874</f>
        <v>254931.63</v>
      </c>
    </row>
    <row r="875" customFormat="false" hidden="false" outlineLevel="0" collapsed="false">
      <c r="A875" s="18" t="inlineStr">
        <is>
          <t xml:space="preserve">1.1.1.2.1.1.3.7</t>
        </is>
      </c>
      <c r="B875" s="18" t="inlineStr">
        <is>
          <t xml:space="preserve"/>
        </is>
      </c>
      <c r="C875" s="18" t="inlineStr">
        <is>
          <t xml:space="preserve">Затяжка кабеля, провода в трубу / 125-249 мм</t>
        </is>
      </c>
      <c r="D875" s="7" t="inlineStr">
        <is>
          <t xml:space="preserve">ЭМ
Поставщики: ООО "Богословский кабельный завод", Акционерное общество "Электрокабель" Кольчугинский завод"</t>
        </is>
      </c>
      <c r="E875" s="7" t="inlineStr">
        <is>
          <t xml:space="preserve">Выгружается из БО по объектам BIM-КЦ</t>
        </is>
      </c>
      <c r="F875" s="7" t="inlineStr">
        <is>
          <t xml:space="preserve">ПОГ М</t>
        </is>
      </c>
      <c r="G875" s="7" t="inlineStr">
        <is>
          <t xml:space="preserve">1</t>
        </is>
      </c>
      <c r="H875" s="8" t="n">
        <v>863</v>
      </c>
      <c r="I875" s="19" t="n" hidden="false">
        <f>ROUND((L876+L877)/H875,2)</f>
        <v>1204.6</v>
      </c>
      <c r="J875" s="20" t="n" hidden="false">
        <v>700</v>
      </c>
      <c r="K875" s="19" t="n" hidden="false">
        <f>I875+J875</f>
        <v>1904.6</v>
      </c>
      <c r="L875" s="19" t="n" hidden="false">
        <f>ROUND(H875*I875,2)</f>
        <v>1039569.8</v>
      </c>
      <c r="M875" s="19" t="n" hidden="false">
        <f>ROUND(H875*J875,2)</f>
        <v>604100</v>
      </c>
      <c r="N875" s="19" t="n" hidden="false">
        <f>L875+M875</f>
        <v>1643669.8</v>
      </c>
    </row>
    <row r="876" customFormat="false" hidden="false" outlineLevel="0" collapsed="false">
      <c r="A876" s="18" t="inlineStr">
        <is>
          <t xml:space="preserve">1.1.1.2.1.1.3.7.1</t>
        </is>
      </c>
      <c r="B876" s="18" t="inlineStr">
        <is>
          <t xml:space="preserve"/>
        </is>
      </c>
      <c r="C876" s="22" t="inlineStr">
        <is>
          <t xml:space="preserve">Кабель силовой ВВГнг(A)-LSLTx 5х25мм2, 1000В</t>
        </is>
      </c>
      <c r="D876" s="7" t="inlineStr">
        <is>
          <t xml:space="preserve"/>
        </is>
      </c>
      <c r="E876" s="7" t="inlineStr">
        <is>
          <t xml:space="preserve"/>
        </is>
      </c>
      <c r="F876" s="7" t="inlineStr">
        <is>
          <t xml:space="preserve">М</t>
        </is>
      </c>
      <c r="G876" s="7" t="inlineStr">
        <is>
          <t xml:space="preserve">1</t>
        </is>
      </c>
      <c r="H876" s="8" t="n">
        <v>843</v>
      </c>
      <c r="I876" s="20" t="n" hidden="false">
        <v>1178.14</v>
      </c>
      <c r="J876" s="19" t="n" hidden="false">
        <v/>
      </c>
      <c r="K876" s="19" t="n" hidden="false">
        <f>I876+J876</f>
        <v>1178.14</v>
      </c>
      <c r="L876" s="19" t="n" hidden="false">
        <f>ROUND(H876*I876,2)</f>
        <v>993172.02</v>
      </c>
      <c r="M876" s="19" t="n" hidden="false">
        <v/>
      </c>
      <c r="N876" s="19" t="n" hidden="false">
        <f>L876+M876</f>
        <v>993172.02</v>
      </c>
    </row>
    <row r="877" customFormat="false" hidden="false" outlineLevel="0" collapsed="false">
      <c r="A877" s="18" t="inlineStr">
        <is>
          <t xml:space="preserve">1.1.1.2.1.1.3.7.2</t>
        </is>
      </c>
      <c r="B877" s="18" t="inlineStr">
        <is>
          <t xml:space="preserve"/>
        </is>
      </c>
      <c r="C877" s="22" t="inlineStr">
        <is>
          <t xml:space="preserve">Кабель силовой ВВГнг(A)-LSLTx 5х35мм2, 1000В</t>
        </is>
      </c>
      <c r="D877" s="7" t="inlineStr">
        <is>
          <t xml:space="preserve"/>
        </is>
      </c>
      <c r="E877" s="7" t="inlineStr">
        <is>
          <t xml:space="preserve"/>
        </is>
      </c>
      <c r="F877" s="7" t="inlineStr">
        <is>
          <t xml:space="preserve">М</t>
        </is>
      </c>
      <c r="G877" s="7" t="inlineStr">
        <is>
          <t xml:space="preserve">1</t>
        </is>
      </c>
      <c r="H877" s="8" t="n">
        <v>20</v>
      </c>
      <c r="I877" s="20" t="n" hidden="false">
        <v>2320</v>
      </c>
      <c r="J877" s="19" t="n" hidden="false">
        <v/>
      </c>
      <c r="K877" s="19" t="n" hidden="false">
        <f>I877+J877</f>
        <v>2320</v>
      </c>
      <c r="L877" s="19" t="n" hidden="false">
        <f>ROUND(H877*I877,2)</f>
        <v>46400</v>
      </c>
      <c r="M877" s="19" t="n" hidden="false">
        <v/>
      </c>
      <c r="N877" s="19" t="n" hidden="false">
        <f>L877+M877</f>
        <v>46400</v>
      </c>
    </row>
    <row r="878" customFormat="false" hidden="false" outlineLevel="0" collapsed="false">
      <c r="A878" s="18" t="inlineStr">
        <is>
          <t xml:space="preserve">1.1.1.2.1.1.3.8</t>
        </is>
      </c>
      <c r="B878" s="18" t="inlineStr">
        <is>
          <t xml:space="preserve"/>
        </is>
      </c>
      <c r="C878" s="18" t="inlineStr">
        <is>
          <t xml:space="preserve">Прокладка кабеля, провода в лотке, металлоконструкциях / 1,5-6 мм</t>
        </is>
      </c>
      <c r="D878" s="7" t="inlineStr">
        <is>
          <t xml:space="preserve">ЭО
Поставщики: ООО "Богословский кабельный завод", Акционерное общество "Электрокабель" Кольчугинский завод"</t>
        </is>
      </c>
      <c r="E878" s="7" t="inlineStr">
        <is>
          <t xml:space="preserve">Выгружается из БО по объектам BIM-КЦ</t>
        </is>
      </c>
      <c r="F878" s="7" t="inlineStr">
        <is>
          <t xml:space="preserve">М</t>
        </is>
      </c>
      <c r="G878" s="7" t="inlineStr">
        <is>
          <t xml:space="preserve">1</t>
        </is>
      </c>
      <c r="H878" s="8" t="n">
        <v>851</v>
      </c>
      <c r="I878" s="19" t="n" hidden="false">
        <f>ROUND((L879+L880)/H878,2)</f>
        <v>64.36</v>
      </c>
      <c r="J878" s="20" t="n" hidden="false">
        <v>235</v>
      </c>
      <c r="K878" s="19" t="n" hidden="false">
        <f>I878+J878</f>
        <v>299.36</v>
      </c>
      <c r="L878" s="19" t="n" hidden="false">
        <f>ROUND(H878*I878,2)</f>
        <v>54770.36</v>
      </c>
      <c r="M878" s="19" t="n" hidden="false">
        <f>ROUND(H878*J878,2)</f>
        <v>199985</v>
      </c>
      <c r="N878" s="19" t="n" hidden="false">
        <f>L878+M878</f>
        <v>254755.36</v>
      </c>
    </row>
    <row r="879" customFormat="false" hidden="false" outlineLevel="0" collapsed="false">
      <c r="A879" s="18" t="inlineStr">
        <is>
          <t xml:space="preserve">1.1.1.2.1.1.3.8.1</t>
        </is>
      </c>
      <c r="B879" s="18" t="inlineStr">
        <is>
          <t xml:space="preserve"/>
        </is>
      </c>
      <c r="C879" s="22" t="inlineStr">
        <is>
          <t xml:space="preserve">Кабель силовой ВВГнг(A)-FRLSLTx 3х1,5мм2, 660В</t>
        </is>
      </c>
      <c r="D879" s="7" t="inlineStr">
        <is>
          <t xml:space="preserve"/>
        </is>
      </c>
      <c r="E879" s="7" t="inlineStr">
        <is>
          <t xml:space="preserve"/>
        </is>
      </c>
      <c r="F879" s="7" t="inlineStr">
        <is>
          <t xml:space="preserve">М</t>
        </is>
      </c>
      <c r="G879" s="7" t="inlineStr">
        <is>
          <t xml:space="preserve">1</t>
        </is>
      </c>
      <c r="H879" s="8" t="n">
        <v>359</v>
      </c>
      <c r="I879" s="23" t="n" hidden="false">
        <v>72.23</v>
      </c>
      <c r="J879" s="19" t="n" hidden="false">
        <v/>
      </c>
      <c r="K879" s="19" t="n" hidden="false">
        <f>I879+J879</f>
        <v>72.23</v>
      </c>
      <c r="L879" s="19" t="n" hidden="false">
        <f>ROUND(H879*I879,2)</f>
        <v>25930.57</v>
      </c>
      <c r="M879" s="19" t="n" hidden="false">
        <v/>
      </c>
      <c r="N879" s="19" t="n" hidden="false">
        <f>L879+M879</f>
        <v>25930.57</v>
      </c>
    </row>
    <row r="880" customFormat="false" hidden="false" outlineLevel="0" collapsed="false">
      <c r="A880" s="18" t="inlineStr">
        <is>
          <t xml:space="preserve">1.1.1.2.1.1.3.8.2</t>
        </is>
      </c>
      <c r="B880" s="18" t="inlineStr">
        <is>
          <t xml:space="preserve"/>
        </is>
      </c>
      <c r="C880" s="22" t="inlineStr">
        <is>
          <t xml:space="preserve">Кабель силовой ВВГнг(A)-LSLTx 3х1,5мм2, 660В</t>
        </is>
      </c>
      <c r="D880" s="7" t="inlineStr">
        <is>
          <t xml:space="preserve"/>
        </is>
      </c>
      <c r="E880" s="7" t="inlineStr">
        <is>
          <t xml:space="preserve"/>
        </is>
      </c>
      <c r="F880" s="7" t="inlineStr">
        <is>
          <t xml:space="preserve">М</t>
        </is>
      </c>
      <c r="G880" s="7" t="inlineStr">
        <is>
          <t xml:space="preserve">1</t>
        </is>
      </c>
      <c r="H880" s="8" t="n">
        <v>492</v>
      </c>
      <c r="I880" s="23" t="n" hidden="false">
        <v>58.61</v>
      </c>
      <c r="J880" s="19" t="n" hidden="false">
        <v/>
      </c>
      <c r="K880" s="19" t="n" hidden="false">
        <f>I880+J880</f>
        <v>58.61</v>
      </c>
      <c r="L880" s="19" t="n" hidden="false">
        <f>ROUND(H880*I880,2)</f>
        <v>28836.12</v>
      </c>
      <c r="M880" s="19" t="n" hidden="false">
        <v/>
      </c>
      <c r="N880" s="19" t="n" hidden="false">
        <f>L880+M880</f>
        <v>28836.12</v>
      </c>
    </row>
    <row r="881" customFormat="false" hidden="false" outlineLevel="0" collapsed="false">
      <c r="A881" s="18" t="inlineStr">
        <is>
          <t xml:space="preserve">1.1.1.2.1.1.3.9</t>
        </is>
      </c>
      <c r="B881" s="18" t="inlineStr">
        <is>
          <t xml:space="preserve"/>
        </is>
      </c>
      <c r="C881" s="18" t="inlineStr">
        <is>
          <t xml:space="preserve">Прокладка кабеля, провода в лотке, металлоконструкциях / 7-17 мм</t>
        </is>
      </c>
      <c r="D881" s="7" t="inlineStr">
        <is>
          <t xml:space="preserve">ЭО
Поставщики: ООО "Богословский кабельный завод", Акционерное общество "Электрокабель" Кольчугинский завод"</t>
        </is>
      </c>
      <c r="E881" s="7" t="inlineStr">
        <is>
          <t xml:space="preserve">Выгружается из БО по объектам BIM-КЦ</t>
        </is>
      </c>
      <c r="F881" s="7" t="inlineStr">
        <is>
          <t xml:space="preserve">М</t>
        </is>
      </c>
      <c r="G881" s="7" t="inlineStr">
        <is>
          <t xml:space="preserve">1</t>
        </is>
      </c>
      <c r="H881" s="8" t="n">
        <v>1382</v>
      </c>
      <c r="I881" s="19" t="n" hidden="false">
        <f>ROUND((L882+L883)/H881,2)</f>
        <v>78.55</v>
      </c>
      <c r="J881" s="20" t="n" hidden="false">
        <v>290</v>
      </c>
      <c r="K881" s="19" t="n" hidden="false">
        <f>I881+J881</f>
        <v>368.55</v>
      </c>
      <c r="L881" s="19" t="n" hidden="false">
        <f>ROUND(H881*I881,2)</f>
        <v>108556.1</v>
      </c>
      <c r="M881" s="19" t="n" hidden="false">
        <f>ROUND(H881*J881,2)</f>
        <v>400780</v>
      </c>
      <c r="N881" s="19" t="n" hidden="false">
        <f>L881+M881</f>
        <v>509336.1</v>
      </c>
    </row>
    <row r="882" customFormat="false" hidden="false" outlineLevel="0" collapsed="false">
      <c r="A882" s="18" t="inlineStr">
        <is>
          <t xml:space="preserve">1.1.1.2.1.1.3.9.1</t>
        </is>
      </c>
      <c r="B882" s="18" t="inlineStr">
        <is>
          <t xml:space="preserve"/>
        </is>
      </c>
      <c r="C882" s="22" t="inlineStr">
        <is>
          <t xml:space="preserve">Кабель силовой ВВГнг(A)-FRLSLTx 3х2,5мм2, 660В</t>
        </is>
      </c>
      <c r="D882" s="7" t="inlineStr">
        <is>
          <t xml:space="preserve"/>
        </is>
      </c>
      <c r="E882" s="7" t="inlineStr">
        <is>
          <t xml:space="preserve"/>
        </is>
      </c>
      <c r="F882" s="7" t="inlineStr">
        <is>
          <t xml:space="preserve">М</t>
        </is>
      </c>
      <c r="G882" s="7" t="inlineStr">
        <is>
          <t xml:space="preserve">1</t>
        </is>
      </c>
      <c r="H882" s="8" t="n">
        <v>517</v>
      </c>
      <c r="I882" s="23" t="n" hidden="false">
        <v>98.31</v>
      </c>
      <c r="J882" s="19" t="n" hidden="false">
        <v/>
      </c>
      <c r="K882" s="19" t="n" hidden="false">
        <f>I882+J882</f>
        <v>98.31</v>
      </c>
      <c r="L882" s="19" t="n" hidden="false">
        <f>ROUND(H882*I882,2)</f>
        <v>50826.27</v>
      </c>
      <c r="M882" s="19" t="n" hidden="false">
        <v/>
      </c>
      <c r="N882" s="19" t="n" hidden="false">
        <f>L882+M882</f>
        <v>50826.27</v>
      </c>
    </row>
    <row r="883" customFormat="false" hidden="false" outlineLevel="0" collapsed="false">
      <c r="A883" s="18" t="inlineStr">
        <is>
          <t xml:space="preserve">1.1.1.2.1.1.3.9.2</t>
        </is>
      </c>
      <c r="B883" s="18" t="inlineStr">
        <is>
          <t xml:space="preserve"/>
        </is>
      </c>
      <c r="C883" s="22" t="inlineStr">
        <is>
          <t xml:space="preserve">Кабель силовой ВВГнг(A)-LSLTx 3х2,5мм2, 660В</t>
        </is>
      </c>
      <c r="D883" s="7" t="inlineStr">
        <is>
          <t xml:space="preserve"/>
        </is>
      </c>
      <c r="E883" s="7" t="inlineStr">
        <is>
          <t xml:space="preserve"/>
        </is>
      </c>
      <c r="F883" s="7" t="inlineStr">
        <is>
          <t xml:space="preserve">М</t>
        </is>
      </c>
      <c r="G883" s="7" t="inlineStr">
        <is>
          <t xml:space="preserve">1</t>
        </is>
      </c>
      <c r="H883" s="8" t="n">
        <v>865</v>
      </c>
      <c r="I883" s="23" t="n" hidden="false">
        <v>66.74</v>
      </c>
      <c r="J883" s="19" t="n" hidden="false">
        <v/>
      </c>
      <c r="K883" s="19" t="n" hidden="false">
        <f>I883+J883</f>
        <v>66.74</v>
      </c>
      <c r="L883" s="19" t="n" hidden="false">
        <f>ROUND(H883*I883,2)</f>
        <v>57730.1</v>
      </c>
      <c r="M883" s="19" t="n" hidden="false">
        <v/>
      </c>
      <c r="N883" s="19" t="n" hidden="false">
        <f>L883+M883</f>
        <v>57730.1</v>
      </c>
    </row>
    <row r="884" customFormat="false" hidden="false" outlineLevel="0" collapsed="false">
      <c r="A884" s="18" t="inlineStr">
        <is>
          <t xml:space="preserve">1.1.1.2.1.1.3.10</t>
        </is>
      </c>
      <c r="B884" s="18" t="inlineStr">
        <is>
          <t xml:space="preserve"/>
        </is>
      </c>
      <c r="C884" s="18" t="inlineStr">
        <is>
          <t xml:space="preserve">Прокладка кабеля, провода в лотке, металлоконструкциях / 700-1000 мм</t>
        </is>
      </c>
      <c r="D884" s="7" t="inlineStr">
        <is>
          <t xml:space="preserve">ЭМ
Поставщики: ООО "Богословский кабельный завод", Акционерное общество "Электрокабель" Кольчугинский завод"</t>
        </is>
      </c>
      <c r="E884" s="7" t="inlineStr">
        <is>
          <t xml:space="preserve">Выгружается из БО по объектам BIM-КЦ</t>
        </is>
      </c>
      <c r="F884" s="7" t="inlineStr">
        <is>
          <t xml:space="preserve">М</t>
        </is>
      </c>
      <c r="G884" s="7" t="inlineStr">
        <is>
          <t xml:space="preserve">1</t>
        </is>
      </c>
      <c r="H884" s="8" t="n">
        <v>20</v>
      </c>
      <c r="I884" s="19" t="n" hidden="false">
        <f>ROUND((L885)/H884,2)</f>
        <v>9106.63</v>
      </c>
      <c r="J884" s="20" t="n" hidden="false">
        <v>1100</v>
      </c>
      <c r="K884" s="19" t="n" hidden="false">
        <f>I884+J884</f>
        <v>10206.63</v>
      </c>
      <c r="L884" s="19" t="n" hidden="false">
        <f>ROUND(H884*I884,2)</f>
        <v>182132.6</v>
      </c>
      <c r="M884" s="19" t="n" hidden="false">
        <f>ROUND(H884*J884,2)</f>
        <v>22000</v>
      </c>
      <c r="N884" s="19" t="n" hidden="false">
        <f>L884+M884</f>
        <v>204132.6</v>
      </c>
    </row>
    <row r="885" customFormat="false" hidden="false" outlineLevel="0" collapsed="false">
      <c r="A885" s="18" t="inlineStr">
        <is>
          <t xml:space="preserve">1.1.1.2.1.1.3.10.1</t>
        </is>
      </c>
      <c r="B885" s="18" t="inlineStr">
        <is>
          <t xml:space="preserve"/>
        </is>
      </c>
      <c r="C885" s="22" t="inlineStr">
        <is>
          <t xml:space="preserve">Кабель силовой ВВГнг(A)-FRLS 5х150мм2, 660В</t>
        </is>
      </c>
      <c r="D885" s="7" t="inlineStr">
        <is>
          <t xml:space="preserve"/>
        </is>
      </c>
      <c r="E885" s="7" t="inlineStr">
        <is>
          <t xml:space="preserve"/>
        </is>
      </c>
      <c r="F885" s="7" t="inlineStr">
        <is>
          <t xml:space="preserve">М</t>
        </is>
      </c>
      <c r="G885" s="7" t="inlineStr">
        <is>
          <t xml:space="preserve">1</t>
        </is>
      </c>
      <c r="H885" s="8" t="n">
        <v>20</v>
      </c>
      <c r="I885" s="23" t="n" hidden="false">
        <v>9106.63</v>
      </c>
      <c r="J885" s="19" t="n" hidden="false">
        <v/>
      </c>
      <c r="K885" s="19" t="n" hidden="false">
        <f>I885+J885</f>
        <v>9106.63</v>
      </c>
      <c r="L885" s="19" t="n" hidden="false">
        <f>ROUND(H885*I885,2)</f>
        <v>182132.6</v>
      </c>
      <c r="M885" s="19" t="n" hidden="false">
        <v/>
      </c>
      <c r="N885" s="19" t="n" hidden="false">
        <f>L885+M885</f>
        <v>182132.6</v>
      </c>
    </row>
    <row r="886" customFormat="false" hidden="false" outlineLevel="0" collapsed="false">
      <c r="A886" s="18" t="inlineStr">
        <is>
          <t xml:space="preserve">1.1.1.2.1.1.3.11</t>
        </is>
      </c>
      <c r="B886" s="18" t="inlineStr">
        <is>
          <t xml:space="preserve"/>
        </is>
      </c>
      <c r="C886" s="18" t="inlineStr">
        <is>
          <t xml:space="preserve">Монтаж трубы ПВХ, ПНД для кабеля / до 32мм</t>
        </is>
      </c>
      <c r="D886" s="7" t="inlineStr">
        <is>
          <t xml:space="preserve">ЭО</t>
        </is>
      </c>
      <c r="E886" s="7" t="inlineStr">
        <is>
          <t xml:space="preserve">Выгружается из БО по объектам BIM-КЦ</t>
        </is>
      </c>
      <c r="F886" s="7" t="inlineStr">
        <is>
          <t xml:space="preserve">ПОГ М</t>
        </is>
      </c>
      <c r="G886" s="7" t="inlineStr">
        <is>
          <t xml:space="preserve">1</t>
        </is>
      </c>
      <c r="H886" s="8" t="n">
        <v>2304</v>
      </c>
      <c r="I886" s="19" t="n" hidden="false">
        <f>ROUND((L887+L888+L889)/H886,2)</f>
        <v>49.31</v>
      </c>
      <c r="J886" s="20" t="n" hidden="false">
        <v>215</v>
      </c>
      <c r="K886" s="19" t="n" hidden="false">
        <f>I886+J886</f>
        <v>264.31</v>
      </c>
      <c r="L886" s="19" t="n" hidden="false">
        <f>ROUND(H886*I886,2)</f>
        <v>113610.24</v>
      </c>
      <c r="M886" s="19" t="n" hidden="false">
        <f>ROUND(H886*J886,2)</f>
        <v>495360</v>
      </c>
      <c r="N886" s="19" t="n" hidden="false">
        <f>L886+M886</f>
        <v>608970.24</v>
      </c>
    </row>
    <row r="887" customFormat="false" hidden="false" outlineLevel="0" collapsed="false">
      <c r="A887" s="18" t="inlineStr">
        <is>
          <t xml:space="preserve">1.1.1.2.1.1.3.11.1</t>
        </is>
      </c>
      <c r="B887" s="18" t="inlineStr">
        <is>
          <t xml:space="preserve"/>
        </is>
      </c>
      <c r="C887" s="22" t="inlineStr">
        <is>
          <t xml:space="preserve">Труба ПВХ гофрированная_ / Легкая с протяжкой / 20 мм</t>
        </is>
      </c>
      <c r="D887" s="7" t="inlineStr">
        <is>
          <t xml:space="preserve"/>
        </is>
      </c>
      <c r="E887" s="7" t="inlineStr">
        <is>
          <t xml:space="preserve"/>
        </is>
      </c>
      <c r="F887" s="7" t="inlineStr">
        <is>
          <t xml:space="preserve">ПОГ М</t>
        </is>
      </c>
      <c r="G887" s="7" t="inlineStr">
        <is>
          <t xml:space="preserve">1</t>
        </is>
      </c>
      <c r="H887" s="8" t="n">
        <v>695</v>
      </c>
      <c r="I887" s="20" t="n" hidden="false">
        <v>35</v>
      </c>
      <c r="J887" s="19" t="n" hidden="false">
        <v/>
      </c>
      <c r="K887" s="19" t="n" hidden="false">
        <f>I887+J887</f>
        <v>35</v>
      </c>
      <c r="L887" s="19" t="n" hidden="false">
        <f>ROUND(H887*I887,2)</f>
        <v>24325</v>
      </c>
      <c r="M887" s="19" t="n" hidden="false">
        <v/>
      </c>
      <c r="N887" s="19" t="n" hidden="false">
        <f>L887+M887</f>
        <v>24325</v>
      </c>
    </row>
    <row r="888" customFormat="false" hidden="false" outlineLevel="0" collapsed="false">
      <c r="A888" s="18" t="inlineStr">
        <is>
          <t xml:space="preserve">1.1.1.2.1.1.3.11.2</t>
        </is>
      </c>
      <c r="B888" s="18" t="inlineStr">
        <is>
          <t xml:space="preserve"/>
        </is>
      </c>
      <c r="C888" s="22" t="inlineStr">
        <is>
          <t xml:space="preserve">Труба ПВХ гофрированная_ / Легкая с протяжкой / 25 мм</t>
        </is>
      </c>
      <c r="D888" s="7" t="inlineStr">
        <is>
          <t xml:space="preserve"/>
        </is>
      </c>
      <c r="E888" s="7" t="inlineStr">
        <is>
          <t xml:space="preserve"/>
        </is>
      </c>
      <c r="F888" s="7" t="inlineStr">
        <is>
          <t xml:space="preserve">ПОГ М</t>
        </is>
      </c>
      <c r="G888" s="7" t="inlineStr">
        <is>
          <t xml:space="preserve">1</t>
        </is>
      </c>
      <c r="H888" s="8" t="n">
        <v>765</v>
      </c>
      <c r="I888" s="20" t="n" hidden="false">
        <v>45</v>
      </c>
      <c r="J888" s="19" t="n" hidden="false">
        <v/>
      </c>
      <c r="K888" s="19" t="n" hidden="false">
        <f>I888+J888</f>
        <v>45</v>
      </c>
      <c r="L888" s="19" t="n" hidden="false">
        <f>ROUND(H888*I888,2)</f>
        <v>34425</v>
      </c>
      <c r="M888" s="19" t="n" hidden="false">
        <v/>
      </c>
      <c r="N888" s="19" t="n" hidden="false">
        <f>L888+M888</f>
        <v>34425</v>
      </c>
    </row>
    <row r="889" customFormat="false" hidden="false" outlineLevel="0" collapsed="false">
      <c r="A889" s="18" t="inlineStr">
        <is>
          <t xml:space="preserve">1.1.1.2.1.1.3.11.3</t>
        </is>
      </c>
      <c r="B889" s="18" t="inlineStr">
        <is>
          <t xml:space="preserve"/>
        </is>
      </c>
      <c r="C889" s="22" t="inlineStr">
        <is>
          <t xml:space="preserve">Труба ПВХ гофрированная_ / Тяжелая с протяжкой / 32 мм</t>
        </is>
      </c>
      <c r="D889" s="7" t="inlineStr">
        <is>
          <t xml:space="preserve">Труба гибкая гофрированная легкая, серия HFR, из композиции
полиолифенов (без галогена), самозатухающая, с зондом</t>
        </is>
      </c>
      <c r="E889" s="7" t="inlineStr">
        <is>
          <t xml:space="preserve"/>
        </is>
      </c>
      <c r="F889" s="7" t="inlineStr">
        <is>
          <t xml:space="preserve">ПОГ М</t>
        </is>
      </c>
      <c r="G889" s="7" t="inlineStr">
        <is>
          <t xml:space="preserve">1</t>
        </is>
      </c>
      <c r="H889" s="8" t="n">
        <v>844</v>
      </c>
      <c r="I889" s="20" t="n" hidden="false">
        <v>65</v>
      </c>
      <c r="J889" s="19" t="n" hidden="false">
        <v/>
      </c>
      <c r="K889" s="19" t="n" hidden="false">
        <f>I889+J889</f>
        <v>65</v>
      </c>
      <c r="L889" s="19" t="n" hidden="false">
        <f>ROUND(H889*I889,2)</f>
        <v>54860</v>
      </c>
      <c r="M889" s="19" t="n" hidden="false">
        <v/>
      </c>
      <c r="N889" s="19" t="n" hidden="false">
        <f>L889+M889</f>
        <v>54860</v>
      </c>
    </row>
    <row r="890" customFormat="false" hidden="false" outlineLevel="0" collapsed="false">
      <c r="A890" s="18" t="inlineStr">
        <is>
          <t xml:space="preserve">1.1.1.2.1.1.3.12</t>
        </is>
      </c>
      <c r="B890" s="18" t="inlineStr">
        <is>
          <t xml:space="preserve"/>
        </is>
      </c>
      <c r="C890" s="18" t="inlineStr">
        <is>
          <t xml:space="preserve">Монтаж трубы ПВХ, ПНД для кабеля / до 32мм</t>
        </is>
      </c>
      <c r="D890" s="7" t="inlineStr">
        <is>
          <t xml:space="preserve">ЭМ</t>
        </is>
      </c>
      <c r="E890" s="7" t="inlineStr">
        <is>
          <t xml:space="preserve">Выгружается из БО по объектам BIM-КЦ</t>
        </is>
      </c>
      <c r="F890" s="7" t="inlineStr">
        <is>
          <t xml:space="preserve">ПОГ М</t>
        </is>
      </c>
      <c r="G890" s="7" t="inlineStr">
        <is>
          <t xml:space="preserve">1</t>
        </is>
      </c>
      <c r="H890" s="8" t="n">
        <v>11360</v>
      </c>
      <c r="I890" s="19" t="n" hidden="false">
        <f>ROUND((L891+L892)/H890,2)</f>
        <v>65.12</v>
      </c>
      <c r="J890" s="20" t="n" hidden="false">
        <v>215</v>
      </c>
      <c r="K890" s="19" t="n" hidden="false">
        <f>I890+J890</f>
        <v>280.12</v>
      </c>
      <c r="L890" s="19" t="n" hidden="false">
        <f>ROUND(H890*I890,2)</f>
        <v>739763.2</v>
      </c>
      <c r="M890" s="19" t="n" hidden="false">
        <f>ROUND(H890*J890,2)</f>
        <v>2442400</v>
      </c>
      <c r="N890" s="19" t="n" hidden="false">
        <f>L890+M890</f>
        <v>3182163.2</v>
      </c>
    </row>
    <row r="891" customFormat="false" hidden="false" outlineLevel="0" collapsed="false">
      <c r="A891" s="18" t="inlineStr">
        <is>
          <t xml:space="preserve">1.1.1.2.1.1.3.12.1</t>
        </is>
      </c>
      <c r="B891" s="18" t="inlineStr">
        <is>
          <t xml:space="preserve"/>
        </is>
      </c>
      <c r="C891" s="22" t="inlineStr">
        <is>
          <t xml:space="preserve">Труба ПВХ гофрированная_ / Легкая с протяжкой / 32 мм</t>
        </is>
      </c>
      <c r="D891" s="7" t="inlineStr">
        <is>
          <t xml:space="preserve"/>
        </is>
      </c>
      <c r="E891" s="7" t="inlineStr">
        <is>
          <t xml:space="preserve"/>
        </is>
      </c>
      <c r="F891" s="7" t="inlineStr">
        <is>
          <t xml:space="preserve">ПОГ М</t>
        </is>
      </c>
      <c r="G891" s="7" t="inlineStr">
        <is>
          <t xml:space="preserve">1</t>
        </is>
      </c>
      <c r="H891" s="8" t="n">
        <v>11225</v>
      </c>
      <c r="I891" s="20" t="n" hidden="false">
        <v>65</v>
      </c>
      <c r="J891" s="19" t="n" hidden="false">
        <v/>
      </c>
      <c r="K891" s="19" t="n" hidden="false">
        <f>I891+J891</f>
        <v>65</v>
      </c>
      <c r="L891" s="19" t="n" hidden="false">
        <f>ROUND(H891*I891,2)</f>
        <v>729625</v>
      </c>
      <c r="M891" s="19" t="n" hidden="false">
        <v/>
      </c>
      <c r="N891" s="19" t="n" hidden="false">
        <f>L891+M891</f>
        <v>729625</v>
      </c>
    </row>
    <row r="892" customFormat="false" hidden="false" outlineLevel="0" collapsed="false">
      <c r="A892" s="18" t="inlineStr">
        <is>
          <t xml:space="preserve">1.1.1.2.1.1.3.12.2</t>
        </is>
      </c>
      <c r="B892" s="18" t="inlineStr">
        <is>
          <t xml:space="preserve"/>
        </is>
      </c>
      <c r="C892" s="22" t="inlineStr">
        <is>
          <t xml:space="preserve">Труба ПВХ гофрированная_ / ОКЛ (10132-E90)  / D=32 мм</t>
        </is>
      </c>
      <c r="D892" s="7" t="inlineStr">
        <is>
          <t xml:space="preserve"/>
        </is>
      </c>
      <c r="E892" s="7" t="inlineStr">
        <is>
          <t xml:space="preserve"/>
        </is>
      </c>
      <c r="F892" s="7" t="inlineStr">
        <is>
          <t xml:space="preserve">ПОГ М</t>
        </is>
      </c>
      <c r="G892" s="7" t="inlineStr">
        <is>
          <t xml:space="preserve">1</t>
        </is>
      </c>
      <c r="H892" s="8" t="n">
        <v>135</v>
      </c>
      <c r="I892" s="20" t="n" hidden="false">
        <v>75</v>
      </c>
      <c r="J892" s="19" t="n" hidden="false">
        <v/>
      </c>
      <c r="K892" s="19" t="n" hidden="false">
        <f>I892+J892</f>
        <v>75</v>
      </c>
      <c r="L892" s="19" t="n" hidden="false">
        <f>ROUND(H892*I892,2)</f>
        <v>10125</v>
      </c>
      <c r="M892" s="19" t="n" hidden="false">
        <v/>
      </c>
      <c r="N892" s="19" t="n" hidden="false">
        <f>L892+M892</f>
        <v>10125</v>
      </c>
    </row>
    <row r="893" customFormat="false" hidden="false" outlineLevel="0" collapsed="false">
      <c r="A893" s="18" t="inlineStr">
        <is>
          <t xml:space="preserve">1.1.1.2.1.1.3.13</t>
        </is>
      </c>
      <c r="B893" s="18" t="inlineStr">
        <is>
          <t xml:space="preserve"/>
        </is>
      </c>
      <c r="C893" s="18" t="inlineStr">
        <is>
          <t xml:space="preserve">Монтаж трубы ПВХ, ПНД для кабеля / от 40мм до 100мм</t>
        </is>
      </c>
      <c r="D893" s="7" t="inlineStr">
        <is>
          <t xml:space="preserve">ЭМ</t>
        </is>
      </c>
      <c r="E893" s="7" t="inlineStr">
        <is>
          <t xml:space="preserve">Выгружается из БО по объектам BIM-КЦ</t>
        </is>
      </c>
      <c r="F893" s="7" t="inlineStr">
        <is>
          <t xml:space="preserve">ПОГ М</t>
        </is>
      </c>
      <c r="G893" s="7" t="inlineStr">
        <is>
          <t xml:space="preserve">1</t>
        </is>
      </c>
      <c r="H893" s="8" t="n">
        <v>14090</v>
      </c>
      <c r="I893" s="19" t="n" hidden="false">
        <f>ROUND((L894+L895+L896+L897+L898)/H893,2)</f>
        <v>125.23</v>
      </c>
      <c r="J893" s="20" t="n" hidden="false">
        <v>215</v>
      </c>
      <c r="K893" s="19" t="n" hidden="false">
        <f>I893+J893</f>
        <v>340.23</v>
      </c>
      <c r="L893" s="19" t="n" hidden="false">
        <f>ROUND(H893*I893,2)</f>
        <v>1764490.7</v>
      </c>
      <c r="M893" s="19" t="n" hidden="false">
        <f>ROUND(H893*J893,2)</f>
        <v>3029350</v>
      </c>
      <c r="N893" s="19" t="n" hidden="false">
        <f>L893+M893</f>
        <v>4793840.7</v>
      </c>
    </row>
    <row r="894" customFormat="false" hidden="false" outlineLevel="0" collapsed="false">
      <c r="A894" s="18" t="inlineStr">
        <is>
          <t xml:space="preserve">1.1.1.2.1.1.3.13.1</t>
        </is>
      </c>
      <c r="B894" s="18" t="inlineStr">
        <is>
          <t xml:space="preserve"/>
        </is>
      </c>
      <c r="C894" s="22" t="inlineStr">
        <is>
          <t xml:space="preserve">Труба полимерная гофрированная_ / ССД-Пайп, 800N, SN22, с протяжкой / OD=50 мм</t>
        </is>
      </c>
      <c r="D894" s="7" t="inlineStr">
        <is>
          <t xml:space="preserve">Труба гибкая гофрированная, из самозатухающей композиции
ПВХ , для ОКЛ , с
протяжкой, наружным диаметром</t>
        </is>
      </c>
      <c r="E894" s="7" t="inlineStr">
        <is>
          <t xml:space="preserve"/>
        </is>
      </c>
      <c r="F894" s="7" t="inlineStr">
        <is>
          <t xml:space="preserve">ПОГ М</t>
        </is>
      </c>
      <c r="G894" s="7" t="inlineStr">
        <is>
          <t xml:space="preserve">1</t>
        </is>
      </c>
      <c r="H894" s="8" t="n">
        <v>2785</v>
      </c>
      <c r="I894" s="20" t="n" hidden="false">
        <v>235</v>
      </c>
      <c r="J894" s="19" t="n" hidden="false">
        <v/>
      </c>
      <c r="K894" s="19" t="n" hidden="false">
        <f>I894+J894</f>
        <v>235</v>
      </c>
      <c r="L894" s="19" t="n" hidden="false">
        <f>ROUND(H894*I894,2)</f>
        <v>654475</v>
      </c>
      <c r="M894" s="19" t="n" hidden="false">
        <v/>
      </c>
      <c r="N894" s="19" t="n" hidden="false">
        <f>L894+M894</f>
        <v>654475</v>
      </c>
    </row>
    <row r="895" customFormat="false" hidden="false" outlineLevel="0" collapsed="false">
      <c r="A895" s="18" t="inlineStr">
        <is>
          <t xml:space="preserve">1.1.1.2.1.1.3.13.2</t>
        </is>
      </c>
      <c r="B895" s="18" t="inlineStr">
        <is>
          <t xml:space="preserve"/>
        </is>
      </c>
      <c r="C895" s="22" t="inlineStr">
        <is>
          <t xml:space="preserve">Труба ПВХ гофрированная_ / Легкая с протяжкой / 50 мм</t>
        </is>
      </c>
      <c r="D895" s="7" t="inlineStr">
        <is>
          <t xml:space="preserve"/>
        </is>
      </c>
      <c r="E895" s="7" t="inlineStr">
        <is>
          <t xml:space="preserve"/>
        </is>
      </c>
      <c r="F895" s="7" t="inlineStr">
        <is>
          <t xml:space="preserve">ПОГ М</t>
        </is>
      </c>
      <c r="G895" s="7" t="inlineStr">
        <is>
          <t xml:space="preserve">1</t>
        </is>
      </c>
      <c r="H895" s="8" t="n">
        <v>725</v>
      </c>
      <c r="I895" s="20" t="n" hidden="false">
        <v>107</v>
      </c>
      <c r="J895" s="19" t="n" hidden="false">
        <v/>
      </c>
      <c r="K895" s="19" t="n" hidden="false">
        <f>I895+J895</f>
        <v>107</v>
      </c>
      <c r="L895" s="19" t="n" hidden="false">
        <f>ROUND(H895*I895,2)</f>
        <v>77575</v>
      </c>
      <c r="M895" s="19" t="n" hidden="false">
        <v/>
      </c>
      <c r="N895" s="19" t="n" hidden="false">
        <f>L895+M895</f>
        <v>77575</v>
      </c>
    </row>
    <row r="896" customFormat="false" hidden="false" outlineLevel="0" collapsed="false">
      <c r="A896" s="18" t="inlineStr">
        <is>
          <t xml:space="preserve">1.1.1.2.1.1.3.13.3</t>
        </is>
      </c>
      <c r="B896" s="18" t="inlineStr">
        <is>
          <t xml:space="preserve"/>
        </is>
      </c>
      <c r="C896" s="22" t="inlineStr">
        <is>
          <t xml:space="preserve">Труба ПВХ гофрированная_ / Жесткая с протяжкой ССД-Пайп 800 N, SN22 / 63 мм</t>
        </is>
      </c>
      <c r="D896" s="7" t="inlineStr">
        <is>
          <t xml:space="preserve"/>
        </is>
      </c>
      <c r="E896" s="7" t="inlineStr">
        <is>
          <t xml:space="preserve"/>
        </is>
      </c>
      <c r="F896" s="7" t="inlineStr">
        <is>
          <t xml:space="preserve">ПОГ М</t>
        </is>
      </c>
      <c r="G896" s="7" t="inlineStr">
        <is>
          <t xml:space="preserve">1</t>
        </is>
      </c>
      <c r="H896" s="8" t="n">
        <v>1715</v>
      </c>
      <c r="I896" s="20" t="n" hidden="false">
        <v>235</v>
      </c>
      <c r="J896" s="19" t="n" hidden="false">
        <v/>
      </c>
      <c r="K896" s="19" t="n" hidden="false">
        <f>I896+J896</f>
        <v>235</v>
      </c>
      <c r="L896" s="19" t="n" hidden="false">
        <f>ROUND(H896*I896,2)</f>
        <v>403025</v>
      </c>
      <c r="M896" s="19" t="n" hidden="false">
        <v/>
      </c>
      <c r="N896" s="19" t="n" hidden="false">
        <f>L896+M896</f>
        <v>403025</v>
      </c>
    </row>
    <row r="897" customFormat="false" hidden="false" outlineLevel="0" collapsed="false">
      <c r="A897" s="18" t="inlineStr">
        <is>
          <t xml:space="preserve">1.1.1.2.1.1.3.13.4</t>
        </is>
      </c>
      <c r="B897" s="18" t="inlineStr">
        <is>
          <t xml:space="preserve"/>
        </is>
      </c>
      <c r="C897" s="22" t="inlineStr">
        <is>
          <t xml:space="preserve">Труба ПВХ гофрированная_ / Легкая с протяжкой / 40 мм</t>
        </is>
      </c>
      <c r="D897" s="7" t="inlineStr">
        <is>
          <t xml:space="preserve"/>
        </is>
      </c>
      <c r="E897" s="7" t="inlineStr">
        <is>
          <t xml:space="preserve"/>
        </is>
      </c>
      <c r="F897" s="7" t="inlineStr">
        <is>
          <t xml:space="preserve">ПОГ М</t>
        </is>
      </c>
      <c r="G897" s="7" t="inlineStr">
        <is>
          <t xml:space="preserve">1</t>
        </is>
      </c>
      <c r="H897" s="8" t="n">
        <v>4975</v>
      </c>
      <c r="I897" s="20" t="n" hidden="false">
        <v>71</v>
      </c>
      <c r="J897" s="19" t="n" hidden="false">
        <v/>
      </c>
      <c r="K897" s="19" t="n" hidden="false">
        <f>I897+J897</f>
        <v>71</v>
      </c>
      <c r="L897" s="19" t="n" hidden="false">
        <f>ROUND(H897*I897,2)</f>
        <v>353225</v>
      </c>
      <c r="M897" s="19" t="n" hidden="false">
        <v/>
      </c>
      <c r="N897" s="19" t="n" hidden="false">
        <f>L897+M897</f>
        <v>353225</v>
      </c>
    </row>
    <row r="898" customFormat="false" hidden="false" outlineLevel="0" collapsed="false">
      <c r="A898" s="18" t="inlineStr">
        <is>
          <t xml:space="preserve">1.1.1.2.1.1.3.13.5</t>
        </is>
      </c>
      <c r="B898" s="18" t="inlineStr">
        <is>
          <t xml:space="preserve"/>
        </is>
      </c>
      <c r="C898" s="22" t="inlineStr">
        <is>
          <t xml:space="preserve">Труба ПВХ_ / Жесткая / Гладкая / тяжелая / 40 мм</t>
        </is>
      </c>
      <c r="D898" s="7" t="inlineStr">
        <is>
          <t xml:space="preserve"/>
        </is>
      </c>
      <c r="E898" s="7" t="inlineStr">
        <is>
          <t xml:space="preserve"/>
        </is>
      </c>
      <c r="F898" s="7" t="inlineStr">
        <is>
          <t xml:space="preserve">ПОГ М</t>
        </is>
      </c>
      <c r="G898" s="7" t="inlineStr">
        <is>
          <t xml:space="preserve">1</t>
        </is>
      </c>
      <c r="H898" s="8" t="n">
        <v>3890</v>
      </c>
      <c r="I898" s="20" t="n" hidden="false">
        <v>71</v>
      </c>
      <c r="J898" s="19" t="n" hidden="false">
        <v/>
      </c>
      <c r="K898" s="19" t="n" hidden="false">
        <f>I898+J898</f>
        <v>71</v>
      </c>
      <c r="L898" s="19" t="n" hidden="false">
        <f>ROUND(H898*I898,2)</f>
        <v>276190</v>
      </c>
      <c r="M898" s="19" t="n" hidden="false">
        <v/>
      </c>
      <c r="N898" s="19" t="n" hidden="false">
        <f>L898+M898</f>
        <v>276190</v>
      </c>
    </row>
    <row r="899" customFormat="false" hidden="false" outlineLevel="0" collapsed="false">
      <c r="A899" s="18" t="inlineStr">
        <is>
          <t xml:space="preserve">1.1.1.2.1.1.3.14</t>
        </is>
      </c>
      <c r="B899" s="18" t="inlineStr">
        <is>
          <t xml:space="preserve"/>
        </is>
      </c>
      <c r="C899" s="18" t="inlineStr">
        <is>
          <t xml:space="preserve">Монтаж трубы ПВХ, ПНД для кабеля / расходные материалы</t>
        </is>
      </c>
      <c r="D899" s="7" t="inlineStr">
        <is>
          <t xml:space="preserve">ЭО</t>
        </is>
      </c>
      <c r="E899" s="7" t="inlineStr">
        <is>
          <t xml:space="preserve"/>
        </is>
      </c>
      <c r="F899" s="7" t="inlineStr">
        <is>
          <t xml:space="preserve">ПОГ М</t>
        </is>
      </c>
      <c r="G899" s="7" t="inlineStr">
        <is>
          <t xml:space="preserve">1</t>
        </is>
      </c>
      <c r="H899" s="8" t="n">
        <v>2304</v>
      </c>
      <c r="I899" s="19" t="n" hidden="false">
        <f>ROUND((L900+L901+L902+L903+L904)/H899,2)</f>
        <v>27.11</v>
      </c>
      <c r="J899" s="19" t="n" hidden="false">
        <v>0</v>
      </c>
      <c r="K899" s="19" t="n" hidden="false">
        <f>I899+J899</f>
        <v>27.11</v>
      </c>
      <c r="L899" s="19" t="n" hidden="false">
        <f>ROUND(H899*I899,2)</f>
        <v>62461.44</v>
      </c>
      <c r="M899" s="19" t="n" hidden="false">
        <f>ROUND(H899*J899,2)</f>
        <v>0</v>
      </c>
      <c r="N899" s="19" t="n" hidden="false">
        <f>L899+M899</f>
        <v>62461.44</v>
      </c>
    </row>
    <row r="900" customFormat="false" hidden="false" outlineLevel="0" collapsed="false">
      <c r="A900" s="18" t="inlineStr">
        <is>
          <t xml:space="preserve">1.1.1.2.1.1.3.14.1</t>
        </is>
      </c>
      <c r="B900" s="18" t="inlineStr">
        <is>
          <t xml:space="preserve"/>
        </is>
      </c>
      <c r="C900" s="22" t="inlineStr">
        <is>
          <t xml:space="preserve">Скоба металлическая однолапковая_ / 31-32мм</t>
        </is>
      </c>
      <c r="D900" s="7" t="inlineStr">
        <is>
          <t xml:space="preserve">двухлапковая</t>
        </is>
      </c>
      <c r="E900" s="7" t="inlineStr">
        <is>
          <t xml:space="preserve"/>
        </is>
      </c>
      <c r="F900" s="7" t="inlineStr">
        <is>
          <t xml:space="preserve">ШТ</t>
        </is>
      </c>
      <c r="G900" s="7" t="inlineStr">
        <is>
          <t xml:space="preserve">1</t>
        </is>
      </c>
      <c r="H900" s="8" t="n">
        <v>1700</v>
      </c>
      <c r="I900" s="20" t="n" hidden="false">
        <v>10</v>
      </c>
      <c r="J900" s="19" t="n" hidden="false">
        <v/>
      </c>
      <c r="K900" s="19" t="n" hidden="false">
        <f>I900+J900</f>
        <v>10</v>
      </c>
      <c r="L900" s="19" t="n" hidden="false">
        <f>ROUND(H900*I900,2)</f>
        <v>17000</v>
      </c>
      <c r="M900" s="19" t="n" hidden="false">
        <v/>
      </c>
      <c r="N900" s="19" t="n" hidden="false">
        <f>L900+M900</f>
        <v>17000</v>
      </c>
    </row>
    <row r="901" customFormat="false" hidden="false" outlineLevel="0" collapsed="false">
      <c r="A901" s="18" t="inlineStr">
        <is>
          <t xml:space="preserve">1.1.1.2.1.1.3.14.2</t>
        </is>
      </c>
      <c r="B901" s="18" t="inlineStr">
        <is>
          <t xml:space="preserve"/>
        </is>
      </c>
      <c r="C901" s="22" t="inlineStr">
        <is>
          <t xml:space="preserve">Муфта соединительная труба-коробка_ / 25 мм</t>
        </is>
      </c>
      <c r="D901" s="7" t="inlineStr">
        <is>
          <t xml:space="preserve">42725 + BS25</t>
        </is>
      </c>
      <c r="E901" s="7" t="inlineStr">
        <is>
          <t xml:space="preserve"/>
        </is>
      </c>
      <c r="F901" s="7" t="inlineStr">
        <is>
          <t xml:space="preserve">ШТ</t>
        </is>
      </c>
      <c r="G901" s="7" t="inlineStr">
        <is>
          <t xml:space="preserve">1</t>
        </is>
      </c>
      <c r="H901" s="8" t="n">
        <v>74</v>
      </c>
      <c r="I901" s="20" t="n" hidden="false">
        <v>218.42</v>
      </c>
      <c r="J901" s="19" t="n" hidden="false">
        <v/>
      </c>
      <c r="K901" s="19" t="n" hidden="false">
        <f>I901+J901</f>
        <v>218.42</v>
      </c>
      <c r="L901" s="19" t="n" hidden="false">
        <f>ROUND(H901*I901,2)</f>
        <v>16163.08</v>
      </c>
      <c r="M901" s="19" t="n" hidden="false">
        <v/>
      </c>
      <c r="N901" s="19" t="n" hidden="false">
        <f>L901+M901</f>
        <v>16163.08</v>
      </c>
    </row>
    <row r="902" customFormat="false" hidden="false" outlineLevel="0" collapsed="false">
      <c r="A902" s="18" t="inlineStr">
        <is>
          <t xml:space="preserve">1.1.1.2.1.1.3.14.3</t>
        </is>
      </c>
      <c r="B902" s="18" t="inlineStr">
        <is>
          <t xml:space="preserve"/>
        </is>
      </c>
      <c r="C902" s="22" t="inlineStr">
        <is>
          <t xml:space="preserve">Муфта соединительная труба-коробка_ / 20 мм</t>
        </is>
      </c>
      <c r="D902" s="7" t="inlineStr">
        <is>
          <t xml:space="preserve"/>
        </is>
      </c>
      <c r="E902" s="7" t="inlineStr">
        <is>
          <t xml:space="preserve"/>
        </is>
      </c>
      <c r="F902" s="7" t="inlineStr">
        <is>
          <t xml:space="preserve">ШТ</t>
        </is>
      </c>
      <c r="G902" s="7" t="inlineStr">
        <is>
          <t xml:space="preserve">1</t>
        </is>
      </c>
      <c r="H902" s="8" t="n">
        <v>10</v>
      </c>
      <c r="I902" s="20" t="n" hidden="false">
        <v>10</v>
      </c>
      <c r="J902" s="19" t="n" hidden="false">
        <v/>
      </c>
      <c r="K902" s="19" t="n" hidden="false">
        <f>I902+J902</f>
        <v>10</v>
      </c>
      <c r="L902" s="19" t="n" hidden="false">
        <f>ROUND(H902*I902,2)</f>
        <v>100</v>
      </c>
      <c r="M902" s="19" t="n" hidden="false">
        <v/>
      </c>
      <c r="N902" s="19" t="n" hidden="false">
        <f>L902+M902</f>
        <v>100</v>
      </c>
    </row>
    <row r="903" customFormat="false" hidden="false" outlineLevel="0" collapsed="false">
      <c r="A903" s="18" t="inlineStr">
        <is>
          <t xml:space="preserve">1.1.1.2.1.1.3.14.4</t>
        </is>
      </c>
      <c r="B903" s="18" t="inlineStr">
        <is>
          <t xml:space="preserve"/>
        </is>
      </c>
      <c r="C903" s="22" t="inlineStr">
        <is>
          <t xml:space="preserve">Клипса с дюбелем саморезом для крепления гофротрубы_ / 20 мм</t>
        </is>
      </c>
      <c r="D903" s="7" t="inlineStr">
        <is>
          <t xml:space="preserve"/>
        </is>
      </c>
      <c r="E903" s="7" t="inlineStr">
        <is>
          <t xml:space="preserve"/>
        </is>
      </c>
      <c r="F903" s="7" t="inlineStr">
        <is>
          <t xml:space="preserve">ШТ</t>
        </is>
      </c>
      <c r="G903" s="7" t="inlineStr">
        <is>
          <t xml:space="preserve">2</t>
        </is>
      </c>
      <c r="H903" s="8" t="n">
        <v>1390</v>
      </c>
      <c r="I903" s="20" t="n" hidden="false">
        <v>10</v>
      </c>
      <c r="J903" s="19" t="n" hidden="false">
        <v/>
      </c>
      <c r="K903" s="19" t="n" hidden="false">
        <f>I903+J903</f>
        <v>10</v>
      </c>
      <c r="L903" s="19" t="n" hidden="false">
        <f>ROUND(H903*I903,2)</f>
        <v>13900</v>
      </c>
      <c r="M903" s="19" t="n" hidden="false">
        <v/>
      </c>
      <c r="N903" s="19" t="n" hidden="false">
        <f>L903+M903</f>
        <v>13900</v>
      </c>
    </row>
    <row r="904" customFormat="false" hidden="false" outlineLevel="0" collapsed="false">
      <c r="A904" s="18" t="inlineStr">
        <is>
          <t xml:space="preserve">1.1.1.2.1.1.3.14.5</t>
        </is>
      </c>
      <c r="B904" s="18" t="inlineStr">
        <is>
          <t xml:space="preserve"/>
        </is>
      </c>
      <c r="C904" s="22" t="inlineStr">
        <is>
          <t xml:space="preserve">Клипса с дюбелем саморезом для крепления гофротрубы_ / 25 мм</t>
        </is>
      </c>
      <c r="D904" s="7" t="inlineStr">
        <is>
          <t xml:space="preserve"/>
        </is>
      </c>
      <c r="E904" s="7" t="inlineStr">
        <is>
          <t xml:space="preserve"/>
        </is>
      </c>
      <c r="F904" s="7" t="inlineStr">
        <is>
          <t xml:space="preserve">ШТ</t>
        </is>
      </c>
      <c r="G904" s="7" t="inlineStr">
        <is>
          <t xml:space="preserve">2</t>
        </is>
      </c>
      <c r="H904" s="8" t="n">
        <v>1530</v>
      </c>
      <c r="I904" s="20" t="n" hidden="false">
        <v>10</v>
      </c>
      <c r="J904" s="19" t="n" hidden="false">
        <v/>
      </c>
      <c r="K904" s="19" t="n" hidden="false">
        <f>I904+J904</f>
        <v>10</v>
      </c>
      <c r="L904" s="19" t="n" hidden="false">
        <f>ROUND(H904*I904,2)</f>
        <v>15300</v>
      </c>
      <c r="M904" s="19" t="n" hidden="false">
        <v/>
      </c>
      <c r="N904" s="19" t="n" hidden="false">
        <f>L904+M904</f>
        <v>15300</v>
      </c>
    </row>
    <row r="905" customFormat="false" hidden="false" outlineLevel="0" collapsed="false">
      <c r="A905" s="18" t="inlineStr">
        <is>
          <t xml:space="preserve">1.1.1.2.1.1.3.15</t>
        </is>
      </c>
      <c r="B905" s="18" t="inlineStr">
        <is>
          <t xml:space="preserve"/>
        </is>
      </c>
      <c r="C905" s="18" t="inlineStr">
        <is>
          <t xml:space="preserve">Монтаж трубы ПВХ, ПНД для кабеля / расходные материалы</t>
        </is>
      </c>
      <c r="D905" s="7" t="inlineStr">
        <is>
          <t xml:space="preserve">ЭМ</t>
        </is>
      </c>
      <c r="E905" s="7" t="inlineStr">
        <is>
          <t xml:space="preserve"/>
        </is>
      </c>
      <c r="F905" s="7" t="inlineStr">
        <is>
          <t xml:space="preserve">ПОГ М</t>
        </is>
      </c>
      <c r="G905" s="7" t="inlineStr">
        <is>
          <t xml:space="preserve">1</t>
        </is>
      </c>
      <c r="H905" s="8" t="n">
        <v>18775</v>
      </c>
      <c r="I905" s="19" t="n" hidden="false">
        <f>ROUND((L906+L907+L908+L909+L910)/H905,2)</f>
        <v>20</v>
      </c>
      <c r="J905" s="19" t="n" hidden="false">
        <v>0</v>
      </c>
      <c r="K905" s="19" t="n" hidden="false">
        <f>I905+J905</f>
        <v>20</v>
      </c>
      <c r="L905" s="19" t="n" hidden="false">
        <f>ROUND(H905*I905,2)</f>
        <v>375500</v>
      </c>
      <c r="M905" s="19" t="n" hidden="false">
        <f>ROUND(H905*J905,2)</f>
        <v>0</v>
      </c>
      <c r="N905" s="19" t="n" hidden="false">
        <f>L905+M905</f>
        <v>375500</v>
      </c>
    </row>
    <row r="906" customFormat="false" hidden="false" outlineLevel="0" collapsed="false">
      <c r="A906" s="18" t="inlineStr">
        <is>
          <t xml:space="preserve">1.1.1.2.1.1.3.15.1</t>
        </is>
      </c>
      <c r="B906" s="18" t="inlineStr">
        <is>
          <t xml:space="preserve"/>
        </is>
      </c>
      <c r="C906" s="22" t="inlineStr">
        <is>
          <t xml:space="preserve">Клипса с дюбелем саморезом для крепления гофротрубы_ / 32 мм</t>
        </is>
      </c>
      <c r="D906" s="7" t="inlineStr">
        <is>
          <t xml:space="preserve"/>
        </is>
      </c>
      <c r="E906" s="7" t="inlineStr">
        <is>
          <t xml:space="preserve"/>
        </is>
      </c>
      <c r="F906" s="7" t="inlineStr">
        <is>
          <t xml:space="preserve">ШТ</t>
        </is>
      </c>
      <c r="G906" s="7" t="inlineStr">
        <is>
          <t xml:space="preserve">2</t>
        </is>
      </c>
      <c r="H906" s="8" t="n">
        <v>22450</v>
      </c>
      <c r="I906" s="20" t="n" hidden="false">
        <v>10</v>
      </c>
      <c r="J906" s="19" t="n" hidden="false">
        <v/>
      </c>
      <c r="K906" s="19" t="n" hidden="false">
        <f>I906+J906</f>
        <v>10</v>
      </c>
      <c r="L906" s="19" t="n" hidden="false">
        <f>ROUND(H906*I906,2)</f>
        <v>224500</v>
      </c>
      <c r="M906" s="19" t="n" hidden="false">
        <v/>
      </c>
      <c r="N906" s="19" t="n" hidden="false">
        <f>L906+M906</f>
        <v>224500</v>
      </c>
    </row>
    <row r="907" customFormat="false" hidden="false" outlineLevel="0" collapsed="false">
      <c r="A907" s="18" t="inlineStr">
        <is>
          <t xml:space="preserve">1.1.1.2.1.1.3.15.2</t>
        </is>
      </c>
      <c r="B907" s="18" t="inlineStr">
        <is>
          <t xml:space="preserve"/>
        </is>
      </c>
      <c r="C907" s="22" t="inlineStr">
        <is>
          <t xml:space="preserve">Клипса с дюбелем саморезом для крепления гофротрубы_ / 50 мм</t>
        </is>
      </c>
      <c r="D907" s="7" t="inlineStr">
        <is>
          <t xml:space="preserve"/>
        </is>
      </c>
      <c r="E907" s="7" t="inlineStr">
        <is>
          <t xml:space="preserve"/>
        </is>
      </c>
      <c r="F907" s="7" t="inlineStr">
        <is>
          <t xml:space="preserve">ШТ</t>
        </is>
      </c>
      <c r="G907" s="7" t="inlineStr">
        <is>
          <t xml:space="preserve">2</t>
        </is>
      </c>
      <c r="H907" s="8" t="n">
        <v>1450</v>
      </c>
      <c r="I907" s="20" t="n" hidden="false">
        <v>10</v>
      </c>
      <c r="J907" s="19" t="n" hidden="false">
        <v/>
      </c>
      <c r="K907" s="19" t="n" hidden="false">
        <f>I907+J907</f>
        <v>10</v>
      </c>
      <c r="L907" s="19" t="n" hidden="false">
        <f>ROUND(H907*I907,2)</f>
        <v>14500</v>
      </c>
      <c r="M907" s="19" t="n" hidden="false">
        <v/>
      </c>
      <c r="N907" s="19" t="n" hidden="false">
        <f>L907+M907</f>
        <v>14500</v>
      </c>
    </row>
    <row r="908" customFormat="false" hidden="false" outlineLevel="0" collapsed="false">
      <c r="A908" s="18" t="inlineStr">
        <is>
          <t xml:space="preserve">1.1.1.2.1.1.3.15.3</t>
        </is>
      </c>
      <c r="B908" s="18" t="inlineStr">
        <is>
          <t xml:space="preserve"/>
        </is>
      </c>
      <c r="C908" s="22" t="inlineStr">
        <is>
          <t xml:space="preserve">Клипса с дюбелем саморезом для крепления гофротрубы_ / 40 мм</t>
        </is>
      </c>
      <c r="D908" s="7" t="inlineStr">
        <is>
          <t xml:space="preserve"/>
        </is>
      </c>
      <c r="E908" s="7" t="inlineStr">
        <is>
          <t xml:space="preserve"/>
        </is>
      </c>
      <c r="F908" s="7" t="inlineStr">
        <is>
          <t xml:space="preserve">ШТ</t>
        </is>
      </c>
      <c r="G908" s="7" t="inlineStr">
        <is>
          <t xml:space="preserve">2</t>
        </is>
      </c>
      <c r="H908" s="8" t="n">
        <v>9950</v>
      </c>
      <c r="I908" s="20" t="n" hidden="false">
        <v>10</v>
      </c>
      <c r="J908" s="19" t="n" hidden="false">
        <v/>
      </c>
      <c r="K908" s="19" t="n" hidden="false">
        <f>I908+J908</f>
        <v>10</v>
      </c>
      <c r="L908" s="19" t="n" hidden="false">
        <f>ROUND(H908*I908,2)</f>
        <v>99500</v>
      </c>
      <c r="M908" s="19" t="n" hidden="false">
        <v/>
      </c>
      <c r="N908" s="19" t="n" hidden="false">
        <f>L908+M908</f>
        <v>99500</v>
      </c>
    </row>
    <row r="909" customFormat="false" hidden="false" outlineLevel="0" collapsed="false">
      <c r="A909" s="18" t="inlineStr">
        <is>
          <t xml:space="preserve">1.1.1.2.1.1.3.15.4</t>
        </is>
      </c>
      <c r="B909" s="18" t="inlineStr">
        <is>
          <t xml:space="preserve"/>
        </is>
      </c>
      <c r="C909" s="22" t="inlineStr">
        <is>
          <t xml:space="preserve">Скоба металлическая однолапковая_ / 31-32мм</t>
        </is>
      </c>
      <c r="D909" s="7" t="inlineStr">
        <is>
          <t xml:space="preserve"/>
        </is>
      </c>
      <c r="E909" s="7" t="inlineStr">
        <is>
          <t xml:space="preserve"/>
        </is>
      </c>
      <c r="F909" s="7" t="inlineStr">
        <is>
          <t xml:space="preserve">ШТ</t>
        </is>
      </c>
      <c r="G909" s="7" t="inlineStr">
        <is>
          <t xml:space="preserve">1</t>
        </is>
      </c>
      <c r="H909" s="8" t="n">
        <v>270</v>
      </c>
      <c r="I909" s="20" t="n" hidden="false">
        <v>10</v>
      </c>
      <c r="J909" s="19" t="n" hidden="false">
        <v/>
      </c>
      <c r="K909" s="19" t="n" hidden="false">
        <f>I909+J909</f>
        <v>10</v>
      </c>
      <c r="L909" s="19" t="n" hidden="false">
        <f>ROUND(H909*I909,2)</f>
        <v>2700</v>
      </c>
      <c r="M909" s="19" t="n" hidden="false">
        <v/>
      </c>
      <c r="N909" s="19" t="n" hidden="false">
        <f>L909+M909</f>
        <v>2700</v>
      </c>
    </row>
    <row r="910" customFormat="false" hidden="false" outlineLevel="0" collapsed="false">
      <c r="A910" s="18" t="inlineStr">
        <is>
          <t xml:space="preserve">1.1.1.2.1.1.3.15.5</t>
        </is>
      </c>
      <c r="B910" s="18" t="inlineStr">
        <is>
          <t xml:space="preserve"/>
        </is>
      </c>
      <c r="C910" s="22" t="inlineStr">
        <is>
          <t xml:space="preserve">Скоба металлическая двухлапковая_ / 48-50мм</t>
        </is>
      </c>
      <c r="D910" s="7" t="inlineStr">
        <is>
          <t xml:space="preserve">Держатель с защёлкой и дюбелем для труб гофрированных,
диаметром 63</t>
        </is>
      </c>
      <c r="E910" s="7" t="inlineStr">
        <is>
          <t xml:space="preserve"/>
        </is>
      </c>
      <c r="F910" s="7" t="inlineStr">
        <is>
          <t xml:space="preserve">ШТ</t>
        </is>
      </c>
      <c r="G910" s="7" t="inlineStr">
        <is>
          <t xml:space="preserve">1</t>
        </is>
      </c>
      <c r="H910" s="8" t="n">
        <v>3430</v>
      </c>
      <c r="I910" s="20" t="n" hidden="false">
        <v>10</v>
      </c>
      <c r="J910" s="19" t="n" hidden="false">
        <v/>
      </c>
      <c r="K910" s="19" t="n" hidden="false">
        <f>I910+J910</f>
        <v>10</v>
      </c>
      <c r="L910" s="19" t="n" hidden="false">
        <f>ROUND(H910*I910,2)</f>
        <v>34300</v>
      </c>
      <c r="M910" s="19" t="n" hidden="false">
        <v/>
      </c>
      <c r="N910" s="19" t="n" hidden="false">
        <f>L910+M910</f>
        <v>34300</v>
      </c>
    </row>
    <row r="911" customFormat="false" hidden="false" outlineLevel="0" collapsed="false">
      <c r="A911" s="18" t="inlineStr">
        <is>
          <t xml:space="preserve">1.1.1.2.1.1.3.16</t>
        </is>
      </c>
      <c r="B911" s="18" t="inlineStr">
        <is>
          <t xml:space="preserve"/>
        </is>
      </c>
      <c r="C911" s="18" t="inlineStr">
        <is>
          <t xml:space="preserve">Монтаж трубы ПВХ, ПНД для кабеля / расходные материалы</t>
        </is>
      </c>
      <c r="D911" s="7" t="inlineStr">
        <is>
          <t xml:space="preserve">ЭМ ОКЛ</t>
        </is>
      </c>
      <c r="E911" s="7" t="inlineStr">
        <is>
          <t xml:space="preserve"/>
        </is>
      </c>
      <c r="F911" s="7" t="inlineStr">
        <is>
          <t xml:space="preserve">ПОГ М</t>
        </is>
      </c>
      <c r="G911" s="7" t="inlineStr">
        <is>
          <t xml:space="preserve">1</t>
        </is>
      </c>
      <c r="H911" s="8" t="n">
        <v>6675</v>
      </c>
      <c r="I911" s="19" t="n" hidden="false">
        <f>ROUND((L912+L913)/H911,2)</f>
        <v>20</v>
      </c>
      <c r="J911" s="19" t="n" hidden="false">
        <v>0</v>
      </c>
      <c r="K911" s="19" t="n" hidden="false">
        <f>I911+J911</f>
        <v>20</v>
      </c>
      <c r="L911" s="19" t="n" hidden="false">
        <f>ROUND(H911*I911,2)</f>
        <v>133500</v>
      </c>
      <c r="M911" s="19" t="n" hidden="false">
        <f>ROUND(H911*J911,2)</f>
        <v>0</v>
      </c>
      <c r="N911" s="19" t="n" hidden="false">
        <f>L911+M911</f>
        <v>133500</v>
      </c>
    </row>
    <row r="912" customFormat="false" hidden="false" outlineLevel="0" collapsed="false">
      <c r="A912" s="18" t="inlineStr">
        <is>
          <t xml:space="preserve">1.1.1.2.1.1.3.16.1</t>
        </is>
      </c>
      <c r="B912" s="18" t="inlineStr">
        <is>
          <t xml:space="preserve"/>
        </is>
      </c>
      <c r="C912" s="22" t="inlineStr">
        <is>
          <t xml:space="preserve">Скоба металлическая двухлапковая_ / 48-50мм</t>
        </is>
      </c>
      <c r="D912" s="7" t="inlineStr">
        <is>
          <t xml:space="preserve"/>
        </is>
      </c>
      <c r="E912" s="7" t="inlineStr">
        <is>
          <t xml:space="preserve"/>
        </is>
      </c>
      <c r="F912" s="7" t="inlineStr">
        <is>
          <t xml:space="preserve">ШТ</t>
        </is>
      </c>
      <c r="G912" s="7" t="inlineStr">
        <is>
          <t xml:space="preserve">1</t>
        </is>
      </c>
      <c r="H912" s="8" t="n">
        <v>5570</v>
      </c>
      <c r="I912" s="20" t="n" hidden="false">
        <v>10</v>
      </c>
      <c r="J912" s="19" t="n" hidden="false">
        <v/>
      </c>
      <c r="K912" s="19" t="n" hidden="false">
        <f>I912+J912</f>
        <v>10</v>
      </c>
      <c r="L912" s="19" t="n" hidden="false">
        <f>ROUND(H912*I912,2)</f>
        <v>55700</v>
      </c>
      <c r="M912" s="19" t="n" hidden="false">
        <v/>
      </c>
      <c r="N912" s="19" t="n" hidden="false">
        <f>L912+M912</f>
        <v>55700</v>
      </c>
    </row>
    <row r="913" customFormat="false" hidden="false" outlineLevel="0" collapsed="false">
      <c r="A913" s="18" t="inlineStr">
        <is>
          <t xml:space="preserve">1.1.1.2.1.1.3.16.2</t>
        </is>
      </c>
      <c r="B913" s="18" t="inlineStr">
        <is>
          <t xml:space="preserve"/>
        </is>
      </c>
      <c r="C913" s="22" t="inlineStr">
        <is>
          <t xml:space="preserve">Скоба металлическая однолапковая_ / 31-32мм</t>
        </is>
      </c>
      <c r="D913" s="7" t="inlineStr">
        <is>
          <t xml:space="preserve">Ф40 двухлапковая</t>
        </is>
      </c>
      <c r="E913" s="7" t="inlineStr">
        <is>
          <t xml:space="preserve"/>
        </is>
      </c>
      <c r="F913" s="7" t="inlineStr">
        <is>
          <t xml:space="preserve">ШТ</t>
        </is>
      </c>
      <c r="G913" s="7" t="inlineStr">
        <is>
          <t xml:space="preserve">1</t>
        </is>
      </c>
      <c r="H913" s="8" t="n">
        <v>7780</v>
      </c>
      <c r="I913" s="20" t="n" hidden="false">
        <v>10</v>
      </c>
      <c r="J913" s="19" t="n" hidden="false">
        <v/>
      </c>
      <c r="K913" s="19" t="n" hidden="false">
        <f>I913+J913</f>
        <v>10</v>
      </c>
      <c r="L913" s="19" t="n" hidden="false">
        <f>ROUND(H913*I913,2)</f>
        <v>77800</v>
      </c>
      <c r="M913" s="19" t="n" hidden="false">
        <v/>
      </c>
      <c r="N913" s="19" t="n" hidden="false">
        <f>L913+M913</f>
        <v>77800</v>
      </c>
    </row>
    <row r="914" customFormat="false" hidden="false" outlineLevel="0" collapsed="false">
      <c r="A914" s="18" t="inlineStr">
        <is>
          <t xml:space="preserve">1.1.1.2.1.1.3.17</t>
        </is>
      </c>
      <c r="B914" s="18" t="inlineStr">
        <is>
          <t xml:space="preserve"/>
        </is>
      </c>
      <c r="C914" s="18" t="inlineStr">
        <is>
          <t xml:space="preserve">Монтаж лотка электротехнического / перфорированного, неперфорированного</t>
        </is>
      </c>
      <c r="D914" s="7" t="inlineStr">
        <is>
          <t xml:space="preserve">С учетом дополнительных комплектующих.СМР предусматривает дополнительные комплектующие</t>
        </is>
      </c>
      <c r="E914" s="7" t="inlineStr">
        <is>
          <t xml:space="preserve"/>
        </is>
      </c>
      <c r="F914" s="7" t="inlineStr">
        <is>
          <t xml:space="preserve">ПОГ М</t>
        </is>
      </c>
      <c r="G914" s="7" t="inlineStr">
        <is>
          <t xml:space="preserve">1</t>
        </is>
      </c>
      <c r="H914" s="8" t="n">
        <v>1000</v>
      </c>
      <c r="I914" s="19" t="n" hidden="false">
        <f>ROUND((L915+L916)/H914,2)</f>
        <v>1087.1</v>
      </c>
      <c r="J914" s="20" t="n" hidden="false">
        <v>2800</v>
      </c>
      <c r="K914" s="19" t="n" hidden="false">
        <f>I914+J914</f>
        <v>3887.1</v>
      </c>
      <c r="L914" s="19" t="n" hidden="false">
        <f>ROUND(H914*I914,2)</f>
        <v>1087100</v>
      </c>
      <c r="M914" s="19" t="n" hidden="false">
        <f>ROUND(H914*J914,2)</f>
        <v>2800000</v>
      </c>
      <c r="N914" s="19" t="n" hidden="false">
        <f>L914+M914</f>
        <v>3887100</v>
      </c>
    </row>
    <row r="915" customFormat="false" hidden="false" outlineLevel="0" collapsed="false">
      <c r="A915" s="18" t="inlineStr">
        <is>
          <t xml:space="preserve">1.1.1.2.1.1.3.17.1</t>
        </is>
      </c>
      <c r="B915" s="18" t="inlineStr">
        <is>
          <t xml:space="preserve"/>
        </is>
      </c>
      <c r="C915" s="22" t="inlineStr">
        <is>
          <t xml:space="preserve">Лоток электротехнический перфорированный осн.400мм H=80мм</t>
        </is>
      </c>
      <c r="D915" s="7" t="inlineStr">
        <is>
          <t xml:space="preserve">Без учета дополнительных комплектующих
ДКС,Ostec</t>
        </is>
      </c>
      <c r="E915" s="7" t="inlineStr">
        <is>
          <t xml:space="preserve"/>
        </is>
      </c>
      <c r="F915" s="7" t="inlineStr">
        <is>
          <t xml:space="preserve">М</t>
        </is>
      </c>
      <c r="G915" s="7" t="inlineStr">
        <is>
          <t xml:space="preserve">1</t>
        </is>
      </c>
      <c r="H915" s="8" t="n">
        <v>1000</v>
      </c>
      <c r="I915" s="23" t="n" hidden="false">
        <v>831.78</v>
      </c>
      <c r="J915" s="19" t="n" hidden="false">
        <v/>
      </c>
      <c r="K915" s="19" t="n" hidden="false">
        <f>I915+J915</f>
        <v>831.78</v>
      </c>
      <c r="L915" s="19" t="n" hidden="false">
        <f>ROUND(H915*I915,2)</f>
        <v>831780</v>
      </c>
      <c r="M915" s="19" t="n" hidden="false">
        <v/>
      </c>
      <c r="N915" s="19" t="n" hidden="false">
        <f>L915+M915</f>
        <v>831780</v>
      </c>
    </row>
    <row r="916" customFormat="false" hidden="false" outlineLevel="0" collapsed="false">
      <c r="A916" s="18" t="inlineStr">
        <is>
          <t xml:space="preserve">1.1.1.2.1.1.3.17.2</t>
        </is>
      </c>
      <c r="B916" s="18" t="inlineStr">
        <is>
          <t xml:space="preserve"/>
        </is>
      </c>
      <c r="C916" s="22" t="inlineStr">
        <is>
          <t xml:space="preserve">Крышка на лоток осн.400мм</t>
        </is>
      </c>
      <c r="D916" s="7" t="inlineStr">
        <is>
          <t xml:space="preserve">Без учета дополнительных комплектующих
ДКС,Ostec</t>
        </is>
      </c>
      <c r="E916" s="7" t="inlineStr">
        <is>
          <t xml:space="preserve"/>
        </is>
      </c>
      <c r="F916" s="7" t="inlineStr">
        <is>
          <t xml:space="preserve">М</t>
        </is>
      </c>
      <c r="G916" s="7" t="inlineStr">
        <is>
          <t xml:space="preserve">1</t>
        </is>
      </c>
      <c r="H916" s="8" t="n">
        <v>1000</v>
      </c>
      <c r="I916" s="23" t="n" hidden="false">
        <v>255.32</v>
      </c>
      <c r="J916" s="19" t="n" hidden="false">
        <v/>
      </c>
      <c r="K916" s="19" t="n" hidden="false">
        <f>I916+J916</f>
        <v>255.32</v>
      </c>
      <c r="L916" s="19" t="n" hidden="false">
        <f>ROUND(H916*I916,2)</f>
        <v>255320</v>
      </c>
      <c r="M916" s="19" t="n" hidden="false">
        <v/>
      </c>
      <c r="N916" s="19" t="n" hidden="false">
        <f>L916+M916</f>
        <v>255320</v>
      </c>
    </row>
    <row r="917" customFormat="false" hidden="false" outlineLevel="0" collapsed="false">
      <c r="A917" s="18" t="inlineStr">
        <is>
          <t xml:space="preserve">1.1.1.2.1.1.3.18</t>
        </is>
      </c>
      <c r="B917" s="18" t="inlineStr">
        <is>
          <t xml:space="preserve"/>
        </is>
      </c>
      <c r="C917" s="18" t="inlineStr">
        <is>
          <t xml:space="preserve">Монтаж лотка электротехнического / лестничного</t>
        </is>
      </c>
      <c r="D917" s="7" t="inlineStr">
        <is>
          <t xml:space="preserve">С учетом дополнительных комплектующих.СМР предусматривает дополнительные комплектующие</t>
        </is>
      </c>
      <c r="E917" s="7" t="inlineStr">
        <is>
          <t xml:space="preserve"/>
        </is>
      </c>
      <c r="F917" s="7" t="inlineStr">
        <is>
          <t xml:space="preserve">ПОГ М</t>
        </is>
      </c>
      <c r="G917" s="7" t="inlineStr">
        <is>
          <t xml:space="preserve">1</t>
        </is>
      </c>
      <c r="H917" s="8" t="n">
        <v>150</v>
      </c>
      <c r="I917" s="19" t="n" hidden="false">
        <f>ROUND((L918)/H917,2)</f>
        <v>821</v>
      </c>
      <c r="J917" s="20" t="n" hidden="false">
        <v>2800</v>
      </c>
      <c r="K917" s="19" t="n" hidden="false">
        <f>I917+J917</f>
        <v>3621</v>
      </c>
      <c r="L917" s="19" t="n" hidden="false">
        <f>ROUND(H917*I917,2)</f>
        <v>123150</v>
      </c>
      <c r="M917" s="19" t="n" hidden="false">
        <f>ROUND(H917*J917,2)</f>
        <v>420000</v>
      </c>
      <c r="N917" s="19" t="n" hidden="false">
        <f>L917+M917</f>
        <v>543150</v>
      </c>
    </row>
    <row r="918" customFormat="false" hidden="false" outlineLevel="0" collapsed="false">
      <c r="A918" s="18" t="inlineStr">
        <is>
          <t xml:space="preserve">1.1.1.2.1.1.3.18.1</t>
        </is>
      </c>
      <c r="B918" s="18" t="inlineStr">
        <is>
          <t xml:space="preserve"/>
        </is>
      </c>
      <c r="C918" s="22" t="inlineStr">
        <is>
          <t xml:space="preserve">Лоток электротехнический лестничный осн.400мм H=80мм</t>
        </is>
      </c>
      <c r="D918" s="7" t="inlineStr">
        <is>
          <t xml:space="preserve">Без учета дополнительных комплектующих
ДКС,Ostec</t>
        </is>
      </c>
      <c r="E918" s="7" t="inlineStr">
        <is>
          <t xml:space="preserve"/>
        </is>
      </c>
      <c r="F918" s="7" t="inlineStr">
        <is>
          <t xml:space="preserve">М</t>
        </is>
      </c>
      <c r="G918" s="7" t="inlineStr">
        <is>
          <t xml:space="preserve">1</t>
        </is>
      </c>
      <c r="H918" s="8" t="n">
        <v>150</v>
      </c>
      <c r="I918" s="23" t="n" hidden="false">
        <v>821</v>
      </c>
      <c r="J918" s="19" t="n" hidden="false">
        <v/>
      </c>
      <c r="K918" s="19" t="n" hidden="false">
        <f>I918+J918</f>
        <v>821</v>
      </c>
      <c r="L918" s="19" t="n" hidden="false">
        <f>ROUND(H918*I918,2)</f>
        <v>123150</v>
      </c>
      <c r="M918" s="19" t="n" hidden="false">
        <v/>
      </c>
      <c r="N918" s="19" t="n" hidden="false">
        <f>L918+M918</f>
        <v>123150</v>
      </c>
    </row>
    <row r="919" customFormat="false" hidden="false" outlineLevel="0" collapsed="false">
      <c r="A919" s="14" t="inlineStr">
        <is>
          <t xml:space="preserve">1.1.1.2.1.1.4</t>
        </is>
      </c>
      <c r="B919" s="14" t="inlineStr">
        <is>
          <t xml:space="preserve"/>
        </is>
      </c>
      <c r="C919" s="14" t="inlineStr">
        <is>
          <t xml:space="preserve">Монтаж электроустановочных изделий</t>
        </is>
      </c>
      <c r="D919" s="6" t="inlineStr">
        <is>
          <t xml:space="preserve"/>
        </is>
      </c>
      <c r="E919" s="6" t="inlineStr">
        <is>
          <t xml:space="preserve"/>
        </is>
      </c>
      <c r="F919" s="6" t="inlineStr">
        <is>
          <t xml:space="preserve"/>
        </is>
      </c>
      <c r="G919" s="6" t="inlineStr">
        <is>
          <t xml:space="preserve"/>
        </is>
      </c>
      <c r="H919" s="15" t="n">
        <v/>
      </c>
      <c r="I919" s="16" t="n" hidden="false">
        <v/>
      </c>
      <c r="J919" s="16" t="n" hidden="false">
        <v/>
      </c>
      <c r="K919" s="16" t="n" hidden="false">
        <v/>
      </c>
      <c r="L919" s="16" t="n" hidden="false">
        <f>L920+L928+L933+L935+L937</f>
        <v>140912.34</v>
      </c>
      <c r="M919" s="16" t="n" hidden="false">
        <f>M920+M928+M933+M935+M937</f>
        <v>409920</v>
      </c>
      <c r="N919" s="16" t="n" hidden="false">
        <f>N920+N928+N933+N935+N937</f>
        <v>550832.34</v>
      </c>
    </row>
    <row r="920" customFormat="false" hidden="false" outlineLevel="0" collapsed="false">
      <c r="A920" s="18" t="inlineStr">
        <is>
          <t xml:space="preserve">1.1.1.2.1.1.4.1</t>
        </is>
      </c>
      <c r="B920" s="18" t="inlineStr">
        <is>
          <t xml:space="preserve"/>
        </is>
      </c>
      <c r="C920" s="18" t="inlineStr">
        <is>
          <t xml:space="preserve">Монтаж электрических оконечных устройств / выключатель, переключатель</t>
        </is>
      </c>
      <c r="D920" s="7" t="inlineStr">
        <is>
          <t xml:space="preserve"/>
        </is>
      </c>
      <c r="E920" s="7" t="inlineStr">
        <is>
          <t xml:space="preserve">Выгружается из БО по объектам BIM-КЦ</t>
        </is>
      </c>
      <c r="F920" s="7" t="inlineStr">
        <is>
          <t xml:space="preserve">ШТ</t>
        </is>
      </c>
      <c r="G920" s="7" t="inlineStr">
        <is>
          <t xml:space="preserve">1</t>
        </is>
      </c>
      <c r="H920" s="8" t="n">
        <v>95</v>
      </c>
      <c r="I920" s="19" t="n" hidden="false">
        <f>ROUND((L921+L922+L923+L924+L925+L926+L927)/H920,2)</f>
        <v>265.75</v>
      </c>
      <c r="J920" s="20" t="n" hidden="false">
        <v>950</v>
      </c>
      <c r="K920" s="19" t="n" hidden="false">
        <f>I920+J920</f>
        <v>1215.75</v>
      </c>
      <c r="L920" s="19" t="n" hidden="false">
        <f>ROUND(H920*I920,2)</f>
        <v>25246.25</v>
      </c>
      <c r="M920" s="19" t="n" hidden="false">
        <f>ROUND(H920*J920,2)</f>
        <v>90250</v>
      </c>
      <c r="N920" s="19" t="n" hidden="false">
        <f>L920+M920</f>
        <v>115496.25</v>
      </c>
    </row>
    <row r="921" customFormat="false" hidden="false" outlineLevel="0" collapsed="false">
      <c r="A921" s="18" t="inlineStr">
        <is>
          <t xml:space="preserve">1.1.1.2.1.1.4.1.1</t>
        </is>
      </c>
      <c r="B921" s="18" t="inlineStr">
        <is>
          <t xml:space="preserve"/>
        </is>
      </c>
      <c r="C921" s="22" t="inlineStr">
        <is>
          <t xml:space="preserve">Рамка Schneider Electric Glossa_ / белый / 1 пост / GSL000101</t>
        </is>
      </c>
      <c r="D921" s="7" t="inlineStr">
        <is>
          <t xml:space="preserve"/>
        </is>
      </c>
      <c r="E921" s="7" t="inlineStr">
        <is>
          <t xml:space="preserve"/>
        </is>
      </c>
      <c r="F921" s="7" t="inlineStr">
        <is>
          <t xml:space="preserve">ШТ</t>
        </is>
      </c>
      <c r="G921" s="7" t="inlineStr">
        <is>
          <t xml:space="preserve">1</t>
        </is>
      </c>
      <c r="H921" s="8" t="n">
        <v>48</v>
      </c>
      <c r="I921" s="23" t="n" hidden="false">
        <v>10.66</v>
      </c>
      <c r="J921" s="19" t="n" hidden="false">
        <v/>
      </c>
      <c r="K921" s="19" t="n" hidden="false">
        <f>I921+J921</f>
        <v>10.66</v>
      </c>
      <c r="L921" s="19" t="n" hidden="false">
        <f>ROUND(H921*I921,2)</f>
        <v>511.68</v>
      </c>
      <c r="M921" s="19" t="n" hidden="false">
        <v/>
      </c>
      <c r="N921" s="19" t="n" hidden="false">
        <f>L921+M921</f>
        <v>511.68</v>
      </c>
    </row>
    <row r="922" customFormat="false" hidden="false" outlineLevel="0" collapsed="false">
      <c r="A922" s="18" t="inlineStr">
        <is>
          <t xml:space="preserve">1.1.1.2.1.1.4.1.2</t>
        </is>
      </c>
      <c r="B922" s="18" t="inlineStr">
        <is>
          <t xml:space="preserve"/>
        </is>
      </c>
      <c r="C922" s="22" t="inlineStr">
        <is>
          <t xml:space="preserve">Переключатель_ / на два направления / открытой установки / 10А, 250В, IP44</t>
        </is>
      </c>
      <c r="D922" s="7" t="inlineStr">
        <is>
          <t xml:space="preserve">Переключатель проходной двухклавишный скрытой установки, 10А, 250В,
IP44 белый</t>
        </is>
      </c>
      <c r="E922" s="7" t="inlineStr">
        <is>
          <t xml:space="preserve"/>
        </is>
      </c>
      <c r="F922" s="7" t="inlineStr">
        <is>
          <t xml:space="preserve">ШТ</t>
        </is>
      </c>
      <c r="G922" s="7" t="inlineStr">
        <is>
          <t xml:space="preserve">1</t>
        </is>
      </c>
      <c r="H922" s="8" t="n">
        <v>2</v>
      </c>
      <c r="I922" s="20" t="n" hidden="false">
        <v>415</v>
      </c>
      <c r="J922" s="19" t="n" hidden="false">
        <v/>
      </c>
      <c r="K922" s="19" t="n" hidden="false">
        <f>I922+J922</f>
        <v>415</v>
      </c>
      <c r="L922" s="19" t="n" hidden="false">
        <f>ROUND(H922*I922,2)</f>
        <v>830</v>
      </c>
      <c r="M922" s="19" t="n" hidden="false">
        <v/>
      </c>
      <c r="N922" s="19" t="n" hidden="false">
        <f>L922+M922</f>
        <v>830</v>
      </c>
    </row>
    <row r="923" customFormat="false" hidden="false" outlineLevel="0" collapsed="false">
      <c r="A923" s="18" t="inlineStr">
        <is>
          <t xml:space="preserve">1.1.1.2.1.1.4.1.3</t>
        </is>
      </c>
      <c r="B923" s="18" t="inlineStr">
        <is>
          <t xml:space="preserve"/>
        </is>
      </c>
      <c r="C923" s="22" t="inlineStr">
        <is>
          <t xml:space="preserve">Переключатель_ / проходной/одноклавишный/открытой установки / 10А, 220В, IP20</t>
        </is>
      </c>
      <c r="D923" s="7" t="inlineStr">
        <is>
          <t xml:space="preserve">Переключатель проходной одноклавишный скрытой установки, 10А, 250В,
IP20 белый</t>
        </is>
      </c>
      <c r="E923" s="7" t="inlineStr">
        <is>
          <t xml:space="preserve"/>
        </is>
      </c>
      <c r="F923" s="7" t="inlineStr">
        <is>
          <t xml:space="preserve">ШТ</t>
        </is>
      </c>
      <c r="G923" s="7" t="inlineStr">
        <is>
          <t xml:space="preserve">1</t>
        </is>
      </c>
      <c r="H923" s="8" t="n">
        <v>6</v>
      </c>
      <c r="I923" s="20" t="n" hidden="false">
        <v>415</v>
      </c>
      <c r="J923" s="19" t="n" hidden="false">
        <v/>
      </c>
      <c r="K923" s="19" t="n" hidden="false">
        <f>I923+J923</f>
        <v>415</v>
      </c>
      <c r="L923" s="19" t="n" hidden="false">
        <f>ROUND(H923*I923,2)</f>
        <v>2490</v>
      </c>
      <c r="M923" s="19" t="n" hidden="false">
        <v/>
      </c>
      <c r="N923" s="19" t="n" hidden="false">
        <f>L923+M923</f>
        <v>2490</v>
      </c>
    </row>
    <row r="924" customFormat="false" hidden="false" outlineLevel="0" collapsed="false">
      <c r="A924" s="18" t="inlineStr">
        <is>
          <t xml:space="preserve">1.1.1.2.1.1.4.1.4</t>
        </is>
      </c>
      <c r="B924" s="18" t="inlineStr">
        <is>
          <t xml:space="preserve"/>
        </is>
      </c>
      <c r="C924" s="22" t="inlineStr">
        <is>
          <t xml:space="preserve">Переключатель_ / проходной/одноклавишный/открытой установки / 10А, 250В, IP44 влагозащищенный</t>
        </is>
      </c>
      <c r="D924" s="7" t="inlineStr">
        <is>
          <t xml:space="preserve">Переключатель проходной одноклавишный скрытой установки, 10А, 250В,
IP44 белый</t>
        </is>
      </c>
      <c r="E924" s="7" t="inlineStr">
        <is>
          <t xml:space="preserve"/>
        </is>
      </c>
      <c r="F924" s="7" t="inlineStr">
        <is>
          <t xml:space="preserve">ШТ</t>
        </is>
      </c>
      <c r="G924" s="7" t="inlineStr">
        <is>
          <t xml:space="preserve">1</t>
        </is>
      </c>
      <c r="H924" s="8" t="n">
        <v>35</v>
      </c>
      <c r="I924" s="20" t="n" hidden="false">
        <v>415</v>
      </c>
      <c r="J924" s="19" t="n" hidden="false">
        <v/>
      </c>
      <c r="K924" s="19" t="n" hidden="false">
        <f>I924+J924</f>
        <v>415</v>
      </c>
      <c r="L924" s="19" t="n" hidden="false">
        <f>ROUND(H924*I924,2)</f>
        <v>14525</v>
      </c>
      <c r="M924" s="19" t="n" hidden="false">
        <v/>
      </c>
      <c r="N924" s="19" t="n" hidden="false">
        <f>L924+M924</f>
        <v>14525</v>
      </c>
    </row>
    <row r="925" customFormat="false" hidden="false" outlineLevel="0" collapsed="false">
      <c r="A925" s="18" t="inlineStr">
        <is>
          <t xml:space="preserve">1.1.1.2.1.1.4.1.5</t>
        </is>
      </c>
      <c r="B925" s="18" t="inlineStr">
        <is>
          <t xml:space="preserve"/>
        </is>
      </c>
      <c r="C925" s="22" t="inlineStr">
        <is>
          <t xml:space="preserve">Выключатель Одноклавишный Открытый 16А 220...250В IP44 Белый</t>
        </is>
      </c>
      <c r="D925" s="7" t="inlineStr">
        <is>
          <t xml:space="preserve">Выключатель одноклавишный, одинарный, 250В, 16А, IP44, скрытый монтаж</t>
        </is>
      </c>
      <c r="E925" s="7" t="inlineStr">
        <is>
          <t xml:space="preserve"/>
        </is>
      </c>
      <c r="F925" s="7" t="inlineStr">
        <is>
          <t xml:space="preserve">ШТ</t>
        </is>
      </c>
      <c r="G925" s="7" t="inlineStr">
        <is>
          <t xml:space="preserve">1</t>
        </is>
      </c>
      <c r="H925" s="8" t="n">
        <v>26</v>
      </c>
      <c r="I925" s="23" t="n" hidden="false">
        <v>133.56</v>
      </c>
      <c r="J925" s="19" t="n" hidden="false">
        <v/>
      </c>
      <c r="K925" s="19" t="n" hidden="false">
        <f>I925+J925</f>
        <v>133.56</v>
      </c>
      <c r="L925" s="19" t="n" hidden="false">
        <f>ROUND(H925*I925,2)</f>
        <v>3472.56</v>
      </c>
      <c r="M925" s="19" t="n" hidden="false">
        <v/>
      </c>
      <c r="N925" s="19" t="n" hidden="false">
        <f>L925+M925</f>
        <v>3472.56</v>
      </c>
    </row>
    <row r="926" customFormat="false" hidden="false" outlineLevel="0" collapsed="false">
      <c r="A926" s="18" t="inlineStr">
        <is>
          <t xml:space="preserve">1.1.1.2.1.1.4.1.6</t>
        </is>
      </c>
      <c r="B926" s="18" t="inlineStr">
        <is>
          <t xml:space="preserve"/>
        </is>
      </c>
      <c r="C926" s="22" t="inlineStr">
        <is>
          <t xml:space="preserve">Выключатель Одноклавишный Скрытый 10А 220...250В IP20 Белый</t>
        </is>
      </c>
      <c r="D926" s="7" t="inlineStr">
        <is>
          <t xml:space="preserve"/>
        </is>
      </c>
      <c r="E926" s="7" t="inlineStr">
        <is>
          <t xml:space="preserve"/>
        </is>
      </c>
      <c r="F926" s="7" t="inlineStr">
        <is>
          <t xml:space="preserve">ШТ</t>
        </is>
      </c>
      <c r="G926" s="7" t="inlineStr">
        <is>
          <t xml:space="preserve">1</t>
        </is>
      </c>
      <c r="H926" s="8" t="n">
        <v>19</v>
      </c>
      <c r="I926" s="23" t="n" hidden="false">
        <v>81.86</v>
      </c>
      <c r="J926" s="19" t="n" hidden="false">
        <v/>
      </c>
      <c r="K926" s="19" t="n" hidden="false">
        <f>I926+J926</f>
        <v>81.86</v>
      </c>
      <c r="L926" s="19" t="n" hidden="false">
        <f>ROUND(H926*I926,2)</f>
        <v>1555.34</v>
      </c>
      <c r="M926" s="19" t="n" hidden="false">
        <v/>
      </c>
      <c r="N926" s="19" t="n" hidden="false">
        <f>L926+M926</f>
        <v>1555.34</v>
      </c>
    </row>
    <row r="927" customFormat="false" hidden="false" outlineLevel="0" collapsed="false">
      <c r="A927" s="18" t="inlineStr">
        <is>
          <t xml:space="preserve">1.1.1.2.1.1.4.1.7</t>
        </is>
      </c>
      <c r="B927" s="18" t="inlineStr">
        <is>
          <t xml:space="preserve"/>
        </is>
      </c>
      <c r="C927" s="22" t="inlineStr">
        <is>
          <t xml:space="preserve">Выключатель Двухклавишный Скрытый 10А 220...250В IP20 Белый</t>
        </is>
      </c>
      <c r="D927" s="7" t="inlineStr">
        <is>
          <t xml:space="preserve"/>
        </is>
      </c>
      <c r="E927" s="7" t="inlineStr">
        <is>
          <t xml:space="preserve"/>
        </is>
      </c>
      <c r="F927" s="7" t="inlineStr">
        <is>
          <t xml:space="preserve">ШТ</t>
        </is>
      </c>
      <c r="G927" s="7" t="inlineStr">
        <is>
          <t xml:space="preserve">1</t>
        </is>
      </c>
      <c r="H927" s="8" t="n">
        <v>7</v>
      </c>
      <c r="I927" s="20" t="n" hidden="false">
        <v>266</v>
      </c>
      <c r="J927" s="19" t="n" hidden="false">
        <v/>
      </c>
      <c r="K927" s="19" t="n" hidden="false">
        <f>I927+J927</f>
        <v>266</v>
      </c>
      <c r="L927" s="19" t="n" hidden="false">
        <f>ROUND(H927*I927,2)</f>
        <v>1862</v>
      </c>
      <c r="M927" s="19" t="n" hidden="false">
        <v/>
      </c>
      <c r="N927" s="19" t="n" hidden="false">
        <f>L927+M927</f>
        <v>1862</v>
      </c>
    </row>
    <row r="928" customFormat="false" hidden="false" outlineLevel="0" collapsed="false">
      <c r="A928" s="18" t="inlineStr">
        <is>
          <t xml:space="preserve">1.1.1.2.1.1.4.2</t>
        </is>
      </c>
      <c r="B928" s="18" t="inlineStr">
        <is>
          <t xml:space="preserve"/>
        </is>
      </c>
      <c r="C928" s="18" t="inlineStr">
        <is>
          <t xml:space="preserve">Монтаж электрических оконечных устройств / розетка</t>
        </is>
      </c>
      <c r="D928" s="7" t="inlineStr">
        <is>
          <t xml:space="preserve"/>
        </is>
      </c>
      <c r="E928" s="7" t="inlineStr">
        <is>
          <t xml:space="preserve">Выгружается из БО по объектам BIM-КЦ</t>
        </is>
      </c>
      <c r="F928" s="7" t="inlineStr">
        <is>
          <t xml:space="preserve">ШТ</t>
        </is>
      </c>
      <c r="G928" s="7" t="inlineStr">
        <is>
          <t xml:space="preserve">1</t>
        </is>
      </c>
      <c r="H928" s="8" t="n">
        <v>151</v>
      </c>
      <c r="I928" s="19" t="n" hidden="false">
        <f>ROUND((L929+L930+L931+L932)/H928,2)</f>
        <v>362.07</v>
      </c>
      <c r="J928" s="20" t="n" hidden="false">
        <v>950</v>
      </c>
      <c r="K928" s="19" t="n" hidden="false">
        <f>I928+J928</f>
        <v>1312.07</v>
      </c>
      <c r="L928" s="19" t="n" hidden="false">
        <f>ROUND(H928*I928,2)</f>
        <v>54672.57</v>
      </c>
      <c r="M928" s="19" t="n" hidden="false">
        <f>ROUND(H928*J928,2)</f>
        <v>143450</v>
      </c>
      <c r="N928" s="19" t="n" hidden="false">
        <f>L928+M928</f>
        <v>198122.57</v>
      </c>
    </row>
    <row r="929" customFormat="false" hidden="false" outlineLevel="0" collapsed="false">
      <c r="A929" s="18" t="inlineStr">
        <is>
          <t xml:space="preserve">1.1.1.2.1.1.4.2.1</t>
        </is>
      </c>
      <c r="B929" s="18" t="inlineStr">
        <is>
          <t xml:space="preserve"/>
        </is>
      </c>
      <c r="C929" s="22" t="inlineStr">
        <is>
          <t xml:space="preserve">Розетка Открытая 2P+E 220...250В 16А IP44, с крышкой, с/ш, с з/к, постов-1, Черный</t>
        </is>
      </c>
      <c r="D929" s="7" t="inlineStr">
        <is>
          <t xml:space="preserve">Розетка Открытая 1п 2P+E 16А IP44 220...250В з/к з/ш с/к
Белый EQR16-029-30-54-T</t>
        </is>
      </c>
      <c r="E929" s="7" t="inlineStr">
        <is>
          <t xml:space="preserve"/>
        </is>
      </c>
      <c r="F929" s="7" t="inlineStr">
        <is>
          <t xml:space="preserve">ШТ</t>
        </is>
      </c>
      <c r="G929" s="7" t="inlineStr">
        <is>
          <t xml:space="preserve">1</t>
        </is>
      </c>
      <c r="H929" s="8" t="n">
        <v>135</v>
      </c>
      <c r="I929" s="20" t="n" hidden="false">
        <v>361</v>
      </c>
      <c r="J929" s="19" t="n" hidden="false">
        <v/>
      </c>
      <c r="K929" s="19" t="n" hidden="false">
        <f>I929+J929</f>
        <v>361</v>
      </c>
      <c r="L929" s="19" t="n" hidden="false">
        <f>ROUND(H929*I929,2)</f>
        <v>48735</v>
      </c>
      <c r="M929" s="19" t="n" hidden="false">
        <v/>
      </c>
      <c r="N929" s="19" t="n" hidden="false">
        <f>L929+M929</f>
        <v>48735</v>
      </c>
    </row>
    <row r="930" customFormat="false" hidden="false" outlineLevel="0" collapsed="false">
      <c r="A930" s="18" t="inlineStr">
        <is>
          <t xml:space="preserve">1.1.1.2.1.1.4.2.2</t>
        </is>
      </c>
      <c r="B930" s="18" t="inlineStr">
        <is>
          <t xml:space="preserve"/>
        </is>
      </c>
      <c r="C930" s="22" t="inlineStr">
        <is>
          <t xml:space="preserve">Розетка Открытая 1п 2P+PE 16А IP20 220...250В з/к з/ш Белый</t>
        </is>
      </c>
      <c r="D930" s="7" t="inlineStr">
        <is>
          <t xml:space="preserve">EWR16-028-90</t>
        </is>
      </c>
      <c r="E930" s="7" t="inlineStr">
        <is>
          <t xml:space="preserve"/>
        </is>
      </c>
      <c r="F930" s="7" t="inlineStr">
        <is>
          <t xml:space="preserve">ШТ</t>
        </is>
      </c>
      <c r="G930" s="7" t="inlineStr">
        <is>
          <t xml:space="preserve">1</t>
        </is>
      </c>
      <c r="H930" s="8" t="n">
        <v>16</v>
      </c>
      <c r="I930" s="20" t="n" hidden="false">
        <v>361</v>
      </c>
      <c r="J930" s="19" t="n" hidden="false">
        <v/>
      </c>
      <c r="K930" s="19" t="n" hidden="false">
        <f>I930+J930</f>
        <v>361</v>
      </c>
      <c r="L930" s="19" t="n" hidden="false">
        <f>ROUND(H930*I930,2)</f>
        <v>5776</v>
      </c>
      <c r="M930" s="19" t="n" hidden="false">
        <v/>
      </c>
      <c r="N930" s="19" t="n" hidden="false">
        <f>L930+M930</f>
        <v>5776</v>
      </c>
    </row>
    <row r="931" customFormat="false" hidden="false" outlineLevel="0" collapsed="false">
      <c r="A931" s="18" t="inlineStr">
        <is>
          <t xml:space="preserve">1.1.1.2.1.1.4.2.3</t>
        </is>
      </c>
      <c r="B931" s="18" t="inlineStr">
        <is>
          <t xml:space="preserve"/>
        </is>
      </c>
      <c r="C931" s="22" t="inlineStr">
        <is>
          <t xml:space="preserve">Рамка Schneider Electric Glossa_ / белый / 2 поста / GSL000102</t>
        </is>
      </c>
      <c r="D931" s="7" t="inlineStr">
        <is>
          <t xml:space="preserve">EWM-G-302-10</t>
        </is>
      </c>
      <c r="E931" s="7" t="inlineStr">
        <is>
          <t xml:space="preserve"/>
        </is>
      </c>
      <c r="F931" s="7" t="inlineStr">
        <is>
          <t xml:space="preserve">ШТ</t>
        </is>
      </c>
      <c r="G931" s="7" t="inlineStr">
        <is>
          <t xml:space="preserve">1</t>
        </is>
      </c>
      <c r="H931" s="8" t="n">
        <v>2</v>
      </c>
      <c r="I931" s="23" t="n" hidden="false">
        <v>16.93</v>
      </c>
      <c r="J931" s="19" t="n" hidden="false">
        <v/>
      </c>
      <c r="K931" s="19" t="n" hidden="false">
        <f>I931+J931</f>
        <v>16.93</v>
      </c>
      <c r="L931" s="19" t="n" hidden="false">
        <f>ROUND(H931*I931,2)</f>
        <v>33.86</v>
      </c>
      <c r="M931" s="19" t="n" hidden="false">
        <v/>
      </c>
      <c r="N931" s="19" t="n" hidden="false">
        <f>L931+M931</f>
        <v>33.86</v>
      </c>
    </row>
    <row r="932" customFormat="false" hidden="false" outlineLevel="0" collapsed="false">
      <c r="A932" s="18" t="inlineStr">
        <is>
          <t xml:space="preserve">1.1.1.2.1.1.4.2.4</t>
        </is>
      </c>
      <c r="B932" s="18" t="inlineStr">
        <is>
          <t xml:space="preserve"/>
        </is>
      </c>
      <c r="C932" s="22" t="inlineStr">
        <is>
          <t xml:space="preserve">Рамка Schneider Electric Glossa_ / белый / 1 пост / GSL000101</t>
        </is>
      </c>
      <c r="D932" s="7" t="inlineStr">
        <is>
          <t xml:space="preserve">EWM-G-301-10</t>
        </is>
      </c>
      <c r="E932" s="7" t="inlineStr">
        <is>
          <t xml:space="preserve"/>
        </is>
      </c>
      <c r="F932" s="7" t="inlineStr">
        <is>
          <t xml:space="preserve">ШТ</t>
        </is>
      </c>
      <c r="G932" s="7" t="inlineStr">
        <is>
          <t xml:space="preserve">1</t>
        </is>
      </c>
      <c r="H932" s="8" t="n">
        <v>12</v>
      </c>
      <c r="I932" s="23" t="n" hidden="false">
        <v>10.66</v>
      </c>
      <c r="J932" s="19" t="n" hidden="false">
        <v/>
      </c>
      <c r="K932" s="19" t="n" hidden="false">
        <f>I932+J932</f>
        <v>10.66</v>
      </c>
      <c r="L932" s="19" t="n" hidden="false">
        <f>ROUND(H932*I932,2)</f>
        <v>127.92</v>
      </c>
      <c r="M932" s="19" t="n" hidden="false">
        <v/>
      </c>
      <c r="N932" s="19" t="n" hidden="false">
        <f>L932+M932</f>
        <v>127.92</v>
      </c>
    </row>
    <row r="933" customFormat="false" hidden="false" outlineLevel="0" collapsed="false">
      <c r="A933" s="18" t="inlineStr">
        <is>
          <t xml:space="preserve">1.1.1.2.1.1.4.3</t>
        </is>
      </c>
      <c r="B933" s="18" t="inlineStr">
        <is>
          <t xml:space="preserve"/>
        </is>
      </c>
      <c r="C933" s="18" t="inlineStr">
        <is>
          <t xml:space="preserve">Монтаж электрических оконечных устройств / башенка напольная</t>
        </is>
      </c>
      <c r="D933" s="7" t="inlineStr">
        <is>
          <t xml:space="preserve">88064 LG Legrand</t>
        </is>
      </c>
      <c r="E933" s="7" t="inlineStr">
        <is>
          <t xml:space="preserve">Выгружается из БО по объектам BIM-КЦ</t>
        </is>
      </c>
      <c r="F933" s="7" t="inlineStr">
        <is>
          <t xml:space="preserve">ШТ</t>
        </is>
      </c>
      <c r="G933" s="7" t="inlineStr">
        <is>
          <t xml:space="preserve">1</t>
        </is>
      </c>
      <c r="H933" s="8" t="n">
        <v>8</v>
      </c>
      <c r="I933" s="19" t="n" hidden="false">
        <f>ROUND((L934)/H933,2)</f>
        <v>6800</v>
      </c>
      <c r="J933" s="20" t="n" hidden="false">
        <v>950</v>
      </c>
      <c r="K933" s="19" t="n" hidden="false">
        <f>I933+J933</f>
        <v>7750</v>
      </c>
      <c r="L933" s="19" t="n" hidden="false">
        <f>ROUND(H933*I933,2)</f>
        <v>54400</v>
      </c>
      <c r="M933" s="19" t="n" hidden="false">
        <f>ROUND(H933*J933,2)</f>
        <v>7600</v>
      </c>
      <c r="N933" s="19" t="n" hidden="false">
        <f>L933+M933</f>
        <v>62000</v>
      </c>
    </row>
    <row r="934" customFormat="false" hidden="false" outlineLevel="0" collapsed="false">
      <c r="A934" s="18" t="inlineStr">
        <is>
          <t xml:space="preserve">1.1.1.2.1.1.4.3.1</t>
        </is>
      </c>
      <c r="B934" s="18" t="inlineStr">
        <is>
          <t xml:space="preserve"/>
        </is>
      </c>
      <c r="C934" s="22" t="inlineStr">
        <is>
          <t xml:space="preserve">Напольная башенка_ / BUS, 12 модулей</t>
        </is>
      </c>
      <c r="D934" s="7" t="inlineStr">
        <is>
          <t xml:space="preserve"/>
        </is>
      </c>
      <c r="E934" s="7" t="inlineStr">
        <is>
          <t xml:space="preserve"/>
        </is>
      </c>
      <c r="F934" s="7" t="inlineStr">
        <is>
          <t xml:space="preserve">ШТ</t>
        </is>
      </c>
      <c r="G934" s="7" t="inlineStr">
        <is>
          <t xml:space="preserve">1</t>
        </is>
      </c>
      <c r="H934" s="8" t="n">
        <v>8</v>
      </c>
      <c r="I934" s="20" t="n" hidden="false">
        <v>6800</v>
      </c>
      <c r="J934" s="19" t="n" hidden="false">
        <v/>
      </c>
      <c r="K934" s="19" t="n" hidden="false">
        <f>I934+J934</f>
        <v>6800</v>
      </c>
      <c r="L934" s="19" t="n" hidden="false">
        <f>ROUND(H934*I934,2)</f>
        <v>54400</v>
      </c>
      <c r="M934" s="19" t="n" hidden="false">
        <v/>
      </c>
      <c r="N934" s="19" t="n" hidden="false">
        <f>L934+M934</f>
        <v>54400</v>
      </c>
    </row>
    <row r="935" customFormat="false" hidden="false" outlineLevel="0" collapsed="false">
      <c r="A935" s="18" t="inlineStr">
        <is>
          <t xml:space="preserve">1.1.1.2.1.1.4.4</t>
        </is>
      </c>
      <c r="B935" s="18" t="inlineStr">
        <is>
          <t xml:space="preserve"/>
        </is>
      </c>
      <c r="C935" s="18" t="inlineStr">
        <is>
          <t xml:space="preserve">Монтаж коробки распределительной, распаячной</t>
        </is>
      </c>
      <c r="D935" s="7" t="inlineStr">
        <is>
          <t xml:space="preserve"/>
        </is>
      </c>
      <c r="E935" s="7" t="inlineStr">
        <is>
          <t xml:space="preserve">Выгружается из БО по объектам BIM-КЦ</t>
        </is>
      </c>
      <c r="F935" s="7" t="inlineStr">
        <is>
          <t xml:space="preserve">ШТ</t>
        </is>
      </c>
      <c r="G935" s="7" t="inlineStr">
        <is>
          <t xml:space="preserve">1</t>
        </is>
      </c>
      <c r="H935" s="8" t="n">
        <v>150</v>
      </c>
      <c r="I935" s="19" t="n" hidden="false">
        <f>ROUND((L936)/H935,2)</f>
        <v>32</v>
      </c>
      <c r="J935" s="20" t="n" hidden="false">
        <v>980</v>
      </c>
      <c r="K935" s="19" t="n" hidden="false">
        <f>I935+J935</f>
        <v>1012</v>
      </c>
      <c r="L935" s="19" t="n" hidden="false">
        <f>ROUND(H935*I935,2)</f>
        <v>4800</v>
      </c>
      <c r="M935" s="19" t="n" hidden="false">
        <f>ROUND(H935*J935,2)</f>
        <v>147000</v>
      </c>
      <c r="N935" s="19" t="n" hidden="false">
        <f>L935+M935</f>
        <v>151800</v>
      </c>
    </row>
    <row r="936" customFormat="false" hidden="false" outlineLevel="0" collapsed="false">
      <c r="A936" s="18" t="inlineStr">
        <is>
          <t xml:space="preserve">1.1.1.2.1.1.4.4.1</t>
        </is>
      </c>
      <c r="B936" s="18" t="inlineStr">
        <is>
          <t xml:space="preserve"/>
        </is>
      </c>
      <c r="C936" s="22" t="inlineStr">
        <is>
          <t xml:space="preserve">Коробка распаячная_ / Круглая / 80х40 / КМ41004 (UKT01-080-040-000)</t>
        </is>
      </c>
      <c r="D936" s="7" t="inlineStr">
        <is>
          <t xml:space="preserve">КМ40002 UKT10-065-040-000</t>
        </is>
      </c>
      <c r="E936" s="7" t="inlineStr">
        <is>
          <t xml:space="preserve"/>
        </is>
      </c>
      <c r="F936" s="7" t="inlineStr">
        <is>
          <t xml:space="preserve">ШТ</t>
        </is>
      </c>
      <c r="G936" s="7" t="inlineStr">
        <is>
          <t xml:space="preserve">1</t>
        </is>
      </c>
      <c r="H936" s="8" t="n">
        <v>150</v>
      </c>
      <c r="I936" s="20" t="n" hidden="false">
        <v>32</v>
      </c>
      <c r="J936" s="19" t="n" hidden="false">
        <v/>
      </c>
      <c r="K936" s="19" t="n" hidden="false">
        <f>I936+J936</f>
        <v>32</v>
      </c>
      <c r="L936" s="19" t="n" hidden="false">
        <f>ROUND(H936*I936,2)</f>
        <v>4800</v>
      </c>
      <c r="M936" s="19" t="n" hidden="false">
        <v/>
      </c>
      <c r="N936" s="19" t="n" hidden="false">
        <f>L936+M936</f>
        <v>4800</v>
      </c>
    </row>
    <row r="937" customFormat="false" hidden="false" outlineLevel="0" collapsed="false">
      <c r="A937" s="18" t="inlineStr">
        <is>
          <t xml:space="preserve">1.1.1.2.1.1.4.5</t>
        </is>
      </c>
      <c r="B937" s="18" t="inlineStr">
        <is>
          <t xml:space="preserve"/>
        </is>
      </c>
      <c r="C937" s="18" t="inlineStr">
        <is>
          <t xml:space="preserve">Монтаж подрозетников, установочных, монтажных коробок в подготовленные отверстия / в ЖБИ, ПГП, газобетон, акотек</t>
        </is>
      </c>
      <c r="D937" s="7" t="inlineStr">
        <is>
          <t xml:space="preserve"/>
        </is>
      </c>
      <c r="E937" s="7" t="inlineStr">
        <is>
          <t xml:space="preserve">Выгружается из БО по объектам BIM-КЦ</t>
        </is>
      </c>
      <c r="F937" s="7" t="inlineStr">
        <is>
          <t xml:space="preserve">ШТ</t>
        </is>
      </c>
      <c r="G937" s="7" t="inlineStr">
        <is>
          <t xml:space="preserve">1</t>
        </is>
      </c>
      <c r="H937" s="8" t="n">
        <v>94</v>
      </c>
      <c r="I937" s="19" t="n" hidden="false">
        <f>ROUND((L938+L939)/H937,2)</f>
        <v>19.08</v>
      </c>
      <c r="J937" s="20" t="n" hidden="false">
        <v>230</v>
      </c>
      <c r="K937" s="19" t="n" hidden="false">
        <f>I937+J937</f>
        <v>249.08</v>
      </c>
      <c r="L937" s="19" t="n" hidden="false">
        <f>ROUND(H937*I937,2)</f>
        <v>1793.52</v>
      </c>
      <c r="M937" s="19" t="n" hidden="false">
        <f>ROUND(H937*J937,2)</f>
        <v>21620</v>
      </c>
      <c r="N937" s="19" t="n" hidden="false">
        <f>L937+M937</f>
        <v>23413.52</v>
      </c>
    </row>
    <row r="938" customFormat="false" hidden="false" outlineLevel="0" collapsed="false">
      <c r="A938" s="18" t="inlineStr">
        <is>
          <t xml:space="preserve">1.1.1.2.1.1.4.5.1</t>
        </is>
      </c>
      <c r="B938" s="18" t="inlineStr">
        <is>
          <t xml:space="preserve"/>
        </is>
      </c>
      <c r="C938" s="22" t="inlineStr">
        <is>
          <t xml:space="preserve">Смесь штукатурная гипсовая_</t>
        </is>
      </c>
      <c r="D938" s="7" t="inlineStr">
        <is>
          <t xml:space="preserve"/>
        </is>
      </c>
      <c r="E938" s="7" t="inlineStr">
        <is>
          <t xml:space="preserve"/>
        </is>
      </c>
      <c r="F938" s="7" t="inlineStr">
        <is>
          <t xml:space="preserve">КГ</t>
        </is>
      </c>
      <c r="G938" s="7" t="inlineStr">
        <is>
          <t xml:space="preserve">0.3</t>
        </is>
      </c>
      <c r="H938" s="8" t="n">
        <v>8.46</v>
      </c>
      <c r="I938" s="20" t="n" hidden="false">
        <v>12</v>
      </c>
      <c r="J938" s="19" t="n" hidden="false">
        <v/>
      </c>
      <c r="K938" s="19" t="n" hidden="false">
        <f>I938+J938</f>
        <v>12</v>
      </c>
      <c r="L938" s="19" t="n" hidden="false">
        <f>ROUND(H938*I938,2)</f>
        <v>101.52</v>
      </c>
      <c r="M938" s="19" t="n" hidden="false">
        <v/>
      </c>
      <c r="N938" s="19" t="n" hidden="false">
        <f>L938+M938</f>
        <v>101.52</v>
      </c>
    </row>
    <row r="939" customFormat="false" hidden="false" outlineLevel="0" collapsed="false">
      <c r="A939" s="18" t="inlineStr">
        <is>
          <t xml:space="preserve">1.1.1.2.1.1.4.5.2</t>
        </is>
      </c>
      <c r="B939" s="18" t="inlineStr">
        <is>
          <t xml:space="preserve"/>
        </is>
      </c>
      <c r="C939" s="22" t="inlineStr">
        <is>
          <t xml:space="preserve">Коробка установочная круглая D=68мм h=40мм IP20 пластик тип установки скрытый для твердых стен б/крышки б/вводов</t>
        </is>
      </c>
      <c r="D939" s="7" t="inlineStr">
        <is>
          <t xml:space="preserve"/>
        </is>
      </c>
      <c r="E939" s="7" t="inlineStr">
        <is>
          <t xml:space="preserve"/>
        </is>
      </c>
      <c r="F939" s="7" t="inlineStr">
        <is>
          <t xml:space="preserve">ШТ</t>
        </is>
      </c>
      <c r="G939" s="7" t="inlineStr">
        <is>
          <t xml:space="preserve">1</t>
        </is>
      </c>
      <c r="H939" s="8" t="n">
        <v>94</v>
      </c>
      <c r="I939" s="20" t="n" hidden="false">
        <v>18</v>
      </c>
      <c r="J939" s="19" t="n" hidden="false">
        <v/>
      </c>
      <c r="K939" s="19" t="n" hidden="false">
        <f>I939+J939</f>
        <v>18</v>
      </c>
      <c r="L939" s="19" t="n" hidden="false">
        <f>ROUND(H939*I939,2)</f>
        <v>1692</v>
      </c>
      <c r="M939" s="19" t="n" hidden="false">
        <v/>
      </c>
      <c r="N939" s="19" t="n" hidden="false">
        <f>L939+M939</f>
        <v>1692</v>
      </c>
    </row>
    <row r="940" customFormat="false" hidden="false" outlineLevel="0" collapsed="false">
      <c r="A940" s="14" t="inlineStr">
        <is>
          <t xml:space="preserve">1.1.1.2.1.1.5</t>
        </is>
      </c>
      <c r="B940" s="14" t="inlineStr">
        <is>
          <t xml:space="preserve"/>
        </is>
      </c>
      <c r="C940" s="14" t="inlineStr">
        <is>
          <t xml:space="preserve">Монтаж светотехнического оборудования</t>
        </is>
      </c>
      <c r="D940" s="6" t="inlineStr">
        <is>
          <t xml:space="preserve"/>
        </is>
      </c>
      <c r="E940" s="6" t="inlineStr">
        <is>
          <t xml:space="preserve"/>
        </is>
      </c>
      <c r="F940" s="6" t="inlineStr">
        <is>
          <t xml:space="preserve"/>
        </is>
      </c>
      <c r="G940" s="6" t="inlineStr">
        <is>
          <t xml:space="preserve"/>
        </is>
      </c>
      <c r="H940" s="15" t="n">
        <v/>
      </c>
      <c r="I940" s="16" t="n" hidden="false">
        <v/>
      </c>
      <c r="J940" s="16" t="n" hidden="false">
        <v/>
      </c>
      <c r="K940" s="16" t="n" hidden="false">
        <v/>
      </c>
      <c r="L940" s="16" t="n" hidden="false">
        <f>L941+L951</f>
        <v>2879288.19</v>
      </c>
      <c r="M940" s="16" t="n" hidden="false">
        <f>M941+M951</f>
        <v>1486300</v>
      </c>
      <c r="N940" s="16" t="n" hidden="false">
        <f>N941+N951</f>
        <v>4365588.19</v>
      </c>
    </row>
    <row r="941" customFormat="false" hidden="false" outlineLevel="0" collapsed="false">
      <c r="A941" s="18" t="inlineStr">
        <is>
          <t xml:space="preserve">1.1.1.2.1.1.5.1</t>
        </is>
      </c>
      <c r="B941" s="18" t="inlineStr">
        <is>
          <t xml:space="preserve"/>
        </is>
      </c>
      <c r="C941" s="18" t="inlineStr">
        <is>
          <t xml:space="preserve">Монтаж светильника / накладной</t>
        </is>
      </c>
      <c r="D941" s="7" t="inlineStr">
        <is>
          <t xml:space="preserve"/>
        </is>
      </c>
      <c r="E941" s="7" t="inlineStr">
        <is>
          <t xml:space="preserve">Выгружается из БО по объектам BIM-КЦ</t>
        </is>
      </c>
      <c r="F941" s="7" t="inlineStr">
        <is>
          <t xml:space="preserve">ШТ</t>
        </is>
      </c>
      <c r="G941" s="7" t="inlineStr">
        <is>
          <t xml:space="preserve">1</t>
        </is>
      </c>
      <c r="H941" s="8" t="n">
        <v>585</v>
      </c>
      <c r="I941" s="19" t="n" hidden="false">
        <f>ROUND((L942+L943+L944+L945+L946+L947+L948+L949+L950)/H941,2)</f>
        <v>4229.51</v>
      </c>
      <c r="J941" s="20" t="n" hidden="false">
        <v>2300</v>
      </c>
      <c r="K941" s="19" t="n" hidden="false">
        <f>I941+J941</f>
        <v>6529.51</v>
      </c>
      <c r="L941" s="19" t="n" hidden="false">
        <f>ROUND(H941*I941,2)</f>
        <v>2474263.35</v>
      </c>
      <c r="M941" s="19" t="n" hidden="false">
        <f>ROUND(H941*J941,2)</f>
        <v>1345500</v>
      </c>
      <c r="N941" s="19" t="n" hidden="false">
        <f>L941+M941</f>
        <v>3819763.35</v>
      </c>
    </row>
    <row r="942" customFormat="false" hidden="false" outlineLevel="0" collapsed="false">
      <c r="A942" s="18" t="inlineStr">
        <is>
          <t xml:space="preserve">1.1.1.2.1.1.5.1.1</t>
        </is>
      </c>
      <c r="B942" s="18" t="inlineStr">
        <is>
          <t xml:space="preserve"/>
        </is>
      </c>
      <c r="C942" s="22" t="inlineStr">
        <is>
          <t xml:space="preserve">Светильник_ / марку и артикул указать в примечании</t>
        </is>
      </c>
      <c r="D942" s="7" t="inlineStr">
        <is>
          <t xml:space="preserve">Светильник светодиодный универсальный HIGHTECH-64, 1195х295х40,
4000K, 72 Вт,световой поток 7100Лм, IP40</t>
        </is>
      </c>
      <c r="E942" s="7" t="inlineStr">
        <is>
          <t xml:space="preserve"/>
        </is>
      </c>
      <c r="F942" s="7" t="inlineStr">
        <is>
          <t xml:space="preserve">ШТ</t>
        </is>
      </c>
      <c r="G942" s="7" t="inlineStr">
        <is>
          <t xml:space="preserve">1</t>
        </is>
      </c>
      <c r="H942" s="8" t="n">
        <v>146</v>
      </c>
      <c r="I942" s="20" t="n" hidden="false">
        <v>4870</v>
      </c>
      <c r="J942" s="19" t="n" hidden="false">
        <v/>
      </c>
      <c r="K942" s="19" t="n" hidden="false">
        <f>I942+J942</f>
        <v>4870</v>
      </c>
      <c r="L942" s="19" t="n" hidden="false">
        <f>ROUND(H942*I942,2)</f>
        <v>711020</v>
      </c>
      <c r="M942" s="19" t="n" hidden="false">
        <v/>
      </c>
      <c r="N942" s="19" t="n" hidden="false">
        <f>L942+M942</f>
        <v>711020</v>
      </c>
    </row>
    <row r="943" customFormat="false" hidden="false" outlineLevel="0" collapsed="false">
      <c r="A943" s="18" t="inlineStr">
        <is>
          <t xml:space="preserve">1.1.1.2.1.1.5.1.2</t>
        </is>
      </c>
      <c r="B943" s="18" t="inlineStr">
        <is>
          <t xml:space="preserve"/>
        </is>
      </c>
      <c r="C943" s="22" t="inlineStr">
        <is>
          <t xml:space="preserve">Светильник_ / марку и артикул указать в примечании</t>
        </is>
      </c>
      <c r="D943" s="7" t="inlineStr">
        <is>
          <t xml:space="preserve">Светильник линейный накладной светодиодный Dust 1200 P L 65 4000 W GR 1200х124, 4000K, 36 Вт, световой поток 4320 Лм, IP65</t>
        </is>
      </c>
      <c r="E943" s="7" t="inlineStr">
        <is>
          <t xml:space="preserve"/>
        </is>
      </c>
      <c r="F943" s="7" t="inlineStr">
        <is>
          <t xml:space="preserve">ШТ</t>
        </is>
      </c>
      <c r="G943" s="7" t="inlineStr">
        <is>
          <t xml:space="preserve">1</t>
        </is>
      </c>
      <c r="H943" s="8" t="n">
        <v>140</v>
      </c>
      <c r="I943" s="20" t="n" hidden="false">
        <v>4565</v>
      </c>
      <c r="J943" s="19" t="n" hidden="false">
        <v/>
      </c>
      <c r="K943" s="19" t="n" hidden="false">
        <f>I943+J943</f>
        <v>4565</v>
      </c>
      <c r="L943" s="19" t="n" hidden="false">
        <f>ROUND(H943*I943,2)</f>
        <v>639100</v>
      </c>
      <c r="M943" s="19" t="n" hidden="false">
        <v/>
      </c>
      <c r="N943" s="19" t="n" hidden="false">
        <f>L943+M943</f>
        <v>639100</v>
      </c>
    </row>
    <row r="944" customFormat="false" hidden="false" outlineLevel="0" collapsed="false">
      <c r="A944" s="18" t="inlineStr">
        <is>
          <t xml:space="preserve">1.1.1.2.1.1.5.1.3</t>
        </is>
      </c>
      <c r="B944" s="18" t="inlineStr">
        <is>
          <t xml:space="preserve"/>
        </is>
      </c>
      <c r="C944" s="22" t="inlineStr">
        <is>
          <t xml:space="preserve">Светильник_ / марку и артикул указать в примечании</t>
        </is>
      </c>
      <c r="D944" s="7" t="inlineStr">
        <is>
          <t xml:space="preserve">Светильник светодиодный ES 96-028-20 EXSER ,1170х270, 4000K, 37 Вт,
световой поток 3470 Лм, IP54, с темперированным стеклом</t>
        </is>
      </c>
      <c r="E944" s="7" t="inlineStr">
        <is>
          <t xml:space="preserve"/>
        </is>
      </c>
      <c r="F944" s="7" t="inlineStr">
        <is>
          <t xml:space="preserve">ШТ</t>
        </is>
      </c>
      <c r="G944" s="7" t="inlineStr">
        <is>
          <t xml:space="preserve">1</t>
        </is>
      </c>
      <c r="H944" s="8" t="n">
        <v>117</v>
      </c>
      <c r="I944" s="20" t="n" hidden="false">
        <v>3380</v>
      </c>
      <c r="J944" s="19" t="n" hidden="false">
        <v/>
      </c>
      <c r="K944" s="19" t="n" hidden="false">
        <f>I944+J944</f>
        <v>3380</v>
      </c>
      <c r="L944" s="19" t="n" hidden="false">
        <f>ROUND(H944*I944,2)</f>
        <v>395460</v>
      </c>
      <c r="M944" s="19" t="n" hidden="false">
        <v/>
      </c>
      <c r="N944" s="19" t="n" hidden="false">
        <f>L944+M944</f>
        <v>395460</v>
      </c>
    </row>
    <row r="945" customFormat="false" hidden="false" outlineLevel="0" collapsed="false">
      <c r="A945" s="18" t="inlineStr">
        <is>
          <t xml:space="preserve">1.1.1.2.1.1.5.1.4</t>
        </is>
      </c>
      <c r="B945" s="18" t="inlineStr">
        <is>
          <t xml:space="preserve"/>
        </is>
      </c>
      <c r="C945" s="22" t="inlineStr">
        <is>
          <t xml:space="preserve">Светильник_ / марку и артикул указать в примечании</t>
        </is>
      </c>
      <c r="D945" s="7" t="inlineStr">
        <is>
          <t xml:space="preserve">Светильник круглый ES 96-066-20 EXSER, d150, 4000К, 22Вт, световой поток
1760 Лм, IP54</t>
        </is>
      </c>
      <c r="E945" s="7" t="inlineStr">
        <is>
          <t xml:space="preserve"/>
        </is>
      </c>
      <c r="F945" s="7" t="inlineStr">
        <is>
          <t xml:space="preserve">ШТ</t>
        </is>
      </c>
      <c r="G945" s="7" t="inlineStr">
        <is>
          <t xml:space="preserve">1</t>
        </is>
      </c>
      <c r="H945" s="8" t="n">
        <v>7</v>
      </c>
      <c r="I945" s="20" t="n" hidden="false">
        <v>4300</v>
      </c>
      <c r="J945" s="19" t="n" hidden="false">
        <v/>
      </c>
      <c r="K945" s="19" t="n" hidden="false">
        <f>I945+J945</f>
        <v>4300</v>
      </c>
      <c r="L945" s="19" t="n" hidden="false">
        <f>ROUND(H945*I945,2)</f>
        <v>30100</v>
      </c>
      <c r="M945" s="19" t="n" hidden="false">
        <v/>
      </c>
      <c r="N945" s="19" t="n" hidden="false">
        <f>L945+M945</f>
        <v>30100</v>
      </c>
    </row>
    <row r="946" customFormat="false" hidden="false" outlineLevel="0" collapsed="false">
      <c r="A946" s="18" t="inlineStr">
        <is>
          <t xml:space="preserve">1.1.1.2.1.1.5.1.5</t>
        </is>
      </c>
      <c r="B946" s="18" t="inlineStr">
        <is>
          <t xml:space="preserve"/>
        </is>
      </c>
      <c r="C946" s="22" t="inlineStr">
        <is>
          <t xml:space="preserve">Светильник_ / марку и артикул указать в примечании</t>
        </is>
      </c>
      <c r="D946" s="7" t="inlineStr">
        <is>
          <t xml:space="preserve">Светильник потолочный/накладной светодиодный ES 96-062-20 EXSER
2000х80, 4000K, 49 Вт, световой поток 3690 Лм, IP20</t>
        </is>
      </c>
      <c r="E946" s="7" t="inlineStr">
        <is>
          <t xml:space="preserve"/>
        </is>
      </c>
      <c r="F946" s="7" t="inlineStr">
        <is>
          <t xml:space="preserve">ШТ</t>
        </is>
      </c>
      <c r="G946" s="7" t="inlineStr">
        <is>
          <t xml:space="preserve">1</t>
        </is>
      </c>
      <c r="H946" s="8" t="n">
        <v>97</v>
      </c>
      <c r="I946" s="20" t="n" hidden="false">
        <v>3300</v>
      </c>
      <c r="J946" s="19" t="n" hidden="false">
        <v/>
      </c>
      <c r="K946" s="19" t="n" hidden="false">
        <f>I946+J946</f>
        <v>3300</v>
      </c>
      <c r="L946" s="19" t="n" hidden="false">
        <f>ROUND(H946*I946,2)</f>
        <v>320100</v>
      </c>
      <c r="M946" s="19" t="n" hidden="false">
        <v/>
      </c>
      <c r="N946" s="19" t="n" hidden="false">
        <f>L946+M946</f>
        <v>320100</v>
      </c>
    </row>
    <row r="947" customFormat="false" hidden="false" outlineLevel="0" collapsed="false">
      <c r="A947" s="18" t="inlineStr">
        <is>
          <t xml:space="preserve">1.1.1.2.1.1.5.1.6</t>
        </is>
      </c>
      <c r="B947" s="18" t="inlineStr">
        <is>
          <t xml:space="preserve"/>
        </is>
      </c>
      <c r="C947" s="22" t="inlineStr">
        <is>
          <t xml:space="preserve">Светильник_ / марку и артикул указать в примечании</t>
        </is>
      </c>
      <c r="D947" s="7" t="inlineStr">
        <is>
          <t xml:space="preserve">Светильник светодиодный HIGHTECH-32, 1195х160, 4000K, 34 Вт, световой
поток 3700 Лм, IP54</t>
        </is>
      </c>
      <c r="E947" s="7" t="inlineStr">
        <is>
          <t xml:space="preserve"/>
        </is>
      </c>
      <c r="F947" s="7" t="inlineStr">
        <is>
          <t xml:space="preserve">ШТ</t>
        </is>
      </c>
      <c r="G947" s="7" t="inlineStr">
        <is>
          <t xml:space="preserve">1</t>
        </is>
      </c>
      <c r="H947" s="8" t="n">
        <v>4</v>
      </c>
      <c r="I947" s="20" t="n" hidden="false">
        <v>7102</v>
      </c>
      <c r="J947" s="19" t="n" hidden="false">
        <v/>
      </c>
      <c r="K947" s="19" t="n" hidden="false">
        <f>I947+J947</f>
        <v>7102</v>
      </c>
      <c r="L947" s="19" t="n" hidden="false">
        <f>ROUND(H947*I947,2)</f>
        <v>28408</v>
      </c>
      <c r="M947" s="19" t="n" hidden="false">
        <v/>
      </c>
      <c r="N947" s="19" t="n" hidden="false">
        <f>L947+M947</f>
        <v>28408</v>
      </c>
    </row>
    <row r="948" customFormat="false" hidden="false" outlineLevel="0" collapsed="false">
      <c r="A948" s="18" t="inlineStr">
        <is>
          <t xml:space="preserve">1.1.1.2.1.1.5.1.7</t>
        </is>
      </c>
      <c r="B948" s="18" t="inlineStr">
        <is>
          <t xml:space="preserve"/>
        </is>
      </c>
      <c r="C948" s="22" t="inlineStr">
        <is>
          <t xml:space="preserve">Светильник_ / марку и артикул указать в примечании</t>
        </is>
      </c>
      <c r="D948" s="7" t="inlineStr">
        <is>
          <t xml:space="preserve">Светильник светодиодный ES 96-056-20 EXSER ,1123х60, 4000K, 32 Вт,
световой поток 3050 Лм, IP20</t>
        </is>
      </c>
      <c r="E948" s="7" t="inlineStr">
        <is>
          <t xml:space="preserve"/>
        </is>
      </c>
      <c r="F948" s="7" t="inlineStr">
        <is>
          <t xml:space="preserve">ШТ</t>
        </is>
      </c>
      <c r="G948" s="7" t="inlineStr">
        <is>
          <t xml:space="preserve">1</t>
        </is>
      </c>
      <c r="H948" s="8" t="n">
        <v>36</v>
      </c>
      <c r="I948" s="20" t="n" hidden="false">
        <v>4300</v>
      </c>
      <c r="J948" s="19" t="n" hidden="false">
        <v/>
      </c>
      <c r="K948" s="19" t="n" hidden="false">
        <f>I948+J948</f>
        <v>4300</v>
      </c>
      <c r="L948" s="19" t="n" hidden="false">
        <f>ROUND(H948*I948,2)</f>
        <v>154800</v>
      </c>
      <c r="M948" s="19" t="n" hidden="false">
        <v/>
      </c>
      <c r="N948" s="19" t="n" hidden="false">
        <f>L948+M948</f>
        <v>154800</v>
      </c>
    </row>
    <row r="949" customFormat="false" hidden="false" outlineLevel="0" collapsed="false">
      <c r="A949" s="18" t="inlineStr">
        <is>
          <t xml:space="preserve">1.1.1.2.1.1.5.1.8</t>
        </is>
      </c>
      <c r="B949" s="18" t="inlineStr">
        <is>
          <t xml:space="preserve"/>
        </is>
      </c>
      <c r="C949" s="22" t="inlineStr">
        <is>
          <t xml:space="preserve">Светильник_ / марку и артикул указать в примечании</t>
        </is>
      </c>
      <c r="D949" s="7" t="inlineStr">
        <is>
          <t xml:space="preserve">Светильник светодиодный, настенный, DOMO LED 11W 840 SL, 11 Вт, 4000К,
световой поток 1450 Лм, IP65</t>
        </is>
      </c>
      <c r="E949" s="7" t="inlineStr">
        <is>
          <t xml:space="preserve"/>
        </is>
      </c>
      <c r="F949" s="7" t="inlineStr">
        <is>
          <t xml:space="preserve">ШТ</t>
        </is>
      </c>
      <c r="G949" s="7" t="inlineStr">
        <is>
          <t xml:space="preserve">1</t>
        </is>
      </c>
      <c r="H949" s="8" t="n">
        <v>9</v>
      </c>
      <c r="I949" s="20" t="n" hidden="false">
        <v>10806</v>
      </c>
      <c r="J949" s="19" t="n" hidden="false">
        <v/>
      </c>
      <c r="K949" s="19" t="n" hidden="false">
        <f>I949+J949</f>
        <v>10806</v>
      </c>
      <c r="L949" s="19" t="n" hidden="false">
        <f>ROUND(H949*I949,2)</f>
        <v>97254</v>
      </c>
      <c r="M949" s="19" t="n" hidden="false">
        <v/>
      </c>
      <c r="N949" s="19" t="n" hidden="false">
        <f>L949+M949</f>
        <v>97254</v>
      </c>
    </row>
    <row r="950" customFormat="false" hidden="false" outlineLevel="0" collapsed="false">
      <c r="A950" s="18" t="inlineStr">
        <is>
          <t xml:space="preserve">1.1.1.2.1.1.5.1.9</t>
        </is>
      </c>
      <c r="B950" s="18" t="inlineStr">
        <is>
          <t xml:space="preserve"/>
        </is>
      </c>
      <c r="C950" s="22" t="inlineStr">
        <is>
          <t xml:space="preserve">Светильник_ / марку и артикул указать в примечании</t>
        </is>
      </c>
      <c r="D950" s="7" t="inlineStr">
        <is>
          <t xml:space="preserve">Светильник потолочный/накладной светодиодный ES 96-058-20 EXSER
1250х60, 4000K, 28 Вт, световой поток 3250 Лм, IP20</t>
        </is>
      </c>
      <c r="E950" s="7" t="inlineStr">
        <is>
          <t xml:space="preserve"/>
        </is>
      </c>
      <c r="F950" s="7" t="inlineStr">
        <is>
          <t xml:space="preserve">ШТ</t>
        </is>
      </c>
      <c r="G950" s="7" t="inlineStr">
        <is>
          <t xml:space="preserve">1</t>
        </is>
      </c>
      <c r="H950" s="8" t="n">
        <v>29</v>
      </c>
      <c r="I950" s="20" t="n" hidden="false">
        <v>3380</v>
      </c>
      <c r="J950" s="19" t="n" hidden="false">
        <v/>
      </c>
      <c r="K950" s="19" t="n" hidden="false">
        <f>I950+J950</f>
        <v>3380</v>
      </c>
      <c r="L950" s="19" t="n" hidden="false">
        <f>ROUND(H950*I950,2)</f>
        <v>98020</v>
      </c>
      <c r="M950" s="19" t="n" hidden="false">
        <v/>
      </c>
      <c r="N950" s="19" t="n" hidden="false">
        <f>L950+M950</f>
        <v>98020</v>
      </c>
    </row>
    <row r="951" customFormat="false" hidden="false" outlineLevel="0" collapsed="false">
      <c r="A951" s="18" t="inlineStr">
        <is>
          <t xml:space="preserve">1.1.1.2.1.1.5.2</t>
        </is>
      </c>
      <c r="B951" s="18" t="inlineStr">
        <is>
          <t xml:space="preserve"/>
        </is>
      </c>
      <c r="C951" s="18" t="inlineStr">
        <is>
          <t xml:space="preserve">Монтаж светильника / встраиваемый в Армстронг, Грильято</t>
        </is>
      </c>
      <c r="D951" s="7" t="inlineStr">
        <is>
          <t xml:space="preserve"/>
        </is>
      </c>
      <c r="E951" s="7" t="inlineStr">
        <is>
          <t xml:space="preserve">Выгружается из БО по объектам BIM-КЦ</t>
        </is>
      </c>
      <c r="F951" s="7" t="inlineStr">
        <is>
          <t xml:space="preserve">ШТ</t>
        </is>
      </c>
      <c r="G951" s="7" t="inlineStr">
        <is>
          <t xml:space="preserve">1</t>
        </is>
      </c>
      <c r="H951" s="8" t="n">
        <v>44</v>
      </c>
      <c r="I951" s="19" t="n" hidden="false">
        <f>ROUND((L952+L953+L954)/H951,2)</f>
        <v>9205.11</v>
      </c>
      <c r="J951" s="20" t="n" hidden="false">
        <v>3200</v>
      </c>
      <c r="K951" s="19" t="n" hidden="false">
        <f>I951+J951</f>
        <v>12405.11</v>
      </c>
      <c r="L951" s="19" t="n" hidden="false">
        <f>ROUND(H951*I951,2)</f>
        <v>405024.84</v>
      </c>
      <c r="M951" s="19" t="n" hidden="false">
        <f>ROUND(H951*J951,2)</f>
        <v>140800</v>
      </c>
      <c r="N951" s="19" t="n" hidden="false">
        <f>L951+M951</f>
        <v>545824.84</v>
      </c>
    </row>
    <row r="952" customFormat="false" hidden="false" outlineLevel="0" collapsed="false">
      <c r="A952" s="18" t="inlineStr">
        <is>
          <t xml:space="preserve">1.1.1.2.1.1.5.2.1</t>
        </is>
      </c>
      <c r="B952" s="18" t="inlineStr">
        <is>
          <t xml:space="preserve"/>
        </is>
      </c>
      <c r="C952" s="22" t="inlineStr">
        <is>
          <t xml:space="preserve">Светильник_ / марку и артикул указать в примечании</t>
        </is>
      </c>
      <c r="D952" s="7" t="inlineStr">
        <is>
          <t xml:space="preserve">Светильник светодиодный CSVT AVRORA, 595х595, 4000K, 32 Вт, световой поток 3700 Лм, IP20</t>
        </is>
      </c>
      <c r="E952" s="7" t="inlineStr">
        <is>
          <t xml:space="preserve"/>
        </is>
      </c>
      <c r="F952" s="7" t="inlineStr">
        <is>
          <t xml:space="preserve">ШТ</t>
        </is>
      </c>
      <c r="G952" s="7" t="inlineStr">
        <is>
          <t xml:space="preserve">1</t>
        </is>
      </c>
      <c r="H952" s="8" t="n">
        <v>8</v>
      </c>
      <c r="I952" s="20" t="n" hidden="false">
        <v>2467</v>
      </c>
      <c r="J952" s="19" t="n" hidden="false">
        <v/>
      </c>
      <c r="K952" s="19" t="n" hidden="false">
        <f>I952+J952</f>
        <v>2467</v>
      </c>
      <c r="L952" s="19" t="n" hidden="false">
        <f>ROUND(H952*I952,2)</f>
        <v>19736</v>
      </c>
      <c r="M952" s="19" t="n" hidden="false">
        <v/>
      </c>
      <c r="N952" s="19" t="n" hidden="false">
        <f>L952+M952</f>
        <v>19736</v>
      </c>
    </row>
    <row r="953" customFormat="false" hidden="false" outlineLevel="0" collapsed="false">
      <c r="A953" s="18" t="inlineStr">
        <is>
          <t xml:space="preserve">1.1.1.2.1.1.5.2.2</t>
        </is>
      </c>
      <c r="B953" s="18" t="inlineStr">
        <is>
          <t xml:space="preserve"/>
        </is>
      </c>
      <c r="C953" s="22" t="inlineStr">
        <is>
          <t xml:space="preserve">Светильник_ / марку и артикул указать в примечании</t>
        </is>
      </c>
      <c r="D953" s="7" t="inlineStr">
        <is>
          <t xml:space="preserve">Светильник встраиваемый/накладной светодиодный OPTIMA.OPL ECO LED
1200х600, 4000K, 76 Вт, световой поток 6000 Лм, IP20</t>
        </is>
      </c>
      <c r="E953" s="7" t="inlineStr">
        <is>
          <t xml:space="preserve"/>
        </is>
      </c>
      <c r="F953" s="7" t="inlineStr">
        <is>
          <t xml:space="preserve">ШТ</t>
        </is>
      </c>
      <c r="G953" s="7" t="inlineStr">
        <is>
          <t xml:space="preserve">1</t>
        </is>
      </c>
      <c r="H953" s="8" t="n">
        <v>36</v>
      </c>
      <c r="I953" s="20" t="n" hidden="false">
        <v>10603</v>
      </c>
      <c r="J953" s="19" t="n" hidden="false">
        <v/>
      </c>
      <c r="K953" s="19" t="n" hidden="false">
        <f>I953+J953</f>
        <v>10603</v>
      </c>
      <c r="L953" s="19" t="n" hidden="false">
        <f>ROUND(H953*I953,2)</f>
        <v>381708</v>
      </c>
      <c r="M953" s="19" t="n" hidden="false">
        <v/>
      </c>
      <c r="N953" s="19" t="n" hidden="false">
        <f>L953+M953</f>
        <v>381708</v>
      </c>
    </row>
    <row r="954" customFormat="false" hidden="false" outlineLevel="0" collapsed="false">
      <c r="A954" s="18" t="inlineStr">
        <is>
          <t xml:space="preserve">1.1.1.2.1.1.5.2.3</t>
        </is>
      </c>
      <c r="B954" s="18" t="inlineStr">
        <is>
          <t xml:space="preserve"/>
        </is>
      </c>
      <c r="C954" s="22" t="inlineStr">
        <is>
          <t xml:space="preserve">Драйвер на 6 светильников Грильято</t>
        </is>
      </c>
      <c r="D954" s="7" t="inlineStr">
        <is>
          <t xml:space="preserve"/>
        </is>
      </c>
      <c r="E954" s="7" t="inlineStr">
        <is>
          <t xml:space="preserve"/>
        </is>
      </c>
      <c r="F954" s="7" t="inlineStr">
        <is>
          <t xml:space="preserve">ШТ</t>
        </is>
      </c>
      <c r="G954" s="7" t="inlineStr">
        <is>
          <t xml:space="preserve">1</t>
        </is>
      </c>
      <c r="H954" s="8" t="n">
        <v>8</v>
      </c>
      <c r="I954" s="23" t="n" hidden="false">
        <v>447.6</v>
      </c>
      <c r="J954" s="19" t="n" hidden="false">
        <v/>
      </c>
      <c r="K954" s="19" t="n" hidden="false">
        <f>I954+J954</f>
        <v>447.6</v>
      </c>
      <c r="L954" s="19" t="n" hidden="false">
        <f>ROUND(H954*I954,2)</f>
        <v>3580.8</v>
      </c>
      <c r="M954" s="19" t="n" hidden="false">
        <v/>
      </c>
      <c r="N954" s="19" t="n" hidden="false">
        <f>L954+M954</f>
        <v>3580.8</v>
      </c>
    </row>
    <row r="955" customFormat="false" hidden="false" outlineLevel="0" collapsed="false">
      <c r="A955" s="14" t="inlineStr">
        <is>
          <t xml:space="preserve">1.1.1.2.1.1.6</t>
        </is>
      </c>
      <c r="B955" s="14" t="inlineStr">
        <is>
          <t xml:space="preserve"/>
        </is>
      </c>
      <c r="C955" s="14" t="inlineStr">
        <is>
          <t xml:space="preserve">Штробление и бурение</t>
        </is>
      </c>
      <c r="D955" s="6" t="inlineStr">
        <is>
          <t xml:space="preserve"/>
        </is>
      </c>
      <c r="E955" s="6" t="inlineStr">
        <is>
          <t xml:space="preserve"/>
        </is>
      </c>
      <c r="F955" s="6" t="inlineStr">
        <is>
          <t xml:space="preserve"/>
        </is>
      </c>
      <c r="G955" s="6" t="inlineStr">
        <is>
          <t xml:space="preserve"/>
        </is>
      </c>
      <c r="H955" s="15" t="n">
        <v/>
      </c>
      <c r="I955" s="16" t="n" hidden="false">
        <v/>
      </c>
      <c r="J955" s="16" t="n" hidden="false">
        <v/>
      </c>
      <c r="K955" s="16" t="n" hidden="false">
        <v/>
      </c>
      <c r="L955" s="16" t="n" hidden="false">
        <f>L956+L957+L958</f>
        <v>0</v>
      </c>
      <c r="M955" s="16" t="n" hidden="false">
        <f>M956+M957+M958</f>
        <v>191390</v>
      </c>
      <c r="N955" s="16" t="n" hidden="false">
        <f>N956+N957+N958</f>
        <v>191390</v>
      </c>
    </row>
    <row r="956" customFormat="false" hidden="false" outlineLevel="0" collapsed="false">
      <c r="A956" s="18" t="inlineStr">
        <is>
          <t xml:space="preserve">1.1.1.2.1.1.6.1</t>
        </is>
      </c>
      <c r="B956" s="18" t="inlineStr">
        <is>
          <t xml:space="preserve"/>
        </is>
      </c>
      <c r="C956" s="18" t="inlineStr">
        <is>
          <t xml:space="preserve">Устройство глухих отверстий в стенах / ЖБИ / диаметром от 51 мм до 100 мм</t>
        </is>
      </c>
      <c r="D956" s="7" t="inlineStr">
        <is>
          <t xml:space="preserve">Коронение подрозетников</t>
        </is>
      </c>
      <c r="E956" s="7" t="inlineStr">
        <is>
          <t xml:space="preserve"/>
        </is>
      </c>
      <c r="F956" s="7" t="inlineStr">
        <is>
          <t xml:space="preserve">ШТ</t>
        </is>
      </c>
      <c r="G956" s="7" t="inlineStr">
        <is>
          <t xml:space="preserve">1</t>
        </is>
      </c>
      <c r="H956" s="8" t="n">
        <v>94</v>
      </c>
      <c r="I956" s="19" t="n" hidden="false">
        <v/>
      </c>
      <c r="J956" s="20" t="n" hidden="false">
        <v>435</v>
      </c>
      <c r="K956" s="19" t="n" hidden="false">
        <f>I956+J956</f>
        <v>435</v>
      </c>
      <c r="L956" s="19" t="n" hidden="false">
        <v/>
      </c>
      <c r="M956" s="19" t="n" hidden="false">
        <f>ROUND(H956*J956,2)</f>
        <v>40890</v>
      </c>
      <c r="N956" s="19" t="n" hidden="false">
        <f>L956+M956</f>
        <v>40890</v>
      </c>
    </row>
    <row r="957" customFormat="false" hidden="false" outlineLevel="0" collapsed="false">
      <c r="A957" s="18" t="inlineStr">
        <is>
          <t xml:space="preserve">1.1.1.2.1.1.6.2</t>
        </is>
      </c>
      <c r="B957" s="18" t="inlineStr">
        <is>
          <t xml:space="preserve"/>
        </is>
      </c>
      <c r="C957" s="18" t="inlineStr">
        <is>
          <t xml:space="preserve">Устройство штроб для монтажа кабеля, труб / ЖБИ</t>
        </is>
      </c>
      <c r="D957" s="7" t="inlineStr">
        <is>
          <t xml:space="preserve"/>
        </is>
      </c>
      <c r="E957" s="7" t="inlineStr">
        <is>
          <t xml:space="preserve"/>
        </is>
      </c>
      <c r="F957" s="7" t="inlineStr">
        <is>
          <t xml:space="preserve">ПОГ М</t>
        </is>
      </c>
      <c r="G957" s="7" t="inlineStr">
        <is>
          <t xml:space="preserve">1</t>
        </is>
      </c>
      <c r="H957" s="8" t="n">
        <v>100</v>
      </c>
      <c r="I957" s="19" t="n" hidden="false">
        <v/>
      </c>
      <c r="J957" s="20" t="n" hidden="false">
        <v>915</v>
      </c>
      <c r="K957" s="19" t="n" hidden="false">
        <f>I957+J957</f>
        <v>915</v>
      </c>
      <c r="L957" s="19" t="n" hidden="false">
        <v/>
      </c>
      <c r="M957" s="19" t="n" hidden="false">
        <f>ROUND(H957*J957,2)</f>
        <v>91500</v>
      </c>
      <c r="N957" s="19" t="n" hidden="false">
        <f>L957+M957</f>
        <v>91500</v>
      </c>
    </row>
    <row r="958" customFormat="false" hidden="false" outlineLevel="0" collapsed="false">
      <c r="A958" s="18" t="inlineStr">
        <is>
          <t xml:space="preserve">1.1.1.2.1.1.6.3</t>
        </is>
      </c>
      <c r="B958" s="18" t="inlineStr">
        <is>
          <t xml:space="preserve"/>
        </is>
      </c>
      <c r="C958" s="18" t="inlineStr">
        <is>
          <t xml:space="preserve">Устройство штроб для монтажа кабеля, труб / ПГП, газобетон, акотек</t>
        </is>
      </c>
      <c r="D958" s="7" t="inlineStr">
        <is>
          <t xml:space="preserve"/>
        </is>
      </c>
      <c r="E958" s="7" t="inlineStr">
        <is>
          <t xml:space="preserve"/>
        </is>
      </c>
      <c r="F958" s="7" t="inlineStr">
        <is>
          <t xml:space="preserve">ПОГ М</t>
        </is>
      </c>
      <c r="G958" s="7" t="inlineStr">
        <is>
          <t xml:space="preserve">1</t>
        </is>
      </c>
      <c r="H958" s="8" t="n">
        <v>100</v>
      </c>
      <c r="I958" s="19" t="n" hidden="false">
        <v/>
      </c>
      <c r="J958" s="20" t="n" hidden="false">
        <v>590</v>
      </c>
      <c r="K958" s="19" t="n" hidden="false">
        <f>I958+J958</f>
        <v>590</v>
      </c>
      <c r="L958" s="19" t="n" hidden="false">
        <v/>
      </c>
      <c r="M958" s="19" t="n" hidden="false">
        <f>ROUND(H958*J958,2)</f>
        <v>59000</v>
      </c>
      <c r="N958" s="19" t="n" hidden="false">
        <f>L958+M958</f>
        <v>59000</v>
      </c>
    </row>
    <row r="959" customFormat="false" hidden="false" outlineLevel="0" collapsed="false">
      <c r="A959" s="14" t="inlineStr">
        <is>
          <t xml:space="preserve">1.1.1.2.1.2</t>
        </is>
      </c>
      <c r="B959" s="14" t="inlineStr">
        <is>
          <t xml:space="preserve"/>
        </is>
      </c>
      <c r="C959" s="14" t="inlineStr">
        <is>
          <t xml:space="preserve">Пуско-наладочные работы</t>
        </is>
      </c>
      <c r="D959" s="6" t="inlineStr">
        <is>
          <t xml:space="preserve"/>
        </is>
      </c>
      <c r="E959" s="6" t="inlineStr">
        <is>
          <t xml:space="preserve"/>
        </is>
      </c>
      <c r="F959" s="6" t="inlineStr">
        <is>
          <t xml:space="preserve"/>
        </is>
      </c>
      <c r="G959" s="6" t="inlineStr">
        <is>
          <t xml:space="preserve"/>
        </is>
      </c>
      <c r="H959" s="15" t="n">
        <v/>
      </c>
      <c r="I959" s="16" t="n" hidden="false">
        <v/>
      </c>
      <c r="J959" s="16" t="n" hidden="false">
        <v/>
      </c>
      <c r="K959" s="16" t="n" hidden="false">
        <v/>
      </c>
      <c r="L959" s="16" t="n" hidden="false">
        <f>L960+L961</f>
        <v>0</v>
      </c>
      <c r="M959" s="16" t="n" hidden="false">
        <f>M960+M961</f>
        <v>213250.04</v>
      </c>
      <c r="N959" s="16" t="n" hidden="false">
        <f>N960+N961</f>
        <v>213250.04</v>
      </c>
    </row>
    <row r="960" customFormat="false" hidden="false" outlineLevel="0" collapsed="false">
      <c r="A960" s="18" t="inlineStr">
        <is>
          <t xml:space="preserve">1.1.1.2.1.2.1</t>
        </is>
      </c>
      <c r="B960" s="18" t="inlineStr">
        <is>
          <t xml:space="preserve"/>
        </is>
      </c>
      <c r="C960" s="18" t="inlineStr">
        <is>
          <t xml:space="preserve">Пуско-наладочные работы СКБ (СОШ, ДОУ) ЭОМ (от полного СМР, кроме раздела ВРУ)</t>
        </is>
      </c>
      <c r="D960" s="7" t="inlineStr">
        <is>
          <t xml:space="preserve"/>
        </is>
      </c>
      <c r="E960" s="7" t="inlineStr">
        <is>
          <t xml:space="preserve">Относится к школам, детским садам 5%.
База для расчета ПНР без раздела ВРУ.</t>
        </is>
      </c>
      <c r="F960" s="7" t="inlineStr">
        <is>
          <t xml:space="preserve">комплекс</t>
        </is>
      </c>
      <c r="G960" s="7" t="inlineStr">
        <is>
          <t xml:space="preserve">1</t>
        </is>
      </c>
      <c r="H960" s="8" t="n">
        <v>1</v>
      </c>
      <c r="I960" s="19" t="n" hidden="false">
        <v/>
      </c>
      <c r="J960" s="20" t="n" hidden="false">
        <v>106625.02</v>
      </c>
      <c r="K960" s="19" t="n" hidden="false">
        <f>I960+J960</f>
        <v>106625.02</v>
      </c>
      <c r="L960" s="19" t="n" hidden="false">
        <v/>
      </c>
      <c r="M960" s="19" t="n" hidden="false">
        <f>ROUND(H960*J960,2)</f>
        <v>106625.02</v>
      </c>
      <c r="N960" s="19" t="n" hidden="false">
        <f>L960+M960</f>
        <v>106625.02</v>
      </c>
    </row>
    <row r="961" customFormat="false" hidden="false" outlineLevel="0" collapsed="false">
      <c r="A961" s="18" t="inlineStr">
        <is>
          <t xml:space="preserve">1.1.1.2.1.2.2</t>
        </is>
      </c>
      <c r="B961" s="18" t="inlineStr">
        <is>
          <t xml:space="preserve"/>
        </is>
      </c>
      <c r="C961" s="18" t="inlineStr">
        <is>
          <t xml:space="preserve">Сдача систем в эксплуатирующую организацию СКБ (СОШ, ДОУ)</t>
        </is>
      </c>
      <c r="D961" s="7" t="inlineStr">
        <is>
          <t xml:space="preserve"/>
        </is>
      </c>
      <c r="E961"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961" s="7" t="inlineStr">
        <is>
          <t xml:space="preserve">комплекс</t>
        </is>
      </c>
      <c r="G961" s="7" t="inlineStr">
        <is>
          <t xml:space="preserve">1</t>
        </is>
      </c>
      <c r="H961" s="8" t="n">
        <v>1</v>
      </c>
      <c r="I961" s="19" t="n" hidden="false">
        <v/>
      </c>
      <c r="J961" s="20" t="n" hidden="false">
        <v>106625.02</v>
      </c>
      <c r="K961" s="19" t="n" hidden="false">
        <f>I961+J961</f>
        <v>106625.02</v>
      </c>
      <c r="L961" s="19" t="n" hidden="false">
        <v/>
      </c>
      <c r="M961" s="19" t="n" hidden="false">
        <f>ROUND(H961*J961,2)</f>
        <v>106625.02</v>
      </c>
      <c r="N961" s="19" t="n" hidden="false">
        <f>L961+M961</f>
        <v>106625.02</v>
      </c>
    </row>
    <row r="962" customFormat="false" hidden="false" outlineLevel="0" collapsed="false">
      <c r="A962" s="24" t="inlineStr">
        <is>
          <t xml:space="preserve"/>
        </is>
      </c>
      <c r="B962" s="24" t="inlineStr">
        <is>
          <t xml:space="preserve"/>
        </is>
      </c>
      <c r="C962" s="24" t="inlineStr">
        <is>
          <t xml:space="preserve">ВСЕГО затрат на выполнение полного комплекса работ</t>
        </is>
      </c>
      <c r="D962" s="25" t="inlineStr">
        <is>
          <t xml:space="preserve"/>
        </is>
      </c>
      <c r="E962" s="25" t="inlineStr">
        <is>
          <t xml:space="preserve"/>
        </is>
      </c>
      <c r="F962" s="25" t="inlineStr">
        <is>
          <t xml:space="preserve"/>
        </is>
      </c>
      <c r="G962" s="25" t="inlineStr">
        <is>
          <t xml:space="preserve"/>
        </is>
      </c>
      <c r="H962" s="26" t="n">
        <v/>
      </c>
      <c r="I962" s="27" t="n" hidden="false">
        <v/>
      </c>
      <c r="J962" s="27" t="n" hidden="false">
        <v/>
      </c>
      <c r="K962" s="27" t="n" hidden="false">
        <v/>
      </c>
      <c r="L962" s="27" t="n" hidden="false">
        <f>L790</f>
        <v>13017805.43</v>
      </c>
      <c r="M962" s="27" t="n" hidden="false">
        <f>M790</f>
        <v>21750915.04</v>
      </c>
      <c r="N962" s="27" t="n" hidden="false">
        <f>N790</f>
        <v>34768720.47</v>
      </c>
    </row>
    <row r="963" customFormat="false" hidden="false" customHeight="1" outlineLevel="0" collapsed="false" ht="26" height="26">
      <c r="A963" s="3" t="inlineStr">
        <is>
          <t xml:space="preserve">ЭГ</t>
        </is>
      </c>
    </row>
    <row r="964" customFormat="false" hidden="false" customHeight="1" outlineLevel="0" collapsed="false" ht="54" height="54">
      <c r="A964" s="37" t="inlineStr">
        <is>
          <t xml:space="preserve">по адресу: ул. Люблинская, корпус 34</t>
        </is>
      </c>
    </row>
    <row r="965" customFormat="false" hidden="false" customHeight="1" outlineLevel="0" collapsed="false" ht="24" height="24">
      <c r="A965" s="38"/>
      <c r="B965" s="39" t="inlineStr">
        <is>
          <t xml:space="preserve">-заполняемые ячейки!</t>
        </is>
      </c>
      <c r="C965" s="39"/>
    </row>
    <row r="966" customFormat="false" hidden="false" customHeight="1" outlineLevel="0" collapsed="false" ht="30" height="30">
      <c r="A966" s="6" t="inlineStr">
        <is>
          <t xml:space="preserve">№ п/п</t>
        </is>
      </c>
      <c r="B966" s="6" t="inlineStr">
        <is>
          <t xml:space="preserve">Код узла ИСР</t>
        </is>
      </c>
      <c r="C966" s="6" t="inlineStr">
        <is>
          <t xml:space="preserve">Наименование</t>
        </is>
      </c>
      <c r="D966" s="6" t="inlineStr">
        <is>
          <t xml:space="preserve">Комментарий по ИСР</t>
        </is>
      </c>
      <c r="E966" s="6" t="inlineStr">
        <is>
          <t xml:space="preserve">Комментарий для подрядчика</t>
        </is>
      </c>
      <c r="F966" s="6" t="inlineStr">
        <is>
          <t xml:space="preserve">Ед. изм.</t>
        </is>
      </c>
      <c r="G966" s="6" t="inlineStr">
        <is>
          <t xml:space="preserve">Коэф. расхода</t>
        </is>
      </c>
      <c r="H966" s="6" t="inlineStr">
        <is>
          <t xml:space="preserve">Кол-во</t>
        </is>
      </c>
      <c r="I966" s="6" t="inlineStr">
        <is>
          <t xml:space="preserve">Цена за единицу, руб. (в т.ч. НДС 20%)</t>
        </is>
      </c>
      <c r="J966" s="6"/>
      <c r="K966" s="6"/>
      <c r="L966" s="6" t="inlineStr">
        <is>
          <t xml:space="preserve">Общая стоимость, руб. (в т.ч. НДС 20%)</t>
        </is>
      </c>
      <c r="M966" s="6"/>
      <c r="N966" s="6"/>
    </row>
    <row r="967" customFormat="false" hidden="false" customHeight="1" outlineLevel="0" collapsed="false" ht="40" height="40">
      <c r="A967" s="6" t="inlineStr">
        <is>
          <t xml:space="preserve">Итого</t>
        </is>
      </c>
      <c r="B967" s="6" t="inlineStr">
        <is>
          <t xml:space="preserve">Итого</t>
        </is>
      </c>
      <c r="C967" s="6" t="inlineStr">
        <is>
          <t xml:space="preserve">Итого</t>
        </is>
      </c>
      <c r="D967" s="6" t="inlineStr">
        <is>
          <t xml:space="preserve">Итого</t>
        </is>
      </c>
      <c r="E967" s="6" t="inlineStr">
        <is>
          <t xml:space="preserve">Итого</t>
        </is>
      </c>
      <c r="F967" s="6" t="inlineStr">
        <is>
          <t xml:space="preserve">Итого</t>
        </is>
      </c>
      <c r="G967" s="6" t="inlineStr">
        <is>
          <t xml:space="preserve">Итого</t>
        </is>
      </c>
      <c r="H967" s="6"/>
      <c r="I967" s="7" t="inlineStr">
        <is>
          <t xml:space="preserve">Материалы</t>
        </is>
      </c>
      <c r="J967" s="7" t="inlineStr">
        <is>
          <t xml:space="preserve">СМР</t>
        </is>
      </c>
      <c r="K967" s="7" t="inlineStr">
        <is>
          <t xml:space="preserve">Итого</t>
        </is>
      </c>
      <c r="L967" s="7" t="inlineStr">
        <is>
          <t xml:space="preserve">Материалы</t>
        </is>
      </c>
      <c r="M967" s="7" t="inlineStr">
        <is>
          <t xml:space="preserve">СМР</t>
        </is>
      </c>
      <c r="N967" s="7" t="inlineStr">
        <is>
          <t xml:space="preserve">Итого</t>
        </is>
      </c>
    </row>
    <row r="968" customFormat="false" hidden="false" outlineLevel="0" collapsed="false">
      <c r="A968" s="8" t="n">
        <v>1</v>
      </c>
      <c r="B968" s="8" t="n">
        <v>2</v>
      </c>
      <c r="C968" s="8" t="n">
        <v>3</v>
      </c>
      <c r="D968" s="8" t="n">
        <v>4</v>
      </c>
      <c r="E968" s="8" t="n">
        <v>5</v>
      </c>
      <c r="F968" s="8" t="n">
        <v>6</v>
      </c>
      <c r="G968" s="8" t="n">
        <v>7</v>
      </c>
      <c r="H968" s="8" t="n">
        <v>8</v>
      </c>
      <c r="I968" s="8" t="n">
        <v>9</v>
      </c>
      <c r="J968" s="8" t="n">
        <v>10</v>
      </c>
      <c r="K968" s="8" t="n">
        <v>11</v>
      </c>
      <c r="L968" s="8" t="n">
        <v>12</v>
      </c>
      <c r="M968" s="8" t="n">
        <v>13</v>
      </c>
      <c r="N968" s="8" t="n">
        <v>14</v>
      </c>
    </row>
    <row r="969" customFormat="false" hidden="false" outlineLevel="0" collapsed="false">
      <c r="A969" s="9" t="inlineStr">
        <is>
          <t xml:space="preserve">1</t>
        </is>
      </c>
      <c r="B969" s="9" t="inlineStr">
        <is>
          <t xml:space="preserve"/>
        </is>
      </c>
      <c r="C969" s="9" t="inlineStr">
        <is>
          <t xml:space="preserve">Объект ИДП без распределения на секции</t>
        </is>
      </c>
      <c r="D969" s="10" t="inlineStr">
        <is>
          <t xml:space="preserve"/>
        </is>
      </c>
      <c r="E969" s="10" t="inlineStr">
        <is>
          <t xml:space="preserve"/>
        </is>
      </c>
      <c r="F969" s="10" t="inlineStr">
        <is>
          <t xml:space="preserve"/>
        </is>
      </c>
      <c r="G969" s="10" t="inlineStr">
        <is>
          <t xml:space="preserve"/>
        </is>
      </c>
      <c r="H969" s="11" t="n">
        <v/>
      </c>
      <c r="I969" s="12" t="n" hidden="false">
        <v/>
      </c>
      <c r="J969" s="12" t="n" hidden="false">
        <v/>
      </c>
      <c r="K969" s="12" t="n" hidden="false">
        <v/>
      </c>
      <c r="L969" s="12" t="n" hidden="false">
        <f>L970</f>
        <v>2526642.22</v>
      </c>
      <c r="M969" s="12" t="n" hidden="false">
        <f>M970</f>
        <v>4684151.56</v>
      </c>
      <c r="N969" s="12" t="n" hidden="false">
        <f>N970</f>
        <v>7210793.78</v>
      </c>
    </row>
    <row r="970" customFormat="false" hidden="false" outlineLevel="0" collapsed="false">
      <c r="A970" s="14" t="inlineStr">
        <is>
          <t xml:space="preserve">1.1</t>
        </is>
      </c>
      <c r="B970" s="14" t="inlineStr">
        <is>
          <t xml:space="preserve">6</t>
        </is>
      </c>
      <c r="C970" s="14" t="inlineStr">
        <is>
          <t xml:space="preserve">Затраты на строительство</t>
        </is>
      </c>
      <c r="D970" s="6" t="inlineStr">
        <is>
          <t xml:space="preserve"/>
        </is>
      </c>
      <c r="E970" s="6" t="inlineStr">
        <is>
          <t xml:space="preserve"/>
        </is>
      </c>
      <c r="F970" s="6" t="inlineStr">
        <is>
          <t xml:space="preserve"/>
        </is>
      </c>
      <c r="G970" s="6" t="inlineStr">
        <is>
          <t xml:space="preserve"/>
        </is>
      </c>
      <c r="H970" s="15" t="n">
        <v/>
      </c>
      <c r="I970" s="16" t="n" hidden="false">
        <v/>
      </c>
      <c r="J970" s="16" t="n" hidden="false">
        <v/>
      </c>
      <c r="K970" s="16" t="n" hidden="false">
        <v/>
      </c>
      <c r="L970" s="16" t="n" hidden="false">
        <f>L971</f>
        <v>2526642.22</v>
      </c>
      <c r="M970" s="16" t="n" hidden="false">
        <f>M971</f>
        <v>4684151.56</v>
      </c>
      <c r="N970" s="16" t="n" hidden="false">
        <f>N971</f>
        <v>7210793.78</v>
      </c>
    </row>
    <row r="971" customFormat="false" hidden="false" outlineLevel="0" collapsed="false">
      <c r="A971" s="14" t="inlineStr">
        <is>
          <t xml:space="preserve">1.1.1</t>
        </is>
      </c>
      <c r="B971" s="14" t="inlineStr">
        <is>
          <t xml:space="preserve"/>
        </is>
      </c>
      <c r="C971" s="14" t="inlineStr">
        <is>
          <t xml:space="preserve">СМР корпуса без отделки</t>
        </is>
      </c>
      <c r="D971" s="6" t="inlineStr">
        <is>
          <t xml:space="preserve"/>
        </is>
      </c>
      <c r="E971" s="6" t="inlineStr">
        <is>
          <t xml:space="preserve"/>
        </is>
      </c>
      <c r="F971" s="6" t="inlineStr">
        <is>
          <t xml:space="preserve"/>
        </is>
      </c>
      <c r="G971" s="6" t="inlineStr">
        <is>
          <t xml:space="preserve"/>
        </is>
      </c>
      <c r="H971" s="15" t="n">
        <v/>
      </c>
      <c r="I971" s="16" t="n" hidden="false">
        <v/>
      </c>
      <c r="J971" s="16" t="n" hidden="false">
        <v/>
      </c>
      <c r="K971" s="16" t="n" hidden="false">
        <v/>
      </c>
      <c r="L971" s="16" t="n" hidden="false">
        <f>L972</f>
        <v>2526642.22</v>
      </c>
      <c r="M971" s="16" t="n" hidden="false">
        <f>M972</f>
        <v>4684151.56</v>
      </c>
      <c r="N971" s="16" t="n" hidden="false">
        <f>N972</f>
        <v>7210793.78</v>
      </c>
    </row>
    <row r="972" customFormat="false" hidden="false" outlineLevel="0" collapsed="false">
      <c r="A972" s="14" t="inlineStr">
        <is>
          <t xml:space="preserve">1.1.1.1</t>
        </is>
      </c>
      <c r="B972" s="14" t="inlineStr">
        <is>
          <t xml:space="preserve"/>
        </is>
      </c>
      <c r="C972" s="14" t="inlineStr">
        <is>
          <t xml:space="preserve">Инженерные системы</t>
        </is>
      </c>
      <c r="D972" s="6" t="inlineStr">
        <is>
          <t xml:space="preserve"/>
        </is>
      </c>
      <c r="E972" s="6" t="inlineStr">
        <is>
          <t xml:space="preserve"/>
        </is>
      </c>
      <c r="F972" s="6" t="inlineStr">
        <is>
          <t xml:space="preserve"/>
        </is>
      </c>
      <c r="G972" s="6" t="inlineStr">
        <is>
          <t xml:space="preserve"/>
        </is>
      </c>
      <c r="H972" s="15" t="n">
        <v/>
      </c>
      <c r="I972" s="16" t="n" hidden="false">
        <v/>
      </c>
      <c r="J972" s="16" t="n" hidden="false">
        <v/>
      </c>
      <c r="K972" s="16" t="n" hidden="false">
        <v/>
      </c>
      <c r="L972" s="16" t="n" hidden="false">
        <f>L973</f>
        <v>2526642.22</v>
      </c>
      <c r="M972" s="16" t="n" hidden="false">
        <f>M973</f>
        <v>4684151.56</v>
      </c>
      <c r="N972" s="16" t="n" hidden="false">
        <f>N973</f>
        <v>7210793.78</v>
      </c>
    </row>
    <row r="973" customFormat="false" hidden="false" outlineLevel="0" collapsed="false">
      <c r="A973" s="14" t="inlineStr">
        <is>
          <t xml:space="preserve">1.1.1.1.1</t>
        </is>
      </c>
      <c r="B973" s="14" t="inlineStr">
        <is>
          <t xml:space="preserve"/>
        </is>
      </c>
      <c r="C973" s="14" t="inlineStr">
        <is>
          <t xml:space="preserve">Электроснабжение</t>
        </is>
      </c>
      <c r="D973" s="6" t="inlineStr">
        <is>
          <t xml:space="preserve"/>
        </is>
      </c>
      <c r="E973" s="6" t="inlineStr">
        <is>
          <t xml:space="preserve"/>
        </is>
      </c>
      <c r="F973" s="6" t="inlineStr">
        <is>
          <t xml:space="preserve"/>
        </is>
      </c>
      <c r="G973" s="6" t="inlineStr">
        <is>
          <t xml:space="preserve"/>
        </is>
      </c>
      <c r="H973" s="15" t="n">
        <v/>
      </c>
      <c r="I973" s="16" t="n" hidden="false">
        <v/>
      </c>
      <c r="J973" s="16" t="n" hidden="false">
        <v/>
      </c>
      <c r="K973" s="16" t="n" hidden="false">
        <v/>
      </c>
      <c r="L973" s="16" t="n" hidden="false">
        <f>L974+L990</f>
        <v>2526642.22</v>
      </c>
      <c r="M973" s="16" t="n" hidden="false">
        <f>M974+M990</f>
        <v>4684151.56</v>
      </c>
      <c r="N973" s="16" t="n" hidden="false">
        <f>N974+N990</f>
        <v>7210793.78</v>
      </c>
    </row>
    <row r="974" customFormat="false" hidden="false" outlineLevel="0" collapsed="false">
      <c r="A974" s="14" t="inlineStr">
        <is>
          <t xml:space="preserve">1.1.1.1.1.1</t>
        </is>
      </c>
      <c r="B974" s="14" t="inlineStr">
        <is>
          <t xml:space="preserve"/>
        </is>
      </c>
      <c r="C974" s="14" t="inlineStr">
        <is>
          <t xml:space="preserve">Электромонтажные работы в нежилой части</t>
        </is>
      </c>
      <c r="D974" s="6" t="inlineStr">
        <is>
          <t xml:space="preserve"/>
        </is>
      </c>
      <c r="E974" s="6" t="inlineStr">
        <is>
          <t xml:space="preserve"/>
        </is>
      </c>
      <c r="F974" s="6" t="inlineStr">
        <is>
          <t xml:space="preserve"/>
        </is>
      </c>
      <c r="G974" s="6" t="inlineStr">
        <is>
          <t xml:space="preserve"/>
        </is>
      </c>
      <c r="H974" s="15" t="n">
        <v/>
      </c>
      <c r="I974" s="16" t="n" hidden="false">
        <v/>
      </c>
      <c r="J974" s="16" t="n" hidden="false">
        <v/>
      </c>
      <c r="K974" s="16" t="n" hidden="false">
        <v/>
      </c>
      <c r="L974" s="16" t="n" hidden="false">
        <f>L975+L981</f>
        <v>2526642.22</v>
      </c>
      <c r="M974" s="16" t="n" hidden="false">
        <f>M975+M981</f>
        <v>4649480</v>
      </c>
      <c r="N974" s="16" t="n" hidden="false">
        <f>N975+N981</f>
        <v>7176122.22</v>
      </c>
    </row>
    <row r="975" customFormat="false" hidden="false" outlineLevel="0" collapsed="false">
      <c r="A975" s="14" t="inlineStr">
        <is>
          <t xml:space="preserve">1.1.1.1.1.1.1</t>
        </is>
      </c>
      <c r="B975" s="14" t="inlineStr">
        <is>
          <t xml:space="preserve"/>
        </is>
      </c>
      <c r="C975" s="14" t="inlineStr">
        <is>
          <t xml:space="preserve">Прокладка кабеля</t>
        </is>
      </c>
      <c r="D975" s="6" t="inlineStr">
        <is>
          <t xml:space="preserve"/>
        </is>
      </c>
      <c r="E975" s="6" t="inlineStr">
        <is>
          <t xml:space="preserve"/>
        </is>
      </c>
      <c r="F975" s="6" t="inlineStr">
        <is>
          <t xml:space="preserve"/>
        </is>
      </c>
      <c r="G975" s="6" t="inlineStr">
        <is>
          <t xml:space="preserve"/>
        </is>
      </c>
      <c r="H975" s="15" t="n">
        <v/>
      </c>
      <c r="I975" s="16" t="n" hidden="false">
        <v/>
      </c>
      <c r="J975" s="16" t="n" hidden="false">
        <v/>
      </c>
      <c r="K975" s="16" t="n" hidden="false">
        <v/>
      </c>
      <c r="L975" s="16" t="n" hidden="false">
        <f>L976+L979</f>
        <v>544216</v>
      </c>
      <c r="M975" s="16" t="n" hidden="false">
        <f>M976+M979</f>
        <v>1016000</v>
      </c>
      <c r="N975" s="16" t="n" hidden="false">
        <f>N976+N979</f>
        <v>1560216</v>
      </c>
    </row>
    <row r="976" customFormat="false" hidden="false" outlineLevel="0" collapsed="false">
      <c r="A976" s="18" t="inlineStr">
        <is>
          <t xml:space="preserve">1.1.1.1.1.1.1.1</t>
        </is>
      </c>
      <c r="B976" s="18" t="inlineStr">
        <is>
          <t xml:space="preserve"/>
        </is>
      </c>
      <c r="C976" s="18" t="inlineStr">
        <is>
          <t xml:space="preserve">Прокладка кабеля, провода открыто / 1,5-6 мм</t>
        </is>
      </c>
      <c r="D976" s="7" t="inlineStr">
        <is>
          <t xml:space="preserve">Выгружается из БО по объектам BIM-КЦ</t>
        </is>
      </c>
      <c r="E976" s="7" t="inlineStr">
        <is>
          <t xml:space="preserve"/>
        </is>
      </c>
      <c r="F976" s="7" t="inlineStr">
        <is>
          <t xml:space="preserve">М</t>
        </is>
      </c>
      <c r="G976" s="7" t="inlineStr">
        <is>
          <t xml:space="preserve">1</t>
        </is>
      </c>
      <c r="H976" s="8" t="n">
        <v>1580</v>
      </c>
      <c r="I976" s="19" t="n" hidden="false">
        <f>ROUND((L977+L978)/H976,2)</f>
        <v>52.2</v>
      </c>
      <c r="J976" s="20" t="n" hidden="false">
        <v>200</v>
      </c>
      <c r="K976" s="19" t="n" hidden="false">
        <f>I976+J976</f>
        <v>252.2</v>
      </c>
      <c r="L976" s="19" t="n" hidden="false">
        <f>ROUND(H976*I976,2)</f>
        <v>82476</v>
      </c>
      <c r="M976" s="19" t="n" hidden="false">
        <f>ROUND(H976*J976,2)</f>
        <v>316000</v>
      </c>
      <c r="N976" s="19" t="n" hidden="false">
        <f>L976+M976</f>
        <v>398476</v>
      </c>
    </row>
    <row r="977" customFormat="false" hidden="false" outlineLevel="0" collapsed="false">
      <c r="A977" s="18" t="inlineStr">
        <is>
          <t xml:space="preserve">1.1.1.1.1.1.1.1.1</t>
        </is>
      </c>
      <c r="B977" s="18" t="inlineStr">
        <is>
          <t xml:space="preserve"/>
        </is>
      </c>
      <c r="C977" s="22" t="inlineStr">
        <is>
          <t xml:space="preserve">Кабель силовой ВВГнг(A)-LS 1х6мм2, цвет зелено-желтый, 660В</t>
        </is>
      </c>
      <c r="D977" s="7" t="inlineStr">
        <is>
          <t xml:space="preserve"/>
        </is>
      </c>
      <c r="E977" s="7" t="inlineStr">
        <is>
          <t xml:space="preserve"/>
        </is>
      </c>
      <c r="F977" s="7" t="inlineStr">
        <is>
          <t xml:space="preserve">М</t>
        </is>
      </c>
      <c r="G977" s="7" t="inlineStr">
        <is>
          <t xml:space="preserve">1</t>
        </is>
      </c>
      <c r="H977" s="8" t="n">
        <v>500</v>
      </c>
      <c r="I977" s="23" t="n" hidden="false">
        <v>62.72</v>
      </c>
      <c r="J977" s="19" t="n" hidden="false">
        <v/>
      </c>
      <c r="K977" s="19" t="n" hidden="false">
        <f>I977+J977</f>
        <v>62.72</v>
      </c>
      <c r="L977" s="19" t="n" hidden="false">
        <f>ROUND(H977*I977,2)</f>
        <v>31360</v>
      </c>
      <c r="M977" s="19" t="n" hidden="false">
        <v/>
      </c>
      <c r="N977" s="19" t="n" hidden="false">
        <f>L977+M977</f>
        <v>31360</v>
      </c>
    </row>
    <row r="978" customFormat="false" hidden="false" outlineLevel="0" collapsed="false">
      <c r="A978" s="18" t="inlineStr">
        <is>
          <t xml:space="preserve">1.1.1.1.1.1.1.1.2</t>
        </is>
      </c>
      <c r="B978" s="18" t="inlineStr">
        <is>
          <t xml:space="preserve"/>
        </is>
      </c>
      <c r="C978" s="22" t="inlineStr">
        <is>
          <t xml:space="preserve">Кабель силовой ВВГнг(A)-LS 1х4мм2, цвет зелено-желтый, 660В</t>
        </is>
      </c>
      <c r="D978" s="7" t="inlineStr">
        <is>
          <t xml:space="preserve"/>
        </is>
      </c>
      <c r="E978" s="7" t="inlineStr">
        <is>
          <t xml:space="preserve"/>
        </is>
      </c>
      <c r="F978" s="7" t="inlineStr">
        <is>
          <t xml:space="preserve">М</t>
        </is>
      </c>
      <c r="G978" s="7" t="inlineStr">
        <is>
          <t xml:space="preserve">1</t>
        </is>
      </c>
      <c r="H978" s="8" t="n">
        <v>1080</v>
      </c>
      <c r="I978" s="23" t="n" hidden="false">
        <v>47.33</v>
      </c>
      <c r="J978" s="19" t="n" hidden="false">
        <v/>
      </c>
      <c r="K978" s="19" t="n" hidden="false">
        <f>I978+J978</f>
        <v>47.33</v>
      </c>
      <c r="L978" s="19" t="n" hidden="false">
        <f>ROUND(H978*I978,2)</f>
        <v>51116.4</v>
      </c>
      <c r="M978" s="19" t="n" hidden="false">
        <v/>
      </c>
      <c r="N978" s="19" t="n" hidden="false">
        <f>L978+M978</f>
        <v>51116.4</v>
      </c>
    </row>
    <row r="979" customFormat="false" hidden="false" outlineLevel="0" collapsed="false">
      <c r="A979" s="18" t="inlineStr">
        <is>
          <t xml:space="preserve">1.1.1.1.1.1.1.2</t>
        </is>
      </c>
      <c r="B979" s="18" t="inlineStr">
        <is>
          <t xml:space="preserve"/>
        </is>
      </c>
      <c r="C979" s="18" t="inlineStr">
        <is>
          <t xml:space="preserve">Прокладка кабеля, провода открыто / 18-39 мм</t>
        </is>
      </c>
      <c r="D979" s="7" t="inlineStr">
        <is>
          <t xml:space="preserve">Выгружается из БО по объектам BIM-КЦ</t>
        </is>
      </c>
      <c r="E979" s="7" t="inlineStr">
        <is>
          <t xml:space="preserve"/>
        </is>
      </c>
      <c r="F979" s="7" t="inlineStr">
        <is>
          <t xml:space="preserve">М</t>
        </is>
      </c>
      <c r="G979" s="7" t="inlineStr">
        <is>
          <t xml:space="preserve">1</t>
        </is>
      </c>
      <c r="H979" s="8" t="n">
        <v>2000</v>
      </c>
      <c r="I979" s="19" t="n" hidden="false">
        <f>ROUND((L980)/H979,2)</f>
        <v>230.87</v>
      </c>
      <c r="J979" s="20" t="n" hidden="false">
        <v>350</v>
      </c>
      <c r="K979" s="19" t="n" hidden="false">
        <f>I979+J979</f>
        <v>580.87</v>
      </c>
      <c r="L979" s="19" t="n" hidden="false">
        <f>ROUND(H979*I979,2)</f>
        <v>461740</v>
      </c>
      <c r="M979" s="19" t="n" hidden="false">
        <f>ROUND(H979*J979,2)</f>
        <v>700000</v>
      </c>
      <c r="N979" s="19" t="n" hidden="false">
        <f>L979+M979</f>
        <v>1161740</v>
      </c>
    </row>
    <row r="980" customFormat="false" hidden="false" outlineLevel="0" collapsed="false">
      <c r="A980" s="18" t="inlineStr">
        <is>
          <t xml:space="preserve">1.1.1.1.1.1.1.2.1</t>
        </is>
      </c>
      <c r="B980" s="18" t="inlineStr">
        <is>
          <t xml:space="preserve"/>
        </is>
      </c>
      <c r="C980" s="22" t="inlineStr">
        <is>
          <t xml:space="preserve">Кабель силовой ВВГнг(A)-LSLTx 1х25мм2, цвет зелено-желтый, 660В</t>
        </is>
      </c>
      <c r="D980" s="7" t="inlineStr">
        <is>
          <t xml:space="preserve"/>
        </is>
      </c>
      <c r="E980" s="7" t="inlineStr">
        <is>
          <t xml:space="preserve"/>
        </is>
      </c>
      <c r="F980" s="7" t="inlineStr">
        <is>
          <t xml:space="preserve">М</t>
        </is>
      </c>
      <c r="G980" s="7" t="inlineStr">
        <is>
          <t xml:space="preserve">1</t>
        </is>
      </c>
      <c r="H980" s="8" t="n">
        <v>2000</v>
      </c>
      <c r="I980" s="23" t="n" hidden="false">
        <v>230.87</v>
      </c>
      <c r="J980" s="19" t="n" hidden="false">
        <v/>
      </c>
      <c r="K980" s="19" t="n" hidden="false">
        <f>I980+J980</f>
        <v>230.87</v>
      </c>
      <c r="L980" s="19" t="n" hidden="false">
        <f>ROUND(H980*I980,2)</f>
        <v>461740</v>
      </c>
      <c r="M980" s="19" t="n" hidden="false">
        <v/>
      </c>
      <c r="N980" s="19" t="n" hidden="false">
        <f>L980+M980</f>
        <v>461740</v>
      </c>
    </row>
    <row r="981" customFormat="false" hidden="false" outlineLevel="0" collapsed="false">
      <c r="A981" s="14" t="inlineStr">
        <is>
          <t xml:space="preserve">1.1.1.1.1.1.2</t>
        </is>
      </c>
      <c r="B981" s="14" t="inlineStr">
        <is>
          <t xml:space="preserve"/>
        </is>
      </c>
      <c r="C981" s="14" t="inlineStr">
        <is>
          <t xml:space="preserve">Уравнивание потенциалов, молниезащита, заземление</t>
        </is>
      </c>
      <c r="D981" s="6" t="inlineStr">
        <is>
          <t xml:space="preserve"/>
        </is>
      </c>
      <c r="E981" s="6" t="inlineStr">
        <is>
          <t xml:space="preserve"/>
        </is>
      </c>
      <c r="F981" s="6" t="inlineStr">
        <is>
          <t xml:space="preserve"/>
        </is>
      </c>
      <c r="G981" s="6" t="inlineStr">
        <is>
          <t xml:space="preserve"/>
        </is>
      </c>
      <c r="H981" s="15" t="n">
        <v/>
      </c>
      <c r="I981" s="16" t="n" hidden="false">
        <v/>
      </c>
      <c r="J981" s="16" t="n" hidden="false">
        <v/>
      </c>
      <c r="K981" s="16" t="n" hidden="false">
        <v/>
      </c>
      <c r="L981" s="16" t="n" hidden="false">
        <f>L982+L984</f>
        <v>1982426.22</v>
      </c>
      <c r="M981" s="16" t="n" hidden="false">
        <f>M982+M984</f>
        <v>3633480</v>
      </c>
      <c r="N981" s="16" t="n" hidden="false">
        <f>N982+N984</f>
        <v>5615906.22</v>
      </c>
    </row>
    <row r="982" customFormat="false" hidden="false" outlineLevel="0" collapsed="false">
      <c r="A982" s="18" t="inlineStr">
        <is>
          <t xml:space="preserve">1.1.1.1.1.1.2.1</t>
        </is>
      </c>
      <c r="B982" s="18" t="inlineStr">
        <is>
          <t xml:space="preserve"/>
        </is>
      </c>
      <c r="C982" s="18" t="inlineStr">
        <is>
          <t xml:space="preserve">Устройство молниезащитной сетки, заземления</t>
        </is>
      </c>
      <c r="D982" s="7" t="inlineStr">
        <is>
          <t xml:space="preserve"/>
        </is>
      </c>
      <c r="E982" s="7" t="inlineStr">
        <is>
          <t xml:space="preserve"/>
        </is>
      </c>
      <c r="F982" s="7" t="inlineStr">
        <is>
          <t xml:space="preserve">ПОГ М</t>
        </is>
      </c>
      <c r="G982" s="7" t="inlineStr">
        <is>
          <t xml:space="preserve">1</t>
        </is>
      </c>
      <c r="H982" s="8" t="n">
        <v>5000</v>
      </c>
      <c r="I982" s="19" t="n" hidden="false">
        <f>ROUND((L983)/H982,2)</f>
        <v>165</v>
      </c>
      <c r="J982" s="20" t="n" hidden="false">
        <v>480</v>
      </c>
      <c r="K982" s="19" t="n" hidden="false">
        <f>I982+J982</f>
        <v>645</v>
      </c>
      <c r="L982" s="19" t="n" hidden="false">
        <f>ROUND(H982*I982,2)</f>
        <v>825000</v>
      </c>
      <c r="M982" s="19" t="n" hidden="false">
        <f>ROUND(H982*J982,2)</f>
        <v>2400000</v>
      </c>
      <c r="N982" s="19" t="n" hidden="false">
        <f>L982+M982</f>
        <v>3225000</v>
      </c>
    </row>
    <row r="983" customFormat="false" hidden="false" outlineLevel="0" collapsed="false">
      <c r="A983" s="18" t="inlineStr">
        <is>
          <t xml:space="preserve">1.1.1.1.1.1.2.1.1</t>
        </is>
      </c>
      <c r="B983" s="18" t="inlineStr">
        <is>
          <t xml:space="preserve"/>
        </is>
      </c>
      <c r="C983" s="22" t="inlineStr">
        <is>
          <t xml:space="preserve">Пруток-катанка горячеоцинкованный_ / d 10 мм</t>
        </is>
      </c>
      <c r="D983" s="7" t="inlineStr">
        <is>
          <t xml:space="preserve"/>
        </is>
      </c>
      <c r="E983" s="7" t="inlineStr">
        <is>
          <t xml:space="preserve"/>
        </is>
      </c>
      <c r="F983" s="7" t="inlineStr">
        <is>
          <t xml:space="preserve">ПОГ М</t>
        </is>
      </c>
      <c r="G983" s="7" t="inlineStr">
        <is>
          <t xml:space="preserve">1</t>
        </is>
      </c>
      <c r="H983" s="8" t="n">
        <v>5000</v>
      </c>
      <c r="I983" s="20" t="n" hidden="false">
        <v>165</v>
      </c>
      <c r="J983" s="19" t="n" hidden="false">
        <v/>
      </c>
      <c r="K983" s="19" t="n" hidden="false">
        <f>I983+J983</f>
        <v>165</v>
      </c>
      <c r="L983" s="19" t="n" hidden="false">
        <f>ROUND(H983*I983,2)</f>
        <v>825000</v>
      </c>
      <c r="M983" s="19" t="n" hidden="false">
        <v/>
      </c>
      <c r="N983" s="19" t="n" hidden="false">
        <f>L983+M983</f>
        <v>825000</v>
      </c>
    </row>
    <row r="984" customFormat="false" hidden="false" outlineLevel="0" collapsed="false">
      <c r="A984" s="18" t="inlineStr">
        <is>
          <t xml:space="preserve">1.1.1.1.1.1.2.2</t>
        </is>
      </c>
      <c r="B984" s="18" t="inlineStr">
        <is>
          <t xml:space="preserve"/>
        </is>
      </c>
      <c r="C984" s="18" t="inlineStr">
        <is>
          <t xml:space="preserve">Устройство молниезащитной сетки, заземления</t>
        </is>
      </c>
      <c r="D984" s="7" t="inlineStr">
        <is>
          <t xml:space="preserve"/>
        </is>
      </c>
      <c r="E984" s="7" t="inlineStr">
        <is>
          <t xml:space="preserve"/>
        </is>
      </c>
      <c r="F984" s="7" t="inlineStr">
        <is>
          <t xml:space="preserve">ПОГ М</t>
        </is>
      </c>
      <c r="G984" s="7" t="inlineStr">
        <is>
          <t xml:space="preserve">1</t>
        </is>
      </c>
      <c r="H984" s="8" t="n">
        <v>3246</v>
      </c>
      <c r="I984" s="19" t="n" hidden="false">
        <f>ROUND((L985+L986+L987+L988+L989)/H984,2)</f>
        <v>356.57</v>
      </c>
      <c r="J984" s="20" t="n" hidden="false">
        <v>380</v>
      </c>
      <c r="K984" s="19" t="n" hidden="false">
        <f>I984+J984</f>
        <v>736.57</v>
      </c>
      <c r="L984" s="19" t="n" hidden="false">
        <f>ROUND(H984*I984,2)</f>
        <v>1157426.22</v>
      </c>
      <c r="M984" s="19" t="n" hidden="false">
        <f>ROUND(H984*J984,2)</f>
        <v>1233480</v>
      </c>
      <c r="N984" s="19" t="n" hidden="false">
        <f>L984+M984</f>
        <v>2390906.22</v>
      </c>
    </row>
    <row r="985" customFormat="false" hidden="false" outlineLevel="0" collapsed="false">
      <c r="A985" s="18" t="inlineStr">
        <is>
          <t xml:space="preserve">1.1.1.1.1.1.2.2.1</t>
        </is>
      </c>
      <c r="B985" s="18" t="inlineStr">
        <is>
          <t xml:space="preserve"/>
        </is>
      </c>
      <c r="C985" s="22" t="inlineStr">
        <is>
          <t xml:space="preserve">Полоса стальная_ / 40х4 мм</t>
        </is>
      </c>
      <c r="D985" s="7" t="inlineStr">
        <is>
          <t xml:space="preserve"/>
        </is>
      </c>
      <c r="E985" s="7" t="inlineStr">
        <is>
          <t xml:space="preserve"/>
        </is>
      </c>
      <c r="F985" s="7" t="inlineStr">
        <is>
          <t xml:space="preserve">ПОГ М</t>
        </is>
      </c>
      <c r="G985" s="7" t="inlineStr">
        <is>
          <t xml:space="preserve">1</t>
        </is>
      </c>
      <c r="H985" s="8" t="n">
        <v>1400</v>
      </c>
      <c r="I985" s="20" t="n" hidden="false">
        <v>310</v>
      </c>
      <c r="J985" s="19" t="n" hidden="false">
        <v/>
      </c>
      <c r="K985" s="19" t="n" hidden="false">
        <f>I985+J985</f>
        <v>310</v>
      </c>
      <c r="L985" s="19" t="n" hidden="false">
        <f>ROUND(H985*I985,2)</f>
        <v>434000</v>
      </c>
      <c r="M985" s="19" t="n" hidden="false">
        <v/>
      </c>
      <c r="N985" s="19" t="n" hidden="false">
        <f>L985+M985</f>
        <v>434000</v>
      </c>
    </row>
    <row r="986" customFormat="false" hidden="false" outlineLevel="0" collapsed="false">
      <c r="A986" s="18" t="inlineStr">
        <is>
          <t xml:space="preserve">1.1.1.1.1.1.2.2.2</t>
        </is>
      </c>
      <c r="B986" s="18" t="inlineStr">
        <is>
          <t xml:space="preserve"/>
        </is>
      </c>
      <c r="C986" s="22" t="inlineStr">
        <is>
          <t xml:space="preserve">Полоса стальная_ / 40х5 мм</t>
        </is>
      </c>
      <c r="D986" s="7" t="inlineStr">
        <is>
          <t xml:space="preserve"/>
        </is>
      </c>
      <c r="E986" s="7" t="inlineStr">
        <is>
          <t xml:space="preserve"/>
        </is>
      </c>
      <c r="F986" s="7" t="inlineStr">
        <is>
          <t xml:space="preserve">ПОГ М</t>
        </is>
      </c>
      <c r="G986" s="7" t="inlineStr">
        <is>
          <t xml:space="preserve">1</t>
        </is>
      </c>
      <c r="H986" s="8" t="n">
        <v>900</v>
      </c>
      <c r="I986" s="20" t="n" hidden="false">
        <v>375</v>
      </c>
      <c r="J986" s="19" t="n" hidden="false">
        <v/>
      </c>
      <c r="K986" s="19" t="n" hidden="false">
        <f>I986+J986</f>
        <v>375</v>
      </c>
      <c r="L986" s="19" t="n" hidden="false">
        <f>ROUND(H986*I986,2)</f>
        <v>337500</v>
      </c>
      <c r="M986" s="19" t="n" hidden="false">
        <v/>
      </c>
      <c r="N986" s="19" t="n" hidden="false">
        <f>L986+M986</f>
        <v>337500</v>
      </c>
    </row>
    <row r="987" customFormat="false" hidden="false" outlineLevel="0" collapsed="false">
      <c r="A987" s="18" t="inlineStr">
        <is>
          <t xml:space="preserve">1.1.1.1.1.1.2.2.3</t>
        </is>
      </c>
      <c r="B987" s="18" t="inlineStr">
        <is>
          <t xml:space="preserve"/>
        </is>
      </c>
      <c r="C987" s="22" t="inlineStr">
        <is>
          <t xml:space="preserve">Полоса стальная_ / 25х4 мм</t>
        </is>
      </c>
      <c r="D987" s="7" t="inlineStr">
        <is>
          <t xml:space="preserve"/>
        </is>
      </c>
      <c r="E987" s="7" t="inlineStr">
        <is>
          <t xml:space="preserve"/>
        </is>
      </c>
      <c r="F987" s="7" t="inlineStr">
        <is>
          <t xml:space="preserve">ПОГ М</t>
        </is>
      </c>
      <c r="G987" s="7" t="inlineStr">
        <is>
          <t xml:space="preserve">1</t>
        </is>
      </c>
      <c r="H987" s="8" t="n">
        <v>817</v>
      </c>
      <c r="I987" s="20" t="n" hidden="false">
        <v>185</v>
      </c>
      <c r="J987" s="19" t="n" hidden="false">
        <v/>
      </c>
      <c r="K987" s="19" t="n" hidden="false">
        <f>I987+J987</f>
        <v>185</v>
      </c>
      <c r="L987" s="19" t="n" hidden="false">
        <f>ROUND(H987*I987,2)</f>
        <v>151145</v>
      </c>
      <c r="M987" s="19" t="n" hidden="false">
        <v/>
      </c>
      <c r="N987" s="19" t="n" hidden="false">
        <f>L987+M987</f>
        <v>151145</v>
      </c>
    </row>
    <row r="988" customFormat="false" hidden="false" outlineLevel="0" collapsed="false">
      <c r="A988" s="18" t="inlineStr">
        <is>
          <t xml:space="preserve">1.1.1.1.1.1.2.2.4</t>
        </is>
      </c>
      <c r="B988" s="18" t="inlineStr">
        <is>
          <t xml:space="preserve"/>
        </is>
      </c>
      <c r="C988" s="22" t="inlineStr">
        <is>
          <t xml:space="preserve">Уголок стальной_ / 50х5 мм</t>
        </is>
      </c>
      <c r="D988" s="7" t="inlineStr">
        <is>
          <t xml:space="preserve"/>
        </is>
      </c>
      <c r="E988" s="7" t="inlineStr">
        <is>
          <t xml:space="preserve"/>
        </is>
      </c>
      <c r="F988" s="7" t="inlineStr">
        <is>
          <t xml:space="preserve">ПОГ М</t>
        </is>
      </c>
      <c r="G988" s="7" t="inlineStr">
        <is>
          <t xml:space="preserve">1</t>
        </is>
      </c>
      <c r="H988" s="8" t="n">
        <v>129</v>
      </c>
      <c r="I988" s="20" t="n" hidden="false">
        <v>720</v>
      </c>
      <c r="J988" s="19" t="n" hidden="false">
        <v/>
      </c>
      <c r="K988" s="19" t="n" hidden="false">
        <f>I988+J988</f>
        <v>720</v>
      </c>
      <c r="L988" s="19" t="n" hidden="false">
        <f>ROUND(H988*I988,2)</f>
        <v>92880</v>
      </c>
      <c r="M988" s="19" t="n" hidden="false">
        <v/>
      </c>
      <c r="N988" s="19" t="n" hidden="false">
        <f>L988+M988</f>
        <v>92880</v>
      </c>
    </row>
    <row r="989" customFormat="false" hidden="false" outlineLevel="0" collapsed="false">
      <c r="A989" s="18" t="inlineStr">
        <is>
          <t xml:space="preserve">1.1.1.1.1.1.2.2.5</t>
        </is>
      </c>
      <c r="B989" s="18" t="inlineStr">
        <is>
          <t xml:space="preserve"/>
        </is>
      </c>
      <c r="C989" s="22" t="inlineStr">
        <is>
          <t xml:space="preserve">Лента бандажная_ / 27х7</t>
        </is>
      </c>
      <c r="D989" s="7" t="inlineStr">
        <is>
          <t xml:space="preserve"/>
        </is>
      </c>
      <c r="E989" s="7" t="inlineStr">
        <is>
          <t xml:space="preserve">NA1001 43 шт= 43*20</t>
        </is>
      </c>
      <c r="F989" s="7" t="inlineStr">
        <is>
          <t xml:space="preserve">ПОГ М</t>
        </is>
      </c>
      <c r="G989" s="7" t="inlineStr">
        <is>
          <t xml:space="preserve">1</t>
        </is>
      </c>
      <c r="H989" s="8" t="n">
        <v>860</v>
      </c>
      <c r="I989" s="20" t="n" hidden="false">
        <v>165</v>
      </c>
      <c r="J989" s="19" t="n" hidden="false">
        <v/>
      </c>
      <c r="K989" s="19" t="n" hidden="false">
        <f>I989+J989</f>
        <v>165</v>
      </c>
      <c r="L989" s="19" t="n" hidden="false">
        <f>ROUND(H989*I989,2)</f>
        <v>141900</v>
      </c>
      <c r="M989" s="19" t="n" hidden="false">
        <v/>
      </c>
      <c r="N989" s="19" t="n" hidden="false">
        <f>L989+M989</f>
        <v>141900</v>
      </c>
    </row>
    <row r="990" customFormat="false" hidden="false" outlineLevel="0" collapsed="false">
      <c r="A990" s="14" t="inlineStr">
        <is>
          <t xml:space="preserve">1.1.1.1.1.2</t>
        </is>
      </c>
      <c r="B990" s="14" t="inlineStr">
        <is>
          <t xml:space="preserve"/>
        </is>
      </c>
      <c r="C990" s="14" t="inlineStr">
        <is>
          <t xml:space="preserve">Пуско-наладочные работы</t>
        </is>
      </c>
      <c r="D990" s="6" t="inlineStr">
        <is>
          <t xml:space="preserve"/>
        </is>
      </c>
      <c r="E990" s="6" t="inlineStr">
        <is>
          <t xml:space="preserve"/>
        </is>
      </c>
      <c r="F990" s="6" t="inlineStr">
        <is>
          <t xml:space="preserve"/>
        </is>
      </c>
      <c r="G990" s="6" t="inlineStr">
        <is>
          <t xml:space="preserve"/>
        </is>
      </c>
      <c r="H990" s="15" t="n">
        <v/>
      </c>
      <c r="I990" s="16" t="n" hidden="false">
        <v/>
      </c>
      <c r="J990" s="16" t="n" hidden="false">
        <v/>
      </c>
      <c r="K990" s="16" t="n" hidden="false">
        <v/>
      </c>
      <c r="L990" s="16" t="n" hidden="false">
        <f>L991+L992</f>
        <v>0</v>
      </c>
      <c r="M990" s="16" t="n" hidden="false">
        <f>M991+M992</f>
        <v>34671.56</v>
      </c>
      <c r="N990" s="16" t="n" hidden="false">
        <f>N991+N992</f>
        <v>34671.56</v>
      </c>
    </row>
    <row r="991" customFormat="false" hidden="false" outlineLevel="0" collapsed="false">
      <c r="A991" s="18" t="inlineStr">
        <is>
          <t xml:space="preserve">1.1.1.1.1.2.1</t>
        </is>
      </c>
      <c r="B991" s="18" t="inlineStr">
        <is>
          <t xml:space="preserve"/>
        </is>
      </c>
      <c r="C991" s="18" t="inlineStr">
        <is>
          <t xml:space="preserve">Пуско-наладочные работы СКБ (СОШ, ДОУ) ЭОМ (от полного СМР, кроме раздела ВРУ)</t>
        </is>
      </c>
      <c r="D991" s="7" t="inlineStr">
        <is>
          <t xml:space="preserve">Относится к школам, детским садам 5%.
База для расчета ПНР без раздела ВРУ.</t>
        </is>
      </c>
      <c r="E991" s="7" t="inlineStr">
        <is>
          <t xml:space="preserve"/>
        </is>
      </c>
      <c r="F991" s="7" t="inlineStr">
        <is>
          <t xml:space="preserve">комплекс</t>
        </is>
      </c>
      <c r="G991" s="7" t="inlineStr">
        <is>
          <t xml:space="preserve">1</t>
        </is>
      </c>
      <c r="H991" s="8" t="n">
        <v>1</v>
      </c>
      <c r="I991" s="19" t="n" hidden="false">
        <v/>
      </c>
      <c r="J991" s="20" t="n" hidden="false">
        <v>17335.78</v>
      </c>
      <c r="K991" s="19" t="n" hidden="false">
        <f>I991+J991</f>
        <v>17335.78</v>
      </c>
      <c r="L991" s="19" t="n" hidden="false">
        <v/>
      </c>
      <c r="M991" s="19" t="n" hidden="false">
        <f>ROUND(H991*J991,2)</f>
        <v>17335.78</v>
      </c>
      <c r="N991" s="19" t="n" hidden="false">
        <f>L991+M991</f>
        <v>17335.78</v>
      </c>
    </row>
    <row r="992" customFormat="false" hidden="false" outlineLevel="0" collapsed="false">
      <c r="A992" s="18" t="inlineStr">
        <is>
          <t xml:space="preserve">1.1.1.1.1.2.2</t>
        </is>
      </c>
      <c r="B992" s="18" t="inlineStr">
        <is>
          <t xml:space="preserve"/>
        </is>
      </c>
      <c r="C992" s="18" t="inlineStr">
        <is>
          <t xml:space="preserve">Сдача систем в эксплуатирующую организацию СКБ (СОШ, ДОУ)</t>
        </is>
      </c>
      <c r="D99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E992" s="7" t="inlineStr">
        <is>
          <t xml:space="preserve"/>
        </is>
      </c>
      <c r="F992" s="7" t="inlineStr">
        <is>
          <t xml:space="preserve">комплекс</t>
        </is>
      </c>
      <c r="G992" s="7" t="inlineStr">
        <is>
          <t xml:space="preserve">1</t>
        </is>
      </c>
      <c r="H992" s="8" t="n">
        <v>1</v>
      </c>
      <c r="I992" s="19" t="n" hidden="false">
        <v/>
      </c>
      <c r="J992" s="20" t="n" hidden="false">
        <v>17335.78</v>
      </c>
      <c r="K992" s="19" t="n" hidden="false">
        <f>I992+J992</f>
        <v>17335.78</v>
      </c>
      <c r="L992" s="19" t="n" hidden="false">
        <v/>
      </c>
      <c r="M992" s="19" t="n" hidden="false">
        <f>ROUND(H992*J992,2)</f>
        <v>17335.78</v>
      </c>
      <c r="N992" s="19" t="n" hidden="false">
        <f>L992+M992</f>
        <v>17335.78</v>
      </c>
    </row>
    <row r="993" customFormat="false" hidden="false" outlineLevel="0" collapsed="false">
      <c r="A993" s="24" t="inlineStr">
        <is>
          <t xml:space="preserve"/>
        </is>
      </c>
      <c r="B993" s="24" t="inlineStr">
        <is>
          <t xml:space="preserve"/>
        </is>
      </c>
      <c r="C993" s="24" t="inlineStr">
        <is>
          <t xml:space="preserve">ВСЕГО затрат на выполнение полного комплекса работ</t>
        </is>
      </c>
      <c r="D993" s="25" t="inlineStr">
        <is>
          <t xml:space="preserve"/>
        </is>
      </c>
      <c r="E993" s="25" t="inlineStr">
        <is>
          <t xml:space="preserve"/>
        </is>
      </c>
      <c r="F993" s="25" t="inlineStr">
        <is>
          <t xml:space="preserve"/>
        </is>
      </c>
      <c r="G993" s="25" t="inlineStr">
        <is>
          <t xml:space="preserve"/>
        </is>
      </c>
      <c r="H993" s="26" t="n">
        <v/>
      </c>
      <c r="I993" s="27" t="n" hidden="false">
        <v/>
      </c>
      <c r="J993" s="27" t="n" hidden="false">
        <v/>
      </c>
      <c r="K993" s="27" t="n" hidden="false">
        <v/>
      </c>
      <c r="L993" s="27" t="n" hidden="false">
        <f>L969</f>
        <v>2526642.22</v>
      </c>
      <c r="M993" s="27" t="n" hidden="false">
        <f>M969</f>
        <v>4684151.56</v>
      </c>
      <c r="N993" s="27" t="n" hidden="false">
        <f>N969</f>
        <v>7210793.78</v>
      </c>
    </row>
    <row r="994" customFormat="false" hidden="false" outlineLevel="0" collapsed="false"/>
    <row r="995" customFormat="false" hidden="false" customHeight="1" outlineLevel="0" collapsed="false" ht="22" height="22">
      <c r="A995" s="1"/>
      <c r="B995" s="35" t="inlineStr">
        <is>
          <t xml:space="preserve">Дополнительные параметры</t>
        </is>
      </c>
      <c r="C995" s="35" t="inlineStr">
        <is>
          <t xml:space="preserve"/>
        </is>
      </c>
      <c r="D995" s="35" t="inlineStr">
        <is>
          <t xml:space="preserve"/>
        </is>
      </c>
      <c r="E995" s="35" t="inlineStr">
        <is>
          <t xml:space="preserve"/>
        </is>
      </c>
      <c r="F995" s="35" t="inlineStr">
        <is>
          <t xml:space="preserve"/>
        </is>
      </c>
      <c r="G995" s="35" t="inlineStr">
        <is>
          <t xml:space="preserve"/>
        </is>
      </c>
      <c r="H995" s="35" t="inlineStr">
        <is>
          <t xml:space="preserve"/>
        </is>
      </c>
      <c r="I995" s="35" t="inlineStr">
        <is>
          <t xml:space="preserve"/>
        </is>
      </c>
      <c r="J995" s="35" t="inlineStr">
        <is>
          <t xml:space="preserve"/>
        </is>
      </c>
      <c r="K995" s="35" t="inlineStr">
        <is>
          <t xml:space="preserve"/>
        </is>
      </c>
    </row>
    <row r="996" customFormat="false" hidden="false" outlineLevel="0" collapsed="false"/>
    <row r="997" customFormat="false" hidden="false" customHeight="1" outlineLevel="0" collapsed="false" ht="16" height="16">
      <c r="A997" s="36" t="n">
        <v>1</v>
      </c>
      <c r="B997" s="18" t="inlineStr">
        <is>
          <t xml:space="preserve">Наличие авансирования</t>
        </is>
      </c>
      <c r="C997" s="18"/>
      <c r="D997" s="18" t="inlineStr">
        <is>
          <t xml:space="preserve">Да, под выполненные работы.</t>
        </is>
      </c>
      <c r="E997" s="18" t="inlineStr">
        <is>
          <t xml:space="preserve"/>
        </is>
      </c>
      <c r="F997" s="18" t="inlineStr">
        <is>
          <t xml:space="preserve"/>
        </is>
      </c>
      <c r="G997" s="18" t="inlineStr">
        <is>
          <t xml:space="preserve"/>
        </is>
      </c>
      <c r="H997" s="18" t="inlineStr">
        <is>
          <t xml:space="preserve"/>
        </is>
      </c>
      <c r="I997" s="18" t="inlineStr">
        <is>
          <t xml:space="preserve"/>
        </is>
      </c>
      <c r="J997" s="18" t="inlineStr">
        <is>
          <t xml:space="preserve"/>
        </is>
      </c>
    </row>
    <row r="998" customFormat="false" hidden="false" customHeight="1" outlineLevel="0" collapsed="false" ht="16" height="16">
      <c r="A998" s="36" t="n">
        <v>2</v>
      </c>
      <c r="B998" s="18" t="inlineStr">
        <is>
          <t xml:space="preserve">Готовность приступить к работе по уведомлению</t>
        </is>
      </c>
      <c r="C998" s="18"/>
      <c r="D998" s="18" t="inlineStr">
        <is>
          <t xml:space="preserve">Да</t>
        </is>
      </c>
      <c r="E998" s="18" t="inlineStr">
        <is>
          <t xml:space="preserve"/>
        </is>
      </c>
      <c r="F998" s="18" t="inlineStr">
        <is>
          <t xml:space="preserve"/>
        </is>
      </c>
      <c r="G998" s="18" t="inlineStr">
        <is>
          <t xml:space="preserve"/>
        </is>
      </c>
      <c r="H998" s="18" t="inlineStr">
        <is>
          <t xml:space="preserve"/>
        </is>
      </c>
      <c r="I998" s="18" t="inlineStr">
        <is>
          <t xml:space="preserve"/>
        </is>
      </c>
      <c r="J998" s="18" t="inlineStr">
        <is>
          <t xml:space="preserve"/>
        </is>
      </c>
    </row>
    <row r="999" customFormat="false" hidden="false" customHeight="1" outlineLevel="0" collapsed="false" ht="96" height="96">
      <c r="A999" s="36" t="n">
        <v>3</v>
      </c>
      <c r="B999" s="18" t="inlineStr">
        <is>
          <t xml:space="preserve">Срок исполнения предмета тендера</t>
        </is>
      </c>
      <c r="C999" s="18"/>
      <c r="D999" s="18" t="inlineStr">
        <is>
          <t xml:space="preserve">Блок №1 – 6 мес.
Блок №2 - 6 мес.
Блок №3 - 6 мес.
 Блок №4 - 8 мес.
Блок №5 - 8 мес.
ЭГ -  2 мес.</t>
        </is>
      </c>
      <c r="E999" s="18" t="inlineStr">
        <is>
          <t xml:space="preserve"/>
        </is>
      </c>
      <c r="F999" s="18" t="inlineStr">
        <is>
          <t xml:space="preserve"/>
        </is>
      </c>
      <c r="G999" s="18" t="inlineStr">
        <is>
          <t xml:space="preserve"/>
        </is>
      </c>
      <c r="H999" s="18" t="inlineStr">
        <is>
          <t xml:space="preserve"/>
        </is>
      </c>
      <c r="I999" s="18" t="inlineStr">
        <is>
          <t xml:space="preserve"/>
        </is>
      </c>
      <c r="J999" s="18" t="inlineStr">
        <is>
          <t xml:space="preserve"/>
        </is>
      </c>
    </row>
    <row r="1000" customFormat="false" hidden="false" customHeight="1" outlineLevel="0" collapsed="false" ht="16" height="16">
      <c r="A1000" s="36" t="n">
        <v>4</v>
      </c>
      <c r="B1000" s="18" t="inlineStr">
        <is>
          <t xml:space="preserve">Гарантийный срок 5 лет</t>
        </is>
      </c>
      <c r="C1000" s="18"/>
      <c r="D1000" s="18" t="inlineStr">
        <is>
          <t xml:space="preserve">Да</t>
        </is>
      </c>
      <c r="E1000" s="18" t="inlineStr">
        <is>
          <t xml:space="preserve"/>
        </is>
      </c>
      <c r="F1000" s="18" t="inlineStr">
        <is>
          <t xml:space="preserve"/>
        </is>
      </c>
      <c r="G1000" s="18" t="inlineStr">
        <is>
          <t xml:space="preserve"/>
        </is>
      </c>
      <c r="H1000" s="18" t="inlineStr">
        <is>
          <t xml:space="preserve"/>
        </is>
      </c>
      <c r="I1000" s="18" t="inlineStr">
        <is>
          <t xml:space="preserve"/>
        </is>
      </c>
      <c r="J1000" s="18" t="inlineStr">
        <is>
          <t xml:space="preserve"/>
        </is>
      </c>
    </row>
    <row r="1001" customFormat="false" hidden="false" customHeight="1" outlineLevel="0" collapsed="false" ht="16" height="16">
      <c r="A1001" s="36" t="n">
        <v>5</v>
      </c>
      <c r="B1001" s="18" t="inlineStr">
        <is>
          <t xml:space="preserve">Информация о посещении объекта (были/не были); вопросы по результатам посещения (да/нет)</t>
        </is>
      </c>
      <c r="C1001" s="18"/>
      <c r="D1001" s="18" t="inlineStr">
        <is>
          <t xml:space="preserve">Были</t>
        </is>
      </c>
      <c r="E1001" s="18" t="inlineStr">
        <is>
          <t xml:space="preserve"/>
        </is>
      </c>
      <c r="F1001" s="18" t="inlineStr">
        <is>
          <t xml:space="preserve"/>
        </is>
      </c>
      <c r="G1001" s="18" t="inlineStr">
        <is>
          <t xml:space="preserve"/>
        </is>
      </c>
      <c r="H1001" s="18" t="inlineStr">
        <is>
          <t xml:space="preserve"/>
        </is>
      </c>
      <c r="I1001" s="18" t="inlineStr">
        <is>
          <t xml:space="preserve"/>
        </is>
      </c>
      <c r="J1001" s="18" t="inlineStr">
        <is>
          <t xml:space="preserve"/>
        </is>
      </c>
    </row>
    <row r="1002" customFormat="false" hidden="false" customHeight="1" outlineLevel="0" collapsed="false" ht="16" height="16">
      <c r="A1002" s="36" t="n">
        <v>6</v>
      </c>
      <c r="B1002" s="18" t="inlineStr">
        <is>
          <t xml:space="preserve">Виды работ, планируемые к выполнению субподрядными организациями</t>
        </is>
      </c>
      <c r="C1002" s="18"/>
      <c r="D1002" s="18" t="inlineStr">
        <is>
          <t xml:space="preserve">-</t>
        </is>
      </c>
      <c r="E1002" s="18" t="inlineStr">
        <is>
          <t xml:space="preserve"/>
        </is>
      </c>
      <c r="F1002" s="18" t="inlineStr">
        <is>
          <t xml:space="preserve"/>
        </is>
      </c>
      <c r="G1002" s="18" t="inlineStr">
        <is>
          <t xml:space="preserve"/>
        </is>
      </c>
      <c r="H1002" s="18" t="inlineStr">
        <is>
          <t xml:space="preserve"/>
        </is>
      </c>
      <c r="I1002" s="18" t="inlineStr">
        <is>
          <t xml:space="preserve"/>
        </is>
      </c>
      <c r="J1002" s="18" t="inlineStr">
        <is>
          <t xml:space="preserve"/>
        </is>
      </c>
    </row>
    <row r="1003" customFormat="false" hidden="false" customHeight="1" outlineLevel="0" collapsed="false" ht="16" height="16">
      <c r="A1003" s="36" t="n">
        <v>7</v>
      </c>
      <c r="B1003" s="18" t="inlineStr">
        <is>
          <t xml:space="preserve">Готовность подписать договор в редакции Заказчика</t>
        </is>
      </c>
      <c r="C1003" s="18"/>
      <c r="D1003" s="18" t="inlineStr">
        <is>
          <t xml:space="preserve">Да</t>
        </is>
      </c>
      <c r="E1003" s="18" t="inlineStr">
        <is>
          <t xml:space="preserve"/>
        </is>
      </c>
      <c r="F1003" s="18" t="inlineStr">
        <is>
          <t xml:space="preserve"/>
        </is>
      </c>
      <c r="G1003" s="18" t="inlineStr">
        <is>
          <t xml:space="preserve"/>
        </is>
      </c>
      <c r="H1003" s="18" t="inlineStr">
        <is>
          <t xml:space="preserve"/>
        </is>
      </c>
      <c r="I1003" s="18" t="inlineStr">
        <is>
          <t xml:space="preserve"/>
        </is>
      </c>
      <c r="J1003" s="18" t="inlineStr">
        <is>
          <t xml:space="preserve"/>
        </is>
      </c>
    </row>
    <row r="1004" customFormat="false" hidden="false" customHeight="1" outlineLevel="0" collapsed="false" ht="16" height="16">
      <c r="A1004" s="36" t="n">
        <v>8</v>
      </c>
      <c r="B1004" s="18" t="inlineStr">
        <is>
          <t xml:space="preserve">Наличие СРО</t>
        </is>
      </c>
      <c r="C1004" s="18"/>
      <c r="D1004" s="18" t="inlineStr">
        <is>
          <t xml:space="preserve">Да, 90 млн. В случае победы, готовы увеличить до 2 уровня, до 500 млн.</t>
        </is>
      </c>
      <c r="E1004" s="18" t="inlineStr">
        <is>
          <t xml:space="preserve"/>
        </is>
      </c>
      <c r="F1004" s="18" t="inlineStr">
        <is>
          <t xml:space="preserve"/>
        </is>
      </c>
      <c r="G1004" s="18" t="inlineStr">
        <is>
          <t xml:space="preserve"/>
        </is>
      </c>
      <c r="H1004" s="18" t="inlineStr">
        <is>
          <t xml:space="preserve"/>
        </is>
      </c>
      <c r="I1004" s="18" t="inlineStr">
        <is>
          <t xml:space="preserve"/>
        </is>
      </c>
      <c r="J1004" s="18" t="inlineStr">
        <is>
          <t xml:space="preserve"/>
        </is>
      </c>
    </row>
    <row r="1005" customFormat="false" hidden="false" customHeight="1" outlineLevel="0" collapsed="false" ht="80" height="80">
      <c r="A1005" s="36" t="n">
        <v>9</v>
      </c>
      <c r="B1005" s="18" t="inlineStr">
        <is>
          <t xml:space="preserve">Опыт работы с ГК ПИК (при наличии текущих проектов- указать % реализации)</t>
        </is>
      </c>
      <c r="C1005" s="18"/>
      <c r="D1005" s="18" t="inlineStr">
        <is>
          <t xml:space="preserve">Восточное бутово корп. 42 – 80 %
Митинский лес корп. 2.1, паркинг – 90 %
Мичуринский парк ЭОМ и СС корп. 4.4 – 15 %
Юнино корп. 2 – 40 %
ТЦ Lakes – 85 %</t>
        </is>
      </c>
      <c r="E1005" s="18" t="inlineStr">
        <is>
          <t xml:space="preserve"/>
        </is>
      </c>
      <c r="F1005" s="18" t="inlineStr">
        <is>
          <t xml:space="preserve"/>
        </is>
      </c>
      <c r="G1005" s="18" t="inlineStr">
        <is>
          <t xml:space="preserve"/>
        </is>
      </c>
      <c r="H1005" s="18" t="inlineStr">
        <is>
          <t xml:space="preserve"/>
        </is>
      </c>
      <c r="I1005" s="18" t="inlineStr">
        <is>
          <t xml:space="preserve"/>
        </is>
      </c>
      <c r="J1005" s="18" t="inlineStr">
        <is>
          <t xml:space="preserve"/>
        </is>
      </c>
    </row>
    <row r="1006" customFormat="false" hidden="false" customHeight="1" outlineLevel="0" collapsed="false" ht="64" height="64">
      <c r="A1006" s="36" t="n">
        <v>10</v>
      </c>
      <c r="B1006" s="18" t="inlineStr">
        <is>
          <t xml:space="preserve">Опыт реализации подобных видов работ за последние 2-3 года (указать не более 5 ключевых объектов и их заказчиков)</t>
        </is>
      </c>
      <c r="C1006" s="18"/>
      <c r="D1006" s="18" t="inlineStr">
        <is>
          <t xml:space="preserve">Второй нагатинский ДОО 200 мест.
Одинцово корп. 2.6 ДОО к корп. 1.17.
ЖК Одинбург Школа 1000 мест.
Саларьево парк ДОО 220 мест.</t>
        </is>
      </c>
      <c r="E1006" s="18" t="inlineStr">
        <is>
          <t xml:space="preserve"/>
        </is>
      </c>
      <c r="F1006" s="18" t="inlineStr">
        <is>
          <t xml:space="preserve"/>
        </is>
      </c>
      <c r="G1006" s="18" t="inlineStr">
        <is>
          <t xml:space="preserve"/>
        </is>
      </c>
      <c r="H1006" s="18" t="inlineStr">
        <is>
          <t xml:space="preserve"/>
        </is>
      </c>
      <c r="I1006" s="18" t="inlineStr">
        <is>
          <t xml:space="preserve"/>
        </is>
      </c>
      <c r="J1006" s="18" t="inlineStr">
        <is>
          <t xml:space="preserve"/>
        </is>
      </c>
    </row>
    <row r="1007" customFormat="false" hidden="false" customHeight="1" outlineLevel="0" collapsed="false" ht="32" height="32">
      <c r="A1007" s="36" t="n">
        <v>11</v>
      </c>
      <c r="B1007" s="18" t="inlineStr">
        <is>
          <t xml:space="preserve">Численность работающих всего(кол-во); Численность, планируемая для выполнения предмета тендера(кол-во)</t>
        </is>
      </c>
      <c r="C1007" s="18"/>
      <c r="D1007" s="18" t="inlineStr">
        <is>
          <t xml:space="preserve">Всего численность работающих – 120.
Планируемая численность для выполнения тендера – 64.</t>
        </is>
      </c>
      <c r="E1007" s="18" t="inlineStr">
        <is>
          <t xml:space="preserve"/>
        </is>
      </c>
      <c r="F1007" s="18" t="inlineStr">
        <is>
          <t xml:space="preserve"/>
        </is>
      </c>
      <c r="G1007" s="18" t="inlineStr">
        <is>
          <t xml:space="preserve"/>
        </is>
      </c>
      <c r="H1007" s="18" t="inlineStr">
        <is>
          <t xml:space="preserve"/>
        </is>
      </c>
      <c r="I1007" s="18" t="inlineStr">
        <is>
          <t xml:space="preserve"/>
        </is>
      </c>
      <c r="J1007" s="18" t="inlineStr">
        <is>
          <t xml:space="preserve"/>
        </is>
      </c>
    </row>
    <row r="1008" customFormat="false" hidden="false" customHeight="1" outlineLevel="0" collapsed="false" ht="16" height="16">
      <c r="A1008" s="36" t="n">
        <v>12</v>
      </c>
      <c r="B1008" s="18" t="inlineStr">
        <is>
          <t xml:space="preserve">Дата регистрации компании</t>
        </is>
      </c>
      <c r="C1008" s="18"/>
      <c r="D1008" s="18" t="inlineStr">
        <is>
          <t xml:space="preserve">05.04.2023 г.</t>
        </is>
      </c>
      <c r="E1008" s="18" t="inlineStr">
        <is>
          <t xml:space="preserve"/>
        </is>
      </c>
      <c r="F1008" s="18" t="inlineStr">
        <is>
          <t xml:space="preserve"/>
        </is>
      </c>
      <c r="G1008" s="18" t="inlineStr">
        <is>
          <t xml:space="preserve"/>
        </is>
      </c>
      <c r="H1008" s="18" t="inlineStr">
        <is>
          <t xml:space="preserve"/>
        </is>
      </c>
      <c r="I1008" s="18" t="inlineStr">
        <is>
          <t xml:space="preserve"/>
        </is>
      </c>
      <c r="J1008" s="18" t="inlineStr">
        <is>
          <t xml:space="preserve"/>
        </is>
      </c>
    </row>
    <row r="1009" customFormat="false" hidden="false" customHeight="1" outlineLevel="0" collapsed="false" ht="48" height="48">
      <c r="A1009" s="36" t="n">
        <v>13</v>
      </c>
      <c r="B1009" s="18" t="inlineStr">
        <is>
          <t xml:space="preserve">Оборот за последние 3 года (указать оборот (выручку) по данным бухгалтерской отчетности за 2022/2023/2024 год)</t>
        </is>
      </c>
      <c r="C1009" s="18"/>
      <c r="D1009" s="18" t="inlineStr">
        <is>
          <t xml:space="preserve">2022 г. - 0
2023 г. – 11 млн.
2024 г. – 248 млн.</t>
        </is>
      </c>
      <c r="E1009" s="18" t="inlineStr">
        <is>
          <t xml:space="preserve"/>
        </is>
      </c>
      <c r="F1009" s="18" t="inlineStr">
        <is>
          <t xml:space="preserve"/>
        </is>
      </c>
      <c r="G1009" s="18" t="inlineStr">
        <is>
          <t xml:space="preserve"/>
        </is>
      </c>
      <c r="H1009" s="18" t="inlineStr">
        <is>
          <t xml:space="preserve"/>
        </is>
      </c>
      <c r="I1009" s="18" t="inlineStr">
        <is>
          <t xml:space="preserve"/>
        </is>
      </c>
      <c r="J1009" s="18" t="inlineStr">
        <is>
          <t xml:space="preserve"/>
        </is>
      </c>
    </row>
    <row r="1010" customFormat="false" hidden="false" customHeight="1" outlineLevel="0" collapsed="false" ht="16" height="16">
      <c r="A1010" s="36" t="n">
        <v>14</v>
      </c>
      <c r="B1010" s="18" t="inlineStr">
        <is>
          <t xml:space="preserve">Сайт компании</t>
        </is>
      </c>
      <c r="C1010" s="18"/>
      <c r="D1010" s="18" t="inlineStr">
        <is>
          <t xml:space="preserve">-</t>
        </is>
      </c>
      <c r="E1010" s="18" t="inlineStr">
        <is>
          <t xml:space="preserve"/>
        </is>
      </c>
      <c r="F1010" s="18" t="inlineStr">
        <is>
          <t xml:space="preserve"/>
        </is>
      </c>
      <c r="G1010" s="18" t="inlineStr">
        <is>
          <t xml:space="preserve"/>
        </is>
      </c>
      <c r="H1010" s="18" t="inlineStr">
        <is>
          <t xml:space="preserve"/>
        </is>
      </c>
      <c r="I1010" s="18" t="inlineStr">
        <is>
          <t xml:space="preserve"/>
        </is>
      </c>
      <c r="J1010" s="18" t="inlineStr">
        <is>
          <t xml:space="preserve"/>
        </is>
      </c>
    </row>
    <row r="1011" customFormat="false" hidden="false" customHeight="1" outlineLevel="0" collapsed="false" ht="64" height="64">
      <c r="A1011" s="36" t="n">
        <v>15</v>
      </c>
      <c r="B1011" s="18" t="inlineStr">
        <is>
          <t xml:space="preserve">Генеральный директор</t>
        </is>
      </c>
      <c r="C1011" s="18"/>
      <c r="D1011" s="18" t="inlineStr">
        <is>
          <t xml:space="preserve">Генеральный директор 
Хатеенка Андрей Владимирович
8 925 609 09 46
sk.stroygrad.23@gmail.com</t>
        </is>
      </c>
      <c r="E1011" s="18" t="inlineStr">
        <is>
          <t xml:space="preserve"/>
        </is>
      </c>
      <c r="F1011" s="18" t="inlineStr">
        <is>
          <t xml:space="preserve"/>
        </is>
      </c>
      <c r="G1011" s="18" t="inlineStr">
        <is>
          <t xml:space="preserve"/>
        </is>
      </c>
      <c r="H1011" s="18" t="inlineStr">
        <is>
          <t xml:space="preserve"/>
        </is>
      </c>
      <c r="I1011" s="18" t="inlineStr">
        <is>
          <t xml:space="preserve"/>
        </is>
      </c>
      <c r="J1011" s="18" t="inlineStr">
        <is>
          <t xml:space="preserve"/>
        </is>
      </c>
    </row>
    <row r="1012" customFormat="false" hidden="false" customHeight="1" outlineLevel="0" collapsed="false" ht="64" height="64">
      <c r="A1012" s="36" t="n">
        <v>16</v>
      </c>
      <c r="B1012" s="18" t="inlineStr">
        <is>
          <t xml:space="preserve">Контактное лицо</t>
        </is>
      </c>
      <c r="C1012" s="18"/>
      <c r="D1012" s="18" t="inlineStr">
        <is>
          <t xml:space="preserve">Коммерческий директор Кузнецов Михаил Александрович 
89627515507 kuznetsov.m1k.eom@yandex.ru
Главный инженер Кирий Игорь Сергеевич
89850894459 igorkirii@yandex.ru</t>
        </is>
      </c>
      <c r="E1012" s="18" t="inlineStr">
        <is>
          <t xml:space="preserve"/>
        </is>
      </c>
      <c r="F1012" s="18" t="inlineStr">
        <is>
          <t xml:space="preserve"/>
        </is>
      </c>
      <c r="G1012" s="18" t="inlineStr">
        <is>
          <t xml:space="preserve"/>
        </is>
      </c>
      <c r="H1012" s="18" t="inlineStr">
        <is>
          <t xml:space="preserve"/>
        </is>
      </c>
      <c r="I1012" s="18" t="inlineStr">
        <is>
          <t xml:space="preserve"/>
        </is>
      </c>
      <c r="J1012" s="18" t="inlineStr">
        <is>
          <t xml:space="preserve"/>
        </is>
      </c>
    </row>
    <row r="1013" customFormat="false" hidden="false" customHeight="1" outlineLevel="0" collapsed="false" ht="176" height="176">
      <c r="A1013" s="36" t="n">
        <v>17</v>
      </c>
      <c r="B1013" s="18" t="inlineStr">
        <is>
          <t xml:space="preserve">Примечание к ТКП претендента</t>
        </is>
      </c>
      <c r="C1013" s="18"/>
      <c r="D1013" s="18" t="inlineStr">
        <is>
          <t xml:space="preserve">В ТКП отсутствует: 
1. Штробление ЖБИ и ПГП.
2. Сверление глухих отверстий ПГП, ЖБИ.
3. Сверление сквозных отверстий в ПГП и ЖБИ.
4. Установка проходных гильз, межэтажных и одиночных из стальной трубы.
5. Заделка межэтажных и одиночных гильз.
6. Провод для видимого заземления металлических частей.
7. Видимое заземление вент. Установок на крыше.
8. Материал для крепления лотков.
9. Материал для расключения кабеля в коробках.  
Пункты 1-3 в дальнейшем будут выполнены на основании запроса КП, не по КЦ.</t>
        </is>
      </c>
      <c r="E1013" s="18" t="inlineStr">
        <is>
          <t xml:space="preserve"/>
        </is>
      </c>
      <c r="F1013" s="18" t="inlineStr">
        <is>
          <t xml:space="preserve"/>
        </is>
      </c>
      <c r="G1013" s="18" t="inlineStr">
        <is>
          <t xml:space="preserve"/>
        </is>
      </c>
      <c r="H1013" s="18" t="inlineStr">
        <is>
          <t xml:space="preserve"/>
        </is>
      </c>
      <c r="I1013" s="18" t="inlineStr">
        <is>
          <t xml:space="preserve"/>
        </is>
      </c>
      <c r="J1013" s="18" t="inlineStr">
        <is>
          <t xml:space="preserve"/>
        </is>
      </c>
    </row>
    <row r="1014" customFormat="false" hidden="false" customHeight="1" outlineLevel="0" collapsed="false" ht="16" height="16">
      <c r="A1014" s="36" t="n">
        <v>18</v>
      </c>
      <c r="B1014" s="18" t="inlineStr">
        <is>
          <t xml:space="preserve">Готовность подписать в случае победы соглашение об ЭДО (Электронный документооброт)</t>
        </is>
      </c>
      <c r="C1014" s="18"/>
      <c r="D1014" s="18" t="inlineStr">
        <is>
          <t xml:space="preserve">Да</t>
        </is>
      </c>
      <c r="E1014" s="18" t="inlineStr">
        <is>
          <t xml:space="preserve"/>
        </is>
      </c>
      <c r="F1014" s="18" t="inlineStr">
        <is>
          <t xml:space="preserve"/>
        </is>
      </c>
      <c r="G1014" s="18" t="inlineStr">
        <is>
          <t xml:space="preserve"/>
        </is>
      </c>
      <c r="H1014" s="18" t="inlineStr">
        <is>
          <t xml:space="preserve"/>
        </is>
      </c>
      <c r="I1014" s="18" t="inlineStr">
        <is>
          <t xml:space="preserve"/>
        </is>
      </c>
      <c r="J1014" s="18" t="inlineStr">
        <is>
          <t xml:space="preserve"/>
        </is>
      </c>
    </row>
    <row r="1015" customFormat="false" hidden="false" customHeight="1" outlineLevel="0" collapsed="false" ht="16" height="16">
      <c r="A1015" s="36" t="n">
        <v>19</v>
      </c>
      <c r="B1015" s="18" t="inlineStr">
        <is>
          <t xml:space="preserve">Подрядчик в случае необходимости до заключения договора согласует разбивку цен попозиционно со сметно-договорным отделом ПАО «ПИК СЗ»</t>
        </is>
      </c>
      <c r="C1015" s="18"/>
      <c r="D1015" s="18" t="inlineStr">
        <is>
          <t xml:space="preserve">Нет</t>
        </is>
      </c>
      <c r="E1015" s="18" t="inlineStr">
        <is>
          <t xml:space="preserve"/>
        </is>
      </c>
      <c r="F1015" s="18" t="inlineStr">
        <is>
          <t xml:space="preserve"/>
        </is>
      </c>
      <c r="G1015" s="18" t="inlineStr">
        <is>
          <t xml:space="preserve"/>
        </is>
      </c>
      <c r="H1015" s="18" t="inlineStr">
        <is>
          <t xml:space="preserve"/>
        </is>
      </c>
      <c r="I1015" s="18" t="inlineStr">
        <is>
          <t xml:space="preserve"/>
        </is>
      </c>
      <c r="J1015" s="18" t="inlineStr">
        <is>
          <t xml:space="preserve"/>
        </is>
      </c>
    </row>
    <row r="1016" customFormat="false" hidden="false" customHeight="1" outlineLevel="0" collapsed="false" ht="16" height="16">
      <c r="A1016" s="36" t="n">
        <v>20</v>
      </c>
      <c r="B1016" s="18" t="inlineStr">
        <is>
          <t xml:space="preserve">ЗП рабочего за месяц</t>
        </is>
      </c>
      <c r="C1016" s="18"/>
      <c r="D1016" s="18" t="inlineStr">
        <is>
          <t xml:space="preserve">140-180 тыс. руб.</t>
        </is>
      </c>
      <c r="E1016" s="18" t="inlineStr">
        <is>
          <t xml:space="preserve"/>
        </is>
      </c>
      <c r="F1016" s="18" t="inlineStr">
        <is>
          <t xml:space="preserve"/>
        </is>
      </c>
      <c r="G1016" s="18" t="inlineStr">
        <is>
          <t xml:space="preserve"/>
        </is>
      </c>
      <c r="H1016" s="18" t="inlineStr">
        <is>
          <t xml:space="preserve"/>
        </is>
      </c>
      <c r="I1016" s="18" t="inlineStr">
        <is>
          <t xml:space="preserve"/>
        </is>
      </c>
      <c r="J1016" s="18" t="inlineStr">
        <is>
          <t xml:space="preserve"/>
        </is>
      </c>
    </row>
    <row r="1017" customFormat="false" hidden="false" customHeight="1" outlineLevel="0" collapsed="false" ht="16" height="16">
      <c r="A1017" s="36" t="n">
        <v>21</v>
      </c>
      <c r="B1017" s="18" t="inlineStr">
        <is>
          <t xml:space="preserve">Компания работает с НДС/без НДС</t>
        </is>
      </c>
      <c r="C1017" s="18"/>
      <c r="D1017" s="18" t="inlineStr">
        <is>
          <t xml:space="preserve">С НДС</t>
        </is>
      </c>
      <c r="E1017" s="18" t="inlineStr">
        <is>
          <t xml:space="preserve"/>
        </is>
      </c>
      <c r="F1017" s="18" t="inlineStr">
        <is>
          <t xml:space="preserve"/>
        </is>
      </c>
      <c r="G1017" s="18" t="inlineStr">
        <is>
          <t xml:space="preserve"/>
        </is>
      </c>
      <c r="H1017" s="18" t="inlineStr">
        <is>
          <t xml:space="preserve"/>
        </is>
      </c>
      <c r="I1017" s="18" t="inlineStr">
        <is>
          <t xml:space="preserve"/>
        </is>
      </c>
      <c r="J1017" s="18" t="inlineStr">
        <is>
          <t xml:space="preserve"/>
        </is>
      </c>
    </row>
    <row r="1018" customFormat="false" hidden="false" customHeight="1" outlineLevel="0" collapsed="false" ht="64" height="64">
      <c r="A1018" s="36" t="n">
        <v>22</v>
      </c>
      <c r="B1018" s="18" t="inlineStr">
        <is>
          <t xml:space="preserve">Опыт сдачи объектов СКБ (садики, школы, поликлиники) Если да, то указать какие объекты</t>
        </is>
      </c>
      <c r="C1018" s="18"/>
      <c r="D1018" s="18" t="inlineStr">
        <is>
          <t xml:space="preserve">Второй нагатинский ДОО 200 мест.
Одинцово корп. 2.6 ДОО к корп. 1.17.
ЖК Одинбург Школа 1000 мест.
Саларьево парк ДОО 220 мест.</t>
        </is>
      </c>
      <c r="E1018" s="18" t="inlineStr">
        <is>
          <t xml:space="preserve"/>
        </is>
      </c>
      <c r="F1018" s="18" t="inlineStr">
        <is>
          <t xml:space="preserve"/>
        </is>
      </c>
      <c r="G1018" s="18" t="inlineStr">
        <is>
          <t xml:space="preserve"/>
        </is>
      </c>
      <c r="H1018" s="18" t="inlineStr">
        <is>
          <t xml:space="preserve"/>
        </is>
      </c>
      <c r="I1018" s="18" t="inlineStr">
        <is>
          <t xml:space="preserve"/>
        </is>
      </c>
      <c r="J1018" s="18" t="inlineStr">
        <is>
          <t xml:space="preserve"/>
        </is>
      </c>
    </row>
    <row r="1019" customFormat="false" hidden="false" customHeight="1" outlineLevel="0" collapsed="false" ht="16" height="16">
      <c r="A1019" s="36" t="n">
        <v>23</v>
      </c>
      <c r="B1019" s="18" t="inlineStr">
        <is>
          <t xml:space="preserve">Согласие на финальную переторжку на ЕСТП</t>
        </is>
      </c>
      <c r="C1019" s="18"/>
      <c r="D1019" s="18" t="inlineStr">
        <is>
          <t xml:space="preserve">Нет</t>
        </is>
      </c>
      <c r="E1019" s="18" t="inlineStr">
        <is>
          <t xml:space="preserve"/>
        </is>
      </c>
      <c r="F1019" s="18" t="inlineStr">
        <is>
          <t xml:space="preserve"/>
        </is>
      </c>
      <c r="G1019" s="18" t="inlineStr">
        <is>
          <t xml:space="preserve"/>
        </is>
      </c>
      <c r="H1019" s="18" t="inlineStr">
        <is>
          <t xml:space="preserve"/>
        </is>
      </c>
      <c r="I1019" s="18" t="inlineStr">
        <is>
          <t xml:space="preserve"/>
        </is>
      </c>
      <c r="J1019" s="18" t="inlineStr">
        <is>
          <t xml:space="preserve"/>
        </is>
      </c>
    </row>
  </sheetData>
  <sheetProtection algorithmName="SHA-512" hashValue="����������t�h��ξ�e�d����Μy�&quot;e�J���1�0���9��K�'�����a&#10;����FS" saltValue="0xbHgMPCyycnz8b3n56m1A==" spinCount="100000" sheet="1" objects="1" scenarios="1" autoFilter="0"/>
  <protectedRanges>
    <protectedRange sqref="J20 I21 J23 I24 J25 I26 I27 I28 I29 I30 I31 I32 I33 I34 I35 I37 J38 J40 J42 I43 J44 J48 J55 J61 I63 J64 J66 J69 I74 J76 I79 J80 I82 J83 J85 J88 J95 J99 I100 I101 I102 J103 I104 I105 J106 I107 I108 J109 I110 I111 I112 I113 I114 J115 I116 I117 J118 I119 I120 I121 J122 J126 I128 I132 J133 I134 J137 I138 J139 I140 I141 J143 I144 I145 I146 I147 J148 I149 J151 I152 I153 J154 I155 I156 I157 I158 J159 J160 I161 I162 J163 I164 I165 J167 J168 J169 J171 J172 J186 I187 J192 I193 J195 I196 J197 I198 I199 I200 I201 I202 I203 I204 I205 I207 J208 J210 J219 I220 J221 J227 J236 J245 J248 J251 I255 I256 J258 J264 I265 J266 J269 J272 J274 J276 I277 J278 I279 I280 I281 J282 I283 I284 J285 I286 J287 I288 I289 I290 J291 I292 I293 I294 I295 I296 J297 I298 I299 I300 I301 I302 J303 I304 J305 J308 J311 I313 I314 I315 I316 I319 J320 I321 J324 I325 J326 I327 I328 J329 I330 I331 J333 I334 I335 I336 I337 I338 I339 I340 J341 I342 I343 J344 I345 I346 J348 I349 I350 J352 J353 J354 J356 J357 J371 I372 J377 I378 J380 I381 J382 I383 I384 I385 I386 I387 I388 I389 I391 J392 J394 J403 I404 J405 J411 J422 J425 J428 I435 J436 I439 J440 J443 J446 I447 I448 J449 I450 J451 I452 I453 I454 J455 I456 J457 I458 I459 I460 I461 J462 I463 I464 J465 I466 I467 I468 I469 J470 J473 J476 I478 I480 J481 I482 J485 I486 J487 I488 I489 J490 I491 I492 J494 I495 I496 I497 I498 I499 J500 I501 J503 I504 I505 J507 J508 J509 J511 J512 J526 I527 J528 I529 J534 I535 J537 I538 J539 I540 I541 I542 I543 I544 I545 I546 I547 I549 J550 I552 I553 I554 I555 I556 I557 I558 I559 I560 J561 J563 J573 I574 J575 I576 J577 J582 J597 J617 J620 J623 I628 J630 I635 J637 J644 I650 J651 I652 J654 I656 J658 J661 J663 I664 J666 J669 J671 I672 I673 J674 I675 J676 I677 I678 J679 I680 J681 I682 J683 I684 I685 I686 I687 J688 I689 I690 I691 J692 I693 I694 I695 J696 I697 I698 I699 I700 J701 I702 I703 J704 I705 I706 I707 I708 J709 I710 I711 J712 I713 I714 I715 I716 J717 I718 I719 I720 I721 J722 J725 J728 J730 J733 I734 I736 I737 I741 J742 I743 J746 I749 J750 I751 J752 I753 J754 I755 I756 J758 I759 I760 I761 I762 I763 I764 I765 I766 I767 J768 I769 I770 I771 J773 I774 I775 J777 J778 J779 J781 J782 J796 I797 J802 I803 J805 I806 J807 I808 I809 I810 I811 I812 I813 I814 I815 I817 J818 J820 J823 I824 J825 J829 J838 J840 J849 J852 J855 I861 J862 I868 J870 I872 J873 J875 I876 I877 J878 J881 J884 J886 I887 I888 I889 J890 I891 I892 J893 I894 I895 I896 I897 I898 J899 I900 I901 I902 I903 I904 J905 I906 I907 I908 I909 I910 J911 I912 I913 J914 J917 J920 I922 I923 I924 I927 J928 I929 I930 J933 I934 J935 I936 J937 I938 I939 J941 I942 I943 I944 I945 I946 I947 I948 I949 I950 J951 I952 I953 J956 J957 J958 J960 J961 J976 J979 J982 I983 J984 I985 I986 I987 I988 I989 J991 J992" name="EditableCells"/>
  </protectedRanges>
  <mergeCells count="128">
    <mergeCell ref="C2:B2"/>
    <mergeCell ref="C3:B3"/>
    <mergeCell ref="L6:A6"/>
    <mergeCell ref="L7:A7"/>
    <mergeCell ref="L8:A8"/>
    <mergeCell ref="B9:C9"/>
    <mergeCell ref="A10:A11"/>
    <mergeCell ref="B10:B11"/>
    <mergeCell ref="C10:C11"/>
    <mergeCell ref="D10:D11"/>
    <mergeCell ref="E10:E11"/>
    <mergeCell ref="F10:F11"/>
    <mergeCell ref="G10:G11"/>
    <mergeCell ref="H10:H11"/>
    <mergeCell ref="I10:K10"/>
    <mergeCell ref="L10:N10"/>
    <mergeCell ref="L174:A174"/>
    <mergeCell ref="L175:A175"/>
    <mergeCell ref="B176:C176"/>
    <mergeCell ref="A177:A178"/>
    <mergeCell ref="B177:B178"/>
    <mergeCell ref="C177:C178"/>
    <mergeCell ref="D177:D178"/>
    <mergeCell ref="E177:E178"/>
    <mergeCell ref="F177:F178"/>
    <mergeCell ref="G177:G178"/>
    <mergeCell ref="H177:H178"/>
    <mergeCell ref="I177:K177"/>
    <mergeCell ref="L177:N177"/>
    <mergeCell ref="L359:A359"/>
    <mergeCell ref="L360:A360"/>
    <mergeCell ref="B361:C361"/>
    <mergeCell ref="A362:A363"/>
    <mergeCell ref="B362:B363"/>
    <mergeCell ref="C362:C363"/>
    <mergeCell ref="D362:D363"/>
    <mergeCell ref="E362:E363"/>
    <mergeCell ref="F362:F363"/>
    <mergeCell ref="G362:G363"/>
    <mergeCell ref="H362:H363"/>
    <mergeCell ref="I362:K362"/>
    <mergeCell ref="L362:N362"/>
    <mergeCell ref="L514:A514"/>
    <mergeCell ref="L515:A515"/>
    <mergeCell ref="B516:C516"/>
    <mergeCell ref="A517:A518"/>
    <mergeCell ref="B517:B518"/>
    <mergeCell ref="C517:C518"/>
    <mergeCell ref="D517:D518"/>
    <mergeCell ref="E517:E518"/>
    <mergeCell ref="F517:F518"/>
    <mergeCell ref="G517:G518"/>
    <mergeCell ref="H517:H518"/>
    <mergeCell ref="I517:K517"/>
    <mergeCell ref="L517:N517"/>
    <mergeCell ref="L784:A784"/>
    <mergeCell ref="L785:A785"/>
    <mergeCell ref="B786:C786"/>
    <mergeCell ref="A787:A788"/>
    <mergeCell ref="B787:B788"/>
    <mergeCell ref="C787:C788"/>
    <mergeCell ref="D787:D788"/>
    <mergeCell ref="E787:E788"/>
    <mergeCell ref="F787:F788"/>
    <mergeCell ref="G787:G788"/>
    <mergeCell ref="H787:H788"/>
    <mergeCell ref="I787:K787"/>
    <mergeCell ref="L787:N787"/>
    <mergeCell ref="L963:A963"/>
    <mergeCell ref="L964:A964"/>
    <mergeCell ref="B965:C965"/>
    <mergeCell ref="A966:A967"/>
    <mergeCell ref="B966:B967"/>
    <mergeCell ref="C966:C967"/>
    <mergeCell ref="D966:D967"/>
    <mergeCell ref="E966:E967"/>
    <mergeCell ref="F966:F967"/>
    <mergeCell ref="G966:G967"/>
    <mergeCell ref="H966:H967"/>
    <mergeCell ref="I966:K966"/>
    <mergeCell ref="L966:N966"/>
    <mergeCell ref="K995:B995"/>
    <mergeCell ref="C997:B997"/>
    <mergeCell ref="J997:D997"/>
    <mergeCell ref="C998:B998"/>
    <mergeCell ref="J998:D998"/>
    <mergeCell ref="C999:B999"/>
    <mergeCell ref="J999:D999"/>
    <mergeCell ref="C1000:B1000"/>
    <mergeCell ref="J1000:D1000"/>
    <mergeCell ref="C1001:B1001"/>
    <mergeCell ref="J1001:D1001"/>
    <mergeCell ref="C1002:B1002"/>
    <mergeCell ref="J1002:D1002"/>
    <mergeCell ref="C1003:B1003"/>
    <mergeCell ref="J1003:D1003"/>
    <mergeCell ref="C1004:B1004"/>
    <mergeCell ref="J1004:D1004"/>
    <mergeCell ref="C1005:B1005"/>
    <mergeCell ref="J1005:D1005"/>
    <mergeCell ref="C1006:B1006"/>
    <mergeCell ref="J1006:D1006"/>
    <mergeCell ref="C1007:B1007"/>
    <mergeCell ref="J1007:D1007"/>
    <mergeCell ref="C1008:B1008"/>
    <mergeCell ref="J1008:D1008"/>
    <mergeCell ref="C1009:B1009"/>
    <mergeCell ref="J1009:D1009"/>
    <mergeCell ref="C1010:B1010"/>
    <mergeCell ref="J1010:D1010"/>
    <mergeCell ref="C1011:B1011"/>
    <mergeCell ref="J1011:D1011"/>
    <mergeCell ref="C1012:B1012"/>
    <mergeCell ref="J1012:D1012"/>
    <mergeCell ref="C1013:B1013"/>
    <mergeCell ref="J1013:D1013"/>
    <mergeCell ref="C1014:B1014"/>
    <mergeCell ref="J1014:D1014"/>
    <mergeCell ref="C1015:B1015"/>
    <mergeCell ref="J1015:D1015"/>
    <mergeCell ref="C1016:B1016"/>
    <mergeCell ref="J1016:D1016"/>
    <mergeCell ref="C1017:B1017"/>
    <mergeCell ref="J1017:D1017"/>
    <mergeCell ref="C1018:B1018"/>
    <mergeCell ref="J1018:D1018"/>
    <mergeCell ref="C1019:B1019"/>
    <mergeCell ref="J1019:D1019"/>
  </mergeCells>
  <printOptions headings="false" gridLines="false" gridLinesSet="true" horizontalCentered="false" verticalCentered="false"/>
  <pageMargins left="0.39375" right="0.39375" top="0.7875" bottom="0.7875" header="0.511805555555555" footer="0.511805555555555"/>
  <pageSetup paperSize="9" scale="100" firstPageNumber="1" fitToWidth="1" fitToHeight="1" pageOrder="downThenOver" orientation="landscape" blackAndWhite="false" draft="false" cellComments="none" useFirstPageNumber="true" horizontalDpi="300" verticalDpi="300" copies="1"/>
</worksheet>
</file>

<file path=xl/worksheets/sheet5.xml><?xml version="1.0" encoding="utf-8"?>
<worksheet xmlns="http://schemas.openxmlformats.org/spreadsheetml/2006/main" xmlns:r="http://schemas.openxmlformats.org/officeDocument/2006/relationships">
  <sheetPr filterMode="false">
    <pageSetUpPr fitToPage="false"/>
  </sheetPr>
  <dimension ref="A1:N1019"/>
  <sheetViews>
    <sheetView showFormulas="false" showGridLines="true" showRowColHeaders="true" showZeros="true" rightToLeft="false" tabSelected="false" showOutlineSymbols="true" defaultGridColor="true" view="normal" topLeftCell="A1" colorId="64" zoomScale="65" zoomScaleNormal="65" zoomScalePageLayoutView="65" workbookViewId="0">
      <selection pane="topLeft" activeCell="A1" activeCellId="0" sqref="A1"/>
    </sheetView>
  </sheetViews>
  <sheetFormatPr defaultColWidth="11.58984375" defaultRowHeight="14" zeroHeight="false" outlineLevelRow="0" outlineLevelCol="0"/>
  <cols>
    <col min="1" max="1" width="15" style="1" customWidth="1"/>
    <col min="2" max="2" width="15" style="1" customWidth="1"/>
    <col min="3" max="3" width="75" style="1" customWidth="1"/>
    <col min="4" max="4" width="30" style="1" customWidth="1"/>
    <col min="5" max="5" width="25" style="1" customWidth="1"/>
    <col min="6" max="6" width="10" style="1" customWidth="1"/>
    <col min="7" max="7" width="10" style="1" customWidth="1"/>
    <col min="8" max="8" width="10" style="1" customWidth="1"/>
    <col min="9" max="9" width="17.08203125" style="1" customWidth="1"/>
    <col min="10" max="10" width="17.08203125" style="1" customWidth="1"/>
    <col min="11" max="11" width="17.08203125" style="1" customWidth="1"/>
    <col min="12" max="12" width="17.08203125" style="1" customWidth="1"/>
    <col min="13" max="13" width="17.08203125" style="1" customWidth="1"/>
    <col min="14" max="14" width="17.08203125" style="1" customWidth="1"/>
    <col min="15" max="1024" width="15" style="1" customWidth="1"/>
  </cols>
  <sheetData>
    <row r="1" customFormat="false" hidden="false" outlineLevel="0" collapsed="false"/>
    <row r="2" customFormat="false" hidden="false" outlineLevel="0" collapsed="false">
      <c r="A2" s="1"/>
      <c r="B2" s="2" t="inlineStr">
        <is>
          <t xml:space="preserve">ООО "ТЕХКОР"</t>
        </is>
      </c>
    </row>
    <row r="3" customFormat="false" hidden="false" outlineLevel="0" collapsed="false">
      <c r="A3" s="1"/>
      <c r="B3" s="2" t="inlineStr">
        <is>
          <t xml:space="preserve">7725317640</t>
        </is>
      </c>
    </row>
    <row r="4" customFormat="false" hidden="false" outlineLevel="0" collapsed="false"/>
    <row r="5" customFormat="false" hidden="false" outlineLevel="0" collapsed="false"/>
    <row r="6" customFormat="false" hidden="false" customHeight="1" outlineLevel="0" collapsed="false" ht="23" height="23">
      <c r="A6" s="3" t="inlineStr">
        <is>
          <t xml:space="preserve">ТЕХНИКО-КОММЕРЧЕСКОЕ ПРЕДЛОЖЕНИЕ</t>
        </is>
      </c>
    </row>
    <row r="7" customFormat="false" hidden="false" customHeight="1" outlineLevel="0" collapsed="false" ht="26" height="26">
      <c r="A7" s="3" t="inlineStr">
        <is>
          <t xml:space="preserve">Блок 1</t>
        </is>
      </c>
    </row>
    <row r="8" customFormat="false" hidden="false" customHeight="1" outlineLevel="0" collapsed="false" ht="54" height="54">
      <c r="A8" s="37" t="inlineStr">
        <is>
          <t xml:space="preserve">по адресу: ул. Люблинская, корпус 34</t>
        </is>
      </c>
    </row>
    <row r="9" customFormat="false" hidden="false" customHeight="1" outlineLevel="0" collapsed="false" ht="24" height="24">
      <c r="A9" s="38"/>
      <c r="B9" s="39" t="inlineStr">
        <is>
          <t xml:space="preserve">-заполняемые ячейки!</t>
        </is>
      </c>
      <c r="C9" s="39"/>
    </row>
    <row r="10" customFormat="false" hidden="false" customHeight="1" outlineLevel="0" collapsed="false" ht="30" height="30">
      <c r="A10" s="6" t="inlineStr">
        <is>
          <t xml:space="preserve">№ п/п</t>
        </is>
      </c>
      <c r="B10" s="6" t="inlineStr">
        <is>
          <t xml:space="preserve">Код узла ИСР</t>
        </is>
      </c>
      <c r="C10" s="6" t="inlineStr">
        <is>
          <t xml:space="preserve">Наименование</t>
        </is>
      </c>
      <c r="D10" s="6" t="inlineStr">
        <is>
          <t xml:space="preserve">Комментарий по ИСР</t>
        </is>
      </c>
      <c r="E10" s="6" t="inlineStr">
        <is>
          <t xml:space="preserve">Комментарий для подрядчика</t>
        </is>
      </c>
      <c r="F10" s="6" t="inlineStr">
        <is>
          <t xml:space="preserve">Ед. изм.</t>
        </is>
      </c>
      <c r="G10" s="6" t="inlineStr">
        <is>
          <t xml:space="preserve">Коэф. расхода</t>
        </is>
      </c>
      <c r="H10" s="6" t="inlineStr">
        <is>
          <t xml:space="preserve">Кол-во</t>
        </is>
      </c>
      <c r="I10" s="6" t="inlineStr">
        <is>
          <t xml:space="preserve">Цена за единицу, руб. (в т.ч. НДС 20%)</t>
        </is>
      </c>
      <c r="J10" s="6"/>
      <c r="K10" s="6"/>
      <c r="L10" s="6" t="inlineStr">
        <is>
          <t xml:space="preserve">Общая стоимость, руб. (в т.ч. НДС 20%)</t>
        </is>
      </c>
      <c r="M10" s="6"/>
      <c r="N10" s="6"/>
    </row>
    <row r="11" customFormat="false" hidden="false" customHeight="1" outlineLevel="0" collapsed="false" ht="40" height="40">
      <c r="A11" s="6" t="inlineStr">
        <is>
          <t xml:space="preserve">Итого</t>
        </is>
      </c>
      <c r="B11" s="6" t="inlineStr">
        <is>
          <t xml:space="preserve">Итого</t>
        </is>
      </c>
      <c r="C11" s="6" t="inlineStr">
        <is>
          <t xml:space="preserve">Итого</t>
        </is>
      </c>
      <c r="D11" s="6" t="inlineStr">
        <is>
          <t xml:space="preserve">Итого</t>
        </is>
      </c>
      <c r="E11" s="6" t="inlineStr">
        <is>
          <t xml:space="preserve">Итого</t>
        </is>
      </c>
      <c r="F11" s="6" t="inlineStr">
        <is>
          <t xml:space="preserve">Итого</t>
        </is>
      </c>
      <c r="G11" s="6" t="inlineStr">
        <is>
          <t xml:space="preserve">Итого</t>
        </is>
      </c>
      <c r="H11" s="6"/>
      <c r="I11" s="7" t="inlineStr">
        <is>
          <t xml:space="preserve">Материалы</t>
        </is>
      </c>
      <c r="J11" s="7" t="inlineStr">
        <is>
          <t xml:space="preserve">СМР</t>
        </is>
      </c>
      <c r="K11" s="7" t="inlineStr">
        <is>
          <t xml:space="preserve">Итого</t>
        </is>
      </c>
      <c r="L11" s="7" t="inlineStr">
        <is>
          <t xml:space="preserve">Материалы</t>
        </is>
      </c>
      <c r="M11" s="7" t="inlineStr">
        <is>
          <t xml:space="preserve">СМР</t>
        </is>
      </c>
      <c r="N11" s="7" t="inlineStr">
        <is>
          <t xml:space="preserve">Итого</t>
        </is>
      </c>
    </row>
    <row r="12" customFormat="false" hidden="false" outlineLevel="0" collapsed="false">
      <c r="A12" s="8" t="n">
        <v>1</v>
      </c>
      <c r="B12" s="8" t="n">
        <v>2</v>
      </c>
      <c r="C12" s="8" t="n">
        <v>3</v>
      </c>
      <c r="D12" s="8" t="n">
        <v>4</v>
      </c>
      <c r="E12" s="8" t="n">
        <v>5</v>
      </c>
      <c r="F12" s="8" t="n">
        <v>6</v>
      </c>
      <c r="G12" s="8" t="n">
        <v>7</v>
      </c>
      <c r="H12" s="8" t="n">
        <v>8</v>
      </c>
      <c r="I12" s="8" t="n">
        <v>9</v>
      </c>
      <c r="J12" s="8" t="n">
        <v>10</v>
      </c>
      <c r="K12" s="8" t="n">
        <v>11</v>
      </c>
      <c r="L12" s="8" t="n">
        <v>12</v>
      </c>
      <c r="M12" s="8" t="n">
        <v>13</v>
      </c>
      <c r="N12" s="8" t="n">
        <v>14</v>
      </c>
    </row>
    <row r="13" customFormat="false" hidden="false" outlineLevel="0" collapsed="false">
      <c r="A13" s="9" t="inlineStr">
        <is>
          <t xml:space="preserve">1</t>
        </is>
      </c>
      <c r="B13" s="9" t="inlineStr">
        <is>
          <t xml:space="preserve"/>
        </is>
      </c>
      <c r="C13" s="9" t="inlineStr">
        <is>
          <t xml:space="preserve">Объект ИДП без распределения на секции</t>
        </is>
      </c>
      <c r="D13" s="10" t="inlineStr">
        <is>
          <t xml:space="preserve"/>
        </is>
      </c>
      <c r="E13" s="10" t="inlineStr">
        <is>
          <t xml:space="preserve"/>
        </is>
      </c>
      <c r="F13" s="10" t="inlineStr">
        <is>
          <t xml:space="preserve"/>
        </is>
      </c>
      <c r="G13" s="10" t="inlineStr">
        <is>
          <t xml:space="preserve"/>
        </is>
      </c>
      <c r="H13" s="11" t="n">
        <v/>
      </c>
      <c r="I13" s="12" t="n" hidden="false">
        <v/>
      </c>
      <c r="J13" s="12" t="n" hidden="false">
        <v/>
      </c>
      <c r="K13" s="12" t="n" hidden="false">
        <v/>
      </c>
      <c r="L13" s="12" t="n" hidden="false">
        <f>L14</f>
        <v>10138405.26</v>
      </c>
      <c r="M13" s="12" t="n" hidden="false">
        <f>M14</f>
        <v>12978474.5</v>
      </c>
      <c r="N13" s="12" t="n" hidden="false">
        <f>N14</f>
        <v>23116879.76</v>
      </c>
    </row>
    <row r="14" customFormat="false" hidden="false" outlineLevel="0" collapsed="false">
      <c r="A14" s="14" t="inlineStr">
        <is>
          <t xml:space="preserve">1.1</t>
        </is>
      </c>
      <c r="B14" s="14" t="inlineStr">
        <is>
          <t xml:space="preserve">6</t>
        </is>
      </c>
      <c r="C14" s="14" t="inlineStr">
        <is>
          <t xml:space="preserve">Затраты на строительство</t>
        </is>
      </c>
      <c r="D14" s="6" t="inlineStr">
        <is>
          <t xml:space="preserve"/>
        </is>
      </c>
      <c r="E14" s="6" t="inlineStr">
        <is>
          <t xml:space="preserve"/>
        </is>
      </c>
      <c r="F14" s="6" t="inlineStr">
        <is>
          <t xml:space="preserve"/>
        </is>
      </c>
      <c r="G14" s="6" t="inlineStr">
        <is>
          <t xml:space="preserve"/>
        </is>
      </c>
      <c r="H14" s="15" t="n">
        <v/>
      </c>
      <c r="I14" s="16" t="n" hidden="false">
        <v/>
      </c>
      <c r="J14" s="16" t="n" hidden="false">
        <v/>
      </c>
      <c r="K14" s="16" t="n" hidden="false">
        <v/>
      </c>
      <c r="L14" s="16" t="n" hidden="false">
        <f>L15</f>
        <v>10138405.26</v>
      </c>
      <c r="M14" s="16" t="n" hidden="false">
        <f>M15</f>
        <v>12978474.5</v>
      </c>
      <c r="N14" s="16" t="n" hidden="false">
        <f>N15</f>
        <v>23116879.76</v>
      </c>
    </row>
    <row r="15" customFormat="false" hidden="false" outlineLevel="0" collapsed="false">
      <c r="A15" s="14" t="inlineStr">
        <is>
          <t xml:space="preserve">1.1.1</t>
        </is>
      </c>
      <c r="B15" s="14" t="inlineStr">
        <is>
          <t xml:space="preserve"/>
        </is>
      </c>
      <c r="C15" s="14" t="inlineStr">
        <is>
          <t xml:space="preserve">СМР корпуса без отделки</t>
        </is>
      </c>
      <c r="D15" s="6" t="inlineStr">
        <is>
          <t xml:space="preserve"/>
        </is>
      </c>
      <c r="E15" s="6" t="inlineStr">
        <is>
          <t xml:space="preserve"/>
        </is>
      </c>
      <c r="F15" s="6" t="inlineStr">
        <is>
          <t xml:space="preserve"/>
        </is>
      </c>
      <c r="G15" s="6" t="inlineStr">
        <is>
          <t xml:space="preserve"/>
        </is>
      </c>
      <c r="H15" s="15" t="n">
        <v/>
      </c>
      <c r="I15" s="16" t="n" hidden="false">
        <v/>
      </c>
      <c r="J15" s="16" t="n" hidden="false">
        <v/>
      </c>
      <c r="K15" s="16" t="n" hidden="false">
        <v/>
      </c>
      <c r="L15" s="16" t="n" hidden="false">
        <f>L16</f>
        <v>10138405.26</v>
      </c>
      <c r="M15" s="16" t="n" hidden="false">
        <f>M16</f>
        <v>12978474.5</v>
      </c>
      <c r="N15" s="16" t="n" hidden="false">
        <f>N16</f>
        <v>23116879.76</v>
      </c>
    </row>
    <row r="16" customFormat="false" hidden="false" outlineLevel="0" collapsed="false">
      <c r="A16" s="14" t="inlineStr">
        <is>
          <t xml:space="preserve">1.1.1.1</t>
        </is>
      </c>
      <c r="B16" s="14" t="inlineStr">
        <is>
          <t xml:space="preserve"/>
        </is>
      </c>
      <c r="C16" s="14" t="inlineStr">
        <is>
          <t xml:space="preserve">Инженерные системы</t>
        </is>
      </c>
      <c r="D16" s="6" t="inlineStr">
        <is>
          <t xml:space="preserve"/>
        </is>
      </c>
      <c r="E16" s="6" t="inlineStr">
        <is>
          <t xml:space="preserve"/>
        </is>
      </c>
      <c r="F16" s="6" t="inlineStr">
        <is>
          <t xml:space="preserve"/>
        </is>
      </c>
      <c r="G16" s="6" t="inlineStr">
        <is>
          <t xml:space="preserve"/>
        </is>
      </c>
      <c r="H16" s="15" t="n">
        <v/>
      </c>
      <c r="I16" s="16" t="n" hidden="false">
        <v/>
      </c>
      <c r="J16" s="16" t="n" hidden="false">
        <v/>
      </c>
      <c r="K16" s="16" t="n" hidden="false">
        <v/>
      </c>
      <c r="L16" s="16" t="n" hidden="false">
        <f>L17</f>
        <v>10138405.26</v>
      </c>
      <c r="M16" s="16" t="n" hidden="false">
        <f>M17</f>
        <v>12978474.5</v>
      </c>
      <c r="N16" s="16" t="n" hidden="false">
        <f>N17</f>
        <v>23116879.76</v>
      </c>
    </row>
    <row r="17" customFormat="false" hidden="false" outlineLevel="0" collapsed="false">
      <c r="A17" s="14" t="inlineStr">
        <is>
          <t xml:space="preserve">1.1.1.1.1</t>
        </is>
      </c>
      <c r="B17" s="14" t="inlineStr">
        <is>
          <t xml:space="preserve"/>
        </is>
      </c>
      <c r="C17" s="14" t="inlineStr">
        <is>
          <t xml:space="preserve">Электроснабжение</t>
        </is>
      </c>
      <c r="D17" s="6" t="inlineStr">
        <is>
          <t xml:space="preserve"/>
        </is>
      </c>
      <c r="E17" s="6" t="inlineStr">
        <is>
          <t xml:space="preserve"/>
        </is>
      </c>
      <c r="F17" s="6" t="inlineStr">
        <is>
          <t xml:space="preserve"/>
        </is>
      </c>
      <c r="G17" s="6" t="inlineStr">
        <is>
          <t xml:space="preserve"/>
        </is>
      </c>
      <c r="H17" s="15" t="n">
        <v/>
      </c>
      <c r="I17" s="16" t="n" hidden="false">
        <v/>
      </c>
      <c r="J17" s="16" t="n" hidden="false">
        <v/>
      </c>
      <c r="K17" s="16" t="n" hidden="false">
        <v/>
      </c>
      <c r="L17" s="16" t="n" hidden="false">
        <f>L18+L170</f>
        <v>10138405.26</v>
      </c>
      <c r="M17" s="16" t="n" hidden="false">
        <f>M18+M170</f>
        <v>12978474.5</v>
      </c>
      <c r="N17" s="16" t="n" hidden="false">
        <f>N18+N170</f>
        <v>23116879.76</v>
      </c>
    </row>
    <row r="18" customFormat="false" hidden="false" outlineLevel="0" collapsed="false">
      <c r="A18" s="14" t="inlineStr">
        <is>
          <t xml:space="preserve">1.1.1.1.1.1</t>
        </is>
      </c>
      <c r="B18" s="14" t="inlineStr">
        <is>
          <t xml:space="preserve"/>
        </is>
      </c>
      <c r="C18" s="14" t="inlineStr">
        <is>
          <t xml:space="preserve">Электромонтажные работы в нежилой части</t>
        </is>
      </c>
      <c r="D18" s="6" t="inlineStr">
        <is>
          <t xml:space="preserve"/>
        </is>
      </c>
      <c r="E18" s="6" t="inlineStr">
        <is>
          <t xml:space="preserve"/>
        </is>
      </c>
      <c r="F18" s="6" t="inlineStr">
        <is>
          <t xml:space="preserve"/>
        </is>
      </c>
      <c r="G18" s="6" t="inlineStr">
        <is>
          <t xml:space="preserve"/>
        </is>
      </c>
      <c r="H18" s="15" t="n">
        <v/>
      </c>
      <c r="I18" s="16" t="n" hidden="false">
        <v/>
      </c>
      <c r="J18" s="16" t="n" hidden="false">
        <v/>
      </c>
      <c r="K18" s="16" t="n" hidden="false">
        <v/>
      </c>
      <c r="L18" s="16" t="n" hidden="false">
        <f>L19+L39+L60+L125+L142+L166</f>
        <v>10138405.26</v>
      </c>
      <c r="M18" s="16" t="n" hidden="false">
        <f>M19+M39+M60+M125+M142+M166</f>
        <v>11285630</v>
      </c>
      <c r="N18" s="16" t="n" hidden="false">
        <f>N19+N39+N60+N125+N142+N166</f>
        <v>21424035.26</v>
      </c>
    </row>
    <row r="19" customFormat="false" hidden="false" outlineLevel="0" collapsed="false">
      <c r="A19" s="14" t="inlineStr">
        <is>
          <t xml:space="preserve">1.1.1.1.1.1.1</t>
        </is>
      </c>
      <c r="B19" s="14" t="inlineStr">
        <is>
          <t xml:space="preserve"/>
        </is>
      </c>
      <c r="C19" s="14" t="inlineStr">
        <is>
          <t xml:space="preserve">Монтаж ВРУ</t>
        </is>
      </c>
      <c r="D19" s="6" t="inlineStr">
        <is>
          <t xml:space="preserve"/>
        </is>
      </c>
      <c r="E19" s="6" t="inlineStr">
        <is>
          <t xml:space="preserve"/>
        </is>
      </c>
      <c r="F19" s="6" t="inlineStr">
        <is>
          <t xml:space="preserve"/>
        </is>
      </c>
      <c r="G19" s="6" t="inlineStr">
        <is>
          <t xml:space="preserve"/>
        </is>
      </c>
      <c r="H19" s="15" t="n">
        <v/>
      </c>
      <c r="I19" s="16" t="n" hidden="false">
        <v/>
      </c>
      <c r="J19" s="16" t="n" hidden="false">
        <v/>
      </c>
      <c r="K19" s="16" t="n" hidden="false">
        <v/>
      </c>
      <c r="L19" s="16" t="n" hidden="false">
        <f>L20+L23+L25+L38</f>
        <v>75761.96</v>
      </c>
      <c r="M19" s="16" t="n" hidden="false">
        <f>M20+M23+M25+M38</f>
        <v>1139500</v>
      </c>
      <c r="N19" s="16" t="n" hidden="false">
        <f>N20+N23+N25+N38</f>
        <v>1215261.96</v>
      </c>
    </row>
    <row r="20" customFormat="false" hidden="false" outlineLevel="0" collapsed="false">
      <c r="A20" s="18" t="inlineStr">
        <is>
          <t xml:space="preserve">1.1.1.1.1.1.1.1</t>
        </is>
      </c>
      <c r="B20" s="18" t="inlineStr">
        <is>
          <t xml:space="preserve"/>
        </is>
      </c>
      <c r="C20" s="18" t="inlineStr">
        <is>
          <t xml:space="preserve">Установка и коммутация щитов ВРУ / 7 панелей</t>
        </is>
      </c>
      <c r="D20" s="7" t="inlineStr">
        <is>
          <t xml:space="preserve">Выгружается из БО по объектам BIM-КЦ</t>
        </is>
      </c>
      <c r="E20" s="7" t="inlineStr">
        <is>
          <t xml:space="preserve"/>
        </is>
      </c>
      <c r="F20" s="7" t="inlineStr">
        <is>
          <t xml:space="preserve">ШТ</t>
        </is>
      </c>
      <c r="G20" s="7" t="inlineStr">
        <is>
          <t xml:space="preserve">1</t>
        </is>
      </c>
      <c r="H20" s="8" t="n">
        <v>1</v>
      </c>
      <c r="I20" s="19" t="n" hidden="false">
        <f>ROUND((L21+L22)/H20,2)</f>
        <v>20001</v>
      </c>
      <c r="J20" s="20" t="n" hidden="false">
        <v>600000</v>
      </c>
      <c r="K20" s="19" t="n" hidden="false">
        <f>I20+J20</f>
        <v>620001</v>
      </c>
      <c r="L20" s="19" t="n" hidden="false">
        <f>ROUND(H20*I20,2)</f>
        <v>20001</v>
      </c>
      <c r="M20" s="19" t="n" hidden="false">
        <f>ROUND(H20*J20,2)</f>
        <v>600000</v>
      </c>
      <c r="N20" s="19" t="n" hidden="false">
        <f>L20+M20</f>
        <v>620001</v>
      </c>
    </row>
    <row r="21" customFormat="false" hidden="false" outlineLevel="0" collapsed="false">
      <c r="A21" s="18" t="inlineStr">
        <is>
          <t xml:space="preserve">1.1.1.1.1.1.1.1.1</t>
        </is>
      </c>
      <c r="B21" s="18" t="inlineStr">
        <is>
          <t xml:space="preserve"/>
        </is>
      </c>
      <c r="C21" s="22" t="inlineStr">
        <is>
          <t xml:space="preserve">Комплект наконечников и бирок для монтажа ВРУ_ / 7 панелей</t>
        </is>
      </c>
      <c r="D21" s="7" t="inlineStr">
        <is>
          <t xml:space="preserve"/>
        </is>
      </c>
      <c r="E21" s="7" t="inlineStr">
        <is>
          <t xml:space="preserve"/>
        </is>
      </c>
      <c r="F21" s="7" t="inlineStr">
        <is>
          <t xml:space="preserve">КОМПЛ</t>
        </is>
      </c>
      <c r="G21" s="7" t="inlineStr">
        <is>
          <t xml:space="preserve">1</t>
        </is>
      </c>
      <c r="H21" s="8" t="n">
        <v>1</v>
      </c>
      <c r="I21" s="20" t="n" hidden="false">
        <v>20000</v>
      </c>
      <c r="J21" s="19" t="n" hidden="false">
        <v/>
      </c>
      <c r="K21" s="19" t="n" hidden="false">
        <f>I21+J21</f>
        <v>20000</v>
      </c>
      <c r="L21" s="19" t="n" hidden="false">
        <f>ROUND(H21*I21,2)</f>
        <v>20000</v>
      </c>
      <c r="M21" s="19" t="n" hidden="false">
        <v/>
      </c>
      <c r="N21" s="19" t="n" hidden="false">
        <f>L21+M21</f>
        <v>20000</v>
      </c>
    </row>
    <row r="22" customFormat="false" hidden="false" outlineLevel="0" collapsed="false">
      <c r="A22" s="18" t="inlineStr">
        <is>
          <t xml:space="preserve">1.1.1.1.1.1.1.1.2</t>
        </is>
      </c>
      <c r="B22" s="18" t="inlineStr">
        <is>
          <t xml:space="preserve"/>
        </is>
      </c>
      <c r="C22" s="22" t="inlineStr">
        <is>
          <t xml:space="preserve">ВРУ (в соответствии со схемой) / МЭЛ_ / 7-панельный (к-т)</t>
        </is>
      </c>
      <c r="D22" s="7" t="inlineStr">
        <is>
          <t xml:space="preserve"/>
        </is>
      </c>
      <c r="E22" s="7" t="inlineStr">
        <is>
          <t xml:space="preserve"/>
        </is>
      </c>
      <c r="F22" s="7" t="inlineStr">
        <is>
          <t xml:space="preserve">ШТ</t>
        </is>
      </c>
      <c r="G22" s="7" t="inlineStr">
        <is>
          <t xml:space="preserve">1</t>
        </is>
      </c>
      <c r="H22" s="8" t="n">
        <v>1</v>
      </c>
      <c r="I22" s="23" t="n" hidden="false">
        <v>1</v>
      </c>
      <c r="J22" s="19" t="n" hidden="false">
        <v/>
      </c>
      <c r="K22" s="19" t="n" hidden="false">
        <f>I22+J22</f>
        <v>1</v>
      </c>
      <c r="L22" s="19" t="n" hidden="false">
        <f>ROUND(H22*I22,2)</f>
        <v>1</v>
      </c>
      <c r="M22" s="19" t="n" hidden="false">
        <v/>
      </c>
      <c r="N22" s="19" t="n" hidden="false">
        <f>L22+M22</f>
        <v>1</v>
      </c>
    </row>
    <row r="23" customFormat="false" hidden="false" outlineLevel="0" collapsed="false">
      <c r="A23" s="18" t="inlineStr">
        <is>
          <t xml:space="preserve">1.1.1.1.1.1.1.2</t>
        </is>
      </c>
      <c r="B23" s="18" t="inlineStr">
        <is>
          <t xml:space="preserve"/>
        </is>
      </c>
      <c r="C23" s="18" t="inlineStr">
        <is>
          <t xml:space="preserve">Комплектация щитов ВРУ</t>
        </is>
      </c>
      <c r="D23" s="7" t="inlineStr">
        <is>
          <t xml:space="preserve"/>
        </is>
      </c>
      <c r="E23" s="7" t="inlineStr">
        <is>
          <t xml:space="preserve"/>
        </is>
      </c>
      <c r="F23" s="7" t="inlineStr">
        <is>
          <t xml:space="preserve">ШТ</t>
        </is>
      </c>
      <c r="G23" s="7" t="inlineStr">
        <is>
          <t xml:space="preserve">1</t>
        </is>
      </c>
      <c r="H23" s="8" t="n">
        <v>7</v>
      </c>
      <c r="I23" s="19" t="n" hidden="false">
        <f>ROUND((L24)/H23,2)</f>
        <v>5000</v>
      </c>
      <c r="J23" s="20" t="n" hidden="false">
        <v>500</v>
      </c>
      <c r="K23" s="19" t="n" hidden="false">
        <f>I23+J23</f>
        <v>5500</v>
      </c>
      <c r="L23" s="19" t="n" hidden="false">
        <f>ROUND(H23*I23,2)</f>
        <v>35000</v>
      </c>
      <c r="M23" s="19" t="n" hidden="false">
        <f>ROUND(H23*J23,2)</f>
        <v>3500</v>
      </c>
      <c r="N23" s="19" t="n" hidden="false">
        <f>L23+M23</f>
        <v>38500</v>
      </c>
    </row>
    <row r="24" customFormat="false" hidden="false" outlineLevel="0" collapsed="false">
      <c r="A24" s="18" t="inlineStr">
        <is>
          <t xml:space="preserve">1.1.1.1.1.1.1.2.1</t>
        </is>
      </c>
      <c r="B24" s="18" t="inlineStr">
        <is>
          <t xml:space="preserve"/>
        </is>
      </c>
      <c r="C24" s="22" t="inlineStr">
        <is>
          <t xml:space="preserve">Автоматическая установка пожаротушения_ / ОСП-2</t>
        </is>
      </c>
      <c r="D24" s="7" t="inlineStr">
        <is>
          <t xml:space="preserve"/>
        </is>
      </c>
      <c r="E24" s="7" t="inlineStr">
        <is>
          <t xml:space="preserve"/>
        </is>
      </c>
      <c r="F24" s="7" t="inlineStr">
        <is>
          <t xml:space="preserve">ШТ</t>
        </is>
      </c>
      <c r="G24" s="7" t="inlineStr">
        <is>
          <t xml:space="preserve">1</t>
        </is>
      </c>
      <c r="H24" s="8" t="n">
        <v>7</v>
      </c>
      <c r="I24" s="20" t="n" hidden="false">
        <v>5000</v>
      </c>
      <c r="J24" s="19" t="n" hidden="false">
        <v/>
      </c>
      <c r="K24" s="19" t="n" hidden="false">
        <f>I24+J24</f>
        <v>5000</v>
      </c>
      <c r="L24" s="19" t="n" hidden="false">
        <f>ROUND(H24*I24,2)</f>
        <v>35000</v>
      </c>
      <c r="M24" s="19" t="n" hidden="false">
        <v/>
      </c>
      <c r="N24" s="19" t="n" hidden="false">
        <f>L24+M24</f>
        <v>35000</v>
      </c>
    </row>
    <row r="25" customFormat="false" hidden="false" outlineLevel="0" collapsed="false">
      <c r="A25" s="18" t="inlineStr">
        <is>
          <t xml:space="preserve">1.1.1.1.1.1.1.3</t>
        </is>
      </c>
      <c r="B25" s="18" t="inlineStr">
        <is>
          <t xml:space="preserve"/>
        </is>
      </c>
      <c r="C25" s="18" t="inlineStr">
        <is>
          <t xml:space="preserve">Средства защиты</t>
        </is>
      </c>
      <c r="D25" s="7" t="inlineStr">
        <is>
          <t xml:space="preserve"/>
        </is>
      </c>
      <c r="E25" s="7" t="inlineStr">
        <is>
          <t xml:space="preserve"/>
        </is>
      </c>
      <c r="F25" s="7" t="inlineStr">
        <is>
          <t xml:space="preserve">ШТ</t>
        </is>
      </c>
      <c r="G25" s="7" t="inlineStr">
        <is>
          <t xml:space="preserve">1</t>
        </is>
      </c>
      <c r="H25" s="8" t="n">
        <v>24</v>
      </c>
      <c r="I25" s="19" t="n" hidden="false">
        <f>ROUND((L26+L27+L28+L29+L30+L31+L32+L33+L34+L35+L36+L37)/H25,2)</f>
        <v>865.04</v>
      </c>
      <c r="J25" s="20" t="n" hidden="false">
        <v>1500</v>
      </c>
      <c r="K25" s="19" t="n" hidden="false">
        <f>I25+J25</f>
        <v>2365.04</v>
      </c>
      <c r="L25" s="19" t="n" hidden="false">
        <f>ROUND(H25*I25,2)</f>
        <v>20760.96</v>
      </c>
      <c r="M25" s="19" t="n" hidden="false">
        <f>ROUND(H25*J25,2)</f>
        <v>36000</v>
      </c>
      <c r="N25" s="19" t="n" hidden="false">
        <f>L25+M25</f>
        <v>56760.96</v>
      </c>
    </row>
    <row r="26" customFormat="false" hidden="false" outlineLevel="0" collapsed="false">
      <c r="A26" s="18" t="inlineStr">
        <is>
          <t xml:space="preserve">1.1.1.1.1.1.1.3.1</t>
        </is>
      </c>
      <c r="B26" s="18" t="inlineStr">
        <is>
          <t xml:space="preserve"/>
        </is>
      </c>
      <c r="C26" s="22" t="inlineStr">
        <is>
          <t xml:space="preserve">Подставка под огнетушитель Сталь 200х400х200мм</t>
        </is>
      </c>
      <c r="D26" s="7" t="inlineStr">
        <is>
          <t xml:space="preserve"/>
        </is>
      </c>
      <c r="E26" s="7" t="inlineStr">
        <is>
          <t xml:space="preserve"/>
        </is>
      </c>
      <c r="F26" s="7" t="inlineStr">
        <is>
          <t xml:space="preserve">ШТ</t>
        </is>
      </c>
      <c r="G26" s="7" t="inlineStr">
        <is>
          <t xml:space="preserve">1</t>
        </is>
      </c>
      <c r="H26" s="8" t="n">
        <v>2</v>
      </c>
      <c r="I26" s="20" t="n" hidden="false">
        <v>1000</v>
      </c>
      <c r="J26" s="19" t="n" hidden="false">
        <v/>
      </c>
      <c r="K26" s="19" t="n" hidden="false">
        <f>I26+J26</f>
        <v>1000</v>
      </c>
      <c r="L26" s="19" t="n" hidden="false">
        <f>ROUND(H26*I26,2)</f>
        <v>2000</v>
      </c>
      <c r="M26" s="19" t="n" hidden="false">
        <v/>
      </c>
      <c r="N26" s="19" t="n" hidden="false">
        <f>L26+M26</f>
        <v>2000</v>
      </c>
    </row>
    <row r="27" customFormat="false" hidden="false" outlineLevel="0" collapsed="false">
      <c r="A27" s="18" t="inlineStr">
        <is>
          <t xml:space="preserve">1.1.1.1.1.1.1.3.2</t>
        </is>
      </c>
      <c r="B27" s="18" t="inlineStr">
        <is>
          <t xml:space="preserve"/>
        </is>
      </c>
      <c r="C27" s="22" t="inlineStr">
        <is>
          <t xml:space="preserve">Заземления переносные_</t>
        </is>
      </c>
      <c r="D27" s="7" t="inlineStr">
        <is>
          <t xml:space="preserve"/>
        </is>
      </c>
      <c r="E27" s="7" t="inlineStr">
        <is>
          <t xml:space="preserve">ПЗРУ-1</t>
        </is>
      </c>
      <c r="F27" s="7" t="inlineStr">
        <is>
          <t xml:space="preserve">КОМПЛ</t>
        </is>
      </c>
      <c r="G27" s="7" t="inlineStr">
        <is>
          <t xml:space="preserve">1</t>
        </is>
      </c>
      <c r="H27" s="8" t="n">
        <v>1</v>
      </c>
      <c r="I27" s="20" t="n" hidden="false">
        <v>1500</v>
      </c>
      <c r="J27" s="19" t="n" hidden="false">
        <v/>
      </c>
      <c r="K27" s="19" t="n" hidden="false">
        <f>I27+J27</f>
        <v>1500</v>
      </c>
      <c r="L27" s="19" t="n" hidden="false">
        <f>ROUND(H27*I27,2)</f>
        <v>1500</v>
      </c>
      <c r="M27" s="19" t="n" hidden="false">
        <v/>
      </c>
      <c r="N27" s="19" t="n" hidden="false">
        <f>L27+M27</f>
        <v>1500</v>
      </c>
    </row>
    <row r="28" customFormat="false" hidden="false" outlineLevel="0" collapsed="false">
      <c r="A28" s="18" t="inlineStr">
        <is>
          <t xml:space="preserve">1.1.1.1.1.1.1.3.3</t>
        </is>
      </c>
      <c r="B28" s="18" t="inlineStr">
        <is>
          <t xml:space="preserve"/>
        </is>
      </c>
      <c r="C28" s="22" t="inlineStr">
        <is>
          <t xml:space="preserve">Аптечка_</t>
        </is>
      </c>
      <c r="D28" s="7" t="inlineStr">
        <is>
          <t xml:space="preserve"/>
        </is>
      </c>
      <c r="E28" s="7" t="inlineStr">
        <is>
          <t xml:space="preserve"/>
        </is>
      </c>
      <c r="F28" s="7" t="inlineStr">
        <is>
          <t xml:space="preserve">ШТ</t>
        </is>
      </c>
      <c r="G28" s="7" t="inlineStr">
        <is>
          <t xml:space="preserve">1</t>
        </is>
      </c>
      <c r="H28" s="8" t="n">
        <v>1</v>
      </c>
      <c r="I28" s="20" t="n" hidden="false">
        <v>2000</v>
      </c>
      <c r="J28" s="19" t="n" hidden="false">
        <v/>
      </c>
      <c r="K28" s="19" t="n" hidden="false">
        <f>I28+J28</f>
        <v>2000</v>
      </c>
      <c r="L28" s="19" t="n" hidden="false">
        <f>ROUND(H28*I28,2)</f>
        <v>2000</v>
      </c>
      <c r="M28" s="19" t="n" hidden="false">
        <v/>
      </c>
      <c r="N28" s="19" t="n" hidden="false">
        <f>L28+M28</f>
        <v>2000</v>
      </c>
    </row>
    <row r="29" customFormat="false" hidden="false" outlineLevel="0" collapsed="false">
      <c r="A29" s="18" t="inlineStr">
        <is>
          <t xml:space="preserve">1.1.1.1.1.1.1.3.4</t>
        </is>
      </c>
      <c r="B29" s="18" t="inlineStr">
        <is>
          <t xml:space="preserve"/>
        </is>
      </c>
      <c r="C29" s="22" t="inlineStr">
        <is>
          <t xml:space="preserve">Защитные очки</t>
        </is>
      </c>
      <c r="D29" s="7" t="inlineStr">
        <is>
          <t xml:space="preserve"/>
        </is>
      </c>
      <c r="E29" s="7" t="inlineStr">
        <is>
          <t xml:space="preserve"/>
        </is>
      </c>
      <c r="F29" s="7" t="inlineStr">
        <is>
          <t xml:space="preserve">ШТ</t>
        </is>
      </c>
      <c r="G29" s="7" t="inlineStr">
        <is>
          <t xml:space="preserve">1</t>
        </is>
      </c>
      <c r="H29" s="8" t="n">
        <v>1</v>
      </c>
      <c r="I29" s="20" t="n" hidden="false">
        <v>300</v>
      </c>
      <c r="J29" s="19" t="n" hidden="false">
        <v/>
      </c>
      <c r="K29" s="19" t="n" hidden="false">
        <f>I29+J29</f>
        <v>300</v>
      </c>
      <c r="L29" s="19" t="n" hidden="false">
        <f>ROUND(H29*I29,2)</f>
        <v>300</v>
      </c>
      <c r="M29" s="19" t="n" hidden="false">
        <v/>
      </c>
      <c r="N29" s="19" t="n" hidden="false">
        <f>L29+M29</f>
        <v>300</v>
      </c>
    </row>
    <row r="30" customFormat="false" hidden="false" outlineLevel="0" collapsed="false">
      <c r="A30" s="18" t="inlineStr">
        <is>
          <t xml:space="preserve">1.1.1.1.1.1.1.3.5</t>
        </is>
      </c>
      <c r="B30" s="18" t="inlineStr">
        <is>
          <t xml:space="preserve"/>
        </is>
      </c>
      <c r="C30" s="22" t="inlineStr">
        <is>
          <t xml:space="preserve">Диэлектрические галоши_</t>
        </is>
      </c>
      <c r="D30" s="7" t="inlineStr">
        <is>
          <t xml:space="preserve"/>
        </is>
      </c>
      <c r="E30" s="7" t="inlineStr">
        <is>
          <t xml:space="preserve"/>
        </is>
      </c>
      <c r="F30" s="7" t="inlineStr">
        <is>
          <t xml:space="preserve">ШТ</t>
        </is>
      </c>
      <c r="G30" s="7" t="inlineStr">
        <is>
          <t xml:space="preserve">1</t>
        </is>
      </c>
      <c r="H30" s="8" t="n">
        <v>2</v>
      </c>
      <c r="I30" s="20" t="n" hidden="false">
        <v>500</v>
      </c>
      <c r="J30" s="19" t="n" hidden="false">
        <v/>
      </c>
      <c r="K30" s="19" t="n" hidden="false">
        <f>I30+J30</f>
        <v>500</v>
      </c>
      <c r="L30" s="19" t="n" hidden="false">
        <f>ROUND(H30*I30,2)</f>
        <v>1000</v>
      </c>
      <c r="M30" s="19" t="n" hidden="false">
        <v/>
      </c>
      <c r="N30" s="19" t="n" hidden="false">
        <f>L30+M30</f>
        <v>1000</v>
      </c>
    </row>
    <row r="31" customFormat="false" hidden="false" outlineLevel="0" collapsed="false">
      <c r="A31" s="18" t="inlineStr">
        <is>
          <t xml:space="preserve">1.1.1.1.1.1.1.3.6</t>
        </is>
      </c>
      <c r="B31" s="18" t="inlineStr">
        <is>
          <t xml:space="preserve"/>
        </is>
      </c>
      <c r="C31" s="22" t="inlineStr">
        <is>
          <t xml:space="preserve">Диэлектрические ковры_ /  800х1500 мм</t>
        </is>
      </c>
      <c r="D31" s="7" t="inlineStr">
        <is>
          <t xml:space="preserve"/>
        </is>
      </c>
      <c r="E31" s="7" t="inlineStr">
        <is>
          <t xml:space="preserve">компл</t>
        </is>
      </c>
      <c r="F31" s="7" t="inlineStr">
        <is>
          <t xml:space="preserve">ШТ</t>
        </is>
      </c>
      <c r="G31" s="7" t="inlineStr">
        <is>
          <t xml:space="preserve">1</t>
        </is>
      </c>
      <c r="H31" s="8" t="n">
        <v>3</v>
      </c>
      <c r="I31" s="20" t="n" hidden="false">
        <v>1500</v>
      </c>
      <c r="J31" s="19" t="n" hidden="false">
        <v/>
      </c>
      <c r="K31" s="19" t="n" hidden="false">
        <f>I31+J31</f>
        <v>1500</v>
      </c>
      <c r="L31" s="19" t="n" hidden="false">
        <f>ROUND(H31*I31,2)</f>
        <v>4500</v>
      </c>
      <c r="M31" s="19" t="n" hidden="false">
        <v/>
      </c>
      <c r="N31" s="19" t="n" hidden="false">
        <f>L31+M31</f>
        <v>4500</v>
      </c>
    </row>
    <row r="32" customFormat="false" hidden="false" outlineLevel="0" collapsed="false">
      <c r="A32" s="18" t="inlineStr">
        <is>
          <t xml:space="preserve">1.1.1.1.1.1.1.3.7</t>
        </is>
      </c>
      <c r="B32" s="18" t="inlineStr">
        <is>
          <t xml:space="preserve"/>
        </is>
      </c>
      <c r="C32" s="22" t="inlineStr">
        <is>
          <t xml:space="preserve">Предупредительные плакаты и знаки безопасности_</t>
        </is>
      </c>
      <c r="D32" s="7" t="inlineStr">
        <is>
          <t xml:space="preserve"/>
        </is>
      </c>
      <c r="E32" s="7" t="inlineStr">
        <is>
          <t xml:space="preserve">2 компл</t>
        </is>
      </c>
      <c r="F32" s="7" t="inlineStr">
        <is>
          <t xml:space="preserve">ШТ</t>
        </is>
      </c>
      <c r="G32" s="7" t="inlineStr">
        <is>
          <t xml:space="preserve">1</t>
        </is>
      </c>
      <c r="H32" s="8" t="n">
        <v>2</v>
      </c>
      <c r="I32" s="20" t="n" hidden="false">
        <v>1000</v>
      </c>
      <c r="J32" s="19" t="n" hidden="false">
        <v/>
      </c>
      <c r="K32" s="19" t="n" hidden="false">
        <f>I32+J32</f>
        <v>1000</v>
      </c>
      <c r="L32" s="19" t="n" hidden="false">
        <f>ROUND(H32*I32,2)</f>
        <v>2000</v>
      </c>
      <c r="M32" s="19" t="n" hidden="false">
        <v/>
      </c>
      <c r="N32" s="19" t="n" hidden="false">
        <f>L32+M32</f>
        <v>2000</v>
      </c>
    </row>
    <row r="33" customFormat="false" hidden="false" outlineLevel="0" collapsed="false">
      <c r="A33" s="18" t="inlineStr">
        <is>
          <t xml:space="preserve">1.1.1.1.1.1.1.3.8</t>
        </is>
      </c>
      <c r="B33" s="18" t="inlineStr">
        <is>
          <t xml:space="preserve"/>
        </is>
      </c>
      <c r="C33" s="22" t="inlineStr">
        <is>
          <t xml:space="preserve">Указатель напряжения_ / 10-500 В</t>
        </is>
      </c>
      <c r="D33" s="7" t="inlineStr">
        <is>
          <t xml:space="preserve"/>
        </is>
      </c>
      <c r="E33" s="7" t="inlineStr">
        <is>
          <t xml:space="preserve">МИН-2 ТУ 25-04-84</t>
        </is>
      </c>
      <c r="F33" s="7" t="inlineStr">
        <is>
          <t xml:space="preserve">ШТ</t>
        </is>
      </c>
      <c r="G33" s="7" t="inlineStr">
        <is>
          <t xml:space="preserve">1</t>
        </is>
      </c>
      <c r="H33" s="8" t="n">
        <v>2</v>
      </c>
      <c r="I33" s="20" t="n" hidden="false">
        <v>500</v>
      </c>
      <c r="J33" s="19" t="n" hidden="false">
        <v/>
      </c>
      <c r="K33" s="19" t="n" hidden="false">
        <f>I33+J33</f>
        <v>500</v>
      </c>
      <c r="L33" s="19" t="n" hidden="false">
        <f>ROUND(H33*I33,2)</f>
        <v>1000</v>
      </c>
      <c r="M33" s="19" t="n" hidden="false">
        <v/>
      </c>
      <c r="N33" s="19" t="n" hidden="false">
        <f>L33+M33</f>
        <v>1000</v>
      </c>
    </row>
    <row r="34" customFormat="false" hidden="false" outlineLevel="0" collapsed="false">
      <c r="A34" s="18" t="inlineStr">
        <is>
          <t xml:space="preserve">1.1.1.1.1.1.1.3.9</t>
        </is>
      </c>
      <c r="B34" s="18" t="inlineStr">
        <is>
          <t xml:space="preserve"/>
        </is>
      </c>
      <c r="C34" s="22" t="inlineStr">
        <is>
          <t xml:space="preserve">Плавкая вставка_ / ППН-35</t>
        </is>
      </c>
      <c r="D34" s="7" t="inlineStr">
        <is>
          <t xml:space="preserve"/>
        </is>
      </c>
      <c r="E34" s="7" t="inlineStr">
        <is>
          <t xml:space="preserve"/>
        </is>
      </c>
      <c r="F34" s="7" t="inlineStr">
        <is>
          <t xml:space="preserve">ШТ</t>
        </is>
      </c>
      <c r="G34" s="7" t="inlineStr">
        <is>
          <t xml:space="preserve">1</t>
        </is>
      </c>
      <c r="H34" s="8" t="n">
        <v>6</v>
      </c>
      <c r="I34" s="20" t="n" hidden="false">
        <v>500</v>
      </c>
      <c r="J34" s="19" t="n" hidden="false">
        <v/>
      </c>
      <c r="K34" s="19" t="n" hidden="false">
        <f>I34+J34</f>
        <v>500</v>
      </c>
      <c r="L34" s="19" t="n" hidden="false">
        <f>ROUND(H34*I34,2)</f>
        <v>3000</v>
      </c>
      <c r="M34" s="19" t="n" hidden="false">
        <v/>
      </c>
      <c r="N34" s="19" t="n" hidden="false">
        <f>L34+M34</f>
        <v>3000</v>
      </c>
    </row>
    <row r="35" customFormat="false" hidden="false" outlineLevel="0" collapsed="false">
      <c r="A35" s="18" t="inlineStr">
        <is>
          <t xml:space="preserve">1.1.1.1.1.1.1.3.10</t>
        </is>
      </c>
      <c r="B35" s="18" t="inlineStr">
        <is>
          <t xml:space="preserve"/>
        </is>
      </c>
      <c r="C35" s="22" t="inlineStr">
        <is>
          <t xml:space="preserve">Перчатки диэлектрические до 1 кВ/Безшовные</t>
        </is>
      </c>
      <c r="D35" s="7" t="inlineStr">
        <is>
          <t xml:space="preserve"/>
        </is>
      </c>
      <c r="E35" s="7" t="inlineStr">
        <is>
          <t xml:space="preserve"/>
        </is>
      </c>
      <c r="F35" s="7" t="inlineStr">
        <is>
          <t xml:space="preserve">ПАР</t>
        </is>
      </c>
      <c r="G35" s="7" t="inlineStr">
        <is>
          <t xml:space="preserve">1</t>
        </is>
      </c>
      <c r="H35" s="8" t="n">
        <v>2</v>
      </c>
      <c r="I35" s="20" t="n" hidden="false">
        <v>500</v>
      </c>
      <c r="J35" s="19" t="n" hidden="false">
        <v/>
      </c>
      <c r="K35" s="19" t="n" hidden="false">
        <f>I35+J35</f>
        <v>500</v>
      </c>
      <c r="L35" s="19" t="n" hidden="false">
        <f>ROUND(H35*I35,2)</f>
        <v>1000</v>
      </c>
      <c r="M35" s="19" t="n" hidden="false">
        <v/>
      </c>
      <c r="N35" s="19" t="n" hidden="false">
        <f>L35+M35</f>
        <v>1000</v>
      </c>
    </row>
    <row r="36" customFormat="false" hidden="false" outlineLevel="0" collapsed="false">
      <c r="A36" s="18" t="inlineStr">
        <is>
          <t xml:space="preserve">1.1.1.1.1.1.1.3.11</t>
        </is>
      </c>
      <c r="B36" s="18" t="inlineStr">
        <is>
          <t xml:space="preserve"/>
        </is>
      </c>
      <c r="C36" s="22" t="inlineStr">
        <is>
          <t xml:space="preserve">Огнетушитель_ / углекислотный ОУ-2</t>
        </is>
      </c>
      <c r="D36" s="7" t="inlineStr">
        <is>
          <t xml:space="preserve"/>
        </is>
      </c>
      <c r="E36" s="7" t="inlineStr">
        <is>
          <t xml:space="preserve"/>
        </is>
      </c>
      <c r="F36" s="7" t="inlineStr">
        <is>
          <t xml:space="preserve">ШТ</t>
        </is>
      </c>
      <c r="G36" s="7" t="inlineStr">
        <is>
          <t xml:space="preserve">1</t>
        </is>
      </c>
      <c r="H36" s="8" t="n">
        <v>1</v>
      </c>
      <c r="I36" s="23" t="n" hidden="false">
        <v>961</v>
      </c>
      <c r="J36" s="19" t="n" hidden="false">
        <v/>
      </c>
      <c r="K36" s="19" t="n" hidden="false">
        <f>I36+J36</f>
        <v>961</v>
      </c>
      <c r="L36" s="19" t="n" hidden="false">
        <f>ROUND(H36*I36,2)</f>
        <v>961</v>
      </c>
      <c r="M36" s="19" t="n" hidden="false">
        <v/>
      </c>
      <c r="N36" s="19" t="n" hidden="false">
        <f>L36+M36</f>
        <v>961</v>
      </c>
    </row>
    <row r="37" customFormat="false" hidden="false" outlineLevel="0" collapsed="false">
      <c r="A37" s="18" t="inlineStr">
        <is>
          <t xml:space="preserve">1.1.1.1.1.1.1.3.12</t>
        </is>
      </c>
      <c r="B37" s="18" t="inlineStr">
        <is>
          <t xml:space="preserve"/>
        </is>
      </c>
      <c r="C37" s="22" t="inlineStr">
        <is>
          <t xml:space="preserve">Огнетушитель_ / углекислотный ОУ-3</t>
        </is>
      </c>
      <c r="D37" s="7" t="inlineStr">
        <is>
          <t xml:space="preserve"/>
        </is>
      </c>
      <c r="E37" s="7" t="inlineStr">
        <is>
          <t xml:space="preserve"/>
        </is>
      </c>
      <c r="F37" s="7" t="inlineStr">
        <is>
          <t xml:space="preserve">ШТ</t>
        </is>
      </c>
      <c r="G37" s="7" t="inlineStr">
        <is>
          <t xml:space="preserve">1</t>
        </is>
      </c>
      <c r="H37" s="8" t="n">
        <v>1</v>
      </c>
      <c r="I37" s="20" t="n" hidden="false">
        <v>1500</v>
      </c>
      <c r="J37" s="19" t="n" hidden="false">
        <v/>
      </c>
      <c r="K37" s="19" t="n" hidden="false">
        <f>I37+J37</f>
        <v>1500</v>
      </c>
      <c r="L37" s="19" t="n" hidden="false">
        <f>ROUND(H37*I37,2)</f>
        <v>1500</v>
      </c>
      <c r="M37" s="19" t="n" hidden="false">
        <v/>
      </c>
      <c r="N37" s="19" t="n" hidden="false">
        <f>L37+M37</f>
        <v>1500</v>
      </c>
    </row>
    <row r="38" customFormat="false" hidden="false" outlineLevel="0" collapsed="false">
      <c r="A38" s="18" t="inlineStr">
        <is>
          <t xml:space="preserve">1.1.1.1.1.1.1.4</t>
        </is>
      </c>
      <c r="B38" s="18" t="inlineStr">
        <is>
          <t xml:space="preserve"/>
        </is>
      </c>
      <c r="C38" s="18" t="inlineStr">
        <is>
          <t xml:space="preserve">Пуско-наладочные работы ВРУ</t>
        </is>
      </c>
      <c r="D38" s="7" t="inlineStr">
        <is>
          <t xml:space="preserve"/>
        </is>
      </c>
      <c r="E38" s="7" t="inlineStr">
        <is>
          <t xml:space="preserve"/>
        </is>
      </c>
      <c r="F38" s="7" t="inlineStr">
        <is>
          <t xml:space="preserve">ШТ</t>
        </is>
      </c>
      <c r="G38" s="7" t="inlineStr">
        <is>
          <t xml:space="preserve">1</t>
        </is>
      </c>
      <c r="H38" s="8" t="n">
        <v>1</v>
      </c>
      <c r="I38" s="19" t="n" hidden="false">
        <v/>
      </c>
      <c r="J38" s="20" t="n" hidden="false">
        <v>500000</v>
      </c>
      <c r="K38" s="19" t="n" hidden="false">
        <f>I38+J38</f>
        <v>500000</v>
      </c>
      <c r="L38" s="19" t="n" hidden="false">
        <v/>
      </c>
      <c r="M38" s="19" t="n" hidden="false">
        <f>ROUND(H38*J38,2)</f>
        <v>500000</v>
      </c>
      <c r="N38" s="19" t="n" hidden="false">
        <f>L38+M38</f>
        <v>500000</v>
      </c>
    </row>
    <row r="39" customFormat="false" hidden="false" outlineLevel="0" collapsed="false">
      <c r="A39" s="14" t="inlineStr">
        <is>
          <t xml:space="preserve">1.1.1.1.1.1.2</t>
        </is>
      </c>
      <c r="B39" s="14" t="inlineStr">
        <is>
          <t xml:space="preserve"/>
        </is>
      </c>
      <c r="C39" s="14" t="inlineStr">
        <is>
          <t xml:space="preserve">Монтаж щитового оборудования</t>
        </is>
      </c>
      <c r="D39" s="6" t="inlineStr">
        <is>
          <t xml:space="preserve"/>
        </is>
      </c>
      <c r="E39" s="6" t="inlineStr">
        <is>
          <t xml:space="preserve"/>
        </is>
      </c>
      <c r="F39" s="6" t="inlineStr">
        <is>
          <t xml:space="preserve"/>
        </is>
      </c>
      <c r="G39" s="6" t="inlineStr">
        <is>
          <t xml:space="preserve"/>
        </is>
      </c>
      <c r="H39" s="15" t="n">
        <v/>
      </c>
      <c r="I39" s="16" t="n" hidden="false">
        <v/>
      </c>
      <c r="J39" s="16" t="n" hidden="false">
        <v/>
      </c>
      <c r="K39" s="16" t="n" hidden="false">
        <v/>
      </c>
      <c r="L39" s="16" t="n" hidden="false">
        <f>L40+L42+L44+L48+L55</f>
        <v>100014</v>
      </c>
      <c r="M39" s="16" t="n" hidden="false">
        <f>M40+M42+M44+M48+M55</f>
        <v>258000</v>
      </c>
      <c r="N39" s="16" t="n" hidden="false">
        <f>N40+N42+N44+N48+N55</f>
        <v>358014</v>
      </c>
    </row>
    <row r="40" customFormat="false" hidden="false" outlineLevel="0" collapsed="false">
      <c r="A40" s="18" t="inlineStr">
        <is>
          <t xml:space="preserve">1.1.1.1.1.1.2.1</t>
        </is>
      </c>
      <c r="B40" s="18" t="inlineStr">
        <is>
          <t xml:space="preserve"/>
        </is>
      </c>
      <c r="C40" s="18" t="inlineStr">
        <is>
          <t xml:space="preserve">Монтаж щита, шкафа распределительного, учетного</t>
        </is>
      </c>
      <c r="D40" s="7" t="inlineStr">
        <is>
          <t xml:space="preserve">Выгружается из БО по объектам BIM-КЦ</t>
        </is>
      </c>
      <c r="E40" s="7" t="inlineStr">
        <is>
          <t xml:space="preserve"/>
        </is>
      </c>
      <c r="F40" s="7" t="inlineStr">
        <is>
          <t xml:space="preserve">ШТ</t>
        </is>
      </c>
      <c r="G40" s="7" t="inlineStr">
        <is>
          <t xml:space="preserve">1</t>
        </is>
      </c>
      <c r="H40" s="8" t="n">
        <v>1</v>
      </c>
      <c r="I40" s="19" t="n" hidden="false">
        <f>ROUND((L41)/H40,2)</f>
        <v>1</v>
      </c>
      <c r="J40" s="20" t="n" hidden="false">
        <v>9000</v>
      </c>
      <c r="K40" s="19" t="n" hidden="false">
        <f>I40+J40</f>
        <v>9001</v>
      </c>
      <c r="L40" s="19" t="n" hidden="false">
        <f>ROUND(H40*I40,2)</f>
        <v>1</v>
      </c>
      <c r="M40" s="19" t="n" hidden="false">
        <f>ROUND(H40*J40,2)</f>
        <v>9000</v>
      </c>
      <c r="N40" s="19" t="n" hidden="false">
        <f>L40+M40</f>
        <v>9001</v>
      </c>
    </row>
    <row r="41" customFormat="false" hidden="false" outlineLevel="0" collapsed="false">
      <c r="A41" s="18" t="inlineStr">
        <is>
          <t xml:space="preserve">1.1.1.1.1.1.2.1.1</t>
        </is>
      </c>
      <c r="B41" s="18" t="inlineStr">
        <is>
          <t xml:space="preserve"/>
        </is>
      </c>
      <c r="C41" s="22" t="inlineStr">
        <is>
          <t xml:space="preserve">Щит силовой (в соответствии со схемой)_ / МЭЛ</t>
        </is>
      </c>
      <c r="D41" s="7" t="inlineStr">
        <is>
          <t xml:space="preserve"/>
        </is>
      </c>
      <c r="E41" s="7" t="inlineStr">
        <is>
          <t xml:space="preserve">Щит силовой кровельных воронок ЩСА</t>
        </is>
      </c>
      <c r="F41" s="7" t="inlineStr">
        <is>
          <t xml:space="preserve">ШТ</t>
        </is>
      </c>
      <c r="G41" s="7" t="inlineStr">
        <is>
          <t xml:space="preserve">1</t>
        </is>
      </c>
      <c r="H41" s="8" t="n">
        <v>1</v>
      </c>
      <c r="I41" s="23" t="n" hidden="false">
        <v>1</v>
      </c>
      <c r="J41" s="19" t="n" hidden="false">
        <v/>
      </c>
      <c r="K41" s="19" t="n" hidden="false">
        <f>I41+J41</f>
        <v>1</v>
      </c>
      <c r="L41" s="19" t="n" hidden="false">
        <f>ROUND(H41*I41,2)</f>
        <v>1</v>
      </c>
      <c r="M41" s="19" t="n" hidden="false">
        <v/>
      </c>
      <c r="N41" s="19" t="n" hidden="false">
        <f>L41+M41</f>
        <v>1</v>
      </c>
    </row>
    <row r="42" customFormat="false" hidden="false" outlineLevel="0" collapsed="false">
      <c r="A42" s="18" t="inlineStr">
        <is>
          <t xml:space="preserve">1.1.1.1.1.1.2.2</t>
        </is>
      </c>
      <c r="B42" s="18" t="inlineStr">
        <is>
          <t xml:space="preserve"/>
        </is>
      </c>
      <c r="C42" s="18" t="inlineStr">
        <is>
          <t xml:space="preserve">Монтаж АВР</t>
        </is>
      </c>
      <c r="D42" s="7" t="inlineStr">
        <is>
          <t xml:space="preserve">Выгружается из БО по объектам BIM-КЦ</t>
        </is>
      </c>
      <c r="E42" s="7" t="inlineStr">
        <is>
          <t xml:space="preserve">АВР1,АВР2</t>
        </is>
      </c>
      <c r="F42" s="7" t="inlineStr">
        <is>
          <t xml:space="preserve">ШТ</t>
        </is>
      </c>
      <c r="G42" s="7" t="inlineStr">
        <is>
          <t xml:space="preserve">1</t>
        </is>
      </c>
      <c r="H42" s="8" t="n">
        <v>2</v>
      </c>
      <c r="I42" s="19" t="n" hidden="false">
        <f>ROUND((L43)/H42,2)</f>
        <v>50000</v>
      </c>
      <c r="J42" s="20" t="n" hidden="false">
        <v>24000</v>
      </c>
      <c r="K42" s="19" t="n" hidden="false">
        <f>I42+J42</f>
        <v>74000</v>
      </c>
      <c r="L42" s="19" t="n" hidden="false">
        <f>ROUND(H42*I42,2)</f>
        <v>100000</v>
      </c>
      <c r="M42" s="19" t="n" hidden="false">
        <f>ROUND(H42*J42,2)</f>
        <v>48000</v>
      </c>
      <c r="N42" s="19" t="n" hidden="false">
        <f>L42+M42</f>
        <v>148000</v>
      </c>
    </row>
    <row r="43" customFormat="false" hidden="false" outlineLevel="0" collapsed="false">
      <c r="A43" s="18" t="inlineStr">
        <is>
          <t xml:space="preserve">1.1.1.1.1.1.2.2.1</t>
        </is>
      </c>
      <c r="B43" s="18" t="inlineStr">
        <is>
          <t xml:space="preserve"/>
        </is>
      </c>
      <c r="C43" s="22" t="inlineStr">
        <is>
          <t xml:space="preserve">Устройство автоматического ввода резерва АВР_ / 100А на 2 ввода IP 54</t>
        </is>
      </c>
      <c r="D43" s="7" t="inlineStr">
        <is>
          <t xml:space="preserve"/>
        </is>
      </c>
      <c r="E43" s="7" t="inlineStr">
        <is>
          <t xml:space="preserve"/>
        </is>
      </c>
      <c r="F43" s="7" t="inlineStr">
        <is>
          <t xml:space="preserve">ШТ</t>
        </is>
      </c>
      <c r="G43" s="7" t="inlineStr">
        <is>
          <t xml:space="preserve">1</t>
        </is>
      </c>
      <c r="H43" s="8" t="n">
        <v>2</v>
      </c>
      <c r="I43" s="20" t="n" hidden="false">
        <v>50000</v>
      </c>
      <c r="J43" s="19" t="n" hidden="false">
        <v/>
      </c>
      <c r="K43" s="19" t="n" hidden="false">
        <f>I43+J43</f>
        <v>50000</v>
      </c>
      <c r="L43" s="19" t="n" hidden="false">
        <f>ROUND(H43*I43,2)</f>
        <v>100000</v>
      </c>
      <c r="M43" s="19" t="n" hidden="false">
        <v/>
      </c>
      <c r="N43" s="19" t="n" hidden="false">
        <f>L43+M43</f>
        <v>100000</v>
      </c>
    </row>
    <row r="44" customFormat="false" hidden="false" outlineLevel="0" collapsed="false">
      <c r="A44" s="18" t="inlineStr">
        <is>
          <t xml:space="preserve">1.1.1.1.1.1.2.3</t>
        </is>
      </c>
      <c r="B44" s="18" t="inlineStr">
        <is>
          <t xml:space="preserve"/>
        </is>
      </c>
      <c r="C44" s="18" t="inlineStr">
        <is>
          <t xml:space="preserve">Монтаж щита силового (для СКБ) / 12 модулей</t>
        </is>
      </c>
      <c r="D44" s="7" t="inlineStr">
        <is>
          <t xml:space="preserve"/>
        </is>
      </c>
      <c r="E44" s="7" t="inlineStr">
        <is>
          <t xml:space="preserve"/>
        </is>
      </c>
      <c r="F44" s="7" t="inlineStr">
        <is>
          <t xml:space="preserve">ШТ</t>
        </is>
      </c>
      <c r="G44" s="7" t="inlineStr">
        <is>
          <t xml:space="preserve">1</t>
        </is>
      </c>
      <c r="H44" s="8" t="n">
        <v>3</v>
      </c>
      <c r="I44" s="19" t="n" hidden="false">
        <f>ROUND((L45+L46+L47)/H44,2)</f>
        <v>1</v>
      </c>
      <c r="J44" s="20" t="n" hidden="false">
        <v>8200</v>
      </c>
      <c r="K44" s="19" t="n" hidden="false">
        <f>I44+J44</f>
        <v>8201</v>
      </c>
      <c r="L44" s="19" t="n" hidden="false">
        <f>ROUND(H44*I44,2)</f>
        <v>3</v>
      </c>
      <c r="M44" s="19" t="n" hidden="false">
        <f>ROUND(H44*J44,2)</f>
        <v>24600</v>
      </c>
      <c r="N44" s="19" t="n" hidden="false">
        <f>L44+M44</f>
        <v>24603</v>
      </c>
    </row>
    <row r="45" customFormat="false" hidden="false" outlineLevel="0" collapsed="false">
      <c r="A45" s="18" t="inlineStr">
        <is>
          <t xml:space="preserve">1.1.1.1.1.1.2.3.1</t>
        </is>
      </c>
      <c r="B45" s="18" t="inlineStr">
        <is>
          <t xml:space="preserve"/>
        </is>
      </c>
      <c r="C45" s="22" t="inlineStr">
        <is>
          <t xml:space="preserve">Щит силовой (в соответствии со схемой)_ / МЭЛ</t>
        </is>
      </c>
      <c r="D45" s="7" t="inlineStr">
        <is>
          <t xml:space="preserve"/>
        </is>
      </c>
      <c r="E45" s="7" t="inlineStr">
        <is>
          <t xml:space="preserve">ЩС 3.2</t>
        </is>
      </c>
      <c r="F45" s="7" t="inlineStr">
        <is>
          <t xml:space="preserve">ШТ</t>
        </is>
      </c>
      <c r="G45" s="7" t="inlineStr">
        <is>
          <t xml:space="preserve">1</t>
        </is>
      </c>
      <c r="H45" s="8" t="n">
        <v>1</v>
      </c>
      <c r="I45" s="23" t="n" hidden="false">
        <v>1</v>
      </c>
      <c r="J45" s="19" t="n" hidden="false">
        <v/>
      </c>
      <c r="K45" s="19" t="n" hidden="false">
        <f>I45+J45</f>
        <v>1</v>
      </c>
      <c r="L45" s="19" t="n" hidden="false">
        <f>ROUND(H45*I45,2)</f>
        <v>1</v>
      </c>
      <c r="M45" s="19" t="n" hidden="false">
        <v/>
      </c>
      <c r="N45" s="19" t="n" hidden="false">
        <f>L45+M45</f>
        <v>1</v>
      </c>
    </row>
    <row r="46" customFormat="false" hidden="false" outlineLevel="0" collapsed="false">
      <c r="A46" s="18" t="inlineStr">
        <is>
          <t xml:space="preserve">1.1.1.1.1.1.2.3.2</t>
        </is>
      </c>
      <c r="B46" s="18" t="inlineStr">
        <is>
          <t xml:space="preserve"/>
        </is>
      </c>
      <c r="C46" s="22" t="inlineStr">
        <is>
          <t xml:space="preserve">Щит силовой (в соответствии со схемой)_ / МЭЛ</t>
        </is>
      </c>
      <c r="D46" s="7" t="inlineStr">
        <is>
          <t xml:space="preserve"/>
        </is>
      </c>
      <c r="E46" s="7" t="inlineStr">
        <is>
          <t xml:space="preserve">ЩС 3.1</t>
        </is>
      </c>
      <c r="F46" s="7" t="inlineStr">
        <is>
          <t xml:space="preserve">ШТ</t>
        </is>
      </c>
      <c r="G46" s="7" t="inlineStr">
        <is>
          <t xml:space="preserve">1</t>
        </is>
      </c>
      <c r="H46" s="8" t="n">
        <v>1</v>
      </c>
      <c r="I46" s="23" t="n" hidden="false">
        <v>1</v>
      </c>
      <c r="J46" s="19" t="n" hidden="false">
        <v/>
      </c>
      <c r="K46" s="19" t="n" hidden="false">
        <f>I46+J46</f>
        <v>1</v>
      </c>
      <c r="L46" s="19" t="n" hidden="false">
        <f>ROUND(H46*I46,2)</f>
        <v>1</v>
      </c>
      <c r="M46" s="19" t="n" hidden="false">
        <v/>
      </c>
      <c r="N46" s="19" t="n" hidden="false">
        <f>L46+M46</f>
        <v>1</v>
      </c>
    </row>
    <row r="47" customFormat="false" hidden="false" outlineLevel="0" collapsed="false">
      <c r="A47" s="18" t="inlineStr">
        <is>
          <t xml:space="preserve">1.1.1.1.1.1.2.3.3</t>
        </is>
      </c>
      <c r="B47" s="18" t="inlineStr">
        <is>
          <t xml:space="preserve"/>
        </is>
      </c>
      <c r="C47" s="22" t="inlineStr">
        <is>
          <t xml:space="preserve">Щит силовой (в соответствии со схемой)_ / МЭЛ</t>
        </is>
      </c>
      <c r="D47" s="7" t="inlineStr">
        <is>
          <t xml:space="preserve"/>
        </is>
      </c>
      <c r="E47" s="7" t="inlineStr">
        <is>
          <t xml:space="preserve">ЩРв</t>
        </is>
      </c>
      <c r="F47" s="7" t="inlineStr">
        <is>
          <t xml:space="preserve">ШТ</t>
        </is>
      </c>
      <c r="G47" s="7" t="inlineStr">
        <is>
          <t xml:space="preserve">1</t>
        </is>
      </c>
      <c r="H47" s="8" t="n">
        <v>1</v>
      </c>
      <c r="I47" s="23" t="n" hidden="false">
        <v>1</v>
      </c>
      <c r="J47" s="19" t="n" hidden="false">
        <v/>
      </c>
      <c r="K47" s="19" t="n" hidden="false">
        <f>I47+J47</f>
        <v>1</v>
      </c>
      <c r="L47" s="19" t="n" hidden="false">
        <f>ROUND(H47*I47,2)</f>
        <v>1</v>
      </c>
      <c r="M47" s="19" t="n" hidden="false">
        <v/>
      </c>
      <c r="N47" s="19" t="n" hidden="false">
        <f>L47+M47</f>
        <v>1</v>
      </c>
    </row>
    <row r="48" customFormat="false" hidden="false" outlineLevel="0" collapsed="false">
      <c r="A48" s="18" t="inlineStr">
        <is>
          <t xml:space="preserve">1.1.1.1.1.1.2.4</t>
        </is>
      </c>
      <c r="B48" s="18" t="inlineStr">
        <is>
          <t xml:space="preserve"/>
        </is>
      </c>
      <c r="C48" s="18" t="inlineStr">
        <is>
          <t xml:space="preserve">Монтаж щита силового (для СКБ) / 18 модулей</t>
        </is>
      </c>
      <c r="D48" s="7" t="inlineStr">
        <is>
          <t xml:space="preserve"/>
        </is>
      </c>
      <c r="E48" s="7" t="inlineStr">
        <is>
          <t xml:space="preserve"/>
        </is>
      </c>
      <c r="F48" s="7" t="inlineStr">
        <is>
          <t xml:space="preserve">ШТ</t>
        </is>
      </c>
      <c r="G48" s="7" t="inlineStr">
        <is>
          <t xml:space="preserve">1</t>
        </is>
      </c>
      <c r="H48" s="8" t="n">
        <v>6</v>
      </c>
      <c r="I48" s="19" t="n" hidden="false">
        <f>ROUND((L49+L50+L51+L52+L53+L54)/H48,2)</f>
        <v>1</v>
      </c>
      <c r="J48" s="20" t="n" hidden="false">
        <v>13400</v>
      </c>
      <c r="K48" s="19" t="n" hidden="false">
        <f>I48+J48</f>
        <v>13401</v>
      </c>
      <c r="L48" s="19" t="n" hidden="false">
        <f>ROUND(H48*I48,2)</f>
        <v>6</v>
      </c>
      <c r="M48" s="19" t="n" hidden="false">
        <f>ROUND(H48*J48,2)</f>
        <v>80400</v>
      </c>
      <c r="N48" s="19" t="n" hidden="false">
        <f>L48+M48</f>
        <v>80406</v>
      </c>
    </row>
    <row r="49" customFormat="false" hidden="false" outlineLevel="0" collapsed="false">
      <c r="A49" s="18" t="inlineStr">
        <is>
          <t xml:space="preserve">1.1.1.1.1.1.2.4.1</t>
        </is>
      </c>
      <c r="B49" s="18" t="inlineStr">
        <is>
          <t xml:space="preserve"/>
        </is>
      </c>
      <c r="C49" s="22" t="inlineStr">
        <is>
          <t xml:space="preserve">Щит силовой (в соответствии со схемой)_ / МЭЛ</t>
        </is>
      </c>
      <c r="D49" s="7" t="inlineStr">
        <is>
          <t xml:space="preserve"/>
        </is>
      </c>
      <c r="E49" s="7" t="inlineStr">
        <is>
          <t xml:space="preserve">ЩАО1.0  ЩРн-18-350х300х120-IP54 EKF</t>
        </is>
      </c>
      <c r="F49" s="7" t="inlineStr">
        <is>
          <t xml:space="preserve">ШТ</t>
        </is>
      </c>
      <c r="G49" s="7" t="inlineStr">
        <is>
          <t xml:space="preserve">1</t>
        </is>
      </c>
      <c r="H49" s="8" t="n">
        <v>1</v>
      </c>
      <c r="I49" s="23" t="n" hidden="false">
        <v>1</v>
      </c>
      <c r="J49" s="19" t="n" hidden="false">
        <v/>
      </c>
      <c r="K49" s="19" t="n" hidden="false">
        <f>I49+J49</f>
        <v>1</v>
      </c>
      <c r="L49" s="19" t="n" hidden="false">
        <f>ROUND(H49*I49,2)</f>
        <v>1</v>
      </c>
      <c r="M49" s="19" t="n" hidden="false">
        <v/>
      </c>
      <c r="N49" s="19" t="n" hidden="false">
        <f>L49+M49</f>
        <v>1</v>
      </c>
    </row>
    <row r="50" customFormat="false" hidden="false" outlineLevel="0" collapsed="false">
      <c r="A50" s="18" t="inlineStr">
        <is>
          <t xml:space="preserve">1.1.1.1.1.1.2.4.2</t>
        </is>
      </c>
      <c r="B50" s="18" t="inlineStr">
        <is>
          <t xml:space="preserve"/>
        </is>
      </c>
      <c r="C50" s="22" t="inlineStr">
        <is>
          <t xml:space="preserve">Щит силовой (в соответствии со схемой)_ / МЭЛ</t>
        </is>
      </c>
      <c r="D50" s="7" t="inlineStr">
        <is>
          <t xml:space="preserve"/>
        </is>
      </c>
      <c r="E50" s="7" t="inlineStr">
        <is>
          <t xml:space="preserve">ЩС 2.1</t>
        </is>
      </c>
      <c r="F50" s="7" t="inlineStr">
        <is>
          <t xml:space="preserve">ШТ</t>
        </is>
      </c>
      <c r="G50" s="7" t="inlineStr">
        <is>
          <t xml:space="preserve">1</t>
        </is>
      </c>
      <c r="H50" s="8" t="n">
        <v>1</v>
      </c>
      <c r="I50" s="23" t="n" hidden="false">
        <v>1</v>
      </c>
      <c r="J50" s="19" t="n" hidden="false">
        <v/>
      </c>
      <c r="K50" s="19" t="n" hidden="false">
        <f>I50+J50</f>
        <v>1</v>
      </c>
      <c r="L50" s="19" t="n" hidden="false">
        <f>ROUND(H50*I50,2)</f>
        <v>1</v>
      </c>
      <c r="M50" s="19" t="n" hidden="false">
        <v/>
      </c>
      <c r="N50" s="19" t="n" hidden="false">
        <f>L50+M50</f>
        <v>1</v>
      </c>
    </row>
    <row r="51" customFormat="false" hidden="false" outlineLevel="0" collapsed="false">
      <c r="A51" s="18" t="inlineStr">
        <is>
          <t xml:space="preserve">1.1.1.1.1.1.2.4.3</t>
        </is>
      </c>
      <c r="B51" s="18" t="inlineStr">
        <is>
          <t xml:space="preserve"/>
        </is>
      </c>
      <c r="C51" s="22" t="inlineStr">
        <is>
          <t xml:space="preserve">Щит силовой (в соответствии со схемой)_ / МЭЛ</t>
        </is>
      </c>
      <c r="D51" s="7" t="inlineStr">
        <is>
          <t xml:space="preserve"/>
        </is>
      </c>
      <c r="E51" s="7" t="inlineStr">
        <is>
          <t xml:space="preserve">ЩС 1.1</t>
        </is>
      </c>
      <c r="F51" s="7" t="inlineStr">
        <is>
          <t xml:space="preserve">ШТ</t>
        </is>
      </c>
      <c r="G51" s="7" t="inlineStr">
        <is>
          <t xml:space="preserve">1</t>
        </is>
      </c>
      <c r="H51" s="8" t="n">
        <v>1</v>
      </c>
      <c r="I51" s="23" t="n" hidden="false">
        <v>1</v>
      </c>
      <c r="J51" s="19" t="n" hidden="false">
        <v/>
      </c>
      <c r="K51" s="19" t="n" hidden="false">
        <f>I51+J51</f>
        <v>1</v>
      </c>
      <c r="L51" s="19" t="n" hidden="false">
        <f>ROUND(H51*I51,2)</f>
        <v>1</v>
      </c>
      <c r="M51" s="19" t="n" hidden="false">
        <v/>
      </c>
      <c r="N51" s="19" t="n" hidden="false">
        <f>L51+M51</f>
        <v>1</v>
      </c>
    </row>
    <row r="52" customFormat="false" hidden="false" outlineLevel="0" collapsed="false">
      <c r="A52" s="18" t="inlineStr">
        <is>
          <t xml:space="preserve">1.1.1.1.1.1.2.4.4</t>
        </is>
      </c>
      <c r="B52" s="18" t="inlineStr">
        <is>
          <t xml:space="preserve"/>
        </is>
      </c>
      <c r="C52" s="22" t="inlineStr">
        <is>
          <t xml:space="preserve">Щит силовой (в соответствии со схемой)_ / МЭЛ</t>
        </is>
      </c>
      <c r="D52" s="7" t="inlineStr">
        <is>
          <t xml:space="preserve"/>
        </is>
      </c>
      <c r="E52" s="7" t="inlineStr">
        <is>
          <t xml:space="preserve">ЩАО1.3 ЩРн-18-350х300х120-IP31 mb11-18n EKF</t>
        </is>
      </c>
      <c r="F52" s="7" t="inlineStr">
        <is>
          <t xml:space="preserve">ШТ</t>
        </is>
      </c>
      <c r="G52" s="7" t="inlineStr">
        <is>
          <t xml:space="preserve">1</t>
        </is>
      </c>
      <c r="H52" s="8" t="n">
        <v>1</v>
      </c>
      <c r="I52" s="23" t="n" hidden="false">
        <v>1</v>
      </c>
      <c r="J52" s="19" t="n" hidden="false">
        <v/>
      </c>
      <c r="K52" s="19" t="n" hidden="false">
        <f>I52+J52</f>
        <v>1</v>
      </c>
      <c r="L52" s="19" t="n" hidden="false">
        <f>ROUND(H52*I52,2)</f>
        <v>1</v>
      </c>
      <c r="M52" s="19" t="n" hidden="false">
        <v/>
      </c>
      <c r="N52" s="19" t="n" hidden="false">
        <f>L52+M52</f>
        <v>1</v>
      </c>
    </row>
    <row r="53" customFormat="false" hidden="false" outlineLevel="0" collapsed="false">
      <c r="A53" s="18" t="inlineStr">
        <is>
          <t xml:space="preserve">1.1.1.1.1.1.2.4.5</t>
        </is>
      </c>
      <c r="B53" s="18" t="inlineStr">
        <is>
          <t xml:space="preserve"/>
        </is>
      </c>
      <c r="C53" s="22" t="inlineStr">
        <is>
          <t xml:space="preserve">Щит силовой (в соответствии со схемой)_ / МЭЛ</t>
        </is>
      </c>
      <c r="D53" s="7" t="inlineStr">
        <is>
          <t xml:space="preserve"/>
        </is>
      </c>
      <c r="E53" s="7" t="inlineStr">
        <is>
          <t xml:space="preserve">ЩАО1.2 ЩРн-18-350х300х120-IP31 mb11-18n EKF</t>
        </is>
      </c>
      <c r="F53" s="7" t="inlineStr">
        <is>
          <t xml:space="preserve">ШТ</t>
        </is>
      </c>
      <c r="G53" s="7" t="inlineStr">
        <is>
          <t xml:space="preserve">1</t>
        </is>
      </c>
      <c r="H53" s="8" t="n">
        <v>1</v>
      </c>
      <c r="I53" s="23" t="n" hidden="false">
        <v>1</v>
      </c>
      <c r="J53" s="19" t="n" hidden="false">
        <v/>
      </c>
      <c r="K53" s="19" t="n" hidden="false">
        <f>I53+J53</f>
        <v>1</v>
      </c>
      <c r="L53" s="19" t="n" hidden="false">
        <f>ROUND(H53*I53,2)</f>
        <v>1</v>
      </c>
      <c r="M53" s="19" t="n" hidden="false">
        <v/>
      </c>
      <c r="N53" s="19" t="n" hidden="false">
        <f>L53+M53</f>
        <v>1</v>
      </c>
    </row>
    <row r="54" customFormat="false" hidden="false" outlineLevel="0" collapsed="false">
      <c r="A54" s="18" t="inlineStr">
        <is>
          <t xml:space="preserve">1.1.1.1.1.1.2.4.6</t>
        </is>
      </c>
      <c r="B54" s="18" t="inlineStr">
        <is>
          <t xml:space="preserve"/>
        </is>
      </c>
      <c r="C54" s="22" t="inlineStr">
        <is>
          <t xml:space="preserve">Щит силовой (в соответствии со схемой)_ / МЭЛ</t>
        </is>
      </c>
      <c r="D54" s="7" t="inlineStr">
        <is>
          <t xml:space="preserve"/>
        </is>
      </c>
      <c r="E54" s="7" t="inlineStr">
        <is>
          <t xml:space="preserve">ЩАО1.1 ЩРн-18-350х300х120-IP31 mb11-18n EKF</t>
        </is>
      </c>
      <c r="F54" s="7" t="inlineStr">
        <is>
          <t xml:space="preserve">ШТ</t>
        </is>
      </c>
      <c r="G54" s="7" t="inlineStr">
        <is>
          <t xml:space="preserve">1</t>
        </is>
      </c>
      <c r="H54" s="8" t="n">
        <v>1</v>
      </c>
      <c r="I54" s="23" t="n" hidden="false">
        <v>1</v>
      </c>
      <c r="J54" s="19" t="n" hidden="false">
        <v/>
      </c>
      <c r="K54" s="19" t="n" hidden="false">
        <f>I54+J54</f>
        <v>1</v>
      </c>
      <c r="L54" s="19" t="n" hidden="false">
        <f>ROUND(H54*I54,2)</f>
        <v>1</v>
      </c>
      <c r="M54" s="19" t="n" hidden="false">
        <v/>
      </c>
      <c r="N54" s="19" t="n" hidden="false">
        <f>L54+M54</f>
        <v>1</v>
      </c>
    </row>
    <row r="55" customFormat="false" hidden="false" outlineLevel="0" collapsed="false">
      <c r="A55" s="18" t="inlineStr">
        <is>
          <t xml:space="preserve">1.1.1.1.1.1.2.5</t>
        </is>
      </c>
      <c r="B55" s="18" t="inlineStr">
        <is>
          <t xml:space="preserve"/>
        </is>
      </c>
      <c r="C55" s="18" t="inlineStr">
        <is>
          <t xml:space="preserve">Монтаж щита силового (для СКБ) / 24 модуля</t>
        </is>
      </c>
      <c r="D55" s="7" t="inlineStr">
        <is>
          <t xml:space="preserve"/>
        </is>
      </c>
      <c r="E55" s="7" t="inlineStr">
        <is>
          <t xml:space="preserve"/>
        </is>
      </c>
      <c r="F55" s="7" t="inlineStr">
        <is>
          <t xml:space="preserve">ШТ</t>
        </is>
      </c>
      <c r="G55" s="7" t="inlineStr">
        <is>
          <t xml:space="preserve">1</t>
        </is>
      </c>
      <c r="H55" s="8" t="n">
        <v>4</v>
      </c>
      <c r="I55" s="19" t="n" hidden="false">
        <f>ROUND((L56+L57+L58+L59)/H55,2)</f>
        <v>1</v>
      </c>
      <c r="J55" s="20" t="n" hidden="false">
        <v>24000</v>
      </c>
      <c r="K55" s="19" t="n" hidden="false">
        <f>I55+J55</f>
        <v>24001</v>
      </c>
      <c r="L55" s="19" t="n" hidden="false">
        <f>ROUND(H55*I55,2)</f>
        <v>4</v>
      </c>
      <c r="M55" s="19" t="n" hidden="false">
        <f>ROUND(H55*J55,2)</f>
        <v>96000</v>
      </c>
      <c r="N55" s="19" t="n" hidden="false">
        <f>L55+M55</f>
        <v>96004</v>
      </c>
    </row>
    <row r="56" customFormat="false" hidden="false" outlineLevel="0" collapsed="false">
      <c r="A56" s="18" t="inlineStr">
        <is>
          <t xml:space="preserve">1.1.1.1.1.1.2.5.1</t>
        </is>
      </c>
      <c r="B56" s="18" t="inlineStr">
        <is>
          <t xml:space="preserve"/>
        </is>
      </c>
      <c r="C56" s="22" t="inlineStr">
        <is>
          <t xml:space="preserve">Щит силовой (в соответствии со схемой)_ / МЭЛ</t>
        </is>
      </c>
      <c r="D56" s="7" t="inlineStr">
        <is>
          <t xml:space="preserve"/>
        </is>
      </c>
      <c r="E56" s="7" t="inlineStr">
        <is>
          <t xml:space="preserve">ЩО1.2 ЩРн-24-395х310х120-IP31 EKF</t>
        </is>
      </c>
      <c r="F56" s="7" t="inlineStr">
        <is>
          <t xml:space="preserve">ШТ</t>
        </is>
      </c>
      <c r="G56" s="7" t="inlineStr">
        <is>
          <t xml:space="preserve">1</t>
        </is>
      </c>
      <c r="H56" s="8" t="n">
        <v>1</v>
      </c>
      <c r="I56" s="23" t="n" hidden="false">
        <v>1</v>
      </c>
      <c r="J56" s="19" t="n" hidden="false">
        <v/>
      </c>
      <c r="K56" s="19" t="n" hidden="false">
        <f>I56+J56</f>
        <v>1</v>
      </c>
      <c r="L56" s="19" t="n" hidden="false">
        <f>ROUND(H56*I56,2)</f>
        <v>1</v>
      </c>
      <c r="M56" s="19" t="n" hidden="false">
        <v/>
      </c>
      <c r="N56" s="19" t="n" hidden="false">
        <f>L56+M56</f>
        <v>1</v>
      </c>
    </row>
    <row r="57" customFormat="false" hidden="false" outlineLevel="0" collapsed="false">
      <c r="A57" s="18" t="inlineStr">
        <is>
          <t xml:space="preserve">1.1.1.1.1.1.2.5.2</t>
        </is>
      </c>
      <c r="B57" s="18" t="inlineStr">
        <is>
          <t xml:space="preserve"/>
        </is>
      </c>
      <c r="C57" s="22" t="inlineStr">
        <is>
          <t xml:space="preserve">Щит силовой (в соответствии со схемой)_ / МЭЛ</t>
        </is>
      </c>
      <c r="D57" s="7" t="inlineStr">
        <is>
          <t xml:space="preserve"/>
        </is>
      </c>
      <c r="E57" s="7" t="inlineStr">
        <is>
          <t xml:space="preserve">ЩО1.1 ЩРн-24-395х310х120-IP31 EKF</t>
        </is>
      </c>
      <c r="F57" s="7" t="inlineStr">
        <is>
          <t xml:space="preserve">ШТ</t>
        </is>
      </c>
      <c r="G57" s="7" t="inlineStr">
        <is>
          <t xml:space="preserve">1</t>
        </is>
      </c>
      <c r="H57" s="8" t="n">
        <v>1</v>
      </c>
      <c r="I57" s="23" t="n" hidden="false">
        <v>1</v>
      </c>
      <c r="J57" s="19" t="n" hidden="false">
        <v/>
      </c>
      <c r="K57" s="19" t="n" hidden="false">
        <f>I57+J57</f>
        <v>1</v>
      </c>
      <c r="L57" s="19" t="n" hidden="false">
        <f>ROUND(H57*I57,2)</f>
        <v>1</v>
      </c>
      <c r="M57" s="19" t="n" hidden="false">
        <v/>
      </c>
      <c r="N57" s="19" t="n" hidden="false">
        <f>L57+M57</f>
        <v>1</v>
      </c>
    </row>
    <row r="58" customFormat="false" hidden="false" outlineLevel="0" collapsed="false">
      <c r="A58" s="18" t="inlineStr">
        <is>
          <t xml:space="preserve">1.1.1.1.1.1.2.5.3</t>
        </is>
      </c>
      <c r="B58" s="18" t="inlineStr">
        <is>
          <t xml:space="preserve"/>
        </is>
      </c>
      <c r="C58" s="22" t="inlineStr">
        <is>
          <t xml:space="preserve">Щит силовой (в соответствии со схемой)_ / МЭЛ</t>
        </is>
      </c>
      <c r="D58" s="7" t="inlineStr">
        <is>
          <t xml:space="preserve"/>
        </is>
      </c>
      <c r="E58" s="7" t="inlineStr">
        <is>
          <t xml:space="preserve">ЩО0.1 ЩРн-24-395х310х120-IP54 EKF</t>
        </is>
      </c>
      <c r="F58" s="7" t="inlineStr">
        <is>
          <t xml:space="preserve">ШТ</t>
        </is>
      </c>
      <c r="G58" s="7" t="inlineStr">
        <is>
          <t xml:space="preserve">1</t>
        </is>
      </c>
      <c r="H58" s="8" t="n">
        <v>1</v>
      </c>
      <c r="I58" s="23" t="n" hidden="false">
        <v>1</v>
      </c>
      <c r="J58" s="19" t="n" hidden="false">
        <v/>
      </c>
      <c r="K58" s="19" t="n" hidden="false">
        <f>I58+J58</f>
        <v>1</v>
      </c>
      <c r="L58" s="19" t="n" hidden="false">
        <f>ROUND(H58*I58,2)</f>
        <v>1</v>
      </c>
      <c r="M58" s="19" t="n" hidden="false">
        <v/>
      </c>
      <c r="N58" s="19" t="n" hidden="false">
        <f>L58+M58</f>
        <v>1</v>
      </c>
    </row>
    <row r="59" customFormat="false" hidden="false" outlineLevel="0" collapsed="false">
      <c r="A59" s="18" t="inlineStr">
        <is>
          <t xml:space="preserve">1.1.1.1.1.1.2.5.4</t>
        </is>
      </c>
      <c r="B59" s="18" t="inlineStr">
        <is>
          <t xml:space="preserve"/>
        </is>
      </c>
      <c r="C59" s="22" t="inlineStr">
        <is>
          <t xml:space="preserve">Щит силовой (в соответствии со схемой)_ / МЭЛ</t>
        </is>
      </c>
      <c r="D59" s="7" t="inlineStr">
        <is>
          <t xml:space="preserve"/>
        </is>
      </c>
      <c r="E59" s="7" t="inlineStr">
        <is>
          <t xml:space="preserve">ЩО1.3 ЩРн-24-395х310х120-IP31 EKF</t>
        </is>
      </c>
      <c r="F59" s="7" t="inlineStr">
        <is>
          <t xml:space="preserve">ШТ</t>
        </is>
      </c>
      <c r="G59" s="7" t="inlineStr">
        <is>
          <t xml:space="preserve">1</t>
        </is>
      </c>
      <c r="H59" s="8" t="n">
        <v>1</v>
      </c>
      <c r="I59" s="23" t="n" hidden="false">
        <v>1</v>
      </c>
      <c r="J59" s="19" t="n" hidden="false">
        <v/>
      </c>
      <c r="K59" s="19" t="n" hidden="false">
        <f>I59+J59</f>
        <v>1</v>
      </c>
      <c r="L59" s="19" t="n" hidden="false">
        <f>ROUND(H59*I59,2)</f>
        <v>1</v>
      </c>
      <c r="M59" s="19" t="n" hidden="false">
        <v/>
      </c>
      <c r="N59" s="19" t="n" hidden="false">
        <f>L59+M59</f>
        <v>1</v>
      </c>
    </row>
    <row r="60" customFormat="false" hidden="false" outlineLevel="0" collapsed="false">
      <c r="A60" s="14" t="inlineStr">
        <is>
          <t xml:space="preserve">1.1.1.1.1.1.3</t>
        </is>
      </c>
      <c r="B60" s="14" t="inlineStr">
        <is>
          <t xml:space="preserve"/>
        </is>
      </c>
      <c r="C60" s="14" t="inlineStr">
        <is>
          <t xml:space="preserve">Прокладка кабеля</t>
        </is>
      </c>
      <c r="D60" s="6" t="inlineStr">
        <is>
          <t xml:space="preserve"/>
        </is>
      </c>
      <c r="E60" s="6" t="inlineStr">
        <is>
          <t xml:space="preserve"/>
        </is>
      </c>
      <c r="F60" s="6" t="inlineStr">
        <is>
          <t xml:space="preserve"/>
        </is>
      </c>
      <c r="G60" s="6" t="inlineStr">
        <is>
          <t xml:space="preserve"/>
        </is>
      </c>
      <c r="H60" s="15" t="n">
        <v/>
      </c>
      <c r="I60" s="16" t="n" hidden="false">
        <v/>
      </c>
      <c r="J60" s="16" t="n" hidden="false">
        <v/>
      </c>
      <c r="K60" s="16" t="n" hidden="false">
        <v/>
      </c>
      <c r="L60" s="16" t="n" hidden="false">
        <f>L61+L64+L66+L69+L76+L80+L83+L85+L88+L95+L99+L103+L106+L109+L115+L118+L122</f>
        <v>4029316.19</v>
      </c>
      <c r="M60" s="16" t="n" hidden="false">
        <f>M61+M64+M66+M69+M76+M80+M83+M85+M88+M95+M99+M103+M106+M109+M115+M118+M122</f>
        <v>7834130</v>
      </c>
      <c r="N60" s="16" t="n" hidden="false">
        <f>N61+N64+N66+N69+N76+N80+N83+N85+N88+N95+N99+N103+N106+N109+N115+N118+N122</f>
        <v>11863446.19</v>
      </c>
    </row>
    <row r="61" customFormat="false" hidden="false" outlineLevel="0" collapsed="false">
      <c r="A61" s="18" t="inlineStr">
        <is>
          <t xml:space="preserve">1.1.1.1.1.1.3.1</t>
        </is>
      </c>
      <c r="B61" s="18" t="inlineStr">
        <is>
          <t xml:space="preserve"/>
        </is>
      </c>
      <c r="C61" s="18" t="inlineStr">
        <is>
          <t xml:space="preserve">Затяжка кабеля, провода в трубу / 1,5-6 мм</t>
        </is>
      </c>
      <c r="D61" s="7" t="inlineStr">
        <is>
          <t xml:space="preserve">Выгружается из БО по объектам BIM-КЦ</t>
        </is>
      </c>
      <c r="E61" s="7" t="inlineStr">
        <is>
          <t xml:space="preserve">Поставщики: ООО "Богословский кабельный завод", Акционерное общество "Электрокабель" Кольчугинский завод"</t>
        </is>
      </c>
      <c r="F61" s="7" t="inlineStr">
        <is>
          <t xml:space="preserve">ПОГ М</t>
        </is>
      </c>
      <c r="G61" s="7" t="inlineStr">
        <is>
          <t xml:space="preserve">1</t>
        </is>
      </c>
      <c r="H61" s="8" t="n">
        <v>858</v>
      </c>
      <c r="I61" s="19" t="n" hidden="false">
        <f>ROUND((L62+L63)/H61,2)</f>
        <v>65.07</v>
      </c>
      <c r="J61" s="20" t="n" hidden="false">
        <v>170</v>
      </c>
      <c r="K61" s="19" t="n" hidden="false">
        <f>I61+J61</f>
        <v>235.07</v>
      </c>
      <c r="L61" s="19" t="n" hidden="false">
        <f>ROUND(H61*I61,2)</f>
        <v>55830.06</v>
      </c>
      <c r="M61" s="19" t="n" hidden="false">
        <f>ROUND(H61*J61,2)</f>
        <v>145860</v>
      </c>
      <c r="N61" s="19" t="n" hidden="false">
        <f>L61+M61</f>
        <v>201690.06</v>
      </c>
    </row>
    <row r="62" customFormat="false" hidden="false" outlineLevel="0" collapsed="false">
      <c r="A62" s="18" t="inlineStr">
        <is>
          <t xml:space="preserve">1.1.1.1.1.1.3.1.1</t>
        </is>
      </c>
      <c r="B62" s="18" t="inlineStr">
        <is>
          <t xml:space="preserve"/>
        </is>
      </c>
      <c r="C62" s="22" t="inlineStr">
        <is>
          <t xml:space="preserve">Кабель силовой ВВГнг(A)-FRLS 3х1,5мм2, 660В</t>
        </is>
      </c>
      <c r="D62" s="7" t="inlineStr">
        <is>
          <t xml:space="preserve"/>
        </is>
      </c>
      <c r="E62" s="7" t="inlineStr">
        <is>
          <t xml:space="preserve">ЭО</t>
        </is>
      </c>
      <c r="F62" s="7" t="inlineStr">
        <is>
          <t xml:space="preserve">М</t>
        </is>
      </c>
      <c r="G62" s="7" t="inlineStr">
        <is>
          <t xml:space="preserve">1</t>
        </is>
      </c>
      <c r="H62" s="8" t="n">
        <v>628</v>
      </c>
      <c r="I62" s="23" t="n" hidden="false">
        <v>64</v>
      </c>
      <c r="J62" s="19" t="n" hidden="false">
        <v/>
      </c>
      <c r="K62" s="19" t="n" hidden="false">
        <f>I62+J62</f>
        <v>64</v>
      </c>
      <c r="L62" s="19" t="n" hidden="false">
        <f>ROUND(H62*I62,2)</f>
        <v>40192</v>
      </c>
      <c r="M62" s="19" t="n" hidden="false">
        <v/>
      </c>
      <c r="N62" s="19" t="n" hidden="false">
        <f>L62+M62</f>
        <v>40192</v>
      </c>
    </row>
    <row r="63" customFormat="false" hidden="false" outlineLevel="0" collapsed="false">
      <c r="A63" s="18" t="inlineStr">
        <is>
          <t xml:space="preserve">1.1.1.1.1.1.3.1.2</t>
        </is>
      </c>
      <c r="B63" s="18" t="inlineStr">
        <is>
          <t xml:space="preserve"/>
        </is>
      </c>
      <c r="C63" s="22" t="inlineStr">
        <is>
          <t xml:space="preserve">Кабель силовой ВВГнг(A)-LSLTx 3х1,5мм2, 1000В</t>
        </is>
      </c>
      <c r="D63" s="7" t="inlineStr">
        <is>
          <t xml:space="preserve"/>
        </is>
      </c>
      <c r="E63" s="7" t="inlineStr">
        <is>
          <t xml:space="preserve">ЭО</t>
        </is>
      </c>
      <c r="F63" s="7" t="inlineStr">
        <is>
          <t xml:space="preserve">М</t>
        </is>
      </c>
      <c r="G63" s="7" t="inlineStr">
        <is>
          <t xml:space="preserve">1</t>
        </is>
      </c>
      <c r="H63" s="8" t="n">
        <v>230</v>
      </c>
      <c r="I63" s="20" t="n" hidden="false">
        <v>68</v>
      </c>
      <c r="J63" s="19" t="n" hidden="false">
        <v/>
      </c>
      <c r="K63" s="19" t="n" hidden="false">
        <f>I63+J63</f>
        <v>68</v>
      </c>
      <c r="L63" s="19" t="n" hidden="false">
        <f>ROUND(H63*I63,2)</f>
        <v>15640</v>
      </c>
      <c r="M63" s="19" t="n" hidden="false">
        <v/>
      </c>
      <c r="N63" s="19" t="n" hidden="false">
        <f>L63+M63</f>
        <v>15640</v>
      </c>
    </row>
    <row r="64" customFormat="false" hidden="false" outlineLevel="0" collapsed="false">
      <c r="A64" s="18" t="inlineStr">
        <is>
          <t xml:space="preserve">1.1.1.1.1.1.3.2</t>
        </is>
      </c>
      <c r="B64" s="18" t="inlineStr">
        <is>
          <t xml:space="preserve"/>
        </is>
      </c>
      <c r="C64" s="18" t="inlineStr">
        <is>
          <t xml:space="preserve">Затяжка кабеля, провода в трубу / 1,5-6 мм</t>
        </is>
      </c>
      <c r="D64" s="7" t="inlineStr">
        <is>
          <t xml:space="preserve">Выгружается из БО по объектам BIM-КЦ</t>
        </is>
      </c>
      <c r="E64" s="7" t="inlineStr">
        <is>
          <t xml:space="preserve">ЭМ
Поставщики: ООО "Богословский кабельный завод", Акционерное общество "Электрокабель" Кольчугинский завод"</t>
        </is>
      </c>
      <c r="F64" s="7" t="inlineStr">
        <is>
          <t xml:space="preserve">ПОГ М</t>
        </is>
      </c>
      <c r="G64" s="7" t="inlineStr">
        <is>
          <t xml:space="preserve">1</t>
        </is>
      </c>
      <c r="H64" s="8" t="n">
        <v>100</v>
      </c>
      <c r="I64" s="19" t="n" hidden="false">
        <f>ROUND((L65)/H64,2)</f>
        <v>64</v>
      </c>
      <c r="J64" s="20" t="n" hidden="false">
        <v>170</v>
      </c>
      <c r="K64" s="19" t="n" hidden="false">
        <f>I64+J64</f>
        <v>234</v>
      </c>
      <c r="L64" s="19" t="n" hidden="false">
        <f>ROUND(H64*I64,2)</f>
        <v>6400</v>
      </c>
      <c r="M64" s="19" t="n" hidden="false">
        <f>ROUND(H64*J64,2)</f>
        <v>17000</v>
      </c>
      <c r="N64" s="19" t="n" hidden="false">
        <f>L64+M64</f>
        <v>23400</v>
      </c>
    </row>
    <row r="65" customFormat="false" hidden="false" outlineLevel="0" collapsed="false">
      <c r="A65" s="18" t="inlineStr">
        <is>
          <t xml:space="preserve">1.1.1.1.1.1.3.2.1</t>
        </is>
      </c>
      <c r="B65" s="18" t="inlineStr">
        <is>
          <t xml:space="preserve"/>
        </is>
      </c>
      <c r="C65" s="22" t="inlineStr">
        <is>
          <t xml:space="preserve">Кабель силовой ВВГнг(A)-FRLS 3х1,5мм2, 660В</t>
        </is>
      </c>
      <c r="D65" s="7" t="inlineStr">
        <is>
          <t xml:space="preserve"/>
        </is>
      </c>
      <c r="E65" s="7" t="inlineStr">
        <is>
          <t xml:space="preserve">FRLSLTX</t>
        </is>
      </c>
      <c r="F65" s="7" t="inlineStr">
        <is>
          <t xml:space="preserve">М</t>
        </is>
      </c>
      <c r="G65" s="7" t="inlineStr">
        <is>
          <t xml:space="preserve">1</t>
        </is>
      </c>
      <c r="H65" s="8" t="n">
        <v>100</v>
      </c>
      <c r="I65" s="23" t="n" hidden="false">
        <v>64</v>
      </c>
      <c r="J65" s="19" t="n" hidden="false">
        <v/>
      </c>
      <c r="K65" s="19" t="n" hidden="false">
        <f>I65+J65</f>
        <v>64</v>
      </c>
      <c r="L65" s="19" t="n" hidden="false">
        <f>ROUND(H65*I65,2)</f>
        <v>6400</v>
      </c>
      <c r="M65" s="19" t="n" hidden="false">
        <v/>
      </c>
      <c r="N65" s="19" t="n" hidden="false">
        <f>L65+M65</f>
        <v>6400</v>
      </c>
    </row>
    <row r="66" customFormat="false" hidden="false" outlineLevel="0" collapsed="false">
      <c r="A66" s="18" t="inlineStr">
        <is>
          <t xml:space="preserve">1.1.1.1.1.1.3.3</t>
        </is>
      </c>
      <c r="B66" s="18" t="inlineStr">
        <is>
          <t xml:space="preserve"/>
        </is>
      </c>
      <c r="C66" s="18" t="inlineStr">
        <is>
          <t xml:space="preserve">Затяжка кабеля, провода в трубу / 7-17 мм</t>
        </is>
      </c>
      <c r="D66" s="7" t="inlineStr">
        <is>
          <t xml:space="preserve">Выгружается из БО по объектам BIM-КЦ</t>
        </is>
      </c>
      <c r="E66" s="7" t="inlineStr">
        <is>
          <t xml:space="preserve">Поставщики: ООО "Богословский кабельный завод", Акционерное общество "Электрокабель" Кольчугинский завод"</t>
        </is>
      </c>
      <c r="F66" s="7" t="inlineStr">
        <is>
          <t xml:space="preserve">ПОГ М</t>
        </is>
      </c>
      <c r="G66" s="7" t="inlineStr">
        <is>
          <t xml:space="preserve">1</t>
        </is>
      </c>
      <c r="H66" s="8" t="n">
        <v>1138</v>
      </c>
      <c r="I66" s="19" t="n" hidden="false">
        <f>ROUND((L67+L68)/H66,2)</f>
        <v>69.77</v>
      </c>
      <c r="J66" s="20" t="n" hidden="false">
        <v>250</v>
      </c>
      <c r="K66" s="19" t="n" hidden="false">
        <f>I66+J66</f>
        <v>319.77</v>
      </c>
      <c r="L66" s="19" t="n" hidden="false">
        <f>ROUND(H66*I66,2)</f>
        <v>79398.26</v>
      </c>
      <c r="M66" s="19" t="n" hidden="false">
        <f>ROUND(H66*J66,2)</f>
        <v>284500</v>
      </c>
      <c r="N66" s="19" t="n" hidden="false">
        <f>L66+M66</f>
        <v>363898.26</v>
      </c>
    </row>
    <row r="67" customFormat="false" hidden="false" outlineLevel="0" collapsed="false">
      <c r="A67" s="18" t="inlineStr">
        <is>
          <t xml:space="preserve">1.1.1.1.1.1.3.3.1</t>
        </is>
      </c>
      <c r="B67" s="18" t="inlineStr">
        <is>
          <t xml:space="preserve"/>
        </is>
      </c>
      <c r="C67" s="22" t="inlineStr">
        <is>
          <t xml:space="preserve">Кабель силовой ВВГнг(A)-FRLS 3х2,5мм2, 660В</t>
        </is>
      </c>
      <c r="D67" s="7" t="inlineStr">
        <is>
          <t xml:space="preserve"/>
        </is>
      </c>
      <c r="E67" s="7" t="inlineStr">
        <is>
          <t xml:space="preserve">ЭО</t>
        </is>
      </c>
      <c r="F67" s="7" t="inlineStr">
        <is>
          <t xml:space="preserve">М</t>
        </is>
      </c>
      <c r="G67" s="7" t="inlineStr">
        <is>
          <t xml:space="preserve">1</t>
        </is>
      </c>
      <c r="H67" s="8" t="n">
        <v>85</v>
      </c>
      <c r="I67" s="23" t="n" hidden="false">
        <v>107.26</v>
      </c>
      <c r="J67" s="19" t="n" hidden="false">
        <v/>
      </c>
      <c r="K67" s="19" t="n" hidden="false">
        <f>I67+J67</f>
        <v>107.26</v>
      </c>
      <c r="L67" s="19" t="n" hidden="false">
        <f>ROUND(H67*I67,2)</f>
        <v>9117.1</v>
      </c>
      <c r="M67" s="19" t="n" hidden="false">
        <v/>
      </c>
      <c r="N67" s="19" t="n" hidden="false">
        <f>L67+M67</f>
        <v>9117.1</v>
      </c>
    </row>
    <row r="68" customFormat="false" hidden="false" outlineLevel="0" collapsed="false">
      <c r="A68" s="18" t="inlineStr">
        <is>
          <t xml:space="preserve">1.1.1.1.1.1.3.3.2</t>
        </is>
      </c>
      <c r="B68" s="18" t="inlineStr">
        <is>
          <t xml:space="preserve"/>
        </is>
      </c>
      <c r="C68" s="22" t="inlineStr">
        <is>
          <t xml:space="preserve">Кабель силовой ВВГнг(A)-LSLTx 3х2,5мм2, 660В</t>
        </is>
      </c>
      <c r="D68" s="7" t="inlineStr">
        <is>
          <t xml:space="preserve"/>
        </is>
      </c>
      <c r="E68" s="7" t="inlineStr">
        <is>
          <t xml:space="preserve">ЭО</t>
        </is>
      </c>
      <c r="F68" s="7" t="inlineStr">
        <is>
          <t xml:space="preserve">М</t>
        </is>
      </c>
      <c r="G68" s="7" t="inlineStr">
        <is>
          <t xml:space="preserve">1</t>
        </is>
      </c>
      <c r="H68" s="8" t="n">
        <v>1053</v>
      </c>
      <c r="I68" s="23" t="n" hidden="false">
        <v>66.74</v>
      </c>
      <c r="J68" s="19" t="n" hidden="false">
        <v/>
      </c>
      <c r="K68" s="19" t="n" hidden="false">
        <f>I68+J68</f>
        <v>66.74</v>
      </c>
      <c r="L68" s="19" t="n" hidden="false">
        <f>ROUND(H68*I68,2)</f>
        <v>70277.22</v>
      </c>
      <c r="M68" s="19" t="n" hidden="false">
        <v/>
      </c>
      <c r="N68" s="19" t="n" hidden="false">
        <f>L68+M68</f>
        <v>70277.22</v>
      </c>
    </row>
    <row r="69" customFormat="false" hidden="false" outlineLevel="0" collapsed="false">
      <c r="A69" s="18" t="inlineStr">
        <is>
          <t xml:space="preserve">1.1.1.1.1.1.3.4</t>
        </is>
      </c>
      <c r="B69" s="18" t="inlineStr">
        <is>
          <t xml:space="preserve"/>
        </is>
      </c>
      <c r="C69" s="18" t="inlineStr">
        <is>
          <t xml:space="preserve">Затяжка кабеля, провода в трубу / 7-17 мм</t>
        </is>
      </c>
      <c r="D69" s="7" t="inlineStr">
        <is>
          <t xml:space="preserve">Выгружается из БО по объектам BIM-КЦ</t>
        </is>
      </c>
      <c r="E69" s="7" t="inlineStr">
        <is>
          <t xml:space="preserve">ЭМ
Поставщики: ООО "Богословский кабельный завод", Акционерное общество "Электрокабель" Кольчугинский завод"</t>
        </is>
      </c>
      <c r="F69" s="7" t="inlineStr">
        <is>
          <t xml:space="preserve">ПОГ М</t>
        </is>
      </c>
      <c r="G69" s="7" t="inlineStr">
        <is>
          <t xml:space="preserve">1</t>
        </is>
      </c>
      <c r="H69" s="8" t="n">
        <v>5000</v>
      </c>
      <c r="I69" s="19" t="n" hidden="false">
        <f>ROUND((L70+L71+L72+L73+L74+L75)/H69,2)</f>
        <v>96.14</v>
      </c>
      <c r="J69" s="20" t="n" hidden="false">
        <v>350</v>
      </c>
      <c r="K69" s="19" t="n" hidden="false">
        <f>I69+J69</f>
        <v>446.14</v>
      </c>
      <c r="L69" s="19" t="n" hidden="false">
        <f>ROUND(H69*I69,2)</f>
        <v>480700</v>
      </c>
      <c r="M69" s="19" t="n" hidden="false">
        <f>ROUND(H69*J69,2)</f>
        <v>1750000</v>
      </c>
      <c r="N69" s="19" t="n" hidden="false">
        <f>L69+M69</f>
        <v>2230700</v>
      </c>
    </row>
    <row r="70" customFormat="false" hidden="false" outlineLevel="0" collapsed="false">
      <c r="A70" s="18" t="inlineStr">
        <is>
          <t xml:space="preserve">1.1.1.1.1.1.3.4.1</t>
        </is>
      </c>
      <c r="B70" s="18" t="inlineStr">
        <is>
          <t xml:space="preserve"/>
        </is>
      </c>
      <c r="C70" s="22" t="inlineStr">
        <is>
          <t xml:space="preserve">Кабель силовой ВВГнг(A)-LSLTx 5х2,5мм2, 660В</t>
        </is>
      </c>
      <c r="D70" s="7" t="inlineStr">
        <is>
          <t xml:space="preserve"/>
        </is>
      </c>
      <c r="E70" s="7" t="inlineStr">
        <is>
          <t xml:space="preserve"/>
        </is>
      </c>
      <c r="F70" s="7" t="inlineStr">
        <is>
          <t xml:space="preserve">М</t>
        </is>
      </c>
      <c r="G70" s="7" t="inlineStr">
        <is>
          <t xml:space="preserve">1</t>
        </is>
      </c>
      <c r="H70" s="8" t="n">
        <v>100</v>
      </c>
      <c r="I70" s="23" t="n" hidden="false">
        <v>153.21</v>
      </c>
      <c r="J70" s="19" t="n" hidden="false">
        <v/>
      </c>
      <c r="K70" s="19" t="n" hidden="false">
        <f>I70+J70</f>
        <v>153.21</v>
      </c>
      <c r="L70" s="19" t="n" hidden="false">
        <f>ROUND(H70*I70,2)</f>
        <v>15321</v>
      </c>
      <c r="M70" s="19" t="n" hidden="false">
        <v/>
      </c>
      <c r="N70" s="19" t="n" hidden="false">
        <f>L70+M70</f>
        <v>15321</v>
      </c>
    </row>
    <row r="71" customFormat="false" hidden="false" outlineLevel="0" collapsed="false">
      <c r="A71" s="18" t="inlineStr">
        <is>
          <t xml:space="preserve">1.1.1.1.1.1.3.4.2</t>
        </is>
      </c>
      <c r="B71" s="18" t="inlineStr">
        <is>
          <t xml:space="preserve"/>
        </is>
      </c>
      <c r="C71" s="22" t="inlineStr">
        <is>
          <t xml:space="preserve">Кабель силовой ВВГнг(A)-FRLSLTx 3х4мм2, 660В</t>
        </is>
      </c>
      <c r="D71" s="7" t="inlineStr">
        <is>
          <t xml:space="preserve"/>
        </is>
      </c>
      <c r="E71" s="7" t="inlineStr">
        <is>
          <t xml:space="preserve"/>
        </is>
      </c>
      <c r="F71" s="7" t="inlineStr">
        <is>
          <t xml:space="preserve">М</t>
        </is>
      </c>
      <c r="G71" s="7" t="inlineStr">
        <is>
          <t xml:space="preserve">1</t>
        </is>
      </c>
      <c r="H71" s="8" t="n">
        <v>100</v>
      </c>
      <c r="I71" s="23" t="n" hidden="false">
        <v>199.59</v>
      </c>
      <c r="J71" s="19" t="n" hidden="false">
        <v/>
      </c>
      <c r="K71" s="19" t="n" hidden="false">
        <f>I71+J71</f>
        <v>199.59</v>
      </c>
      <c r="L71" s="19" t="n" hidden="false">
        <f>ROUND(H71*I71,2)</f>
        <v>19959</v>
      </c>
      <c r="M71" s="19" t="n" hidden="false">
        <v/>
      </c>
      <c r="N71" s="19" t="n" hidden="false">
        <f>L71+M71</f>
        <v>19959</v>
      </c>
    </row>
    <row r="72" customFormat="false" hidden="false" outlineLevel="0" collapsed="false">
      <c r="A72" s="18" t="inlineStr">
        <is>
          <t xml:space="preserve">1.1.1.1.1.1.3.4.3</t>
        </is>
      </c>
      <c r="B72" s="18" t="inlineStr">
        <is>
          <t xml:space="preserve"/>
        </is>
      </c>
      <c r="C72" s="22" t="inlineStr">
        <is>
          <t xml:space="preserve">Кабель силовой ВВГнг(A)-FRLSLTx 5х2,5мм2, 660В</t>
        </is>
      </c>
      <c r="D72" s="7" t="inlineStr">
        <is>
          <t xml:space="preserve"/>
        </is>
      </c>
      <c r="E72" s="7" t="inlineStr">
        <is>
          <t xml:space="preserve"/>
        </is>
      </c>
      <c r="F72" s="7" t="inlineStr">
        <is>
          <t xml:space="preserve">М</t>
        </is>
      </c>
      <c r="G72" s="7" t="inlineStr">
        <is>
          <t xml:space="preserve">1</t>
        </is>
      </c>
      <c r="H72" s="8" t="n">
        <v>300</v>
      </c>
      <c r="I72" s="23" t="n" hidden="false">
        <v>158.06</v>
      </c>
      <c r="J72" s="19" t="n" hidden="false">
        <v/>
      </c>
      <c r="K72" s="19" t="n" hidden="false">
        <f>I72+J72</f>
        <v>158.06</v>
      </c>
      <c r="L72" s="19" t="n" hidden="false">
        <f>ROUND(H72*I72,2)</f>
        <v>47418</v>
      </c>
      <c r="M72" s="19" t="n" hidden="false">
        <v/>
      </c>
      <c r="N72" s="19" t="n" hidden="false">
        <f>L72+M72</f>
        <v>47418</v>
      </c>
    </row>
    <row r="73" customFormat="false" hidden="false" outlineLevel="0" collapsed="false">
      <c r="A73" s="18" t="inlineStr">
        <is>
          <t xml:space="preserve">1.1.1.1.1.1.3.4.4</t>
        </is>
      </c>
      <c r="B73" s="18" t="inlineStr">
        <is>
          <t xml:space="preserve"/>
        </is>
      </c>
      <c r="C73" s="22" t="inlineStr">
        <is>
          <t xml:space="preserve">Кабель силовой ВВГнг(A)-LSLTx 3х2,5мм2, 660В</t>
        </is>
      </c>
      <c r="D73" s="7" t="inlineStr">
        <is>
          <t xml:space="preserve"/>
        </is>
      </c>
      <c r="E73" s="7" t="inlineStr">
        <is>
          <t xml:space="preserve"/>
        </is>
      </c>
      <c r="F73" s="7" t="inlineStr">
        <is>
          <t xml:space="preserve">М</t>
        </is>
      </c>
      <c r="G73" s="7" t="inlineStr">
        <is>
          <t xml:space="preserve">1</t>
        </is>
      </c>
      <c r="H73" s="8" t="n">
        <v>3200</v>
      </c>
      <c r="I73" s="23" t="n" hidden="false">
        <v>66.74</v>
      </c>
      <c r="J73" s="19" t="n" hidden="false">
        <v/>
      </c>
      <c r="K73" s="19" t="n" hidden="false">
        <f>I73+J73</f>
        <v>66.74</v>
      </c>
      <c r="L73" s="19" t="n" hidden="false">
        <f>ROUND(H73*I73,2)</f>
        <v>213568</v>
      </c>
      <c r="M73" s="19" t="n" hidden="false">
        <v/>
      </c>
      <c r="N73" s="19" t="n" hidden="false">
        <f>L73+M73</f>
        <v>213568</v>
      </c>
    </row>
    <row r="74" customFormat="false" hidden="false" outlineLevel="0" collapsed="false">
      <c r="A74" s="18" t="inlineStr">
        <is>
          <t xml:space="preserve">1.1.1.1.1.1.3.4.5</t>
        </is>
      </c>
      <c r="B74" s="18" t="inlineStr">
        <is>
          <t xml:space="preserve"/>
        </is>
      </c>
      <c r="C74" s="22" t="inlineStr">
        <is>
          <t xml:space="preserve">Кабель силовой ВВГнг(A)-LSLTx 3х4мм2, 1000В</t>
        </is>
      </c>
      <c r="D74" s="7" t="inlineStr">
        <is>
          <t xml:space="preserve"/>
        </is>
      </c>
      <c r="E74" s="7" t="inlineStr">
        <is>
          <t xml:space="preserve"/>
        </is>
      </c>
      <c r="F74" s="7" t="inlineStr">
        <is>
          <t xml:space="preserve">М</t>
        </is>
      </c>
      <c r="G74" s="7" t="inlineStr">
        <is>
          <t xml:space="preserve">1</t>
        </is>
      </c>
      <c r="H74" s="8" t="n">
        <v>700</v>
      </c>
      <c r="I74" s="20" t="n" hidden="false">
        <v>187</v>
      </c>
      <c r="J74" s="19" t="n" hidden="false">
        <v/>
      </c>
      <c r="K74" s="19" t="n" hidden="false">
        <f>I74+J74</f>
        <v>187</v>
      </c>
      <c r="L74" s="19" t="n" hidden="false">
        <f>ROUND(H74*I74,2)</f>
        <v>130900</v>
      </c>
      <c r="M74" s="19" t="n" hidden="false">
        <v/>
      </c>
      <c r="N74" s="19" t="n" hidden="false">
        <f>L74+M74</f>
        <v>130900</v>
      </c>
    </row>
    <row r="75" customFormat="false" hidden="false" outlineLevel="0" collapsed="false">
      <c r="A75" s="18" t="inlineStr">
        <is>
          <t xml:space="preserve">1.1.1.1.1.1.3.4.6</t>
        </is>
      </c>
      <c r="B75" s="18" t="inlineStr">
        <is>
          <t xml:space="preserve"/>
        </is>
      </c>
      <c r="C75" s="22" t="inlineStr">
        <is>
          <t xml:space="preserve">Кабель силовой ВВГнг(A)-LSLTx 5х1,5мм2, 660В</t>
        </is>
      </c>
      <c r="D75" s="7" t="inlineStr">
        <is>
          <t xml:space="preserve"/>
        </is>
      </c>
      <c r="E75" s="7" t="inlineStr">
        <is>
          <t xml:space="preserve"/>
        </is>
      </c>
      <c r="F75" s="7" t="inlineStr">
        <is>
          <t xml:space="preserve">М</t>
        </is>
      </c>
      <c r="G75" s="7" t="inlineStr">
        <is>
          <t xml:space="preserve">1</t>
        </is>
      </c>
      <c r="H75" s="8" t="n">
        <v>600</v>
      </c>
      <c r="I75" s="23" t="n" hidden="false">
        <v>89.24</v>
      </c>
      <c r="J75" s="19" t="n" hidden="false">
        <v/>
      </c>
      <c r="K75" s="19" t="n" hidden="false">
        <f>I75+J75</f>
        <v>89.24</v>
      </c>
      <c r="L75" s="19" t="n" hidden="false">
        <f>ROUND(H75*I75,2)</f>
        <v>53544</v>
      </c>
      <c r="M75" s="19" t="n" hidden="false">
        <v/>
      </c>
      <c r="N75" s="19" t="n" hidden="false">
        <f>L75+M75</f>
        <v>53544</v>
      </c>
    </row>
    <row r="76" customFormat="false" hidden="false" outlineLevel="0" collapsed="false">
      <c r="A76" s="18" t="inlineStr">
        <is>
          <t xml:space="preserve">1.1.1.1.1.1.3.5</t>
        </is>
      </c>
      <c r="B76" s="18" t="inlineStr">
        <is>
          <t xml:space="preserve"/>
        </is>
      </c>
      <c r="C76" s="18" t="inlineStr">
        <is>
          <t xml:space="preserve">Затяжка кабеля, провода в трубу / 18-39 мм</t>
        </is>
      </c>
      <c r="D76" s="7" t="inlineStr">
        <is>
          <t xml:space="preserve">Выгружается из БО по объектам BIM-КЦ</t>
        </is>
      </c>
      <c r="E76" s="7" t="inlineStr">
        <is>
          <t xml:space="preserve">Поставщики: ООО "Богословский кабельный завод", Акционерное общество "Электрокабель" Кольчугинский завод"</t>
        </is>
      </c>
      <c r="F76" s="7" t="inlineStr">
        <is>
          <t xml:space="preserve">ПОГ М</t>
        </is>
      </c>
      <c r="G76" s="7" t="inlineStr">
        <is>
          <t xml:space="preserve">1</t>
        </is>
      </c>
      <c r="H76" s="8" t="n">
        <v>726</v>
      </c>
      <c r="I76" s="19" t="n" hidden="false">
        <f>ROUND((L77+L78+L79)/H76,2)</f>
        <v>206.28</v>
      </c>
      <c r="J76" s="20" t="n" hidden="false">
        <v>450</v>
      </c>
      <c r="K76" s="19" t="n" hidden="false">
        <f>I76+J76</f>
        <v>656.28</v>
      </c>
      <c r="L76" s="19" t="n" hidden="false">
        <f>ROUND(H76*I76,2)</f>
        <v>149759.28</v>
      </c>
      <c r="M76" s="19" t="n" hidden="false">
        <f>ROUND(H76*J76,2)</f>
        <v>326700</v>
      </c>
      <c r="N76" s="19" t="n" hidden="false">
        <f>L76+M76</f>
        <v>476459.28</v>
      </c>
    </row>
    <row r="77" customFormat="false" hidden="false" outlineLevel="0" collapsed="false">
      <c r="A77" s="18" t="inlineStr">
        <is>
          <t xml:space="preserve">1.1.1.1.1.1.3.5.1</t>
        </is>
      </c>
      <c r="B77" s="18" t="inlineStr">
        <is>
          <t xml:space="preserve"/>
        </is>
      </c>
      <c r="C77" s="22" t="inlineStr">
        <is>
          <t xml:space="preserve">Кабель силовой ВВГнг(A)-FRLS 3х6мм2, 660В</t>
        </is>
      </c>
      <c r="D77" s="7" t="inlineStr">
        <is>
          <t xml:space="preserve"/>
        </is>
      </c>
      <c r="E77" s="7" t="inlineStr">
        <is>
          <t xml:space="preserve">FRLSTLX</t>
        </is>
      </c>
      <c r="F77" s="7" t="inlineStr">
        <is>
          <t xml:space="preserve">М</t>
        </is>
      </c>
      <c r="G77" s="7" t="inlineStr">
        <is>
          <t xml:space="preserve">1</t>
        </is>
      </c>
      <c r="H77" s="8" t="n">
        <v>200</v>
      </c>
      <c r="I77" s="23" t="n" hidden="false">
        <v>183.71</v>
      </c>
      <c r="J77" s="19" t="n" hidden="false">
        <v/>
      </c>
      <c r="K77" s="19" t="n" hidden="false">
        <f>I77+J77</f>
        <v>183.71</v>
      </c>
      <c r="L77" s="19" t="n" hidden="false">
        <f>ROUND(H77*I77,2)</f>
        <v>36742</v>
      </c>
      <c r="M77" s="19" t="n" hidden="false">
        <v/>
      </c>
      <c r="N77" s="19" t="n" hidden="false">
        <f>L77+M77</f>
        <v>36742</v>
      </c>
    </row>
    <row r="78" customFormat="false" hidden="false" outlineLevel="0" collapsed="false">
      <c r="A78" s="18" t="inlineStr">
        <is>
          <t xml:space="preserve">1.1.1.1.1.1.3.5.2</t>
        </is>
      </c>
      <c r="B78" s="18" t="inlineStr">
        <is>
          <t xml:space="preserve"/>
        </is>
      </c>
      <c r="C78" s="22" t="inlineStr">
        <is>
          <t xml:space="preserve">Кабель силовой ВВГнг(A)-FRLSLTx 5х4мм2, 660В</t>
        </is>
      </c>
      <c r="D78" s="7" t="inlineStr">
        <is>
          <t xml:space="preserve"/>
        </is>
      </c>
      <c r="E78" s="7" t="inlineStr">
        <is>
          <t xml:space="preserve"/>
        </is>
      </c>
      <c r="F78" s="7" t="inlineStr">
        <is>
          <t xml:space="preserve">М</t>
        </is>
      </c>
      <c r="G78" s="7" t="inlineStr">
        <is>
          <t xml:space="preserve">1</t>
        </is>
      </c>
      <c r="H78" s="8" t="n">
        <v>400</v>
      </c>
      <c r="I78" s="23" t="n" hidden="false">
        <v>140.79</v>
      </c>
      <c r="J78" s="19" t="n" hidden="false">
        <v/>
      </c>
      <c r="K78" s="19" t="n" hidden="false">
        <f>I78+J78</f>
        <v>140.79</v>
      </c>
      <c r="L78" s="19" t="n" hidden="false">
        <f>ROUND(H78*I78,2)</f>
        <v>56316</v>
      </c>
      <c r="M78" s="19" t="n" hidden="false">
        <v/>
      </c>
      <c r="N78" s="19" t="n" hidden="false">
        <f>L78+M78</f>
        <v>56316</v>
      </c>
    </row>
    <row r="79" customFormat="false" hidden="false" outlineLevel="0" collapsed="false">
      <c r="A79" s="18" t="inlineStr">
        <is>
          <t xml:space="preserve">1.1.1.1.1.1.3.5.3</t>
        </is>
      </c>
      <c r="B79" s="18" t="inlineStr">
        <is>
          <t xml:space="preserve"/>
        </is>
      </c>
      <c r="C79" s="22" t="inlineStr">
        <is>
          <t xml:space="preserve">Кабель силовой ВВГнг(A)-LSLTx 5х6мм2, 1000В</t>
        </is>
      </c>
      <c r="D79" s="7" t="inlineStr">
        <is>
          <t xml:space="preserve"/>
        </is>
      </c>
      <c r="E79" s="7" t="inlineStr">
        <is>
          <t xml:space="preserve"/>
        </is>
      </c>
      <c r="F79" s="7" t="inlineStr">
        <is>
          <t xml:space="preserve">М</t>
        </is>
      </c>
      <c r="G79" s="7" t="inlineStr">
        <is>
          <t xml:space="preserve">1</t>
        </is>
      </c>
      <c r="H79" s="8" t="n">
        <v>126</v>
      </c>
      <c r="I79" s="20" t="n" hidden="false">
        <v>450</v>
      </c>
      <c r="J79" s="19" t="n" hidden="false">
        <v/>
      </c>
      <c r="K79" s="19" t="n" hidden="false">
        <f>I79+J79</f>
        <v>450</v>
      </c>
      <c r="L79" s="19" t="n" hidden="false">
        <f>ROUND(H79*I79,2)</f>
        <v>56700</v>
      </c>
      <c r="M79" s="19" t="n" hidden="false">
        <v/>
      </c>
      <c r="N79" s="19" t="n" hidden="false">
        <f>L79+M79</f>
        <v>56700</v>
      </c>
    </row>
    <row r="80" customFormat="false" hidden="false" outlineLevel="0" collapsed="false">
      <c r="A80" s="18" t="inlineStr">
        <is>
          <t xml:space="preserve">1.1.1.1.1.1.3.6</t>
        </is>
      </c>
      <c r="B80" s="18" t="inlineStr">
        <is>
          <t xml:space="preserve"/>
        </is>
      </c>
      <c r="C80" s="18" t="inlineStr">
        <is>
          <t xml:space="preserve">Прокладка кабеля, провода в лотке, металлоконструкциях / 1,5-6 мм</t>
        </is>
      </c>
      <c r="D80" s="7" t="inlineStr">
        <is>
          <t xml:space="preserve">Выгружается из БО по объектам BIM-КЦ</t>
        </is>
      </c>
      <c r="E80" s="7" t="inlineStr">
        <is>
          <t xml:space="preserve">Поставщики: ООО "Богословский кабельный завод", Акционерное общество "Электрокабель" Кольчугинский завод"</t>
        </is>
      </c>
      <c r="F80" s="7" t="inlineStr">
        <is>
          <t xml:space="preserve">М</t>
        </is>
      </c>
      <c r="G80" s="7" t="inlineStr">
        <is>
          <t xml:space="preserve">1</t>
        </is>
      </c>
      <c r="H80" s="8" t="n">
        <v>2019</v>
      </c>
      <c r="I80" s="19" t="n" hidden="false">
        <f>ROUND((L81+L82)/H80,2)</f>
        <v>70.25</v>
      </c>
      <c r="J80" s="20" t="n" hidden="false">
        <v>170</v>
      </c>
      <c r="K80" s="19" t="n" hidden="false">
        <f>I80+J80</f>
        <v>240.25</v>
      </c>
      <c r="L80" s="19" t="n" hidden="false">
        <f>ROUND(H80*I80,2)</f>
        <v>141834.75</v>
      </c>
      <c r="M80" s="19" t="n" hidden="false">
        <f>ROUND(H80*J80,2)</f>
        <v>343230</v>
      </c>
      <c r="N80" s="19" t="n" hidden="false">
        <f>L80+M80</f>
        <v>485064.75</v>
      </c>
    </row>
    <row r="81" customFormat="false" hidden="false" outlineLevel="0" collapsed="false">
      <c r="A81" s="18" t="inlineStr">
        <is>
          <t xml:space="preserve">1.1.1.1.1.1.3.6.1</t>
        </is>
      </c>
      <c r="B81" s="18" t="inlineStr">
        <is>
          <t xml:space="preserve"/>
        </is>
      </c>
      <c r="C81" s="22" t="inlineStr">
        <is>
          <t xml:space="preserve">Кабель силовой ВВГнг(A)-FRLSLTx 3х1,5мм2, 660В</t>
        </is>
      </c>
      <c r="D81" s="7" t="inlineStr">
        <is>
          <t xml:space="preserve"/>
        </is>
      </c>
      <c r="E81" s="7" t="inlineStr">
        <is>
          <t xml:space="preserve"/>
        </is>
      </c>
      <c r="F81" s="7" t="inlineStr">
        <is>
          <t xml:space="preserve">М</t>
        </is>
      </c>
      <c r="G81" s="7" t="inlineStr">
        <is>
          <t xml:space="preserve">1</t>
        </is>
      </c>
      <c r="H81" s="8" t="n">
        <v>1073</v>
      </c>
      <c r="I81" s="23" t="n" hidden="false">
        <v>72.23</v>
      </c>
      <c r="J81" s="19" t="n" hidden="false">
        <v/>
      </c>
      <c r="K81" s="19" t="n" hidden="false">
        <f>I81+J81</f>
        <v>72.23</v>
      </c>
      <c r="L81" s="19" t="n" hidden="false">
        <f>ROUND(H81*I81,2)</f>
        <v>77502.79</v>
      </c>
      <c r="M81" s="19" t="n" hidden="false">
        <v/>
      </c>
      <c r="N81" s="19" t="n" hidden="false">
        <f>L81+M81</f>
        <v>77502.79</v>
      </c>
    </row>
    <row r="82" customFormat="false" hidden="false" outlineLevel="0" collapsed="false">
      <c r="A82" s="18" t="inlineStr">
        <is>
          <t xml:space="preserve">1.1.1.1.1.1.3.6.2</t>
        </is>
      </c>
      <c r="B82" s="18" t="inlineStr">
        <is>
          <t xml:space="preserve"/>
        </is>
      </c>
      <c r="C82" s="22" t="inlineStr">
        <is>
          <t xml:space="preserve">Кабель силовой ВВГнг(A)-LSLTx 3х1,5мм2, 1000В</t>
        </is>
      </c>
      <c r="D82" s="7" t="inlineStr">
        <is>
          <t xml:space="preserve"/>
        </is>
      </c>
      <c r="E82" s="7" t="inlineStr">
        <is>
          <t xml:space="preserve"/>
        </is>
      </c>
      <c r="F82" s="7" t="inlineStr">
        <is>
          <t xml:space="preserve">М</t>
        </is>
      </c>
      <c r="G82" s="7" t="inlineStr">
        <is>
          <t xml:space="preserve">1</t>
        </is>
      </c>
      <c r="H82" s="8" t="n">
        <v>946</v>
      </c>
      <c r="I82" s="20" t="n" hidden="false">
        <v>68</v>
      </c>
      <c r="J82" s="19" t="n" hidden="false">
        <v/>
      </c>
      <c r="K82" s="19" t="n" hidden="false">
        <f>I82+J82</f>
        <v>68</v>
      </c>
      <c r="L82" s="19" t="n" hidden="false">
        <f>ROUND(H82*I82,2)</f>
        <v>64328</v>
      </c>
      <c r="M82" s="19" t="n" hidden="false">
        <v/>
      </c>
      <c r="N82" s="19" t="n" hidden="false">
        <f>L82+M82</f>
        <v>64328</v>
      </c>
    </row>
    <row r="83" customFormat="false" hidden="false" outlineLevel="0" collapsed="false">
      <c r="A83" s="18" t="inlineStr">
        <is>
          <t xml:space="preserve">1.1.1.1.1.1.3.7</t>
        </is>
      </c>
      <c r="B83" s="18" t="inlineStr">
        <is>
          <t xml:space="preserve"/>
        </is>
      </c>
      <c r="C83" s="18" t="inlineStr">
        <is>
          <t xml:space="preserve">Прокладка кабеля, провода в лотке, металлоконструкциях / 1,5-6 мм</t>
        </is>
      </c>
      <c r="D83" s="7" t="inlineStr">
        <is>
          <t xml:space="preserve">Выгружается из БО по объектам BIM-КЦ</t>
        </is>
      </c>
      <c r="E83" s="7" t="inlineStr">
        <is>
          <t xml:space="preserve">ЭМ
Поставщики: ООО "Богословский кабельный завод", Акционерное общество "Электрокабель" Кольчугинский завод"</t>
        </is>
      </c>
      <c r="F83" s="7" t="inlineStr">
        <is>
          <t xml:space="preserve">М</t>
        </is>
      </c>
      <c r="G83" s="7" t="inlineStr">
        <is>
          <t xml:space="preserve">1</t>
        </is>
      </c>
      <c r="H83" s="8" t="n">
        <v>50</v>
      </c>
      <c r="I83" s="19" t="n" hidden="false">
        <f>ROUND((L84)/H83,2)</f>
        <v>72.23</v>
      </c>
      <c r="J83" s="20" t="n" hidden="false">
        <v>170</v>
      </c>
      <c r="K83" s="19" t="n" hidden="false">
        <f>I83+J83</f>
        <v>242.23</v>
      </c>
      <c r="L83" s="19" t="n" hidden="false">
        <f>ROUND(H83*I83,2)</f>
        <v>3611.5</v>
      </c>
      <c r="M83" s="19" t="n" hidden="false">
        <f>ROUND(H83*J83,2)</f>
        <v>8500</v>
      </c>
      <c r="N83" s="19" t="n" hidden="false">
        <f>L83+M83</f>
        <v>12111.5</v>
      </c>
    </row>
    <row r="84" customFormat="false" hidden="false" outlineLevel="0" collapsed="false">
      <c r="A84" s="18" t="inlineStr">
        <is>
          <t xml:space="preserve">1.1.1.1.1.1.3.7.1</t>
        </is>
      </c>
      <c r="B84" s="18" t="inlineStr">
        <is>
          <t xml:space="preserve"/>
        </is>
      </c>
      <c r="C84" s="22" t="inlineStr">
        <is>
          <t xml:space="preserve">Кабель силовой ВВГнг(A)-FRLSLTx 3х1,5мм2, 660В</t>
        </is>
      </c>
      <c r="D84" s="7" t="inlineStr">
        <is>
          <t xml:space="preserve"/>
        </is>
      </c>
      <c r="E84" s="7" t="inlineStr">
        <is>
          <t xml:space="preserve"/>
        </is>
      </c>
      <c r="F84" s="7" t="inlineStr">
        <is>
          <t xml:space="preserve">М</t>
        </is>
      </c>
      <c r="G84" s="7" t="inlineStr">
        <is>
          <t xml:space="preserve">1</t>
        </is>
      </c>
      <c r="H84" s="8" t="n">
        <v>50</v>
      </c>
      <c r="I84" s="23" t="n" hidden="false">
        <v>72.23</v>
      </c>
      <c r="J84" s="19" t="n" hidden="false">
        <v/>
      </c>
      <c r="K84" s="19" t="n" hidden="false">
        <f>I84+J84</f>
        <v>72.23</v>
      </c>
      <c r="L84" s="19" t="n" hidden="false">
        <f>ROUND(H84*I84,2)</f>
        <v>3611.5</v>
      </c>
      <c r="M84" s="19" t="n" hidden="false">
        <v/>
      </c>
      <c r="N84" s="19" t="n" hidden="false">
        <f>L84+M84</f>
        <v>3611.5</v>
      </c>
    </row>
    <row r="85" customFormat="false" hidden="false" outlineLevel="0" collapsed="false">
      <c r="A85" s="18" t="inlineStr">
        <is>
          <t xml:space="preserve">1.1.1.1.1.1.3.8</t>
        </is>
      </c>
      <c r="B85" s="18" t="inlineStr">
        <is>
          <t xml:space="preserve"/>
        </is>
      </c>
      <c r="C85" s="18" t="inlineStr">
        <is>
          <t xml:space="preserve">Прокладка кабеля, провода в лотке, металлоконструкциях / 7-17 мм</t>
        </is>
      </c>
      <c r="D85" s="7" t="inlineStr">
        <is>
          <t xml:space="preserve">Выгружается из БО по объектам BIM-КЦ</t>
        </is>
      </c>
      <c r="E85" s="7" t="inlineStr">
        <is>
          <t xml:space="preserve">ЭО
Поставщики: ООО "Богословский кабельный завод", Акционерное общество "Электрокабель" Кольчугинский завод"</t>
        </is>
      </c>
      <c r="F85" s="7" t="inlineStr">
        <is>
          <t xml:space="preserve">М</t>
        </is>
      </c>
      <c r="G85" s="7" t="inlineStr">
        <is>
          <t xml:space="preserve">1</t>
        </is>
      </c>
      <c r="H85" s="8" t="n">
        <v>938</v>
      </c>
      <c r="I85" s="19" t="n" hidden="false">
        <f>ROUND((L86+L87)/H85,2)</f>
        <v>72.46</v>
      </c>
      <c r="J85" s="20" t="n" hidden="false">
        <v>350</v>
      </c>
      <c r="K85" s="19" t="n" hidden="false">
        <f>I85+J85</f>
        <v>422.46</v>
      </c>
      <c r="L85" s="19" t="n" hidden="false">
        <f>ROUND(H85*I85,2)</f>
        <v>67967.48</v>
      </c>
      <c r="M85" s="19" t="n" hidden="false">
        <f>ROUND(H85*J85,2)</f>
        <v>328300</v>
      </c>
      <c r="N85" s="19" t="n" hidden="false">
        <f>L85+M85</f>
        <v>396267.48</v>
      </c>
    </row>
    <row r="86" customFormat="false" hidden="false" outlineLevel="0" collapsed="false">
      <c r="A86" s="18" t="inlineStr">
        <is>
          <t xml:space="preserve">1.1.1.1.1.1.3.8.1</t>
        </is>
      </c>
      <c r="B86" s="18" t="inlineStr">
        <is>
          <t xml:space="preserve"/>
        </is>
      </c>
      <c r="C86" s="22" t="inlineStr">
        <is>
          <t xml:space="preserve">Кабель силовой ВВГнг(A)-FRLSLTx 3х2,5мм2, 660В</t>
        </is>
      </c>
      <c r="D86" s="7" t="inlineStr">
        <is>
          <t xml:space="preserve"/>
        </is>
      </c>
      <c r="E86" s="7" t="inlineStr">
        <is>
          <t xml:space="preserve"/>
        </is>
      </c>
      <c r="F86" s="7" t="inlineStr">
        <is>
          <t xml:space="preserve">М</t>
        </is>
      </c>
      <c r="G86" s="7" t="inlineStr">
        <is>
          <t xml:space="preserve">1</t>
        </is>
      </c>
      <c r="H86" s="8" t="n">
        <v>170</v>
      </c>
      <c r="I86" s="23" t="n" hidden="false">
        <v>98.31</v>
      </c>
      <c r="J86" s="19" t="n" hidden="false">
        <v/>
      </c>
      <c r="K86" s="19" t="n" hidden="false">
        <f>I86+J86</f>
        <v>98.31</v>
      </c>
      <c r="L86" s="19" t="n" hidden="false">
        <f>ROUND(H86*I86,2)</f>
        <v>16712.7</v>
      </c>
      <c r="M86" s="19" t="n" hidden="false">
        <v/>
      </c>
      <c r="N86" s="19" t="n" hidden="false">
        <f>L86+M86</f>
        <v>16712.7</v>
      </c>
    </row>
    <row r="87" customFormat="false" hidden="false" outlineLevel="0" collapsed="false">
      <c r="A87" s="18" t="inlineStr">
        <is>
          <t xml:space="preserve">1.1.1.1.1.1.3.8.2</t>
        </is>
      </c>
      <c r="B87" s="18" t="inlineStr">
        <is>
          <t xml:space="preserve"/>
        </is>
      </c>
      <c r="C87" s="22" t="inlineStr">
        <is>
          <t xml:space="preserve">Кабель силовой ВВГнг(A)-LSLTx 3х2,5мм2, 660В</t>
        </is>
      </c>
      <c r="D87" s="7" t="inlineStr">
        <is>
          <t xml:space="preserve"/>
        </is>
      </c>
      <c r="E87" s="7" t="inlineStr">
        <is>
          <t xml:space="preserve"/>
        </is>
      </c>
      <c r="F87" s="7" t="inlineStr">
        <is>
          <t xml:space="preserve">М</t>
        </is>
      </c>
      <c r="G87" s="7" t="inlineStr">
        <is>
          <t xml:space="preserve">1</t>
        </is>
      </c>
      <c r="H87" s="8" t="n">
        <v>768</v>
      </c>
      <c r="I87" s="23" t="n" hidden="false">
        <v>66.74</v>
      </c>
      <c r="J87" s="19" t="n" hidden="false">
        <v/>
      </c>
      <c r="K87" s="19" t="n" hidden="false">
        <f>I87+J87</f>
        <v>66.74</v>
      </c>
      <c r="L87" s="19" t="n" hidden="false">
        <f>ROUND(H87*I87,2)</f>
        <v>51256.32</v>
      </c>
      <c r="M87" s="19" t="n" hidden="false">
        <v/>
      </c>
      <c r="N87" s="19" t="n" hidden="false">
        <f>L87+M87</f>
        <v>51256.32</v>
      </c>
    </row>
    <row r="88" customFormat="false" hidden="false" outlineLevel="0" collapsed="false">
      <c r="A88" s="18" t="inlineStr">
        <is>
          <t xml:space="preserve">1.1.1.1.1.1.3.9</t>
        </is>
      </c>
      <c r="B88" s="18" t="inlineStr">
        <is>
          <t xml:space="preserve"/>
        </is>
      </c>
      <c r="C88" s="18" t="inlineStr">
        <is>
          <t xml:space="preserve">Прокладка кабеля, провода в лотке, металлоконструкциях / 7-17 мм</t>
        </is>
      </c>
      <c r="D88" s="7" t="inlineStr">
        <is>
          <t xml:space="preserve">Выгружается из БО по объектам BIM-КЦ</t>
        </is>
      </c>
      <c r="E88" s="7" t="inlineStr">
        <is>
          <t xml:space="preserve">ЭМ
Поставщики: ООО "Богословский кабельный завод", Акционерное общество "Электрокабель" Кольчугинский завод"</t>
        </is>
      </c>
      <c r="F88" s="7" t="inlineStr">
        <is>
          <t xml:space="preserve">М</t>
        </is>
      </c>
      <c r="G88" s="7" t="inlineStr">
        <is>
          <t xml:space="preserve">1</t>
        </is>
      </c>
      <c r="H88" s="8" t="n">
        <v>683</v>
      </c>
      <c r="I88" s="19" t="n" hidden="false">
        <f>ROUND((L89+L90+L91+L92+L93+L94)/H88,2)</f>
        <v>119.82</v>
      </c>
      <c r="J88" s="20" t="n" hidden="false">
        <v>350</v>
      </c>
      <c r="K88" s="19" t="n" hidden="false">
        <f>I88+J88</f>
        <v>469.82</v>
      </c>
      <c r="L88" s="19" t="n" hidden="false">
        <f>ROUND(H88*I88,2)</f>
        <v>81837.06</v>
      </c>
      <c r="M88" s="19" t="n" hidden="false">
        <f>ROUND(H88*J88,2)</f>
        <v>239050</v>
      </c>
      <c r="N88" s="19" t="n" hidden="false">
        <f>L88+M88</f>
        <v>320887.06</v>
      </c>
    </row>
    <row r="89" customFormat="false" hidden="false" outlineLevel="0" collapsed="false">
      <c r="A89" s="18" t="inlineStr">
        <is>
          <t xml:space="preserve">1.1.1.1.1.1.3.9.1</t>
        </is>
      </c>
      <c r="B89" s="18" t="inlineStr">
        <is>
          <t xml:space="preserve"/>
        </is>
      </c>
      <c r="C89" s="22" t="inlineStr">
        <is>
          <t xml:space="preserve">Кабель силовой ВВГнг(A)-LSLTx 3х4мм2, 660В</t>
        </is>
      </c>
      <c r="D89" s="7" t="inlineStr">
        <is>
          <t xml:space="preserve"/>
        </is>
      </c>
      <c r="E89" s="7" t="inlineStr">
        <is>
          <t xml:space="preserve"/>
        </is>
      </c>
      <c r="F89" s="7" t="inlineStr">
        <is>
          <t xml:space="preserve">М</t>
        </is>
      </c>
      <c r="G89" s="7" t="inlineStr">
        <is>
          <t xml:space="preserve">1</t>
        </is>
      </c>
      <c r="H89" s="8" t="n">
        <v>129</v>
      </c>
      <c r="I89" s="23" t="n" hidden="false">
        <v>118.75</v>
      </c>
      <c r="J89" s="19" t="n" hidden="false">
        <v/>
      </c>
      <c r="K89" s="19" t="n" hidden="false">
        <f>I89+J89</f>
        <v>118.75</v>
      </c>
      <c r="L89" s="19" t="n" hidden="false">
        <f>ROUND(H89*I89,2)</f>
        <v>15318.75</v>
      </c>
      <c r="M89" s="19" t="n" hidden="false">
        <v/>
      </c>
      <c r="N89" s="19" t="n" hidden="false">
        <f>L89+M89</f>
        <v>15318.75</v>
      </c>
    </row>
    <row r="90" customFormat="false" hidden="false" outlineLevel="0" collapsed="false">
      <c r="A90" s="18" t="inlineStr">
        <is>
          <t xml:space="preserve">1.1.1.1.1.1.3.9.2</t>
        </is>
      </c>
      <c r="B90" s="18" t="inlineStr">
        <is>
          <t xml:space="preserve"/>
        </is>
      </c>
      <c r="C90" s="22" t="inlineStr">
        <is>
          <t xml:space="preserve">Кабель силовой ВВГнг(A)-LSLTx 5х2,5мм2, 660В</t>
        </is>
      </c>
      <c r="D90" s="7" t="inlineStr">
        <is>
          <t xml:space="preserve"/>
        </is>
      </c>
      <c r="E90" s="7" t="inlineStr">
        <is>
          <t xml:space="preserve"/>
        </is>
      </c>
      <c r="F90" s="7" t="inlineStr">
        <is>
          <t xml:space="preserve">М</t>
        </is>
      </c>
      <c r="G90" s="7" t="inlineStr">
        <is>
          <t xml:space="preserve">1</t>
        </is>
      </c>
      <c r="H90" s="8" t="n">
        <v>65</v>
      </c>
      <c r="I90" s="23" t="n" hidden="false">
        <v>153.21</v>
      </c>
      <c r="J90" s="19" t="n" hidden="false">
        <v/>
      </c>
      <c r="K90" s="19" t="n" hidden="false">
        <f>I90+J90</f>
        <v>153.21</v>
      </c>
      <c r="L90" s="19" t="n" hidden="false">
        <f>ROUND(H90*I90,2)</f>
        <v>9958.65</v>
      </c>
      <c r="M90" s="19" t="n" hidden="false">
        <v/>
      </c>
      <c r="N90" s="19" t="n" hidden="false">
        <f>L90+M90</f>
        <v>9958.65</v>
      </c>
    </row>
    <row r="91" customFormat="false" hidden="false" outlineLevel="0" collapsed="false">
      <c r="A91" s="18" t="inlineStr">
        <is>
          <t xml:space="preserve">1.1.1.1.1.1.3.9.3</t>
        </is>
      </c>
      <c r="B91" s="18" t="inlineStr">
        <is>
          <t xml:space="preserve"/>
        </is>
      </c>
      <c r="C91" s="22" t="inlineStr">
        <is>
          <t xml:space="preserve">Кабель силовой ВВГнг(A)-FRLSLTx 3х4мм2, 660В</t>
        </is>
      </c>
      <c r="D91" s="7" t="inlineStr">
        <is>
          <t xml:space="preserve"/>
        </is>
      </c>
      <c r="E91" s="7" t="inlineStr">
        <is>
          <t xml:space="preserve"/>
        </is>
      </c>
      <c r="F91" s="7" t="inlineStr">
        <is>
          <t xml:space="preserve">М</t>
        </is>
      </c>
      <c r="G91" s="7" t="inlineStr">
        <is>
          <t xml:space="preserve">1</t>
        </is>
      </c>
      <c r="H91" s="8" t="n">
        <v>103</v>
      </c>
      <c r="I91" s="23" t="n" hidden="false">
        <v>199.59</v>
      </c>
      <c r="J91" s="19" t="n" hidden="false">
        <v/>
      </c>
      <c r="K91" s="19" t="n" hidden="false">
        <f>I91+J91</f>
        <v>199.59</v>
      </c>
      <c r="L91" s="19" t="n" hidden="false">
        <f>ROUND(H91*I91,2)</f>
        <v>20557.77</v>
      </c>
      <c r="M91" s="19" t="n" hidden="false">
        <v/>
      </c>
      <c r="N91" s="19" t="n" hidden="false">
        <f>L91+M91</f>
        <v>20557.77</v>
      </c>
    </row>
    <row r="92" customFormat="false" hidden="false" outlineLevel="0" collapsed="false">
      <c r="A92" s="18" t="inlineStr">
        <is>
          <t xml:space="preserve">1.1.1.1.1.1.3.9.4</t>
        </is>
      </c>
      <c r="B92" s="18" t="inlineStr">
        <is>
          <t xml:space="preserve"/>
        </is>
      </c>
      <c r="C92" s="22" t="inlineStr">
        <is>
          <t xml:space="preserve">Кабель силовой ВВГнг(A)-FRLSLTx 5х2,5мм2, 660В</t>
        </is>
      </c>
      <c r="D92" s="7" t="inlineStr">
        <is>
          <t xml:space="preserve"/>
        </is>
      </c>
      <c r="E92" s="7" t="inlineStr">
        <is>
          <t xml:space="preserve"/>
        </is>
      </c>
      <c r="F92" s="7" t="inlineStr">
        <is>
          <t xml:space="preserve">М</t>
        </is>
      </c>
      <c r="G92" s="7" t="inlineStr">
        <is>
          <t xml:space="preserve">1</t>
        </is>
      </c>
      <c r="H92" s="8" t="n">
        <v>85</v>
      </c>
      <c r="I92" s="23" t="n" hidden="false">
        <v>158.06</v>
      </c>
      <c r="J92" s="19" t="n" hidden="false">
        <v/>
      </c>
      <c r="K92" s="19" t="n" hidden="false">
        <f>I92+J92</f>
        <v>158.06</v>
      </c>
      <c r="L92" s="19" t="n" hidden="false">
        <f>ROUND(H92*I92,2)</f>
        <v>13435.1</v>
      </c>
      <c r="M92" s="19" t="n" hidden="false">
        <v/>
      </c>
      <c r="N92" s="19" t="n" hidden="false">
        <f>L92+M92</f>
        <v>13435.1</v>
      </c>
    </row>
    <row r="93" customFormat="false" hidden="false" outlineLevel="0" collapsed="false">
      <c r="A93" s="18" t="inlineStr">
        <is>
          <t xml:space="preserve">1.1.1.1.1.1.3.9.5</t>
        </is>
      </c>
      <c r="B93" s="18" t="inlineStr">
        <is>
          <t xml:space="preserve"/>
        </is>
      </c>
      <c r="C93" s="22" t="inlineStr">
        <is>
          <t xml:space="preserve">Кабель силовой ВВГнг(A)-LSLTx 3х2,5мм2, 660В</t>
        </is>
      </c>
      <c r="D93" s="7" t="inlineStr">
        <is>
          <t xml:space="preserve"/>
        </is>
      </c>
      <c r="E93" s="7" t="inlineStr">
        <is>
          <t xml:space="preserve"/>
        </is>
      </c>
      <c r="F93" s="7" t="inlineStr">
        <is>
          <t xml:space="preserve">М</t>
        </is>
      </c>
      <c r="G93" s="7" t="inlineStr">
        <is>
          <t xml:space="preserve">1</t>
        </is>
      </c>
      <c r="H93" s="8" t="n">
        <v>191</v>
      </c>
      <c r="I93" s="23" t="n" hidden="false">
        <v>66.74</v>
      </c>
      <c r="J93" s="19" t="n" hidden="false">
        <v/>
      </c>
      <c r="K93" s="19" t="n" hidden="false">
        <f>I93+J93</f>
        <v>66.74</v>
      </c>
      <c r="L93" s="19" t="n" hidden="false">
        <f>ROUND(H93*I93,2)</f>
        <v>12747.34</v>
      </c>
      <c r="M93" s="19" t="n" hidden="false">
        <v/>
      </c>
      <c r="N93" s="19" t="n" hidden="false">
        <f>L93+M93</f>
        <v>12747.34</v>
      </c>
    </row>
    <row r="94" customFormat="false" hidden="false" outlineLevel="0" collapsed="false">
      <c r="A94" s="18" t="inlineStr">
        <is>
          <t xml:space="preserve">1.1.1.1.1.1.3.9.6</t>
        </is>
      </c>
      <c r="B94" s="18" t="inlineStr">
        <is>
          <t xml:space="preserve"/>
        </is>
      </c>
      <c r="C94" s="22" t="inlineStr">
        <is>
          <t xml:space="preserve">Кабель силовой ВВГнг(A)-LSLTx 5х1,5мм2, 660В</t>
        </is>
      </c>
      <c r="D94" s="7" t="inlineStr">
        <is>
          <t xml:space="preserve"/>
        </is>
      </c>
      <c r="E94" s="7" t="inlineStr">
        <is>
          <t xml:space="preserve"/>
        </is>
      </c>
      <c r="F94" s="7" t="inlineStr">
        <is>
          <t xml:space="preserve">М</t>
        </is>
      </c>
      <c r="G94" s="7" t="inlineStr">
        <is>
          <t xml:space="preserve">1</t>
        </is>
      </c>
      <c r="H94" s="8" t="n">
        <v>110</v>
      </c>
      <c r="I94" s="23" t="n" hidden="false">
        <v>89.24</v>
      </c>
      <c r="J94" s="19" t="n" hidden="false">
        <v/>
      </c>
      <c r="K94" s="19" t="n" hidden="false">
        <f>I94+J94</f>
        <v>89.24</v>
      </c>
      <c r="L94" s="19" t="n" hidden="false">
        <f>ROUND(H94*I94,2)</f>
        <v>9816.4</v>
      </c>
      <c r="M94" s="19" t="n" hidden="false">
        <v/>
      </c>
      <c r="N94" s="19" t="n" hidden="false">
        <f>L94+M94</f>
        <v>9816.4</v>
      </c>
    </row>
    <row r="95" customFormat="false" hidden="false" outlineLevel="0" collapsed="false">
      <c r="A95" s="18" t="inlineStr">
        <is>
          <t xml:space="preserve">1.1.1.1.1.1.3.10</t>
        </is>
      </c>
      <c r="B95" s="18" t="inlineStr">
        <is>
          <t xml:space="preserve"/>
        </is>
      </c>
      <c r="C95" s="18" t="inlineStr">
        <is>
          <t xml:space="preserve">Прокладка кабеля, провода в лотке, металлоконструкциях / 18-39 мм</t>
        </is>
      </c>
      <c r="D95" s="7" t="inlineStr">
        <is>
          <t xml:space="preserve">Выгружается из БО по объектам BIM-КЦ</t>
        </is>
      </c>
      <c r="E95" s="7" t="inlineStr">
        <is>
          <t xml:space="preserve">Поставщики: ООО "Богословский кабельный завод", Акционерное общество "Электрокабель" Кольчугинский завод"</t>
        </is>
      </c>
      <c r="F95" s="7" t="inlineStr">
        <is>
          <t xml:space="preserve">М</t>
        </is>
      </c>
      <c r="G95" s="7" t="inlineStr">
        <is>
          <t xml:space="preserve">1</t>
        </is>
      </c>
      <c r="H95" s="8" t="n">
        <v>267</v>
      </c>
      <c r="I95" s="19" t="n" hidden="false">
        <f>ROUND((L96+L97+L98)/H95,2)</f>
        <v>249.92</v>
      </c>
      <c r="J95" s="20" t="n" hidden="false">
        <v>450</v>
      </c>
      <c r="K95" s="19" t="n" hidden="false">
        <f>I95+J95</f>
        <v>699.92</v>
      </c>
      <c r="L95" s="19" t="n" hidden="false">
        <f>ROUND(H95*I95,2)</f>
        <v>66728.64</v>
      </c>
      <c r="M95" s="19" t="n" hidden="false">
        <f>ROUND(H95*J95,2)</f>
        <v>120150</v>
      </c>
      <c r="N95" s="19" t="n" hidden="false">
        <f>L95+M95</f>
        <v>186878.64</v>
      </c>
    </row>
    <row r="96" customFormat="false" hidden="false" outlineLevel="0" collapsed="false">
      <c r="A96" s="18" t="inlineStr">
        <is>
          <t xml:space="preserve">1.1.1.1.1.1.3.10.1</t>
        </is>
      </c>
      <c r="B96" s="18" t="inlineStr">
        <is>
          <t xml:space="preserve"/>
        </is>
      </c>
      <c r="C96" s="22" t="inlineStr">
        <is>
          <t xml:space="preserve">Кабель силовой ВВГнг(A)-LSLTx 5х6мм2, 660В</t>
        </is>
      </c>
      <c r="D96" s="7" t="inlineStr">
        <is>
          <t xml:space="preserve"/>
        </is>
      </c>
      <c r="E96" s="7" t="inlineStr">
        <is>
          <t xml:space="preserve"/>
        </is>
      </c>
      <c r="F96" s="7" t="inlineStr">
        <is>
          <t xml:space="preserve">М</t>
        </is>
      </c>
      <c r="G96" s="7" t="inlineStr">
        <is>
          <t xml:space="preserve">1</t>
        </is>
      </c>
      <c r="H96" s="8" t="n">
        <v>99</v>
      </c>
      <c r="I96" s="23" t="n" hidden="false">
        <v>315.94</v>
      </c>
      <c r="J96" s="19" t="n" hidden="false">
        <v/>
      </c>
      <c r="K96" s="19" t="n" hidden="false">
        <f>I96+J96</f>
        <v>315.94</v>
      </c>
      <c r="L96" s="19" t="n" hidden="false">
        <f>ROUND(H96*I96,2)</f>
        <v>31278.06</v>
      </c>
      <c r="M96" s="19" t="n" hidden="false">
        <v/>
      </c>
      <c r="N96" s="19" t="n" hidden="false">
        <f>L96+M96</f>
        <v>31278.06</v>
      </c>
    </row>
    <row r="97" customFormat="false" hidden="false" outlineLevel="0" collapsed="false">
      <c r="A97" s="18" t="inlineStr">
        <is>
          <t xml:space="preserve">1.1.1.1.1.1.3.10.2</t>
        </is>
      </c>
      <c r="B97" s="18" t="inlineStr">
        <is>
          <t xml:space="preserve"/>
        </is>
      </c>
      <c r="C97" s="22" t="inlineStr">
        <is>
          <t xml:space="preserve">Кабель силовой ВВГнг(A)-FRLSLTx 5х4мм2, 660В</t>
        </is>
      </c>
      <c r="D97" s="7" t="inlineStr">
        <is>
          <t xml:space="preserve"/>
        </is>
      </c>
      <c r="E97" s="7" t="inlineStr">
        <is>
          <t xml:space="preserve"/>
        </is>
      </c>
      <c r="F97" s="7" t="inlineStr">
        <is>
          <t xml:space="preserve">М</t>
        </is>
      </c>
      <c r="G97" s="7" t="inlineStr">
        <is>
          <t xml:space="preserve">1</t>
        </is>
      </c>
      <c r="H97" s="8" t="n">
        <v>80</v>
      </c>
      <c r="I97" s="23" t="n" hidden="false">
        <v>140.79</v>
      </c>
      <c r="J97" s="19" t="n" hidden="false">
        <v/>
      </c>
      <c r="K97" s="19" t="n" hidden="false">
        <f>I97+J97</f>
        <v>140.79</v>
      </c>
      <c r="L97" s="19" t="n" hidden="false">
        <f>ROUND(H97*I97,2)</f>
        <v>11263.2</v>
      </c>
      <c r="M97" s="19" t="n" hidden="false">
        <v/>
      </c>
      <c r="N97" s="19" t="n" hidden="false">
        <f>L97+M97</f>
        <v>11263.2</v>
      </c>
    </row>
    <row r="98" customFormat="false" hidden="false" outlineLevel="0" collapsed="false">
      <c r="A98" s="18" t="inlineStr">
        <is>
          <t xml:space="preserve">1.1.1.1.1.1.3.10.3</t>
        </is>
      </c>
      <c r="B98" s="18" t="inlineStr">
        <is>
          <t xml:space="preserve"/>
        </is>
      </c>
      <c r="C98" s="22" t="inlineStr">
        <is>
          <t xml:space="preserve">Кабель силовой ВВГнг(A)-FRLSLTx 3х6мм2, 660В</t>
        </is>
      </c>
      <c r="D98" s="7" t="inlineStr">
        <is>
          <t xml:space="preserve"/>
        </is>
      </c>
      <c r="E98" s="7" t="inlineStr">
        <is>
          <t xml:space="preserve"/>
        </is>
      </c>
      <c r="F98" s="7" t="inlineStr">
        <is>
          <t xml:space="preserve">М</t>
        </is>
      </c>
      <c r="G98" s="7" t="inlineStr">
        <is>
          <t xml:space="preserve">1</t>
        </is>
      </c>
      <c r="H98" s="8" t="n">
        <v>88</v>
      </c>
      <c r="I98" s="23" t="n" hidden="false">
        <v>274.87</v>
      </c>
      <c r="J98" s="19" t="n" hidden="false">
        <v/>
      </c>
      <c r="K98" s="19" t="n" hidden="false">
        <f>I98+J98</f>
        <v>274.87</v>
      </c>
      <c r="L98" s="19" t="n" hidden="false">
        <f>ROUND(H98*I98,2)</f>
        <v>24188.56</v>
      </c>
      <c r="M98" s="19" t="n" hidden="false">
        <v/>
      </c>
      <c r="N98" s="19" t="n" hidden="false">
        <f>L98+M98</f>
        <v>24188.56</v>
      </c>
    </row>
    <row r="99" customFormat="false" hidden="false" outlineLevel="0" collapsed="false">
      <c r="A99" s="18" t="inlineStr">
        <is>
          <t xml:space="preserve">1.1.1.1.1.1.3.11</t>
        </is>
      </c>
      <c r="B99" s="18" t="inlineStr">
        <is>
          <t xml:space="preserve"/>
        </is>
      </c>
      <c r="C99" s="18" t="inlineStr">
        <is>
          <t xml:space="preserve">Монтаж трубы ПВХ, ПНД для кабеля / до 32мм</t>
        </is>
      </c>
      <c r="D99" s="7" t="inlineStr">
        <is>
          <t xml:space="preserve">Выгружается из БО по объектам BIM-КЦ</t>
        </is>
      </c>
      <c r="E99" s="7" t="inlineStr">
        <is>
          <t xml:space="preserve">ЭО</t>
        </is>
      </c>
      <c r="F99" s="7" t="inlineStr">
        <is>
          <t xml:space="preserve">ПОГ М</t>
        </is>
      </c>
      <c r="G99" s="7" t="inlineStr">
        <is>
          <t xml:space="preserve">1</t>
        </is>
      </c>
      <c r="H99" s="8" t="n">
        <v>1996</v>
      </c>
      <c r="I99" s="19" t="n" hidden="false">
        <f>ROUND((L100+L101+L102)/H99,2)</f>
        <v>88.85</v>
      </c>
      <c r="J99" s="20" t="n" hidden="false">
        <v>160</v>
      </c>
      <c r="K99" s="19" t="n" hidden="false">
        <f>I99+J99</f>
        <v>248.85</v>
      </c>
      <c r="L99" s="19" t="n" hidden="false">
        <f>ROUND(H99*I99,2)</f>
        <v>177344.6</v>
      </c>
      <c r="M99" s="19" t="n" hidden="false">
        <f>ROUND(H99*J99,2)</f>
        <v>319360</v>
      </c>
      <c r="N99" s="19" t="n" hidden="false">
        <f>L99+M99</f>
        <v>496704.6</v>
      </c>
    </row>
    <row r="100" customFormat="false" hidden="false" outlineLevel="0" collapsed="false">
      <c r="A100" s="18" t="inlineStr">
        <is>
          <t xml:space="preserve">1.1.1.1.1.1.3.11.1</t>
        </is>
      </c>
      <c r="B100" s="18" t="inlineStr">
        <is>
          <t xml:space="preserve"/>
        </is>
      </c>
      <c r="C100" s="22" t="inlineStr">
        <is>
          <t xml:space="preserve">Труба ППЛ_ / 25 мм / легкая с протяжкой</t>
        </is>
      </c>
      <c r="D100" s="7" t="inlineStr">
        <is>
          <t xml:space="preserve"/>
        </is>
      </c>
      <c r="E100" s="7" t="inlineStr">
        <is>
          <t xml:space="preserve"/>
        </is>
      </c>
      <c r="F100" s="7" t="inlineStr">
        <is>
          <t xml:space="preserve">ПОГ М</t>
        </is>
      </c>
      <c r="G100" s="7" t="inlineStr">
        <is>
          <t xml:space="preserve">1</t>
        </is>
      </c>
      <c r="H100" s="8" t="n">
        <v>713</v>
      </c>
      <c r="I100" s="20" t="n" hidden="false">
        <v>90</v>
      </c>
      <c r="J100" s="19" t="n" hidden="false">
        <v/>
      </c>
      <c r="K100" s="19" t="n" hidden="false">
        <f>I100+J100</f>
        <v>90</v>
      </c>
      <c r="L100" s="19" t="n" hidden="false">
        <f>ROUND(H100*I100,2)</f>
        <v>64170</v>
      </c>
      <c r="M100" s="19" t="n" hidden="false">
        <v/>
      </c>
      <c r="N100" s="19" t="n" hidden="false">
        <f>L100+M100</f>
        <v>64170</v>
      </c>
    </row>
    <row r="101" customFormat="false" hidden="false" outlineLevel="0" collapsed="false">
      <c r="A101" s="18" t="inlineStr">
        <is>
          <t xml:space="preserve">1.1.1.1.1.1.3.11.2</t>
        </is>
      </c>
      <c r="B101" s="18" t="inlineStr">
        <is>
          <t xml:space="preserve"/>
        </is>
      </c>
      <c r="C101" s="22" t="inlineStr">
        <is>
          <t xml:space="preserve">Труба ПВХ гофрированная_ / Легкая с протяжкой / 20 мм</t>
        </is>
      </c>
      <c r="D101" s="7" t="inlineStr">
        <is>
          <t xml:space="preserve"/>
        </is>
      </c>
      <c r="E101" s="7" t="inlineStr">
        <is>
          <t xml:space="preserve"/>
        </is>
      </c>
      <c r="F101" s="7" t="inlineStr">
        <is>
          <t xml:space="preserve">ПОГ М</t>
        </is>
      </c>
      <c r="G101" s="7" t="inlineStr">
        <is>
          <t xml:space="preserve">1</t>
        </is>
      </c>
      <c r="H101" s="8" t="n">
        <v>230</v>
      </c>
      <c r="I101" s="20" t="n" hidden="false">
        <v>80</v>
      </c>
      <c r="J101" s="19" t="n" hidden="false">
        <v/>
      </c>
      <c r="K101" s="19" t="n" hidden="false">
        <f>I101+J101</f>
        <v>80</v>
      </c>
      <c r="L101" s="19" t="n" hidden="false">
        <f>ROUND(H101*I101,2)</f>
        <v>18400</v>
      </c>
      <c r="M101" s="19" t="n" hidden="false">
        <v/>
      </c>
      <c r="N101" s="19" t="n" hidden="false">
        <f>L101+M101</f>
        <v>18400</v>
      </c>
    </row>
    <row r="102" customFormat="false" hidden="false" outlineLevel="0" collapsed="false">
      <c r="A102" s="18" t="inlineStr">
        <is>
          <t xml:space="preserve">1.1.1.1.1.1.3.11.3</t>
        </is>
      </c>
      <c r="B102" s="18" t="inlineStr">
        <is>
          <t xml:space="preserve"/>
        </is>
      </c>
      <c r="C102" s="22" t="inlineStr">
        <is>
          <t xml:space="preserve">Труба ПВХ гофрированная_ / Легкая с протяжкой / 25 мм</t>
        </is>
      </c>
      <c r="D102" s="7" t="inlineStr">
        <is>
          <t xml:space="preserve"/>
        </is>
      </c>
      <c r="E102" s="7" t="inlineStr">
        <is>
          <t xml:space="preserve"/>
        </is>
      </c>
      <c r="F102" s="7" t="inlineStr">
        <is>
          <t xml:space="preserve">ПОГ М</t>
        </is>
      </c>
      <c r="G102" s="7" t="inlineStr">
        <is>
          <t xml:space="preserve">1</t>
        </is>
      </c>
      <c r="H102" s="8" t="n">
        <v>1053</v>
      </c>
      <c r="I102" s="20" t="n" hidden="false">
        <v>90</v>
      </c>
      <c r="J102" s="19" t="n" hidden="false">
        <v/>
      </c>
      <c r="K102" s="19" t="n" hidden="false">
        <f>I102+J102</f>
        <v>90</v>
      </c>
      <c r="L102" s="19" t="n" hidden="false">
        <f>ROUND(H102*I102,2)</f>
        <v>94770</v>
      </c>
      <c r="M102" s="19" t="n" hidden="false">
        <v/>
      </c>
      <c r="N102" s="19" t="n" hidden="false">
        <f>L102+M102</f>
        <v>94770</v>
      </c>
    </row>
    <row r="103" customFormat="false" hidden="false" outlineLevel="0" collapsed="false">
      <c r="A103" s="18" t="inlineStr">
        <is>
          <t xml:space="preserve">1.1.1.1.1.1.3.12</t>
        </is>
      </c>
      <c r="B103" s="18" t="inlineStr">
        <is>
          <t xml:space="preserve"/>
        </is>
      </c>
      <c r="C103" s="18" t="inlineStr">
        <is>
          <t xml:space="preserve">Монтаж трубы ПВХ, ПНД для кабеля / до 32мм</t>
        </is>
      </c>
      <c r="D103" s="7" t="inlineStr">
        <is>
          <t xml:space="preserve">Выгружается из БО по объектам BIM-КЦ</t>
        </is>
      </c>
      <c r="E103" s="7" t="inlineStr">
        <is>
          <t xml:space="preserve">ЭМ</t>
        </is>
      </c>
      <c r="F103" s="7" t="inlineStr">
        <is>
          <t xml:space="preserve">ПОГ М</t>
        </is>
      </c>
      <c r="G103" s="7" t="inlineStr">
        <is>
          <t xml:space="preserve">1</t>
        </is>
      </c>
      <c r="H103" s="8" t="n">
        <v>5826</v>
      </c>
      <c r="I103" s="19" t="n" hidden="false">
        <f>ROUND((L104+L105)/H103,2)</f>
        <v>111.73</v>
      </c>
      <c r="J103" s="20" t="n" hidden="false">
        <v>160</v>
      </c>
      <c r="K103" s="19" t="n" hidden="false">
        <f>I103+J103</f>
        <v>271.73</v>
      </c>
      <c r="L103" s="19" t="n" hidden="false">
        <f>ROUND(H103*I103,2)</f>
        <v>650938.98</v>
      </c>
      <c r="M103" s="19" t="n" hidden="false">
        <f>ROUND(H103*J103,2)</f>
        <v>932160</v>
      </c>
      <c r="N103" s="19" t="n" hidden="false">
        <f>L103+M103</f>
        <v>1583098.98</v>
      </c>
    </row>
    <row r="104" customFormat="false" hidden="false" outlineLevel="0" collapsed="false">
      <c r="A104" s="18" t="inlineStr">
        <is>
          <t xml:space="preserve">1.1.1.1.1.1.3.12.1</t>
        </is>
      </c>
      <c r="B104" s="18" t="inlineStr">
        <is>
          <t xml:space="preserve"/>
        </is>
      </c>
      <c r="C104" s="22" t="inlineStr">
        <is>
          <t xml:space="preserve">Труба ПВХ гофрированная_ / Легкая с протяжкой / 32 мм</t>
        </is>
      </c>
      <c r="D104" s="7" t="inlineStr">
        <is>
          <t xml:space="preserve"/>
        </is>
      </c>
      <c r="E104" s="7" t="inlineStr">
        <is>
          <t xml:space="preserve"/>
        </is>
      </c>
      <c r="F104" s="7" t="inlineStr">
        <is>
          <t xml:space="preserve">ПОГ М</t>
        </is>
      </c>
      <c r="G104" s="7" t="inlineStr">
        <is>
          <t xml:space="preserve">1</t>
        </is>
      </c>
      <c r="H104" s="8" t="n">
        <v>4220</v>
      </c>
      <c r="I104" s="20" t="n" hidden="false">
        <v>120</v>
      </c>
      <c r="J104" s="19" t="n" hidden="false">
        <v/>
      </c>
      <c r="K104" s="19" t="n" hidden="false">
        <f>I104+J104</f>
        <v>120</v>
      </c>
      <c r="L104" s="19" t="n" hidden="false">
        <f>ROUND(H104*I104,2)</f>
        <v>506400</v>
      </c>
      <c r="M104" s="19" t="n" hidden="false">
        <v/>
      </c>
      <c r="N104" s="19" t="n" hidden="false">
        <f>L104+M104</f>
        <v>506400</v>
      </c>
    </row>
    <row r="105" customFormat="false" hidden="false" outlineLevel="0" collapsed="false">
      <c r="A105" s="18" t="inlineStr">
        <is>
          <t xml:space="preserve">1.1.1.1.1.1.3.12.2</t>
        </is>
      </c>
      <c r="B105" s="18" t="inlineStr">
        <is>
          <t xml:space="preserve"/>
        </is>
      </c>
      <c r="C105" s="22" t="inlineStr">
        <is>
          <t xml:space="preserve">Труба ПВХ гофрированная_ / Легкая с протяжкой / 25 мм</t>
        </is>
      </c>
      <c r="D105" s="7" t="inlineStr">
        <is>
          <t xml:space="preserve"/>
        </is>
      </c>
      <c r="E105" s="7" t="inlineStr">
        <is>
          <t xml:space="preserve"/>
        </is>
      </c>
      <c r="F105" s="7" t="inlineStr">
        <is>
          <t xml:space="preserve">ПОГ М</t>
        </is>
      </c>
      <c r="G105" s="7" t="inlineStr">
        <is>
          <t xml:space="preserve">1</t>
        </is>
      </c>
      <c r="H105" s="8" t="n">
        <v>1606</v>
      </c>
      <c r="I105" s="20" t="n" hidden="false">
        <v>90</v>
      </c>
      <c r="J105" s="19" t="n" hidden="false">
        <v/>
      </c>
      <c r="K105" s="19" t="n" hidden="false">
        <f>I105+J105</f>
        <v>90</v>
      </c>
      <c r="L105" s="19" t="n" hidden="false">
        <f>ROUND(H105*I105,2)</f>
        <v>144540</v>
      </c>
      <c r="M105" s="19" t="n" hidden="false">
        <v/>
      </c>
      <c r="N105" s="19" t="n" hidden="false">
        <f>L105+M105</f>
        <v>144540</v>
      </c>
    </row>
    <row r="106" customFormat="false" hidden="false" outlineLevel="0" collapsed="false">
      <c r="A106" s="18" t="inlineStr">
        <is>
          <t xml:space="preserve">1.1.1.1.1.1.3.13</t>
        </is>
      </c>
      <c r="B106" s="18" t="inlineStr">
        <is>
          <t xml:space="preserve"/>
        </is>
      </c>
      <c r="C106" s="18" t="inlineStr">
        <is>
          <t xml:space="preserve">Монтаж трубы ПВХ, ПНД для кабеля / до 32мм</t>
        </is>
      </c>
      <c r="D106" s="7" t="inlineStr">
        <is>
          <t xml:space="preserve">Выгружается из БО по объектам BIM-КЦ</t>
        </is>
      </c>
      <c r="E106" s="7" t="inlineStr">
        <is>
          <t xml:space="preserve">Возможно ошибка спецификации, так как кабеля меньше чем количество трубы</t>
        </is>
      </c>
      <c r="F106" s="7" t="inlineStr">
        <is>
          <t xml:space="preserve">ПОГ М</t>
        </is>
      </c>
      <c r="G106" s="7" t="inlineStr">
        <is>
          <t xml:space="preserve">1</t>
        </is>
      </c>
      <c r="H106" s="8" t="n">
        <v>11652</v>
      </c>
      <c r="I106" s="19" t="n" hidden="false">
        <f>ROUND((L107+L108)/H106,2)</f>
        <v>97.24</v>
      </c>
      <c r="J106" s="20" t="n" hidden="false">
        <v>160</v>
      </c>
      <c r="K106" s="19" t="n" hidden="false">
        <f>I106+J106</f>
        <v>257.24</v>
      </c>
      <c r="L106" s="19" t="n" hidden="false">
        <f>ROUND(H106*I106,2)</f>
        <v>1133040.48</v>
      </c>
      <c r="M106" s="19" t="n" hidden="false">
        <f>ROUND(H106*J106,2)</f>
        <v>1864320</v>
      </c>
      <c r="N106" s="19" t="n" hidden="false">
        <f>L106+M106</f>
        <v>2997360.48</v>
      </c>
    </row>
    <row r="107" customFormat="false" hidden="false" outlineLevel="0" collapsed="false">
      <c r="A107" s="18" t="inlineStr">
        <is>
          <t xml:space="preserve">1.1.1.1.1.1.3.13.1</t>
        </is>
      </c>
      <c r="B107" s="18" t="inlineStr">
        <is>
          <t xml:space="preserve"/>
        </is>
      </c>
      <c r="C107" s="22" t="inlineStr">
        <is>
          <t xml:space="preserve">Труба ПВХ гофрированная_ / Легкая с протяжкой / 32 мм</t>
        </is>
      </c>
      <c r="D107" s="7" t="inlineStr">
        <is>
          <t xml:space="preserve"/>
        </is>
      </c>
      <c r="E107" s="7" t="inlineStr">
        <is>
          <t xml:space="preserve">Труба гибкая гофрированная, из самозатухающей композиции
ПВХ , для ОКЛ , с
протяжкой ECOPLAST</t>
        </is>
      </c>
      <c r="F107" s="7" t="inlineStr">
        <is>
          <t xml:space="preserve">ПОГ М</t>
        </is>
      </c>
      <c r="G107" s="7" t="inlineStr">
        <is>
          <t xml:space="preserve">1</t>
        </is>
      </c>
      <c r="H107" s="8" t="n">
        <v>8440</v>
      </c>
      <c r="I107" s="20" t="n" hidden="false">
        <v>100</v>
      </c>
      <c r="J107" s="19" t="n" hidden="false">
        <v/>
      </c>
      <c r="K107" s="19" t="n" hidden="false">
        <f>I107+J107</f>
        <v>100</v>
      </c>
      <c r="L107" s="19" t="n" hidden="false">
        <f>ROUND(H107*I107,2)</f>
        <v>844000</v>
      </c>
      <c r="M107" s="19" t="n" hidden="false">
        <v/>
      </c>
      <c r="N107" s="19" t="n" hidden="false">
        <f>L107+M107</f>
        <v>844000</v>
      </c>
    </row>
    <row r="108" customFormat="false" hidden="false" outlineLevel="0" collapsed="false">
      <c r="A108" s="18" t="inlineStr">
        <is>
          <t xml:space="preserve">1.1.1.1.1.1.3.13.2</t>
        </is>
      </c>
      <c r="B108" s="18" t="inlineStr">
        <is>
          <t xml:space="preserve"/>
        </is>
      </c>
      <c r="C108" s="22" t="inlineStr">
        <is>
          <t xml:space="preserve">Труба ПВХ гофрированная_ / Легкая с протяжкой / 25 мм</t>
        </is>
      </c>
      <c r="D108" s="7" t="inlineStr">
        <is>
          <t xml:space="preserve"/>
        </is>
      </c>
      <c r="E108" s="7" t="inlineStr">
        <is>
          <t xml:space="preserve">Труба гибкая гофрированная, из самозатухающей композиции
ПВХ , для ОКЛ , с
протяжкой ECOPLAST</t>
        </is>
      </c>
      <c r="F108" s="7" t="inlineStr">
        <is>
          <t xml:space="preserve">ПОГ М</t>
        </is>
      </c>
      <c r="G108" s="7" t="inlineStr">
        <is>
          <t xml:space="preserve">1</t>
        </is>
      </c>
      <c r="H108" s="8" t="n">
        <v>3212</v>
      </c>
      <c r="I108" s="20" t="n" hidden="false">
        <v>90</v>
      </c>
      <c r="J108" s="19" t="n" hidden="false">
        <v/>
      </c>
      <c r="K108" s="19" t="n" hidden="false">
        <f>I108+J108</f>
        <v>90</v>
      </c>
      <c r="L108" s="19" t="n" hidden="false">
        <f>ROUND(H108*I108,2)</f>
        <v>289080</v>
      </c>
      <c r="M108" s="19" t="n" hidden="false">
        <v/>
      </c>
      <c r="N108" s="19" t="n" hidden="false">
        <f>L108+M108</f>
        <v>289080</v>
      </c>
    </row>
    <row r="109" customFormat="false" hidden="false" outlineLevel="0" collapsed="false">
      <c r="A109" s="18" t="inlineStr">
        <is>
          <t xml:space="preserve">1.1.1.1.1.1.3.14</t>
        </is>
      </c>
      <c r="B109" s="18" t="inlineStr">
        <is>
          <t xml:space="preserve"/>
        </is>
      </c>
      <c r="C109" s="18" t="inlineStr">
        <is>
          <t xml:space="preserve">Монтаж трубы ПВХ, ПНД для кабеля / расходные материалы</t>
        </is>
      </c>
      <c r="D109" s="7" t="inlineStr">
        <is>
          <t xml:space="preserve"/>
        </is>
      </c>
      <c r="E109" s="7" t="inlineStr">
        <is>
          <t xml:space="preserve"/>
        </is>
      </c>
      <c r="F109" s="7" t="inlineStr">
        <is>
          <t xml:space="preserve">ПОГ М</t>
        </is>
      </c>
      <c r="G109" s="7" t="inlineStr">
        <is>
          <t xml:space="preserve">1</t>
        </is>
      </c>
      <c r="H109" s="8" t="n">
        <v>1996</v>
      </c>
      <c r="I109" s="19" t="n" hidden="false">
        <f>ROUND((L110+L111+L112+L113+L114)/H109,2)</f>
        <v>28.43</v>
      </c>
      <c r="J109" s="19" t="n" hidden="false">
        <v>0</v>
      </c>
      <c r="K109" s="19" t="n" hidden="false">
        <f>I109+J109</f>
        <v>28.43</v>
      </c>
      <c r="L109" s="19" t="n" hidden="false">
        <f>ROUND(H109*I109,2)</f>
        <v>56746.28</v>
      </c>
      <c r="M109" s="19" t="n" hidden="false">
        <f>ROUND(H109*J109,2)</f>
        <v>0</v>
      </c>
      <c r="N109" s="19" t="n" hidden="false">
        <f>L109+M109</f>
        <v>56746.28</v>
      </c>
    </row>
    <row r="110" customFormat="false" hidden="false" outlineLevel="0" collapsed="false">
      <c r="A110" s="18" t="inlineStr">
        <is>
          <t xml:space="preserve">1.1.1.1.1.1.3.14.1</t>
        </is>
      </c>
      <c r="B110" s="18" t="inlineStr">
        <is>
          <t xml:space="preserve"/>
        </is>
      </c>
      <c r="C110" s="22" t="inlineStr">
        <is>
          <t xml:space="preserve">Скоба металлическая однолапковая_ / 25-26мм</t>
        </is>
      </c>
      <c r="D110" s="7" t="inlineStr">
        <is>
          <t xml:space="preserve"/>
        </is>
      </c>
      <c r="E110" s="7" t="inlineStr">
        <is>
          <t xml:space="preserve">Двухлапковая</t>
        </is>
      </c>
      <c r="F110" s="7" t="inlineStr">
        <is>
          <t xml:space="preserve">ШТ</t>
        </is>
      </c>
      <c r="G110" s="7" t="inlineStr">
        <is>
          <t xml:space="preserve">1</t>
        </is>
      </c>
      <c r="H110" s="8" t="n">
        <v>1426</v>
      </c>
      <c r="I110" s="20" t="n" hidden="false">
        <v>10</v>
      </c>
      <c r="J110" s="19" t="n" hidden="false">
        <v/>
      </c>
      <c r="K110" s="19" t="n" hidden="false">
        <f>I110+J110</f>
        <v>10</v>
      </c>
      <c r="L110" s="19" t="n" hidden="false">
        <f>ROUND(H110*I110,2)</f>
        <v>14260</v>
      </c>
      <c r="M110" s="19" t="n" hidden="false">
        <v/>
      </c>
      <c r="N110" s="19" t="n" hidden="false">
        <f>L110+M110</f>
        <v>14260</v>
      </c>
    </row>
    <row r="111" customFormat="false" hidden="false" outlineLevel="0" collapsed="false">
      <c r="A111" s="18" t="inlineStr">
        <is>
          <t xml:space="preserve">1.1.1.1.1.1.3.14.2</t>
        </is>
      </c>
      <c r="B111" s="18" t="inlineStr">
        <is>
          <t xml:space="preserve"/>
        </is>
      </c>
      <c r="C111" s="22" t="inlineStr">
        <is>
          <t xml:space="preserve">Муфта соединительная труба-коробка_ / 25 мм</t>
        </is>
      </c>
      <c r="D111" s="7" t="inlineStr">
        <is>
          <t xml:space="preserve"/>
        </is>
      </c>
      <c r="E111" s="7" t="inlineStr">
        <is>
          <t xml:space="preserve">42725(42) + 42725HF(28 шт)</t>
        </is>
      </c>
      <c r="F111" s="7" t="inlineStr">
        <is>
          <t xml:space="preserve">ШТ</t>
        </is>
      </c>
      <c r="G111" s="7" t="inlineStr">
        <is>
          <t xml:space="preserve">1</t>
        </is>
      </c>
      <c r="H111" s="8" t="n">
        <v>70</v>
      </c>
      <c r="I111" s="20" t="n" hidden="false">
        <v>50</v>
      </c>
      <c r="J111" s="19" t="n" hidden="false">
        <v/>
      </c>
      <c r="K111" s="19" t="n" hidden="false">
        <f>I111+J111</f>
        <v>50</v>
      </c>
      <c r="L111" s="19" t="n" hidden="false">
        <f>ROUND(H111*I111,2)</f>
        <v>3500</v>
      </c>
      <c r="M111" s="19" t="n" hidden="false">
        <v/>
      </c>
      <c r="N111" s="19" t="n" hidden="false">
        <f>L111+M111</f>
        <v>3500</v>
      </c>
    </row>
    <row r="112" customFormat="false" hidden="false" outlineLevel="0" collapsed="false">
      <c r="A112" s="18" t="inlineStr">
        <is>
          <t xml:space="preserve">1.1.1.1.1.1.3.14.3</t>
        </is>
      </c>
      <c r="B112" s="18" t="inlineStr">
        <is>
          <t xml:space="preserve"/>
        </is>
      </c>
      <c r="C112" s="22" t="inlineStr">
        <is>
          <t xml:space="preserve">Муфта соединительная труба-коробка_ / 20 мм</t>
        </is>
      </c>
      <c r="D112" s="7" t="inlineStr">
        <is>
          <t xml:space="preserve"/>
        </is>
      </c>
      <c r="E112" s="7" t="inlineStr">
        <is>
          <t xml:space="preserve">42720</t>
        </is>
      </c>
      <c r="F112" s="7" t="inlineStr">
        <is>
          <t xml:space="preserve">ШТ</t>
        </is>
      </c>
      <c r="G112" s="7" t="inlineStr">
        <is>
          <t xml:space="preserve">1</t>
        </is>
      </c>
      <c r="H112" s="8" t="n">
        <v>10</v>
      </c>
      <c r="I112" s="20" t="n" hidden="false">
        <v>50</v>
      </c>
      <c r="J112" s="19" t="n" hidden="false">
        <v/>
      </c>
      <c r="K112" s="19" t="n" hidden="false">
        <f>I112+J112</f>
        <v>50</v>
      </c>
      <c r="L112" s="19" t="n" hidden="false">
        <f>ROUND(H112*I112,2)</f>
        <v>500</v>
      </c>
      <c r="M112" s="19" t="n" hidden="false">
        <v/>
      </c>
      <c r="N112" s="19" t="n" hidden="false">
        <f>L112+M112</f>
        <v>500</v>
      </c>
    </row>
    <row r="113" customFormat="false" hidden="false" outlineLevel="0" collapsed="false">
      <c r="A113" s="18" t="inlineStr">
        <is>
          <t xml:space="preserve">1.1.1.1.1.1.3.14.4</t>
        </is>
      </c>
      <c r="B113" s="18" t="inlineStr">
        <is>
          <t xml:space="preserve"/>
        </is>
      </c>
      <c r="C113" s="22" t="inlineStr">
        <is>
          <t xml:space="preserve">Клипса с дюбелем саморезом для крепления гофротрубы_ / 20 мм</t>
        </is>
      </c>
      <c r="D113" s="7" t="inlineStr">
        <is>
          <t xml:space="preserve"/>
        </is>
      </c>
      <c r="E113" s="7" t="inlineStr">
        <is>
          <t xml:space="preserve"/>
        </is>
      </c>
      <c r="F113" s="7" t="inlineStr">
        <is>
          <t xml:space="preserve">ШТ</t>
        </is>
      </c>
      <c r="G113" s="7" t="inlineStr">
        <is>
          <t xml:space="preserve">2</t>
        </is>
      </c>
      <c r="H113" s="8" t="n">
        <v>460</v>
      </c>
      <c r="I113" s="20" t="n" hidden="false">
        <v>15</v>
      </c>
      <c r="J113" s="19" t="n" hidden="false">
        <v/>
      </c>
      <c r="K113" s="19" t="n" hidden="false">
        <f>I113+J113</f>
        <v>15</v>
      </c>
      <c r="L113" s="19" t="n" hidden="false">
        <f>ROUND(H113*I113,2)</f>
        <v>6900</v>
      </c>
      <c r="M113" s="19" t="n" hidden="false">
        <v/>
      </c>
      <c r="N113" s="19" t="n" hidden="false">
        <f>L113+M113</f>
        <v>6900</v>
      </c>
    </row>
    <row r="114" customFormat="false" hidden="false" outlineLevel="0" collapsed="false">
      <c r="A114" s="18" t="inlineStr">
        <is>
          <t xml:space="preserve">1.1.1.1.1.1.3.14.5</t>
        </is>
      </c>
      <c r="B114" s="18" t="inlineStr">
        <is>
          <t xml:space="preserve"/>
        </is>
      </c>
      <c r="C114" s="22" t="inlineStr">
        <is>
          <t xml:space="preserve">Клипса с дюбелем саморезом для крепления гофротрубы_ / 25 мм</t>
        </is>
      </c>
      <c r="D114" s="7" t="inlineStr">
        <is>
          <t xml:space="preserve"/>
        </is>
      </c>
      <c r="E114" s="7" t="inlineStr">
        <is>
          <t xml:space="preserve"/>
        </is>
      </c>
      <c r="F114" s="7" t="inlineStr">
        <is>
          <t xml:space="preserve">ШТ</t>
        </is>
      </c>
      <c r="G114" s="7" t="inlineStr">
        <is>
          <t xml:space="preserve">2</t>
        </is>
      </c>
      <c r="H114" s="8" t="n">
        <v>2106</v>
      </c>
      <c r="I114" s="20" t="n" hidden="false">
        <v>15</v>
      </c>
      <c r="J114" s="19" t="n" hidden="false">
        <v/>
      </c>
      <c r="K114" s="19" t="n" hidden="false">
        <f>I114+J114</f>
        <v>15</v>
      </c>
      <c r="L114" s="19" t="n" hidden="false">
        <f>ROUND(H114*I114,2)</f>
        <v>31590</v>
      </c>
      <c r="M114" s="19" t="n" hidden="false">
        <v/>
      </c>
      <c r="N114" s="19" t="n" hidden="false">
        <f>L114+M114</f>
        <v>31590</v>
      </c>
    </row>
    <row r="115" customFormat="false" hidden="false" outlineLevel="0" collapsed="false">
      <c r="A115" s="18" t="inlineStr">
        <is>
          <t xml:space="preserve">1.1.1.1.1.1.3.15</t>
        </is>
      </c>
      <c r="B115" s="18" t="inlineStr">
        <is>
          <t xml:space="preserve"/>
        </is>
      </c>
      <c r="C115" s="18" t="inlineStr">
        <is>
          <t xml:space="preserve">Монтаж трубы ПВХ, ПНД для кабеля / расходные материалы</t>
        </is>
      </c>
      <c r="D115" s="7" t="inlineStr">
        <is>
          <t xml:space="preserve"/>
        </is>
      </c>
      <c r="E115" s="7" t="inlineStr">
        <is>
          <t xml:space="preserve"/>
        </is>
      </c>
      <c r="F115" s="7" t="inlineStr">
        <is>
          <t xml:space="preserve">ПОГ М</t>
        </is>
      </c>
      <c r="G115" s="7" t="inlineStr">
        <is>
          <t xml:space="preserve">1</t>
        </is>
      </c>
      <c r="H115" s="8" t="n">
        <v>5826</v>
      </c>
      <c r="I115" s="19" t="n" hidden="false">
        <f>ROUND((L116+L117)/H115,2)</f>
        <v>36</v>
      </c>
      <c r="J115" s="19" t="n" hidden="false">
        <v>0</v>
      </c>
      <c r="K115" s="19" t="n" hidden="false">
        <f>I115+J115</f>
        <v>36</v>
      </c>
      <c r="L115" s="19" t="n" hidden="false">
        <f>ROUND(H115*I115,2)</f>
        <v>209736</v>
      </c>
      <c r="M115" s="19" t="n" hidden="false">
        <f>ROUND(H115*J115,2)</f>
        <v>0</v>
      </c>
      <c r="N115" s="19" t="n" hidden="false">
        <f>L115+M115</f>
        <v>209736</v>
      </c>
    </row>
    <row r="116" customFormat="false" hidden="false" outlineLevel="0" collapsed="false">
      <c r="A116" s="18" t="inlineStr">
        <is>
          <t xml:space="preserve">1.1.1.1.1.1.3.15.1</t>
        </is>
      </c>
      <c r="B116" s="18" t="inlineStr">
        <is>
          <t xml:space="preserve"/>
        </is>
      </c>
      <c r="C116" s="22" t="inlineStr">
        <is>
          <t xml:space="preserve">Клипса с дюбелем саморезом для крепления гофротрубы_ / 32 мм</t>
        </is>
      </c>
      <c r="D116" s="7" t="inlineStr">
        <is>
          <t xml:space="preserve"/>
        </is>
      </c>
      <c r="E116" s="7" t="inlineStr">
        <is>
          <t xml:space="preserve"/>
        </is>
      </c>
      <c r="F116" s="7" t="inlineStr">
        <is>
          <t xml:space="preserve">ШТ</t>
        </is>
      </c>
      <c r="G116" s="7" t="inlineStr">
        <is>
          <t xml:space="preserve">2</t>
        </is>
      </c>
      <c r="H116" s="8" t="n">
        <v>8440</v>
      </c>
      <c r="I116" s="20" t="n" hidden="false">
        <v>18</v>
      </c>
      <c r="J116" s="19" t="n" hidden="false">
        <v/>
      </c>
      <c r="K116" s="19" t="n" hidden="false">
        <f>I116+J116</f>
        <v>18</v>
      </c>
      <c r="L116" s="19" t="n" hidden="false">
        <f>ROUND(H116*I116,2)</f>
        <v>151920</v>
      </c>
      <c r="M116" s="19" t="n" hidden="false">
        <v/>
      </c>
      <c r="N116" s="19" t="n" hidden="false">
        <f>L116+M116</f>
        <v>151920</v>
      </c>
    </row>
    <row r="117" customFormat="false" hidden="false" outlineLevel="0" collapsed="false">
      <c r="A117" s="18" t="inlineStr">
        <is>
          <t xml:space="preserve">1.1.1.1.1.1.3.15.2</t>
        </is>
      </c>
      <c r="B117" s="18" t="inlineStr">
        <is>
          <t xml:space="preserve"/>
        </is>
      </c>
      <c r="C117" s="22" t="inlineStr">
        <is>
          <t xml:space="preserve">Клипса с дюбелем саморезом для крепления гофротрубы_ / 25 мм</t>
        </is>
      </c>
      <c r="D117" s="7" t="inlineStr">
        <is>
          <t xml:space="preserve"/>
        </is>
      </c>
      <c r="E117" s="7" t="inlineStr">
        <is>
          <t xml:space="preserve"/>
        </is>
      </c>
      <c r="F117" s="7" t="inlineStr">
        <is>
          <t xml:space="preserve">ШТ</t>
        </is>
      </c>
      <c r="G117" s="7" t="inlineStr">
        <is>
          <t xml:space="preserve">2</t>
        </is>
      </c>
      <c r="H117" s="8" t="n">
        <v>3212</v>
      </c>
      <c r="I117" s="20" t="n" hidden="false">
        <v>18</v>
      </c>
      <c r="J117" s="19" t="n" hidden="false">
        <v/>
      </c>
      <c r="K117" s="19" t="n" hidden="false">
        <f>I117+J117</f>
        <v>18</v>
      </c>
      <c r="L117" s="19" t="n" hidden="false">
        <f>ROUND(H117*I117,2)</f>
        <v>57816</v>
      </c>
      <c r="M117" s="19" t="n" hidden="false">
        <v/>
      </c>
      <c r="N117" s="19" t="n" hidden="false">
        <f>L117+M117</f>
        <v>57816</v>
      </c>
    </row>
    <row r="118" customFormat="false" hidden="false" outlineLevel="0" collapsed="false">
      <c r="A118" s="18" t="inlineStr">
        <is>
          <t xml:space="preserve">1.1.1.1.1.1.3.16</t>
        </is>
      </c>
      <c r="B118" s="18" t="inlineStr">
        <is>
          <t xml:space="preserve"/>
        </is>
      </c>
      <c r="C118" s="18" t="inlineStr">
        <is>
          <t xml:space="preserve">Монтаж трубы ПВХ, ПНД для кабеля / расходные материалы</t>
        </is>
      </c>
      <c r="D118" s="7" t="inlineStr">
        <is>
          <t xml:space="preserve"/>
        </is>
      </c>
      <c r="E118" s="7" t="inlineStr">
        <is>
          <t xml:space="preserve"/>
        </is>
      </c>
      <c r="F118" s="7" t="inlineStr">
        <is>
          <t xml:space="preserve">ПОГ М</t>
        </is>
      </c>
      <c r="G118" s="7" t="inlineStr">
        <is>
          <t xml:space="preserve">1</t>
        </is>
      </c>
      <c r="H118" s="8" t="n">
        <v>3012</v>
      </c>
      <c r="I118" s="19" t="n" hidden="false">
        <f>ROUND((L119+L120+L121)/H118,2)</f>
        <v>32.11</v>
      </c>
      <c r="J118" s="19" t="n" hidden="false">
        <v>0</v>
      </c>
      <c r="K118" s="19" t="n" hidden="false">
        <f>I118+J118</f>
        <v>32.11</v>
      </c>
      <c r="L118" s="19" t="n" hidden="false">
        <f>ROUND(H118*I118,2)</f>
        <v>96715.32</v>
      </c>
      <c r="M118" s="19" t="n" hidden="false">
        <f>ROUND(H118*J118,2)</f>
        <v>0</v>
      </c>
      <c r="N118" s="19" t="n" hidden="false">
        <f>L118+M118</f>
        <v>96715.32</v>
      </c>
    </row>
    <row r="119" customFormat="false" hidden="false" outlineLevel="0" collapsed="false">
      <c r="A119" s="18" t="inlineStr">
        <is>
          <t xml:space="preserve">1.1.1.1.1.1.3.16.1</t>
        </is>
      </c>
      <c r="B119" s="18" t="inlineStr">
        <is>
          <t xml:space="preserve"/>
        </is>
      </c>
      <c r="C119" s="22" t="inlineStr">
        <is>
          <t xml:space="preserve">Скоба металлическая однолапковая_ / 25-26мм</t>
        </is>
      </c>
      <c r="D119" s="7" t="inlineStr">
        <is>
          <t xml:space="preserve"/>
        </is>
      </c>
      <c r="E119" s="7" t="inlineStr">
        <is>
          <t xml:space="preserve">Двухлапковая</t>
        </is>
      </c>
      <c r="F119" s="7" t="inlineStr">
        <is>
          <t xml:space="preserve">ШТ</t>
        </is>
      </c>
      <c r="G119" s="7" t="inlineStr">
        <is>
          <t xml:space="preserve">1</t>
        </is>
      </c>
      <c r="H119" s="8" t="n">
        <v>300</v>
      </c>
      <c r="I119" s="20" t="n" hidden="false">
        <v>15</v>
      </c>
      <c r="J119" s="19" t="n" hidden="false">
        <v/>
      </c>
      <c r="K119" s="19" t="n" hidden="false">
        <f>I119+J119</f>
        <v>15</v>
      </c>
      <c r="L119" s="19" t="n" hidden="false">
        <f>ROUND(H119*I119,2)</f>
        <v>4500</v>
      </c>
      <c r="M119" s="19" t="n" hidden="false">
        <v/>
      </c>
      <c r="N119" s="19" t="n" hidden="false">
        <f>L119+M119</f>
        <v>4500</v>
      </c>
    </row>
    <row r="120" customFormat="false" hidden="false" outlineLevel="0" collapsed="false">
      <c r="A120" s="18" t="inlineStr">
        <is>
          <t xml:space="preserve">1.1.1.1.1.1.3.16.2</t>
        </is>
      </c>
      <c r="B120" s="18" t="inlineStr">
        <is>
          <t xml:space="preserve"/>
        </is>
      </c>
      <c r="C120" s="22" t="inlineStr">
        <is>
          <t xml:space="preserve">Скоба металлическая однолапковая_ / 31-32мм</t>
        </is>
      </c>
      <c r="D120" s="7" t="inlineStr">
        <is>
          <t xml:space="preserve"/>
        </is>
      </c>
      <c r="E120" s="7" t="inlineStr">
        <is>
          <t xml:space="preserve">Двухлапковая</t>
        </is>
      </c>
      <c r="F120" s="7" t="inlineStr">
        <is>
          <t xml:space="preserve">ШТ</t>
        </is>
      </c>
      <c r="G120" s="7" t="inlineStr">
        <is>
          <t xml:space="preserve">1</t>
        </is>
      </c>
      <c r="H120" s="8" t="n">
        <v>2712</v>
      </c>
      <c r="I120" s="20" t="n" hidden="false">
        <v>20</v>
      </c>
      <c r="J120" s="19" t="n" hidden="false">
        <v/>
      </c>
      <c r="K120" s="19" t="n" hidden="false">
        <f>I120+J120</f>
        <v>20</v>
      </c>
      <c r="L120" s="19" t="n" hidden="false">
        <f>ROUND(H120*I120,2)</f>
        <v>54240</v>
      </c>
      <c r="M120" s="19" t="n" hidden="false">
        <v/>
      </c>
      <c r="N120" s="19" t="n" hidden="false">
        <f>L120+M120</f>
        <v>54240</v>
      </c>
    </row>
    <row r="121" customFormat="false" hidden="false" outlineLevel="0" collapsed="false">
      <c r="A121" s="18" t="inlineStr">
        <is>
          <t xml:space="preserve">1.1.1.1.1.1.3.16.3</t>
        </is>
      </c>
      <c r="B121" s="18" t="inlineStr">
        <is>
          <t xml:space="preserve"/>
        </is>
      </c>
      <c r="C121" s="22" t="inlineStr">
        <is>
          <t xml:space="preserve">Скоба металлическая однолапковая_ / 16-17мм</t>
        </is>
      </c>
      <c r="D121" s="7" t="inlineStr">
        <is>
          <t xml:space="preserve"/>
        </is>
      </c>
      <c r="E121" s="7" t="inlineStr">
        <is>
          <t xml:space="preserve">Универсальный металлический дюбель для бетона и газобетона
малой плотности
для ОКЛ</t>
        </is>
      </c>
      <c r="F121" s="7" t="inlineStr">
        <is>
          <t xml:space="preserve">ШТ</t>
        </is>
      </c>
      <c r="G121" s="7" t="inlineStr">
        <is>
          <t xml:space="preserve">1</t>
        </is>
      </c>
      <c r="H121" s="8" t="n">
        <v>2712</v>
      </c>
      <c r="I121" s="20" t="n" hidden="false">
        <v>14</v>
      </c>
      <c r="J121" s="19" t="n" hidden="false">
        <v/>
      </c>
      <c r="K121" s="19" t="n" hidden="false">
        <f>I121+J121</f>
        <v>14</v>
      </c>
      <c r="L121" s="19" t="n" hidden="false">
        <f>ROUND(H121*I121,2)</f>
        <v>37968</v>
      </c>
      <c r="M121" s="19" t="n" hidden="false">
        <v/>
      </c>
      <c r="N121" s="19" t="n" hidden="false">
        <f>L121+M121</f>
        <v>37968</v>
      </c>
    </row>
    <row r="122" customFormat="false" hidden="false" outlineLevel="0" collapsed="false">
      <c r="A122" s="18" t="inlineStr">
        <is>
          <t xml:space="preserve">1.1.1.1.1.1.3.17</t>
        </is>
      </c>
      <c r="B122" s="18" t="inlineStr">
        <is>
          <t xml:space="preserve"/>
        </is>
      </c>
      <c r="C122" s="18" t="inlineStr">
        <is>
          <t xml:space="preserve">Монтаж лотка электротехнического / перфорированного, неперфорированного</t>
        </is>
      </c>
      <c r="D122" s="7" t="inlineStr">
        <is>
          <t xml:space="preserve"/>
        </is>
      </c>
      <c r="E122" s="7" t="inlineStr">
        <is>
          <t xml:space="preserve">С учетом дополнительных комплектующих.СМР предусматривает дополнительные комплектующие</t>
        </is>
      </c>
      <c r="F122" s="7" t="inlineStr">
        <is>
          <t xml:space="preserve">ПОГ М</t>
        </is>
      </c>
      <c r="G122" s="7" t="inlineStr">
        <is>
          <t xml:space="preserve">1</t>
        </is>
      </c>
      <c r="H122" s="8" t="n">
        <v>525</v>
      </c>
      <c r="I122" s="19" t="n" hidden="false">
        <f>ROUND((L123+L124)/H122,2)</f>
        <v>1087.1</v>
      </c>
      <c r="J122" s="20" t="n" hidden="false">
        <v>2200</v>
      </c>
      <c r="K122" s="19" t="n" hidden="false">
        <f>I122+J122</f>
        <v>3287.1</v>
      </c>
      <c r="L122" s="19" t="n" hidden="false">
        <f>ROUND(H122*I122,2)</f>
        <v>570727.5</v>
      </c>
      <c r="M122" s="19" t="n" hidden="false">
        <f>ROUND(H122*J122,2)</f>
        <v>1155000</v>
      </c>
      <c r="N122" s="19" t="n" hidden="false">
        <f>L122+M122</f>
        <v>1725727.5</v>
      </c>
    </row>
    <row r="123" customFormat="false" hidden="false" outlineLevel="0" collapsed="false">
      <c r="A123" s="18" t="inlineStr">
        <is>
          <t xml:space="preserve">1.1.1.1.1.1.3.17.1</t>
        </is>
      </c>
      <c r="B123" s="18" t="inlineStr">
        <is>
          <t xml:space="preserve"/>
        </is>
      </c>
      <c r="C123" s="22" t="inlineStr">
        <is>
          <t xml:space="preserve">Лоток электротехнический перфорированный осн.400мм H=80мм</t>
        </is>
      </c>
      <c r="D123" s="7" t="inlineStr">
        <is>
          <t xml:space="preserve"/>
        </is>
      </c>
      <c r="E123" s="7" t="inlineStr">
        <is>
          <t xml:space="preserve">Без учета дополнительных комплектующих
ДКС,Ostec</t>
        </is>
      </c>
      <c r="F123" s="7" t="inlineStr">
        <is>
          <t xml:space="preserve">М</t>
        </is>
      </c>
      <c r="G123" s="7" t="inlineStr">
        <is>
          <t xml:space="preserve">1</t>
        </is>
      </c>
      <c r="H123" s="8" t="n">
        <v>525</v>
      </c>
      <c r="I123" s="23" t="n" hidden="false">
        <v>831.78</v>
      </c>
      <c r="J123" s="19" t="n" hidden="false">
        <v/>
      </c>
      <c r="K123" s="19" t="n" hidden="false">
        <f>I123+J123</f>
        <v>831.78</v>
      </c>
      <c r="L123" s="19" t="n" hidden="false">
        <f>ROUND(H123*I123,2)</f>
        <v>436684.5</v>
      </c>
      <c r="M123" s="19" t="n" hidden="false">
        <v/>
      </c>
      <c r="N123" s="19" t="n" hidden="false">
        <f>L123+M123</f>
        <v>436684.5</v>
      </c>
    </row>
    <row r="124" customFormat="false" hidden="false" outlineLevel="0" collapsed="false">
      <c r="A124" s="18" t="inlineStr">
        <is>
          <t xml:space="preserve">1.1.1.1.1.1.3.17.2</t>
        </is>
      </c>
      <c r="B124" s="18" t="inlineStr">
        <is>
          <t xml:space="preserve"/>
        </is>
      </c>
      <c r="C124" s="22" t="inlineStr">
        <is>
          <t xml:space="preserve">Крышка на лоток осн.400мм</t>
        </is>
      </c>
      <c r="D124" s="7" t="inlineStr">
        <is>
          <t xml:space="preserve"/>
        </is>
      </c>
      <c r="E124" s="7" t="inlineStr">
        <is>
          <t xml:space="preserve">Без учета дополнительных комплектующих
ДКС,Ostec</t>
        </is>
      </c>
      <c r="F124" s="7" t="inlineStr">
        <is>
          <t xml:space="preserve">М</t>
        </is>
      </c>
      <c r="G124" s="7" t="inlineStr">
        <is>
          <t xml:space="preserve">1</t>
        </is>
      </c>
      <c r="H124" s="8" t="n">
        <v>525</v>
      </c>
      <c r="I124" s="23" t="n" hidden="false">
        <v>255.32</v>
      </c>
      <c r="J124" s="19" t="n" hidden="false">
        <v/>
      </c>
      <c r="K124" s="19" t="n" hidden="false">
        <f>I124+J124</f>
        <v>255.32</v>
      </c>
      <c r="L124" s="19" t="n" hidden="false">
        <f>ROUND(H124*I124,2)</f>
        <v>134043</v>
      </c>
      <c r="M124" s="19" t="n" hidden="false">
        <v/>
      </c>
      <c r="N124" s="19" t="n" hidden="false">
        <f>L124+M124</f>
        <v>134043</v>
      </c>
    </row>
    <row r="125" customFormat="false" hidden="false" outlineLevel="0" collapsed="false">
      <c r="A125" s="14" t="inlineStr">
        <is>
          <t xml:space="preserve">1.1.1.1.1.1.4</t>
        </is>
      </c>
      <c r="B125" s="14" t="inlineStr">
        <is>
          <t xml:space="preserve"/>
        </is>
      </c>
      <c r="C125" s="14" t="inlineStr">
        <is>
          <t xml:space="preserve">Монтаж электроустановочных изделий</t>
        </is>
      </c>
      <c r="D125" s="6" t="inlineStr">
        <is>
          <t xml:space="preserve"/>
        </is>
      </c>
      <c r="E125" s="6" t="inlineStr">
        <is>
          <t xml:space="preserve"/>
        </is>
      </c>
      <c r="F125" s="6" t="inlineStr">
        <is>
          <t xml:space="preserve"/>
        </is>
      </c>
      <c r="G125" s="6" t="inlineStr">
        <is>
          <t xml:space="preserve"/>
        </is>
      </c>
      <c r="H125" s="15" t="n">
        <v/>
      </c>
      <c r="I125" s="16" t="n" hidden="false">
        <v/>
      </c>
      <c r="J125" s="16" t="n" hidden="false">
        <v/>
      </c>
      <c r="K125" s="16" t="n" hidden="false">
        <v/>
      </c>
      <c r="L125" s="16" t="n" hidden="false">
        <f>L126+L133+L137+L139</f>
        <v>107941.95</v>
      </c>
      <c r="M125" s="16" t="n" hidden="false">
        <f>M126+M133+M137+M139</f>
        <v>777000</v>
      </c>
      <c r="N125" s="16" t="n" hidden="false">
        <f>N126+N133+N137+N139</f>
        <v>884941.95</v>
      </c>
    </row>
    <row r="126" customFormat="false" hidden="false" outlineLevel="0" collapsed="false">
      <c r="A126" s="18" t="inlineStr">
        <is>
          <t xml:space="preserve">1.1.1.1.1.1.4.1</t>
        </is>
      </c>
      <c r="B126" s="18" t="inlineStr">
        <is>
          <t xml:space="preserve"/>
        </is>
      </c>
      <c r="C126" s="18" t="inlineStr">
        <is>
          <t xml:space="preserve">Монтаж электрических оконечных устройств / выключатель, переключатель</t>
        </is>
      </c>
      <c r="D126" s="7" t="inlineStr">
        <is>
          <t xml:space="preserve">Выгружается из БО по объектам BIM-КЦ</t>
        </is>
      </c>
      <c r="E126" s="7" t="inlineStr">
        <is>
          <t xml:space="preserve"/>
        </is>
      </c>
      <c r="F126" s="7" t="inlineStr">
        <is>
          <t xml:space="preserve">ШТ</t>
        </is>
      </c>
      <c r="G126" s="7" t="inlineStr">
        <is>
          <t xml:space="preserve">1</t>
        </is>
      </c>
      <c r="H126" s="8" t="n">
        <v>159</v>
      </c>
      <c r="I126" s="19" t="n" hidden="false">
        <f>ROUND((L127+L128+L129+L130+L131+L132)/H126,2)</f>
        <v>217.67</v>
      </c>
      <c r="J126" s="20" t="n" hidden="false">
        <v>1000</v>
      </c>
      <c r="K126" s="19" t="n" hidden="false">
        <f>I126+J126</f>
        <v>1217.67</v>
      </c>
      <c r="L126" s="19" t="n" hidden="false">
        <f>ROUND(H126*I126,2)</f>
        <v>34609.53</v>
      </c>
      <c r="M126" s="19" t="n" hidden="false">
        <f>ROUND(H126*J126,2)</f>
        <v>159000</v>
      </c>
      <c r="N126" s="19" t="n" hidden="false">
        <f>L126+M126</f>
        <v>193609.53</v>
      </c>
    </row>
    <row r="127" customFormat="false" hidden="false" outlineLevel="0" collapsed="false">
      <c r="A127" s="18" t="inlineStr">
        <is>
          <t xml:space="preserve">1.1.1.1.1.1.4.1.1</t>
        </is>
      </c>
      <c r="B127" s="18" t="inlineStr">
        <is>
          <t xml:space="preserve"/>
        </is>
      </c>
      <c r="C127" s="22" t="inlineStr">
        <is>
          <t xml:space="preserve">Рамка Schneider Electric Glossa_ / белый / 1 пост / GSL000101</t>
        </is>
      </c>
      <c r="D127" s="7" t="inlineStr">
        <is>
          <t xml:space="preserve"/>
        </is>
      </c>
      <c r="E127" s="7" t="inlineStr">
        <is>
          <t xml:space="preserve">LK60, цвет Белый</t>
        </is>
      </c>
      <c r="F127" s="7" t="inlineStr">
        <is>
          <t xml:space="preserve">ШТ</t>
        </is>
      </c>
      <c r="G127" s="7" t="inlineStr">
        <is>
          <t xml:space="preserve">1</t>
        </is>
      </c>
      <c r="H127" s="8" t="n">
        <v>159</v>
      </c>
      <c r="I127" s="23" t="n" hidden="false">
        <v>10.66</v>
      </c>
      <c r="J127" s="19" t="n" hidden="false">
        <v/>
      </c>
      <c r="K127" s="19" t="n" hidden="false">
        <f>I127+J127</f>
        <v>10.66</v>
      </c>
      <c r="L127" s="19" t="n" hidden="false">
        <f>ROUND(H127*I127,2)</f>
        <v>1694.94</v>
      </c>
      <c r="M127" s="19" t="n" hidden="false">
        <v/>
      </c>
      <c r="N127" s="19" t="n" hidden="false">
        <f>L127+M127</f>
        <v>1694.94</v>
      </c>
    </row>
    <row r="128" customFormat="false" hidden="false" outlineLevel="0" collapsed="false">
      <c r="A128" s="18" t="inlineStr">
        <is>
          <t xml:space="preserve">1.1.1.1.1.1.4.1.2</t>
        </is>
      </c>
      <c r="B128" s="18" t="inlineStr">
        <is>
          <t xml:space="preserve"/>
        </is>
      </c>
      <c r="C128" s="22" t="inlineStr">
        <is>
          <t xml:space="preserve">Переключатель_ / проходной/одноклавишный/открытой установки / 10А, 220В, IP20</t>
        </is>
      </c>
      <c r="D128" s="7" t="inlineStr">
        <is>
          <t xml:space="preserve"/>
        </is>
      </c>
      <c r="E128" s="7" t="inlineStr">
        <is>
          <t xml:space="preserve">Переключатель проходной одноклавишный скрытой установки, 10А, 250В, IP44 белый</t>
        </is>
      </c>
      <c r="F128" s="7" t="inlineStr">
        <is>
          <t xml:space="preserve">ШТ</t>
        </is>
      </c>
      <c r="G128" s="7" t="inlineStr">
        <is>
          <t xml:space="preserve">1</t>
        </is>
      </c>
      <c r="H128" s="8" t="n">
        <v>30</v>
      </c>
      <c r="I128" s="20" t="n" hidden="false">
        <v>500</v>
      </c>
      <c r="J128" s="19" t="n" hidden="false">
        <v/>
      </c>
      <c r="K128" s="19" t="n" hidden="false">
        <f>I128+J128</f>
        <v>500</v>
      </c>
      <c r="L128" s="19" t="n" hidden="false">
        <f>ROUND(H128*I128,2)</f>
        <v>15000</v>
      </c>
      <c r="M128" s="19" t="n" hidden="false">
        <v/>
      </c>
      <c r="N128" s="19" t="n" hidden="false">
        <f>L128+M128</f>
        <v>15000</v>
      </c>
    </row>
    <row r="129" customFormat="false" hidden="false" outlineLevel="0" collapsed="false">
      <c r="A129" s="18" t="inlineStr">
        <is>
          <t xml:space="preserve">1.1.1.1.1.1.4.1.3</t>
        </is>
      </c>
      <c r="B129" s="18" t="inlineStr">
        <is>
          <t xml:space="preserve"/>
        </is>
      </c>
      <c r="C129" s="22" t="inlineStr">
        <is>
          <t xml:space="preserve">Выключатель Schneider Electric Этюд_/одноклавишный</t>
        </is>
      </c>
      <c r="D129" s="7" t="inlineStr">
        <is>
          <t xml:space="preserve"/>
        </is>
      </c>
      <c r="E129" s="7" t="inlineStr">
        <is>
          <t xml:space="preserve">LK60,  Выключатель 1-кл. скрытой установки 10А, IP44</t>
        </is>
      </c>
      <c r="F129" s="7" t="inlineStr">
        <is>
          <t xml:space="preserve">ШТ</t>
        </is>
      </c>
      <c r="G129" s="7" t="inlineStr">
        <is>
          <t xml:space="preserve">1</t>
        </is>
      </c>
      <c r="H129" s="8" t="n">
        <v>31</v>
      </c>
      <c r="I129" s="23" t="n" hidden="false">
        <v>74.59</v>
      </c>
      <c r="J129" s="19" t="n" hidden="false">
        <v/>
      </c>
      <c r="K129" s="19" t="n" hidden="false">
        <f>I129+J129</f>
        <v>74.59</v>
      </c>
      <c r="L129" s="19" t="n" hidden="false">
        <f>ROUND(H129*I129,2)</f>
        <v>2312.29</v>
      </c>
      <c r="M129" s="19" t="n" hidden="false">
        <v/>
      </c>
      <c r="N129" s="19" t="n" hidden="false">
        <f>L129+M129</f>
        <v>2312.29</v>
      </c>
    </row>
    <row r="130" customFormat="false" hidden="false" outlineLevel="0" collapsed="false">
      <c r="A130" s="18" t="inlineStr">
        <is>
          <t xml:space="preserve">1.1.1.1.1.1.4.1.4</t>
        </is>
      </c>
      <c r="B130" s="18" t="inlineStr">
        <is>
          <t xml:space="preserve"/>
        </is>
      </c>
      <c r="C130" s="22" t="inlineStr">
        <is>
          <t xml:space="preserve">Выключатель Трехклавишный Скрытый 10А 220...250В IP20 Белый</t>
        </is>
      </c>
      <c r="D130" s="7" t="inlineStr">
        <is>
          <t xml:space="preserve"/>
        </is>
      </c>
      <c r="E130" s="7" t="inlineStr">
        <is>
          <t xml:space="preserve">Выключатель трехклавишный LK60, цвет Белый</t>
        </is>
      </c>
      <c r="F130" s="7" t="inlineStr">
        <is>
          <t xml:space="preserve">ШТ</t>
        </is>
      </c>
      <c r="G130" s="7" t="inlineStr">
        <is>
          <t xml:space="preserve">1</t>
        </is>
      </c>
      <c r="H130" s="8" t="n">
        <v>1</v>
      </c>
      <c r="I130" s="23" t="n" hidden="false">
        <v>153.46</v>
      </c>
      <c r="J130" s="19" t="n" hidden="false">
        <v/>
      </c>
      <c r="K130" s="19" t="n" hidden="false">
        <f>I130+J130</f>
        <v>153.46</v>
      </c>
      <c r="L130" s="19" t="n" hidden="false">
        <f>ROUND(H130*I130,2)</f>
        <v>153.46</v>
      </c>
      <c r="M130" s="19" t="n" hidden="false">
        <v/>
      </c>
      <c r="N130" s="19" t="n" hidden="false">
        <f>L130+M130</f>
        <v>153.46</v>
      </c>
    </row>
    <row r="131" customFormat="false" hidden="false" outlineLevel="0" collapsed="false">
      <c r="A131" s="18" t="inlineStr">
        <is>
          <t xml:space="preserve">1.1.1.1.1.1.4.1.5</t>
        </is>
      </c>
      <c r="B131" s="18" t="inlineStr">
        <is>
          <t xml:space="preserve"/>
        </is>
      </c>
      <c r="C131" s="22" t="inlineStr">
        <is>
          <t xml:space="preserve">Выключатель Одноклавишный Скрытый 10А 220...250В IP20 Белый</t>
        </is>
      </c>
      <c r="D131" s="7" t="inlineStr">
        <is>
          <t xml:space="preserve"/>
        </is>
      </c>
      <c r="E131" s="7" t="inlineStr">
        <is>
          <t xml:space="preserve">Выключатель одноклавишный, одинарный, 250В, 16А, IP20, скрытый монтаж LK60, цвет Белый</t>
        </is>
      </c>
      <c r="F131" s="7" t="inlineStr">
        <is>
          <t xml:space="preserve">ШТ</t>
        </is>
      </c>
      <c r="G131" s="7" t="inlineStr">
        <is>
          <t xml:space="preserve">1</t>
        </is>
      </c>
      <c r="H131" s="8" t="n">
        <v>69</v>
      </c>
      <c r="I131" s="23" t="n" hidden="false">
        <v>81.86</v>
      </c>
      <c r="J131" s="19" t="n" hidden="false">
        <v/>
      </c>
      <c r="K131" s="19" t="n" hidden="false">
        <f>I131+J131</f>
        <v>81.86</v>
      </c>
      <c r="L131" s="19" t="n" hidden="false">
        <f>ROUND(H131*I131,2)</f>
        <v>5648.34</v>
      </c>
      <c r="M131" s="19" t="n" hidden="false">
        <v/>
      </c>
      <c r="N131" s="19" t="n" hidden="false">
        <f>L131+M131</f>
        <v>5648.34</v>
      </c>
    </row>
    <row r="132" customFormat="false" hidden="false" outlineLevel="0" collapsed="false">
      <c r="A132" s="18" t="inlineStr">
        <is>
          <t xml:space="preserve">1.1.1.1.1.1.4.1.6</t>
        </is>
      </c>
      <c r="B132" s="18" t="inlineStr">
        <is>
          <t xml:space="preserve"/>
        </is>
      </c>
      <c r="C132" s="22" t="inlineStr">
        <is>
          <t xml:space="preserve">Выключатель Двухклавишный Скрытый 10А 220...250В IP20 Белый</t>
        </is>
      </c>
      <c r="D132" s="7" t="inlineStr">
        <is>
          <t xml:space="preserve"/>
        </is>
      </c>
      <c r="E132" s="7" t="inlineStr">
        <is>
          <t xml:space="preserve">Выключатель двухклавишный, 250В, 16А, IP20, скрытый монтаж LK60, цвет Белый</t>
        </is>
      </c>
      <c r="F132" s="7" t="inlineStr">
        <is>
          <t xml:space="preserve">ШТ</t>
        </is>
      </c>
      <c r="G132" s="7" t="inlineStr">
        <is>
          <t xml:space="preserve">1</t>
        </is>
      </c>
      <c r="H132" s="8" t="n">
        <v>28</v>
      </c>
      <c r="I132" s="20" t="n" hidden="false">
        <v>350</v>
      </c>
      <c r="J132" s="19" t="n" hidden="false">
        <v/>
      </c>
      <c r="K132" s="19" t="n" hidden="false">
        <f>I132+J132</f>
        <v>350</v>
      </c>
      <c r="L132" s="19" t="n" hidden="false">
        <f>ROUND(H132*I132,2)</f>
        <v>9800</v>
      </c>
      <c r="M132" s="19" t="n" hidden="false">
        <v/>
      </c>
      <c r="N132" s="19" t="n" hidden="false">
        <f>L132+M132</f>
        <v>9800</v>
      </c>
    </row>
    <row r="133" customFormat="false" hidden="false" outlineLevel="0" collapsed="false">
      <c r="A133" s="18" t="inlineStr">
        <is>
          <t xml:space="preserve">1.1.1.1.1.1.4.2</t>
        </is>
      </c>
      <c r="B133" s="18" t="inlineStr">
        <is>
          <t xml:space="preserve"/>
        </is>
      </c>
      <c r="C133" s="18" t="inlineStr">
        <is>
          <t xml:space="preserve">Монтаж электрических оконечных устройств / розетка</t>
        </is>
      </c>
      <c r="D133" s="7" t="inlineStr">
        <is>
          <t xml:space="preserve">Выгружается из БО по объектам BIM-КЦ</t>
        </is>
      </c>
      <c r="E133" s="7" t="inlineStr">
        <is>
          <t xml:space="preserve"/>
        </is>
      </c>
      <c r="F133" s="7" t="inlineStr">
        <is>
          <t xml:space="preserve">ШТ</t>
        </is>
      </c>
      <c r="G133" s="7" t="inlineStr">
        <is>
          <t xml:space="preserve">1</t>
        </is>
      </c>
      <c r="H133" s="8" t="n">
        <v>166</v>
      </c>
      <c r="I133" s="19" t="n" hidden="false">
        <f>ROUND((L134+L135+L136)/H133,2)</f>
        <v>263.87</v>
      </c>
      <c r="J133" s="20" t="n" hidden="false">
        <v>1000</v>
      </c>
      <c r="K133" s="19" t="n" hidden="false">
        <f>I133+J133</f>
        <v>1263.87</v>
      </c>
      <c r="L133" s="19" t="n" hidden="false">
        <f>ROUND(H133*I133,2)</f>
        <v>43802.42</v>
      </c>
      <c r="M133" s="19" t="n" hidden="false">
        <f>ROUND(H133*J133,2)</f>
        <v>166000</v>
      </c>
      <c r="N133" s="19" t="n" hidden="false">
        <f>L133+M133</f>
        <v>209802.42</v>
      </c>
    </row>
    <row r="134" customFormat="false" hidden="false" outlineLevel="0" collapsed="false">
      <c r="A134" s="18" t="inlineStr">
        <is>
          <t xml:space="preserve">1.1.1.1.1.1.4.2.1</t>
        </is>
      </c>
      <c r="B134" s="18" t="inlineStr">
        <is>
          <t xml:space="preserve"/>
        </is>
      </c>
      <c r="C134" s="22" t="inlineStr">
        <is>
          <t xml:space="preserve">Розетка Открытая 1п 2P+PE 16А IP20 220...250В з/к з/ш Белый</t>
        </is>
      </c>
      <c r="D134" s="7" t="inlineStr">
        <is>
          <t xml:space="preserve"/>
        </is>
      </c>
      <c r="E134" s="7" t="inlineStr">
        <is>
          <t xml:space="preserve">Розетка Скрытая EWR16-028-90</t>
        </is>
      </c>
      <c r="F134" s="7" t="inlineStr">
        <is>
          <t xml:space="preserve">ШТ</t>
        </is>
      </c>
      <c r="G134" s="7" t="inlineStr">
        <is>
          <t xml:space="preserve">1</t>
        </is>
      </c>
      <c r="H134" s="8" t="n">
        <v>166</v>
      </c>
      <c r="I134" s="20" t="n" hidden="false">
        <v>250</v>
      </c>
      <c r="J134" s="19" t="n" hidden="false">
        <v/>
      </c>
      <c r="K134" s="19" t="n" hidden="false">
        <f>I134+J134</f>
        <v>250</v>
      </c>
      <c r="L134" s="19" t="n" hidden="false">
        <f>ROUND(H134*I134,2)</f>
        <v>41500</v>
      </c>
      <c r="M134" s="19" t="n" hidden="false">
        <v/>
      </c>
      <c r="N134" s="19" t="n" hidden="false">
        <f>L134+M134</f>
        <v>41500</v>
      </c>
    </row>
    <row r="135" customFormat="false" hidden="false" outlineLevel="0" collapsed="false">
      <c r="A135" s="18" t="inlineStr">
        <is>
          <t xml:space="preserve">1.1.1.1.1.1.4.2.2</t>
        </is>
      </c>
      <c r="B135" s="18" t="inlineStr">
        <is>
          <t xml:space="preserve"/>
        </is>
      </c>
      <c r="C135" s="22" t="inlineStr">
        <is>
          <t xml:space="preserve">Рамка Schneider Electric Glossa_ / белый / 2 поста / GSL000102</t>
        </is>
      </c>
      <c r="D135" s="7" t="inlineStr">
        <is>
          <t xml:space="preserve"/>
        </is>
      </c>
      <c r="E135" s="7" t="inlineStr">
        <is>
          <t xml:space="preserve">EWM-G-302-10</t>
        </is>
      </c>
      <c r="F135" s="7" t="inlineStr">
        <is>
          <t xml:space="preserve">ШТ</t>
        </is>
      </c>
      <c r="G135" s="7" t="inlineStr">
        <is>
          <t xml:space="preserve">1</t>
        </is>
      </c>
      <c r="H135" s="8" t="n">
        <v>85</v>
      </c>
      <c r="I135" s="23" t="n" hidden="false">
        <v>16.93</v>
      </c>
      <c r="J135" s="19" t="n" hidden="false">
        <v/>
      </c>
      <c r="K135" s="19" t="n" hidden="false">
        <f>I135+J135</f>
        <v>16.93</v>
      </c>
      <c r="L135" s="19" t="n" hidden="false">
        <f>ROUND(H135*I135,2)</f>
        <v>1439.05</v>
      </c>
      <c r="M135" s="19" t="n" hidden="false">
        <v/>
      </c>
      <c r="N135" s="19" t="n" hidden="false">
        <f>L135+M135</f>
        <v>1439.05</v>
      </c>
    </row>
    <row r="136" customFormat="false" hidden="false" outlineLevel="0" collapsed="false">
      <c r="A136" s="18" t="inlineStr">
        <is>
          <t xml:space="preserve">1.1.1.1.1.1.4.2.3</t>
        </is>
      </c>
      <c r="B136" s="18" t="inlineStr">
        <is>
          <t xml:space="preserve"/>
        </is>
      </c>
      <c r="C136" s="22" t="inlineStr">
        <is>
          <t xml:space="preserve">Рамка Schneider Electric Glossa_ / белый / 1 пост / GSL000101</t>
        </is>
      </c>
      <c r="D136" s="7" t="inlineStr">
        <is>
          <t xml:space="preserve"/>
        </is>
      </c>
      <c r="E136" s="7" t="inlineStr">
        <is>
          <t xml:space="preserve">EWM-G-301-10</t>
        </is>
      </c>
      <c r="F136" s="7" t="inlineStr">
        <is>
          <t xml:space="preserve">ШТ</t>
        </is>
      </c>
      <c r="G136" s="7" t="inlineStr">
        <is>
          <t xml:space="preserve">1</t>
        </is>
      </c>
      <c r="H136" s="8" t="n">
        <v>81</v>
      </c>
      <c r="I136" s="23" t="n" hidden="false">
        <v>10.66</v>
      </c>
      <c r="J136" s="19" t="n" hidden="false">
        <v/>
      </c>
      <c r="K136" s="19" t="n" hidden="false">
        <f>I136+J136</f>
        <v>10.66</v>
      </c>
      <c r="L136" s="19" t="n" hidden="false">
        <f>ROUND(H136*I136,2)</f>
        <v>863.46</v>
      </c>
      <c r="M136" s="19" t="n" hidden="false">
        <v/>
      </c>
      <c r="N136" s="19" t="n" hidden="false">
        <f>L136+M136</f>
        <v>863.46</v>
      </c>
    </row>
    <row r="137" customFormat="false" hidden="false" outlineLevel="0" collapsed="false">
      <c r="A137" s="18" t="inlineStr">
        <is>
          <t xml:space="preserve">1.1.1.1.1.1.4.3</t>
        </is>
      </c>
      <c r="B137" s="18" t="inlineStr">
        <is>
          <t xml:space="preserve"/>
        </is>
      </c>
      <c r="C137" s="18" t="inlineStr">
        <is>
          <t xml:space="preserve">Монтаж коробки распределительной, распаячной</t>
        </is>
      </c>
      <c r="D137" s="7" t="inlineStr">
        <is>
          <t xml:space="preserve">Выгружается из БО по объектам BIM-КЦ</t>
        </is>
      </c>
      <c r="E137" s="7" t="inlineStr">
        <is>
          <t xml:space="preserve"/>
        </is>
      </c>
      <c r="F137" s="7" t="inlineStr">
        <is>
          <t xml:space="preserve">ШТ</t>
        </is>
      </c>
      <c r="G137" s="7" t="inlineStr">
        <is>
          <t xml:space="preserve">1</t>
        </is>
      </c>
      <c r="H137" s="8" t="n">
        <v>127</v>
      </c>
      <c r="I137" s="19" t="n" hidden="false">
        <f>ROUND((L138)/H137,2)</f>
        <v>15</v>
      </c>
      <c r="J137" s="20" t="n" hidden="false">
        <v>1000</v>
      </c>
      <c r="K137" s="19" t="n" hidden="false">
        <f>I137+J137</f>
        <v>1015</v>
      </c>
      <c r="L137" s="19" t="n" hidden="false">
        <f>ROUND(H137*I137,2)</f>
        <v>1905</v>
      </c>
      <c r="M137" s="19" t="n" hidden="false">
        <f>ROUND(H137*J137,2)</f>
        <v>127000</v>
      </c>
      <c r="N137" s="19" t="n" hidden="false">
        <f>L137+M137</f>
        <v>128905</v>
      </c>
    </row>
    <row r="138" customFormat="false" hidden="false" outlineLevel="0" collapsed="false">
      <c r="A138" s="18" t="inlineStr">
        <is>
          <t xml:space="preserve">1.1.1.1.1.1.4.3.1</t>
        </is>
      </c>
      <c r="B138" s="18" t="inlineStr">
        <is>
          <t xml:space="preserve"/>
        </is>
      </c>
      <c r="C138" s="22" t="inlineStr">
        <is>
          <t xml:space="preserve">Коробка распаячная_ / Круглая / 80х40 / КМ41004 (UKT01-080-040-000)</t>
        </is>
      </c>
      <c r="D138" s="7" t="inlineStr">
        <is>
          <t xml:space="preserve"/>
        </is>
      </c>
      <c r="E138" s="7" t="inlineStr">
        <is>
          <t xml:space="preserve">КМ40002 UKT10-065-040-000</t>
        </is>
      </c>
      <c r="F138" s="7" t="inlineStr">
        <is>
          <t xml:space="preserve">ШТ</t>
        </is>
      </c>
      <c r="G138" s="7" t="inlineStr">
        <is>
          <t xml:space="preserve">1</t>
        </is>
      </c>
      <c r="H138" s="8" t="n">
        <v>127</v>
      </c>
      <c r="I138" s="20" t="n" hidden="false">
        <v>15</v>
      </c>
      <c r="J138" s="19" t="n" hidden="false">
        <v/>
      </c>
      <c r="K138" s="19" t="n" hidden="false">
        <f>I138+J138</f>
        <v>15</v>
      </c>
      <c r="L138" s="19" t="n" hidden="false">
        <f>ROUND(H138*I138,2)</f>
        <v>1905</v>
      </c>
      <c r="M138" s="19" t="n" hidden="false">
        <v/>
      </c>
      <c r="N138" s="19" t="n" hidden="false">
        <f>L138+M138</f>
        <v>1905</v>
      </c>
    </row>
    <row r="139" customFormat="false" hidden="false" outlineLevel="0" collapsed="false">
      <c r="A139" s="18" t="inlineStr">
        <is>
          <t xml:space="preserve">1.1.1.1.1.1.4.4</t>
        </is>
      </c>
      <c r="B139" s="18" t="inlineStr">
        <is>
          <t xml:space="preserve"/>
        </is>
      </c>
      <c r="C139" s="18" t="inlineStr">
        <is>
          <t xml:space="preserve">Монтаж подрозетников, установочных, монтажных коробок в подготовленные отверстия / в ЖБИ, ПГП, газобетон, акотек</t>
        </is>
      </c>
      <c r="D139" s="7" t="inlineStr">
        <is>
          <t xml:space="preserve">Выгружается из БО по объектам BIM-КЦ</t>
        </is>
      </c>
      <c r="E139" s="7" t="inlineStr">
        <is>
          <t xml:space="preserve"/>
        </is>
      </c>
      <c r="F139" s="7" t="inlineStr">
        <is>
          <t xml:space="preserve">ШТ</t>
        </is>
      </c>
      <c r="G139" s="7" t="inlineStr">
        <is>
          <t xml:space="preserve">1</t>
        </is>
      </c>
      <c r="H139" s="8" t="n">
        <v>325</v>
      </c>
      <c r="I139" s="19" t="n" hidden="false">
        <f>ROUND((L140+L141)/H139,2)</f>
        <v>85</v>
      </c>
      <c r="J139" s="20" t="n" hidden="false">
        <v>1000</v>
      </c>
      <c r="K139" s="19" t="n" hidden="false">
        <f>I139+J139</f>
        <v>1085</v>
      </c>
      <c r="L139" s="19" t="n" hidden="false">
        <f>ROUND(H139*I139,2)</f>
        <v>27625</v>
      </c>
      <c r="M139" s="19" t="n" hidden="false">
        <f>ROUND(H139*J139,2)</f>
        <v>325000</v>
      </c>
      <c r="N139" s="19" t="n" hidden="false">
        <f>L139+M139</f>
        <v>352625</v>
      </c>
    </row>
    <row r="140" customFormat="false" hidden="false" outlineLevel="0" collapsed="false">
      <c r="A140" s="18" t="inlineStr">
        <is>
          <t xml:space="preserve">1.1.1.1.1.1.4.4.1</t>
        </is>
      </c>
      <c r="B140" s="18" t="inlineStr">
        <is>
          <t xml:space="preserve"/>
        </is>
      </c>
      <c r="C140" s="22" t="inlineStr">
        <is>
          <t xml:space="preserve">Смесь штукатурная гипсовая_</t>
        </is>
      </c>
      <c r="D140" s="7" t="inlineStr">
        <is>
          <t xml:space="preserve"/>
        </is>
      </c>
      <c r="E140" s="7" t="inlineStr">
        <is>
          <t xml:space="preserve"/>
        </is>
      </c>
      <c r="F140" s="7" t="inlineStr">
        <is>
          <t xml:space="preserve">КГ</t>
        </is>
      </c>
      <c r="G140" s="7" t="inlineStr">
        <is>
          <t xml:space="preserve">0.3</t>
        </is>
      </c>
      <c r="H140" s="8" t="n">
        <v>29.25</v>
      </c>
      <c r="I140" s="20" t="n" hidden="false">
        <v>500</v>
      </c>
      <c r="J140" s="19" t="n" hidden="false">
        <v/>
      </c>
      <c r="K140" s="19" t="n" hidden="false">
        <f>I140+J140</f>
        <v>500</v>
      </c>
      <c r="L140" s="19" t="n" hidden="false">
        <f>ROUND(H140*I140,2)</f>
        <v>14625</v>
      </c>
      <c r="M140" s="19" t="n" hidden="false">
        <v/>
      </c>
      <c r="N140" s="19" t="n" hidden="false">
        <f>L140+M140</f>
        <v>14625</v>
      </c>
    </row>
    <row r="141" customFormat="false" hidden="false" outlineLevel="0" collapsed="false">
      <c r="A141" s="18" t="inlineStr">
        <is>
          <t xml:space="preserve">1.1.1.1.1.1.4.4.2</t>
        </is>
      </c>
      <c r="B141" s="18" t="inlineStr">
        <is>
          <t xml:space="preserve"/>
        </is>
      </c>
      <c r="C141" s="22" t="inlineStr">
        <is>
          <t xml:space="preserve">Коробка установочная круглая D=68мм h=40мм IP20 пластик тип установки скрытый для твердых стен б/крышки б/вводов</t>
        </is>
      </c>
      <c r="D141" s="7" t="inlineStr">
        <is>
          <t xml:space="preserve"/>
        </is>
      </c>
      <c r="E141" s="7" t="inlineStr">
        <is>
          <t xml:space="preserve"/>
        </is>
      </c>
      <c r="F141" s="7" t="inlineStr">
        <is>
          <t xml:space="preserve">ШТ</t>
        </is>
      </c>
      <c r="G141" s="7" t="inlineStr">
        <is>
          <t xml:space="preserve">1</t>
        </is>
      </c>
      <c r="H141" s="8" t="n">
        <v>325</v>
      </c>
      <c r="I141" s="20" t="n" hidden="false">
        <v>40</v>
      </c>
      <c r="J141" s="19" t="n" hidden="false">
        <v/>
      </c>
      <c r="K141" s="19" t="n" hidden="false">
        <f>I141+J141</f>
        <v>40</v>
      </c>
      <c r="L141" s="19" t="n" hidden="false">
        <f>ROUND(H141*I141,2)</f>
        <v>13000</v>
      </c>
      <c r="M141" s="19" t="n" hidden="false">
        <v/>
      </c>
      <c r="N141" s="19" t="n" hidden="false">
        <f>L141+M141</f>
        <v>13000</v>
      </c>
    </row>
    <row r="142" customFormat="false" hidden="false" outlineLevel="0" collapsed="false">
      <c r="A142" s="14" t="inlineStr">
        <is>
          <t xml:space="preserve">1.1.1.1.1.1.5</t>
        </is>
      </c>
      <c r="B142" s="14" t="inlineStr">
        <is>
          <t xml:space="preserve"/>
        </is>
      </c>
      <c r="C142" s="14" t="inlineStr">
        <is>
          <t xml:space="preserve">Монтаж светотехнического оборудования</t>
        </is>
      </c>
      <c r="D142" s="6" t="inlineStr">
        <is>
          <t xml:space="preserve"/>
        </is>
      </c>
      <c r="E142" s="6" t="inlineStr">
        <is>
          <t xml:space="preserve"/>
        </is>
      </c>
      <c r="F142" s="6" t="inlineStr">
        <is>
          <t xml:space="preserve"/>
        </is>
      </c>
      <c r="G142" s="6" t="inlineStr">
        <is>
          <t xml:space="preserve"/>
        </is>
      </c>
      <c r="H142" s="15" t="n">
        <v/>
      </c>
      <c r="I142" s="16" t="n" hidden="false">
        <v/>
      </c>
      <c r="J142" s="16" t="n" hidden="false">
        <v/>
      </c>
      <c r="K142" s="16" t="n" hidden="false">
        <v/>
      </c>
      <c r="L142" s="16" t="n" hidden="false">
        <f>L143+L148+L151+L154+L159+L160+L163</f>
        <v>5825371.16</v>
      </c>
      <c r="M142" s="16" t="n" hidden="false">
        <f>M143+M148+M151+M154+M159+M160+M163</f>
        <v>964500</v>
      </c>
      <c r="N142" s="16" t="n" hidden="false">
        <f>N143+N148+N151+N154+N159+N160+N163</f>
        <v>6789871.16</v>
      </c>
    </row>
    <row r="143" customFormat="false" hidden="false" outlineLevel="0" collapsed="false">
      <c r="A143" s="18" t="inlineStr">
        <is>
          <t xml:space="preserve">1.1.1.1.1.1.5.1</t>
        </is>
      </c>
      <c r="B143" s="18" t="inlineStr">
        <is>
          <t xml:space="preserve"/>
        </is>
      </c>
      <c r="C143" s="18" t="inlineStr">
        <is>
          <t xml:space="preserve">Монтаж светильника / накладной</t>
        </is>
      </c>
      <c r="D143" s="7" t="inlineStr">
        <is>
          <t xml:space="preserve">Выгружается из БО по объектам BIM-КЦ</t>
        </is>
      </c>
      <c r="E143" s="7" t="inlineStr">
        <is>
          <t xml:space="preserve"/>
        </is>
      </c>
      <c r="F143" s="7" t="inlineStr">
        <is>
          <t xml:space="preserve">ШТ</t>
        </is>
      </c>
      <c r="G143" s="7" t="inlineStr">
        <is>
          <t xml:space="preserve">1</t>
        </is>
      </c>
      <c r="H143" s="8" t="n">
        <v>475</v>
      </c>
      <c r="I143" s="19" t="n" hidden="false">
        <f>ROUND((L144+L145+L146+L147)/H143,2)</f>
        <v>10040</v>
      </c>
      <c r="J143" s="20" t="n" hidden="false">
        <v>1500</v>
      </c>
      <c r="K143" s="19" t="n" hidden="false">
        <f>I143+J143</f>
        <v>11540</v>
      </c>
      <c r="L143" s="19" t="n" hidden="false">
        <f>ROUND(H143*I143,2)</f>
        <v>4769000</v>
      </c>
      <c r="M143" s="19" t="n" hidden="false">
        <f>ROUND(H143*J143,2)</f>
        <v>712500</v>
      </c>
      <c r="N143" s="19" t="n" hidden="false">
        <f>L143+M143</f>
        <v>5481500</v>
      </c>
    </row>
    <row r="144" customFormat="false" hidden="false" outlineLevel="0" collapsed="false">
      <c r="A144" s="18" t="inlineStr">
        <is>
          <t xml:space="preserve">1.1.1.1.1.1.5.1.1</t>
        </is>
      </c>
      <c r="B144" s="18" t="inlineStr">
        <is>
          <t xml:space="preserve"/>
        </is>
      </c>
      <c r="C144" s="22" t="inlineStr">
        <is>
          <t xml:space="preserve">Светильник_ / марку и артикул указать в примечании</t>
        </is>
      </c>
      <c r="D144" s="7" t="inlineStr">
        <is>
          <t xml:space="preserve"/>
        </is>
      </c>
      <c r="E144" s="7" t="inlineStr">
        <is>
          <t xml:space="preserve">Светильник линейный накладной светодиодный Dust 1200 P L 65 4000 W GR 1200х124, 4000K, 36 Вт, световой поток 4320 Лм, IP65</t>
        </is>
      </c>
      <c r="F144" s="7" t="inlineStr">
        <is>
          <t xml:space="preserve">ШТ</t>
        </is>
      </c>
      <c r="G144" s="7" t="inlineStr">
        <is>
          <t xml:space="preserve">1</t>
        </is>
      </c>
      <c r="H144" s="8" t="n">
        <v>47</v>
      </c>
      <c r="I144" s="20" t="n" hidden="false">
        <v>9500</v>
      </c>
      <c r="J144" s="19" t="n" hidden="false">
        <v/>
      </c>
      <c r="K144" s="19" t="n" hidden="false">
        <f>I144+J144</f>
        <v>9500</v>
      </c>
      <c r="L144" s="19" t="n" hidden="false">
        <f>ROUND(H144*I144,2)</f>
        <v>446500</v>
      </c>
      <c r="M144" s="19" t="n" hidden="false">
        <v/>
      </c>
      <c r="N144" s="19" t="n" hidden="false">
        <f>L144+M144</f>
        <v>446500</v>
      </c>
    </row>
    <row r="145" customFormat="false" hidden="false" outlineLevel="0" collapsed="false">
      <c r="A145" s="18" t="inlineStr">
        <is>
          <t xml:space="preserve">1.1.1.1.1.1.5.1.2</t>
        </is>
      </c>
      <c r="B145" s="18" t="inlineStr">
        <is>
          <t xml:space="preserve"/>
        </is>
      </c>
      <c r="C145" s="22" t="inlineStr">
        <is>
          <t xml:space="preserve">Светильник_ / марку и артикул указать в примечании</t>
        </is>
      </c>
      <c r="D145" s="7" t="inlineStr">
        <is>
          <t xml:space="preserve"/>
        </is>
      </c>
      <c r="E145" s="7" t="inlineStr">
        <is>
          <t xml:space="preserve">Светильник потолочный/накладной светодиодный ES 96-058-20 EXSER
1250х60, 4000K, 28 Вт, световой поток 3250 Лм, IP20</t>
        </is>
      </c>
      <c r="F145" s="7" t="inlineStr">
        <is>
          <t xml:space="preserve">ШТ</t>
        </is>
      </c>
      <c r="G145" s="7" t="inlineStr">
        <is>
          <t xml:space="preserve">1</t>
        </is>
      </c>
      <c r="H145" s="8" t="n">
        <v>171</v>
      </c>
      <c r="I145" s="20" t="n" hidden="false">
        <v>8000</v>
      </c>
      <c r="J145" s="19" t="n" hidden="false">
        <v/>
      </c>
      <c r="K145" s="19" t="n" hidden="false">
        <f>I145+J145</f>
        <v>8000</v>
      </c>
      <c r="L145" s="19" t="n" hidden="false">
        <f>ROUND(H145*I145,2)</f>
        <v>1368000</v>
      </c>
      <c r="M145" s="19" t="n" hidden="false">
        <v/>
      </c>
      <c r="N145" s="19" t="n" hidden="false">
        <f>L145+M145</f>
        <v>1368000</v>
      </c>
    </row>
    <row r="146" customFormat="false" hidden="false" outlineLevel="0" collapsed="false">
      <c r="A146" s="18" t="inlineStr">
        <is>
          <t xml:space="preserve">1.1.1.1.1.1.5.1.3</t>
        </is>
      </c>
      <c r="B146" s="18" t="inlineStr">
        <is>
          <t xml:space="preserve"/>
        </is>
      </c>
      <c r="C146" s="22" t="inlineStr">
        <is>
          <t xml:space="preserve">Светильник_ / марку и артикул указать в примечании</t>
        </is>
      </c>
      <c r="D146" s="7" t="inlineStr">
        <is>
          <t xml:space="preserve"/>
        </is>
      </c>
      <c r="E146" s="7" t="inlineStr">
        <is>
          <t xml:space="preserve">Светильник встраиваемый/накладной светодиодный OPTIMA.OPL ECO LED 1200х600, 4000K, 76 Вт, световой поток 6000 Лм, IP20</t>
        </is>
      </c>
      <c r="F146" s="7" t="inlineStr">
        <is>
          <t xml:space="preserve">ШТ</t>
        </is>
      </c>
      <c r="G146" s="7" t="inlineStr">
        <is>
          <t xml:space="preserve">1</t>
        </is>
      </c>
      <c r="H146" s="8" t="n">
        <v>255</v>
      </c>
      <c r="I146" s="20" t="n" hidden="false">
        <v>11500</v>
      </c>
      <c r="J146" s="19" t="n" hidden="false">
        <v/>
      </c>
      <c r="K146" s="19" t="n" hidden="false">
        <f>I146+J146</f>
        <v>11500</v>
      </c>
      <c r="L146" s="19" t="n" hidden="false">
        <f>ROUND(H146*I146,2)</f>
        <v>2932500</v>
      </c>
      <c r="M146" s="19" t="n" hidden="false">
        <v/>
      </c>
      <c r="N146" s="19" t="n" hidden="false">
        <f>L146+M146</f>
        <v>2932500</v>
      </c>
    </row>
    <row r="147" customFormat="false" hidden="false" outlineLevel="0" collapsed="false">
      <c r="A147" s="18" t="inlineStr">
        <is>
          <t xml:space="preserve">1.1.1.1.1.1.5.1.4</t>
        </is>
      </c>
      <c r="B147" s="18" t="inlineStr">
        <is>
          <t xml:space="preserve"/>
        </is>
      </c>
      <c r="C147" s="22" t="inlineStr">
        <is>
          <t xml:space="preserve">Светильник_ / марку и артикул указать в примечании</t>
        </is>
      </c>
      <c r="D147" s="7" t="inlineStr">
        <is>
          <t xml:space="preserve"/>
        </is>
      </c>
      <c r="E147" s="7" t="inlineStr">
        <is>
          <t xml:space="preserve">Светильник светодиодный, настенный, DOMO LED 11W 840 SL, 11 Вт, 4000К, световой поток 1450 Лм, IP65</t>
        </is>
      </c>
      <c r="F147" s="7" t="inlineStr">
        <is>
          <t xml:space="preserve">ШТ</t>
        </is>
      </c>
      <c r="G147" s="7" t="inlineStr">
        <is>
          <t xml:space="preserve">1</t>
        </is>
      </c>
      <c r="H147" s="8" t="n">
        <v>2</v>
      </c>
      <c r="I147" s="20" t="n" hidden="false">
        <v>11000</v>
      </c>
      <c r="J147" s="19" t="n" hidden="false">
        <v/>
      </c>
      <c r="K147" s="19" t="n" hidden="false">
        <f>I147+J147</f>
        <v>11000</v>
      </c>
      <c r="L147" s="19" t="n" hidden="false">
        <f>ROUND(H147*I147,2)</f>
        <v>22000</v>
      </c>
      <c r="M147" s="19" t="n" hidden="false">
        <v/>
      </c>
      <c r="N147" s="19" t="n" hidden="false">
        <f>L147+M147</f>
        <v>22000</v>
      </c>
    </row>
    <row r="148" customFormat="false" hidden="false" outlineLevel="0" collapsed="false">
      <c r="A148" s="18" t="inlineStr">
        <is>
          <t xml:space="preserve">1.1.1.1.1.1.5.2</t>
        </is>
      </c>
      <c r="B148" s="18" t="inlineStr">
        <is>
          <t xml:space="preserve"/>
        </is>
      </c>
      <c r="C148" s="18" t="inlineStr">
        <is>
          <t xml:space="preserve">Монтаж светильника / встраиваемый в Армстронг, Грильято</t>
        </is>
      </c>
      <c r="D148" s="7" t="inlineStr">
        <is>
          <t xml:space="preserve">Выгружается из БО по объектам BIM-КЦ</t>
        </is>
      </c>
      <c r="E148" s="7" t="inlineStr">
        <is>
          <t xml:space="preserve"/>
        </is>
      </c>
      <c r="F148" s="7" t="inlineStr">
        <is>
          <t xml:space="preserve">ШТ</t>
        </is>
      </c>
      <c r="G148" s="7" t="inlineStr">
        <is>
          <t xml:space="preserve">1</t>
        </is>
      </c>
      <c r="H148" s="8" t="n">
        <v>72</v>
      </c>
      <c r="I148" s="19" t="n" hidden="false">
        <f>ROUND((L149+L150)/H148,2)</f>
        <v>6074.6</v>
      </c>
      <c r="J148" s="20" t="n" hidden="false">
        <v>1500</v>
      </c>
      <c r="K148" s="19" t="n" hidden="false">
        <f>I148+J148</f>
        <v>7574.6</v>
      </c>
      <c r="L148" s="19" t="n" hidden="false">
        <f>ROUND(H148*I148,2)</f>
        <v>437371.2</v>
      </c>
      <c r="M148" s="19" t="n" hidden="false">
        <f>ROUND(H148*J148,2)</f>
        <v>108000</v>
      </c>
      <c r="N148" s="19" t="n" hidden="false">
        <f>L148+M148</f>
        <v>545371.2</v>
      </c>
    </row>
    <row r="149" customFormat="false" hidden="false" outlineLevel="0" collapsed="false">
      <c r="A149" s="18" t="inlineStr">
        <is>
          <t xml:space="preserve">1.1.1.1.1.1.5.2.1</t>
        </is>
      </c>
      <c r="B149" s="18" t="inlineStr">
        <is>
          <t xml:space="preserve"/>
        </is>
      </c>
      <c r="C149" s="22" t="inlineStr">
        <is>
          <t xml:space="preserve">Светильник_ / марку и артикул указать в примечании</t>
        </is>
      </c>
      <c r="D149" s="7" t="inlineStr">
        <is>
          <t xml:space="preserve"/>
        </is>
      </c>
      <c r="E149" s="7" t="inlineStr">
        <is>
          <t xml:space="preserve">Светильник встраиваемый светодиодный GRILIATO COMBO 100(89) R S 54 4000 W WH , 4000K, 11 Вт, световой поток 990 Лм, IP54</t>
        </is>
      </c>
      <c r="F149" s="7" t="inlineStr">
        <is>
          <t xml:space="preserve">ШТ</t>
        </is>
      </c>
      <c r="G149" s="7" t="inlineStr">
        <is>
          <t xml:space="preserve">1</t>
        </is>
      </c>
      <c r="H149" s="8" t="n">
        <v>72</v>
      </c>
      <c r="I149" s="20" t="n" hidden="false">
        <v>6000</v>
      </c>
      <c r="J149" s="19" t="n" hidden="false">
        <v/>
      </c>
      <c r="K149" s="19" t="n" hidden="false">
        <f>I149+J149</f>
        <v>6000</v>
      </c>
      <c r="L149" s="19" t="n" hidden="false">
        <f>ROUND(H149*I149,2)</f>
        <v>432000</v>
      </c>
      <c r="M149" s="19" t="n" hidden="false">
        <v/>
      </c>
      <c r="N149" s="19" t="n" hidden="false">
        <f>L149+M149</f>
        <v>432000</v>
      </c>
    </row>
    <row r="150" customFormat="false" hidden="false" outlineLevel="0" collapsed="false">
      <c r="A150" s="18" t="inlineStr">
        <is>
          <t xml:space="preserve">1.1.1.1.1.1.5.2.2</t>
        </is>
      </c>
      <c r="B150" s="18" t="inlineStr">
        <is>
          <t xml:space="preserve"/>
        </is>
      </c>
      <c r="C150" s="22" t="inlineStr">
        <is>
          <t xml:space="preserve">Драйвер на 6 светильников Грильято</t>
        </is>
      </c>
      <c r="D150" s="7" t="inlineStr">
        <is>
          <t xml:space="preserve"/>
        </is>
      </c>
      <c r="E150" s="7" t="inlineStr">
        <is>
          <t xml:space="preserve"/>
        </is>
      </c>
      <c r="F150" s="7" t="inlineStr">
        <is>
          <t xml:space="preserve">ШТ</t>
        </is>
      </c>
      <c r="G150" s="7" t="inlineStr">
        <is>
          <t xml:space="preserve">1</t>
        </is>
      </c>
      <c r="H150" s="8" t="n">
        <v>12</v>
      </c>
      <c r="I150" s="23" t="n" hidden="false">
        <v>447.6</v>
      </c>
      <c r="J150" s="19" t="n" hidden="false">
        <v/>
      </c>
      <c r="K150" s="19" t="n" hidden="false">
        <f>I150+J150</f>
        <v>447.6</v>
      </c>
      <c r="L150" s="19" t="n" hidden="false">
        <f>ROUND(H150*I150,2)</f>
        <v>5371.2</v>
      </c>
      <c r="M150" s="19" t="n" hidden="false">
        <v/>
      </c>
      <c r="N150" s="19" t="n" hidden="false">
        <f>L150+M150</f>
        <v>5371.2</v>
      </c>
    </row>
    <row r="151" customFormat="false" hidden="false" outlineLevel="0" collapsed="false">
      <c r="A151" s="18" t="inlineStr">
        <is>
          <t xml:space="preserve">1.1.1.1.1.1.5.3</t>
        </is>
      </c>
      <c r="B151" s="18" t="inlineStr">
        <is>
          <t xml:space="preserve"/>
        </is>
      </c>
      <c r="C151" s="18" t="inlineStr">
        <is>
          <t xml:space="preserve">Монтаж указателя номера дома</t>
        </is>
      </c>
      <c r="D151" s="7" t="inlineStr">
        <is>
          <t xml:space="preserve">Выгружается из БО по объектам BIM-КЦ</t>
        </is>
      </c>
      <c r="E151" s="7" t="inlineStr">
        <is>
          <t xml:space="preserve"/>
        </is>
      </c>
      <c r="F151" s="7" t="inlineStr">
        <is>
          <t xml:space="preserve">ШТ</t>
        </is>
      </c>
      <c r="G151" s="7" t="inlineStr">
        <is>
          <t xml:space="preserve">1</t>
        </is>
      </c>
      <c r="H151" s="8" t="n">
        <v>2</v>
      </c>
      <c r="I151" s="19" t="n" hidden="false">
        <f>ROUND((L152+L153)/H151,2)</f>
        <v>11000</v>
      </c>
      <c r="J151" s="20" t="n" hidden="false">
        <v>3500</v>
      </c>
      <c r="K151" s="19" t="n" hidden="false">
        <f>I151+J151</f>
        <v>14500</v>
      </c>
      <c r="L151" s="19" t="n" hidden="false">
        <f>ROUND(H151*I151,2)</f>
        <v>22000</v>
      </c>
      <c r="M151" s="19" t="n" hidden="false">
        <f>ROUND(H151*J151,2)</f>
        <v>7000</v>
      </c>
      <c r="N151" s="19" t="n" hidden="false">
        <f>L151+M151</f>
        <v>29000</v>
      </c>
    </row>
    <row r="152" customFormat="false" hidden="false" outlineLevel="0" collapsed="false">
      <c r="A152" s="18" t="inlineStr">
        <is>
          <t xml:space="preserve">1.1.1.1.1.1.5.3.1</t>
        </is>
      </c>
      <c r="B152" s="18" t="inlineStr">
        <is>
          <t xml:space="preserve"/>
        </is>
      </c>
      <c r="C152" s="22" t="inlineStr">
        <is>
          <t xml:space="preserve">Надомный знак_ / 300х300х90 мм (светодиодный нового образца)</t>
        </is>
      </c>
      <c r="D152" s="7" t="inlineStr">
        <is>
          <t xml:space="preserve"/>
        </is>
      </c>
      <c r="E152" s="7" t="inlineStr">
        <is>
          <t xml:space="preserve"/>
        </is>
      </c>
      <c r="F152" s="7" t="inlineStr">
        <is>
          <t xml:space="preserve">ШТ</t>
        </is>
      </c>
      <c r="G152" s="7" t="inlineStr">
        <is>
          <t xml:space="preserve">1</t>
        </is>
      </c>
      <c r="H152" s="8" t="n">
        <v>1</v>
      </c>
      <c r="I152" s="20" t="n" hidden="false">
        <v>11000</v>
      </c>
      <c r="J152" s="19" t="n" hidden="false">
        <v/>
      </c>
      <c r="K152" s="19" t="n" hidden="false">
        <f>I152+J152</f>
        <v>11000</v>
      </c>
      <c r="L152" s="19" t="n" hidden="false">
        <f>ROUND(H152*I152,2)</f>
        <v>11000</v>
      </c>
      <c r="M152" s="19" t="n" hidden="false">
        <v/>
      </c>
      <c r="N152" s="19" t="n" hidden="false">
        <f>L152+M152</f>
        <v>11000</v>
      </c>
    </row>
    <row r="153" customFormat="false" hidden="false" outlineLevel="0" collapsed="false">
      <c r="A153" s="18" t="inlineStr">
        <is>
          <t xml:space="preserve">1.1.1.1.1.1.5.3.2</t>
        </is>
      </c>
      <c r="B153" s="18" t="inlineStr">
        <is>
          <t xml:space="preserve"/>
        </is>
      </c>
      <c r="C153" s="22" t="inlineStr">
        <is>
          <t xml:space="preserve">Надомный знак_ / 1300х300х90 мм (светодиодный нового образца)</t>
        </is>
      </c>
      <c r="D153" s="7" t="inlineStr">
        <is>
          <t xml:space="preserve"/>
        </is>
      </c>
      <c r="E153" s="7" t="inlineStr">
        <is>
          <t xml:space="preserve"/>
        </is>
      </c>
      <c r="F153" s="7" t="inlineStr">
        <is>
          <t xml:space="preserve">ШТ</t>
        </is>
      </c>
      <c r="G153" s="7" t="inlineStr">
        <is>
          <t xml:space="preserve">1</t>
        </is>
      </c>
      <c r="H153" s="8" t="n">
        <v>1</v>
      </c>
      <c r="I153" s="20" t="n" hidden="false">
        <v>11000</v>
      </c>
      <c r="J153" s="19" t="n" hidden="false">
        <v/>
      </c>
      <c r="K153" s="19" t="n" hidden="false">
        <f>I153+J153</f>
        <v>11000</v>
      </c>
      <c r="L153" s="19" t="n" hidden="false">
        <f>ROUND(H153*I153,2)</f>
        <v>11000</v>
      </c>
      <c r="M153" s="19" t="n" hidden="false">
        <v/>
      </c>
      <c r="N153" s="19" t="n" hidden="false">
        <f>L153+M153</f>
        <v>11000</v>
      </c>
    </row>
    <row r="154" customFormat="false" hidden="false" outlineLevel="0" collapsed="false">
      <c r="A154" s="18" t="inlineStr">
        <is>
          <t xml:space="preserve">1.1.1.1.1.1.5.4</t>
        </is>
      </c>
      <c r="B154" s="18" t="inlineStr">
        <is>
          <t xml:space="preserve"/>
        </is>
      </c>
      <c r="C154" s="18" t="inlineStr">
        <is>
          <t xml:space="preserve">Монтаж светового указателя, оповещателя</t>
        </is>
      </c>
      <c r="D154" s="7" t="inlineStr">
        <is>
          <t xml:space="preserve">Выгружается из БО по объектам BIM-КЦ</t>
        </is>
      </c>
      <c r="E154" s="7" t="inlineStr">
        <is>
          <t xml:space="preserve"/>
        </is>
      </c>
      <c r="F154" s="7" t="inlineStr">
        <is>
          <t xml:space="preserve">ШТ</t>
        </is>
      </c>
      <c r="G154" s="7" t="inlineStr">
        <is>
          <t xml:space="preserve">1</t>
        </is>
      </c>
      <c r="H154" s="8" t="n">
        <v>12</v>
      </c>
      <c r="I154" s="19" t="n" hidden="false">
        <f>ROUND((L155+L156+L157+L158)/H154,2)</f>
        <v>7583.33</v>
      </c>
      <c r="J154" s="20" t="n" hidden="false">
        <v>2000</v>
      </c>
      <c r="K154" s="19" t="n" hidden="false">
        <f>I154+J154</f>
        <v>9583.33</v>
      </c>
      <c r="L154" s="19" t="n" hidden="false">
        <f>ROUND(H154*I154,2)</f>
        <v>90999.96</v>
      </c>
      <c r="M154" s="19" t="n" hidden="false">
        <f>ROUND(H154*J154,2)</f>
        <v>24000</v>
      </c>
      <c r="N154" s="19" t="n" hidden="false">
        <f>L154+M154</f>
        <v>114999.96</v>
      </c>
    </row>
    <row r="155" customFormat="false" hidden="false" outlineLevel="0" collapsed="false">
      <c r="A155" s="18" t="inlineStr">
        <is>
          <t xml:space="preserve">1.1.1.1.1.1.5.4.1</t>
        </is>
      </c>
      <c r="B155" s="18" t="inlineStr">
        <is>
          <t xml:space="preserve"/>
        </is>
      </c>
      <c r="C155" s="22" t="inlineStr">
        <is>
          <t xml:space="preserve">Указатель пожарного гидранта_ / светодиодный ДБО 01-1-003</t>
        </is>
      </c>
      <c r="D155" s="7" t="inlineStr">
        <is>
          <t xml:space="preserve"/>
        </is>
      </c>
      <c r="E155" s="7" t="inlineStr">
        <is>
          <t xml:space="preserve">Световой указатель ПГ, IP65, светодиодный, с АКБ на 1час работы, с кнопкой "тест", 3Вт</t>
        </is>
      </c>
      <c r="F155" s="7" t="inlineStr">
        <is>
          <t xml:space="preserve">ШТ</t>
        </is>
      </c>
      <c r="G155" s="7" t="inlineStr">
        <is>
          <t xml:space="preserve">1</t>
        </is>
      </c>
      <c r="H155" s="8" t="n">
        <v>2</v>
      </c>
      <c r="I155" s="20" t="n" hidden="false">
        <v>5000</v>
      </c>
      <c r="J155" s="19" t="n" hidden="false">
        <v/>
      </c>
      <c r="K155" s="19" t="n" hidden="false">
        <f>I155+J155</f>
        <v>5000</v>
      </c>
      <c r="L155" s="19" t="n" hidden="false">
        <f>ROUND(H155*I155,2)</f>
        <v>10000</v>
      </c>
      <c r="M155" s="19" t="n" hidden="false">
        <v/>
      </c>
      <c r="N155" s="19" t="n" hidden="false">
        <f>L155+M155</f>
        <v>10000</v>
      </c>
    </row>
    <row r="156" customFormat="false" hidden="false" outlineLevel="0" collapsed="false">
      <c r="A156" s="18" t="inlineStr">
        <is>
          <t xml:space="preserve">1.1.1.1.1.1.5.4.2</t>
        </is>
      </c>
      <c r="B156" s="18" t="inlineStr">
        <is>
          <t xml:space="preserve"/>
        </is>
      </c>
      <c r="C156" s="22" t="inlineStr">
        <is>
          <t xml:space="preserve">Световой указатель_ / IP65 / BS-KURS-73-S1 LED / 359х240х46</t>
        </is>
      </c>
      <c r="D156" s="7" t="inlineStr">
        <is>
          <t xml:space="preserve"/>
        </is>
      </c>
      <c r="E156" s="7" t="inlineStr">
        <is>
          <t xml:space="preserve">BS-KURS-71-S1 LED</t>
        </is>
      </c>
      <c r="F156" s="7" t="inlineStr">
        <is>
          <t xml:space="preserve">ШТ</t>
        </is>
      </c>
      <c r="G156" s="7" t="inlineStr">
        <is>
          <t xml:space="preserve">1</t>
        </is>
      </c>
      <c r="H156" s="8" t="n">
        <v>10</v>
      </c>
      <c r="I156" s="20" t="n" hidden="false">
        <v>7800</v>
      </c>
      <c r="J156" s="19" t="n" hidden="false">
        <v/>
      </c>
      <c r="K156" s="19" t="n" hidden="false">
        <f>I156+J156</f>
        <v>7800</v>
      </c>
      <c r="L156" s="19" t="n" hidden="false">
        <f>ROUND(H156*I156,2)</f>
        <v>78000</v>
      </c>
      <c r="M156" s="19" t="n" hidden="false">
        <v/>
      </c>
      <c r="N156" s="19" t="n" hidden="false">
        <f>L156+M156</f>
        <v>78000</v>
      </c>
    </row>
    <row r="157" customFormat="false" hidden="false" outlineLevel="0" collapsed="false">
      <c r="A157" s="18" t="inlineStr">
        <is>
          <t xml:space="preserve">1.1.1.1.1.1.5.4.3</t>
        </is>
      </c>
      <c r="B157" s="18" t="inlineStr">
        <is>
          <t xml:space="preserve"/>
        </is>
      </c>
      <c r="C157" s="22" t="inlineStr">
        <is>
          <t xml:space="preserve">Пиктограмма_ / "Выход"</t>
        </is>
      </c>
      <c r="D157" s="7" t="inlineStr">
        <is>
          <t xml:space="preserve"/>
        </is>
      </c>
      <c r="E157" s="7" t="inlineStr">
        <is>
          <t xml:space="preserve"/>
        </is>
      </c>
      <c r="F157" s="7" t="inlineStr">
        <is>
          <t xml:space="preserve">ШТ</t>
        </is>
      </c>
      <c r="G157" s="7" t="inlineStr">
        <is>
          <t xml:space="preserve">1</t>
        </is>
      </c>
      <c r="H157" s="8" t="n">
        <v>10</v>
      </c>
      <c r="I157" s="20" t="n" hidden="false">
        <v>250</v>
      </c>
      <c r="J157" s="19" t="n" hidden="false">
        <v/>
      </c>
      <c r="K157" s="19" t="n" hidden="false">
        <f>I157+J157</f>
        <v>250</v>
      </c>
      <c r="L157" s="19" t="n" hidden="false">
        <f>ROUND(H157*I157,2)</f>
        <v>2500</v>
      </c>
      <c r="M157" s="19" t="n" hidden="false">
        <v/>
      </c>
      <c r="N157" s="19" t="n" hidden="false">
        <f>L157+M157</f>
        <v>2500</v>
      </c>
    </row>
    <row r="158" customFormat="false" hidden="false" outlineLevel="0" collapsed="false">
      <c r="A158" s="18" t="inlineStr">
        <is>
          <t xml:space="preserve">1.1.1.1.1.1.5.4.4</t>
        </is>
      </c>
      <c r="B158" s="18" t="inlineStr">
        <is>
          <t xml:space="preserve"/>
        </is>
      </c>
      <c r="C158" s="22" t="inlineStr">
        <is>
          <t xml:space="preserve">Пиктограмма_ / Пожарный гидрант</t>
        </is>
      </c>
      <c r="D158" s="7" t="inlineStr">
        <is>
          <t xml:space="preserve"/>
        </is>
      </c>
      <c r="E158" s="7" t="inlineStr">
        <is>
          <t xml:space="preserve"/>
        </is>
      </c>
      <c r="F158" s="7" t="inlineStr">
        <is>
          <t xml:space="preserve">ШТ</t>
        </is>
      </c>
      <c r="G158" s="7" t="inlineStr">
        <is>
          <t xml:space="preserve">1</t>
        </is>
      </c>
      <c r="H158" s="8" t="n">
        <v>2</v>
      </c>
      <c r="I158" s="20" t="n" hidden="false">
        <v>250</v>
      </c>
      <c r="J158" s="19" t="n" hidden="false">
        <v/>
      </c>
      <c r="K158" s="19" t="n" hidden="false">
        <f>I158+J158</f>
        <v>250</v>
      </c>
      <c r="L158" s="19" t="n" hidden="false">
        <f>ROUND(H158*I158,2)</f>
        <v>500</v>
      </c>
      <c r="M158" s="19" t="n" hidden="false">
        <v/>
      </c>
      <c r="N158" s="19" t="n" hidden="false">
        <f>L158+M158</f>
        <v>500</v>
      </c>
    </row>
    <row r="159" customFormat="false" hidden="false" outlineLevel="0" collapsed="false">
      <c r="A159" s="18" t="inlineStr">
        <is>
          <t xml:space="preserve">1.1.1.1.1.1.5.5</t>
        </is>
      </c>
      <c r="B159" s="18" t="inlineStr">
        <is>
          <t xml:space="preserve"/>
        </is>
      </c>
      <c r="C159" s="18" t="inlineStr">
        <is>
          <t xml:space="preserve">Маркировка наклейками аварийных светильников</t>
        </is>
      </c>
      <c r="D159" s="7" t="inlineStr">
        <is>
          <t xml:space="preserve">Выгружается из БО по объектам BIM-КЦ</t>
        </is>
      </c>
      <c r="E159" s="7" t="inlineStr">
        <is>
          <t xml:space="preserve"/>
        </is>
      </c>
      <c r="F159" s="7" t="inlineStr">
        <is>
          <t xml:space="preserve">ШТ</t>
        </is>
      </c>
      <c r="G159" s="7" t="inlineStr">
        <is>
          <t xml:space="preserve">1</t>
        </is>
      </c>
      <c r="H159" s="8" t="n">
        <v>200</v>
      </c>
      <c r="I159" s="19" t="n" hidden="false">
        <v/>
      </c>
      <c r="J159" s="20" t="n" hidden="false">
        <v>100</v>
      </c>
      <c r="K159" s="19" t="n" hidden="false">
        <f>I159+J159</f>
        <v>100</v>
      </c>
      <c r="L159" s="19" t="n" hidden="false">
        <v/>
      </c>
      <c r="M159" s="19" t="n" hidden="false">
        <f>ROUND(H159*J159,2)</f>
        <v>20000</v>
      </c>
      <c r="N159" s="19" t="n" hidden="false">
        <f>L159+M159</f>
        <v>20000</v>
      </c>
    </row>
    <row r="160" customFormat="false" hidden="false" outlineLevel="0" collapsed="false">
      <c r="A160" s="18" t="inlineStr">
        <is>
          <t xml:space="preserve">1.1.1.1.1.1.5.6</t>
        </is>
      </c>
      <c r="B160" s="18" t="inlineStr">
        <is>
          <t xml:space="preserve"/>
        </is>
      </c>
      <c r="C160" s="18" t="inlineStr">
        <is>
          <t xml:space="preserve">Монтаж светильника СКБ подвесного на подвесах</t>
        </is>
      </c>
      <c r="D160" s="7" t="inlineStr">
        <is>
          <t xml:space="preserve"/>
        </is>
      </c>
      <c r="E160" s="7" t="inlineStr">
        <is>
          <t xml:space="preserve"/>
        </is>
      </c>
      <c r="F160" s="7" t="inlineStr">
        <is>
          <t xml:space="preserve">ШТ</t>
        </is>
      </c>
      <c r="G160" s="7" t="inlineStr">
        <is>
          <t xml:space="preserve">1</t>
        </is>
      </c>
      <c r="H160" s="8" t="n">
        <v>10</v>
      </c>
      <c r="I160" s="19" t="n" hidden="false">
        <f>ROUND((L161+L162)/H160,2)</f>
        <v>9000</v>
      </c>
      <c r="J160" s="20" t="n" hidden="false">
        <v>1500</v>
      </c>
      <c r="K160" s="19" t="n" hidden="false">
        <f>I160+J160</f>
        <v>10500</v>
      </c>
      <c r="L160" s="19" t="n" hidden="false">
        <f>ROUND(H160*I160,2)</f>
        <v>90000</v>
      </c>
      <c r="M160" s="19" t="n" hidden="false">
        <f>ROUND(H160*J160,2)</f>
        <v>15000</v>
      </c>
      <c r="N160" s="19" t="n" hidden="false">
        <f>L160+M160</f>
        <v>105000</v>
      </c>
    </row>
    <row r="161" customFormat="false" hidden="false" outlineLevel="0" collapsed="false">
      <c r="A161" s="18" t="inlineStr">
        <is>
          <t xml:space="preserve">1.1.1.1.1.1.5.6.1</t>
        </is>
      </c>
      <c r="B161" s="18" t="inlineStr">
        <is>
          <t xml:space="preserve"/>
        </is>
      </c>
      <c r="C161" s="22" t="inlineStr">
        <is>
          <t xml:space="preserve">Шпилька резьбовая_ / L=1000 мм / М6</t>
        </is>
      </c>
      <c r="D161" s="7" t="inlineStr">
        <is>
          <t xml:space="preserve"/>
        </is>
      </c>
      <c r="E161" s="7" t="inlineStr">
        <is>
          <t xml:space="preserve">компл крепления</t>
        </is>
      </c>
      <c r="F161" s="7" t="inlineStr">
        <is>
          <t xml:space="preserve">ШТ</t>
        </is>
      </c>
      <c r="G161" s="7" t="inlineStr">
        <is>
          <t xml:space="preserve">1</t>
        </is>
      </c>
      <c r="H161" s="8" t="n">
        <v>10</v>
      </c>
      <c r="I161" s="20" t="n" hidden="false">
        <v>500</v>
      </c>
      <c r="J161" s="19" t="n" hidden="false">
        <v/>
      </c>
      <c r="K161" s="19" t="n" hidden="false">
        <f>I161+J161</f>
        <v>500</v>
      </c>
      <c r="L161" s="19" t="n" hidden="false">
        <f>ROUND(H161*I161,2)</f>
        <v>5000</v>
      </c>
      <c r="M161" s="19" t="n" hidden="false">
        <v/>
      </c>
      <c r="N161" s="19" t="n" hidden="false">
        <f>L161+M161</f>
        <v>5000</v>
      </c>
    </row>
    <row r="162" customFormat="false" hidden="false" outlineLevel="0" collapsed="false">
      <c r="A162" s="18" t="inlineStr">
        <is>
          <t xml:space="preserve">1.1.1.1.1.1.5.6.2</t>
        </is>
      </c>
      <c r="B162" s="18" t="inlineStr">
        <is>
          <t xml:space="preserve"/>
        </is>
      </c>
      <c r="C162" s="22" t="inlineStr">
        <is>
          <t xml:space="preserve">Светильник LED_ / марку и характеристики указать в примечаниях</t>
        </is>
      </c>
      <c r="D162" s="7" t="inlineStr">
        <is>
          <t xml:space="preserve"/>
        </is>
      </c>
      <c r="E162" s="7" t="inlineStr">
        <is>
          <t xml:space="preserve">Светильник светодиодный ES 96-056-20 EXSER ,1123х60, 4000K, 32 Вт,
световой поток 3050 Лм, IP20</t>
        </is>
      </c>
      <c r="F162" s="7" t="inlineStr">
        <is>
          <t xml:space="preserve">ШТ</t>
        </is>
      </c>
      <c r="G162" s="7" t="inlineStr">
        <is>
          <t xml:space="preserve">1</t>
        </is>
      </c>
      <c r="H162" s="8" t="n">
        <v>10</v>
      </c>
      <c r="I162" s="20" t="n" hidden="false">
        <v>8500</v>
      </c>
      <c r="J162" s="19" t="n" hidden="false">
        <v/>
      </c>
      <c r="K162" s="19" t="n" hidden="false">
        <f>I162+J162</f>
        <v>8500</v>
      </c>
      <c r="L162" s="19" t="n" hidden="false">
        <f>ROUND(H162*I162,2)</f>
        <v>85000</v>
      </c>
      <c r="M162" s="19" t="n" hidden="false">
        <v/>
      </c>
      <c r="N162" s="19" t="n" hidden="false">
        <f>L162+M162</f>
        <v>85000</v>
      </c>
    </row>
    <row r="163" customFormat="false" hidden="false" outlineLevel="0" collapsed="false">
      <c r="A163" s="18" t="inlineStr">
        <is>
          <t xml:space="preserve">1.1.1.1.1.1.5.7</t>
        </is>
      </c>
      <c r="B163" s="18" t="inlineStr">
        <is>
          <t xml:space="preserve"/>
        </is>
      </c>
      <c r="C163" s="18" t="inlineStr">
        <is>
          <t xml:space="preserve">Монтаж светильника СКБ подвесного на подвесах</t>
        </is>
      </c>
      <c r="D163" s="7" t="inlineStr">
        <is>
          <t xml:space="preserve"/>
        </is>
      </c>
      <c r="E163" s="7" t="inlineStr">
        <is>
          <t xml:space="preserve"/>
        </is>
      </c>
      <c r="F163" s="7" t="inlineStr">
        <is>
          <t xml:space="preserve">ШТ</t>
        </is>
      </c>
      <c r="G163" s="7" t="inlineStr">
        <is>
          <t xml:space="preserve">1</t>
        </is>
      </c>
      <c r="H163" s="8" t="n">
        <v>52</v>
      </c>
      <c r="I163" s="19" t="n" hidden="false">
        <f>ROUND((L164+L165)/H163,2)</f>
        <v>8000</v>
      </c>
      <c r="J163" s="20" t="n" hidden="false">
        <v>1500</v>
      </c>
      <c r="K163" s="19" t="n" hidden="false">
        <f>I163+J163</f>
        <v>9500</v>
      </c>
      <c r="L163" s="19" t="n" hidden="false">
        <f>ROUND(H163*I163,2)</f>
        <v>416000</v>
      </c>
      <c r="M163" s="19" t="n" hidden="false">
        <f>ROUND(H163*J163,2)</f>
        <v>78000</v>
      </c>
      <c r="N163" s="19" t="n" hidden="false">
        <f>L163+M163</f>
        <v>494000</v>
      </c>
    </row>
    <row r="164" customFormat="false" hidden="false" outlineLevel="0" collapsed="false">
      <c r="A164" s="18" t="inlineStr">
        <is>
          <t xml:space="preserve">1.1.1.1.1.1.5.7.1</t>
        </is>
      </c>
      <c r="B164" s="18" t="inlineStr">
        <is>
          <t xml:space="preserve"/>
        </is>
      </c>
      <c r="C164" s="22" t="inlineStr">
        <is>
          <t xml:space="preserve">Светильник LED_ / марку и характеристики указать в примечаниях</t>
        </is>
      </c>
      <c r="D164" s="7" t="inlineStr">
        <is>
          <t xml:space="preserve"/>
        </is>
      </c>
      <c r="E164" s="7" t="inlineStr">
        <is>
          <t xml:space="preserve">Светильник светодиодный для школьных досок ДСО-01-П-18-1200-4К-IP40 СRI90,1200х102, 4000K, 18 Вт, световой поток 1800 Лм, IP40</t>
        </is>
      </c>
      <c r="F164" s="7" t="inlineStr">
        <is>
          <t xml:space="preserve">ШТ</t>
        </is>
      </c>
      <c r="G164" s="7" t="inlineStr">
        <is>
          <t xml:space="preserve">1</t>
        </is>
      </c>
      <c r="H164" s="8" t="n">
        <v>52</v>
      </c>
      <c r="I164" s="20" t="n" hidden="false">
        <v>7000</v>
      </c>
      <c r="J164" s="19" t="n" hidden="false">
        <v/>
      </c>
      <c r="K164" s="19" t="n" hidden="false">
        <f>I164+J164</f>
        <v>7000</v>
      </c>
      <c r="L164" s="19" t="n" hidden="false">
        <f>ROUND(H164*I164,2)</f>
        <v>364000</v>
      </c>
      <c r="M164" s="19" t="n" hidden="false">
        <v/>
      </c>
      <c r="N164" s="19" t="n" hidden="false">
        <f>L164+M164</f>
        <v>364000</v>
      </c>
    </row>
    <row r="165" customFormat="false" hidden="false" outlineLevel="0" collapsed="false">
      <c r="A165" s="18" t="inlineStr">
        <is>
          <t xml:space="preserve">1.1.1.1.1.1.5.7.2</t>
        </is>
      </c>
      <c r="B165" s="18" t="inlineStr">
        <is>
          <t xml:space="preserve"/>
        </is>
      </c>
      <c r="C165" s="22" t="inlineStr">
        <is>
          <t xml:space="preserve">Шпилька резьбовая_ / L=1000 мм / М6</t>
        </is>
      </c>
      <c r="D165" s="7" t="inlineStr">
        <is>
          <t xml:space="preserve"/>
        </is>
      </c>
      <c r="E165" s="7" t="inlineStr">
        <is>
          <t xml:space="preserve">Кронштейн для школьных досок ЭРА SPOSCHOOLSET2 универсальныйусиленный в комплекте 2шт Б0061953 ЭРА</t>
        </is>
      </c>
      <c r="F165" s="7" t="inlineStr">
        <is>
          <t xml:space="preserve">ШТ</t>
        </is>
      </c>
      <c r="G165" s="7" t="inlineStr">
        <is>
          <t xml:space="preserve">1</t>
        </is>
      </c>
      <c r="H165" s="8" t="n">
        <v>104</v>
      </c>
      <c r="I165" s="20" t="n" hidden="false">
        <v>500</v>
      </c>
      <c r="J165" s="19" t="n" hidden="false">
        <v/>
      </c>
      <c r="K165" s="19" t="n" hidden="false">
        <f>I165+J165</f>
        <v>500</v>
      </c>
      <c r="L165" s="19" t="n" hidden="false">
        <f>ROUND(H165*I165,2)</f>
        <v>52000</v>
      </c>
      <c r="M165" s="19" t="n" hidden="false">
        <v/>
      </c>
      <c r="N165" s="19" t="n" hidden="false">
        <f>L165+M165</f>
        <v>52000</v>
      </c>
    </row>
    <row r="166" customFormat="false" hidden="false" outlineLevel="0" collapsed="false">
      <c r="A166" s="14" t="inlineStr">
        <is>
          <t xml:space="preserve">1.1.1.1.1.1.6</t>
        </is>
      </c>
      <c r="B166" s="14" t="inlineStr">
        <is>
          <t xml:space="preserve"/>
        </is>
      </c>
      <c r="C166" s="14" t="inlineStr">
        <is>
          <t xml:space="preserve">Штробление и бурение</t>
        </is>
      </c>
      <c r="D166" s="6" t="inlineStr">
        <is>
          <t xml:space="preserve"/>
        </is>
      </c>
      <c r="E166" s="6" t="inlineStr">
        <is>
          <t xml:space="preserve"/>
        </is>
      </c>
      <c r="F166" s="6" t="inlineStr">
        <is>
          <t xml:space="preserve"/>
        </is>
      </c>
      <c r="G166" s="6" t="inlineStr">
        <is>
          <t xml:space="preserve"/>
        </is>
      </c>
      <c r="H166" s="15" t="n">
        <v/>
      </c>
      <c r="I166" s="16" t="n" hidden="false">
        <v/>
      </c>
      <c r="J166" s="16" t="n" hidden="false">
        <v/>
      </c>
      <c r="K166" s="16" t="n" hidden="false">
        <v/>
      </c>
      <c r="L166" s="16" t="n" hidden="false">
        <f>L167+L168+L169</f>
        <v>0</v>
      </c>
      <c r="M166" s="16" t="n" hidden="false">
        <f>M167+M168+M169</f>
        <v>312500</v>
      </c>
      <c r="N166" s="16" t="n" hidden="false">
        <f>N167+N168+N169</f>
        <v>312500</v>
      </c>
    </row>
    <row r="167" customFormat="false" hidden="false" outlineLevel="0" collapsed="false">
      <c r="A167" s="18" t="inlineStr">
        <is>
          <t xml:space="preserve">1.1.1.1.1.1.6.1</t>
        </is>
      </c>
      <c r="B167" s="18" t="inlineStr">
        <is>
          <t xml:space="preserve"/>
        </is>
      </c>
      <c r="C167" s="18" t="inlineStr">
        <is>
          <t xml:space="preserve">Устройство глухих отверстий в стенах / ЖБИ / диаметром от 51 мм до 100 мм</t>
        </is>
      </c>
      <c r="D167" s="7" t="inlineStr">
        <is>
          <t xml:space="preserve"/>
        </is>
      </c>
      <c r="E167" s="7" t="inlineStr">
        <is>
          <t xml:space="preserve">Коронение подрозетников</t>
        </is>
      </c>
      <c r="F167" s="7" t="inlineStr">
        <is>
          <t xml:space="preserve">ШТ</t>
        </is>
      </c>
      <c r="G167" s="7" t="inlineStr">
        <is>
          <t xml:space="preserve">1</t>
        </is>
      </c>
      <c r="H167" s="8" t="n">
        <v>325</v>
      </c>
      <c r="I167" s="19" t="n" hidden="false">
        <v/>
      </c>
      <c r="J167" s="20" t="n" hidden="false">
        <v>500</v>
      </c>
      <c r="K167" s="19" t="n" hidden="false">
        <f>I167+J167</f>
        <v>500</v>
      </c>
      <c r="L167" s="19" t="n" hidden="false">
        <v/>
      </c>
      <c r="M167" s="19" t="n" hidden="false">
        <f>ROUND(H167*J167,2)</f>
        <v>162500</v>
      </c>
      <c r="N167" s="19" t="n" hidden="false">
        <f>L167+M167</f>
        <v>162500</v>
      </c>
    </row>
    <row r="168" customFormat="false" hidden="false" outlineLevel="0" collapsed="false">
      <c r="A168" s="18" t="inlineStr">
        <is>
          <t xml:space="preserve">1.1.1.1.1.1.6.2</t>
        </is>
      </c>
      <c r="B168" s="18" t="inlineStr">
        <is>
          <t xml:space="preserve"/>
        </is>
      </c>
      <c r="C168" s="18" t="inlineStr">
        <is>
          <t xml:space="preserve">Устройство штроб для монтажа кабеля, труб / ЖБИ</t>
        </is>
      </c>
      <c r="D168" s="7" t="inlineStr">
        <is>
          <t xml:space="preserve"/>
        </is>
      </c>
      <c r="E168" s="7" t="inlineStr">
        <is>
          <t xml:space="preserve"/>
        </is>
      </c>
      <c r="F168" s="7" t="inlineStr">
        <is>
          <t xml:space="preserve">ПОГ М</t>
        </is>
      </c>
      <c r="G168" s="7" t="inlineStr">
        <is>
          <t xml:space="preserve">1</t>
        </is>
      </c>
      <c r="H168" s="8" t="n">
        <v>100</v>
      </c>
      <c r="I168" s="19" t="n" hidden="false">
        <v/>
      </c>
      <c r="J168" s="20" t="n" hidden="false">
        <v>1000</v>
      </c>
      <c r="K168" s="19" t="n" hidden="false">
        <f>I168+J168</f>
        <v>1000</v>
      </c>
      <c r="L168" s="19" t="n" hidden="false">
        <v/>
      </c>
      <c r="M168" s="19" t="n" hidden="false">
        <f>ROUND(H168*J168,2)</f>
        <v>100000</v>
      </c>
      <c r="N168" s="19" t="n" hidden="false">
        <f>L168+M168</f>
        <v>100000</v>
      </c>
    </row>
    <row r="169" customFormat="false" hidden="false" outlineLevel="0" collapsed="false">
      <c r="A169" s="18" t="inlineStr">
        <is>
          <t xml:space="preserve">1.1.1.1.1.1.6.3</t>
        </is>
      </c>
      <c r="B169" s="18" t="inlineStr">
        <is>
          <t xml:space="preserve"/>
        </is>
      </c>
      <c r="C169" s="18" t="inlineStr">
        <is>
          <t xml:space="preserve">Устройство штроб для монтажа кабеля, труб / ПГП, газобетон, акотек</t>
        </is>
      </c>
      <c r="D169" s="7" t="inlineStr">
        <is>
          <t xml:space="preserve"/>
        </is>
      </c>
      <c r="E169" s="7" t="inlineStr">
        <is>
          <t xml:space="preserve"/>
        </is>
      </c>
      <c r="F169" s="7" t="inlineStr">
        <is>
          <t xml:space="preserve">ПОГ М</t>
        </is>
      </c>
      <c r="G169" s="7" t="inlineStr">
        <is>
          <t xml:space="preserve">1</t>
        </is>
      </c>
      <c r="H169" s="8" t="n">
        <v>100</v>
      </c>
      <c r="I169" s="19" t="n" hidden="false">
        <v/>
      </c>
      <c r="J169" s="20" t="n" hidden="false">
        <v>500</v>
      </c>
      <c r="K169" s="19" t="n" hidden="false">
        <f>I169+J169</f>
        <v>500</v>
      </c>
      <c r="L169" s="19" t="n" hidden="false">
        <v/>
      </c>
      <c r="M169" s="19" t="n" hidden="false">
        <f>ROUND(H169*J169,2)</f>
        <v>50000</v>
      </c>
      <c r="N169" s="19" t="n" hidden="false">
        <f>L169+M169</f>
        <v>50000</v>
      </c>
    </row>
    <row r="170" customFormat="false" hidden="false" outlineLevel="0" collapsed="false">
      <c r="A170" s="14" t="inlineStr">
        <is>
          <t xml:space="preserve">1.1.1.1.1.2</t>
        </is>
      </c>
      <c r="B170" s="14" t="inlineStr">
        <is>
          <t xml:space="preserve"/>
        </is>
      </c>
      <c r="C170" s="14" t="inlineStr">
        <is>
          <t xml:space="preserve">Пуско-наладочные работы</t>
        </is>
      </c>
      <c r="D170" s="6" t="inlineStr">
        <is>
          <t xml:space="preserve"/>
        </is>
      </c>
      <c r="E170" s="6" t="inlineStr">
        <is>
          <t xml:space="preserve"/>
        </is>
      </c>
      <c r="F170" s="6" t="inlineStr">
        <is>
          <t xml:space="preserve"/>
        </is>
      </c>
      <c r="G170" s="6" t="inlineStr">
        <is>
          <t xml:space="preserve"/>
        </is>
      </c>
      <c r="H170" s="15" t="n">
        <v/>
      </c>
      <c r="I170" s="16" t="n" hidden="false">
        <v/>
      </c>
      <c r="J170" s="16" t="n" hidden="false">
        <v/>
      </c>
      <c r="K170" s="16" t="n" hidden="false">
        <v/>
      </c>
      <c r="L170" s="16" t="n" hidden="false">
        <f>L171+L172</f>
        <v>0</v>
      </c>
      <c r="M170" s="16" t="n" hidden="false">
        <f>M171+M172</f>
        <v>1692844.5</v>
      </c>
      <c r="N170" s="16" t="n" hidden="false">
        <f>N171+N172</f>
        <v>1692844.5</v>
      </c>
    </row>
    <row r="171" customFormat="false" hidden="false" outlineLevel="0" collapsed="false">
      <c r="A171" s="18" t="inlineStr">
        <is>
          <t xml:space="preserve">1.1.1.1.1.2.1</t>
        </is>
      </c>
      <c r="B171" s="18" t="inlineStr">
        <is>
          <t xml:space="preserve"/>
        </is>
      </c>
      <c r="C171" s="18" t="inlineStr">
        <is>
          <t xml:space="preserve">Пуско-наладочные работы СКБ (СОШ, ДОУ) ЭОМ (от полного СМР, кроме раздела ВРУ)</t>
        </is>
      </c>
      <c r="D171" s="7" t="inlineStr">
        <is>
          <t xml:space="preserve">Относится к школам, детским садам 5%.
База для расчета ПНР без раздела ВРУ.</t>
        </is>
      </c>
      <c r="E171" s="7" t="inlineStr">
        <is>
          <t xml:space="preserve"/>
        </is>
      </c>
      <c r="F171" s="7" t="inlineStr">
        <is>
          <t xml:space="preserve">комплекс</t>
        </is>
      </c>
      <c r="G171" s="7" t="inlineStr">
        <is>
          <t xml:space="preserve">1</t>
        </is>
      </c>
      <c r="H171" s="8" t="n">
        <v>1</v>
      </c>
      <c r="I171" s="19" t="n" hidden="false">
        <v/>
      </c>
      <c r="J171" s="20" t="n" hidden="false">
        <v>564281.5</v>
      </c>
      <c r="K171" s="19" t="n" hidden="false">
        <f>I171+J171</f>
        <v>564281.5</v>
      </c>
      <c r="L171" s="19" t="n" hidden="false">
        <v/>
      </c>
      <c r="M171" s="19" t="n" hidden="false">
        <f>ROUND(H171*J171,2)</f>
        <v>564281.5</v>
      </c>
      <c r="N171" s="19" t="n" hidden="false">
        <f>L171+M171</f>
        <v>564281.5</v>
      </c>
    </row>
    <row r="172" customFormat="false" hidden="false" outlineLevel="0" collapsed="false">
      <c r="A172" s="18" t="inlineStr">
        <is>
          <t xml:space="preserve">1.1.1.1.1.2.2</t>
        </is>
      </c>
      <c r="B172" s="18" t="inlineStr">
        <is>
          <t xml:space="preserve"/>
        </is>
      </c>
      <c r="C172" s="18" t="inlineStr">
        <is>
          <t xml:space="preserve">Сдача систем в эксплуатирующую организацию СКБ (СОШ, ДОУ)</t>
        </is>
      </c>
      <c r="D17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E172" s="7" t="inlineStr">
        <is>
          <t xml:space="preserve"/>
        </is>
      </c>
      <c r="F172" s="7" t="inlineStr">
        <is>
          <t xml:space="preserve">комплекс</t>
        </is>
      </c>
      <c r="G172" s="7" t="inlineStr">
        <is>
          <t xml:space="preserve">1</t>
        </is>
      </c>
      <c r="H172" s="8" t="n">
        <v>1</v>
      </c>
      <c r="I172" s="19" t="n" hidden="false">
        <v/>
      </c>
      <c r="J172" s="20" t="n" hidden="false">
        <v>1128563</v>
      </c>
      <c r="K172" s="19" t="n" hidden="false">
        <f>I172+J172</f>
        <v>1128563</v>
      </c>
      <c r="L172" s="19" t="n" hidden="false">
        <v/>
      </c>
      <c r="M172" s="19" t="n" hidden="false">
        <f>ROUND(H172*J172,2)</f>
        <v>1128563</v>
      </c>
      <c r="N172" s="19" t="n" hidden="false">
        <f>L172+M172</f>
        <v>1128563</v>
      </c>
    </row>
    <row r="173" customFormat="false" hidden="false" outlineLevel="0" collapsed="false">
      <c r="A173" s="24" t="inlineStr">
        <is>
          <t xml:space="preserve"/>
        </is>
      </c>
      <c r="B173" s="24" t="inlineStr">
        <is>
          <t xml:space="preserve"/>
        </is>
      </c>
      <c r="C173" s="24" t="inlineStr">
        <is>
          <t xml:space="preserve">ВСЕГО затрат на выполнение полного комплекса работ</t>
        </is>
      </c>
      <c r="D173" s="25" t="inlineStr">
        <is>
          <t xml:space="preserve"/>
        </is>
      </c>
      <c r="E173" s="25" t="inlineStr">
        <is>
          <t xml:space="preserve"/>
        </is>
      </c>
      <c r="F173" s="25" t="inlineStr">
        <is>
          <t xml:space="preserve"/>
        </is>
      </c>
      <c r="G173" s="25" t="inlineStr">
        <is>
          <t xml:space="preserve"/>
        </is>
      </c>
      <c r="H173" s="26" t="n">
        <v/>
      </c>
      <c r="I173" s="27" t="n" hidden="false">
        <v/>
      </c>
      <c r="J173" s="27" t="n" hidden="false">
        <v/>
      </c>
      <c r="K173" s="27" t="n" hidden="false">
        <v/>
      </c>
      <c r="L173" s="27" t="n" hidden="false">
        <f>L13</f>
        <v>10138405.26</v>
      </c>
      <c r="M173" s="27" t="n" hidden="false">
        <f>M13</f>
        <v>12978474.5</v>
      </c>
      <c r="N173" s="27" t="n" hidden="false">
        <f>N13</f>
        <v>23116879.76</v>
      </c>
    </row>
    <row r="174" customFormat="false" hidden="false" customHeight="1" outlineLevel="0" collapsed="false" ht="26" height="26">
      <c r="A174" s="3" t="inlineStr">
        <is>
          <t xml:space="preserve">Блок 2</t>
        </is>
      </c>
    </row>
    <row r="175" customFormat="false" hidden="false" customHeight="1" outlineLevel="0" collapsed="false" ht="54" height="54">
      <c r="A175" s="37" t="inlineStr">
        <is>
          <t xml:space="preserve">по адресу: ул. Люблинская, корпус 34</t>
        </is>
      </c>
    </row>
    <row r="176" customFormat="false" hidden="false" customHeight="1" outlineLevel="0" collapsed="false" ht="24" height="24">
      <c r="A176" s="38"/>
      <c r="B176" s="39" t="inlineStr">
        <is>
          <t xml:space="preserve">-заполняемые ячейки!</t>
        </is>
      </c>
      <c r="C176" s="39"/>
    </row>
    <row r="177" customFormat="false" hidden="false" customHeight="1" outlineLevel="0" collapsed="false" ht="30" height="30">
      <c r="A177" s="6" t="inlineStr">
        <is>
          <t xml:space="preserve">№ п/п</t>
        </is>
      </c>
      <c r="B177" s="6" t="inlineStr">
        <is>
          <t xml:space="preserve">Код узла ИСР</t>
        </is>
      </c>
      <c r="C177" s="6" t="inlineStr">
        <is>
          <t xml:space="preserve">Наименование</t>
        </is>
      </c>
      <c r="D177" s="6" t="inlineStr">
        <is>
          <t xml:space="preserve">Комментарий для подрядчика</t>
        </is>
      </c>
      <c r="E177" s="6" t="inlineStr">
        <is>
          <t xml:space="preserve">Комментарий по ИСР</t>
        </is>
      </c>
      <c r="F177" s="6" t="inlineStr">
        <is>
          <t xml:space="preserve">Ед. изм.</t>
        </is>
      </c>
      <c r="G177" s="6" t="inlineStr">
        <is>
          <t xml:space="preserve">Коэф. расхода</t>
        </is>
      </c>
      <c r="H177" s="6" t="inlineStr">
        <is>
          <t xml:space="preserve">Кол-во</t>
        </is>
      </c>
      <c r="I177" s="6" t="inlineStr">
        <is>
          <t xml:space="preserve">Цена за единицу, руб. (в т.ч. НДС 20%)</t>
        </is>
      </c>
      <c r="J177" s="6"/>
      <c r="K177" s="6"/>
      <c r="L177" s="6" t="inlineStr">
        <is>
          <t xml:space="preserve">Общая стоимость, руб. (в т.ч. НДС 20%)</t>
        </is>
      </c>
      <c r="M177" s="6"/>
      <c r="N177" s="6"/>
    </row>
    <row r="178" customFormat="false" hidden="false" customHeight="1" outlineLevel="0" collapsed="false" ht="40" height="40">
      <c r="A178" s="6" t="inlineStr">
        <is>
          <t xml:space="preserve">Итого</t>
        </is>
      </c>
      <c r="B178" s="6" t="inlineStr">
        <is>
          <t xml:space="preserve">Итого</t>
        </is>
      </c>
      <c r="C178" s="6" t="inlineStr">
        <is>
          <t xml:space="preserve">Итого</t>
        </is>
      </c>
      <c r="D178" s="6" t="inlineStr">
        <is>
          <t xml:space="preserve">Итого</t>
        </is>
      </c>
      <c r="E178" s="6" t="inlineStr">
        <is>
          <t xml:space="preserve">Итого</t>
        </is>
      </c>
      <c r="F178" s="6" t="inlineStr">
        <is>
          <t xml:space="preserve">Итого</t>
        </is>
      </c>
      <c r="G178" s="6" t="inlineStr">
        <is>
          <t xml:space="preserve">Итого</t>
        </is>
      </c>
      <c r="H178" s="6"/>
      <c r="I178" s="7" t="inlineStr">
        <is>
          <t xml:space="preserve">Материалы</t>
        </is>
      </c>
      <c r="J178" s="7" t="inlineStr">
        <is>
          <t xml:space="preserve">СМР</t>
        </is>
      </c>
      <c r="K178" s="7" t="inlineStr">
        <is>
          <t xml:space="preserve">Итого</t>
        </is>
      </c>
      <c r="L178" s="7" t="inlineStr">
        <is>
          <t xml:space="preserve">Материалы</t>
        </is>
      </c>
      <c r="M178" s="7" t="inlineStr">
        <is>
          <t xml:space="preserve">СМР</t>
        </is>
      </c>
      <c r="N178" s="7" t="inlineStr">
        <is>
          <t xml:space="preserve">Итого</t>
        </is>
      </c>
    </row>
    <row r="179" customFormat="false" hidden="false" outlineLevel="0" collapsed="false">
      <c r="A179" s="8" t="n">
        <v>1</v>
      </c>
      <c r="B179" s="8" t="n">
        <v>2</v>
      </c>
      <c r="C179" s="8" t="n">
        <v>3</v>
      </c>
      <c r="D179" s="8" t="n">
        <v>4</v>
      </c>
      <c r="E179" s="8" t="n">
        <v>5</v>
      </c>
      <c r="F179" s="8" t="n">
        <v>6</v>
      </c>
      <c r="G179" s="8" t="n">
        <v>7</v>
      </c>
      <c r="H179" s="8" t="n">
        <v>8</v>
      </c>
      <c r="I179" s="8" t="n">
        <v>9</v>
      </c>
      <c r="J179" s="8" t="n">
        <v>10</v>
      </c>
      <c r="K179" s="8" t="n">
        <v>11</v>
      </c>
      <c r="L179" s="8" t="n">
        <v>12</v>
      </c>
      <c r="M179" s="8" t="n">
        <v>13</v>
      </c>
      <c r="N179" s="8" t="n">
        <v>14</v>
      </c>
    </row>
    <row r="180" customFormat="false" hidden="false" outlineLevel="0" collapsed="false">
      <c r="A180" s="9" t="inlineStr">
        <is>
          <t xml:space="preserve">1</t>
        </is>
      </c>
      <c r="B180" s="9" t="inlineStr">
        <is>
          <t xml:space="preserve"/>
        </is>
      </c>
      <c r="C180" s="9" t="inlineStr">
        <is>
          <t xml:space="preserve">Объект ИДП без распределения на секции</t>
        </is>
      </c>
      <c r="D180" s="10" t="inlineStr">
        <is>
          <t xml:space="preserve"/>
        </is>
      </c>
      <c r="E180" s="10" t="inlineStr">
        <is>
          <t xml:space="preserve"/>
        </is>
      </c>
      <c r="F180" s="10" t="inlineStr">
        <is>
          <t xml:space="preserve"/>
        </is>
      </c>
      <c r="G180" s="10" t="inlineStr">
        <is>
          <t xml:space="preserve"/>
        </is>
      </c>
      <c r="H180" s="11" t="n">
        <v/>
      </c>
      <c r="I180" s="12" t="n" hidden="false">
        <v/>
      </c>
      <c r="J180" s="12" t="n" hidden="false">
        <v/>
      </c>
      <c r="K180" s="12" t="n" hidden="false">
        <v/>
      </c>
      <c r="L180" s="12" t="n" hidden="false">
        <f>L181</f>
        <v>21813242.39</v>
      </c>
      <c r="M180" s="12" t="n" hidden="false">
        <f>M181</f>
        <v>22936410</v>
      </c>
      <c r="N180" s="12" t="n" hidden="false">
        <f>N181</f>
        <v>44749652.39</v>
      </c>
    </row>
    <row r="181" customFormat="false" hidden="false" outlineLevel="0" collapsed="false">
      <c r="A181" s="14" t="inlineStr">
        <is>
          <t xml:space="preserve">1.1</t>
        </is>
      </c>
      <c r="B181" s="14" t="inlineStr">
        <is>
          <t xml:space="preserve">6</t>
        </is>
      </c>
      <c r="C181" s="14" t="inlineStr">
        <is>
          <t xml:space="preserve">Затраты на строительство</t>
        </is>
      </c>
      <c r="D181" s="6" t="inlineStr">
        <is>
          <t xml:space="preserve"/>
        </is>
      </c>
      <c r="E181" s="6" t="inlineStr">
        <is>
          <t xml:space="preserve"/>
        </is>
      </c>
      <c r="F181" s="6" t="inlineStr">
        <is>
          <t xml:space="preserve"/>
        </is>
      </c>
      <c r="G181" s="6" t="inlineStr">
        <is>
          <t xml:space="preserve"/>
        </is>
      </c>
      <c r="H181" s="15" t="n">
        <v/>
      </c>
      <c r="I181" s="16" t="n" hidden="false">
        <v/>
      </c>
      <c r="J181" s="16" t="n" hidden="false">
        <v/>
      </c>
      <c r="K181" s="16" t="n" hidden="false">
        <v/>
      </c>
      <c r="L181" s="16" t="n" hidden="false">
        <f>L182</f>
        <v>21813242.39</v>
      </c>
      <c r="M181" s="16" t="n" hidden="false">
        <f>M182</f>
        <v>22936410</v>
      </c>
      <c r="N181" s="16" t="n" hidden="false">
        <f>N182</f>
        <v>44749652.39</v>
      </c>
    </row>
    <row r="182" customFormat="false" hidden="false" outlineLevel="0" collapsed="false">
      <c r="A182" s="14" t="inlineStr">
        <is>
          <t xml:space="preserve">1.1.1</t>
        </is>
      </c>
      <c r="B182" s="14" t="inlineStr">
        <is>
          <t xml:space="preserve"/>
        </is>
      </c>
      <c r="C182" s="14" t="inlineStr">
        <is>
          <t xml:space="preserve">СМР корпуса без отделки</t>
        </is>
      </c>
      <c r="D182" s="6" t="inlineStr">
        <is>
          <t xml:space="preserve"/>
        </is>
      </c>
      <c r="E182" s="6" t="inlineStr">
        <is>
          <t xml:space="preserve"/>
        </is>
      </c>
      <c r="F182" s="6" t="inlineStr">
        <is>
          <t xml:space="preserve"/>
        </is>
      </c>
      <c r="G182" s="6" t="inlineStr">
        <is>
          <t xml:space="preserve"/>
        </is>
      </c>
      <c r="H182" s="15" t="n">
        <v/>
      </c>
      <c r="I182" s="16" t="n" hidden="false">
        <v/>
      </c>
      <c r="J182" s="16" t="n" hidden="false">
        <v/>
      </c>
      <c r="K182" s="16" t="n" hidden="false">
        <v/>
      </c>
      <c r="L182" s="16" t="n" hidden="false">
        <f>L183+L188</f>
        <v>21813242.39</v>
      </c>
      <c r="M182" s="16" t="n" hidden="false">
        <f>M183+M188</f>
        <v>22936410</v>
      </c>
      <c r="N182" s="16" t="n" hidden="false">
        <f>N183+N188</f>
        <v>44749652.39</v>
      </c>
    </row>
    <row r="183" customFormat="false" hidden="false" outlineLevel="0" collapsed="false">
      <c r="A183" s="14" t="inlineStr">
        <is>
          <t xml:space="preserve">1.1.1.1</t>
        </is>
      </c>
      <c r="B183" s="14" t="inlineStr">
        <is>
          <t xml:space="preserve"/>
        </is>
      </c>
      <c r="C183" s="14" t="inlineStr">
        <is>
          <t xml:space="preserve">СМР надземной части корпуса (без отделки)</t>
        </is>
      </c>
      <c r="D183" s="6" t="inlineStr">
        <is>
          <t xml:space="preserve"/>
        </is>
      </c>
      <c r="E183" s="6" t="inlineStr">
        <is>
          <t xml:space="preserve"/>
        </is>
      </c>
      <c r="F183" s="6" t="inlineStr">
        <is>
          <t xml:space="preserve"/>
        </is>
      </c>
      <c r="G183" s="6" t="inlineStr">
        <is>
          <t xml:space="preserve"/>
        </is>
      </c>
      <c r="H183" s="15" t="n">
        <v/>
      </c>
      <c r="I183" s="16" t="n" hidden="false">
        <v/>
      </c>
      <c r="J183" s="16" t="n" hidden="false">
        <v/>
      </c>
      <c r="K183" s="16" t="n" hidden="false">
        <v/>
      </c>
      <c r="L183" s="16" t="n" hidden="false">
        <f>L184</f>
        <v>127500</v>
      </c>
      <c r="M183" s="16" t="n" hidden="false">
        <f>M184</f>
        <v>15000</v>
      </c>
      <c r="N183" s="16" t="n" hidden="false">
        <f>N184</f>
        <v>142500</v>
      </c>
    </row>
    <row r="184" customFormat="false" hidden="false" outlineLevel="0" collapsed="false">
      <c r="A184" s="14" t="inlineStr">
        <is>
          <t xml:space="preserve">1.1.1.1.1</t>
        </is>
      </c>
      <c r="B184" s="14" t="inlineStr">
        <is>
          <t xml:space="preserve"/>
        </is>
      </c>
      <c r="C184" s="14" t="inlineStr">
        <is>
          <t xml:space="preserve">Кровля</t>
        </is>
      </c>
      <c r="D184" s="6" t="inlineStr">
        <is>
          <t xml:space="preserve"/>
        </is>
      </c>
      <c r="E184" s="6" t="inlineStr">
        <is>
          <t xml:space="preserve"/>
        </is>
      </c>
      <c r="F184" s="6" t="inlineStr">
        <is>
          <t xml:space="preserve"/>
        </is>
      </c>
      <c r="G184" s="6" t="inlineStr">
        <is>
          <t xml:space="preserve"/>
        </is>
      </c>
      <c r="H184" s="15" t="n">
        <v/>
      </c>
      <c r="I184" s="16" t="n" hidden="false">
        <v/>
      </c>
      <c r="J184" s="16" t="n" hidden="false">
        <v/>
      </c>
      <c r="K184" s="16" t="n" hidden="false">
        <v/>
      </c>
      <c r="L184" s="16" t="n" hidden="false">
        <f>L185</f>
        <v>127500</v>
      </c>
      <c r="M184" s="16" t="n" hidden="false">
        <f>M185</f>
        <v>15000</v>
      </c>
      <c r="N184" s="16" t="n" hidden="false">
        <f>N185</f>
        <v>142500</v>
      </c>
    </row>
    <row r="185" customFormat="false" hidden="false" outlineLevel="0" collapsed="false">
      <c r="A185" s="14" t="inlineStr">
        <is>
          <t xml:space="preserve">1.1.1.1.1.1</t>
        </is>
      </c>
      <c r="B185" s="14" t="inlineStr">
        <is>
          <t xml:space="preserve"/>
        </is>
      </c>
      <c r="C185" s="14" t="inlineStr">
        <is>
          <t xml:space="preserve">Прочие работы</t>
        </is>
      </c>
      <c r="D185" s="6" t="inlineStr">
        <is>
          <t xml:space="preserve"/>
        </is>
      </c>
      <c r="E185" s="6" t="inlineStr">
        <is>
          <t xml:space="preserve"/>
        </is>
      </c>
      <c r="F185" s="6" t="inlineStr">
        <is>
          <t xml:space="preserve"/>
        </is>
      </c>
      <c r="G185" s="6" t="inlineStr">
        <is>
          <t xml:space="preserve"/>
        </is>
      </c>
      <c r="H185" s="15" t="n">
        <v/>
      </c>
      <c r="I185" s="16" t="n" hidden="false">
        <v/>
      </c>
      <c r="J185" s="16" t="n" hidden="false">
        <v/>
      </c>
      <c r="K185" s="16" t="n" hidden="false">
        <v/>
      </c>
      <c r="L185" s="16" t="n" hidden="false">
        <f>L186</f>
        <v>127500</v>
      </c>
      <c r="M185" s="16" t="n" hidden="false">
        <f>M186</f>
        <v>15000</v>
      </c>
      <c r="N185" s="16" t="n" hidden="false">
        <f>N186</f>
        <v>142500</v>
      </c>
    </row>
    <row r="186" customFormat="false" hidden="false" outlineLevel="0" collapsed="false">
      <c r="A186" s="18" t="inlineStr">
        <is>
          <t xml:space="preserve">1.1.1.1.1.1.1</t>
        </is>
      </c>
      <c r="B186" s="18" t="inlineStr">
        <is>
          <t xml:space="preserve"/>
        </is>
      </c>
      <c r="C186" s="18" t="inlineStr">
        <is>
          <t xml:space="preserve">Установка гильз для протяжки кабеля</t>
        </is>
      </c>
      <c r="D186" s="7" t="inlineStr">
        <is>
          <t xml:space="preserve"/>
        </is>
      </c>
      <c r="E186" s="7" t="inlineStr">
        <is>
          <t xml:space="preserve"/>
        </is>
      </c>
      <c r="F186" s="7" t="inlineStr">
        <is>
          <t xml:space="preserve">ШТ</t>
        </is>
      </c>
      <c r="G186" s="7" t="inlineStr">
        <is>
          <t xml:space="preserve">1</t>
        </is>
      </c>
      <c r="H186" s="8" t="n">
        <v>15</v>
      </c>
      <c r="I186" s="19" t="n" hidden="false">
        <f>ROUND((L187)/H186,2)</f>
        <v>8500</v>
      </c>
      <c r="J186" s="20" t="n" hidden="false">
        <v>1000</v>
      </c>
      <c r="K186" s="19" t="n" hidden="false">
        <f>I186+J186</f>
        <v>9500</v>
      </c>
      <c r="L186" s="19" t="n" hidden="false">
        <f>ROUND(H186*I186,2)</f>
        <v>127500</v>
      </c>
      <c r="M186" s="19" t="n" hidden="false">
        <f>ROUND(H186*J186,2)</f>
        <v>15000</v>
      </c>
      <c r="N186" s="19" t="n" hidden="false">
        <f>L186+M186</f>
        <v>142500</v>
      </c>
    </row>
    <row r="187" customFormat="false" hidden="false" outlineLevel="0" collapsed="false">
      <c r="A187" s="18" t="inlineStr">
        <is>
          <t xml:space="preserve">1.1.1.1.1.1.1.1</t>
        </is>
      </c>
      <c r="B187" s="18" t="inlineStr">
        <is>
          <t xml:space="preserve"/>
        </is>
      </c>
      <c r="C187" s="22" t="inlineStr">
        <is>
          <t xml:space="preserve">Проходка металлическая / ПГ1 50-1500</t>
        </is>
      </c>
      <c r="D187" s="7" t="inlineStr">
        <is>
          <t xml:space="preserve">Выход кабельных линий на кровлю</t>
        </is>
      </c>
      <c r="E187" s="7" t="inlineStr">
        <is>
          <t xml:space="preserve"/>
        </is>
      </c>
      <c r="F187" s="7" t="inlineStr">
        <is>
          <t xml:space="preserve">ШТ</t>
        </is>
      </c>
      <c r="G187" s="7" t="inlineStr">
        <is>
          <t xml:space="preserve">1</t>
        </is>
      </c>
      <c r="H187" s="8" t="n">
        <v>15</v>
      </c>
      <c r="I187" s="20" t="n" hidden="false">
        <v>8500</v>
      </c>
      <c r="J187" s="19" t="n" hidden="false">
        <v/>
      </c>
      <c r="K187" s="19" t="n" hidden="false">
        <f>I187+J187</f>
        <v>8500</v>
      </c>
      <c r="L187" s="19" t="n" hidden="false">
        <f>ROUND(H187*I187,2)</f>
        <v>127500</v>
      </c>
      <c r="M187" s="19" t="n" hidden="false">
        <v/>
      </c>
      <c r="N187" s="19" t="n" hidden="false">
        <f>L187+M187</f>
        <v>127500</v>
      </c>
    </row>
    <row r="188" customFormat="false" hidden="false" outlineLevel="0" collapsed="false">
      <c r="A188" s="14" t="inlineStr">
        <is>
          <t xml:space="preserve">1.1.1.2</t>
        </is>
      </c>
      <c r="B188" s="14" t="inlineStr">
        <is>
          <t xml:space="preserve"/>
        </is>
      </c>
      <c r="C188" s="14" t="inlineStr">
        <is>
          <t xml:space="preserve">Инженерные системы</t>
        </is>
      </c>
      <c r="D188" s="6" t="inlineStr">
        <is>
          <t xml:space="preserve"/>
        </is>
      </c>
      <c r="E188" s="6" t="inlineStr">
        <is>
          <t xml:space="preserve"/>
        </is>
      </c>
      <c r="F188" s="6" t="inlineStr">
        <is>
          <t xml:space="preserve"/>
        </is>
      </c>
      <c r="G188" s="6" t="inlineStr">
        <is>
          <t xml:space="preserve"/>
        </is>
      </c>
      <c r="H188" s="15" t="n">
        <v/>
      </c>
      <c r="I188" s="16" t="n" hidden="false">
        <v/>
      </c>
      <c r="J188" s="16" t="n" hidden="false">
        <v/>
      </c>
      <c r="K188" s="16" t="n" hidden="false">
        <v/>
      </c>
      <c r="L188" s="16" t="n" hidden="false">
        <f>L189</f>
        <v>21685742.39</v>
      </c>
      <c r="M188" s="16" t="n" hidden="false">
        <f>M189</f>
        <v>22921410</v>
      </c>
      <c r="N188" s="16" t="n" hidden="false">
        <f>N189</f>
        <v>44607152.39</v>
      </c>
    </row>
    <row r="189" customFormat="false" hidden="false" outlineLevel="0" collapsed="false">
      <c r="A189" s="14" t="inlineStr">
        <is>
          <t xml:space="preserve">1.1.1.2.1</t>
        </is>
      </c>
      <c r="B189" s="14" t="inlineStr">
        <is>
          <t xml:space="preserve"/>
        </is>
      </c>
      <c r="C189" s="14" t="inlineStr">
        <is>
          <t xml:space="preserve">Электроснабжение</t>
        </is>
      </c>
      <c r="D189" s="6" t="inlineStr">
        <is>
          <t xml:space="preserve"/>
        </is>
      </c>
      <c r="E189" s="6" t="inlineStr">
        <is>
          <t xml:space="preserve"/>
        </is>
      </c>
      <c r="F189" s="6" t="inlineStr">
        <is>
          <t xml:space="preserve"/>
        </is>
      </c>
      <c r="G189" s="6" t="inlineStr">
        <is>
          <t xml:space="preserve"/>
        </is>
      </c>
      <c r="H189" s="15" t="n">
        <v/>
      </c>
      <c r="I189" s="16" t="n" hidden="false">
        <v/>
      </c>
      <c r="J189" s="16" t="n" hidden="false">
        <v/>
      </c>
      <c r="K189" s="16" t="n" hidden="false">
        <v/>
      </c>
      <c r="L189" s="16" t="n" hidden="false">
        <f>L190+L355</f>
        <v>21685742.39</v>
      </c>
      <c r="M189" s="16" t="n" hidden="false">
        <f>M190+M355</f>
        <v>22921410</v>
      </c>
      <c r="N189" s="16" t="n" hidden="false">
        <f>N190+N355</f>
        <v>44607152.39</v>
      </c>
    </row>
    <row r="190" customFormat="false" hidden="false" outlineLevel="0" collapsed="false">
      <c r="A190" s="14" t="inlineStr">
        <is>
          <t xml:space="preserve">1.1.1.2.1.1</t>
        </is>
      </c>
      <c r="B190" s="14" t="inlineStr">
        <is>
          <t xml:space="preserve"/>
        </is>
      </c>
      <c r="C190" s="14" t="inlineStr">
        <is>
          <t xml:space="preserve">Электромонтажные работы в нежилой части</t>
        </is>
      </c>
      <c r="D190" s="6" t="inlineStr">
        <is>
          <t xml:space="preserve"/>
        </is>
      </c>
      <c r="E190" s="6" t="inlineStr">
        <is>
          <t xml:space="preserve"/>
        </is>
      </c>
      <c r="F190" s="6" t="inlineStr">
        <is>
          <t xml:space="preserve"/>
        </is>
      </c>
      <c r="G190" s="6" t="inlineStr">
        <is>
          <t xml:space="preserve"/>
        </is>
      </c>
      <c r="H190" s="15" t="n">
        <v/>
      </c>
      <c r="I190" s="16" t="n" hidden="false">
        <v/>
      </c>
      <c r="J190" s="16" t="n" hidden="false">
        <v/>
      </c>
      <c r="K190" s="16" t="n" hidden="false">
        <v/>
      </c>
      <c r="L190" s="16" t="n" hidden="false">
        <f>L191+L209+L244+L310+L332+L351</f>
        <v>21685742.39</v>
      </c>
      <c r="M190" s="16" t="n" hidden="false">
        <f>M191+M209+M244+M310+M332+M351</f>
        <v>19921410</v>
      </c>
      <c r="N190" s="16" t="n" hidden="false">
        <f>N191+N209+N244+N310+N332+N351</f>
        <v>41607152.39</v>
      </c>
    </row>
    <row r="191" customFormat="false" hidden="false" outlineLevel="0" collapsed="false">
      <c r="A191" s="14" t="inlineStr">
        <is>
          <t xml:space="preserve">1.1.1.2.1.1.1</t>
        </is>
      </c>
      <c r="B191" s="14" t="inlineStr">
        <is>
          <t xml:space="preserve"/>
        </is>
      </c>
      <c r="C191" s="14" t="inlineStr">
        <is>
          <t xml:space="preserve">Монтаж ВРУ</t>
        </is>
      </c>
      <c r="D191" s="6" t="inlineStr">
        <is>
          <t xml:space="preserve"/>
        </is>
      </c>
      <c r="E191" s="6" t="inlineStr">
        <is>
          <t xml:space="preserve"/>
        </is>
      </c>
      <c r="F191" s="6" t="inlineStr">
        <is>
          <t xml:space="preserve"/>
        </is>
      </c>
      <c r="G191" s="6" t="inlineStr">
        <is>
          <t xml:space="preserve"/>
        </is>
      </c>
      <c r="H191" s="15" t="n">
        <v/>
      </c>
      <c r="I191" s="16" t="n" hidden="false">
        <v/>
      </c>
      <c r="J191" s="16" t="n" hidden="false">
        <v/>
      </c>
      <c r="K191" s="16" t="n" hidden="false">
        <v/>
      </c>
      <c r="L191" s="16" t="n" hidden="false">
        <f>L192+L195+L197+L208</f>
        <v>71061.96</v>
      </c>
      <c r="M191" s="16" t="n" hidden="false">
        <f>M192+M195+M197+M208</f>
        <v>1127500</v>
      </c>
      <c r="N191" s="16" t="n" hidden="false">
        <f>N192+N195+N197+N208</f>
        <v>1198561.96</v>
      </c>
    </row>
    <row r="192" customFormat="false" hidden="false" outlineLevel="0" collapsed="false">
      <c r="A192" s="18" t="inlineStr">
        <is>
          <t xml:space="preserve">1.1.1.2.1.1.1.1</t>
        </is>
      </c>
      <c r="B192" s="18" t="inlineStr">
        <is>
          <t xml:space="preserve"/>
        </is>
      </c>
      <c r="C192" s="18" t="inlineStr">
        <is>
          <t xml:space="preserve">Установка и коммутация щитов ВРУ / 7 панелей</t>
        </is>
      </c>
      <c r="D192" s="7" t="inlineStr">
        <is>
          <t xml:space="preserve"/>
        </is>
      </c>
      <c r="E192" s="7" t="inlineStr">
        <is>
          <t xml:space="preserve">Выгружается из БО по объектам BIM-КЦ</t>
        </is>
      </c>
      <c r="F192" s="7" t="inlineStr">
        <is>
          <t xml:space="preserve">ШТ</t>
        </is>
      </c>
      <c r="G192" s="7" t="inlineStr">
        <is>
          <t xml:space="preserve">1</t>
        </is>
      </c>
      <c r="H192" s="8" t="n">
        <v>1</v>
      </c>
      <c r="I192" s="19" t="n" hidden="false">
        <f>ROUND((L193+L194)/H192,2)</f>
        <v>20001</v>
      </c>
      <c r="J192" s="20" t="n" hidden="false">
        <v>600000</v>
      </c>
      <c r="K192" s="19" t="n" hidden="false">
        <f>I192+J192</f>
        <v>620001</v>
      </c>
      <c r="L192" s="19" t="n" hidden="false">
        <f>ROUND(H192*I192,2)</f>
        <v>20001</v>
      </c>
      <c r="M192" s="19" t="n" hidden="false">
        <f>ROUND(H192*J192,2)</f>
        <v>600000</v>
      </c>
      <c r="N192" s="19" t="n" hidden="false">
        <f>L192+M192</f>
        <v>620001</v>
      </c>
    </row>
    <row r="193" customFormat="false" hidden="false" outlineLevel="0" collapsed="false">
      <c r="A193" s="18" t="inlineStr">
        <is>
          <t xml:space="preserve">1.1.1.2.1.1.1.1.1</t>
        </is>
      </c>
      <c r="B193" s="18" t="inlineStr">
        <is>
          <t xml:space="preserve"/>
        </is>
      </c>
      <c r="C193" s="22" t="inlineStr">
        <is>
          <t xml:space="preserve">Комплект наконечников и бирок для монтажа ВРУ_ / 7 панелей</t>
        </is>
      </c>
      <c r="D193" s="7" t="inlineStr">
        <is>
          <t xml:space="preserve"/>
        </is>
      </c>
      <c r="E193" s="7" t="inlineStr">
        <is>
          <t xml:space="preserve"/>
        </is>
      </c>
      <c r="F193" s="7" t="inlineStr">
        <is>
          <t xml:space="preserve">КОМПЛ</t>
        </is>
      </c>
      <c r="G193" s="7" t="inlineStr">
        <is>
          <t xml:space="preserve">1</t>
        </is>
      </c>
      <c r="H193" s="8" t="n">
        <v>1</v>
      </c>
      <c r="I193" s="20" t="n" hidden="false">
        <v>20000</v>
      </c>
      <c r="J193" s="19" t="n" hidden="false">
        <v/>
      </c>
      <c r="K193" s="19" t="n" hidden="false">
        <f>I193+J193</f>
        <v>20000</v>
      </c>
      <c r="L193" s="19" t="n" hidden="false">
        <f>ROUND(H193*I193,2)</f>
        <v>20000</v>
      </c>
      <c r="M193" s="19" t="n" hidden="false">
        <v/>
      </c>
      <c r="N193" s="19" t="n" hidden="false">
        <f>L193+M193</f>
        <v>20000</v>
      </c>
    </row>
    <row r="194" customFormat="false" hidden="false" outlineLevel="0" collapsed="false">
      <c r="A194" s="18" t="inlineStr">
        <is>
          <t xml:space="preserve">1.1.1.2.1.1.1.1.2</t>
        </is>
      </c>
      <c r="B194" s="18" t="inlineStr">
        <is>
          <t xml:space="preserve"/>
        </is>
      </c>
      <c r="C194" s="22" t="inlineStr">
        <is>
          <t xml:space="preserve">ВРУ (в соответствии со схемой) / МЭЛ_ / 7-панельный (к-т)</t>
        </is>
      </c>
      <c r="D194" s="7" t="inlineStr">
        <is>
          <t xml:space="preserve"/>
        </is>
      </c>
      <c r="E194" s="7" t="inlineStr">
        <is>
          <t xml:space="preserve"/>
        </is>
      </c>
      <c r="F194" s="7" t="inlineStr">
        <is>
          <t xml:space="preserve">ШТ</t>
        </is>
      </c>
      <c r="G194" s="7" t="inlineStr">
        <is>
          <t xml:space="preserve">1</t>
        </is>
      </c>
      <c r="H194" s="8" t="n">
        <v>1</v>
      </c>
      <c r="I194" s="23" t="n" hidden="false">
        <v>1</v>
      </c>
      <c r="J194" s="19" t="n" hidden="false">
        <v/>
      </c>
      <c r="K194" s="19" t="n" hidden="false">
        <f>I194+J194</f>
        <v>1</v>
      </c>
      <c r="L194" s="19" t="n" hidden="false">
        <f>ROUND(H194*I194,2)</f>
        <v>1</v>
      </c>
      <c r="M194" s="19" t="n" hidden="false">
        <v/>
      </c>
      <c r="N194" s="19" t="n" hidden="false">
        <f>L194+M194</f>
        <v>1</v>
      </c>
    </row>
    <row r="195" customFormat="false" hidden="false" outlineLevel="0" collapsed="false">
      <c r="A195" s="18" t="inlineStr">
        <is>
          <t xml:space="preserve">1.1.1.2.1.1.1.2</t>
        </is>
      </c>
      <c r="B195" s="18" t="inlineStr">
        <is>
          <t xml:space="preserve"/>
        </is>
      </c>
      <c r="C195" s="18" t="inlineStr">
        <is>
          <t xml:space="preserve">Комплектация щитов ВРУ</t>
        </is>
      </c>
      <c r="D195" s="7" t="inlineStr">
        <is>
          <t xml:space="preserve"/>
        </is>
      </c>
      <c r="E195" s="7" t="inlineStr">
        <is>
          <t xml:space="preserve"/>
        </is>
      </c>
      <c r="F195" s="7" t="inlineStr">
        <is>
          <t xml:space="preserve">ШТ</t>
        </is>
      </c>
      <c r="G195" s="7" t="inlineStr">
        <is>
          <t xml:space="preserve">1</t>
        </is>
      </c>
      <c r="H195" s="8" t="n">
        <v>7</v>
      </c>
      <c r="I195" s="19" t="n" hidden="false">
        <f>ROUND((L196)/H195,2)</f>
        <v>5000</v>
      </c>
      <c r="J195" s="20" t="n" hidden="false">
        <v>500</v>
      </c>
      <c r="K195" s="19" t="n" hidden="false">
        <f>I195+J195</f>
        <v>5500</v>
      </c>
      <c r="L195" s="19" t="n" hidden="false">
        <f>ROUND(H195*I195,2)</f>
        <v>35000</v>
      </c>
      <c r="M195" s="19" t="n" hidden="false">
        <f>ROUND(H195*J195,2)</f>
        <v>3500</v>
      </c>
      <c r="N195" s="19" t="n" hidden="false">
        <f>L195+M195</f>
        <v>38500</v>
      </c>
    </row>
    <row r="196" customFormat="false" hidden="false" outlineLevel="0" collapsed="false">
      <c r="A196" s="18" t="inlineStr">
        <is>
          <t xml:space="preserve">1.1.1.2.1.1.1.2.1</t>
        </is>
      </c>
      <c r="B196" s="18" t="inlineStr">
        <is>
          <t xml:space="preserve"/>
        </is>
      </c>
      <c r="C196" s="22" t="inlineStr">
        <is>
          <t xml:space="preserve">Автоматическая установка пожаротушения_ / ОСП-2</t>
        </is>
      </c>
      <c r="D196" s="7" t="inlineStr">
        <is>
          <t xml:space="preserve"/>
        </is>
      </c>
      <c r="E196" s="7" t="inlineStr">
        <is>
          <t xml:space="preserve"/>
        </is>
      </c>
      <c r="F196" s="7" t="inlineStr">
        <is>
          <t xml:space="preserve">ШТ</t>
        </is>
      </c>
      <c r="G196" s="7" t="inlineStr">
        <is>
          <t xml:space="preserve">1</t>
        </is>
      </c>
      <c r="H196" s="8" t="n">
        <v>7</v>
      </c>
      <c r="I196" s="20" t="n" hidden="false">
        <v>5000</v>
      </c>
      <c r="J196" s="19" t="n" hidden="false">
        <v/>
      </c>
      <c r="K196" s="19" t="n" hidden="false">
        <f>I196+J196</f>
        <v>5000</v>
      </c>
      <c r="L196" s="19" t="n" hidden="false">
        <f>ROUND(H196*I196,2)</f>
        <v>35000</v>
      </c>
      <c r="M196" s="19" t="n" hidden="false">
        <v/>
      </c>
      <c r="N196" s="19" t="n" hidden="false">
        <f>L196+M196</f>
        <v>35000</v>
      </c>
    </row>
    <row r="197" customFormat="false" hidden="false" outlineLevel="0" collapsed="false">
      <c r="A197" s="18" t="inlineStr">
        <is>
          <t xml:space="preserve">1.1.1.2.1.1.1.3</t>
        </is>
      </c>
      <c r="B197" s="18" t="inlineStr">
        <is>
          <t xml:space="preserve"/>
        </is>
      </c>
      <c r="C197" s="18" t="inlineStr">
        <is>
          <t xml:space="preserve">Средства защиты</t>
        </is>
      </c>
      <c r="D197" s="7" t="inlineStr">
        <is>
          <t xml:space="preserve"/>
        </is>
      </c>
      <c r="E197" s="7" t="inlineStr">
        <is>
          <t xml:space="preserve"/>
        </is>
      </c>
      <c r="F197" s="7" t="inlineStr">
        <is>
          <t xml:space="preserve">ШТ</t>
        </is>
      </c>
      <c r="G197" s="7" t="inlineStr">
        <is>
          <t xml:space="preserve">1</t>
        </is>
      </c>
      <c r="H197" s="8" t="n">
        <v>16</v>
      </c>
      <c r="I197" s="19" t="n" hidden="false">
        <f>ROUND((L198+L199+L200+L201+L202+L203+L204+L205+L206+L207)/H197,2)</f>
        <v>1003.81</v>
      </c>
      <c r="J197" s="20" t="n" hidden="false">
        <v>1500</v>
      </c>
      <c r="K197" s="19" t="n" hidden="false">
        <f>I197+J197</f>
        <v>2503.81</v>
      </c>
      <c r="L197" s="19" t="n" hidden="false">
        <f>ROUND(H197*I197,2)</f>
        <v>16060.96</v>
      </c>
      <c r="M197" s="19" t="n" hidden="false">
        <f>ROUND(H197*J197,2)</f>
        <v>24000</v>
      </c>
      <c r="N197" s="19" t="n" hidden="false">
        <f>L197+M197</f>
        <v>40060.96</v>
      </c>
    </row>
    <row r="198" customFormat="false" hidden="false" outlineLevel="0" collapsed="false">
      <c r="A198" s="18" t="inlineStr">
        <is>
          <t xml:space="preserve">1.1.1.2.1.1.1.3.1</t>
        </is>
      </c>
      <c r="B198" s="18" t="inlineStr">
        <is>
          <t xml:space="preserve"/>
        </is>
      </c>
      <c r="C198" s="22" t="inlineStr">
        <is>
          <t xml:space="preserve">Заземления переносные_</t>
        </is>
      </c>
      <c r="D198" s="7" t="inlineStr">
        <is>
          <t xml:space="preserve">ПЗРУ-1</t>
        </is>
      </c>
      <c r="E198" s="7" t="inlineStr">
        <is>
          <t xml:space="preserve"/>
        </is>
      </c>
      <c r="F198" s="7" t="inlineStr">
        <is>
          <t xml:space="preserve">КОМПЛ</t>
        </is>
      </c>
      <c r="G198" s="7" t="inlineStr">
        <is>
          <t xml:space="preserve">1</t>
        </is>
      </c>
      <c r="H198" s="8" t="n">
        <v>1</v>
      </c>
      <c r="I198" s="20" t="n" hidden="false">
        <v>1000</v>
      </c>
      <c r="J198" s="19" t="n" hidden="false">
        <v/>
      </c>
      <c r="K198" s="19" t="n" hidden="false">
        <f>I198+J198</f>
        <v>1000</v>
      </c>
      <c r="L198" s="19" t="n" hidden="false">
        <f>ROUND(H198*I198,2)</f>
        <v>1000</v>
      </c>
      <c r="M198" s="19" t="n" hidden="false">
        <v/>
      </c>
      <c r="N198" s="19" t="n" hidden="false">
        <f>L198+M198</f>
        <v>1000</v>
      </c>
    </row>
    <row r="199" customFormat="false" hidden="false" outlineLevel="0" collapsed="false">
      <c r="A199" s="18" t="inlineStr">
        <is>
          <t xml:space="preserve">1.1.1.2.1.1.1.3.2</t>
        </is>
      </c>
      <c r="B199" s="18" t="inlineStr">
        <is>
          <t xml:space="preserve"/>
        </is>
      </c>
      <c r="C199" s="22" t="inlineStr">
        <is>
          <t xml:space="preserve">Аптечка_</t>
        </is>
      </c>
      <c r="D199" s="7" t="inlineStr">
        <is>
          <t xml:space="preserve"/>
        </is>
      </c>
      <c r="E199" s="7" t="inlineStr">
        <is>
          <t xml:space="preserve"/>
        </is>
      </c>
      <c r="F199" s="7" t="inlineStr">
        <is>
          <t xml:space="preserve">ШТ</t>
        </is>
      </c>
      <c r="G199" s="7" t="inlineStr">
        <is>
          <t xml:space="preserve">1</t>
        </is>
      </c>
      <c r="H199" s="8" t="n">
        <v>1</v>
      </c>
      <c r="I199" s="20" t="n" hidden="false">
        <v>1500</v>
      </c>
      <c r="J199" s="19" t="n" hidden="false">
        <v/>
      </c>
      <c r="K199" s="19" t="n" hidden="false">
        <f>I199+J199</f>
        <v>1500</v>
      </c>
      <c r="L199" s="19" t="n" hidden="false">
        <f>ROUND(H199*I199,2)</f>
        <v>1500</v>
      </c>
      <c r="M199" s="19" t="n" hidden="false">
        <v/>
      </c>
      <c r="N199" s="19" t="n" hidden="false">
        <f>L199+M199</f>
        <v>1500</v>
      </c>
    </row>
    <row r="200" customFormat="false" hidden="false" outlineLevel="0" collapsed="false">
      <c r="A200" s="18" t="inlineStr">
        <is>
          <t xml:space="preserve">1.1.1.2.1.1.1.3.3</t>
        </is>
      </c>
      <c r="B200" s="18" t="inlineStr">
        <is>
          <t xml:space="preserve"/>
        </is>
      </c>
      <c r="C200" s="22" t="inlineStr">
        <is>
          <t xml:space="preserve">Защитные очки</t>
        </is>
      </c>
      <c r="D200" s="7" t="inlineStr">
        <is>
          <t xml:space="preserve"/>
        </is>
      </c>
      <c r="E200" s="7" t="inlineStr">
        <is>
          <t xml:space="preserve"/>
        </is>
      </c>
      <c r="F200" s="7" t="inlineStr">
        <is>
          <t xml:space="preserve">ШТ</t>
        </is>
      </c>
      <c r="G200" s="7" t="inlineStr">
        <is>
          <t xml:space="preserve">1</t>
        </is>
      </c>
      <c r="H200" s="8" t="n">
        <v>1</v>
      </c>
      <c r="I200" s="20" t="n" hidden="false">
        <v>2000</v>
      </c>
      <c r="J200" s="19" t="n" hidden="false">
        <v/>
      </c>
      <c r="K200" s="19" t="n" hidden="false">
        <f>I200+J200</f>
        <v>2000</v>
      </c>
      <c r="L200" s="19" t="n" hidden="false">
        <f>ROUND(H200*I200,2)</f>
        <v>2000</v>
      </c>
      <c r="M200" s="19" t="n" hidden="false">
        <v/>
      </c>
      <c r="N200" s="19" t="n" hidden="false">
        <f>L200+M200</f>
        <v>2000</v>
      </c>
    </row>
    <row r="201" customFormat="false" hidden="false" outlineLevel="0" collapsed="false">
      <c r="A201" s="18" t="inlineStr">
        <is>
          <t xml:space="preserve">1.1.1.2.1.1.1.3.4</t>
        </is>
      </c>
      <c r="B201" s="18" t="inlineStr">
        <is>
          <t xml:space="preserve"/>
        </is>
      </c>
      <c r="C201" s="22" t="inlineStr">
        <is>
          <t xml:space="preserve">Диэлектрические галоши_</t>
        </is>
      </c>
      <c r="D201" s="7" t="inlineStr">
        <is>
          <t xml:space="preserve"/>
        </is>
      </c>
      <c r="E201" s="7" t="inlineStr">
        <is>
          <t xml:space="preserve"/>
        </is>
      </c>
      <c r="F201" s="7" t="inlineStr">
        <is>
          <t xml:space="preserve">ШТ</t>
        </is>
      </c>
      <c r="G201" s="7" t="inlineStr">
        <is>
          <t xml:space="preserve">1</t>
        </is>
      </c>
      <c r="H201" s="8" t="n">
        <v>2</v>
      </c>
      <c r="I201" s="20" t="n" hidden="false">
        <v>300</v>
      </c>
      <c r="J201" s="19" t="n" hidden="false">
        <v/>
      </c>
      <c r="K201" s="19" t="n" hidden="false">
        <f>I201+J201</f>
        <v>300</v>
      </c>
      <c r="L201" s="19" t="n" hidden="false">
        <f>ROUND(H201*I201,2)</f>
        <v>600</v>
      </c>
      <c r="M201" s="19" t="n" hidden="false">
        <v/>
      </c>
      <c r="N201" s="19" t="n" hidden="false">
        <f>L201+M201</f>
        <v>600</v>
      </c>
    </row>
    <row r="202" customFormat="false" hidden="false" outlineLevel="0" collapsed="false">
      <c r="A202" s="18" t="inlineStr">
        <is>
          <t xml:space="preserve">1.1.1.2.1.1.1.3.5</t>
        </is>
      </c>
      <c r="B202" s="18" t="inlineStr">
        <is>
          <t xml:space="preserve"/>
        </is>
      </c>
      <c r="C202" s="22" t="inlineStr">
        <is>
          <t xml:space="preserve">Предупредительные плакаты и знаки безопасности_</t>
        </is>
      </c>
      <c r="D202" s="7" t="inlineStr">
        <is>
          <t xml:space="preserve">компл</t>
        </is>
      </c>
      <c r="E202" s="7" t="inlineStr">
        <is>
          <t xml:space="preserve"/>
        </is>
      </c>
      <c r="F202" s="7" t="inlineStr">
        <is>
          <t xml:space="preserve">ШТ</t>
        </is>
      </c>
      <c r="G202" s="7" t="inlineStr">
        <is>
          <t xml:space="preserve">1</t>
        </is>
      </c>
      <c r="H202" s="8" t="n">
        <v>2</v>
      </c>
      <c r="I202" s="20" t="n" hidden="false">
        <v>500</v>
      </c>
      <c r="J202" s="19" t="n" hidden="false">
        <v/>
      </c>
      <c r="K202" s="19" t="n" hidden="false">
        <f>I202+J202</f>
        <v>500</v>
      </c>
      <c r="L202" s="19" t="n" hidden="false">
        <f>ROUND(H202*I202,2)</f>
        <v>1000</v>
      </c>
      <c r="M202" s="19" t="n" hidden="false">
        <v/>
      </c>
      <c r="N202" s="19" t="n" hidden="false">
        <f>L202+M202</f>
        <v>1000</v>
      </c>
    </row>
    <row r="203" customFormat="false" hidden="false" outlineLevel="0" collapsed="false">
      <c r="A203" s="18" t="inlineStr">
        <is>
          <t xml:space="preserve">1.1.1.2.1.1.1.3.6</t>
        </is>
      </c>
      <c r="B203" s="18" t="inlineStr">
        <is>
          <t xml:space="preserve"/>
        </is>
      </c>
      <c r="C203" s="22" t="inlineStr">
        <is>
          <t xml:space="preserve">Диэлектрические ковры_ /  800х1500 мм</t>
        </is>
      </c>
      <c r="D203" s="7" t="inlineStr">
        <is>
          <t xml:space="preserve">комплект</t>
        </is>
      </c>
      <c r="E203" s="7" t="inlineStr">
        <is>
          <t xml:space="preserve"/>
        </is>
      </c>
      <c r="F203" s="7" t="inlineStr">
        <is>
          <t xml:space="preserve">ШТ</t>
        </is>
      </c>
      <c r="G203" s="7" t="inlineStr">
        <is>
          <t xml:space="preserve">1</t>
        </is>
      </c>
      <c r="H203" s="8" t="n">
        <v>3</v>
      </c>
      <c r="I203" s="20" t="n" hidden="false">
        <v>1500</v>
      </c>
      <c r="J203" s="19" t="n" hidden="false">
        <v/>
      </c>
      <c r="K203" s="19" t="n" hidden="false">
        <f>I203+J203</f>
        <v>1500</v>
      </c>
      <c r="L203" s="19" t="n" hidden="false">
        <f>ROUND(H203*I203,2)</f>
        <v>4500</v>
      </c>
      <c r="M203" s="19" t="n" hidden="false">
        <v/>
      </c>
      <c r="N203" s="19" t="n" hidden="false">
        <f>L203+M203</f>
        <v>4500</v>
      </c>
    </row>
    <row r="204" customFormat="false" hidden="false" outlineLevel="0" collapsed="false">
      <c r="A204" s="18" t="inlineStr">
        <is>
          <t xml:space="preserve">1.1.1.2.1.1.1.3.7</t>
        </is>
      </c>
      <c r="B204" s="18" t="inlineStr">
        <is>
          <t xml:space="preserve"/>
        </is>
      </c>
      <c r="C204" s="22" t="inlineStr">
        <is>
          <t xml:space="preserve">Указатель напряжения_ / 10-500 В</t>
        </is>
      </c>
      <c r="D204" s="7" t="inlineStr">
        <is>
          <t xml:space="preserve">МИН-2 ТУ 25-04-84</t>
        </is>
      </c>
      <c r="E204" s="7" t="inlineStr">
        <is>
          <t xml:space="preserve"/>
        </is>
      </c>
      <c r="F204" s="7" t="inlineStr">
        <is>
          <t xml:space="preserve">ШТ</t>
        </is>
      </c>
      <c r="G204" s="7" t="inlineStr">
        <is>
          <t xml:space="preserve">1</t>
        </is>
      </c>
      <c r="H204" s="8" t="n">
        <v>2</v>
      </c>
      <c r="I204" s="20" t="n" hidden="false">
        <v>1000</v>
      </c>
      <c r="J204" s="19" t="n" hidden="false">
        <v/>
      </c>
      <c r="K204" s="19" t="n" hidden="false">
        <f>I204+J204</f>
        <v>1000</v>
      </c>
      <c r="L204" s="19" t="n" hidden="false">
        <f>ROUND(H204*I204,2)</f>
        <v>2000</v>
      </c>
      <c r="M204" s="19" t="n" hidden="false">
        <v/>
      </c>
      <c r="N204" s="19" t="n" hidden="false">
        <f>L204+M204</f>
        <v>2000</v>
      </c>
    </row>
    <row r="205" customFormat="false" hidden="false" outlineLevel="0" collapsed="false">
      <c r="A205" s="18" t="inlineStr">
        <is>
          <t xml:space="preserve">1.1.1.2.1.1.1.3.8</t>
        </is>
      </c>
      <c r="B205" s="18" t="inlineStr">
        <is>
          <t xml:space="preserve"/>
        </is>
      </c>
      <c r="C205" s="22" t="inlineStr">
        <is>
          <t xml:space="preserve">Перчатки диэлектрические до 1 кВ/Безшовные</t>
        </is>
      </c>
      <c r="D205" s="7" t="inlineStr">
        <is>
          <t xml:space="preserve"/>
        </is>
      </c>
      <c r="E205" s="7" t="inlineStr">
        <is>
          <t xml:space="preserve"/>
        </is>
      </c>
      <c r="F205" s="7" t="inlineStr">
        <is>
          <t xml:space="preserve">ПАР</t>
        </is>
      </c>
      <c r="G205" s="7" t="inlineStr">
        <is>
          <t xml:space="preserve">1</t>
        </is>
      </c>
      <c r="H205" s="8" t="n">
        <v>2</v>
      </c>
      <c r="I205" s="20" t="n" hidden="false">
        <v>500</v>
      </c>
      <c r="J205" s="19" t="n" hidden="false">
        <v/>
      </c>
      <c r="K205" s="19" t="n" hidden="false">
        <f>I205+J205</f>
        <v>500</v>
      </c>
      <c r="L205" s="19" t="n" hidden="false">
        <f>ROUND(H205*I205,2)</f>
        <v>1000</v>
      </c>
      <c r="M205" s="19" t="n" hidden="false">
        <v/>
      </c>
      <c r="N205" s="19" t="n" hidden="false">
        <f>L205+M205</f>
        <v>1000</v>
      </c>
    </row>
    <row r="206" customFormat="false" hidden="false" outlineLevel="0" collapsed="false">
      <c r="A206" s="18" t="inlineStr">
        <is>
          <t xml:space="preserve">1.1.1.2.1.1.1.3.9</t>
        </is>
      </c>
      <c r="B206" s="18" t="inlineStr">
        <is>
          <t xml:space="preserve"/>
        </is>
      </c>
      <c r="C206" s="22" t="inlineStr">
        <is>
          <t xml:space="preserve">Огнетушитель_ / углекислотный ОУ-2</t>
        </is>
      </c>
      <c r="D206" s="7" t="inlineStr">
        <is>
          <t xml:space="preserve"/>
        </is>
      </c>
      <c r="E206" s="7" t="inlineStr">
        <is>
          <t xml:space="preserve"/>
        </is>
      </c>
      <c r="F206" s="7" t="inlineStr">
        <is>
          <t xml:space="preserve">ШТ</t>
        </is>
      </c>
      <c r="G206" s="7" t="inlineStr">
        <is>
          <t xml:space="preserve">1</t>
        </is>
      </c>
      <c r="H206" s="8" t="n">
        <v>1</v>
      </c>
      <c r="I206" s="23" t="n" hidden="false">
        <v>961</v>
      </c>
      <c r="J206" s="19" t="n" hidden="false">
        <v/>
      </c>
      <c r="K206" s="19" t="n" hidden="false">
        <f>I206+J206</f>
        <v>961</v>
      </c>
      <c r="L206" s="19" t="n" hidden="false">
        <f>ROUND(H206*I206,2)</f>
        <v>961</v>
      </c>
      <c r="M206" s="19" t="n" hidden="false">
        <v/>
      </c>
      <c r="N206" s="19" t="n" hidden="false">
        <f>L206+M206</f>
        <v>961</v>
      </c>
    </row>
    <row r="207" customFormat="false" hidden="false" outlineLevel="0" collapsed="false">
      <c r="A207" s="18" t="inlineStr">
        <is>
          <t xml:space="preserve">1.1.1.2.1.1.1.3.10</t>
        </is>
      </c>
      <c r="B207" s="18" t="inlineStr">
        <is>
          <t xml:space="preserve"/>
        </is>
      </c>
      <c r="C207" s="22" t="inlineStr">
        <is>
          <t xml:space="preserve">Огнетушитель_ / углекислотный ОУ-3</t>
        </is>
      </c>
      <c r="D207" s="7" t="inlineStr">
        <is>
          <t xml:space="preserve"/>
        </is>
      </c>
      <c r="E207" s="7" t="inlineStr">
        <is>
          <t xml:space="preserve"/>
        </is>
      </c>
      <c r="F207" s="7" t="inlineStr">
        <is>
          <t xml:space="preserve">ШТ</t>
        </is>
      </c>
      <c r="G207" s="7" t="inlineStr">
        <is>
          <t xml:space="preserve">1</t>
        </is>
      </c>
      <c r="H207" s="8" t="n">
        <v>1</v>
      </c>
      <c r="I207" s="20" t="n" hidden="false">
        <v>1500</v>
      </c>
      <c r="J207" s="19" t="n" hidden="false">
        <v/>
      </c>
      <c r="K207" s="19" t="n" hidden="false">
        <f>I207+J207</f>
        <v>1500</v>
      </c>
      <c r="L207" s="19" t="n" hidden="false">
        <f>ROUND(H207*I207,2)</f>
        <v>1500</v>
      </c>
      <c r="M207" s="19" t="n" hidden="false">
        <v/>
      </c>
      <c r="N207" s="19" t="n" hidden="false">
        <f>L207+M207</f>
        <v>1500</v>
      </c>
    </row>
    <row r="208" customFormat="false" hidden="false" outlineLevel="0" collapsed="false">
      <c r="A208" s="18" t="inlineStr">
        <is>
          <t xml:space="preserve">1.1.1.2.1.1.1.4</t>
        </is>
      </c>
      <c r="B208" s="18" t="inlineStr">
        <is>
          <t xml:space="preserve"/>
        </is>
      </c>
      <c r="C208" s="18" t="inlineStr">
        <is>
          <t xml:space="preserve">Пуско-наладочные работы ВРУ</t>
        </is>
      </c>
      <c r="D208" s="7" t="inlineStr">
        <is>
          <t xml:space="preserve"/>
        </is>
      </c>
      <c r="E208" s="7" t="inlineStr">
        <is>
          <t xml:space="preserve"/>
        </is>
      </c>
      <c r="F208" s="7" t="inlineStr">
        <is>
          <t xml:space="preserve">ШТ</t>
        </is>
      </c>
      <c r="G208" s="7" t="inlineStr">
        <is>
          <t xml:space="preserve">1</t>
        </is>
      </c>
      <c r="H208" s="8" t="n">
        <v>1</v>
      </c>
      <c r="I208" s="19" t="n" hidden="false">
        <v/>
      </c>
      <c r="J208" s="20" t="n" hidden="false">
        <v>500000</v>
      </c>
      <c r="K208" s="19" t="n" hidden="false">
        <f>I208+J208</f>
        <v>500000</v>
      </c>
      <c r="L208" s="19" t="n" hidden="false">
        <v/>
      </c>
      <c r="M208" s="19" t="n" hidden="false">
        <f>ROUND(H208*J208,2)</f>
        <v>500000</v>
      </c>
      <c r="N208" s="19" t="n" hidden="false">
        <f>L208+M208</f>
        <v>500000</v>
      </c>
    </row>
    <row r="209" customFormat="false" hidden="false" outlineLevel="0" collapsed="false">
      <c r="A209" s="14" t="inlineStr">
        <is>
          <t xml:space="preserve">1.1.1.2.1.1.2</t>
        </is>
      </c>
      <c r="B209" s="14" t="inlineStr">
        <is>
          <t xml:space="preserve"/>
        </is>
      </c>
      <c r="C209" s="14" t="inlineStr">
        <is>
          <t xml:space="preserve">Монтаж щитового оборудования</t>
        </is>
      </c>
      <c r="D209" s="6" t="inlineStr">
        <is>
          <t xml:space="preserve"/>
        </is>
      </c>
      <c r="E209" s="6" t="inlineStr">
        <is>
          <t xml:space="preserve"/>
        </is>
      </c>
      <c r="F209" s="6" t="inlineStr">
        <is>
          <t xml:space="preserve"/>
        </is>
      </c>
      <c r="G209" s="6" t="inlineStr">
        <is>
          <t xml:space="preserve"/>
        </is>
      </c>
      <c r="H209" s="15" t="n">
        <v/>
      </c>
      <c r="I209" s="16" t="n" hidden="false">
        <v/>
      </c>
      <c r="J209" s="16" t="n" hidden="false">
        <v/>
      </c>
      <c r="K209" s="16" t="n" hidden="false">
        <v/>
      </c>
      <c r="L209" s="16" t="n" hidden="false">
        <f>L210+L219+L221+L227+L236</f>
        <v>100028</v>
      </c>
      <c r="M209" s="16" t="n" hidden="false">
        <f>M210+M219+M221+M227+M236</f>
        <v>436200</v>
      </c>
      <c r="N209" s="16" t="n" hidden="false">
        <f>N210+N219+N221+N227+N236</f>
        <v>536228</v>
      </c>
    </row>
    <row r="210" customFormat="false" hidden="false" outlineLevel="0" collapsed="false">
      <c r="A210" s="18" t="inlineStr">
        <is>
          <t xml:space="preserve">1.1.1.2.1.1.2.1</t>
        </is>
      </c>
      <c r="B210" s="18" t="inlineStr">
        <is>
          <t xml:space="preserve"/>
        </is>
      </c>
      <c r="C210" s="18" t="inlineStr">
        <is>
          <t xml:space="preserve">Монтаж щита, шкафа распределительного, учетного</t>
        </is>
      </c>
      <c r="D210" s="7" t="inlineStr">
        <is>
          <t xml:space="preserve"/>
        </is>
      </c>
      <c r="E210" s="7" t="inlineStr">
        <is>
          <t xml:space="preserve">Выгружается из БО по объектам BIM-КЦ</t>
        </is>
      </c>
      <c r="F210" s="7" t="inlineStr">
        <is>
          <t xml:space="preserve">ШТ</t>
        </is>
      </c>
      <c r="G210" s="7" t="inlineStr">
        <is>
          <t xml:space="preserve">1</t>
        </is>
      </c>
      <c r="H210" s="8" t="n">
        <v>8</v>
      </c>
      <c r="I210" s="19" t="n" hidden="false">
        <f>ROUND((L211+L212+L213+L214+L215+L216+L217+L218)/H210,2)</f>
        <v>1</v>
      </c>
      <c r="J210" s="20" t="n" hidden="false">
        <v>9000</v>
      </c>
      <c r="K210" s="19" t="n" hidden="false">
        <f>I210+J210</f>
        <v>9001</v>
      </c>
      <c r="L210" s="19" t="n" hidden="false">
        <f>ROUND(H210*I210,2)</f>
        <v>8</v>
      </c>
      <c r="M210" s="19" t="n" hidden="false">
        <f>ROUND(H210*J210,2)</f>
        <v>72000</v>
      </c>
      <c r="N210" s="19" t="n" hidden="false">
        <f>L210+M210</f>
        <v>72008</v>
      </c>
    </row>
    <row r="211" customFormat="false" hidden="false" outlineLevel="0" collapsed="false">
      <c r="A211" s="18" t="inlineStr">
        <is>
          <t xml:space="preserve">1.1.1.2.1.1.2.1.1</t>
        </is>
      </c>
      <c r="B211" s="18" t="inlineStr">
        <is>
          <t xml:space="preserve"/>
        </is>
      </c>
      <c r="C211" s="22" t="inlineStr">
        <is>
          <t xml:space="preserve">Щит силовой (в соответствии со схемой)_ / МЭЛ</t>
        </is>
      </c>
      <c r="D211" s="7" t="inlineStr">
        <is>
          <t xml:space="preserve">ЩРТ1</t>
        </is>
      </c>
      <c r="E211" s="7" t="inlineStr">
        <is>
          <t xml:space="preserve"/>
        </is>
      </c>
      <c r="F211" s="7" t="inlineStr">
        <is>
          <t xml:space="preserve">ШТ</t>
        </is>
      </c>
      <c r="G211" s="7" t="inlineStr">
        <is>
          <t xml:space="preserve">1</t>
        </is>
      </c>
      <c r="H211" s="8" t="n">
        <v>1</v>
      </c>
      <c r="I211" s="23" t="n" hidden="false">
        <v>1</v>
      </c>
      <c r="J211" s="19" t="n" hidden="false">
        <v/>
      </c>
      <c r="K211" s="19" t="n" hidden="false">
        <f>I211+J211</f>
        <v>1</v>
      </c>
      <c r="L211" s="19" t="n" hidden="false">
        <f>ROUND(H211*I211,2)</f>
        <v>1</v>
      </c>
      <c r="M211" s="19" t="n" hidden="false">
        <v/>
      </c>
      <c r="N211" s="19" t="n" hidden="false">
        <f>L211+M211</f>
        <v>1</v>
      </c>
    </row>
    <row r="212" customFormat="false" hidden="false" outlineLevel="0" collapsed="false">
      <c r="A212" s="18" t="inlineStr">
        <is>
          <t xml:space="preserve">1.1.1.2.1.1.2.1.2</t>
        </is>
      </c>
      <c r="B212" s="18" t="inlineStr">
        <is>
          <t xml:space="preserve"/>
        </is>
      </c>
      <c r="C212" s="22" t="inlineStr">
        <is>
          <t xml:space="preserve">Щит силовой (в соответствии со схемой)_ / МЭЛ</t>
        </is>
      </c>
      <c r="D212" s="7" t="inlineStr">
        <is>
          <t xml:space="preserve">ЩРТ5</t>
        </is>
      </c>
      <c r="E212" s="7" t="inlineStr">
        <is>
          <t xml:space="preserve"/>
        </is>
      </c>
      <c r="F212" s="7" t="inlineStr">
        <is>
          <t xml:space="preserve">ШТ</t>
        </is>
      </c>
      <c r="G212" s="7" t="inlineStr">
        <is>
          <t xml:space="preserve">1</t>
        </is>
      </c>
      <c r="H212" s="8" t="n">
        <v>1</v>
      </c>
      <c r="I212" s="23" t="n" hidden="false">
        <v>1</v>
      </c>
      <c r="J212" s="19" t="n" hidden="false">
        <v/>
      </c>
      <c r="K212" s="19" t="n" hidden="false">
        <f>I212+J212</f>
        <v>1</v>
      </c>
      <c r="L212" s="19" t="n" hidden="false">
        <f>ROUND(H212*I212,2)</f>
        <v>1</v>
      </c>
      <c r="M212" s="19" t="n" hidden="false">
        <v/>
      </c>
      <c r="N212" s="19" t="n" hidden="false">
        <f>L212+M212</f>
        <v>1</v>
      </c>
    </row>
    <row r="213" customFormat="false" hidden="false" outlineLevel="0" collapsed="false">
      <c r="A213" s="18" t="inlineStr">
        <is>
          <t xml:space="preserve">1.1.1.2.1.1.2.1.3</t>
        </is>
      </c>
      <c r="B213" s="18" t="inlineStr">
        <is>
          <t xml:space="preserve"/>
        </is>
      </c>
      <c r="C213" s="22" t="inlineStr">
        <is>
          <t xml:space="preserve">Щит силовой (в соответствии со схемой)_ / МЭЛ</t>
        </is>
      </c>
      <c r="D213" s="7" t="inlineStr">
        <is>
          <t xml:space="preserve">ЩРТ3</t>
        </is>
      </c>
      <c r="E213" s="7" t="inlineStr">
        <is>
          <t xml:space="preserve"/>
        </is>
      </c>
      <c r="F213" s="7" t="inlineStr">
        <is>
          <t xml:space="preserve">ШТ</t>
        </is>
      </c>
      <c r="G213" s="7" t="inlineStr">
        <is>
          <t xml:space="preserve">1</t>
        </is>
      </c>
      <c r="H213" s="8" t="n">
        <v>1</v>
      </c>
      <c r="I213" s="23" t="n" hidden="false">
        <v>1</v>
      </c>
      <c r="J213" s="19" t="n" hidden="false">
        <v/>
      </c>
      <c r="K213" s="19" t="n" hidden="false">
        <f>I213+J213</f>
        <v>1</v>
      </c>
      <c r="L213" s="19" t="n" hidden="false">
        <f>ROUND(H213*I213,2)</f>
        <v>1</v>
      </c>
      <c r="M213" s="19" t="n" hidden="false">
        <v/>
      </c>
      <c r="N213" s="19" t="n" hidden="false">
        <f>L213+M213</f>
        <v>1</v>
      </c>
    </row>
    <row r="214" customFormat="false" hidden="false" outlineLevel="0" collapsed="false">
      <c r="A214" s="18" t="inlineStr">
        <is>
          <t xml:space="preserve">1.1.1.2.1.1.2.1.4</t>
        </is>
      </c>
      <c r="B214" s="18" t="inlineStr">
        <is>
          <t xml:space="preserve"/>
        </is>
      </c>
      <c r="C214" s="22" t="inlineStr">
        <is>
          <t xml:space="preserve">Щит силовой (в соответствии со схемой)_ / МЭЛ</t>
        </is>
      </c>
      <c r="D214" s="7" t="inlineStr">
        <is>
          <t xml:space="preserve">ЩСК 4.2</t>
        </is>
      </c>
      <c r="E214" s="7" t="inlineStr">
        <is>
          <t xml:space="preserve"/>
        </is>
      </c>
      <c r="F214" s="7" t="inlineStr">
        <is>
          <t xml:space="preserve">ШТ</t>
        </is>
      </c>
      <c r="G214" s="7" t="inlineStr">
        <is>
          <t xml:space="preserve">1</t>
        </is>
      </c>
      <c r="H214" s="8" t="n">
        <v>1</v>
      </c>
      <c r="I214" s="23" t="n" hidden="false">
        <v>1</v>
      </c>
      <c r="J214" s="19" t="n" hidden="false">
        <v/>
      </c>
      <c r="K214" s="19" t="n" hidden="false">
        <f>I214+J214</f>
        <v>1</v>
      </c>
      <c r="L214" s="19" t="n" hidden="false">
        <f>ROUND(H214*I214,2)</f>
        <v>1</v>
      </c>
      <c r="M214" s="19" t="n" hidden="false">
        <v/>
      </c>
      <c r="N214" s="19" t="n" hidden="false">
        <f>L214+M214</f>
        <v>1</v>
      </c>
    </row>
    <row r="215" customFormat="false" hidden="false" outlineLevel="0" collapsed="false">
      <c r="A215" s="18" t="inlineStr">
        <is>
          <t xml:space="preserve">1.1.1.2.1.1.2.1.5</t>
        </is>
      </c>
      <c r="B215" s="18" t="inlineStr">
        <is>
          <t xml:space="preserve"/>
        </is>
      </c>
      <c r="C215" s="22" t="inlineStr">
        <is>
          <t xml:space="preserve">Щит силовой (в соответствии со схемой)_ / МЭЛ</t>
        </is>
      </c>
      <c r="D215" s="7" t="inlineStr">
        <is>
          <t xml:space="preserve">ЩРТ4</t>
        </is>
      </c>
      <c r="E215" s="7" t="inlineStr">
        <is>
          <t xml:space="preserve"/>
        </is>
      </c>
      <c r="F215" s="7" t="inlineStr">
        <is>
          <t xml:space="preserve">ШТ</t>
        </is>
      </c>
      <c r="G215" s="7" t="inlineStr">
        <is>
          <t xml:space="preserve">1</t>
        </is>
      </c>
      <c r="H215" s="8" t="n">
        <v>1</v>
      </c>
      <c r="I215" s="23" t="n" hidden="false">
        <v>1</v>
      </c>
      <c r="J215" s="19" t="n" hidden="false">
        <v/>
      </c>
      <c r="K215" s="19" t="n" hidden="false">
        <f>I215+J215</f>
        <v>1</v>
      </c>
      <c r="L215" s="19" t="n" hidden="false">
        <f>ROUND(H215*I215,2)</f>
        <v>1</v>
      </c>
      <c r="M215" s="19" t="n" hidden="false">
        <v/>
      </c>
      <c r="N215" s="19" t="n" hidden="false">
        <f>L215+M215</f>
        <v>1</v>
      </c>
    </row>
    <row r="216" customFormat="false" hidden="false" outlineLevel="0" collapsed="false">
      <c r="A216" s="18" t="inlineStr">
        <is>
          <t xml:space="preserve">1.1.1.2.1.1.2.1.6</t>
        </is>
      </c>
      <c r="B216" s="18" t="inlineStr">
        <is>
          <t xml:space="preserve"/>
        </is>
      </c>
      <c r="C216" s="22" t="inlineStr">
        <is>
          <t xml:space="preserve">Щит силовой (в соответствии со схемой)_ / МЭЛ</t>
        </is>
      </c>
      <c r="D216" s="7" t="inlineStr">
        <is>
          <t xml:space="preserve">ЩСК 4.1</t>
        </is>
      </c>
      <c r="E216" s="7" t="inlineStr">
        <is>
          <t xml:space="preserve"/>
        </is>
      </c>
      <c r="F216" s="7" t="inlineStr">
        <is>
          <t xml:space="preserve">ШТ</t>
        </is>
      </c>
      <c r="G216" s="7" t="inlineStr">
        <is>
          <t xml:space="preserve">1</t>
        </is>
      </c>
      <c r="H216" s="8" t="n">
        <v>1</v>
      </c>
      <c r="I216" s="23" t="n" hidden="false">
        <v>1</v>
      </c>
      <c r="J216" s="19" t="n" hidden="false">
        <v/>
      </c>
      <c r="K216" s="19" t="n" hidden="false">
        <f>I216+J216</f>
        <v>1</v>
      </c>
      <c r="L216" s="19" t="n" hidden="false">
        <f>ROUND(H216*I216,2)</f>
        <v>1</v>
      </c>
      <c r="M216" s="19" t="n" hidden="false">
        <v/>
      </c>
      <c r="N216" s="19" t="n" hidden="false">
        <f>L216+M216</f>
        <v>1</v>
      </c>
    </row>
    <row r="217" customFormat="false" hidden="false" outlineLevel="0" collapsed="false">
      <c r="A217" s="18" t="inlineStr">
        <is>
          <t xml:space="preserve">1.1.1.2.1.1.2.1.7</t>
        </is>
      </c>
      <c r="B217" s="18" t="inlineStr">
        <is>
          <t xml:space="preserve"/>
        </is>
      </c>
      <c r="C217" s="22" t="inlineStr">
        <is>
          <t xml:space="preserve">Щит силовой (в соответствии со схемой)_ / МЭЛ</t>
        </is>
      </c>
      <c r="D217" s="7" t="inlineStr">
        <is>
          <t xml:space="preserve">ЩСК 4.3</t>
        </is>
      </c>
      <c r="E217" s="7" t="inlineStr">
        <is>
          <t xml:space="preserve"/>
        </is>
      </c>
      <c r="F217" s="7" t="inlineStr">
        <is>
          <t xml:space="preserve">ШТ</t>
        </is>
      </c>
      <c r="G217" s="7" t="inlineStr">
        <is>
          <t xml:space="preserve">1</t>
        </is>
      </c>
      <c r="H217" s="8" t="n">
        <v>1</v>
      </c>
      <c r="I217" s="23" t="n" hidden="false">
        <v>1</v>
      </c>
      <c r="J217" s="19" t="n" hidden="false">
        <v/>
      </c>
      <c r="K217" s="19" t="n" hidden="false">
        <f>I217+J217</f>
        <v>1</v>
      </c>
      <c r="L217" s="19" t="n" hidden="false">
        <f>ROUND(H217*I217,2)</f>
        <v>1</v>
      </c>
      <c r="M217" s="19" t="n" hidden="false">
        <v/>
      </c>
      <c r="N217" s="19" t="n" hidden="false">
        <f>L217+M217</f>
        <v>1</v>
      </c>
    </row>
    <row r="218" customFormat="false" hidden="false" outlineLevel="0" collapsed="false">
      <c r="A218" s="18" t="inlineStr">
        <is>
          <t xml:space="preserve">1.1.1.2.1.1.2.1.8</t>
        </is>
      </c>
      <c r="B218" s="18" t="inlineStr">
        <is>
          <t xml:space="preserve"/>
        </is>
      </c>
      <c r="C218" s="22" t="inlineStr">
        <is>
          <t xml:space="preserve">Щит силовой (в соответствии со схемой)_ / МЭЛ</t>
        </is>
      </c>
      <c r="D218" s="7" t="inlineStr">
        <is>
          <t xml:space="preserve">ЩРТ2</t>
        </is>
      </c>
      <c r="E218" s="7" t="inlineStr">
        <is>
          <t xml:space="preserve"/>
        </is>
      </c>
      <c r="F218" s="7" t="inlineStr">
        <is>
          <t xml:space="preserve">ШТ</t>
        </is>
      </c>
      <c r="G218" s="7" t="inlineStr">
        <is>
          <t xml:space="preserve">1</t>
        </is>
      </c>
      <c r="H218" s="8" t="n">
        <v>1</v>
      </c>
      <c r="I218" s="23" t="n" hidden="false">
        <v>1</v>
      </c>
      <c r="J218" s="19" t="n" hidden="false">
        <v/>
      </c>
      <c r="K218" s="19" t="n" hidden="false">
        <f>I218+J218</f>
        <v>1</v>
      </c>
      <c r="L218" s="19" t="n" hidden="false">
        <f>ROUND(H218*I218,2)</f>
        <v>1</v>
      </c>
      <c r="M218" s="19" t="n" hidden="false">
        <v/>
      </c>
      <c r="N218" s="19" t="n" hidden="false">
        <f>L218+M218</f>
        <v>1</v>
      </c>
    </row>
    <row r="219" customFormat="false" hidden="false" outlineLevel="0" collapsed="false">
      <c r="A219" s="18" t="inlineStr">
        <is>
          <t xml:space="preserve">1.1.1.2.1.1.2.2</t>
        </is>
      </c>
      <c r="B219" s="18" t="inlineStr">
        <is>
          <t xml:space="preserve"/>
        </is>
      </c>
      <c r="C219" s="18" t="inlineStr">
        <is>
          <t xml:space="preserve">Монтаж АВР</t>
        </is>
      </c>
      <c r="D219" s="7" t="inlineStr">
        <is>
          <t xml:space="preserve">АВР1,АВР2</t>
        </is>
      </c>
      <c r="E219" s="7" t="inlineStr">
        <is>
          <t xml:space="preserve">Выгружается из БО по объектам BIM-КЦ</t>
        </is>
      </c>
      <c r="F219" s="7" t="inlineStr">
        <is>
          <t xml:space="preserve">ШТ</t>
        </is>
      </c>
      <c r="G219" s="7" t="inlineStr">
        <is>
          <t xml:space="preserve">1</t>
        </is>
      </c>
      <c r="H219" s="8" t="n">
        <v>2</v>
      </c>
      <c r="I219" s="19" t="n" hidden="false">
        <f>ROUND((L220)/H219,2)</f>
        <v>50000</v>
      </c>
      <c r="J219" s="20" t="n" hidden="false">
        <v>24000</v>
      </c>
      <c r="K219" s="19" t="n" hidden="false">
        <f>I219+J219</f>
        <v>74000</v>
      </c>
      <c r="L219" s="19" t="n" hidden="false">
        <f>ROUND(H219*I219,2)</f>
        <v>100000</v>
      </c>
      <c r="M219" s="19" t="n" hidden="false">
        <f>ROUND(H219*J219,2)</f>
        <v>48000</v>
      </c>
      <c r="N219" s="19" t="n" hidden="false">
        <f>L219+M219</f>
        <v>148000</v>
      </c>
    </row>
    <row r="220" customFormat="false" hidden="false" outlineLevel="0" collapsed="false">
      <c r="A220" s="18" t="inlineStr">
        <is>
          <t xml:space="preserve">1.1.1.2.1.1.2.2.1</t>
        </is>
      </c>
      <c r="B220" s="18" t="inlineStr">
        <is>
          <t xml:space="preserve"/>
        </is>
      </c>
      <c r="C220" s="22" t="inlineStr">
        <is>
          <t xml:space="preserve">Устройство автоматического ввода резерва АВР_ / 100А на 2 ввода IP 54</t>
        </is>
      </c>
      <c r="D220" s="7" t="inlineStr">
        <is>
          <t xml:space="preserve"/>
        </is>
      </c>
      <c r="E220" s="7" t="inlineStr">
        <is>
          <t xml:space="preserve"/>
        </is>
      </c>
      <c r="F220" s="7" t="inlineStr">
        <is>
          <t xml:space="preserve">ШТ</t>
        </is>
      </c>
      <c r="G220" s="7" t="inlineStr">
        <is>
          <t xml:space="preserve">1</t>
        </is>
      </c>
      <c r="H220" s="8" t="n">
        <v>2</v>
      </c>
      <c r="I220" s="20" t="n" hidden="false">
        <v>50000</v>
      </c>
      <c r="J220" s="19" t="n" hidden="false">
        <v/>
      </c>
      <c r="K220" s="19" t="n" hidden="false">
        <f>I220+J220</f>
        <v>50000</v>
      </c>
      <c r="L220" s="19" t="n" hidden="false">
        <f>ROUND(H220*I220,2)</f>
        <v>100000</v>
      </c>
      <c r="M220" s="19" t="n" hidden="false">
        <v/>
      </c>
      <c r="N220" s="19" t="n" hidden="false">
        <f>L220+M220</f>
        <v>100000</v>
      </c>
    </row>
    <row r="221" customFormat="false" hidden="false" outlineLevel="0" collapsed="false">
      <c r="A221" s="18" t="inlineStr">
        <is>
          <t xml:space="preserve">1.1.1.2.1.1.2.3</t>
        </is>
      </c>
      <c r="B221" s="18" t="inlineStr">
        <is>
          <t xml:space="preserve"/>
        </is>
      </c>
      <c r="C221" s="18" t="inlineStr">
        <is>
          <t xml:space="preserve">Монтаж щита силового (для СКБ) / 12 модулей</t>
        </is>
      </c>
      <c r="D221" s="7" t="inlineStr">
        <is>
          <t xml:space="preserve"/>
        </is>
      </c>
      <c r="E221" s="7" t="inlineStr">
        <is>
          <t xml:space="preserve"/>
        </is>
      </c>
      <c r="F221" s="7" t="inlineStr">
        <is>
          <t xml:space="preserve">ШТ</t>
        </is>
      </c>
      <c r="G221" s="7" t="inlineStr">
        <is>
          <t xml:space="preserve">1</t>
        </is>
      </c>
      <c r="H221" s="8" t="n">
        <v>5</v>
      </c>
      <c r="I221" s="19" t="n" hidden="false">
        <f>ROUND((L222+L223+L224+L225+L226)/H221,2)</f>
        <v>1</v>
      </c>
      <c r="J221" s="20" t="n" hidden="false">
        <v>8200</v>
      </c>
      <c r="K221" s="19" t="n" hidden="false">
        <f>I221+J221</f>
        <v>8201</v>
      </c>
      <c r="L221" s="19" t="n" hidden="false">
        <f>ROUND(H221*I221,2)</f>
        <v>5</v>
      </c>
      <c r="M221" s="19" t="n" hidden="false">
        <f>ROUND(H221*J221,2)</f>
        <v>41000</v>
      </c>
      <c r="N221" s="19" t="n" hidden="false">
        <f>L221+M221</f>
        <v>41005</v>
      </c>
    </row>
    <row r="222" customFormat="false" hidden="false" outlineLevel="0" collapsed="false">
      <c r="A222" s="18" t="inlineStr">
        <is>
          <t xml:space="preserve">1.1.1.2.1.1.2.3.1</t>
        </is>
      </c>
      <c r="B222" s="18" t="inlineStr">
        <is>
          <t xml:space="preserve"/>
        </is>
      </c>
      <c r="C222" s="22" t="inlineStr">
        <is>
          <t xml:space="preserve">Щит силовой (в соответствии со схемой)_ / МЭЛ</t>
        </is>
      </c>
      <c r="D222" s="7" t="inlineStr">
        <is>
          <t xml:space="preserve">ЩС 2.2</t>
        </is>
      </c>
      <c r="E222" s="7" t="inlineStr">
        <is>
          <t xml:space="preserve"/>
        </is>
      </c>
      <c r="F222" s="7" t="inlineStr">
        <is>
          <t xml:space="preserve">ШТ</t>
        </is>
      </c>
      <c r="G222" s="7" t="inlineStr">
        <is>
          <t xml:space="preserve">1</t>
        </is>
      </c>
      <c r="H222" s="8" t="n">
        <v>1</v>
      </c>
      <c r="I222" s="23" t="n" hidden="false">
        <v>1</v>
      </c>
      <c r="J222" s="19" t="n" hidden="false">
        <v/>
      </c>
      <c r="K222" s="19" t="n" hidden="false">
        <f>I222+J222</f>
        <v>1</v>
      </c>
      <c r="L222" s="19" t="n" hidden="false">
        <f>ROUND(H222*I222,2)</f>
        <v>1</v>
      </c>
      <c r="M222" s="19" t="n" hidden="false">
        <v/>
      </c>
      <c r="N222" s="19" t="n" hidden="false">
        <f>L222+M222</f>
        <v>1</v>
      </c>
    </row>
    <row r="223" customFormat="false" hidden="false" outlineLevel="0" collapsed="false">
      <c r="A223" s="18" t="inlineStr">
        <is>
          <t xml:space="preserve">1.1.1.2.1.1.2.3.2</t>
        </is>
      </c>
      <c r="B223" s="18" t="inlineStr">
        <is>
          <t xml:space="preserve"/>
        </is>
      </c>
      <c r="C223" s="22" t="inlineStr">
        <is>
          <t xml:space="preserve">Щит силовой (в соответствии со схемой)_ / МЭЛ</t>
        </is>
      </c>
      <c r="D223" s="7" t="inlineStr">
        <is>
          <t xml:space="preserve">ЩС 1.2</t>
        </is>
      </c>
      <c r="E223" s="7" t="inlineStr">
        <is>
          <t xml:space="preserve"/>
        </is>
      </c>
      <c r="F223" s="7" t="inlineStr">
        <is>
          <t xml:space="preserve">ШТ</t>
        </is>
      </c>
      <c r="G223" s="7" t="inlineStr">
        <is>
          <t xml:space="preserve">1</t>
        </is>
      </c>
      <c r="H223" s="8" t="n">
        <v>1</v>
      </c>
      <c r="I223" s="23" t="n" hidden="false">
        <v>1</v>
      </c>
      <c r="J223" s="19" t="n" hidden="false">
        <v/>
      </c>
      <c r="K223" s="19" t="n" hidden="false">
        <f>I223+J223</f>
        <v>1</v>
      </c>
      <c r="L223" s="19" t="n" hidden="false">
        <f>ROUND(H223*I223,2)</f>
        <v>1</v>
      </c>
      <c r="M223" s="19" t="n" hidden="false">
        <v/>
      </c>
      <c r="N223" s="19" t="n" hidden="false">
        <f>L223+M223</f>
        <v>1</v>
      </c>
    </row>
    <row r="224" customFormat="false" hidden="false" outlineLevel="0" collapsed="false">
      <c r="A224" s="18" t="inlineStr">
        <is>
          <t xml:space="preserve">1.1.1.2.1.1.2.3.3</t>
        </is>
      </c>
      <c r="B224" s="18" t="inlineStr">
        <is>
          <t xml:space="preserve"/>
        </is>
      </c>
      <c r="C224" s="22" t="inlineStr">
        <is>
          <t xml:space="preserve">Щит силовой (в соответствии со схемой)_ / МЭЛ</t>
        </is>
      </c>
      <c r="D224" s="7" t="inlineStr">
        <is>
          <t xml:space="preserve">ЩРВ</t>
        </is>
      </c>
      <c r="E224" s="7" t="inlineStr">
        <is>
          <t xml:space="preserve"/>
        </is>
      </c>
      <c r="F224" s="7" t="inlineStr">
        <is>
          <t xml:space="preserve">ШТ</t>
        </is>
      </c>
      <c r="G224" s="7" t="inlineStr">
        <is>
          <t xml:space="preserve">1</t>
        </is>
      </c>
      <c r="H224" s="8" t="n">
        <v>1</v>
      </c>
      <c r="I224" s="23" t="n" hidden="false">
        <v>1</v>
      </c>
      <c r="J224" s="19" t="n" hidden="false">
        <v/>
      </c>
      <c r="K224" s="19" t="n" hidden="false">
        <f>I224+J224</f>
        <v>1</v>
      </c>
      <c r="L224" s="19" t="n" hidden="false">
        <f>ROUND(H224*I224,2)</f>
        <v>1</v>
      </c>
      <c r="M224" s="19" t="n" hidden="false">
        <v/>
      </c>
      <c r="N224" s="19" t="n" hidden="false">
        <f>L224+M224</f>
        <v>1</v>
      </c>
    </row>
    <row r="225" customFormat="false" hidden="false" outlineLevel="0" collapsed="false">
      <c r="A225" s="18" t="inlineStr">
        <is>
          <t xml:space="preserve">1.1.1.2.1.1.2.3.4</t>
        </is>
      </c>
      <c r="B225" s="18" t="inlineStr">
        <is>
          <t xml:space="preserve"/>
        </is>
      </c>
      <c r="C225" s="22" t="inlineStr">
        <is>
          <t xml:space="preserve">Щит силовой (в соответствии со схемой)_ / МЭЛ</t>
        </is>
      </c>
      <c r="D225" s="7" t="inlineStr">
        <is>
          <t xml:space="preserve">ЩС 4.2</t>
        </is>
      </c>
      <c r="E225" s="7" t="inlineStr">
        <is>
          <t xml:space="preserve"/>
        </is>
      </c>
      <c r="F225" s="7" t="inlineStr">
        <is>
          <t xml:space="preserve">ШТ</t>
        </is>
      </c>
      <c r="G225" s="7" t="inlineStr">
        <is>
          <t xml:space="preserve">1</t>
        </is>
      </c>
      <c r="H225" s="8" t="n">
        <v>1</v>
      </c>
      <c r="I225" s="23" t="n" hidden="false">
        <v>1</v>
      </c>
      <c r="J225" s="19" t="n" hidden="false">
        <v/>
      </c>
      <c r="K225" s="19" t="n" hidden="false">
        <f>I225+J225</f>
        <v>1</v>
      </c>
      <c r="L225" s="19" t="n" hidden="false">
        <f>ROUND(H225*I225,2)</f>
        <v>1</v>
      </c>
      <c r="M225" s="19" t="n" hidden="false">
        <v/>
      </c>
      <c r="N225" s="19" t="n" hidden="false">
        <f>L225+M225</f>
        <v>1</v>
      </c>
    </row>
    <row r="226" customFormat="false" hidden="false" outlineLevel="0" collapsed="false">
      <c r="A226" s="18" t="inlineStr">
        <is>
          <t xml:space="preserve">1.1.1.2.1.1.2.3.5</t>
        </is>
      </c>
      <c r="B226" s="18" t="inlineStr">
        <is>
          <t xml:space="preserve"/>
        </is>
      </c>
      <c r="C226" s="22" t="inlineStr">
        <is>
          <t xml:space="preserve">Щит силовой (в соответствии со схемой)_ / МЭЛ</t>
        </is>
      </c>
      <c r="D226" s="7" t="inlineStr">
        <is>
          <t xml:space="preserve">ЩС 3.2</t>
        </is>
      </c>
      <c r="E226" s="7" t="inlineStr">
        <is>
          <t xml:space="preserve"/>
        </is>
      </c>
      <c r="F226" s="7" t="inlineStr">
        <is>
          <t xml:space="preserve">ШТ</t>
        </is>
      </c>
      <c r="G226" s="7" t="inlineStr">
        <is>
          <t xml:space="preserve">1</t>
        </is>
      </c>
      <c r="H226" s="8" t="n">
        <v>1</v>
      </c>
      <c r="I226" s="23" t="n" hidden="false">
        <v>1</v>
      </c>
      <c r="J226" s="19" t="n" hidden="false">
        <v/>
      </c>
      <c r="K226" s="19" t="n" hidden="false">
        <f>I226+J226</f>
        <v>1</v>
      </c>
      <c r="L226" s="19" t="n" hidden="false">
        <f>ROUND(H226*I226,2)</f>
        <v>1</v>
      </c>
      <c r="M226" s="19" t="n" hidden="false">
        <v/>
      </c>
      <c r="N226" s="19" t="n" hidden="false">
        <f>L226+M226</f>
        <v>1</v>
      </c>
    </row>
    <row r="227" customFormat="false" hidden="false" outlineLevel="0" collapsed="false">
      <c r="A227" s="18" t="inlineStr">
        <is>
          <t xml:space="preserve">1.1.1.2.1.1.2.4</t>
        </is>
      </c>
      <c r="B227" s="18" t="inlineStr">
        <is>
          <t xml:space="preserve"/>
        </is>
      </c>
      <c r="C227" s="18" t="inlineStr">
        <is>
          <t xml:space="preserve">Монтаж щита силового (для СКБ) / 18 модулей</t>
        </is>
      </c>
      <c r="D227" s="7" t="inlineStr">
        <is>
          <t xml:space="preserve"/>
        </is>
      </c>
      <c r="E227" s="7" t="inlineStr">
        <is>
          <t xml:space="preserve"/>
        </is>
      </c>
      <c r="F227" s="7" t="inlineStr">
        <is>
          <t xml:space="preserve">ШТ</t>
        </is>
      </c>
      <c r="G227" s="7" t="inlineStr">
        <is>
          <t xml:space="preserve">1</t>
        </is>
      </c>
      <c r="H227" s="8" t="n">
        <v>8</v>
      </c>
      <c r="I227" s="19" t="n" hidden="false">
        <f>ROUND((L228+L229+L230+L231+L232+L233+L234+L235)/H227,2)</f>
        <v>1</v>
      </c>
      <c r="J227" s="20" t="n" hidden="false">
        <v>13400</v>
      </c>
      <c r="K227" s="19" t="n" hidden="false">
        <f>I227+J227</f>
        <v>13401</v>
      </c>
      <c r="L227" s="19" t="n" hidden="false">
        <f>ROUND(H227*I227,2)</f>
        <v>8</v>
      </c>
      <c r="M227" s="19" t="n" hidden="false">
        <f>ROUND(H227*J227,2)</f>
        <v>107200</v>
      </c>
      <c r="N227" s="19" t="n" hidden="false">
        <f>L227+M227</f>
        <v>107208</v>
      </c>
    </row>
    <row r="228" customFormat="false" hidden="false" outlineLevel="0" collapsed="false">
      <c r="A228" s="18" t="inlineStr">
        <is>
          <t xml:space="preserve">1.1.1.2.1.1.2.4.1</t>
        </is>
      </c>
      <c r="B228" s="18" t="inlineStr">
        <is>
          <t xml:space="preserve"/>
        </is>
      </c>
      <c r="C228" s="22" t="inlineStr">
        <is>
          <t xml:space="preserve">Щит силовой (в соответствии со схемой)_ / МЭЛ</t>
        </is>
      </c>
      <c r="D228" s="7" t="inlineStr">
        <is>
          <t xml:space="preserve">ЩАО2.3  ЩРн-18-350х300х120-IP31 mb11-18n EKF</t>
        </is>
      </c>
      <c r="E228" s="7" t="inlineStr">
        <is>
          <t xml:space="preserve"/>
        </is>
      </c>
      <c r="F228" s="7" t="inlineStr">
        <is>
          <t xml:space="preserve">ШТ</t>
        </is>
      </c>
      <c r="G228" s="7" t="inlineStr">
        <is>
          <t xml:space="preserve">1</t>
        </is>
      </c>
      <c r="H228" s="8" t="n">
        <v>1</v>
      </c>
      <c r="I228" s="23" t="n" hidden="false">
        <v>1</v>
      </c>
      <c r="J228" s="19" t="n" hidden="false">
        <v/>
      </c>
      <c r="K228" s="19" t="n" hidden="false">
        <f>I228+J228</f>
        <v>1</v>
      </c>
      <c r="L228" s="19" t="n" hidden="false">
        <f>ROUND(H228*I228,2)</f>
        <v>1</v>
      </c>
      <c r="M228" s="19" t="n" hidden="false">
        <v/>
      </c>
      <c r="N228" s="19" t="n" hidden="false">
        <f>L228+M228</f>
        <v>1</v>
      </c>
    </row>
    <row r="229" customFormat="false" hidden="false" outlineLevel="0" collapsed="false">
      <c r="A229" s="18" t="inlineStr">
        <is>
          <t xml:space="preserve">1.1.1.2.1.1.2.4.2</t>
        </is>
      </c>
      <c r="B229" s="18" t="inlineStr">
        <is>
          <t xml:space="preserve"/>
        </is>
      </c>
      <c r="C229" s="22" t="inlineStr">
        <is>
          <t xml:space="preserve">Щит силовой (в соответствии со схемой)_ / МЭЛ</t>
        </is>
      </c>
      <c r="D229" s="7" t="inlineStr">
        <is>
          <t xml:space="preserve">ЩАО2.0 ЩРн-18-350х300х120-IP54 mb11-18n EKF</t>
        </is>
      </c>
      <c r="E229" s="7" t="inlineStr">
        <is>
          <t xml:space="preserve"/>
        </is>
      </c>
      <c r="F229" s="7" t="inlineStr">
        <is>
          <t xml:space="preserve">ШТ</t>
        </is>
      </c>
      <c r="G229" s="7" t="inlineStr">
        <is>
          <t xml:space="preserve">1</t>
        </is>
      </c>
      <c r="H229" s="8" t="n">
        <v>1</v>
      </c>
      <c r="I229" s="23" t="n" hidden="false">
        <v>1</v>
      </c>
      <c r="J229" s="19" t="n" hidden="false">
        <v/>
      </c>
      <c r="K229" s="19" t="n" hidden="false">
        <f>I229+J229</f>
        <v>1</v>
      </c>
      <c r="L229" s="19" t="n" hidden="false">
        <f>ROUND(H229*I229,2)</f>
        <v>1</v>
      </c>
      <c r="M229" s="19" t="n" hidden="false">
        <v/>
      </c>
      <c r="N229" s="19" t="n" hidden="false">
        <f>L229+M229</f>
        <v>1</v>
      </c>
    </row>
    <row r="230" customFormat="false" hidden="false" outlineLevel="0" collapsed="false">
      <c r="A230" s="18" t="inlineStr">
        <is>
          <t xml:space="preserve">1.1.1.2.1.1.2.4.3</t>
        </is>
      </c>
      <c r="B230" s="18" t="inlineStr">
        <is>
          <t xml:space="preserve"/>
        </is>
      </c>
      <c r="C230" s="22" t="inlineStr">
        <is>
          <t xml:space="preserve">Щит силовой (в соответствии со схемой)_ / МЭЛ</t>
        </is>
      </c>
      <c r="D230" s="7" t="inlineStr">
        <is>
          <t xml:space="preserve">ЩРн-18-350х300х120-IP54 mb11-18n EKF</t>
        </is>
      </c>
      <c r="E230" s="7" t="inlineStr">
        <is>
          <t xml:space="preserve"/>
        </is>
      </c>
      <c r="F230" s="7" t="inlineStr">
        <is>
          <t xml:space="preserve">ШТ</t>
        </is>
      </c>
      <c r="G230" s="7" t="inlineStr">
        <is>
          <t xml:space="preserve">1</t>
        </is>
      </c>
      <c r="H230" s="8" t="n">
        <v>1</v>
      </c>
      <c r="I230" s="23" t="n" hidden="false">
        <v>1</v>
      </c>
      <c r="J230" s="19" t="n" hidden="false">
        <v/>
      </c>
      <c r="K230" s="19" t="n" hidden="false">
        <f>I230+J230</f>
        <v>1</v>
      </c>
      <c r="L230" s="19" t="n" hidden="false">
        <f>ROUND(H230*I230,2)</f>
        <v>1</v>
      </c>
      <c r="M230" s="19" t="n" hidden="false">
        <v/>
      </c>
      <c r="N230" s="19" t="n" hidden="false">
        <f>L230+M230</f>
        <v>1</v>
      </c>
    </row>
    <row r="231" customFormat="false" hidden="false" outlineLevel="0" collapsed="false">
      <c r="A231" s="18" t="inlineStr">
        <is>
          <t xml:space="preserve">1.1.1.2.1.1.2.4.4</t>
        </is>
      </c>
      <c r="B231" s="18" t="inlineStr">
        <is>
          <t xml:space="preserve"/>
        </is>
      </c>
      <c r="C231" s="22" t="inlineStr">
        <is>
          <t xml:space="preserve">Щит силовой (в соответствии со схемой)_ / МЭЛ</t>
        </is>
      </c>
      <c r="D231" s="7" t="inlineStr">
        <is>
          <t xml:space="preserve">ЩС 3.1</t>
        </is>
      </c>
      <c r="E231" s="7" t="inlineStr">
        <is>
          <t xml:space="preserve"/>
        </is>
      </c>
      <c r="F231" s="7" t="inlineStr">
        <is>
          <t xml:space="preserve">ШТ</t>
        </is>
      </c>
      <c r="G231" s="7" t="inlineStr">
        <is>
          <t xml:space="preserve">1</t>
        </is>
      </c>
      <c r="H231" s="8" t="n">
        <v>1</v>
      </c>
      <c r="I231" s="23" t="n" hidden="false">
        <v>1</v>
      </c>
      <c r="J231" s="19" t="n" hidden="false">
        <v/>
      </c>
      <c r="K231" s="19" t="n" hidden="false">
        <f>I231+J231</f>
        <v>1</v>
      </c>
      <c r="L231" s="19" t="n" hidden="false">
        <f>ROUND(H231*I231,2)</f>
        <v>1</v>
      </c>
      <c r="M231" s="19" t="n" hidden="false">
        <v/>
      </c>
      <c r="N231" s="19" t="n" hidden="false">
        <f>L231+M231</f>
        <v>1</v>
      </c>
    </row>
    <row r="232" customFormat="false" hidden="false" outlineLevel="0" collapsed="false">
      <c r="A232" s="18" t="inlineStr">
        <is>
          <t xml:space="preserve">1.1.1.2.1.1.2.4.5</t>
        </is>
      </c>
      <c r="B232" s="18" t="inlineStr">
        <is>
          <t xml:space="preserve"/>
        </is>
      </c>
      <c r="C232" s="22" t="inlineStr">
        <is>
          <t xml:space="preserve">Щит силовой (в соответствии со схемой)_ / МЭЛ</t>
        </is>
      </c>
      <c r="D232" s="7" t="inlineStr">
        <is>
          <t xml:space="preserve">ЩАО2.2  ЩРн-18-350х300х120-IP31 mb11-18n EKF</t>
        </is>
      </c>
      <c r="E232" s="7" t="inlineStr">
        <is>
          <t xml:space="preserve"/>
        </is>
      </c>
      <c r="F232" s="7" t="inlineStr">
        <is>
          <t xml:space="preserve">ШТ</t>
        </is>
      </c>
      <c r="G232" s="7" t="inlineStr">
        <is>
          <t xml:space="preserve">1</t>
        </is>
      </c>
      <c r="H232" s="8" t="n">
        <v>1</v>
      </c>
      <c r="I232" s="23" t="n" hidden="false">
        <v>1</v>
      </c>
      <c r="J232" s="19" t="n" hidden="false">
        <v/>
      </c>
      <c r="K232" s="19" t="n" hidden="false">
        <f>I232+J232</f>
        <v>1</v>
      </c>
      <c r="L232" s="19" t="n" hidden="false">
        <f>ROUND(H232*I232,2)</f>
        <v>1</v>
      </c>
      <c r="M232" s="19" t="n" hidden="false">
        <v/>
      </c>
      <c r="N232" s="19" t="n" hidden="false">
        <f>L232+M232</f>
        <v>1</v>
      </c>
    </row>
    <row r="233" customFormat="false" hidden="false" outlineLevel="0" collapsed="false">
      <c r="A233" s="18" t="inlineStr">
        <is>
          <t xml:space="preserve">1.1.1.2.1.1.2.4.6</t>
        </is>
      </c>
      <c r="B233" s="18" t="inlineStr">
        <is>
          <t xml:space="preserve"/>
        </is>
      </c>
      <c r="C233" s="22" t="inlineStr">
        <is>
          <t xml:space="preserve">Щит силовой (в соответствии со схемой)_ / МЭЛ</t>
        </is>
      </c>
      <c r="D233" s="7" t="inlineStr">
        <is>
          <t xml:space="preserve">ЩАО2.1 ЩРн-18-350х300х120-IP31 mb11-18n EKF</t>
        </is>
      </c>
      <c r="E233" s="7" t="inlineStr">
        <is>
          <t xml:space="preserve"/>
        </is>
      </c>
      <c r="F233" s="7" t="inlineStr">
        <is>
          <t xml:space="preserve">ШТ</t>
        </is>
      </c>
      <c r="G233" s="7" t="inlineStr">
        <is>
          <t xml:space="preserve">1</t>
        </is>
      </c>
      <c r="H233" s="8" t="n">
        <v>1</v>
      </c>
      <c r="I233" s="23" t="n" hidden="false">
        <v>1</v>
      </c>
      <c r="J233" s="19" t="n" hidden="false">
        <v/>
      </c>
      <c r="K233" s="19" t="n" hidden="false">
        <f>I233+J233</f>
        <v>1</v>
      </c>
      <c r="L233" s="19" t="n" hidden="false">
        <f>ROUND(H233*I233,2)</f>
        <v>1</v>
      </c>
      <c r="M233" s="19" t="n" hidden="false">
        <v/>
      </c>
      <c r="N233" s="19" t="n" hidden="false">
        <f>L233+M233</f>
        <v>1</v>
      </c>
    </row>
    <row r="234" customFormat="false" hidden="false" outlineLevel="0" collapsed="false">
      <c r="A234" s="18" t="inlineStr">
        <is>
          <t xml:space="preserve">1.1.1.2.1.1.2.4.7</t>
        </is>
      </c>
      <c r="B234" s="18" t="inlineStr">
        <is>
          <t xml:space="preserve"/>
        </is>
      </c>
      <c r="C234" s="22" t="inlineStr">
        <is>
          <t xml:space="preserve">Щит силовой (в соответствии со схемой)_ / МЭЛ</t>
        </is>
      </c>
      <c r="D234" s="7" t="inlineStr">
        <is>
          <t xml:space="preserve">ЩАО2.4  ЩРн-18-350х300х120-IP31 mb11-18n EKF</t>
        </is>
      </c>
      <c r="E234" s="7" t="inlineStr">
        <is>
          <t xml:space="preserve"/>
        </is>
      </c>
      <c r="F234" s="7" t="inlineStr">
        <is>
          <t xml:space="preserve">ШТ</t>
        </is>
      </c>
      <c r="G234" s="7" t="inlineStr">
        <is>
          <t xml:space="preserve">1</t>
        </is>
      </c>
      <c r="H234" s="8" t="n">
        <v>1</v>
      </c>
      <c r="I234" s="23" t="n" hidden="false">
        <v>1</v>
      </c>
      <c r="J234" s="19" t="n" hidden="false">
        <v/>
      </c>
      <c r="K234" s="19" t="n" hidden="false">
        <f>I234+J234</f>
        <v>1</v>
      </c>
      <c r="L234" s="19" t="n" hidden="false">
        <f>ROUND(H234*I234,2)</f>
        <v>1</v>
      </c>
      <c r="M234" s="19" t="n" hidden="false">
        <v/>
      </c>
      <c r="N234" s="19" t="n" hidden="false">
        <f>L234+M234</f>
        <v>1</v>
      </c>
    </row>
    <row r="235" customFormat="false" hidden="false" outlineLevel="0" collapsed="false">
      <c r="A235" s="18" t="inlineStr">
        <is>
          <t xml:space="preserve">1.1.1.2.1.1.2.4.8</t>
        </is>
      </c>
      <c r="B235" s="18" t="inlineStr">
        <is>
          <t xml:space="preserve"/>
        </is>
      </c>
      <c r="C235" s="22" t="inlineStr">
        <is>
          <t xml:space="preserve">Щит силовой (в соответствии со схемой)_ / МЭЛ</t>
        </is>
      </c>
      <c r="D235" s="7" t="inlineStr">
        <is>
          <t xml:space="preserve">ЩАО2 ЩРн-18-350х300х120-IP54 mb11-18n EKF</t>
        </is>
      </c>
      <c r="E235" s="7" t="inlineStr">
        <is>
          <t xml:space="preserve"/>
        </is>
      </c>
      <c r="F235" s="7" t="inlineStr">
        <is>
          <t xml:space="preserve">ШТ</t>
        </is>
      </c>
      <c r="G235" s="7" t="inlineStr">
        <is>
          <t xml:space="preserve">1</t>
        </is>
      </c>
      <c r="H235" s="8" t="n">
        <v>1</v>
      </c>
      <c r="I235" s="23" t="n" hidden="false">
        <v>1</v>
      </c>
      <c r="J235" s="19" t="n" hidden="false">
        <v/>
      </c>
      <c r="K235" s="19" t="n" hidden="false">
        <f>I235+J235</f>
        <v>1</v>
      </c>
      <c r="L235" s="19" t="n" hidden="false">
        <f>ROUND(H235*I235,2)</f>
        <v>1</v>
      </c>
      <c r="M235" s="19" t="n" hidden="false">
        <v/>
      </c>
      <c r="N235" s="19" t="n" hidden="false">
        <f>L235+M235</f>
        <v>1</v>
      </c>
    </row>
    <row r="236" customFormat="false" hidden="false" outlineLevel="0" collapsed="false">
      <c r="A236" s="18" t="inlineStr">
        <is>
          <t xml:space="preserve">1.1.1.2.1.1.2.5</t>
        </is>
      </c>
      <c r="B236" s="18" t="inlineStr">
        <is>
          <t xml:space="preserve"/>
        </is>
      </c>
      <c r="C236" s="18" t="inlineStr">
        <is>
          <t xml:space="preserve">Монтаж щита силового (для СКБ) / 24 модуля</t>
        </is>
      </c>
      <c r="D236" s="7" t="inlineStr">
        <is>
          <t xml:space="preserve"/>
        </is>
      </c>
      <c r="E236" s="7" t="inlineStr">
        <is>
          <t xml:space="preserve"/>
        </is>
      </c>
      <c r="F236" s="7" t="inlineStr">
        <is>
          <t xml:space="preserve">ШТ</t>
        </is>
      </c>
      <c r="G236" s="7" t="inlineStr">
        <is>
          <t xml:space="preserve">1</t>
        </is>
      </c>
      <c r="H236" s="8" t="n">
        <v>7</v>
      </c>
      <c r="I236" s="19" t="n" hidden="false">
        <f>ROUND((L237+L238+L239+L240+L241+L242+L243)/H236,2)</f>
        <v>1</v>
      </c>
      <c r="J236" s="20" t="n" hidden="false">
        <v>24000</v>
      </c>
      <c r="K236" s="19" t="n" hidden="false">
        <f>I236+J236</f>
        <v>24001</v>
      </c>
      <c r="L236" s="19" t="n" hidden="false">
        <f>ROUND(H236*I236,2)</f>
        <v>7</v>
      </c>
      <c r="M236" s="19" t="n" hidden="false">
        <f>ROUND(H236*J236,2)</f>
        <v>168000</v>
      </c>
      <c r="N236" s="19" t="n" hidden="false">
        <f>L236+M236</f>
        <v>168007</v>
      </c>
    </row>
    <row r="237" customFormat="false" hidden="false" outlineLevel="0" collapsed="false">
      <c r="A237" s="18" t="inlineStr">
        <is>
          <t xml:space="preserve">1.1.1.2.1.1.2.5.1</t>
        </is>
      </c>
      <c r="B237" s="18" t="inlineStr">
        <is>
          <t xml:space="preserve"/>
        </is>
      </c>
      <c r="C237" s="22" t="inlineStr">
        <is>
          <t xml:space="preserve">Щит силовой (в соответствии со схемой)_ / МЭЛ</t>
        </is>
      </c>
      <c r="D237" s="7" t="inlineStr">
        <is>
          <t xml:space="preserve">ЩО2.0  ЩРн-24-395х310х120-IP54 mb11-24n EKF</t>
        </is>
      </c>
      <c r="E237" s="7" t="inlineStr">
        <is>
          <t xml:space="preserve"/>
        </is>
      </c>
      <c r="F237" s="7" t="inlineStr">
        <is>
          <t xml:space="preserve">ШТ</t>
        </is>
      </c>
      <c r="G237" s="7" t="inlineStr">
        <is>
          <t xml:space="preserve">1</t>
        </is>
      </c>
      <c r="H237" s="8" t="n">
        <v>1</v>
      </c>
      <c r="I237" s="23" t="n" hidden="false">
        <v>1</v>
      </c>
      <c r="J237" s="19" t="n" hidden="false">
        <v/>
      </c>
      <c r="K237" s="19" t="n" hidden="false">
        <f>I237+J237</f>
        <v>1</v>
      </c>
      <c r="L237" s="19" t="n" hidden="false">
        <f>ROUND(H237*I237,2)</f>
        <v>1</v>
      </c>
      <c r="M237" s="19" t="n" hidden="false">
        <v/>
      </c>
      <c r="N237" s="19" t="n" hidden="false">
        <f>L237+M237</f>
        <v>1</v>
      </c>
    </row>
    <row r="238" customFormat="false" hidden="false" outlineLevel="0" collapsed="false">
      <c r="A238" s="18" t="inlineStr">
        <is>
          <t xml:space="preserve">1.1.1.2.1.1.2.5.2</t>
        </is>
      </c>
      <c r="B238" s="18" t="inlineStr">
        <is>
          <t xml:space="preserve"/>
        </is>
      </c>
      <c r="C238" s="22" t="inlineStr">
        <is>
          <t xml:space="preserve">Щит силовой (в соответствии со схемой)_ / МЭЛ</t>
        </is>
      </c>
      <c r="D238" s="7" t="inlineStr">
        <is>
          <t xml:space="preserve">ЩО2.2 ЩРн-24-395х310х120-IP31 mb11-24n EKF</t>
        </is>
      </c>
      <c r="E238" s="7" t="inlineStr">
        <is>
          <t xml:space="preserve"/>
        </is>
      </c>
      <c r="F238" s="7" t="inlineStr">
        <is>
          <t xml:space="preserve">ШТ</t>
        </is>
      </c>
      <c r="G238" s="7" t="inlineStr">
        <is>
          <t xml:space="preserve">1</t>
        </is>
      </c>
      <c r="H238" s="8" t="n">
        <v>1</v>
      </c>
      <c r="I238" s="23" t="n" hidden="false">
        <v>1</v>
      </c>
      <c r="J238" s="19" t="n" hidden="false">
        <v/>
      </c>
      <c r="K238" s="19" t="n" hidden="false">
        <f>I238+J238</f>
        <v>1</v>
      </c>
      <c r="L238" s="19" t="n" hidden="false">
        <f>ROUND(H238*I238,2)</f>
        <v>1</v>
      </c>
      <c r="M238" s="19" t="n" hidden="false">
        <v/>
      </c>
      <c r="N238" s="19" t="n" hidden="false">
        <f>L238+M238</f>
        <v>1</v>
      </c>
    </row>
    <row r="239" customFormat="false" hidden="false" outlineLevel="0" collapsed="false">
      <c r="A239" s="18" t="inlineStr">
        <is>
          <t xml:space="preserve">1.1.1.2.1.1.2.5.3</t>
        </is>
      </c>
      <c r="B239" s="18" t="inlineStr">
        <is>
          <t xml:space="preserve"/>
        </is>
      </c>
      <c r="C239" s="22" t="inlineStr">
        <is>
          <t xml:space="preserve">Щит силовой (в соответствии со схемой)_ / МЭЛ</t>
        </is>
      </c>
      <c r="D239" s="7" t="inlineStr">
        <is>
          <t xml:space="preserve">ЩО2.4 ЩРн-24-395х310х120-IP31 mb11-24n EKF</t>
        </is>
      </c>
      <c r="E239" s="7" t="inlineStr">
        <is>
          <t xml:space="preserve"/>
        </is>
      </c>
      <c r="F239" s="7" t="inlineStr">
        <is>
          <t xml:space="preserve">ШТ</t>
        </is>
      </c>
      <c r="G239" s="7" t="inlineStr">
        <is>
          <t xml:space="preserve">1</t>
        </is>
      </c>
      <c r="H239" s="8" t="n">
        <v>1</v>
      </c>
      <c r="I239" s="23" t="n" hidden="false">
        <v>1</v>
      </c>
      <c r="J239" s="19" t="n" hidden="false">
        <v/>
      </c>
      <c r="K239" s="19" t="n" hidden="false">
        <f>I239+J239</f>
        <v>1</v>
      </c>
      <c r="L239" s="19" t="n" hidden="false">
        <f>ROUND(H239*I239,2)</f>
        <v>1</v>
      </c>
      <c r="M239" s="19" t="n" hidden="false">
        <v/>
      </c>
      <c r="N239" s="19" t="n" hidden="false">
        <f>L239+M239</f>
        <v>1</v>
      </c>
    </row>
    <row r="240" customFormat="false" hidden="false" outlineLevel="0" collapsed="false">
      <c r="A240" s="18" t="inlineStr">
        <is>
          <t xml:space="preserve">1.1.1.2.1.1.2.5.4</t>
        </is>
      </c>
      <c r="B240" s="18" t="inlineStr">
        <is>
          <t xml:space="preserve"/>
        </is>
      </c>
      <c r="C240" s="22" t="inlineStr">
        <is>
          <t xml:space="preserve">Щит силовой (в соответствии со схемой)_ / МЭЛ</t>
        </is>
      </c>
      <c r="D240" s="7" t="inlineStr">
        <is>
          <t xml:space="preserve">ЩС 4.1</t>
        </is>
      </c>
      <c r="E240" s="7" t="inlineStr">
        <is>
          <t xml:space="preserve"/>
        </is>
      </c>
      <c r="F240" s="7" t="inlineStr">
        <is>
          <t xml:space="preserve">ШТ</t>
        </is>
      </c>
      <c r="G240" s="7" t="inlineStr">
        <is>
          <t xml:space="preserve">1</t>
        </is>
      </c>
      <c r="H240" s="8" t="n">
        <v>1</v>
      </c>
      <c r="I240" s="23" t="n" hidden="false">
        <v>1</v>
      </c>
      <c r="J240" s="19" t="n" hidden="false">
        <v/>
      </c>
      <c r="K240" s="19" t="n" hidden="false">
        <f>I240+J240</f>
        <v>1</v>
      </c>
      <c r="L240" s="19" t="n" hidden="false">
        <f>ROUND(H240*I240,2)</f>
        <v>1</v>
      </c>
      <c r="M240" s="19" t="n" hidden="false">
        <v/>
      </c>
      <c r="N240" s="19" t="n" hidden="false">
        <f>L240+M240</f>
        <v>1</v>
      </c>
    </row>
    <row r="241" customFormat="false" hidden="false" outlineLevel="0" collapsed="false">
      <c r="A241" s="18" t="inlineStr">
        <is>
          <t xml:space="preserve">1.1.1.2.1.1.2.5.5</t>
        </is>
      </c>
      <c r="B241" s="18" t="inlineStr">
        <is>
          <t xml:space="preserve"/>
        </is>
      </c>
      <c r="C241" s="22" t="inlineStr">
        <is>
          <t xml:space="preserve">Щит силовой (в соответствии со схемой)_ / МЭЛ</t>
        </is>
      </c>
      <c r="D241" s="7" t="inlineStr">
        <is>
          <t xml:space="preserve">ЩС 1.1</t>
        </is>
      </c>
      <c r="E241" s="7" t="inlineStr">
        <is>
          <t xml:space="preserve"/>
        </is>
      </c>
      <c r="F241" s="7" t="inlineStr">
        <is>
          <t xml:space="preserve">ШТ</t>
        </is>
      </c>
      <c r="G241" s="7" t="inlineStr">
        <is>
          <t xml:space="preserve">1</t>
        </is>
      </c>
      <c r="H241" s="8" t="n">
        <v>1</v>
      </c>
      <c r="I241" s="23" t="n" hidden="false">
        <v>1</v>
      </c>
      <c r="J241" s="19" t="n" hidden="false">
        <v/>
      </c>
      <c r="K241" s="19" t="n" hidden="false">
        <f>I241+J241</f>
        <v>1</v>
      </c>
      <c r="L241" s="19" t="n" hidden="false">
        <f>ROUND(H241*I241,2)</f>
        <v>1</v>
      </c>
      <c r="M241" s="19" t="n" hidden="false">
        <v/>
      </c>
      <c r="N241" s="19" t="n" hidden="false">
        <f>L241+M241</f>
        <v>1</v>
      </c>
    </row>
    <row r="242" customFormat="false" hidden="false" outlineLevel="0" collapsed="false">
      <c r="A242" s="18" t="inlineStr">
        <is>
          <t xml:space="preserve">1.1.1.2.1.1.2.5.6</t>
        </is>
      </c>
      <c r="B242" s="18" t="inlineStr">
        <is>
          <t xml:space="preserve"/>
        </is>
      </c>
      <c r="C242" s="22" t="inlineStr">
        <is>
          <t xml:space="preserve">Щит силовой (в соответствии со схемой)_ / МЭЛ</t>
        </is>
      </c>
      <c r="D242" s="7" t="inlineStr">
        <is>
          <t xml:space="preserve">ЩО2.1 ЩРн-24-395х310х120-IP31 mb11-24n EKF</t>
        </is>
      </c>
      <c r="E242" s="7" t="inlineStr">
        <is>
          <t xml:space="preserve"/>
        </is>
      </c>
      <c r="F242" s="7" t="inlineStr">
        <is>
          <t xml:space="preserve">ШТ</t>
        </is>
      </c>
      <c r="G242" s="7" t="inlineStr">
        <is>
          <t xml:space="preserve">1</t>
        </is>
      </c>
      <c r="H242" s="8" t="n">
        <v>1</v>
      </c>
      <c r="I242" s="23" t="n" hidden="false">
        <v>1</v>
      </c>
      <c r="J242" s="19" t="n" hidden="false">
        <v/>
      </c>
      <c r="K242" s="19" t="n" hidden="false">
        <f>I242+J242</f>
        <v>1</v>
      </c>
      <c r="L242" s="19" t="n" hidden="false">
        <f>ROUND(H242*I242,2)</f>
        <v>1</v>
      </c>
      <c r="M242" s="19" t="n" hidden="false">
        <v/>
      </c>
      <c r="N242" s="19" t="n" hidden="false">
        <f>L242+M242</f>
        <v>1</v>
      </c>
    </row>
    <row r="243" customFormat="false" hidden="false" outlineLevel="0" collapsed="false">
      <c r="A243" s="18" t="inlineStr">
        <is>
          <t xml:space="preserve">1.1.1.2.1.1.2.5.7</t>
        </is>
      </c>
      <c r="B243" s="18" t="inlineStr">
        <is>
          <t xml:space="preserve"/>
        </is>
      </c>
      <c r="C243" s="22" t="inlineStr">
        <is>
          <t xml:space="preserve">Щит силовой (в соответствии со схемой)_ / МЭЛ</t>
        </is>
      </c>
      <c r="D243" s="7" t="inlineStr">
        <is>
          <t xml:space="preserve">ЩО2.3  ЩРн-24-395х310х120-IP31 mb11-24n EKF</t>
        </is>
      </c>
      <c r="E243" s="7" t="inlineStr">
        <is>
          <t xml:space="preserve"/>
        </is>
      </c>
      <c r="F243" s="7" t="inlineStr">
        <is>
          <t xml:space="preserve">ШТ</t>
        </is>
      </c>
      <c r="G243" s="7" t="inlineStr">
        <is>
          <t xml:space="preserve">1</t>
        </is>
      </c>
      <c r="H243" s="8" t="n">
        <v>1</v>
      </c>
      <c r="I243" s="23" t="n" hidden="false">
        <v>1</v>
      </c>
      <c r="J243" s="19" t="n" hidden="false">
        <v/>
      </c>
      <c r="K243" s="19" t="n" hidden="false">
        <f>I243+J243</f>
        <v>1</v>
      </c>
      <c r="L243" s="19" t="n" hidden="false">
        <f>ROUND(H243*I243,2)</f>
        <v>1</v>
      </c>
      <c r="M243" s="19" t="n" hidden="false">
        <v/>
      </c>
      <c r="N243" s="19" t="n" hidden="false">
        <f>L243+M243</f>
        <v>1</v>
      </c>
    </row>
    <row r="244" customFormat="false" hidden="false" outlineLevel="0" collapsed="false">
      <c r="A244" s="14" t="inlineStr">
        <is>
          <t xml:space="preserve">1.1.1.2.1.1.3</t>
        </is>
      </c>
      <c r="B244" s="14" t="inlineStr">
        <is>
          <t xml:space="preserve"/>
        </is>
      </c>
      <c r="C244" s="14" t="inlineStr">
        <is>
          <t xml:space="preserve">Прокладка кабеля</t>
        </is>
      </c>
      <c r="D244" s="6" t="inlineStr">
        <is>
          <t xml:space="preserve"/>
        </is>
      </c>
      <c r="E244" s="6" t="inlineStr">
        <is>
          <t xml:space="preserve"/>
        </is>
      </c>
      <c r="F244" s="6" t="inlineStr">
        <is>
          <t xml:space="preserve"/>
        </is>
      </c>
      <c r="G244" s="6" t="inlineStr">
        <is>
          <t xml:space="preserve"/>
        </is>
      </c>
      <c r="H244" s="15" t="n">
        <v/>
      </c>
      <c r="I244" s="16" t="n" hidden="false">
        <v/>
      </c>
      <c r="J244" s="16" t="n" hidden="false">
        <v/>
      </c>
      <c r="K244" s="16" t="n" hidden="false">
        <v/>
      </c>
      <c r="L244" s="16" t="n" hidden="false">
        <f>L245+L248+L251+L258+L264+L266+L269+L272+L274+L276+L278+L282+L285+L287+L291+L297+L303+L305+L308</f>
        <v>10993343.1</v>
      </c>
      <c r="M244" s="16" t="n" hidden="false">
        <f>M245+M248+M251+M258+M264+M266+M269+M272+M274+M276+M278+M282+M285+M287+M291+M297+M303+M305+M308</f>
        <v>14487210</v>
      </c>
      <c r="N244" s="16" t="n" hidden="false">
        <f>N245+N248+N251+N258+N264+N266+N269+N272+N274+N276+N278+N282+N285+N287+N291+N297+N303+N305+N308</f>
        <v>25480553.1</v>
      </c>
    </row>
    <row r="245" customFormat="false" hidden="false" outlineLevel="0" collapsed="false">
      <c r="A245" s="18" t="inlineStr">
        <is>
          <t xml:space="preserve">1.1.1.2.1.1.3.1</t>
        </is>
      </c>
      <c r="B245" s="18" t="inlineStr">
        <is>
          <t xml:space="preserve"/>
        </is>
      </c>
      <c r="C245" s="18" t="inlineStr">
        <is>
          <t xml:space="preserve">Затяжка кабеля, провода в трубу / 1,5-6 мм</t>
        </is>
      </c>
      <c r="D245" s="7" t="inlineStr">
        <is>
          <t xml:space="preserve">ЭО
Поставщики: ООО "Богословский кабельный завод", Акционерное общество "Электрокабель" Кольчугинский завод"</t>
        </is>
      </c>
      <c r="E245" s="7" t="inlineStr">
        <is>
          <t xml:space="preserve">Выгружается из БО по объектам BIM-КЦ</t>
        </is>
      </c>
      <c r="F245" s="7" t="inlineStr">
        <is>
          <t xml:space="preserve">ПОГ М</t>
        </is>
      </c>
      <c r="G245" s="7" t="inlineStr">
        <is>
          <t xml:space="preserve">1</t>
        </is>
      </c>
      <c r="H245" s="8" t="n">
        <v>1605</v>
      </c>
      <c r="I245" s="19" t="n" hidden="false">
        <f>ROUND((L246+L247)/H245,2)</f>
        <v>62.47</v>
      </c>
      <c r="J245" s="20" t="n" hidden="false">
        <v>170</v>
      </c>
      <c r="K245" s="19" t="n" hidden="false">
        <f>I245+J245</f>
        <v>232.47</v>
      </c>
      <c r="L245" s="19" t="n" hidden="false">
        <f>ROUND(H245*I245,2)</f>
        <v>100264.35</v>
      </c>
      <c r="M245" s="19" t="n" hidden="false">
        <f>ROUND(H245*J245,2)</f>
        <v>272850</v>
      </c>
      <c r="N245" s="19" t="n" hidden="false">
        <f>L245+M245</f>
        <v>373114.35</v>
      </c>
    </row>
    <row r="246" customFormat="false" hidden="false" outlineLevel="0" collapsed="false">
      <c r="A246" s="18" t="inlineStr">
        <is>
          <t xml:space="preserve">1.1.1.2.1.1.3.1.1</t>
        </is>
      </c>
      <c r="B246" s="18" t="inlineStr">
        <is>
          <t xml:space="preserve"/>
        </is>
      </c>
      <c r="C246" s="22" t="inlineStr">
        <is>
          <t xml:space="preserve">Кабель силовой ВВГнг(A)-FRLS 3х1,5мм2, 660В</t>
        </is>
      </c>
      <c r="D246" s="7" t="inlineStr">
        <is>
          <t xml:space="preserve">FRLSLTx</t>
        </is>
      </c>
      <c r="E246" s="7" t="inlineStr">
        <is>
          <t xml:space="preserve"/>
        </is>
      </c>
      <c r="F246" s="7" t="inlineStr">
        <is>
          <t xml:space="preserve">М</t>
        </is>
      </c>
      <c r="G246" s="7" t="inlineStr">
        <is>
          <t xml:space="preserve">1</t>
        </is>
      </c>
      <c r="H246" s="8" t="n">
        <v>1150</v>
      </c>
      <c r="I246" s="23" t="n" hidden="false">
        <v>64</v>
      </c>
      <c r="J246" s="19" t="n" hidden="false">
        <v/>
      </c>
      <c r="K246" s="19" t="n" hidden="false">
        <f>I246+J246</f>
        <v>64</v>
      </c>
      <c r="L246" s="19" t="n" hidden="false">
        <f>ROUND(H246*I246,2)</f>
        <v>73600</v>
      </c>
      <c r="M246" s="19" t="n" hidden="false">
        <v/>
      </c>
      <c r="N246" s="19" t="n" hidden="false">
        <f>L246+M246</f>
        <v>73600</v>
      </c>
    </row>
    <row r="247" customFormat="false" hidden="false" outlineLevel="0" collapsed="false">
      <c r="A247" s="18" t="inlineStr">
        <is>
          <t xml:space="preserve">1.1.1.2.1.1.3.1.2</t>
        </is>
      </c>
      <c r="B247" s="18" t="inlineStr">
        <is>
          <t xml:space="preserve"/>
        </is>
      </c>
      <c r="C247" s="22" t="inlineStr">
        <is>
          <t xml:space="preserve">Кабель силовой ВВГнг(A)-LSLTx 3х1,5мм2, 660В</t>
        </is>
      </c>
      <c r="D247" s="7" t="inlineStr">
        <is>
          <t xml:space="preserve"/>
        </is>
      </c>
      <c r="E247" s="7" t="inlineStr">
        <is>
          <t xml:space="preserve"/>
        </is>
      </c>
      <c r="F247" s="7" t="inlineStr">
        <is>
          <t xml:space="preserve">М</t>
        </is>
      </c>
      <c r="G247" s="7" t="inlineStr">
        <is>
          <t xml:space="preserve">1</t>
        </is>
      </c>
      <c r="H247" s="8" t="n">
        <v>455</v>
      </c>
      <c r="I247" s="23" t="n" hidden="false">
        <v>58.61</v>
      </c>
      <c r="J247" s="19" t="n" hidden="false">
        <v/>
      </c>
      <c r="K247" s="19" t="n" hidden="false">
        <f>I247+J247</f>
        <v>58.61</v>
      </c>
      <c r="L247" s="19" t="n" hidden="false">
        <f>ROUND(H247*I247,2)</f>
        <v>26667.55</v>
      </c>
      <c r="M247" s="19" t="n" hidden="false">
        <v/>
      </c>
      <c r="N247" s="19" t="n" hidden="false">
        <f>L247+M247</f>
        <v>26667.55</v>
      </c>
    </row>
    <row r="248" customFormat="false" hidden="false" outlineLevel="0" collapsed="false">
      <c r="A248" s="18" t="inlineStr">
        <is>
          <t xml:space="preserve">1.1.1.2.1.1.3.2</t>
        </is>
      </c>
      <c r="B248" s="18" t="inlineStr">
        <is>
          <t xml:space="preserve"/>
        </is>
      </c>
      <c r="C248" s="18" t="inlineStr">
        <is>
          <t xml:space="preserve">Затяжка кабеля, провода в трубу / 7-17 мм</t>
        </is>
      </c>
      <c r="D248" s="7" t="inlineStr">
        <is>
          <t xml:space="preserve">ЭО
Поставщики: ООО "Богословский кабельный завод", Акционерное общество "Электрокабель" Кольчугинский завод"</t>
        </is>
      </c>
      <c r="E248" s="7" t="inlineStr">
        <is>
          <t xml:space="preserve">Выгружается из БО по объектам BIM-КЦ</t>
        </is>
      </c>
      <c r="F248" s="7" t="inlineStr">
        <is>
          <t xml:space="preserve">ПОГ М</t>
        </is>
      </c>
      <c r="G248" s="7" t="inlineStr">
        <is>
          <t xml:space="preserve">1</t>
        </is>
      </c>
      <c r="H248" s="8" t="n">
        <v>2097</v>
      </c>
      <c r="I248" s="19" t="n" hidden="false">
        <f>ROUND((L249+L250)/H248,2)</f>
        <v>68.96</v>
      </c>
      <c r="J248" s="20" t="n" hidden="false">
        <v>170</v>
      </c>
      <c r="K248" s="19" t="n" hidden="false">
        <f>I248+J248</f>
        <v>238.96</v>
      </c>
      <c r="L248" s="19" t="n" hidden="false">
        <f>ROUND(H248*I248,2)</f>
        <v>144609.12</v>
      </c>
      <c r="M248" s="19" t="n" hidden="false">
        <f>ROUND(H248*J248,2)</f>
        <v>356490</v>
      </c>
      <c r="N248" s="19" t="n" hidden="false">
        <f>L248+M248</f>
        <v>501099.12</v>
      </c>
    </row>
    <row r="249" customFormat="false" hidden="false" outlineLevel="0" collapsed="false">
      <c r="A249" s="18" t="inlineStr">
        <is>
          <t xml:space="preserve">1.1.1.2.1.1.3.2.1</t>
        </is>
      </c>
      <c r="B249" s="18" t="inlineStr">
        <is>
          <t xml:space="preserve"/>
        </is>
      </c>
      <c r="C249" s="22" t="inlineStr">
        <is>
          <t xml:space="preserve">Кабель силовой ВВГнг(A)-FRLS 3х2,5мм2, 660В</t>
        </is>
      </c>
      <c r="D249" s="7" t="inlineStr">
        <is>
          <t xml:space="preserve"/>
        </is>
      </c>
      <c r="E249" s="7" t="inlineStr">
        <is>
          <t xml:space="preserve"/>
        </is>
      </c>
      <c r="F249" s="7" t="inlineStr">
        <is>
          <t xml:space="preserve">М</t>
        </is>
      </c>
      <c r="G249" s="7" t="inlineStr">
        <is>
          <t xml:space="preserve">1</t>
        </is>
      </c>
      <c r="H249" s="8" t="n">
        <v>115</v>
      </c>
      <c r="I249" s="23" t="n" hidden="false">
        <v>107.26</v>
      </c>
      <c r="J249" s="19" t="n" hidden="false">
        <v/>
      </c>
      <c r="K249" s="19" t="n" hidden="false">
        <f>I249+J249</f>
        <v>107.26</v>
      </c>
      <c r="L249" s="19" t="n" hidden="false">
        <f>ROUND(H249*I249,2)</f>
        <v>12334.9</v>
      </c>
      <c r="M249" s="19" t="n" hidden="false">
        <v/>
      </c>
      <c r="N249" s="19" t="n" hidden="false">
        <f>L249+M249</f>
        <v>12334.9</v>
      </c>
    </row>
    <row r="250" customFormat="false" hidden="false" outlineLevel="0" collapsed="false">
      <c r="A250" s="18" t="inlineStr">
        <is>
          <t xml:space="preserve">1.1.1.2.1.1.3.2.2</t>
        </is>
      </c>
      <c r="B250" s="18" t="inlineStr">
        <is>
          <t xml:space="preserve"/>
        </is>
      </c>
      <c r="C250" s="22" t="inlineStr">
        <is>
          <t xml:space="preserve">Кабель силовой ВВГнг(A)-LSLTx 3х2,5мм2, 660В</t>
        </is>
      </c>
      <c r="D250" s="7" t="inlineStr">
        <is>
          <t xml:space="preserve"/>
        </is>
      </c>
      <c r="E250" s="7" t="inlineStr">
        <is>
          <t xml:space="preserve"/>
        </is>
      </c>
      <c r="F250" s="7" t="inlineStr">
        <is>
          <t xml:space="preserve">М</t>
        </is>
      </c>
      <c r="G250" s="7" t="inlineStr">
        <is>
          <t xml:space="preserve">1</t>
        </is>
      </c>
      <c r="H250" s="8" t="n">
        <v>1982</v>
      </c>
      <c r="I250" s="23" t="n" hidden="false">
        <v>66.74</v>
      </c>
      <c r="J250" s="19" t="n" hidden="false">
        <v/>
      </c>
      <c r="K250" s="19" t="n" hidden="false">
        <f>I250+J250</f>
        <v>66.74</v>
      </c>
      <c r="L250" s="19" t="n" hidden="false">
        <f>ROUND(H250*I250,2)</f>
        <v>132278.68</v>
      </c>
      <c r="M250" s="19" t="n" hidden="false">
        <v/>
      </c>
      <c r="N250" s="19" t="n" hidden="false">
        <f>L250+M250</f>
        <v>132278.68</v>
      </c>
    </row>
    <row r="251" customFormat="false" hidden="false" outlineLevel="0" collapsed="false">
      <c r="A251" s="18" t="inlineStr">
        <is>
          <t xml:space="preserve">1.1.1.2.1.1.3.3</t>
        </is>
      </c>
      <c r="B251" s="18" t="inlineStr">
        <is>
          <t xml:space="preserve"/>
        </is>
      </c>
      <c r="C251" s="18" t="inlineStr">
        <is>
          <t xml:space="preserve">Затяжка кабеля, провода в трубу / 7-17 мм</t>
        </is>
      </c>
      <c r="D251" s="7" t="inlineStr">
        <is>
          <t xml:space="preserve">ЭМ
Поставщики: ООО "Богословский кабельный завод", Акционерное общество "Электрокабель" Кольчугинский завод"</t>
        </is>
      </c>
      <c r="E251" s="7" t="inlineStr">
        <is>
          <t xml:space="preserve">Выгружается из БО по объектам BIM-КЦ</t>
        </is>
      </c>
      <c r="F251" s="7" t="inlineStr">
        <is>
          <t xml:space="preserve">ПОГ М</t>
        </is>
      </c>
      <c r="G251" s="7" t="inlineStr">
        <is>
          <t xml:space="preserve">1</t>
        </is>
      </c>
      <c r="H251" s="8" t="n">
        <v>15665</v>
      </c>
      <c r="I251" s="19" t="n" hidden="false">
        <f>ROUND((L252+L253+L254+L255+L256+L257)/H251,2)</f>
        <v>152.19</v>
      </c>
      <c r="J251" s="20" t="n" hidden="false">
        <v>250</v>
      </c>
      <c r="K251" s="19" t="n" hidden="false">
        <f>I251+J251</f>
        <v>402.19</v>
      </c>
      <c r="L251" s="19" t="n" hidden="false">
        <f>ROUND(H251*I251,2)</f>
        <v>2384056.35</v>
      </c>
      <c r="M251" s="19" t="n" hidden="false">
        <f>ROUND(H251*J251,2)</f>
        <v>3916250</v>
      </c>
      <c r="N251" s="19" t="n" hidden="false">
        <f>L251+M251</f>
        <v>6300306.35</v>
      </c>
    </row>
    <row r="252" customFormat="false" hidden="false" outlineLevel="0" collapsed="false">
      <c r="A252" s="18" t="inlineStr">
        <is>
          <t xml:space="preserve">1.1.1.2.1.1.3.3.1</t>
        </is>
      </c>
      <c r="B252" s="18" t="inlineStr">
        <is>
          <t xml:space="preserve"/>
        </is>
      </c>
      <c r="C252" s="22" t="inlineStr">
        <is>
          <t xml:space="preserve">Кабель силовой_ (Будет удален с 01.01.2024г.) / ВВГнг(А)-FRLSLTх / 5х2,5 мм</t>
        </is>
      </c>
      <c r="D252" s="7" t="inlineStr">
        <is>
          <t xml:space="preserve"/>
        </is>
      </c>
      <c r="E252" s="7" t="inlineStr">
        <is>
          <t xml:space="preserve"/>
        </is>
      </c>
      <c r="F252" s="7" t="inlineStr">
        <is>
          <t xml:space="preserve">ПОГ М</t>
        </is>
      </c>
      <c r="G252" s="7" t="inlineStr">
        <is>
          <t xml:space="preserve">1</t>
        </is>
      </c>
      <c r="H252" s="8" t="n">
        <v>2140</v>
      </c>
      <c r="I252" s="23" t="n" hidden="false">
        <v>176.07</v>
      </c>
      <c r="J252" s="19" t="n" hidden="false">
        <v/>
      </c>
      <c r="K252" s="19" t="n" hidden="false">
        <f>I252+J252</f>
        <v>176.07</v>
      </c>
      <c r="L252" s="19" t="n" hidden="false">
        <f>ROUND(H252*I252,2)</f>
        <v>376789.8</v>
      </c>
      <c r="M252" s="19" t="n" hidden="false">
        <v/>
      </c>
      <c r="N252" s="19" t="n" hidden="false">
        <f>L252+M252</f>
        <v>376789.8</v>
      </c>
    </row>
    <row r="253" customFormat="false" hidden="false" outlineLevel="0" collapsed="false">
      <c r="A253" s="18" t="inlineStr">
        <is>
          <t xml:space="preserve">1.1.1.2.1.1.3.3.2</t>
        </is>
      </c>
      <c r="B253" s="18" t="inlineStr">
        <is>
          <t xml:space="preserve"/>
        </is>
      </c>
      <c r="C253" s="22" t="inlineStr">
        <is>
          <t xml:space="preserve">Кабель силовой_ (Будет удален с 01.01.2024г.) / ВВГнг(А)-LSLTx / 5х2,5 мм</t>
        </is>
      </c>
      <c r="D253" s="7" t="inlineStr">
        <is>
          <t xml:space="preserve"/>
        </is>
      </c>
      <c r="E253" s="7" t="inlineStr">
        <is>
          <t xml:space="preserve"/>
        </is>
      </c>
      <c r="F253" s="7" t="inlineStr">
        <is>
          <t xml:space="preserve">ПОГ М</t>
        </is>
      </c>
      <c r="G253" s="7" t="inlineStr">
        <is>
          <t xml:space="preserve">1</t>
        </is>
      </c>
      <c r="H253" s="8" t="n">
        <v>2335</v>
      </c>
      <c r="I253" s="23" t="n" hidden="false">
        <v>151.25</v>
      </c>
      <c r="J253" s="19" t="n" hidden="false">
        <v/>
      </c>
      <c r="K253" s="19" t="n" hidden="false">
        <f>I253+J253</f>
        <v>151.25</v>
      </c>
      <c r="L253" s="19" t="n" hidden="false">
        <f>ROUND(H253*I253,2)</f>
        <v>353168.75</v>
      </c>
      <c r="M253" s="19" t="n" hidden="false">
        <v/>
      </c>
      <c r="N253" s="19" t="n" hidden="false">
        <f>L253+M253</f>
        <v>353168.75</v>
      </c>
    </row>
    <row r="254" customFormat="false" hidden="false" outlineLevel="0" collapsed="false">
      <c r="A254" s="18" t="inlineStr">
        <is>
          <t xml:space="preserve">1.1.1.2.1.1.3.3.3</t>
        </is>
      </c>
      <c r="B254" s="18" t="inlineStr">
        <is>
          <t xml:space="preserve"/>
        </is>
      </c>
      <c r="C254" s="22" t="inlineStr">
        <is>
          <t xml:space="preserve">Кабель силовой ВВГнг(A)-FRLSLTx 3х4мм2, 660В</t>
        </is>
      </c>
      <c r="D254" s="7" t="inlineStr">
        <is>
          <t xml:space="preserve"/>
        </is>
      </c>
      <c r="E254" s="7" t="inlineStr">
        <is>
          <t xml:space="preserve"/>
        </is>
      </c>
      <c r="F254" s="7" t="inlineStr">
        <is>
          <t xml:space="preserve">М</t>
        </is>
      </c>
      <c r="G254" s="7" t="inlineStr">
        <is>
          <t xml:space="preserve">1</t>
        </is>
      </c>
      <c r="H254" s="8" t="n">
        <v>320</v>
      </c>
      <c r="I254" s="23" t="n" hidden="false">
        <v>199.59</v>
      </c>
      <c r="J254" s="19" t="n" hidden="false">
        <v/>
      </c>
      <c r="K254" s="19" t="n" hidden="false">
        <f>I254+J254</f>
        <v>199.59</v>
      </c>
      <c r="L254" s="19" t="n" hidden="false">
        <f>ROUND(H254*I254,2)</f>
        <v>63868.8</v>
      </c>
      <c r="M254" s="19" t="n" hidden="false">
        <v/>
      </c>
      <c r="N254" s="19" t="n" hidden="false">
        <f>L254+M254</f>
        <v>63868.8</v>
      </c>
    </row>
    <row r="255" customFormat="false" hidden="false" outlineLevel="0" collapsed="false">
      <c r="A255" s="18" t="inlineStr">
        <is>
          <t xml:space="preserve">1.1.1.2.1.1.3.3.4</t>
        </is>
      </c>
      <c r="B255" s="18" t="inlineStr">
        <is>
          <t xml:space="preserve"/>
        </is>
      </c>
      <c r="C255" s="22" t="inlineStr">
        <is>
          <t xml:space="preserve">Кабель силовой ВВГнг(A)-LSLTx 3х2,5мм2, 1000В</t>
        </is>
      </c>
      <c r="D255" s="7" t="inlineStr">
        <is>
          <t xml:space="preserve"/>
        </is>
      </c>
      <c r="E255" s="7" t="inlineStr">
        <is>
          <t xml:space="preserve"/>
        </is>
      </c>
      <c r="F255" s="7" t="inlineStr">
        <is>
          <t xml:space="preserve">М</t>
        </is>
      </c>
      <c r="G255" s="7" t="inlineStr">
        <is>
          <t xml:space="preserve">1</t>
        </is>
      </c>
      <c r="H255" s="8" t="n">
        <v>8060</v>
      </c>
      <c r="I255" s="20" t="n" hidden="false">
        <v>131</v>
      </c>
      <c r="J255" s="19" t="n" hidden="false">
        <v/>
      </c>
      <c r="K255" s="19" t="n" hidden="false">
        <f>I255+J255</f>
        <v>131</v>
      </c>
      <c r="L255" s="19" t="n" hidden="false">
        <f>ROUND(H255*I255,2)</f>
        <v>1055860</v>
      </c>
      <c r="M255" s="19" t="n" hidden="false">
        <v/>
      </c>
      <c r="N255" s="19" t="n" hidden="false">
        <f>L255+M255</f>
        <v>1055860</v>
      </c>
    </row>
    <row r="256" customFormat="false" hidden="false" outlineLevel="0" collapsed="false">
      <c r="A256" s="18" t="inlineStr">
        <is>
          <t xml:space="preserve">1.1.1.2.1.1.3.3.5</t>
        </is>
      </c>
      <c r="B256" s="18" t="inlineStr">
        <is>
          <t xml:space="preserve"/>
        </is>
      </c>
      <c r="C256" s="22" t="inlineStr">
        <is>
          <t xml:space="preserve">Кабель силовой ВВГнг(A)-LSLTx 3х4мм2, 1000В</t>
        </is>
      </c>
      <c r="D256" s="7" t="inlineStr">
        <is>
          <t xml:space="preserve"/>
        </is>
      </c>
      <c r="E256" s="7" t="inlineStr">
        <is>
          <t xml:space="preserve"/>
        </is>
      </c>
      <c r="F256" s="7" t="inlineStr">
        <is>
          <t xml:space="preserve">М</t>
        </is>
      </c>
      <c r="G256" s="7" t="inlineStr">
        <is>
          <t xml:space="preserve">1</t>
        </is>
      </c>
      <c r="H256" s="8" t="n">
        <v>1410</v>
      </c>
      <c r="I256" s="20" t="n" hidden="false">
        <v>187</v>
      </c>
      <c r="J256" s="19" t="n" hidden="false">
        <v/>
      </c>
      <c r="K256" s="19" t="n" hidden="false">
        <f>I256+J256</f>
        <v>187</v>
      </c>
      <c r="L256" s="19" t="n" hidden="false">
        <f>ROUND(H256*I256,2)</f>
        <v>263670</v>
      </c>
      <c r="M256" s="19" t="n" hidden="false">
        <v/>
      </c>
      <c r="N256" s="19" t="n" hidden="false">
        <f>L256+M256</f>
        <v>263670</v>
      </c>
    </row>
    <row r="257" customFormat="false" hidden="false" outlineLevel="0" collapsed="false">
      <c r="A257" s="18" t="inlineStr">
        <is>
          <t xml:space="preserve">1.1.1.2.1.1.3.3.6</t>
        </is>
      </c>
      <c r="B257" s="18" t="inlineStr">
        <is>
          <t xml:space="preserve"/>
        </is>
      </c>
      <c r="C257" s="22" t="inlineStr">
        <is>
          <t xml:space="preserve">Кабель силовой ВВГнг(A)-LSLTx 3х6мм2, 660В</t>
        </is>
      </c>
      <c r="D257" s="7" t="inlineStr">
        <is>
          <t xml:space="preserve"/>
        </is>
      </c>
      <c r="E257" s="7" t="inlineStr">
        <is>
          <t xml:space="preserve"/>
        </is>
      </c>
      <c r="F257" s="7" t="inlineStr">
        <is>
          <t xml:space="preserve">М</t>
        </is>
      </c>
      <c r="G257" s="7" t="inlineStr">
        <is>
          <t xml:space="preserve">1</t>
        </is>
      </c>
      <c r="H257" s="8" t="n">
        <v>1400</v>
      </c>
      <c r="I257" s="23" t="n" hidden="false">
        <v>193.4</v>
      </c>
      <c r="J257" s="19" t="n" hidden="false">
        <v/>
      </c>
      <c r="K257" s="19" t="n" hidden="false">
        <f>I257+J257</f>
        <v>193.4</v>
      </c>
      <c r="L257" s="19" t="n" hidden="false">
        <f>ROUND(H257*I257,2)</f>
        <v>270760</v>
      </c>
      <c r="M257" s="19" t="n" hidden="false">
        <v/>
      </c>
      <c r="N257" s="19" t="n" hidden="false">
        <f>L257+M257</f>
        <v>270760</v>
      </c>
    </row>
    <row r="258" customFormat="false" hidden="false" outlineLevel="0" collapsed="false">
      <c r="A258" s="18" t="inlineStr">
        <is>
          <t xml:space="preserve">1.1.1.2.1.1.3.4</t>
        </is>
      </c>
      <c r="B258" s="18" t="inlineStr">
        <is>
          <t xml:space="preserve"/>
        </is>
      </c>
      <c r="C258" s="18" t="inlineStr">
        <is>
          <t xml:space="preserve">Затяжка кабеля, провода в трубу / 18-39 мм</t>
        </is>
      </c>
      <c r="D258" s="7" t="inlineStr">
        <is>
          <t xml:space="preserve">ЭМ
Поставщики: ООО "Богословский кабельный завод", Акционерное общество "Электрокабель" Кольчугинский завод"</t>
        </is>
      </c>
      <c r="E258" s="7" t="inlineStr">
        <is>
          <t xml:space="preserve">Выгружается из БО по объектам BIM-КЦ</t>
        </is>
      </c>
      <c r="F258" s="7" t="inlineStr">
        <is>
          <t xml:space="preserve">ПОГ М</t>
        </is>
      </c>
      <c r="G258" s="7" t="inlineStr">
        <is>
          <t xml:space="preserve">1</t>
        </is>
      </c>
      <c r="H258" s="8" t="n">
        <v>3625</v>
      </c>
      <c r="I258" s="19" t="n" hidden="false">
        <f>ROUND((L259+L260+L261+L262+L263)/H258,2)</f>
        <v>234</v>
      </c>
      <c r="J258" s="20" t="n" hidden="false">
        <v>450</v>
      </c>
      <c r="K258" s="19" t="n" hidden="false">
        <f>I258+J258</f>
        <v>684</v>
      </c>
      <c r="L258" s="19" t="n" hidden="false">
        <f>ROUND(H258*I258,2)</f>
        <v>848250</v>
      </c>
      <c r="M258" s="19" t="n" hidden="false">
        <f>ROUND(H258*J258,2)</f>
        <v>1631250</v>
      </c>
      <c r="N258" s="19" t="n" hidden="false">
        <f>L258+M258</f>
        <v>2479500</v>
      </c>
    </row>
    <row r="259" customFormat="false" hidden="false" outlineLevel="0" collapsed="false">
      <c r="A259" s="18" t="inlineStr">
        <is>
          <t xml:space="preserve">1.1.1.2.1.1.3.4.1</t>
        </is>
      </c>
      <c r="B259" s="18" t="inlineStr">
        <is>
          <t xml:space="preserve"/>
        </is>
      </c>
      <c r="C259" s="22" t="inlineStr">
        <is>
          <t xml:space="preserve">Кабель силовой_ (Будет удален с 01.01.2024г.) / ВВГнг-(А)-LS / 3х10 мм</t>
        </is>
      </c>
      <c r="D259" s="7" t="inlineStr">
        <is>
          <t xml:space="preserve">LSLTx</t>
        </is>
      </c>
      <c r="E259" s="7" t="inlineStr">
        <is>
          <t xml:space="preserve"/>
        </is>
      </c>
      <c r="F259" s="7" t="inlineStr">
        <is>
          <t xml:space="preserve">ПОГ М</t>
        </is>
      </c>
      <c r="G259" s="7" t="inlineStr">
        <is>
          <t xml:space="preserve">1</t>
        </is>
      </c>
      <c r="H259" s="8" t="n">
        <v>755</v>
      </c>
      <c r="I259" s="23" t="n" hidden="false">
        <v>314.21</v>
      </c>
      <c r="J259" s="19" t="n" hidden="false">
        <v/>
      </c>
      <c r="K259" s="19" t="n" hidden="false">
        <f>I259+J259</f>
        <v>314.21</v>
      </c>
      <c r="L259" s="19" t="n" hidden="false">
        <f>ROUND(H259*I259,2)</f>
        <v>237228.55</v>
      </c>
      <c r="M259" s="19" t="n" hidden="false">
        <v/>
      </c>
      <c r="N259" s="19" t="n" hidden="false">
        <f>L259+M259</f>
        <v>237228.55</v>
      </c>
    </row>
    <row r="260" customFormat="false" hidden="false" outlineLevel="0" collapsed="false">
      <c r="A260" s="18" t="inlineStr">
        <is>
          <t xml:space="preserve">1.1.1.2.1.1.3.4.2</t>
        </is>
      </c>
      <c r="B260" s="18" t="inlineStr">
        <is>
          <t xml:space="preserve"/>
        </is>
      </c>
      <c r="C260" s="22" t="inlineStr">
        <is>
          <t xml:space="preserve">Кабель силовой ВВГнг(A)-FRLS 3х6мм2, 660В</t>
        </is>
      </c>
      <c r="D260" s="7" t="inlineStr">
        <is>
          <t xml:space="preserve">FRLSLTx</t>
        </is>
      </c>
      <c r="E260" s="7" t="inlineStr">
        <is>
          <t xml:space="preserve"/>
        </is>
      </c>
      <c r="F260" s="7" t="inlineStr">
        <is>
          <t xml:space="preserve">М</t>
        </is>
      </c>
      <c r="G260" s="7" t="inlineStr">
        <is>
          <t xml:space="preserve">1</t>
        </is>
      </c>
      <c r="H260" s="8" t="n">
        <v>320</v>
      </c>
      <c r="I260" s="23" t="n" hidden="false">
        <v>183.71</v>
      </c>
      <c r="J260" s="19" t="n" hidden="false">
        <v/>
      </c>
      <c r="K260" s="19" t="n" hidden="false">
        <f>I260+J260</f>
        <v>183.71</v>
      </c>
      <c r="L260" s="19" t="n" hidden="false">
        <f>ROUND(H260*I260,2)</f>
        <v>58787.2</v>
      </c>
      <c r="M260" s="19" t="n" hidden="false">
        <v/>
      </c>
      <c r="N260" s="19" t="n" hidden="false">
        <f>L260+M260</f>
        <v>58787.2</v>
      </c>
    </row>
    <row r="261" customFormat="false" hidden="false" outlineLevel="0" collapsed="false">
      <c r="A261" s="18" t="inlineStr">
        <is>
          <t xml:space="preserve">1.1.1.2.1.1.3.4.3</t>
        </is>
      </c>
      <c r="B261" s="18" t="inlineStr">
        <is>
          <t xml:space="preserve"/>
        </is>
      </c>
      <c r="C261" s="22" t="inlineStr">
        <is>
          <t xml:space="preserve">Кабель силовой ВВГнг(A)-FRLSLTx 5х4мм2, 660В</t>
        </is>
      </c>
      <c r="D261" s="7" t="inlineStr">
        <is>
          <t xml:space="preserve"/>
        </is>
      </c>
      <c r="E261" s="7" t="inlineStr">
        <is>
          <t xml:space="preserve"/>
        </is>
      </c>
      <c r="F261" s="7" t="inlineStr">
        <is>
          <t xml:space="preserve">М</t>
        </is>
      </c>
      <c r="G261" s="7" t="inlineStr">
        <is>
          <t xml:space="preserve">1</t>
        </is>
      </c>
      <c r="H261" s="8" t="n">
        <v>840</v>
      </c>
      <c r="I261" s="23" t="n" hidden="false">
        <v>140.79</v>
      </c>
      <c r="J261" s="19" t="n" hidden="false">
        <v/>
      </c>
      <c r="K261" s="19" t="n" hidden="false">
        <f>I261+J261</f>
        <v>140.79</v>
      </c>
      <c r="L261" s="19" t="n" hidden="false">
        <f>ROUND(H261*I261,2)</f>
        <v>118263.6</v>
      </c>
      <c r="M261" s="19" t="n" hidden="false">
        <v/>
      </c>
      <c r="N261" s="19" t="n" hidden="false">
        <f>L261+M261</f>
        <v>118263.6</v>
      </c>
    </row>
    <row r="262" customFormat="false" hidden="false" outlineLevel="0" collapsed="false">
      <c r="A262" s="18" t="inlineStr">
        <is>
          <t xml:space="preserve">1.1.1.2.1.1.3.4.4</t>
        </is>
      </c>
      <c r="B262" s="18" t="inlineStr">
        <is>
          <t xml:space="preserve"/>
        </is>
      </c>
      <c r="C262" s="22" t="inlineStr">
        <is>
          <t xml:space="preserve">Кабель силовой ВВГнг(A)-FRLSLTx 5х6мм2, 660В</t>
        </is>
      </c>
      <c r="D262" s="7" t="inlineStr">
        <is>
          <t xml:space="preserve"/>
        </is>
      </c>
      <c r="E262" s="7" t="inlineStr">
        <is>
          <t xml:space="preserve"/>
        </is>
      </c>
      <c r="F262" s="7" t="inlineStr">
        <is>
          <t xml:space="preserve">М</t>
        </is>
      </c>
      <c r="G262" s="7" t="inlineStr">
        <is>
          <t xml:space="preserve">1</t>
        </is>
      </c>
      <c r="H262" s="8" t="n">
        <v>700</v>
      </c>
      <c r="I262" s="23" t="n" hidden="false">
        <v>341.61</v>
      </c>
      <c r="J262" s="19" t="n" hidden="false">
        <v/>
      </c>
      <c r="K262" s="19" t="n" hidden="false">
        <f>I262+J262</f>
        <v>341.61</v>
      </c>
      <c r="L262" s="19" t="n" hidden="false">
        <f>ROUND(H262*I262,2)</f>
        <v>239127</v>
      </c>
      <c r="M262" s="19" t="n" hidden="false">
        <v/>
      </c>
      <c r="N262" s="19" t="n" hidden="false">
        <f>L262+M262</f>
        <v>239127</v>
      </c>
    </row>
    <row r="263" customFormat="false" hidden="false" outlineLevel="0" collapsed="false">
      <c r="A263" s="18" t="inlineStr">
        <is>
          <t xml:space="preserve">1.1.1.2.1.1.3.4.5</t>
        </is>
      </c>
      <c r="B263" s="18" t="inlineStr">
        <is>
          <t xml:space="preserve"/>
        </is>
      </c>
      <c r="C263" s="22" t="inlineStr">
        <is>
          <t xml:space="preserve">Кабель силовой ВВГнг(A)-LSLTx 5х4мм2, 660В</t>
        </is>
      </c>
      <c r="D263" s="7" t="inlineStr">
        <is>
          <t xml:space="preserve"/>
        </is>
      </c>
      <c r="E263" s="7" t="inlineStr">
        <is>
          <t xml:space="preserve"/>
        </is>
      </c>
      <c r="F263" s="7" t="inlineStr">
        <is>
          <t xml:space="preserve">М</t>
        </is>
      </c>
      <c r="G263" s="7" t="inlineStr">
        <is>
          <t xml:space="preserve">1</t>
        </is>
      </c>
      <c r="H263" s="8" t="n">
        <v>1010</v>
      </c>
      <c r="I263" s="23" t="n" hidden="false">
        <v>192.91</v>
      </c>
      <c r="J263" s="19" t="n" hidden="false">
        <v/>
      </c>
      <c r="K263" s="19" t="n" hidden="false">
        <f>I263+J263</f>
        <v>192.91</v>
      </c>
      <c r="L263" s="19" t="n" hidden="false">
        <f>ROUND(H263*I263,2)</f>
        <v>194839.1</v>
      </c>
      <c r="M263" s="19" t="n" hidden="false">
        <v/>
      </c>
      <c r="N263" s="19" t="n" hidden="false">
        <f>L263+M263</f>
        <v>194839.1</v>
      </c>
    </row>
    <row r="264" customFormat="false" hidden="false" outlineLevel="0" collapsed="false">
      <c r="A264" s="18" t="inlineStr">
        <is>
          <t xml:space="preserve">1.1.1.2.1.1.3.5</t>
        </is>
      </c>
      <c r="B264" s="18" t="inlineStr">
        <is>
          <t xml:space="preserve"/>
        </is>
      </c>
      <c r="C264" s="18" t="inlineStr">
        <is>
          <t xml:space="preserve">Затяжка кабеля, провода в трубу / 40-69 мм</t>
        </is>
      </c>
      <c r="D264" s="7" t="inlineStr">
        <is>
          <t xml:space="preserve">ЭМ
Поставщики: ООО "Богословский кабельный завод", Акционерное общество "Электрокабель" Кольчугинский завод"</t>
        </is>
      </c>
      <c r="E264" s="7" t="inlineStr">
        <is>
          <t xml:space="preserve">Выгружается из БО по объектам BIM-КЦ</t>
        </is>
      </c>
      <c r="F264" s="7" t="inlineStr">
        <is>
          <t xml:space="preserve">ПОГ М</t>
        </is>
      </c>
      <c r="G264" s="7" t="inlineStr">
        <is>
          <t xml:space="preserve">1</t>
        </is>
      </c>
      <c r="H264" s="8" t="n">
        <v>20</v>
      </c>
      <c r="I264" s="19" t="n" hidden="false">
        <f>ROUND((L265)/H264,2)</f>
        <v>756</v>
      </c>
      <c r="J264" s="20" t="n" hidden="false">
        <v>500</v>
      </c>
      <c r="K264" s="19" t="n" hidden="false">
        <f>I264+J264</f>
        <v>1256</v>
      </c>
      <c r="L264" s="19" t="n" hidden="false">
        <f>ROUND(H264*I264,2)</f>
        <v>15120</v>
      </c>
      <c r="M264" s="19" t="n" hidden="false">
        <f>ROUND(H264*J264,2)</f>
        <v>10000</v>
      </c>
      <c r="N264" s="19" t="n" hidden="false">
        <f>L264+M264</f>
        <v>25120</v>
      </c>
    </row>
    <row r="265" customFormat="false" hidden="false" outlineLevel="0" collapsed="false">
      <c r="A265" s="18" t="inlineStr">
        <is>
          <t xml:space="preserve">1.1.1.2.1.1.3.5.1</t>
        </is>
      </c>
      <c r="B265" s="18" t="inlineStr">
        <is>
          <t xml:space="preserve"/>
        </is>
      </c>
      <c r="C265" s="22" t="inlineStr">
        <is>
          <t xml:space="preserve">Кабель силовой ВВГнг(A)-LSLTx 5х10мм2, 1000В</t>
        </is>
      </c>
      <c r="D265" s="7" t="inlineStr">
        <is>
          <t xml:space="preserve"/>
        </is>
      </c>
      <c r="E265" s="7" t="inlineStr">
        <is>
          <t xml:space="preserve"/>
        </is>
      </c>
      <c r="F265" s="7" t="inlineStr">
        <is>
          <t xml:space="preserve">М</t>
        </is>
      </c>
      <c r="G265" s="7" t="inlineStr">
        <is>
          <t xml:space="preserve">1</t>
        </is>
      </c>
      <c r="H265" s="8" t="n">
        <v>20</v>
      </c>
      <c r="I265" s="20" t="n" hidden="false">
        <v>756</v>
      </c>
      <c r="J265" s="19" t="n" hidden="false">
        <v/>
      </c>
      <c r="K265" s="19" t="n" hidden="false">
        <f>I265+J265</f>
        <v>756</v>
      </c>
      <c r="L265" s="19" t="n" hidden="false">
        <f>ROUND(H265*I265,2)</f>
        <v>15120</v>
      </c>
      <c r="M265" s="19" t="n" hidden="false">
        <v/>
      </c>
      <c r="N265" s="19" t="n" hidden="false">
        <f>L265+M265</f>
        <v>15120</v>
      </c>
    </row>
    <row r="266" customFormat="false" hidden="false" outlineLevel="0" collapsed="false">
      <c r="A266" s="18" t="inlineStr">
        <is>
          <t xml:space="preserve">1.1.1.2.1.1.3.6</t>
        </is>
      </c>
      <c r="B266" s="18" t="inlineStr">
        <is>
          <t xml:space="preserve"/>
        </is>
      </c>
      <c r="C266" s="18" t="inlineStr">
        <is>
          <t xml:space="preserve">Прокладка кабеля, провода в лотке, металлоконструкциях / 1,5-6 мм</t>
        </is>
      </c>
      <c r="D266" s="7" t="inlineStr">
        <is>
          <t xml:space="preserve">ЭО
Поставщики: ООО "Богословский кабельный завод", Акционерное общество "Электрокабель" Кольчугинский завод"</t>
        </is>
      </c>
      <c r="E266" s="7" t="inlineStr">
        <is>
          <t xml:space="preserve">Выгружается из БО по объектам BIM-КЦ</t>
        </is>
      </c>
      <c r="F266" s="7" t="inlineStr">
        <is>
          <t xml:space="preserve">М</t>
        </is>
      </c>
      <c r="G266" s="7" t="inlineStr">
        <is>
          <t xml:space="preserve">1</t>
        </is>
      </c>
      <c r="H266" s="8" t="n">
        <v>1810</v>
      </c>
      <c r="I266" s="19" t="n" hidden="false">
        <f>ROUND((L267+L268)/H266,2)</f>
        <v>70.65</v>
      </c>
      <c r="J266" s="20" t="n" hidden="false">
        <v>170</v>
      </c>
      <c r="K266" s="19" t="n" hidden="false">
        <f>I266+J266</f>
        <v>240.65</v>
      </c>
      <c r="L266" s="19" t="n" hidden="false">
        <f>ROUND(H266*I266,2)</f>
        <v>127876.5</v>
      </c>
      <c r="M266" s="19" t="n" hidden="false">
        <f>ROUND(H266*J266,2)</f>
        <v>307700</v>
      </c>
      <c r="N266" s="19" t="n" hidden="false">
        <f>L266+M266</f>
        <v>435576.5</v>
      </c>
    </row>
    <row r="267" customFormat="false" hidden="false" outlineLevel="0" collapsed="false">
      <c r="A267" s="18" t="inlineStr">
        <is>
          <t xml:space="preserve">1.1.1.2.1.1.3.6.1</t>
        </is>
      </c>
      <c r="B267" s="18" t="inlineStr">
        <is>
          <t xml:space="preserve"/>
        </is>
      </c>
      <c r="C267" s="22" t="inlineStr">
        <is>
          <t xml:space="preserve">Кабель силовой ВВГнг(A)-FRLSLTx 3х1,5мм2, 660В</t>
        </is>
      </c>
      <c r="D267" s="7" t="inlineStr">
        <is>
          <t xml:space="preserve"/>
        </is>
      </c>
      <c r="E267" s="7" t="inlineStr">
        <is>
          <t xml:space="preserve"/>
        </is>
      </c>
      <c r="F267" s="7" t="inlineStr">
        <is>
          <t xml:space="preserve">М</t>
        </is>
      </c>
      <c r="G267" s="7" t="inlineStr">
        <is>
          <t xml:space="preserve">1</t>
        </is>
      </c>
      <c r="H267" s="8" t="n">
        <v>1600</v>
      </c>
      <c r="I267" s="23" t="n" hidden="false">
        <v>72.23</v>
      </c>
      <c r="J267" s="19" t="n" hidden="false">
        <v/>
      </c>
      <c r="K267" s="19" t="n" hidden="false">
        <f>I267+J267</f>
        <v>72.23</v>
      </c>
      <c r="L267" s="19" t="n" hidden="false">
        <f>ROUND(H267*I267,2)</f>
        <v>115568</v>
      </c>
      <c r="M267" s="19" t="n" hidden="false">
        <v/>
      </c>
      <c r="N267" s="19" t="n" hidden="false">
        <f>L267+M267</f>
        <v>115568</v>
      </c>
    </row>
    <row r="268" customFormat="false" hidden="false" outlineLevel="0" collapsed="false">
      <c r="A268" s="18" t="inlineStr">
        <is>
          <t xml:space="preserve">1.1.1.2.1.1.3.6.2</t>
        </is>
      </c>
      <c r="B268" s="18" t="inlineStr">
        <is>
          <t xml:space="preserve"/>
        </is>
      </c>
      <c r="C268" s="22" t="inlineStr">
        <is>
          <t xml:space="preserve">Кабель силовой ВВГнг(A)-LSLTx 3х1,5мм2, 660В</t>
        </is>
      </c>
      <c r="D268" s="7" t="inlineStr">
        <is>
          <t xml:space="preserve"/>
        </is>
      </c>
      <c r="E268" s="7" t="inlineStr">
        <is>
          <t xml:space="preserve"/>
        </is>
      </c>
      <c r="F268" s="7" t="inlineStr">
        <is>
          <t xml:space="preserve">М</t>
        </is>
      </c>
      <c r="G268" s="7" t="inlineStr">
        <is>
          <t xml:space="preserve">1</t>
        </is>
      </c>
      <c r="H268" s="8" t="n">
        <v>210</v>
      </c>
      <c r="I268" s="23" t="n" hidden="false">
        <v>58.61</v>
      </c>
      <c r="J268" s="19" t="n" hidden="false">
        <v/>
      </c>
      <c r="K268" s="19" t="n" hidden="false">
        <f>I268+J268</f>
        <v>58.61</v>
      </c>
      <c r="L268" s="19" t="n" hidden="false">
        <f>ROUND(H268*I268,2)</f>
        <v>12308.1</v>
      </c>
      <c r="M268" s="19" t="n" hidden="false">
        <v/>
      </c>
      <c r="N268" s="19" t="n" hidden="false">
        <f>L268+M268</f>
        <v>12308.1</v>
      </c>
    </row>
    <row r="269" customFormat="false" hidden="false" outlineLevel="0" collapsed="false">
      <c r="A269" s="18" t="inlineStr">
        <is>
          <t xml:space="preserve">1.1.1.2.1.1.3.7</t>
        </is>
      </c>
      <c r="B269" s="18" t="inlineStr">
        <is>
          <t xml:space="preserve"/>
        </is>
      </c>
      <c r="C269" s="18" t="inlineStr">
        <is>
          <t xml:space="preserve">Прокладка кабеля, провода в лотке, металлоконструкциях / 7-17 мм</t>
        </is>
      </c>
      <c r="D269" s="7" t="inlineStr">
        <is>
          <t xml:space="preserve">ЭО
Поставщики: ООО "Богословский кабельный завод", Акционерное общество "Электрокабель" Кольчугинский завод"</t>
        </is>
      </c>
      <c r="E269" s="7" t="inlineStr">
        <is>
          <t xml:space="preserve">Выгружается из БО по объектам BIM-КЦ</t>
        </is>
      </c>
      <c r="F269" s="7" t="inlineStr">
        <is>
          <t xml:space="preserve">М</t>
        </is>
      </c>
      <c r="G269" s="7" t="inlineStr">
        <is>
          <t xml:space="preserve">1</t>
        </is>
      </c>
      <c r="H269" s="8" t="n">
        <v>1775</v>
      </c>
      <c r="I269" s="19" t="n" hidden="false">
        <f>ROUND((L270+L271)/H269,2)</f>
        <v>71.1</v>
      </c>
      <c r="J269" s="20" t="n" hidden="false">
        <v>250</v>
      </c>
      <c r="K269" s="19" t="n" hidden="false">
        <f>I269+J269</f>
        <v>321.1</v>
      </c>
      <c r="L269" s="19" t="n" hidden="false">
        <f>ROUND(H269*I269,2)</f>
        <v>126202.5</v>
      </c>
      <c r="M269" s="19" t="n" hidden="false">
        <f>ROUND(H269*J269,2)</f>
        <v>443750</v>
      </c>
      <c r="N269" s="19" t="n" hidden="false">
        <f>L269+M269</f>
        <v>569952.5</v>
      </c>
    </row>
    <row r="270" customFormat="false" hidden="false" outlineLevel="0" collapsed="false">
      <c r="A270" s="18" t="inlineStr">
        <is>
          <t xml:space="preserve">1.1.1.2.1.1.3.7.1</t>
        </is>
      </c>
      <c r="B270" s="18" t="inlineStr">
        <is>
          <t xml:space="preserve"/>
        </is>
      </c>
      <c r="C270" s="22" t="inlineStr">
        <is>
          <t xml:space="preserve">Кабель силовой ВВГнг(A)-FRLSLTx 3х2,5мм2, 660В</t>
        </is>
      </c>
      <c r="D270" s="7" t="inlineStr">
        <is>
          <t xml:space="preserve"/>
        </is>
      </c>
      <c r="E270" s="7" t="inlineStr">
        <is>
          <t xml:space="preserve"/>
        </is>
      </c>
      <c r="F270" s="7" t="inlineStr">
        <is>
          <t xml:space="preserve">М</t>
        </is>
      </c>
      <c r="G270" s="7" t="inlineStr">
        <is>
          <t xml:space="preserve">1</t>
        </is>
      </c>
      <c r="H270" s="8" t="n">
        <v>245</v>
      </c>
      <c r="I270" s="23" t="n" hidden="false">
        <v>98.31</v>
      </c>
      <c r="J270" s="19" t="n" hidden="false">
        <v/>
      </c>
      <c r="K270" s="19" t="n" hidden="false">
        <f>I270+J270</f>
        <v>98.31</v>
      </c>
      <c r="L270" s="19" t="n" hidden="false">
        <f>ROUND(H270*I270,2)</f>
        <v>24085.95</v>
      </c>
      <c r="M270" s="19" t="n" hidden="false">
        <v/>
      </c>
      <c r="N270" s="19" t="n" hidden="false">
        <f>L270+M270</f>
        <v>24085.95</v>
      </c>
    </row>
    <row r="271" customFormat="false" hidden="false" outlineLevel="0" collapsed="false">
      <c r="A271" s="18" t="inlineStr">
        <is>
          <t xml:space="preserve">1.1.1.2.1.1.3.7.2</t>
        </is>
      </c>
      <c r="B271" s="18" t="inlineStr">
        <is>
          <t xml:space="preserve"/>
        </is>
      </c>
      <c r="C271" s="22" t="inlineStr">
        <is>
          <t xml:space="preserve">Кабель силовой ВВГнг(A)-LSLTx 3х2,5мм2, 660В</t>
        </is>
      </c>
      <c r="D271" s="7" t="inlineStr">
        <is>
          <t xml:space="preserve"/>
        </is>
      </c>
      <c r="E271" s="7" t="inlineStr">
        <is>
          <t xml:space="preserve"/>
        </is>
      </c>
      <c r="F271" s="7" t="inlineStr">
        <is>
          <t xml:space="preserve">М</t>
        </is>
      </c>
      <c r="G271" s="7" t="inlineStr">
        <is>
          <t xml:space="preserve">1</t>
        </is>
      </c>
      <c r="H271" s="8" t="n">
        <v>1530</v>
      </c>
      <c r="I271" s="23" t="n" hidden="false">
        <v>66.74</v>
      </c>
      <c r="J271" s="19" t="n" hidden="false">
        <v/>
      </c>
      <c r="K271" s="19" t="n" hidden="false">
        <f>I271+J271</f>
        <v>66.74</v>
      </c>
      <c r="L271" s="19" t="n" hidden="false">
        <f>ROUND(H271*I271,2)</f>
        <v>102112.2</v>
      </c>
      <c r="M271" s="19" t="n" hidden="false">
        <v/>
      </c>
      <c r="N271" s="19" t="n" hidden="false">
        <f>L271+M271</f>
        <v>102112.2</v>
      </c>
    </row>
    <row r="272" customFormat="false" hidden="false" outlineLevel="0" collapsed="false">
      <c r="A272" s="18" t="inlineStr">
        <is>
          <t xml:space="preserve">1.1.1.2.1.1.3.8</t>
        </is>
      </c>
      <c r="B272" s="18" t="inlineStr">
        <is>
          <t xml:space="preserve"/>
        </is>
      </c>
      <c r="C272" s="18" t="inlineStr">
        <is>
          <t xml:space="preserve">Прокладка кабеля, провода в лотке, металлоконструкциях / 70-124 мм</t>
        </is>
      </c>
      <c r="D272" s="7" t="inlineStr">
        <is>
          <t xml:space="preserve">ЭМ
Поставщики: ООО "Богословский кабельный завод", Акционерное общество "Электрокабель" Кольчугинский завод"</t>
        </is>
      </c>
      <c r="E272" s="7" t="inlineStr">
        <is>
          <t xml:space="preserve">Выгружается из БО по объектам BIM-КЦ</t>
        </is>
      </c>
      <c r="F272" s="7" t="inlineStr">
        <is>
          <t xml:space="preserve">М</t>
        </is>
      </c>
      <c r="G272" s="7" t="inlineStr">
        <is>
          <t xml:space="preserve">1</t>
        </is>
      </c>
      <c r="H272" s="8" t="n">
        <v>350</v>
      </c>
      <c r="I272" s="19" t="n" hidden="false">
        <f>ROUND((L273)/H272,2)</f>
        <v>907.23</v>
      </c>
      <c r="J272" s="20" t="n" hidden="false">
        <v>500</v>
      </c>
      <c r="K272" s="19" t="n" hidden="false">
        <f>I272+J272</f>
        <v>1407.23</v>
      </c>
      <c r="L272" s="19" t="n" hidden="false">
        <f>ROUND(H272*I272,2)</f>
        <v>317530.5</v>
      </c>
      <c r="M272" s="19" t="n" hidden="false">
        <f>ROUND(H272*J272,2)</f>
        <v>175000</v>
      </c>
      <c r="N272" s="19" t="n" hidden="false">
        <f>L272+M272</f>
        <v>492530.5</v>
      </c>
    </row>
    <row r="273" customFormat="false" hidden="false" outlineLevel="0" collapsed="false">
      <c r="A273" s="18" t="inlineStr">
        <is>
          <t xml:space="preserve">1.1.1.2.1.1.3.8.1</t>
        </is>
      </c>
      <c r="B273" s="18" t="inlineStr">
        <is>
          <t xml:space="preserve"/>
        </is>
      </c>
      <c r="C273" s="22" t="inlineStr">
        <is>
          <t xml:space="preserve">Кабель силовой ВВГнг(A)-LSLTx 5х16мм2, 660В</t>
        </is>
      </c>
      <c r="D273" s="7" t="inlineStr">
        <is>
          <t xml:space="preserve"/>
        </is>
      </c>
      <c r="E273" s="7" t="inlineStr">
        <is>
          <t xml:space="preserve"/>
        </is>
      </c>
      <c r="F273" s="7" t="inlineStr">
        <is>
          <t xml:space="preserve">М</t>
        </is>
      </c>
      <c r="G273" s="7" t="inlineStr">
        <is>
          <t xml:space="preserve">1</t>
        </is>
      </c>
      <c r="H273" s="8" t="n">
        <v>350</v>
      </c>
      <c r="I273" s="23" t="n" hidden="false">
        <v>907.23</v>
      </c>
      <c r="J273" s="19" t="n" hidden="false">
        <v/>
      </c>
      <c r="K273" s="19" t="n" hidden="false">
        <f>I273+J273</f>
        <v>907.23</v>
      </c>
      <c r="L273" s="19" t="n" hidden="false">
        <f>ROUND(H273*I273,2)</f>
        <v>317530.5</v>
      </c>
      <c r="M273" s="19" t="n" hidden="false">
        <v/>
      </c>
      <c r="N273" s="19" t="n" hidden="false">
        <f>L273+M273</f>
        <v>317530.5</v>
      </c>
    </row>
    <row r="274" customFormat="false" hidden="false" outlineLevel="0" collapsed="false">
      <c r="A274" s="18" t="inlineStr">
        <is>
          <t xml:space="preserve">1.1.1.2.1.1.3.9</t>
        </is>
      </c>
      <c r="B274" s="18" t="inlineStr">
        <is>
          <t xml:space="preserve"/>
        </is>
      </c>
      <c r="C274" s="18" t="inlineStr">
        <is>
          <t xml:space="preserve">Прокладка кабеля, провода в лотке, металлоконструкциях / 125-249 мм</t>
        </is>
      </c>
      <c r="D274" s="7" t="inlineStr">
        <is>
          <t xml:space="preserve">ЭМ
Поставщики: ООО "Богословский кабельный завод", Акционерное общество "Электрокабель" Кольчугинский завод"</t>
        </is>
      </c>
      <c r="E274" s="7" t="inlineStr">
        <is>
          <t xml:space="preserve">Выгружается из БО по объектам BIM-КЦ</t>
        </is>
      </c>
      <c r="F274" s="7" t="inlineStr">
        <is>
          <t xml:space="preserve">М</t>
        </is>
      </c>
      <c r="G274" s="7" t="inlineStr">
        <is>
          <t xml:space="preserve">1</t>
        </is>
      </c>
      <c r="H274" s="8" t="n">
        <v>780</v>
      </c>
      <c r="I274" s="19" t="n" hidden="false">
        <f>ROUND((L275)/H274,2)</f>
        <v>1378.14</v>
      </c>
      <c r="J274" s="20" t="n" hidden="false">
        <v>800</v>
      </c>
      <c r="K274" s="19" t="n" hidden="false">
        <f>I274+J274</f>
        <v>2178.14</v>
      </c>
      <c r="L274" s="19" t="n" hidden="false">
        <f>ROUND(H274*I274,2)</f>
        <v>1074949.2</v>
      </c>
      <c r="M274" s="19" t="n" hidden="false">
        <f>ROUND(H274*J274,2)</f>
        <v>624000</v>
      </c>
      <c r="N274" s="19" t="n" hidden="false">
        <f>L274+M274</f>
        <v>1698949.2</v>
      </c>
    </row>
    <row r="275" customFormat="false" hidden="false" outlineLevel="0" collapsed="false">
      <c r="A275" s="18" t="inlineStr">
        <is>
          <t xml:space="preserve">1.1.1.2.1.1.3.9.1</t>
        </is>
      </c>
      <c r="B275" s="18" t="inlineStr">
        <is>
          <t xml:space="preserve"/>
        </is>
      </c>
      <c r="C275" s="22" t="inlineStr">
        <is>
          <t xml:space="preserve">Кабель силовой ВВГнг(A)-LSLTx 5х25мм2, 660В</t>
        </is>
      </c>
      <c r="D275" s="7" t="inlineStr">
        <is>
          <t xml:space="preserve"/>
        </is>
      </c>
      <c r="E275" s="7" t="inlineStr">
        <is>
          <t xml:space="preserve"/>
        </is>
      </c>
      <c r="F275" s="7" t="inlineStr">
        <is>
          <t xml:space="preserve">М</t>
        </is>
      </c>
      <c r="G275" s="7" t="inlineStr">
        <is>
          <t xml:space="preserve">1</t>
        </is>
      </c>
      <c r="H275" s="8" t="n">
        <v>780</v>
      </c>
      <c r="I275" s="23" t="n" hidden="false">
        <v>1378.14</v>
      </c>
      <c r="J275" s="19" t="n" hidden="false">
        <v/>
      </c>
      <c r="K275" s="19" t="n" hidden="false">
        <f>I275+J275</f>
        <v>1378.14</v>
      </c>
      <c r="L275" s="19" t="n" hidden="false">
        <f>ROUND(H275*I275,2)</f>
        <v>1074949.2</v>
      </c>
      <c r="M275" s="19" t="n" hidden="false">
        <v/>
      </c>
      <c r="N275" s="19" t="n" hidden="false">
        <f>L275+M275</f>
        <v>1074949.2</v>
      </c>
    </row>
    <row r="276" customFormat="false" hidden="false" outlineLevel="0" collapsed="false">
      <c r="A276" s="18" t="inlineStr">
        <is>
          <t xml:space="preserve">1.1.1.2.1.1.3.10</t>
        </is>
      </c>
      <c r="B276" s="18" t="inlineStr">
        <is>
          <t xml:space="preserve"/>
        </is>
      </c>
      <c r="C276" s="18" t="inlineStr">
        <is>
          <t xml:space="preserve">Прокладка кабеля, провода в лотке, металлоконструкциях / 700-1000 мм</t>
        </is>
      </c>
      <c r="D276" s="7" t="inlineStr">
        <is>
          <t xml:space="preserve">ЭМ
Поставщики: ООО "Богословский кабельный завод", Акционерное общество "Электрокабель" Кольчугинский завод"</t>
        </is>
      </c>
      <c r="E276" s="7" t="inlineStr">
        <is>
          <t xml:space="preserve">Выгружается из БО по объектам BIM-КЦ</t>
        </is>
      </c>
      <c r="F276" s="7" t="inlineStr">
        <is>
          <t xml:space="preserve">М</t>
        </is>
      </c>
      <c r="G276" s="7" t="inlineStr">
        <is>
          <t xml:space="preserve">1</t>
        </is>
      </c>
      <c r="H276" s="8" t="n">
        <v>20</v>
      </c>
      <c r="I276" s="19" t="n" hidden="false">
        <f>ROUND((L277)/H276,2)</f>
        <v>14700</v>
      </c>
      <c r="J276" s="20" t="n" hidden="false">
        <v>1200</v>
      </c>
      <c r="K276" s="19" t="n" hidden="false">
        <f>I276+J276</f>
        <v>15900</v>
      </c>
      <c r="L276" s="19" t="n" hidden="false">
        <f>ROUND(H276*I276,2)</f>
        <v>294000</v>
      </c>
      <c r="M276" s="19" t="n" hidden="false">
        <f>ROUND(H276*J276,2)</f>
        <v>24000</v>
      </c>
      <c r="N276" s="19" t="n" hidden="false">
        <f>L276+M276</f>
        <v>318000</v>
      </c>
    </row>
    <row r="277" customFormat="false" hidden="false" outlineLevel="0" collapsed="false">
      <c r="A277" s="18" t="inlineStr">
        <is>
          <t xml:space="preserve">1.1.1.2.1.1.3.10.1</t>
        </is>
      </c>
      <c r="B277" s="18" t="inlineStr">
        <is>
          <t xml:space="preserve"/>
        </is>
      </c>
      <c r="C277" s="22" t="inlineStr">
        <is>
          <t xml:space="preserve">Кабель силовой ВВГнг(A)-FRLS 5х185мм2, 1000В</t>
        </is>
      </c>
      <c r="D277" s="7" t="inlineStr">
        <is>
          <t xml:space="preserve">в спец прописан 240й, на схеме 185й  FRLSTLx</t>
        </is>
      </c>
      <c r="E277" s="7" t="inlineStr">
        <is>
          <t xml:space="preserve"/>
        </is>
      </c>
      <c r="F277" s="7" t="inlineStr">
        <is>
          <t xml:space="preserve">М</t>
        </is>
      </c>
      <c r="G277" s="7" t="inlineStr">
        <is>
          <t xml:space="preserve">1</t>
        </is>
      </c>
      <c r="H277" s="8" t="n">
        <v>20</v>
      </c>
      <c r="I277" s="20" t="n" hidden="false">
        <v>14700</v>
      </c>
      <c r="J277" s="19" t="n" hidden="false">
        <v/>
      </c>
      <c r="K277" s="19" t="n" hidden="false">
        <f>I277+J277</f>
        <v>14700</v>
      </c>
      <c r="L277" s="19" t="n" hidden="false">
        <f>ROUND(H277*I277,2)</f>
        <v>294000</v>
      </c>
      <c r="M277" s="19" t="n" hidden="false">
        <v/>
      </c>
      <c r="N277" s="19" t="n" hidden="false">
        <f>L277+M277</f>
        <v>294000</v>
      </c>
    </row>
    <row r="278" customFormat="false" hidden="false" outlineLevel="0" collapsed="false">
      <c r="A278" s="18" t="inlineStr">
        <is>
          <t xml:space="preserve">1.1.1.2.1.1.3.11</t>
        </is>
      </c>
      <c r="B278" s="18" t="inlineStr">
        <is>
          <t xml:space="preserve"/>
        </is>
      </c>
      <c r="C278" s="18" t="inlineStr">
        <is>
          <t xml:space="preserve">Монтаж трубы ПВХ, ПНД для кабеля / до 32мм</t>
        </is>
      </c>
      <c r="D278" s="7" t="inlineStr">
        <is>
          <t xml:space="preserve">ЭО</t>
        </is>
      </c>
      <c r="E278" s="7" t="inlineStr">
        <is>
          <t xml:space="preserve">Выгружается из БО по объектам BIM-КЦ</t>
        </is>
      </c>
      <c r="F278" s="7" t="inlineStr">
        <is>
          <t xml:space="preserve">ПОГ М</t>
        </is>
      </c>
      <c r="G278" s="7" t="inlineStr">
        <is>
          <t xml:space="preserve">1</t>
        </is>
      </c>
      <c r="H278" s="8" t="n">
        <v>3702</v>
      </c>
      <c r="I278" s="19" t="n" hidden="false">
        <f>ROUND((L279+L280+L281)/H278,2)</f>
        <v>85.35</v>
      </c>
      <c r="J278" s="20" t="n" hidden="false">
        <v>160</v>
      </c>
      <c r="K278" s="19" t="n" hidden="false">
        <f>I278+J278</f>
        <v>245.35</v>
      </c>
      <c r="L278" s="19" t="n" hidden="false">
        <f>ROUND(H278*I278,2)</f>
        <v>315965.7</v>
      </c>
      <c r="M278" s="19" t="n" hidden="false">
        <f>ROUND(H278*J278,2)</f>
        <v>592320</v>
      </c>
      <c r="N278" s="19" t="n" hidden="false">
        <f>L278+M278</f>
        <v>908285.7</v>
      </c>
    </row>
    <row r="279" customFormat="false" hidden="false" outlineLevel="0" collapsed="false">
      <c r="A279" s="18" t="inlineStr">
        <is>
          <t xml:space="preserve">1.1.1.2.1.1.3.11.1</t>
        </is>
      </c>
      <c r="B279" s="18" t="inlineStr">
        <is>
          <t xml:space="preserve"/>
        </is>
      </c>
      <c r="C279" s="22" t="inlineStr">
        <is>
          <t xml:space="preserve">Труба ПВХ гофрированная_ / FRHF легкая с протяжкой (TDM SQ0413-1020) / 20 мм</t>
        </is>
      </c>
      <c r="D279" s="7" t="inlineStr">
        <is>
          <t xml:space="preserve">Ф25 Экопласт</t>
        </is>
      </c>
      <c r="E279" s="7" t="inlineStr">
        <is>
          <t xml:space="preserve"/>
        </is>
      </c>
      <c r="F279" s="7" t="inlineStr">
        <is>
          <t xml:space="preserve">ПОГ М</t>
        </is>
      </c>
      <c r="G279" s="7" t="inlineStr">
        <is>
          <t xml:space="preserve">1</t>
        </is>
      </c>
      <c r="H279" s="8" t="n">
        <v>1325</v>
      </c>
      <c r="I279" s="20" t="n" hidden="false">
        <v>80</v>
      </c>
      <c r="J279" s="19" t="n" hidden="false">
        <v/>
      </c>
      <c r="K279" s="19" t="n" hidden="false">
        <f>I279+J279</f>
        <v>80</v>
      </c>
      <c r="L279" s="19" t="n" hidden="false">
        <f>ROUND(H279*I279,2)</f>
        <v>106000</v>
      </c>
      <c r="M279" s="19" t="n" hidden="false">
        <v/>
      </c>
      <c r="N279" s="19" t="n" hidden="false">
        <f>L279+M279</f>
        <v>106000</v>
      </c>
    </row>
    <row r="280" customFormat="false" hidden="false" outlineLevel="0" collapsed="false">
      <c r="A280" s="18" t="inlineStr">
        <is>
          <t xml:space="preserve">1.1.1.2.1.1.3.11.2</t>
        </is>
      </c>
      <c r="B280" s="18" t="inlineStr">
        <is>
          <t xml:space="preserve"/>
        </is>
      </c>
      <c r="C280" s="22" t="inlineStr">
        <is>
          <t xml:space="preserve">Труба ПВХ гофрированная_ / Легкая с протяжкой / 20 мм</t>
        </is>
      </c>
      <c r="D280" s="7" t="inlineStr">
        <is>
          <t xml:space="preserve">Экопласт</t>
        </is>
      </c>
      <c r="E280" s="7" t="inlineStr">
        <is>
          <t xml:space="preserve"/>
        </is>
      </c>
      <c r="F280" s="7" t="inlineStr">
        <is>
          <t xml:space="preserve">ПОГ М</t>
        </is>
      </c>
      <c r="G280" s="7" t="inlineStr">
        <is>
          <t xml:space="preserve">1</t>
        </is>
      </c>
      <c r="H280" s="8" t="n">
        <v>395</v>
      </c>
      <c r="I280" s="20" t="n" hidden="false">
        <v>80</v>
      </c>
      <c r="J280" s="19" t="n" hidden="false">
        <v/>
      </c>
      <c r="K280" s="19" t="n" hidden="false">
        <f>I280+J280</f>
        <v>80</v>
      </c>
      <c r="L280" s="19" t="n" hidden="false">
        <f>ROUND(H280*I280,2)</f>
        <v>31600</v>
      </c>
      <c r="M280" s="19" t="n" hidden="false">
        <v/>
      </c>
      <c r="N280" s="19" t="n" hidden="false">
        <f>L280+M280</f>
        <v>31600</v>
      </c>
    </row>
    <row r="281" customFormat="false" hidden="false" outlineLevel="0" collapsed="false">
      <c r="A281" s="18" t="inlineStr">
        <is>
          <t xml:space="preserve">1.1.1.2.1.1.3.11.3</t>
        </is>
      </c>
      <c r="B281" s="18" t="inlineStr">
        <is>
          <t xml:space="preserve"/>
        </is>
      </c>
      <c r="C281" s="22" t="inlineStr">
        <is>
          <t xml:space="preserve">Труба ПВХ гофрированная_ / Легкая с протяжкой / 25 мм</t>
        </is>
      </c>
      <c r="D281" s="7" t="inlineStr">
        <is>
          <t xml:space="preserve">Экопласт</t>
        </is>
      </c>
      <c r="E281" s="7" t="inlineStr">
        <is>
          <t xml:space="preserve"/>
        </is>
      </c>
      <c r="F281" s="7" t="inlineStr">
        <is>
          <t xml:space="preserve">ПОГ М</t>
        </is>
      </c>
      <c r="G281" s="7" t="inlineStr">
        <is>
          <t xml:space="preserve">1</t>
        </is>
      </c>
      <c r="H281" s="8" t="n">
        <v>1982</v>
      </c>
      <c r="I281" s="20" t="n" hidden="false">
        <v>90</v>
      </c>
      <c r="J281" s="19" t="n" hidden="false">
        <v/>
      </c>
      <c r="K281" s="19" t="n" hidden="false">
        <f>I281+J281</f>
        <v>90</v>
      </c>
      <c r="L281" s="19" t="n" hidden="false">
        <f>ROUND(H281*I281,2)</f>
        <v>178380</v>
      </c>
      <c r="M281" s="19" t="n" hidden="false">
        <v/>
      </c>
      <c r="N281" s="19" t="n" hidden="false">
        <f>L281+M281</f>
        <v>178380</v>
      </c>
    </row>
    <row r="282" customFormat="false" hidden="false" outlineLevel="0" collapsed="false">
      <c r="A282" s="18" t="inlineStr">
        <is>
          <t xml:space="preserve">1.1.1.2.1.1.3.12</t>
        </is>
      </c>
      <c r="B282" s="18" t="inlineStr">
        <is>
          <t xml:space="preserve"/>
        </is>
      </c>
      <c r="C282" s="18" t="inlineStr">
        <is>
          <t xml:space="preserve">Монтаж трубы ПВХ, ПНД для кабеля / до 32мм</t>
        </is>
      </c>
      <c r="D282" s="7" t="inlineStr">
        <is>
          <t xml:space="preserve">ЭМ</t>
        </is>
      </c>
      <c r="E282" s="7" t="inlineStr">
        <is>
          <t xml:space="preserve">Выгружается из БО по объектам BIM-КЦ</t>
        </is>
      </c>
      <c r="F282" s="7" t="inlineStr">
        <is>
          <t xml:space="preserve">ПОГ М</t>
        </is>
      </c>
      <c r="G282" s="7" t="inlineStr">
        <is>
          <t xml:space="preserve">1</t>
        </is>
      </c>
      <c r="H282" s="8" t="n">
        <v>14215</v>
      </c>
      <c r="I282" s="19" t="n" hidden="false">
        <f>ROUND((L283+L284)/H282,2)</f>
        <v>94.33</v>
      </c>
      <c r="J282" s="20" t="n" hidden="false">
        <v>160</v>
      </c>
      <c r="K282" s="19" t="n" hidden="false">
        <f>I282+J282</f>
        <v>254.33</v>
      </c>
      <c r="L282" s="19" t="n" hidden="false">
        <f>ROUND(H282*I282,2)</f>
        <v>1340900.95</v>
      </c>
      <c r="M282" s="19" t="n" hidden="false">
        <f>ROUND(H282*J282,2)</f>
        <v>2274400</v>
      </c>
      <c r="N282" s="19" t="n" hidden="false">
        <f>L282+M282</f>
        <v>3615300.95</v>
      </c>
    </row>
    <row r="283" customFormat="false" hidden="false" outlineLevel="0" collapsed="false">
      <c r="A283" s="18" t="inlineStr">
        <is>
          <t xml:space="preserve">1.1.1.2.1.1.3.12.1</t>
        </is>
      </c>
      <c r="B283" s="18" t="inlineStr">
        <is>
          <t xml:space="preserve"/>
        </is>
      </c>
      <c r="C283" s="22" t="inlineStr">
        <is>
          <t xml:space="preserve">Труба ПВХ гофрированная_ / Легкая с протяжкой / 32 мм</t>
        </is>
      </c>
      <c r="D283" s="7" t="inlineStr">
        <is>
          <t xml:space="preserve"/>
        </is>
      </c>
      <c r="E283" s="7" t="inlineStr">
        <is>
          <t xml:space="preserve"/>
        </is>
      </c>
      <c r="F283" s="7" t="inlineStr">
        <is>
          <t xml:space="preserve">ПОГ М</t>
        </is>
      </c>
      <c r="G283" s="7" t="inlineStr">
        <is>
          <t xml:space="preserve">1</t>
        </is>
      </c>
      <c r="H283" s="8" t="n">
        <v>6155</v>
      </c>
      <c r="I283" s="20" t="n" hidden="false">
        <v>100</v>
      </c>
      <c r="J283" s="19" t="n" hidden="false">
        <v/>
      </c>
      <c r="K283" s="19" t="n" hidden="false">
        <f>I283+J283</f>
        <v>100</v>
      </c>
      <c r="L283" s="19" t="n" hidden="false">
        <f>ROUND(H283*I283,2)</f>
        <v>615500</v>
      </c>
      <c r="M283" s="19" t="n" hidden="false">
        <v/>
      </c>
      <c r="N283" s="19" t="n" hidden="false">
        <f>L283+M283</f>
        <v>615500</v>
      </c>
    </row>
    <row r="284" customFormat="false" hidden="false" outlineLevel="0" collapsed="false">
      <c r="A284" s="18" t="inlineStr">
        <is>
          <t xml:space="preserve">1.1.1.2.1.1.3.12.2</t>
        </is>
      </c>
      <c r="B284" s="18" t="inlineStr">
        <is>
          <t xml:space="preserve"/>
        </is>
      </c>
      <c r="C284" s="22" t="inlineStr">
        <is>
          <t xml:space="preserve">Труба ПВХ гофрированная_ / Легкая с протяжкой / 25 мм</t>
        </is>
      </c>
      <c r="D284" s="7" t="inlineStr">
        <is>
          <t xml:space="preserve"/>
        </is>
      </c>
      <c r="E284" s="7" t="inlineStr">
        <is>
          <t xml:space="preserve"/>
        </is>
      </c>
      <c r="F284" s="7" t="inlineStr">
        <is>
          <t xml:space="preserve">ПОГ М</t>
        </is>
      </c>
      <c r="G284" s="7" t="inlineStr">
        <is>
          <t xml:space="preserve">1</t>
        </is>
      </c>
      <c r="H284" s="8" t="n">
        <v>8060</v>
      </c>
      <c r="I284" s="20" t="n" hidden="false">
        <v>90</v>
      </c>
      <c r="J284" s="19" t="n" hidden="false">
        <v/>
      </c>
      <c r="K284" s="19" t="n" hidden="false">
        <f>I284+J284</f>
        <v>90</v>
      </c>
      <c r="L284" s="19" t="n" hidden="false">
        <f>ROUND(H284*I284,2)</f>
        <v>725400</v>
      </c>
      <c r="M284" s="19" t="n" hidden="false">
        <v/>
      </c>
      <c r="N284" s="19" t="n" hidden="false">
        <f>L284+M284</f>
        <v>725400</v>
      </c>
    </row>
    <row r="285" customFormat="false" hidden="false" outlineLevel="0" collapsed="false">
      <c r="A285" s="18" t="inlineStr">
        <is>
          <t xml:space="preserve">1.1.1.2.1.1.3.13</t>
        </is>
      </c>
      <c r="B285" s="18" t="inlineStr">
        <is>
          <t xml:space="preserve"/>
        </is>
      </c>
      <c r="C285" s="18" t="inlineStr">
        <is>
          <t xml:space="preserve">Монтаж трубы ПВХ, ПНД для кабеля / до 32мм</t>
        </is>
      </c>
      <c r="D285" s="7" t="inlineStr">
        <is>
          <t xml:space="preserve">ЭМ</t>
        </is>
      </c>
      <c r="E285" s="7" t="inlineStr">
        <is>
          <t xml:space="preserve">Выгружается из БО по объектам BIM-КЦ</t>
        </is>
      </c>
      <c r="F285" s="7" t="inlineStr">
        <is>
          <t xml:space="preserve">ПОГ М</t>
        </is>
      </c>
      <c r="G285" s="7" t="inlineStr">
        <is>
          <t xml:space="preserve">1</t>
        </is>
      </c>
      <c r="H285" s="8" t="n">
        <v>4340</v>
      </c>
      <c r="I285" s="19" t="n" hidden="false">
        <f>ROUND((L286)/H285,2)</f>
        <v>250</v>
      </c>
      <c r="J285" s="20" t="n" hidden="false">
        <v>160</v>
      </c>
      <c r="K285" s="19" t="n" hidden="false">
        <f>I285+J285</f>
        <v>410</v>
      </c>
      <c r="L285" s="19" t="n" hidden="false">
        <f>ROUND(H285*I285,2)</f>
        <v>1085000</v>
      </c>
      <c r="M285" s="19" t="n" hidden="false">
        <f>ROUND(H285*J285,2)</f>
        <v>694400</v>
      </c>
      <c r="N285" s="19" t="n" hidden="false">
        <f>L285+M285</f>
        <v>1779400</v>
      </c>
    </row>
    <row r="286" customFormat="false" hidden="false" outlineLevel="0" collapsed="false">
      <c r="A286" s="18" t="inlineStr">
        <is>
          <t xml:space="preserve">1.1.1.2.1.1.3.13.1</t>
        </is>
      </c>
      <c r="B286" s="18" t="inlineStr">
        <is>
          <t xml:space="preserve"/>
        </is>
      </c>
      <c r="C286" s="22" t="inlineStr">
        <is>
          <t xml:space="preserve">Труба ППЛ_ / 25 мм / легкая с протяжкой</t>
        </is>
      </c>
      <c r="D286" s="7" t="inlineStr">
        <is>
          <t xml:space="preserve">ECOPLAST</t>
        </is>
      </c>
      <c r="E286" s="7" t="inlineStr">
        <is>
          <t xml:space="preserve"/>
        </is>
      </c>
      <c r="F286" s="7" t="inlineStr">
        <is>
          <t xml:space="preserve">ПОГ М</t>
        </is>
      </c>
      <c r="G286" s="7" t="inlineStr">
        <is>
          <t xml:space="preserve">1</t>
        </is>
      </c>
      <c r="H286" s="8" t="n">
        <v>4340</v>
      </c>
      <c r="I286" s="20" t="n" hidden="false">
        <v>250</v>
      </c>
      <c r="J286" s="19" t="n" hidden="false">
        <v/>
      </c>
      <c r="K286" s="19" t="n" hidden="false">
        <f>I286+J286</f>
        <v>250</v>
      </c>
      <c r="L286" s="19" t="n" hidden="false">
        <f>ROUND(H286*I286,2)</f>
        <v>1085000</v>
      </c>
      <c r="M286" s="19" t="n" hidden="false">
        <v/>
      </c>
      <c r="N286" s="19" t="n" hidden="false">
        <f>L286+M286</f>
        <v>1085000</v>
      </c>
    </row>
    <row r="287" customFormat="false" hidden="false" outlineLevel="0" collapsed="false">
      <c r="A287" s="18" t="inlineStr">
        <is>
          <t xml:space="preserve">1.1.1.2.1.1.3.14</t>
        </is>
      </c>
      <c r="B287" s="18" t="inlineStr">
        <is>
          <t xml:space="preserve"/>
        </is>
      </c>
      <c r="C287" s="18" t="inlineStr">
        <is>
          <t xml:space="preserve">Монтаж трубы ПВХ, ПНД для кабеля / от 40мм до 100мм</t>
        </is>
      </c>
      <c r="D287" s="7" t="inlineStr">
        <is>
          <t xml:space="preserve">ЭМ</t>
        </is>
      </c>
      <c r="E287" s="7" t="inlineStr">
        <is>
          <t xml:space="preserve">Выгружается из БО по объектам BIM-КЦ</t>
        </is>
      </c>
      <c r="F287" s="7" t="inlineStr">
        <is>
          <t xml:space="preserve">ПОГ М</t>
        </is>
      </c>
      <c r="G287" s="7" t="inlineStr">
        <is>
          <t xml:space="preserve">1</t>
        </is>
      </c>
      <c r="H287" s="8" t="n">
        <v>1905</v>
      </c>
      <c r="I287" s="19" t="n" hidden="false">
        <f>ROUND((L288+L289+L290)/H287,2)</f>
        <v>292.97</v>
      </c>
      <c r="J287" s="20" t="n" hidden="false">
        <v>160</v>
      </c>
      <c r="K287" s="19" t="n" hidden="false">
        <f>I287+J287</f>
        <v>452.97</v>
      </c>
      <c r="L287" s="19" t="n" hidden="false">
        <f>ROUND(H287*I287,2)</f>
        <v>558107.85</v>
      </c>
      <c r="M287" s="19" t="n" hidden="false">
        <f>ROUND(H287*J287,2)</f>
        <v>304800</v>
      </c>
      <c r="N287" s="19" t="n" hidden="false">
        <f>L287+M287</f>
        <v>862907.85</v>
      </c>
    </row>
    <row r="288" customFormat="false" hidden="false" outlineLevel="0" collapsed="false">
      <c r="A288" s="18" t="inlineStr">
        <is>
          <t xml:space="preserve">1.1.1.2.1.1.3.14.1</t>
        </is>
      </c>
      <c r="B288" s="18" t="inlineStr">
        <is>
          <t xml:space="preserve"/>
        </is>
      </c>
      <c r="C288" s="22" t="inlineStr">
        <is>
          <t xml:space="preserve">Труба ПНД_ / гладкая / жесткая / d 63 мм</t>
        </is>
      </c>
      <c r="D288" s="7" t="inlineStr">
        <is>
          <t xml:space="preserve">Труба гофрированная поливинилхлоридная, не распространяющая
горение, легкого типа, с протяжкой</t>
        </is>
      </c>
      <c r="E288" s="7" t="inlineStr">
        <is>
          <t xml:space="preserve"/>
        </is>
      </c>
      <c r="F288" s="7" t="inlineStr">
        <is>
          <t xml:space="preserve">ПОГ М</t>
        </is>
      </c>
      <c r="G288" s="7" t="inlineStr">
        <is>
          <t xml:space="preserve">1</t>
        </is>
      </c>
      <c r="H288" s="8" t="n">
        <v>780</v>
      </c>
      <c r="I288" s="20" t="n" hidden="false">
        <v>320</v>
      </c>
      <c r="J288" s="19" t="n" hidden="false">
        <v/>
      </c>
      <c r="K288" s="19" t="n" hidden="false">
        <f>I288+J288</f>
        <v>320</v>
      </c>
      <c r="L288" s="19" t="n" hidden="false">
        <f>ROUND(H288*I288,2)</f>
        <v>249600</v>
      </c>
      <c r="M288" s="19" t="n" hidden="false">
        <v/>
      </c>
      <c r="N288" s="19" t="n" hidden="false">
        <f>L288+M288</f>
        <v>249600</v>
      </c>
    </row>
    <row r="289" customFormat="false" hidden="false" outlineLevel="0" collapsed="false">
      <c r="A289" s="18" t="inlineStr">
        <is>
          <t xml:space="preserve">1.1.1.2.1.1.3.14.2</t>
        </is>
      </c>
      <c r="B289" s="18" t="inlineStr">
        <is>
          <t xml:space="preserve"/>
        </is>
      </c>
      <c r="C289" s="22" t="inlineStr">
        <is>
          <t xml:space="preserve">Труба ПВХ гофрированная_ / Легкая с протяжкой / 50 мм</t>
        </is>
      </c>
      <c r="D289" s="7" t="inlineStr">
        <is>
          <t xml:space="preserve"/>
        </is>
      </c>
      <c r="E289" s="7" t="inlineStr">
        <is>
          <t xml:space="preserve"/>
        </is>
      </c>
      <c r="F289" s="7" t="inlineStr">
        <is>
          <t xml:space="preserve">ПОГ М</t>
        </is>
      </c>
      <c r="G289" s="7" t="inlineStr">
        <is>
          <t xml:space="preserve">1</t>
        </is>
      </c>
      <c r="H289" s="8" t="n">
        <v>350</v>
      </c>
      <c r="I289" s="20" t="n" hidden="false">
        <v>350</v>
      </c>
      <c r="J289" s="19" t="n" hidden="false">
        <v/>
      </c>
      <c r="K289" s="19" t="n" hidden="false">
        <f>I289+J289</f>
        <v>350</v>
      </c>
      <c r="L289" s="19" t="n" hidden="false">
        <f>ROUND(H289*I289,2)</f>
        <v>122500</v>
      </c>
      <c r="M289" s="19" t="n" hidden="false">
        <v/>
      </c>
      <c r="N289" s="19" t="n" hidden="false">
        <f>L289+M289</f>
        <v>122500</v>
      </c>
    </row>
    <row r="290" customFormat="false" hidden="false" outlineLevel="0" collapsed="false">
      <c r="A290" s="18" t="inlineStr">
        <is>
          <t xml:space="preserve">1.1.1.2.1.1.3.14.3</t>
        </is>
      </c>
      <c r="B290" s="18" t="inlineStr">
        <is>
          <t xml:space="preserve"/>
        </is>
      </c>
      <c r="C290" s="22" t="inlineStr">
        <is>
          <t xml:space="preserve">Труба ПВХ гофрированная_ / Легкая с протяжкой / 40 мм</t>
        </is>
      </c>
      <c r="D290" s="7" t="inlineStr">
        <is>
          <t xml:space="preserve"/>
        </is>
      </c>
      <c r="E290" s="7" t="inlineStr">
        <is>
          <t xml:space="preserve"/>
        </is>
      </c>
      <c r="F290" s="7" t="inlineStr">
        <is>
          <t xml:space="preserve">ПОГ М</t>
        </is>
      </c>
      <c r="G290" s="7" t="inlineStr">
        <is>
          <t xml:space="preserve">1</t>
        </is>
      </c>
      <c r="H290" s="8" t="n">
        <v>775</v>
      </c>
      <c r="I290" s="20" t="n" hidden="false">
        <v>240</v>
      </c>
      <c r="J290" s="19" t="n" hidden="false">
        <v/>
      </c>
      <c r="K290" s="19" t="n" hidden="false">
        <f>I290+J290</f>
        <v>240</v>
      </c>
      <c r="L290" s="19" t="n" hidden="false">
        <f>ROUND(H290*I290,2)</f>
        <v>186000</v>
      </c>
      <c r="M290" s="19" t="n" hidden="false">
        <v/>
      </c>
      <c r="N290" s="19" t="n" hidden="false">
        <f>L290+M290</f>
        <v>186000</v>
      </c>
    </row>
    <row r="291" customFormat="false" hidden="false" outlineLevel="0" collapsed="false">
      <c r="A291" s="18" t="inlineStr">
        <is>
          <t xml:space="preserve">1.1.1.2.1.1.3.15</t>
        </is>
      </c>
      <c r="B291" s="18" t="inlineStr">
        <is>
          <t xml:space="preserve"/>
        </is>
      </c>
      <c r="C291" s="18" t="inlineStr">
        <is>
          <t xml:space="preserve">Монтаж трубы ПВХ, ПНД для кабеля / расходные материалы</t>
        </is>
      </c>
      <c r="D291" s="7" t="inlineStr">
        <is>
          <t xml:space="preserve">ЭО</t>
        </is>
      </c>
      <c r="E291" s="7" t="inlineStr">
        <is>
          <t xml:space="preserve"/>
        </is>
      </c>
      <c r="F291" s="7" t="inlineStr">
        <is>
          <t xml:space="preserve">ПОГ М</t>
        </is>
      </c>
      <c r="G291" s="7" t="inlineStr">
        <is>
          <t xml:space="preserve">1</t>
        </is>
      </c>
      <c r="H291" s="8" t="n">
        <v>3702</v>
      </c>
      <c r="I291" s="19" t="n" hidden="false">
        <f>ROUND((L292+L293+L294+L295+L296)/H291,2)</f>
        <v>35.14</v>
      </c>
      <c r="J291" s="19" t="n" hidden="false">
        <v>0</v>
      </c>
      <c r="K291" s="19" t="n" hidden="false">
        <f>I291+J291</f>
        <v>35.14</v>
      </c>
      <c r="L291" s="19" t="n" hidden="false">
        <f>ROUND(H291*I291,2)</f>
        <v>130088.28</v>
      </c>
      <c r="M291" s="19" t="n" hidden="false">
        <f>ROUND(H291*J291,2)</f>
        <v>0</v>
      </c>
      <c r="N291" s="19" t="n" hidden="false">
        <f>L291+M291</f>
        <v>130088.28</v>
      </c>
    </row>
    <row r="292" customFormat="false" hidden="false" outlineLevel="0" collapsed="false">
      <c r="A292" s="18" t="inlineStr">
        <is>
          <t xml:space="preserve">1.1.1.2.1.1.3.15.1</t>
        </is>
      </c>
      <c r="B292" s="18" t="inlineStr">
        <is>
          <t xml:space="preserve"/>
        </is>
      </c>
      <c r="C292" s="22" t="inlineStr">
        <is>
          <t xml:space="preserve">Скоба металлическая однолапковая_ / 25-26мм</t>
        </is>
      </c>
      <c r="D292" s="7" t="inlineStr">
        <is>
          <t xml:space="preserve"/>
        </is>
      </c>
      <c r="E292" s="7" t="inlineStr">
        <is>
          <t xml:space="preserve"/>
        </is>
      </c>
      <c r="F292" s="7" t="inlineStr">
        <is>
          <t xml:space="preserve">ШТ</t>
        </is>
      </c>
      <c r="G292" s="7" t="inlineStr">
        <is>
          <t xml:space="preserve">1</t>
        </is>
      </c>
      <c r="H292" s="8" t="n">
        <v>2700</v>
      </c>
      <c r="I292" s="20" t="n" hidden="false">
        <v>15</v>
      </c>
      <c r="J292" s="19" t="n" hidden="false">
        <v/>
      </c>
      <c r="K292" s="19" t="n" hidden="false">
        <f>I292+J292</f>
        <v>15</v>
      </c>
      <c r="L292" s="19" t="n" hidden="false">
        <f>ROUND(H292*I292,2)</f>
        <v>40500</v>
      </c>
      <c r="M292" s="19" t="n" hidden="false">
        <v/>
      </c>
      <c r="N292" s="19" t="n" hidden="false">
        <f>L292+M292</f>
        <v>40500</v>
      </c>
    </row>
    <row r="293" customFormat="false" hidden="false" outlineLevel="0" collapsed="false">
      <c r="A293" s="18" t="inlineStr">
        <is>
          <t xml:space="preserve">1.1.1.2.1.1.3.15.2</t>
        </is>
      </c>
      <c r="B293" s="18" t="inlineStr">
        <is>
          <t xml:space="preserve"/>
        </is>
      </c>
      <c r="C293" s="22" t="inlineStr">
        <is>
          <t xml:space="preserve">Муфта соединительная труба-коробка_ / 25 мм</t>
        </is>
      </c>
      <c r="D293" s="7" t="inlineStr">
        <is>
          <t xml:space="preserve">42725(42) + BS25(28)</t>
        </is>
      </c>
      <c r="E293" s="7" t="inlineStr">
        <is>
          <t xml:space="preserve"/>
        </is>
      </c>
      <c r="F293" s="7" t="inlineStr">
        <is>
          <t xml:space="preserve">ШТ</t>
        </is>
      </c>
      <c r="G293" s="7" t="inlineStr">
        <is>
          <t xml:space="preserve">1</t>
        </is>
      </c>
      <c r="H293" s="8" t="n">
        <v>70</v>
      </c>
      <c r="I293" s="20" t="n" hidden="false">
        <v>50</v>
      </c>
      <c r="J293" s="19" t="n" hidden="false">
        <v/>
      </c>
      <c r="K293" s="19" t="n" hidden="false">
        <f>I293+J293</f>
        <v>50</v>
      </c>
      <c r="L293" s="19" t="n" hidden="false">
        <f>ROUND(H293*I293,2)</f>
        <v>3500</v>
      </c>
      <c r="M293" s="19" t="n" hidden="false">
        <v/>
      </c>
      <c r="N293" s="19" t="n" hidden="false">
        <f>L293+M293</f>
        <v>3500</v>
      </c>
    </row>
    <row r="294" customFormat="false" hidden="false" outlineLevel="0" collapsed="false">
      <c r="A294" s="18" t="inlineStr">
        <is>
          <t xml:space="preserve">1.1.1.2.1.1.3.15.3</t>
        </is>
      </c>
      <c r="B294" s="18" t="inlineStr">
        <is>
          <t xml:space="preserve"/>
        </is>
      </c>
      <c r="C294" s="22" t="inlineStr">
        <is>
          <t xml:space="preserve">Муфта соединительная труба-коробка_ / 20 мм</t>
        </is>
      </c>
      <c r="D294" s="7" t="inlineStr">
        <is>
          <t xml:space="preserve">42720</t>
        </is>
      </c>
      <c r="E294" s="7" t="inlineStr">
        <is>
          <t xml:space="preserve"/>
        </is>
      </c>
      <c r="F294" s="7" t="inlineStr">
        <is>
          <t xml:space="preserve">ШТ</t>
        </is>
      </c>
      <c r="G294" s="7" t="inlineStr">
        <is>
          <t xml:space="preserve">1</t>
        </is>
      </c>
      <c r="H294" s="8" t="n">
        <v>10</v>
      </c>
      <c r="I294" s="20" t="n" hidden="false">
        <v>50</v>
      </c>
      <c r="J294" s="19" t="n" hidden="false">
        <v/>
      </c>
      <c r="K294" s="19" t="n" hidden="false">
        <f>I294+J294</f>
        <v>50</v>
      </c>
      <c r="L294" s="19" t="n" hidden="false">
        <f>ROUND(H294*I294,2)</f>
        <v>500</v>
      </c>
      <c r="M294" s="19" t="n" hidden="false">
        <v/>
      </c>
      <c r="N294" s="19" t="n" hidden="false">
        <f>L294+M294</f>
        <v>500</v>
      </c>
    </row>
    <row r="295" customFormat="false" hidden="false" outlineLevel="0" collapsed="false">
      <c r="A295" s="18" t="inlineStr">
        <is>
          <t xml:space="preserve">1.1.1.2.1.1.3.15.4</t>
        </is>
      </c>
      <c r="B295" s="18" t="inlineStr">
        <is>
          <t xml:space="preserve"/>
        </is>
      </c>
      <c r="C295" s="22" t="inlineStr">
        <is>
          <t xml:space="preserve">Клипса с дюбелем саморезом для крепления гофротрубы_ / 20 мм</t>
        </is>
      </c>
      <c r="D295" s="7" t="inlineStr">
        <is>
          <t xml:space="preserve"/>
        </is>
      </c>
      <c r="E295" s="7" t="inlineStr">
        <is>
          <t xml:space="preserve"/>
        </is>
      </c>
      <c r="F295" s="7" t="inlineStr">
        <is>
          <t xml:space="preserve">ШТ</t>
        </is>
      </c>
      <c r="G295" s="7" t="inlineStr">
        <is>
          <t xml:space="preserve">2</t>
        </is>
      </c>
      <c r="H295" s="8" t="n">
        <v>790</v>
      </c>
      <c r="I295" s="20" t="n" hidden="false">
        <v>18</v>
      </c>
      <c r="J295" s="19" t="n" hidden="false">
        <v/>
      </c>
      <c r="K295" s="19" t="n" hidden="false">
        <f>I295+J295</f>
        <v>18</v>
      </c>
      <c r="L295" s="19" t="n" hidden="false">
        <f>ROUND(H295*I295,2)</f>
        <v>14220</v>
      </c>
      <c r="M295" s="19" t="n" hidden="false">
        <v/>
      </c>
      <c r="N295" s="19" t="n" hidden="false">
        <f>L295+M295</f>
        <v>14220</v>
      </c>
    </row>
    <row r="296" customFormat="false" hidden="false" outlineLevel="0" collapsed="false">
      <c r="A296" s="18" t="inlineStr">
        <is>
          <t xml:space="preserve">1.1.1.2.1.1.3.15.5</t>
        </is>
      </c>
      <c r="B296" s="18" t="inlineStr">
        <is>
          <t xml:space="preserve"/>
        </is>
      </c>
      <c r="C296" s="22" t="inlineStr">
        <is>
          <t xml:space="preserve">Клипса с дюбелем саморезом для крепления гофротрубы_ / 25 мм</t>
        </is>
      </c>
      <c r="D296" s="7" t="inlineStr">
        <is>
          <t xml:space="preserve"/>
        </is>
      </c>
      <c r="E296" s="7" t="inlineStr">
        <is>
          <t xml:space="preserve"/>
        </is>
      </c>
      <c r="F296" s="7" t="inlineStr">
        <is>
          <t xml:space="preserve">ШТ</t>
        </is>
      </c>
      <c r="G296" s="7" t="inlineStr">
        <is>
          <t xml:space="preserve">2</t>
        </is>
      </c>
      <c r="H296" s="8" t="n">
        <v>3964</v>
      </c>
      <c r="I296" s="20" t="n" hidden="false">
        <v>18</v>
      </c>
      <c r="J296" s="19" t="n" hidden="false">
        <v/>
      </c>
      <c r="K296" s="19" t="n" hidden="false">
        <f>I296+J296</f>
        <v>18</v>
      </c>
      <c r="L296" s="19" t="n" hidden="false">
        <f>ROUND(H296*I296,2)</f>
        <v>71352</v>
      </c>
      <c r="M296" s="19" t="n" hidden="false">
        <v/>
      </c>
      <c r="N296" s="19" t="n" hidden="false">
        <f>L296+M296</f>
        <v>71352</v>
      </c>
    </row>
    <row r="297" customFormat="false" hidden="false" outlineLevel="0" collapsed="false">
      <c r="A297" s="18" t="inlineStr">
        <is>
          <t xml:space="preserve">1.1.1.2.1.1.3.16</t>
        </is>
      </c>
      <c r="B297" s="18" t="inlineStr">
        <is>
          <t xml:space="preserve"/>
        </is>
      </c>
      <c r="C297" s="18" t="inlineStr">
        <is>
          <t xml:space="preserve">Монтаж трубы ПВХ, ПНД для кабеля / расходные материалы</t>
        </is>
      </c>
      <c r="D297" s="7" t="inlineStr">
        <is>
          <t xml:space="preserve">ЭМ</t>
        </is>
      </c>
      <c r="E297" s="7" t="inlineStr">
        <is>
          <t xml:space="preserve"/>
        </is>
      </c>
      <c r="F297" s="7" t="inlineStr">
        <is>
          <t xml:space="preserve">ПОГ М</t>
        </is>
      </c>
      <c r="G297" s="7" t="inlineStr">
        <is>
          <t xml:space="preserve">1</t>
        </is>
      </c>
      <c r="H297" s="8" t="n">
        <v>16120</v>
      </c>
      <c r="I297" s="19" t="n" hidden="false">
        <f>ROUND((L298+L299+L300+L301+L302)/H297,2)</f>
        <v>38.89</v>
      </c>
      <c r="J297" s="19" t="n" hidden="false">
        <v>0</v>
      </c>
      <c r="K297" s="19" t="n" hidden="false">
        <f>I297+J297</f>
        <v>38.89</v>
      </c>
      <c r="L297" s="19" t="n" hidden="false">
        <f>ROUND(H297*I297,2)</f>
        <v>626906.8</v>
      </c>
      <c r="M297" s="19" t="n" hidden="false">
        <f>ROUND(H297*J297,2)</f>
        <v>0</v>
      </c>
      <c r="N297" s="19" t="n" hidden="false">
        <f>L297+M297</f>
        <v>626906.8</v>
      </c>
    </row>
    <row r="298" customFormat="false" hidden="false" outlineLevel="0" collapsed="false">
      <c r="A298" s="18" t="inlineStr">
        <is>
          <t xml:space="preserve">1.1.1.2.1.1.3.16.1</t>
        </is>
      </c>
      <c r="B298" s="18" t="inlineStr">
        <is>
          <t xml:space="preserve"/>
        </is>
      </c>
      <c r="C298" s="22" t="inlineStr">
        <is>
          <t xml:space="preserve">Клипса с дюбелем саморезом для крепления гофротрубы_ / 32 мм</t>
        </is>
      </c>
      <c r="D298" s="7" t="inlineStr">
        <is>
          <t xml:space="preserve"/>
        </is>
      </c>
      <c r="E298" s="7" t="inlineStr">
        <is>
          <t xml:space="preserve"/>
        </is>
      </c>
      <c r="F298" s="7" t="inlineStr">
        <is>
          <t xml:space="preserve">ШТ</t>
        </is>
      </c>
      <c r="G298" s="7" t="inlineStr">
        <is>
          <t xml:space="preserve">2</t>
        </is>
      </c>
      <c r="H298" s="8" t="n">
        <v>12310</v>
      </c>
      <c r="I298" s="20" t="n" hidden="false">
        <v>20</v>
      </c>
      <c r="J298" s="19" t="n" hidden="false">
        <v/>
      </c>
      <c r="K298" s="19" t="n" hidden="false">
        <f>I298+J298</f>
        <v>20</v>
      </c>
      <c r="L298" s="19" t="n" hidden="false">
        <f>ROUND(H298*I298,2)</f>
        <v>246200</v>
      </c>
      <c r="M298" s="19" t="n" hidden="false">
        <v/>
      </c>
      <c r="N298" s="19" t="n" hidden="false">
        <f>L298+M298</f>
        <v>246200</v>
      </c>
    </row>
    <row r="299" customFormat="false" hidden="false" outlineLevel="0" collapsed="false">
      <c r="A299" s="18" t="inlineStr">
        <is>
          <t xml:space="preserve">1.1.1.2.1.1.3.16.2</t>
        </is>
      </c>
      <c r="B299" s="18" t="inlineStr">
        <is>
          <t xml:space="preserve"/>
        </is>
      </c>
      <c r="C299" s="22" t="inlineStr">
        <is>
          <t xml:space="preserve">Клипса с дюбелем саморезом для крепления гофротрубы_ / 25 мм</t>
        </is>
      </c>
      <c r="D299" s="7" t="inlineStr">
        <is>
          <t xml:space="preserve"/>
        </is>
      </c>
      <c r="E299" s="7" t="inlineStr">
        <is>
          <t xml:space="preserve"/>
        </is>
      </c>
      <c r="F299" s="7" t="inlineStr">
        <is>
          <t xml:space="preserve">ШТ</t>
        </is>
      </c>
      <c r="G299" s="7" t="inlineStr">
        <is>
          <t xml:space="preserve">2</t>
        </is>
      </c>
      <c r="H299" s="8" t="n">
        <v>16120</v>
      </c>
      <c r="I299" s="20" t="n" hidden="false">
        <v>18</v>
      </c>
      <c r="J299" s="19" t="n" hidden="false">
        <v/>
      </c>
      <c r="K299" s="19" t="n" hidden="false">
        <f>I299+J299</f>
        <v>18</v>
      </c>
      <c r="L299" s="19" t="n" hidden="false">
        <f>ROUND(H299*I299,2)</f>
        <v>290160</v>
      </c>
      <c r="M299" s="19" t="n" hidden="false">
        <v/>
      </c>
      <c r="N299" s="19" t="n" hidden="false">
        <f>L299+M299</f>
        <v>290160</v>
      </c>
    </row>
    <row r="300" customFormat="false" hidden="false" outlineLevel="0" collapsed="false">
      <c r="A300" s="18" t="inlineStr">
        <is>
          <t xml:space="preserve">1.1.1.2.1.1.3.16.3</t>
        </is>
      </c>
      <c r="B300" s="18" t="inlineStr">
        <is>
          <t xml:space="preserve"/>
        </is>
      </c>
      <c r="C300" s="22" t="inlineStr">
        <is>
          <t xml:space="preserve">Клипса с дюбелем саморезом для крепления гофротрубы_ / 50 мм</t>
        </is>
      </c>
      <c r="D300" s="7" t="inlineStr">
        <is>
          <t xml:space="preserve"/>
        </is>
      </c>
      <c r="E300" s="7" t="inlineStr">
        <is>
          <t xml:space="preserve"/>
        </is>
      </c>
      <c r="F300" s="7" t="inlineStr">
        <is>
          <t xml:space="preserve">ШТ</t>
        </is>
      </c>
      <c r="G300" s="7" t="inlineStr">
        <is>
          <t xml:space="preserve">2</t>
        </is>
      </c>
      <c r="H300" s="8" t="n">
        <v>700</v>
      </c>
      <c r="I300" s="20" t="n" hidden="false">
        <v>25</v>
      </c>
      <c r="J300" s="19" t="n" hidden="false">
        <v/>
      </c>
      <c r="K300" s="19" t="n" hidden="false">
        <f>I300+J300</f>
        <v>25</v>
      </c>
      <c r="L300" s="19" t="n" hidden="false">
        <f>ROUND(H300*I300,2)</f>
        <v>17500</v>
      </c>
      <c r="M300" s="19" t="n" hidden="false">
        <v/>
      </c>
      <c r="N300" s="19" t="n" hidden="false">
        <f>L300+M300</f>
        <v>17500</v>
      </c>
    </row>
    <row r="301" customFormat="false" hidden="false" outlineLevel="0" collapsed="false">
      <c r="A301" s="18" t="inlineStr">
        <is>
          <t xml:space="preserve">1.1.1.2.1.1.3.16.4</t>
        </is>
      </c>
      <c r="B301" s="18" t="inlineStr">
        <is>
          <t xml:space="preserve"/>
        </is>
      </c>
      <c r="C301" s="22" t="inlineStr">
        <is>
          <t xml:space="preserve">Клипса с дюбелем саморезом для крепления гофротрубы_ / 40 мм</t>
        </is>
      </c>
      <c r="D301" s="7" t="inlineStr">
        <is>
          <t xml:space="preserve"/>
        </is>
      </c>
      <c r="E301" s="7" t="inlineStr">
        <is>
          <t xml:space="preserve"/>
        </is>
      </c>
      <c r="F301" s="7" t="inlineStr">
        <is>
          <t xml:space="preserve">ШТ</t>
        </is>
      </c>
      <c r="G301" s="7" t="inlineStr">
        <is>
          <t xml:space="preserve">2</t>
        </is>
      </c>
      <c r="H301" s="8" t="n">
        <v>1550</v>
      </c>
      <c r="I301" s="20" t="n" hidden="false">
        <v>22</v>
      </c>
      <c r="J301" s="19" t="n" hidden="false">
        <v/>
      </c>
      <c r="K301" s="19" t="n" hidden="false">
        <f>I301+J301</f>
        <v>22</v>
      </c>
      <c r="L301" s="19" t="n" hidden="false">
        <f>ROUND(H301*I301,2)</f>
        <v>34100</v>
      </c>
      <c r="M301" s="19" t="n" hidden="false">
        <v/>
      </c>
      <c r="N301" s="19" t="n" hidden="false">
        <f>L301+M301</f>
        <v>34100</v>
      </c>
    </row>
    <row r="302" customFormat="false" hidden="false" outlineLevel="0" collapsed="false">
      <c r="A302" s="18" t="inlineStr">
        <is>
          <t xml:space="preserve">1.1.1.2.1.1.3.16.5</t>
        </is>
      </c>
      <c r="B302" s="18" t="inlineStr">
        <is>
          <t xml:space="preserve"/>
        </is>
      </c>
      <c r="C302" s="22" t="inlineStr">
        <is>
          <t xml:space="preserve">Скоба металлическая двухлапковая_ / 48-50мм</t>
        </is>
      </c>
      <c r="D302" s="7" t="inlineStr">
        <is>
          <t xml:space="preserve">Держатель с защёлкой и дюбелем для труб гофрированных,
диаметром 63</t>
        </is>
      </c>
      <c r="E302" s="7" t="inlineStr">
        <is>
          <t xml:space="preserve"/>
        </is>
      </c>
      <c r="F302" s="7" t="inlineStr">
        <is>
          <t xml:space="preserve">ШТ</t>
        </is>
      </c>
      <c r="G302" s="7" t="inlineStr">
        <is>
          <t xml:space="preserve">1</t>
        </is>
      </c>
      <c r="H302" s="8" t="n">
        <v>780</v>
      </c>
      <c r="I302" s="20" t="n" hidden="false">
        <v>50</v>
      </c>
      <c r="J302" s="19" t="n" hidden="false">
        <v/>
      </c>
      <c r="K302" s="19" t="n" hidden="false">
        <f>I302+J302</f>
        <v>50</v>
      </c>
      <c r="L302" s="19" t="n" hidden="false">
        <f>ROUND(H302*I302,2)</f>
        <v>39000</v>
      </c>
      <c r="M302" s="19" t="n" hidden="false">
        <v/>
      </c>
      <c r="N302" s="19" t="n" hidden="false">
        <f>L302+M302</f>
        <v>39000</v>
      </c>
    </row>
    <row r="303" customFormat="false" hidden="false" outlineLevel="0" collapsed="false">
      <c r="A303" s="18" t="inlineStr">
        <is>
          <t xml:space="preserve">1.1.1.2.1.1.3.17</t>
        </is>
      </c>
      <c r="B303" s="18" t="inlineStr">
        <is>
          <t xml:space="preserve"/>
        </is>
      </c>
      <c r="C303" s="18" t="inlineStr">
        <is>
          <t xml:space="preserve">Монтаж трубы ПВХ, ПНД для кабеля / расходные материалы</t>
        </is>
      </c>
      <c r="D303" s="7" t="inlineStr">
        <is>
          <t xml:space="preserve">ЭМ</t>
        </is>
      </c>
      <c r="E303" s="7" t="inlineStr">
        <is>
          <t xml:space="preserve"/>
        </is>
      </c>
      <c r="F303" s="7" t="inlineStr">
        <is>
          <t xml:space="preserve">ПОГ М</t>
        </is>
      </c>
      <c r="G303" s="7" t="inlineStr">
        <is>
          <t xml:space="preserve">1</t>
        </is>
      </c>
      <c r="H303" s="8" t="n">
        <v>4340</v>
      </c>
      <c r="I303" s="19" t="n" hidden="false">
        <f>ROUND((L304)/H303,2)</f>
        <v>30</v>
      </c>
      <c r="J303" s="19" t="n" hidden="false">
        <v>0</v>
      </c>
      <c r="K303" s="19" t="n" hidden="false">
        <f>I303+J303</f>
        <v>30</v>
      </c>
      <c r="L303" s="19" t="n" hidden="false">
        <f>ROUND(H303*I303,2)</f>
        <v>130200</v>
      </c>
      <c r="M303" s="19" t="n" hidden="false">
        <f>ROUND(H303*J303,2)</f>
        <v>0</v>
      </c>
      <c r="N303" s="19" t="n" hidden="false">
        <f>L303+M303</f>
        <v>130200</v>
      </c>
    </row>
    <row r="304" customFormat="false" hidden="false" outlineLevel="0" collapsed="false">
      <c r="A304" s="18" t="inlineStr">
        <is>
          <t xml:space="preserve">1.1.1.2.1.1.3.17.1</t>
        </is>
      </c>
      <c r="B304" s="18" t="inlineStr">
        <is>
          <t xml:space="preserve"/>
        </is>
      </c>
      <c r="C304" s="22" t="inlineStr">
        <is>
          <t xml:space="preserve">Скоба металлическая однолапковая_ / 25-26мм</t>
        </is>
      </c>
      <c r="D304" s="7" t="inlineStr">
        <is>
          <t xml:space="preserve">двухлапковая</t>
        </is>
      </c>
      <c r="E304" s="7" t="inlineStr">
        <is>
          <t xml:space="preserve"/>
        </is>
      </c>
      <c r="F304" s="7" t="inlineStr">
        <is>
          <t xml:space="preserve">ШТ</t>
        </is>
      </c>
      <c r="G304" s="7" t="inlineStr">
        <is>
          <t xml:space="preserve">1</t>
        </is>
      </c>
      <c r="H304" s="8" t="n">
        <v>8680</v>
      </c>
      <c r="I304" s="20" t="n" hidden="false">
        <v>15</v>
      </c>
      <c r="J304" s="19" t="n" hidden="false">
        <v/>
      </c>
      <c r="K304" s="19" t="n" hidden="false">
        <f>I304+J304</f>
        <v>15</v>
      </c>
      <c r="L304" s="19" t="n" hidden="false">
        <f>ROUND(H304*I304,2)</f>
        <v>130200</v>
      </c>
      <c r="M304" s="19" t="n" hidden="false">
        <v/>
      </c>
      <c r="N304" s="19" t="n" hidden="false">
        <f>L304+M304</f>
        <v>130200</v>
      </c>
    </row>
    <row r="305" customFormat="false" hidden="false" outlineLevel="0" collapsed="false">
      <c r="A305" s="18" t="inlineStr">
        <is>
          <t xml:space="preserve">1.1.1.2.1.1.3.18</t>
        </is>
      </c>
      <c r="B305" s="18" t="inlineStr">
        <is>
          <t xml:space="preserve"/>
        </is>
      </c>
      <c r="C305" s="18" t="inlineStr">
        <is>
          <t xml:space="preserve">Монтаж лотка электротехнического / перфорированного, неперфорированного</t>
        </is>
      </c>
      <c r="D305" s="7" t="inlineStr">
        <is>
          <t xml:space="preserve">С учетом дополнительных комплектующих.СМР предусматривает дополнительные комплектующие</t>
        </is>
      </c>
      <c r="E305" s="7" t="inlineStr">
        <is>
          <t xml:space="preserve"/>
        </is>
      </c>
      <c r="F305" s="7" t="inlineStr">
        <is>
          <t xml:space="preserve">ПОГ М</t>
        </is>
      </c>
      <c r="G305" s="7" t="inlineStr">
        <is>
          <t xml:space="preserve">1</t>
        </is>
      </c>
      <c r="H305" s="8" t="n">
        <v>1150</v>
      </c>
      <c r="I305" s="19" t="n" hidden="false">
        <f>ROUND((L306+L307)/H305,2)</f>
        <v>1087.1</v>
      </c>
      <c r="J305" s="20" t="n" hidden="false">
        <v>2200</v>
      </c>
      <c r="K305" s="19" t="n" hidden="false">
        <f>I305+J305</f>
        <v>3287.1</v>
      </c>
      <c r="L305" s="19" t="n" hidden="false">
        <f>ROUND(H305*I305,2)</f>
        <v>1250165</v>
      </c>
      <c r="M305" s="19" t="n" hidden="false">
        <f>ROUND(H305*J305,2)</f>
        <v>2530000</v>
      </c>
      <c r="N305" s="19" t="n" hidden="false">
        <f>L305+M305</f>
        <v>3780165</v>
      </c>
    </row>
    <row r="306" customFormat="false" hidden="false" outlineLevel="0" collapsed="false">
      <c r="A306" s="18" t="inlineStr">
        <is>
          <t xml:space="preserve">1.1.1.2.1.1.3.18.1</t>
        </is>
      </c>
      <c r="B306" s="18" t="inlineStr">
        <is>
          <t xml:space="preserve"/>
        </is>
      </c>
      <c r="C306" s="22" t="inlineStr">
        <is>
          <t xml:space="preserve">Лоток электротехнический перфорированный осн.400мм H=80мм</t>
        </is>
      </c>
      <c r="D306" s="7" t="inlineStr">
        <is>
          <t xml:space="preserve">Без учета дополнительных комплектующих
ДКС,Ostec</t>
        </is>
      </c>
      <c r="E306" s="7" t="inlineStr">
        <is>
          <t xml:space="preserve"/>
        </is>
      </c>
      <c r="F306" s="7" t="inlineStr">
        <is>
          <t xml:space="preserve">М</t>
        </is>
      </c>
      <c r="G306" s="7" t="inlineStr">
        <is>
          <t xml:space="preserve">1</t>
        </is>
      </c>
      <c r="H306" s="8" t="n">
        <v>1150</v>
      </c>
      <c r="I306" s="23" t="n" hidden="false">
        <v>831.78</v>
      </c>
      <c r="J306" s="19" t="n" hidden="false">
        <v/>
      </c>
      <c r="K306" s="19" t="n" hidden="false">
        <f>I306+J306</f>
        <v>831.78</v>
      </c>
      <c r="L306" s="19" t="n" hidden="false">
        <f>ROUND(H306*I306,2)</f>
        <v>956547</v>
      </c>
      <c r="M306" s="19" t="n" hidden="false">
        <v/>
      </c>
      <c r="N306" s="19" t="n" hidden="false">
        <f>L306+M306</f>
        <v>956547</v>
      </c>
    </row>
    <row r="307" customFormat="false" hidden="false" outlineLevel="0" collapsed="false">
      <c r="A307" s="18" t="inlineStr">
        <is>
          <t xml:space="preserve">1.1.1.2.1.1.3.18.2</t>
        </is>
      </c>
      <c r="B307" s="18" t="inlineStr">
        <is>
          <t xml:space="preserve"/>
        </is>
      </c>
      <c r="C307" s="22" t="inlineStr">
        <is>
          <t xml:space="preserve">Крышка на лоток осн.400мм</t>
        </is>
      </c>
      <c r="D307" s="7" t="inlineStr">
        <is>
          <t xml:space="preserve">Без учета дополнительных комплектующих
ДКС,Ostec</t>
        </is>
      </c>
      <c r="E307" s="7" t="inlineStr">
        <is>
          <t xml:space="preserve"/>
        </is>
      </c>
      <c r="F307" s="7" t="inlineStr">
        <is>
          <t xml:space="preserve">М</t>
        </is>
      </c>
      <c r="G307" s="7" t="inlineStr">
        <is>
          <t xml:space="preserve">1</t>
        </is>
      </c>
      <c r="H307" s="8" t="n">
        <v>1150</v>
      </c>
      <c r="I307" s="23" t="n" hidden="false">
        <v>255.32</v>
      </c>
      <c r="J307" s="19" t="n" hidden="false">
        <v/>
      </c>
      <c r="K307" s="19" t="n" hidden="false">
        <f>I307+J307</f>
        <v>255.32</v>
      </c>
      <c r="L307" s="19" t="n" hidden="false">
        <f>ROUND(H307*I307,2)</f>
        <v>293618</v>
      </c>
      <c r="M307" s="19" t="n" hidden="false">
        <v/>
      </c>
      <c r="N307" s="19" t="n" hidden="false">
        <f>L307+M307</f>
        <v>293618</v>
      </c>
    </row>
    <row r="308" customFormat="false" hidden="false" outlineLevel="0" collapsed="false">
      <c r="A308" s="18" t="inlineStr">
        <is>
          <t xml:space="preserve">1.1.1.2.1.1.3.19</t>
        </is>
      </c>
      <c r="B308" s="18" t="inlineStr">
        <is>
          <t xml:space="preserve"/>
        </is>
      </c>
      <c r="C308" s="18" t="inlineStr">
        <is>
          <t xml:space="preserve">Монтаж лотка электротехнического / лестничного</t>
        </is>
      </c>
      <c r="D308" s="7" t="inlineStr">
        <is>
          <t xml:space="preserve">С учетом дополнительных комплектующих.СМР предусматривает дополнительные комплектующие</t>
        </is>
      </c>
      <c r="E308" s="7" t="inlineStr">
        <is>
          <t xml:space="preserve"/>
        </is>
      </c>
      <c r="F308" s="7" t="inlineStr">
        <is>
          <t xml:space="preserve">ПОГ М</t>
        </is>
      </c>
      <c r="G308" s="7" t="inlineStr">
        <is>
          <t xml:space="preserve">1</t>
        </is>
      </c>
      <c r="H308" s="8" t="n">
        <v>150</v>
      </c>
      <c r="I308" s="19" t="n" hidden="false">
        <f>ROUND((L309)/H308,2)</f>
        <v>821</v>
      </c>
      <c r="J308" s="20" t="n" hidden="false">
        <v>2200</v>
      </c>
      <c r="K308" s="19" t="n" hidden="false">
        <f>I308+J308</f>
        <v>3021</v>
      </c>
      <c r="L308" s="19" t="n" hidden="false">
        <f>ROUND(H308*I308,2)</f>
        <v>123150</v>
      </c>
      <c r="M308" s="19" t="n" hidden="false">
        <f>ROUND(H308*J308,2)</f>
        <v>330000</v>
      </c>
      <c r="N308" s="19" t="n" hidden="false">
        <f>L308+M308</f>
        <v>453150</v>
      </c>
    </row>
    <row r="309" customFormat="false" hidden="false" outlineLevel="0" collapsed="false">
      <c r="A309" s="18" t="inlineStr">
        <is>
          <t xml:space="preserve">1.1.1.2.1.1.3.19.1</t>
        </is>
      </c>
      <c r="B309" s="18" t="inlineStr">
        <is>
          <t xml:space="preserve"/>
        </is>
      </c>
      <c r="C309" s="22" t="inlineStr">
        <is>
          <t xml:space="preserve">Лоток электротехнический лестничный осн.400мм H=80мм</t>
        </is>
      </c>
      <c r="D309" s="7" t="inlineStr">
        <is>
          <t xml:space="preserve">Без учета дополнительных комплектующих
ДКС,Ostec</t>
        </is>
      </c>
      <c r="E309" s="7" t="inlineStr">
        <is>
          <t xml:space="preserve"/>
        </is>
      </c>
      <c r="F309" s="7" t="inlineStr">
        <is>
          <t xml:space="preserve">М</t>
        </is>
      </c>
      <c r="G309" s="7" t="inlineStr">
        <is>
          <t xml:space="preserve">1</t>
        </is>
      </c>
      <c r="H309" s="8" t="n">
        <v>150</v>
      </c>
      <c r="I309" s="23" t="n" hidden="false">
        <v>821</v>
      </c>
      <c r="J309" s="19" t="n" hidden="false">
        <v/>
      </c>
      <c r="K309" s="19" t="n" hidden="false">
        <f>I309+J309</f>
        <v>821</v>
      </c>
      <c r="L309" s="19" t="n" hidden="false">
        <f>ROUND(H309*I309,2)</f>
        <v>123150</v>
      </c>
      <c r="M309" s="19" t="n" hidden="false">
        <v/>
      </c>
      <c r="N309" s="19" t="n" hidden="false">
        <f>L309+M309</f>
        <v>123150</v>
      </c>
    </row>
    <row r="310" customFormat="false" hidden="false" outlineLevel="0" collapsed="false">
      <c r="A310" s="14" t="inlineStr">
        <is>
          <t xml:space="preserve">1.1.1.2.1.1.4</t>
        </is>
      </c>
      <c r="B310" s="14" t="inlineStr">
        <is>
          <t xml:space="preserve"/>
        </is>
      </c>
      <c r="C310" s="14" t="inlineStr">
        <is>
          <t xml:space="preserve">Монтаж электроустановочных изделий</t>
        </is>
      </c>
      <c r="D310" s="6" t="inlineStr">
        <is>
          <t xml:space="preserve"/>
        </is>
      </c>
      <c r="E310" s="6" t="inlineStr">
        <is>
          <t xml:space="preserve"/>
        </is>
      </c>
      <c r="F310" s="6" t="inlineStr">
        <is>
          <t xml:space="preserve"/>
        </is>
      </c>
      <c r="G310" s="6" t="inlineStr">
        <is>
          <t xml:space="preserve"/>
        </is>
      </c>
      <c r="H310" s="15" t="n">
        <v/>
      </c>
      <c r="I310" s="16" t="n" hidden="false">
        <v/>
      </c>
      <c r="J310" s="16" t="n" hidden="false">
        <v/>
      </c>
      <c r="K310" s="16" t="n" hidden="false">
        <v/>
      </c>
      <c r="L310" s="16" t="n" hidden="false">
        <f>L311+L320+L324+L326+L329</f>
        <v>236670.72</v>
      </c>
      <c r="M310" s="16" t="n" hidden="false">
        <f>M311+M320+M324+M326+M329</f>
        <v>1674500</v>
      </c>
      <c r="N310" s="16" t="n" hidden="false">
        <f>N311+N320+N324+N326+N329</f>
        <v>1911170.72</v>
      </c>
    </row>
    <row r="311" customFormat="false" hidden="false" outlineLevel="0" collapsed="false">
      <c r="A311" s="18" t="inlineStr">
        <is>
          <t xml:space="preserve">1.1.1.2.1.1.4.1</t>
        </is>
      </c>
      <c r="B311" s="18" t="inlineStr">
        <is>
          <t xml:space="preserve"/>
        </is>
      </c>
      <c r="C311" s="18" t="inlineStr">
        <is>
          <t xml:space="preserve">Монтаж электрических оконечных устройств / выключатель, переключатель</t>
        </is>
      </c>
      <c r="D311" s="7" t="inlineStr">
        <is>
          <t xml:space="preserve"/>
        </is>
      </c>
      <c r="E311" s="7" t="inlineStr">
        <is>
          <t xml:space="preserve">Выгружается из БО по объектам BIM-КЦ</t>
        </is>
      </c>
      <c r="F311" s="7" t="inlineStr">
        <is>
          <t xml:space="preserve">ШТ</t>
        </is>
      </c>
      <c r="G311" s="7" t="inlineStr">
        <is>
          <t xml:space="preserve">1</t>
        </is>
      </c>
      <c r="H311" s="8" t="n">
        <v>217</v>
      </c>
      <c r="I311" s="19" t="n" hidden="false">
        <f>ROUND((L312+L313+L314+L315+L316+L317+L318+L319)/H311,2)</f>
        <v>239.06</v>
      </c>
      <c r="J311" s="20" t="n" hidden="false">
        <v>1000</v>
      </c>
      <c r="K311" s="19" t="n" hidden="false">
        <f>I311+J311</f>
        <v>1239.06</v>
      </c>
      <c r="L311" s="19" t="n" hidden="false">
        <f>ROUND(H311*I311,2)</f>
        <v>51876.02</v>
      </c>
      <c r="M311" s="19" t="n" hidden="false">
        <f>ROUND(H311*J311,2)</f>
        <v>217000</v>
      </c>
      <c r="N311" s="19" t="n" hidden="false">
        <f>L311+M311</f>
        <v>268876.02</v>
      </c>
    </row>
    <row r="312" customFormat="false" hidden="false" outlineLevel="0" collapsed="false">
      <c r="A312" s="18" t="inlineStr">
        <is>
          <t xml:space="preserve">1.1.1.2.1.1.4.1.1</t>
        </is>
      </c>
      <c r="B312" s="18" t="inlineStr">
        <is>
          <t xml:space="preserve"/>
        </is>
      </c>
      <c r="C312" s="22" t="inlineStr">
        <is>
          <t xml:space="preserve">Рамка Schneider Electric Glossa_ / белый / 1 пост / GSL000101</t>
        </is>
      </c>
      <c r="D312" s="7" t="inlineStr">
        <is>
          <t xml:space="preserve">Рамка 1 постовая - пластиковая LK60, цвет Белый</t>
        </is>
      </c>
      <c r="E312" s="7" t="inlineStr">
        <is>
          <t xml:space="preserve"/>
        </is>
      </c>
      <c r="F312" s="7" t="inlineStr">
        <is>
          <t xml:space="preserve">ШТ</t>
        </is>
      </c>
      <c r="G312" s="7" t="inlineStr">
        <is>
          <t xml:space="preserve">1</t>
        </is>
      </c>
      <c r="H312" s="8" t="n">
        <v>217</v>
      </c>
      <c r="I312" s="23" t="n" hidden="false">
        <v>10.66</v>
      </c>
      <c r="J312" s="19" t="n" hidden="false">
        <v/>
      </c>
      <c r="K312" s="19" t="n" hidden="false">
        <f>I312+J312</f>
        <v>10.66</v>
      </c>
      <c r="L312" s="19" t="n" hidden="false">
        <f>ROUND(H312*I312,2)</f>
        <v>2313.22</v>
      </c>
      <c r="M312" s="19" t="n" hidden="false">
        <v/>
      </c>
      <c r="N312" s="19" t="n" hidden="false">
        <f>L312+M312</f>
        <v>2313.22</v>
      </c>
    </row>
    <row r="313" customFormat="false" hidden="false" outlineLevel="0" collapsed="false">
      <c r="A313" s="18" t="inlineStr">
        <is>
          <t xml:space="preserve">1.1.1.2.1.1.4.1.2</t>
        </is>
      </c>
      <c r="B313" s="18" t="inlineStr">
        <is>
          <t xml:space="preserve"/>
        </is>
      </c>
      <c r="C313" s="22" t="inlineStr">
        <is>
          <t xml:space="preserve">Переключатель Одноклавишный 10А 220/250В IP44 Белый</t>
        </is>
      </c>
      <c r="D313" s="7" t="inlineStr">
        <is>
          <t xml:space="preserve">Переключатель проходной одноклавишный скрытой установки, 10А, 250В, IP44 белый</t>
        </is>
      </c>
      <c r="E313" s="7" t="inlineStr">
        <is>
          <t xml:space="preserve"/>
        </is>
      </c>
      <c r="F313" s="7" t="inlineStr">
        <is>
          <t xml:space="preserve">ШТ</t>
        </is>
      </c>
      <c r="G313" s="7" t="inlineStr">
        <is>
          <t xml:space="preserve">1</t>
        </is>
      </c>
      <c r="H313" s="8" t="n">
        <v>12</v>
      </c>
      <c r="I313" s="20" t="n" hidden="false">
        <v>350</v>
      </c>
      <c r="J313" s="19" t="n" hidden="false">
        <v/>
      </c>
      <c r="K313" s="19" t="n" hidden="false">
        <f>I313+J313</f>
        <v>350</v>
      </c>
      <c r="L313" s="19" t="n" hidden="false">
        <f>ROUND(H313*I313,2)</f>
        <v>4200</v>
      </c>
      <c r="M313" s="19" t="n" hidden="false">
        <v/>
      </c>
      <c r="N313" s="19" t="n" hidden="false">
        <f>L313+M313</f>
        <v>4200</v>
      </c>
    </row>
    <row r="314" customFormat="false" hidden="false" outlineLevel="0" collapsed="false">
      <c r="A314" s="18" t="inlineStr">
        <is>
          <t xml:space="preserve">1.1.1.2.1.1.4.1.3</t>
        </is>
      </c>
      <c r="B314" s="18" t="inlineStr">
        <is>
          <t xml:space="preserve"/>
        </is>
      </c>
      <c r="C314" s="22" t="inlineStr">
        <is>
          <t xml:space="preserve">Переключатель Одноклавишный 10А 250В IP20 Белый</t>
        </is>
      </c>
      <c r="D314" s="7" t="inlineStr">
        <is>
          <t xml:space="preserve">LK60 Переключатель проходной одноклавишный скрытой установки, 10А, 250В,
IP20 белый</t>
        </is>
      </c>
      <c r="E314" s="7" t="inlineStr">
        <is>
          <t xml:space="preserve"/>
        </is>
      </c>
      <c r="F314" s="7" t="inlineStr">
        <is>
          <t xml:space="preserve">ШТ</t>
        </is>
      </c>
      <c r="G314" s="7" t="inlineStr">
        <is>
          <t xml:space="preserve">1</t>
        </is>
      </c>
      <c r="H314" s="8" t="n">
        <v>22</v>
      </c>
      <c r="I314" s="20" t="n" hidden="false">
        <v>350</v>
      </c>
      <c r="J314" s="19" t="n" hidden="false">
        <v/>
      </c>
      <c r="K314" s="19" t="n" hidden="false">
        <f>I314+J314</f>
        <v>350</v>
      </c>
      <c r="L314" s="19" t="n" hidden="false">
        <f>ROUND(H314*I314,2)</f>
        <v>7700</v>
      </c>
      <c r="M314" s="19" t="n" hidden="false">
        <v/>
      </c>
      <c r="N314" s="19" t="n" hidden="false">
        <f>L314+M314</f>
        <v>7700</v>
      </c>
    </row>
    <row r="315" customFormat="false" hidden="false" outlineLevel="0" collapsed="false">
      <c r="A315" s="18" t="inlineStr">
        <is>
          <t xml:space="preserve">1.1.1.2.1.1.4.1.4</t>
        </is>
      </c>
      <c r="B315" s="18" t="inlineStr">
        <is>
          <t xml:space="preserve"/>
        </is>
      </c>
      <c r="C315" s="22" t="inlineStr">
        <is>
          <t xml:space="preserve">Переключатель_ / проходной/одноклавишный/открытой установки / 10А, 220В, IP20</t>
        </is>
      </c>
      <c r="D315" s="7" t="inlineStr">
        <is>
          <t xml:space="preserve">Переключатель проходной двухклавишный скрытой установки, 10А, 250В, IP20 белый</t>
        </is>
      </c>
      <c r="E315" s="7" t="inlineStr">
        <is>
          <t xml:space="preserve"/>
        </is>
      </c>
      <c r="F315" s="7" t="inlineStr">
        <is>
          <t xml:space="preserve">ШТ</t>
        </is>
      </c>
      <c r="G315" s="7" t="inlineStr">
        <is>
          <t xml:space="preserve">1</t>
        </is>
      </c>
      <c r="H315" s="8" t="n">
        <v>4</v>
      </c>
      <c r="I315" s="20" t="n" hidden="false">
        <v>500</v>
      </c>
      <c r="J315" s="19" t="n" hidden="false">
        <v/>
      </c>
      <c r="K315" s="19" t="n" hidden="false">
        <f>I315+J315</f>
        <v>500</v>
      </c>
      <c r="L315" s="19" t="n" hidden="false">
        <f>ROUND(H315*I315,2)</f>
        <v>2000</v>
      </c>
      <c r="M315" s="19" t="n" hidden="false">
        <v/>
      </c>
      <c r="N315" s="19" t="n" hidden="false">
        <f>L315+M315</f>
        <v>2000</v>
      </c>
    </row>
    <row r="316" customFormat="false" hidden="false" outlineLevel="0" collapsed="false">
      <c r="A316" s="18" t="inlineStr">
        <is>
          <t xml:space="preserve">1.1.1.2.1.1.4.1.5</t>
        </is>
      </c>
      <c r="B316" s="18" t="inlineStr">
        <is>
          <t xml:space="preserve"/>
        </is>
      </c>
      <c r="C316" s="22" t="inlineStr">
        <is>
          <t xml:space="preserve">Выключатель_ / марку и артикул указать в примечании</t>
        </is>
      </c>
      <c r="D316" s="7" t="inlineStr">
        <is>
          <t xml:space="preserve">Выключатель 1-кл. скрытой установки 10А, IP44, цвет Белый LK60</t>
        </is>
      </c>
      <c r="E316" s="7" t="inlineStr">
        <is>
          <t xml:space="preserve"/>
        </is>
      </c>
      <c r="F316" s="7" t="inlineStr">
        <is>
          <t xml:space="preserve">ШТ</t>
        </is>
      </c>
      <c r="G316" s="7" t="inlineStr">
        <is>
          <t xml:space="preserve">1</t>
        </is>
      </c>
      <c r="H316" s="8" t="n">
        <v>26</v>
      </c>
      <c r="I316" s="20" t="n" hidden="false">
        <v>350</v>
      </c>
      <c r="J316" s="19" t="n" hidden="false">
        <v/>
      </c>
      <c r="K316" s="19" t="n" hidden="false">
        <f>I316+J316</f>
        <v>350</v>
      </c>
      <c r="L316" s="19" t="n" hidden="false">
        <f>ROUND(H316*I316,2)</f>
        <v>9100</v>
      </c>
      <c r="M316" s="19" t="n" hidden="false">
        <v/>
      </c>
      <c r="N316" s="19" t="n" hidden="false">
        <f>L316+M316</f>
        <v>9100</v>
      </c>
    </row>
    <row r="317" customFormat="false" hidden="false" outlineLevel="0" collapsed="false">
      <c r="A317" s="18" t="inlineStr">
        <is>
          <t xml:space="preserve">1.1.1.2.1.1.4.1.6</t>
        </is>
      </c>
      <c r="B317" s="18" t="inlineStr">
        <is>
          <t xml:space="preserve"/>
        </is>
      </c>
      <c r="C317" s="22" t="inlineStr">
        <is>
          <t xml:space="preserve">Выключатель Трехклавишный Скрытый 10А 220...250В IP20 Белый</t>
        </is>
      </c>
      <c r="D317" s="7" t="inlineStr">
        <is>
          <t xml:space="preserve"/>
        </is>
      </c>
      <c r="E317" s="7" t="inlineStr">
        <is>
          <t xml:space="preserve"/>
        </is>
      </c>
      <c r="F317" s="7" t="inlineStr">
        <is>
          <t xml:space="preserve">ШТ</t>
        </is>
      </c>
      <c r="G317" s="7" t="inlineStr">
        <is>
          <t xml:space="preserve">1</t>
        </is>
      </c>
      <c r="H317" s="8" t="n">
        <v>5</v>
      </c>
      <c r="I317" s="23" t="n" hidden="false">
        <v>153.46</v>
      </c>
      <c r="J317" s="19" t="n" hidden="false">
        <v/>
      </c>
      <c r="K317" s="19" t="n" hidden="false">
        <f>I317+J317</f>
        <v>153.46</v>
      </c>
      <c r="L317" s="19" t="n" hidden="false">
        <f>ROUND(H317*I317,2)</f>
        <v>767.3</v>
      </c>
      <c r="M317" s="19" t="n" hidden="false">
        <v/>
      </c>
      <c r="N317" s="19" t="n" hidden="false">
        <f>L317+M317</f>
        <v>767.3</v>
      </c>
    </row>
    <row r="318" customFormat="false" hidden="false" outlineLevel="0" collapsed="false">
      <c r="A318" s="18" t="inlineStr">
        <is>
          <t xml:space="preserve">1.1.1.2.1.1.4.1.7</t>
        </is>
      </c>
      <c r="B318" s="18" t="inlineStr">
        <is>
          <t xml:space="preserve"/>
        </is>
      </c>
      <c r="C318" s="22" t="inlineStr">
        <is>
          <t xml:space="preserve">Выключатель Одноклавишный Скрытый 10А 220...250В IP20 Белый</t>
        </is>
      </c>
      <c r="D318" s="7" t="inlineStr">
        <is>
          <t xml:space="preserve"/>
        </is>
      </c>
      <c r="E318" s="7" t="inlineStr">
        <is>
          <t xml:space="preserve"/>
        </is>
      </c>
      <c r="F318" s="7" t="inlineStr">
        <is>
          <t xml:space="preserve">ШТ</t>
        </is>
      </c>
      <c r="G318" s="7" t="inlineStr">
        <is>
          <t xml:space="preserve">1</t>
        </is>
      </c>
      <c r="H318" s="8" t="n">
        <v>105</v>
      </c>
      <c r="I318" s="23" t="n" hidden="false">
        <v>81.86</v>
      </c>
      <c r="J318" s="19" t="n" hidden="false">
        <v/>
      </c>
      <c r="K318" s="19" t="n" hidden="false">
        <f>I318+J318</f>
        <v>81.86</v>
      </c>
      <c r="L318" s="19" t="n" hidden="false">
        <f>ROUND(H318*I318,2)</f>
        <v>8595.3</v>
      </c>
      <c r="M318" s="19" t="n" hidden="false">
        <v/>
      </c>
      <c r="N318" s="19" t="n" hidden="false">
        <f>L318+M318</f>
        <v>8595.3</v>
      </c>
    </row>
    <row r="319" customFormat="false" hidden="false" outlineLevel="0" collapsed="false">
      <c r="A319" s="18" t="inlineStr">
        <is>
          <t xml:space="preserve">1.1.1.2.1.1.4.1.8</t>
        </is>
      </c>
      <c r="B319" s="18" t="inlineStr">
        <is>
          <t xml:space="preserve"/>
        </is>
      </c>
      <c r="C319" s="22" t="inlineStr">
        <is>
          <t xml:space="preserve">Выключатель Двухклавишный Скрытый 10А 220...250В IP20 Белый</t>
        </is>
      </c>
      <c r="D319" s="7" t="inlineStr">
        <is>
          <t xml:space="preserve"/>
        </is>
      </c>
      <c r="E319" s="7" t="inlineStr">
        <is>
          <t xml:space="preserve"/>
        </is>
      </c>
      <c r="F319" s="7" t="inlineStr">
        <is>
          <t xml:space="preserve">ШТ</t>
        </is>
      </c>
      <c r="G319" s="7" t="inlineStr">
        <is>
          <t xml:space="preserve">1</t>
        </is>
      </c>
      <c r="H319" s="8" t="n">
        <v>43</v>
      </c>
      <c r="I319" s="20" t="n" hidden="false">
        <v>400</v>
      </c>
      <c r="J319" s="19" t="n" hidden="false">
        <v/>
      </c>
      <c r="K319" s="19" t="n" hidden="false">
        <f>I319+J319</f>
        <v>400</v>
      </c>
      <c r="L319" s="19" t="n" hidden="false">
        <f>ROUND(H319*I319,2)</f>
        <v>17200</v>
      </c>
      <c r="M319" s="19" t="n" hidden="false">
        <v/>
      </c>
      <c r="N319" s="19" t="n" hidden="false">
        <f>L319+M319</f>
        <v>17200</v>
      </c>
    </row>
    <row r="320" customFormat="false" hidden="false" outlineLevel="0" collapsed="false">
      <c r="A320" s="18" t="inlineStr">
        <is>
          <t xml:space="preserve">1.1.1.2.1.1.4.2</t>
        </is>
      </c>
      <c r="B320" s="18" t="inlineStr">
        <is>
          <t xml:space="preserve"/>
        </is>
      </c>
      <c r="C320" s="18" t="inlineStr">
        <is>
          <t xml:space="preserve">Монтаж электрических оконечных устройств / розетка</t>
        </is>
      </c>
      <c r="D320" s="7" t="inlineStr">
        <is>
          <t xml:space="preserve"/>
        </is>
      </c>
      <c r="E320" s="7" t="inlineStr">
        <is>
          <t xml:space="preserve">Выгружается из БО по объектам BIM-КЦ</t>
        </is>
      </c>
      <c r="F320" s="7" t="inlineStr">
        <is>
          <t xml:space="preserve">ШТ</t>
        </is>
      </c>
      <c r="G320" s="7" t="inlineStr">
        <is>
          <t xml:space="preserve">1</t>
        </is>
      </c>
      <c r="H320" s="8" t="n">
        <v>467</v>
      </c>
      <c r="I320" s="19" t="n" hidden="false">
        <f>ROUND((L321+L322+L323)/H320,2)</f>
        <v>259.1</v>
      </c>
      <c r="J320" s="20" t="n" hidden="false">
        <v>1000</v>
      </c>
      <c r="K320" s="19" t="n" hidden="false">
        <f>I320+J320</f>
        <v>1259.1</v>
      </c>
      <c r="L320" s="19" t="n" hidden="false">
        <f>ROUND(H320*I320,2)</f>
        <v>120999.7</v>
      </c>
      <c r="M320" s="19" t="n" hidden="false">
        <f>ROUND(H320*J320,2)</f>
        <v>467000</v>
      </c>
      <c r="N320" s="19" t="n" hidden="false">
        <f>L320+M320</f>
        <v>587999.7</v>
      </c>
    </row>
    <row r="321" customFormat="false" hidden="false" outlineLevel="0" collapsed="false">
      <c r="A321" s="18" t="inlineStr">
        <is>
          <t xml:space="preserve">1.1.1.2.1.1.4.2.1</t>
        </is>
      </c>
      <c r="B321" s="18" t="inlineStr">
        <is>
          <t xml:space="preserve"/>
        </is>
      </c>
      <c r="C321" s="22" t="inlineStr">
        <is>
          <t xml:space="preserve">Розетка Открытая 1п 2P+PE 16А IP20 220...250В з/к з/ш Белый</t>
        </is>
      </c>
      <c r="D321" s="7" t="inlineStr">
        <is>
          <t xml:space="preserve">Розетка Скрытая 1п 2P+E 16А IP20 220...250В з/к з/ш Белый EWR16-028-90 EKF</t>
        </is>
      </c>
      <c r="E321" s="7" t="inlineStr">
        <is>
          <t xml:space="preserve"/>
        </is>
      </c>
      <c r="F321" s="7" t="inlineStr">
        <is>
          <t xml:space="preserve">ШТ</t>
        </is>
      </c>
      <c r="G321" s="7" t="inlineStr">
        <is>
          <t xml:space="preserve">1</t>
        </is>
      </c>
      <c r="H321" s="8" t="n">
        <v>467</v>
      </c>
      <c r="I321" s="20" t="n" hidden="false">
        <v>250</v>
      </c>
      <c r="J321" s="19" t="n" hidden="false">
        <v/>
      </c>
      <c r="K321" s="19" t="n" hidden="false">
        <f>I321+J321</f>
        <v>250</v>
      </c>
      <c r="L321" s="19" t="n" hidden="false">
        <f>ROUND(H321*I321,2)</f>
        <v>116750</v>
      </c>
      <c r="M321" s="19" t="n" hidden="false">
        <v/>
      </c>
      <c r="N321" s="19" t="n" hidden="false">
        <f>L321+M321</f>
        <v>116750</v>
      </c>
    </row>
    <row r="322" customFormat="false" hidden="false" outlineLevel="0" collapsed="false">
      <c r="A322" s="18" t="inlineStr">
        <is>
          <t xml:space="preserve">1.1.1.2.1.1.4.2.2</t>
        </is>
      </c>
      <c r="B322" s="18" t="inlineStr">
        <is>
          <t xml:space="preserve"/>
        </is>
      </c>
      <c r="C322" s="22" t="inlineStr">
        <is>
          <t xml:space="preserve">Рамка Schneider Electric Glossa_ / белый / 2 поста / GSL000102</t>
        </is>
      </c>
      <c r="D322" s="7" t="inlineStr">
        <is>
          <t xml:space="preserve"/>
        </is>
      </c>
      <c r="E322" s="7" t="inlineStr">
        <is>
          <t xml:space="preserve"/>
        </is>
      </c>
      <c r="F322" s="7" t="inlineStr">
        <is>
          <t xml:space="preserve">ШТ</t>
        </is>
      </c>
      <c r="G322" s="7" t="inlineStr">
        <is>
          <t xml:space="preserve">1</t>
        </is>
      </c>
      <c r="H322" s="8" t="n">
        <v>166</v>
      </c>
      <c r="I322" s="23" t="n" hidden="false">
        <v>16.93</v>
      </c>
      <c r="J322" s="19" t="n" hidden="false">
        <v/>
      </c>
      <c r="K322" s="19" t="n" hidden="false">
        <f>I322+J322</f>
        <v>16.93</v>
      </c>
      <c r="L322" s="19" t="n" hidden="false">
        <f>ROUND(H322*I322,2)</f>
        <v>2810.38</v>
      </c>
      <c r="M322" s="19" t="n" hidden="false">
        <v/>
      </c>
      <c r="N322" s="19" t="n" hidden="false">
        <f>L322+M322</f>
        <v>2810.38</v>
      </c>
    </row>
    <row r="323" customFormat="false" hidden="false" outlineLevel="0" collapsed="false">
      <c r="A323" s="18" t="inlineStr">
        <is>
          <t xml:space="preserve">1.1.1.2.1.1.4.2.3</t>
        </is>
      </c>
      <c r="B323" s="18" t="inlineStr">
        <is>
          <t xml:space="preserve"/>
        </is>
      </c>
      <c r="C323" s="22" t="inlineStr">
        <is>
          <t xml:space="preserve">Рамка Schneider Electric Glossa_ / белый / 1 пост / GSL000101</t>
        </is>
      </c>
      <c r="D323" s="7" t="inlineStr">
        <is>
          <t xml:space="preserve"/>
        </is>
      </c>
      <c r="E323" s="7" t="inlineStr">
        <is>
          <t xml:space="preserve"/>
        </is>
      </c>
      <c r="F323" s="7" t="inlineStr">
        <is>
          <t xml:space="preserve">ШТ</t>
        </is>
      </c>
      <c r="G323" s="7" t="inlineStr">
        <is>
          <t xml:space="preserve">1</t>
        </is>
      </c>
      <c r="H323" s="8" t="n">
        <v>135</v>
      </c>
      <c r="I323" s="23" t="n" hidden="false">
        <v>10.66</v>
      </c>
      <c r="J323" s="19" t="n" hidden="false">
        <v/>
      </c>
      <c r="K323" s="19" t="n" hidden="false">
        <f>I323+J323</f>
        <v>10.66</v>
      </c>
      <c r="L323" s="19" t="n" hidden="false">
        <f>ROUND(H323*I323,2)</f>
        <v>1439.1</v>
      </c>
      <c r="M323" s="19" t="n" hidden="false">
        <v/>
      </c>
      <c r="N323" s="19" t="n" hidden="false">
        <f>L323+M323</f>
        <v>1439.1</v>
      </c>
    </row>
    <row r="324" customFormat="false" hidden="false" outlineLevel="0" collapsed="false">
      <c r="A324" s="18" t="inlineStr">
        <is>
          <t xml:space="preserve">1.1.1.2.1.1.4.3</t>
        </is>
      </c>
      <c r="B324" s="18" t="inlineStr">
        <is>
          <t xml:space="preserve"/>
        </is>
      </c>
      <c r="C324" s="18" t="inlineStr">
        <is>
          <t xml:space="preserve">Монтаж коробки распределительной, распаячной</t>
        </is>
      </c>
      <c r="D324" s="7" t="inlineStr">
        <is>
          <t xml:space="preserve"/>
        </is>
      </c>
      <c r="E324" s="7" t="inlineStr">
        <is>
          <t xml:space="preserve">Выгружается из БО по объектам BIM-КЦ</t>
        </is>
      </c>
      <c r="F324" s="7" t="inlineStr">
        <is>
          <t xml:space="preserve">ШТ</t>
        </is>
      </c>
      <c r="G324" s="7" t="inlineStr">
        <is>
          <t xml:space="preserve">1</t>
        </is>
      </c>
      <c r="H324" s="8" t="n">
        <v>305</v>
      </c>
      <c r="I324" s="19" t="n" hidden="false">
        <f>ROUND((L325)/H324,2)</f>
        <v>15</v>
      </c>
      <c r="J324" s="20" t="n" hidden="false">
        <v>1000</v>
      </c>
      <c r="K324" s="19" t="n" hidden="false">
        <f>I324+J324</f>
        <v>1015</v>
      </c>
      <c r="L324" s="19" t="n" hidden="false">
        <f>ROUND(H324*I324,2)</f>
        <v>4575</v>
      </c>
      <c r="M324" s="19" t="n" hidden="false">
        <f>ROUND(H324*J324,2)</f>
        <v>305000</v>
      </c>
      <c r="N324" s="19" t="n" hidden="false">
        <f>L324+M324</f>
        <v>309575</v>
      </c>
    </row>
    <row r="325" customFormat="false" hidden="false" outlineLevel="0" collapsed="false">
      <c r="A325" s="18" t="inlineStr">
        <is>
          <t xml:space="preserve">1.1.1.2.1.1.4.3.1</t>
        </is>
      </c>
      <c r="B325" s="18" t="inlineStr">
        <is>
          <t xml:space="preserve"/>
        </is>
      </c>
      <c r="C325" s="22" t="inlineStr">
        <is>
          <t xml:space="preserve">Коробка распаячная_ / Круглая / 80х40 / КМ41004 (UKT01-080-040-000)</t>
        </is>
      </c>
      <c r="D325" s="7" t="inlineStr">
        <is>
          <t xml:space="preserve">UKT10-065-040-000</t>
        </is>
      </c>
      <c r="E325" s="7" t="inlineStr">
        <is>
          <t xml:space="preserve"/>
        </is>
      </c>
      <c r="F325" s="7" t="inlineStr">
        <is>
          <t xml:space="preserve">ШТ</t>
        </is>
      </c>
      <c r="G325" s="7" t="inlineStr">
        <is>
          <t xml:space="preserve">1</t>
        </is>
      </c>
      <c r="H325" s="8" t="n">
        <v>305</v>
      </c>
      <c r="I325" s="20" t="n" hidden="false">
        <v>15</v>
      </c>
      <c r="J325" s="19" t="n" hidden="false">
        <v/>
      </c>
      <c r="K325" s="19" t="n" hidden="false">
        <f>I325+J325</f>
        <v>15</v>
      </c>
      <c r="L325" s="19" t="n" hidden="false">
        <f>ROUND(H325*I325,2)</f>
        <v>4575</v>
      </c>
      <c r="M325" s="19" t="n" hidden="false">
        <v/>
      </c>
      <c r="N325" s="19" t="n" hidden="false">
        <f>L325+M325</f>
        <v>4575</v>
      </c>
    </row>
    <row r="326" customFormat="false" hidden="false" outlineLevel="0" collapsed="false">
      <c r="A326" s="18" t="inlineStr">
        <is>
          <t xml:space="preserve">1.1.1.2.1.1.4.4</t>
        </is>
      </c>
      <c r="B326" s="18" t="inlineStr">
        <is>
          <t xml:space="preserve"/>
        </is>
      </c>
      <c r="C326" s="18" t="inlineStr">
        <is>
          <t xml:space="preserve">Монтаж подрозетников, установочных, монтажных коробок в подготовленные отверстия / в ЖБИ, ПГП, газобетон, акотек</t>
        </is>
      </c>
      <c r="D326" s="7" t="inlineStr">
        <is>
          <t xml:space="preserve"/>
        </is>
      </c>
      <c r="E326" s="7" t="inlineStr">
        <is>
          <t xml:space="preserve">Выгружается из БО по объектам BIM-КЦ</t>
        </is>
      </c>
      <c r="F326" s="7" t="inlineStr">
        <is>
          <t xml:space="preserve">ШТ</t>
        </is>
      </c>
      <c r="G326" s="7" t="inlineStr">
        <is>
          <t xml:space="preserve">1</t>
        </is>
      </c>
      <c r="H326" s="8" t="n">
        <v>684</v>
      </c>
      <c r="I326" s="19" t="n" hidden="false">
        <f>ROUND((L327+L328)/H326,2)</f>
        <v>85</v>
      </c>
      <c r="J326" s="20" t="n" hidden="false">
        <v>1000</v>
      </c>
      <c r="K326" s="19" t="n" hidden="false">
        <f>I326+J326</f>
        <v>1085</v>
      </c>
      <c r="L326" s="19" t="n" hidden="false">
        <f>ROUND(H326*I326,2)</f>
        <v>58140</v>
      </c>
      <c r="M326" s="19" t="n" hidden="false">
        <f>ROUND(H326*J326,2)</f>
        <v>684000</v>
      </c>
      <c r="N326" s="19" t="n" hidden="false">
        <f>L326+M326</f>
        <v>742140</v>
      </c>
    </row>
    <row r="327" customFormat="false" hidden="false" outlineLevel="0" collapsed="false">
      <c r="A327" s="18" t="inlineStr">
        <is>
          <t xml:space="preserve">1.1.1.2.1.1.4.4.1</t>
        </is>
      </c>
      <c r="B327" s="18" t="inlineStr">
        <is>
          <t xml:space="preserve"/>
        </is>
      </c>
      <c r="C327" s="22" t="inlineStr">
        <is>
          <t xml:space="preserve">Смесь штукатурная гипсовая_</t>
        </is>
      </c>
      <c r="D327" s="7" t="inlineStr">
        <is>
          <t xml:space="preserve"/>
        </is>
      </c>
      <c r="E327" s="7" t="inlineStr">
        <is>
          <t xml:space="preserve"/>
        </is>
      </c>
      <c r="F327" s="7" t="inlineStr">
        <is>
          <t xml:space="preserve">КГ</t>
        </is>
      </c>
      <c r="G327" s="7" t="inlineStr">
        <is>
          <t xml:space="preserve">0.3</t>
        </is>
      </c>
      <c r="H327" s="8" t="n">
        <v>61.56</v>
      </c>
      <c r="I327" s="20" t="n" hidden="false">
        <v>500</v>
      </c>
      <c r="J327" s="19" t="n" hidden="false">
        <v/>
      </c>
      <c r="K327" s="19" t="n" hidden="false">
        <f>I327+J327</f>
        <v>500</v>
      </c>
      <c r="L327" s="19" t="n" hidden="false">
        <f>ROUND(H327*I327,2)</f>
        <v>30780</v>
      </c>
      <c r="M327" s="19" t="n" hidden="false">
        <v/>
      </c>
      <c r="N327" s="19" t="n" hidden="false">
        <f>L327+M327</f>
        <v>30780</v>
      </c>
    </row>
    <row r="328" customFormat="false" hidden="false" outlineLevel="0" collapsed="false">
      <c r="A328" s="18" t="inlineStr">
        <is>
          <t xml:space="preserve">1.1.1.2.1.1.4.4.2</t>
        </is>
      </c>
      <c r="B328" s="18" t="inlineStr">
        <is>
          <t xml:space="preserve"/>
        </is>
      </c>
      <c r="C328" s="22" t="inlineStr">
        <is>
          <t xml:space="preserve">Коробка установочная круглая D=68мм h=40мм IP20 пластик тип установки скрытый для твердых стен б/крышки б/вводов</t>
        </is>
      </c>
      <c r="D328" s="7" t="inlineStr">
        <is>
          <t xml:space="preserve"/>
        </is>
      </c>
      <c r="E328" s="7" t="inlineStr">
        <is>
          <t xml:space="preserve"/>
        </is>
      </c>
      <c r="F328" s="7" t="inlineStr">
        <is>
          <t xml:space="preserve">ШТ</t>
        </is>
      </c>
      <c r="G328" s="7" t="inlineStr">
        <is>
          <t xml:space="preserve">1</t>
        </is>
      </c>
      <c r="H328" s="8" t="n">
        <v>684</v>
      </c>
      <c r="I328" s="20" t="n" hidden="false">
        <v>40</v>
      </c>
      <c r="J328" s="19" t="n" hidden="false">
        <v/>
      </c>
      <c r="K328" s="19" t="n" hidden="false">
        <f>I328+J328</f>
        <v>40</v>
      </c>
      <c r="L328" s="19" t="n" hidden="false">
        <f>ROUND(H328*I328,2)</f>
        <v>27360</v>
      </c>
      <c r="M328" s="19" t="n" hidden="false">
        <v/>
      </c>
      <c r="N328" s="19" t="n" hidden="false">
        <f>L328+M328</f>
        <v>27360</v>
      </c>
    </row>
    <row r="329" customFormat="false" hidden="false" outlineLevel="0" collapsed="false">
      <c r="A329" s="18" t="inlineStr">
        <is>
          <t xml:space="preserve">1.1.1.2.1.1.4.5</t>
        </is>
      </c>
      <c r="B329" s="18" t="inlineStr">
        <is>
          <t xml:space="preserve"/>
        </is>
      </c>
      <c r="C329" s="18" t="inlineStr">
        <is>
          <t xml:space="preserve">Монтаж поста, блока управления</t>
        </is>
      </c>
      <c r="D329" s="7" t="inlineStr">
        <is>
          <t xml:space="preserve"/>
        </is>
      </c>
      <c r="E329" s="7" t="inlineStr">
        <is>
          <t xml:space="preserve"/>
        </is>
      </c>
      <c r="F329" s="7" t="inlineStr">
        <is>
          <t xml:space="preserve">ШТ</t>
        </is>
      </c>
      <c r="G329" s="7" t="inlineStr">
        <is>
          <t xml:space="preserve">1</t>
        </is>
      </c>
      <c r="H329" s="8" t="n">
        <v>3</v>
      </c>
      <c r="I329" s="19" t="n" hidden="false">
        <f>ROUND((L330+L331)/H329,2)</f>
        <v>360</v>
      </c>
      <c r="J329" s="20" t="n" hidden="false">
        <v>500</v>
      </c>
      <c r="K329" s="19" t="n" hidden="false">
        <f>I329+J329</f>
        <v>860</v>
      </c>
      <c r="L329" s="19" t="n" hidden="false">
        <f>ROUND(H329*I329,2)</f>
        <v>1080</v>
      </c>
      <c r="M329" s="19" t="n" hidden="false">
        <f>ROUND(H329*J329,2)</f>
        <v>1500</v>
      </c>
      <c r="N329" s="19" t="n" hidden="false">
        <f>L329+M329</f>
        <v>2580</v>
      </c>
    </row>
    <row r="330" customFormat="false" hidden="false" outlineLevel="0" collapsed="false">
      <c r="A330" s="18" t="inlineStr">
        <is>
          <t xml:space="preserve">1.1.1.2.1.1.4.5.1</t>
        </is>
      </c>
      <c r="B330" s="18" t="inlineStr">
        <is>
          <t xml:space="preserve"/>
        </is>
      </c>
      <c r="C330" s="22" t="inlineStr">
        <is>
          <t xml:space="preserve">Кнопка управления_ / IEK /  BBG50-LAY5-K04</t>
        </is>
      </c>
      <c r="D330" s="7" t="inlineStr">
        <is>
          <t xml:space="preserve"/>
        </is>
      </c>
      <c r="E330" s="7" t="inlineStr">
        <is>
          <t xml:space="preserve"/>
        </is>
      </c>
      <c r="F330" s="7" t="inlineStr">
        <is>
          <t xml:space="preserve">ШТ</t>
        </is>
      </c>
      <c r="G330" s="7" t="inlineStr">
        <is>
          <t xml:space="preserve">1</t>
        </is>
      </c>
      <c r="H330" s="8" t="n">
        <v>3</v>
      </c>
      <c r="I330" s="20" t="n" hidden="false">
        <v>180</v>
      </c>
      <c r="J330" s="19" t="n" hidden="false">
        <v/>
      </c>
      <c r="K330" s="19" t="n" hidden="false">
        <f>I330+J330</f>
        <v>180</v>
      </c>
      <c r="L330" s="19" t="n" hidden="false">
        <f>ROUND(H330*I330,2)</f>
        <v>540</v>
      </c>
      <c r="M330" s="19" t="n" hidden="false">
        <v/>
      </c>
      <c r="N330" s="19" t="n" hidden="false">
        <f>L330+M330</f>
        <v>540</v>
      </c>
    </row>
    <row r="331" customFormat="false" hidden="false" outlineLevel="0" collapsed="false">
      <c r="A331" s="18" t="inlineStr">
        <is>
          <t xml:space="preserve">1.1.1.2.1.1.4.5.2</t>
        </is>
      </c>
      <c r="B331" s="18" t="inlineStr">
        <is>
          <t xml:space="preserve"/>
        </is>
      </c>
      <c r="C331" s="22" t="inlineStr">
        <is>
          <t xml:space="preserve">Корпус поста кнопочного_ / 1 мес BKP10-1K01 IEK</t>
        </is>
      </c>
      <c r="D331" s="7" t="inlineStr">
        <is>
          <t xml:space="preserve">BKP10-1-K01</t>
        </is>
      </c>
      <c r="E331" s="7" t="inlineStr">
        <is>
          <t xml:space="preserve"/>
        </is>
      </c>
      <c r="F331" s="7" t="inlineStr">
        <is>
          <t xml:space="preserve">ШТ</t>
        </is>
      </c>
      <c r="G331" s="7" t="inlineStr">
        <is>
          <t xml:space="preserve">1</t>
        </is>
      </c>
      <c r="H331" s="8" t="n">
        <v>3</v>
      </c>
      <c r="I331" s="20" t="n" hidden="false">
        <v>180</v>
      </c>
      <c r="J331" s="19" t="n" hidden="false">
        <v/>
      </c>
      <c r="K331" s="19" t="n" hidden="false">
        <f>I331+J331</f>
        <v>180</v>
      </c>
      <c r="L331" s="19" t="n" hidden="false">
        <f>ROUND(H331*I331,2)</f>
        <v>540</v>
      </c>
      <c r="M331" s="19" t="n" hidden="false">
        <v/>
      </c>
      <c r="N331" s="19" t="n" hidden="false">
        <f>L331+M331</f>
        <v>540</v>
      </c>
    </row>
    <row r="332" customFormat="false" hidden="false" outlineLevel="0" collapsed="false">
      <c r="A332" s="14" t="inlineStr">
        <is>
          <t xml:space="preserve">1.1.1.2.1.1.5</t>
        </is>
      </c>
      <c r="B332" s="14" t="inlineStr">
        <is>
          <t xml:space="preserve"/>
        </is>
      </c>
      <c r="C332" s="14" t="inlineStr">
        <is>
          <t xml:space="preserve">Монтаж светотехнического оборудования</t>
        </is>
      </c>
      <c r="D332" s="6" t="inlineStr">
        <is>
          <t xml:space="preserve"/>
        </is>
      </c>
      <c r="E332" s="6" t="inlineStr">
        <is>
          <t xml:space="preserve"/>
        </is>
      </c>
      <c r="F332" s="6" t="inlineStr">
        <is>
          <t xml:space="preserve"/>
        </is>
      </c>
      <c r="G332" s="6" t="inlineStr">
        <is>
          <t xml:space="preserve"/>
        </is>
      </c>
      <c r="H332" s="15" t="n">
        <v/>
      </c>
      <c r="I332" s="16" t="n" hidden="false">
        <v/>
      </c>
      <c r="J332" s="16" t="n" hidden="false">
        <v/>
      </c>
      <c r="K332" s="16" t="n" hidden="false">
        <v/>
      </c>
      <c r="L332" s="16" t="n" hidden="false">
        <f>L333+L341+L344+L348</f>
        <v>10284638.61</v>
      </c>
      <c r="M332" s="16" t="n" hidden="false">
        <f>M333+M341+M344+M348</f>
        <v>1704000</v>
      </c>
      <c r="N332" s="16" t="n" hidden="false">
        <f>N333+N341+N344+N348</f>
        <v>11988638.61</v>
      </c>
    </row>
    <row r="333" customFormat="false" hidden="false" outlineLevel="0" collapsed="false">
      <c r="A333" s="18" t="inlineStr">
        <is>
          <t xml:space="preserve">1.1.1.2.1.1.5.1</t>
        </is>
      </c>
      <c r="B333" s="18" t="inlineStr">
        <is>
          <t xml:space="preserve"/>
        </is>
      </c>
      <c r="C333" s="18" t="inlineStr">
        <is>
          <t xml:space="preserve">Монтаж светильника / накладной</t>
        </is>
      </c>
      <c r="D333" s="7" t="inlineStr">
        <is>
          <t xml:space="preserve"/>
        </is>
      </c>
      <c r="E333" s="7" t="inlineStr">
        <is>
          <t xml:space="preserve">Выгружается из БО по объектам BIM-КЦ</t>
        </is>
      </c>
      <c r="F333" s="7" t="inlineStr">
        <is>
          <t xml:space="preserve">ШТ</t>
        </is>
      </c>
      <c r="G333" s="7" t="inlineStr">
        <is>
          <t xml:space="preserve">1</t>
        </is>
      </c>
      <c r="H333" s="8" t="n">
        <v>889</v>
      </c>
      <c r="I333" s="19" t="n" hidden="false">
        <f>ROUND((L334+L335+L336+L337+L338+L339+L340)/H333,2)</f>
        <v>9911.25</v>
      </c>
      <c r="J333" s="20" t="n" hidden="false">
        <v>1500</v>
      </c>
      <c r="K333" s="19" t="n" hidden="false">
        <f>I333+J333</f>
        <v>11411.25</v>
      </c>
      <c r="L333" s="19" t="n" hidden="false">
        <f>ROUND(H333*I333,2)</f>
        <v>8811101.25</v>
      </c>
      <c r="M333" s="19" t="n" hidden="false">
        <f>ROUND(H333*J333,2)</f>
        <v>1333500</v>
      </c>
      <c r="N333" s="19" t="n" hidden="false">
        <f>L333+M333</f>
        <v>10144601.25</v>
      </c>
    </row>
    <row r="334" customFormat="false" hidden="false" outlineLevel="0" collapsed="false">
      <c r="A334" s="18" t="inlineStr">
        <is>
          <t xml:space="preserve">1.1.1.2.1.1.5.1.1</t>
        </is>
      </c>
      <c r="B334" s="18" t="inlineStr">
        <is>
          <t xml:space="preserve"/>
        </is>
      </c>
      <c r="C334" s="22" t="inlineStr">
        <is>
          <t xml:space="preserve">Светильник_ / марку и артикул указать в примечании</t>
        </is>
      </c>
      <c r="D334" s="7" t="inlineStr">
        <is>
          <t xml:space="preserve">Светильник линейный накладной светодиодный Dust 1200 P L 65 4000 W GR 1200х124, 4000K, 36 Вт, световой поток 4320 Лм, IP65</t>
        </is>
      </c>
      <c r="E334" s="7" t="inlineStr">
        <is>
          <t xml:space="preserve"/>
        </is>
      </c>
      <c r="F334" s="7" t="inlineStr">
        <is>
          <t xml:space="preserve">ШТ</t>
        </is>
      </c>
      <c r="G334" s="7" t="inlineStr">
        <is>
          <t xml:space="preserve">1</t>
        </is>
      </c>
      <c r="H334" s="8" t="n">
        <v>67</v>
      </c>
      <c r="I334" s="20" t="n" hidden="false">
        <v>9500</v>
      </c>
      <c r="J334" s="19" t="n" hidden="false">
        <v/>
      </c>
      <c r="K334" s="19" t="n" hidden="false">
        <f>I334+J334</f>
        <v>9500</v>
      </c>
      <c r="L334" s="19" t="n" hidden="false">
        <f>ROUND(H334*I334,2)</f>
        <v>636500</v>
      </c>
      <c r="M334" s="19" t="n" hidden="false">
        <v/>
      </c>
      <c r="N334" s="19" t="n" hidden="false">
        <f>L334+M334</f>
        <v>636500</v>
      </c>
    </row>
    <row r="335" customFormat="false" hidden="false" outlineLevel="0" collapsed="false">
      <c r="A335" s="18" t="inlineStr">
        <is>
          <t xml:space="preserve">1.1.1.2.1.1.5.1.2</t>
        </is>
      </c>
      <c r="B335" s="18" t="inlineStr">
        <is>
          <t xml:space="preserve"/>
        </is>
      </c>
      <c r="C335" s="22" t="inlineStr">
        <is>
          <t xml:space="preserve">Светильник_ / марку и артикул указать в примечании</t>
        </is>
      </c>
      <c r="D335" s="7" t="inlineStr">
        <is>
          <t xml:space="preserve">Светильник потолочный/накладной светодиодный ES 96-058-20 EXSER
1250х60, 4000K, 28 Вт, световой поток 3250 Лм, IP20</t>
        </is>
      </c>
      <c r="E335" s="7" t="inlineStr">
        <is>
          <t xml:space="preserve"/>
        </is>
      </c>
      <c r="F335" s="7" t="inlineStr">
        <is>
          <t xml:space="preserve">ШТ</t>
        </is>
      </c>
      <c r="G335" s="7" t="inlineStr">
        <is>
          <t xml:space="preserve">1</t>
        </is>
      </c>
      <c r="H335" s="8" t="n">
        <v>204</v>
      </c>
      <c r="I335" s="20" t="n" hidden="false">
        <v>8000</v>
      </c>
      <c r="J335" s="19" t="n" hidden="false">
        <v/>
      </c>
      <c r="K335" s="19" t="n" hidden="false">
        <f>I335+J335</f>
        <v>8000</v>
      </c>
      <c r="L335" s="19" t="n" hidden="false">
        <f>ROUND(H335*I335,2)</f>
        <v>1632000</v>
      </c>
      <c r="M335" s="19" t="n" hidden="false">
        <v/>
      </c>
      <c r="N335" s="19" t="n" hidden="false">
        <f>L335+M335</f>
        <v>1632000</v>
      </c>
    </row>
    <row r="336" customFormat="false" hidden="false" outlineLevel="0" collapsed="false">
      <c r="A336" s="18" t="inlineStr">
        <is>
          <t xml:space="preserve">1.1.1.2.1.1.5.1.3</t>
        </is>
      </c>
      <c r="B336" s="18" t="inlineStr">
        <is>
          <t xml:space="preserve"/>
        </is>
      </c>
      <c r="C336" s="22" t="inlineStr">
        <is>
          <t xml:space="preserve">Светильник_ / марку и артикул указать в примечании</t>
        </is>
      </c>
      <c r="D336" s="7" t="inlineStr">
        <is>
          <t xml:space="preserve">Светильник светодиодный, настенный, DOMO LED 11W 840 SL, 11 Вт, 4000К, световой поток 1450 Лм, IP65</t>
        </is>
      </c>
      <c r="E336" s="7" t="inlineStr">
        <is>
          <t xml:space="preserve"/>
        </is>
      </c>
      <c r="F336" s="7" t="inlineStr">
        <is>
          <t xml:space="preserve">ШТ</t>
        </is>
      </c>
      <c r="G336" s="7" t="inlineStr">
        <is>
          <t xml:space="preserve">1</t>
        </is>
      </c>
      <c r="H336" s="8" t="n">
        <v>17</v>
      </c>
      <c r="I336" s="20" t="n" hidden="false">
        <v>11000</v>
      </c>
      <c r="J336" s="19" t="n" hidden="false">
        <v/>
      </c>
      <c r="K336" s="19" t="n" hidden="false">
        <f>I336+J336</f>
        <v>11000</v>
      </c>
      <c r="L336" s="19" t="n" hidden="false">
        <f>ROUND(H336*I336,2)</f>
        <v>187000</v>
      </c>
      <c r="M336" s="19" t="n" hidden="false">
        <v/>
      </c>
      <c r="N336" s="19" t="n" hidden="false">
        <f>L336+M336</f>
        <v>187000</v>
      </c>
    </row>
    <row r="337" customFormat="false" hidden="false" outlineLevel="0" collapsed="false">
      <c r="A337" s="18" t="inlineStr">
        <is>
          <t xml:space="preserve">1.1.1.2.1.1.5.1.4</t>
        </is>
      </c>
      <c r="B337" s="18" t="inlineStr">
        <is>
          <t xml:space="preserve"/>
        </is>
      </c>
      <c r="C337" s="22" t="inlineStr">
        <is>
          <t xml:space="preserve">Светильник_ / марку и артикул указать в примечании</t>
        </is>
      </c>
      <c r="D337" s="7" t="inlineStr">
        <is>
          <t xml:space="preserve">Светильник светодиодный ES 96-056-20 EXSER ,1123х60, 4000K, 32 Вт,
световой поток 3050 Лм, IP20</t>
        </is>
      </c>
      <c r="E337" s="7" t="inlineStr">
        <is>
          <t xml:space="preserve"/>
        </is>
      </c>
      <c r="F337" s="7" t="inlineStr">
        <is>
          <t xml:space="preserve">ШТ</t>
        </is>
      </c>
      <c r="G337" s="7" t="inlineStr">
        <is>
          <t xml:space="preserve">1</t>
        </is>
      </c>
      <c r="H337" s="8" t="n">
        <v>40</v>
      </c>
      <c r="I337" s="20" t="n" hidden="false">
        <v>8000</v>
      </c>
      <c r="J337" s="19" t="n" hidden="false">
        <v/>
      </c>
      <c r="K337" s="19" t="n" hidden="false">
        <f>I337+J337</f>
        <v>8000</v>
      </c>
      <c r="L337" s="19" t="n" hidden="false">
        <f>ROUND(H337*I337,2)</f>
        <v>320000</v>
      </c>
      <c r="M337" s="19" t="n" hidden="false">
        <v/>
      </c>
      <c r="N337" s="19" t="n" hidden="false">
        <f>L337+M337</f>
        <v>320000</v>
      </c>
    </row>
    <row r="338" customFormat="false" hidden="false" outlineLevel="0" collapsed="false">
      <c r="A338" s="18" t="inlineStr">
        <is>
          <t xml:space="preserve">1.1.1.2.1.1.5.1.5</t>
        </is>
      </c>
      <c r="B338" s="18" t="inlineStr">
        <is>
          <t xml:space="preserve"/>
        </is>
      </c>
      <c r="C338" s="22" t="inlineStr">
        <is>
          <t xml:space="preserve">Светильник_ / марку и артикул указать в примечании</t>
        </is>
      </c>
      <c r="D338" s="7" t="inlineStr">
        <is>
          <t xml:space="preserve">Светильник встраиваемый/накладной светодиодный OPTIMA.OPL ECO LED 1200х600, 4000K, 76 Вт, световой поток 6000 Лм, IP20</t>
        </is>
      </c>
      <c r="E338" s="7" t="inlineStr">
        <is>
          <t xml:space="preserve"/>
        </is>
      </c>
      <c r="F338" s="7" t="inlineStr">
        <is>
          <t xml:space="preserve">ШТ</t>
        </is>
      </c>
      <c r="G338" s="7" t="inlineStr">
        <is>
          <t xml:space="preserve">1</t>
        </is>
      </c>
      <c r="H338" s="8" t="n">
        <v>456</v>
      </c>
      <c r="I338" s="20" t="n" hidden="false">
        <v>11500</v>
      </c>
      <c r="J338" s="19" t="n" hidden="false">
        <v/>
      </c>
      <c r="K338" s="19" t="n" hidden="false">
        <f>I338+J338</f>
        <v>11500</v>
      </c>
      <c r="L338" s="19" t="n" hidden="false">
        <f>ROUND(H338*I338,2)</f>
        <v>5244000</v>
      </c>
      <c r="M338" s="19" t="n" hidden="false">
        <v/>
      </c>
      <c r="N338" s="19" t="n" hidden="false">
        <f>L338+M338</f>
        <v>5244000</v>
      </c>
    </row>
    <row r="339" customFormat="false" hidden="false" outlineLevel="0" collapsed="false">
      <c r="A339" s="18" t="inlineStr">
        <is>
          <t xml:space="preserve">1.1.1.2.1.1.5.1.6</t>
        </is>
      </c>
      <c r="B339" s="18" t="inlineStr">
        <is>
          <t xml:space="preserve"/>
        </is>
      </c>
      <c r="C339" s="22" t="inlineStr">
        <is>
          <t xml:space="preserve">Светильник_ / марку и артикул указать в примечании</t>
        </is>
      </c>
      <c r="D339" s="7" t="inlineStr">
        <is>
          <t xml:space="preserve">Светильник светодиодный ДВО-03-О-40-4К-IP40 CRI90 ,1200х180, 4000K, 40 Вт, световой поток 3750 Лм, IP40</t>
        </is>
      </c>
      <c r="E339" s="7" t="inlineStr">
        <is>
          <t xml:space="preserve"/>
        </is>
      </c>
      <c r="F339" s="7" t="inlineStr">
        <is>
          <t xml:space="preserve">ШТ</t>
        </is>
      </c>
      <c r="G339" s="7" t="inlineStr">
        <is>
          <t xml:space="preserve">1</t>
        </is>
      </c>
      <c r="H339" s="8" t="n">
        <v>8</v>
      </c>
      <c r="I339" s="20" t="n" hidden="false">
        <v>6800</v>
      </c>
      <c r="J339" s="19" t="n" hidden="false">
        <v/>
      </c>
      <c r="K339" s="19" t="n" hidden="false">
        <f>I339+J339</f>
        <v>6800</v>
      </c>
      <c r="L339" s="19" t="n" hidden="false">
        <f>ROUND(H339*I339,2)</f>
        <v>54400</v>
      </c>
      <c r="M339" s="19" t="n" hidden="false">
        <v/>
      </c>
      <c r="N339" s="19" t="n" hidden="false">
        <f>L339+M339</f>
        <v>54400</v>
      </c>
    </row>
    <row r="340" customFormat="false" hidden="false" outlineLevel="0" collapsed="false">
      <c r="A340" s="18" t="inlineStr">
        <is>
          <t xml:space="preserve">1.1.1.2.1.1.5.1.7</t>
        </is>
      </c>
      <c r="B340" s="18" t="inlineStr">
        <is>
          <t xml:space="preserve"/>
        </is>
      </c>
      <c r="C340" s="22" t="inlineStr">
        <is>
          <t xml:space="preserve">Светильник_ / марку и артикул указать в примечании</t>
        </is>
      </c>
      <c r="D340" s="7" t="inlineStr">
        <is>
          <t xml:space="preserve">Светильник потолочный/накладной светодиодный ES 96-062-20 EXSER
2000х80, 4000K, 49 Вт, световой поток 3690 Лм, IP20</t>
        </is>
      </c>
      <c r="E340" s="7" t="inlineStr">
        <is>
          <t xml:space="preserve"/>
        </is>
      </c>
      <c r="F340" s="7" t="inlineStr">
        <is>
          <t xml:space="preserve">ШТ</t>
        </is>
      </c>
      <c r="G340" s="7" t="inlineStr">
        <is>
          <t xml:space="preserve">1</t>
        </is>
      </c>
      <c r="H340" s="8" t="n">
        <v>97</v>
      </c>
      <c r="I340" s="20" t="n" hidden="false">
        <v>7600</v>
      </c>
      <c r="J340" s="19" t="n" hidden="false">
        <v/>
      </c>
      <c r="K340" s="19" t="n" hidden="false">
        <f>I340+J340</f>
        <v>7600</v>
      </c>
      <c r="L340" s="19" t="n" hidden="false">
        <f>ROUND(H340*I340,2)</f>
        <v>737200</v>
      </c>
      <c r="M340" s="19" t="n" hidden="false">
        <v/>
      </c>
      <c r="N340" s="19" t="n" hidden="false">
        <f>L340+M340</f>
        <v>737200</v>
      </c>
    </row>
    <row r="341" customFormat="false" hidden="false" outlineLevel="0" collapsed="false">
      <c r="A341" s="18" t="inlineStr">
        <is>
          <t xml:space="preserve">1.1.1.2.1.1.5.2</t>
        </is>
      </c>
      <c r="B341" s="18" t="inlineStr">
        <is>
          <t xml:space="preserve"/>
        </is>
      </c>
      <c r="C341" s="18" t="inlineStr">
        <is>
          <t xml:space="preserve">Монтаж светильника / подвесной</t>
        </is>
      </c>
      <c r="D341" s="7" t="inlineStr">
        <is>
          <t xml:space="preserve"/>
        </is>
      </c>
      <c r="E341" s="7" t="inlineStr">
        <is>
          <t xml:space="preserve">Выгружается из БО по объектам BIM-КЦ</t>
        </is>
      </c>
      <c r="F341" s="7" t="inlineStr">
        <is>
          <t xml:space="preserve">ШТ</t>
        </is>
      </c>
      <c r="G341" s="7" t="inlineStr">
        <is>
          <t xml:space="preserve">1</t>
        </is>
      </c>
      <c r="H341" s="8" t="n">
        <v>17</v>
      </c>
      <c r="I341" s="19" t="n" hidden="false">
        <f>ROUND((L342+L343)/H341,2)</f>
        <v>6500</v>
      </c>
      <c r="J341" s="20" t="n" hidden="false">
        <v>1500</v>
      </c>
      <c r="K341" s="19" t="n" hidden="false">
        <f>I341+J341</f>
        <v>8000</v>
      </c>
      <c r="L341" s="19" t="n" hidden="false">
        <f>ROUND(H341*I341,2)</f>
        <v>110500</v>
      </c>
      <c r="M341" s="19" t="n" hidden="false">
        <f>ROUND(H341*J341,2)</f>
        <v>25500</v>
      </c>
      <c r="N341" s="19" t="n" hidden="false">
        <f>L341+M341</f>
        <v>136000</v>
      </c>
    </row>
    <row r="342" customFormat="false" hidden="false" outlineLevel="0" collapsed="false">
      <c r="A342" s="18" t="inlineStr">
        <is>
          <t xml:space="preserve">1.1.1.2.1.1.5.2.1</t>
        </is>
      </c>
      <c r="B342" s="18" t="inlineStr">
        <is>
          <t xml:space="preserve"/>
        </is>
      </c>
      <c r="C342" s="22" t="inlineStr">
        <is>
          <t xml:space="preserve">Шпилька резьбовая_ / L=1000 мм / М8 / ДКС CM200801</t>
        </is>
      </c>
      <c r="D342" s="7" t="inlineStr">
        <is>
          <t xml:space="preserve"/>
        </is>
      </c>
      <c r="E342" s="7" t="inlineStr">
        <is>
          <t xml:space="preserve"/>
        </is>
      </c>
      <c r="F342" s="7" t="inlineStr">
        <is>
          <t xml:space="preserve">ШТ</t>
        </is>
      </c>
      <c r="G342" s="7" t="inlineStr">
        <is>
          <t xml:space="preserve">1</t>
        </is>
      </c>
      <c r="H342" s="8" t="n">
        <v>34</v>
      </c>
      <c r="I342" s="20" t="n" hidden="false">
        <v>500</v>
      </c>
      <c r="J342" s="19" t="n" hidden="false">
        <v/>
      </c>
      <c r="K342" s="19" t="n" hidden="false">
        <f>I342+J342</f>
        <v>500</v>
      </c>
      <c r="L342" s="19" t="n" hidden="false">
        <f>ROUND(H342*I342,2)</f>
        <v>17000</v>
      </c>
      <c r="M342" s="19" t="n" hidden="false">
        <v/>
      </c>
      <c r="N342" s="19" t="n" hidden="false">
        <f>L342+M342</f>
        <v>17000</v>
      </c>
    </row>
    <row r="343" customFormat="false" hidden="false" outlineLevel="0" collapsed="false">
      <c r="A343" s="18" t="inlineStr">
        <is>
          <t xml:space="preserve">1.1.1.2.1.1.5.2.2</t>
        </is>
      </c>
      <c r="B343" s="18" t="inlineStr">
        <is>
          <t xml:space="preserve"/>
        </is>
      </c>
      <c r="C343" s="22" t="inlineStr">
        <is>
          <t xml:space="preserve">Светильник_ / марку и артикул указать в примечании</t>
        </is>
      </c>
      <c r="D343" s="7" t="inlineStr">
        <is>
          <t xml:space="preserve">Светильник светодиодный HIGHTECH-32, 1195х160, 4000K, 34 Вт, световой поток 3700 Лм, IP54</t>
        </is>
      </c>
      <c r="E343" s="7" t="inlineStr">
        <is>
          <t xml:space="preserve"/>
        </is>
      </c>
      <c r="F343" s="7" t="inlineStr">
        <is>
          <t xml:space="preserve">ШТ</t>
        </is>
      </c>
      <c r="G343" s="7" t="inlineStr">
        <is>
          <t xml:space="preserve">1</t>
        </is>
      </c>
      <c r="H343" s="8" t="n">
        <v>17</v>
      </c>
      <c r="I343" s="20" t="n" hidden="false">
        <v>5500</v>
      </c>
      <c r="J343" s="19" t="n" hidden="false">
        <v/>
      </c>
      <c r="K343" s="19" t="n" hidden="false">
        <f>I343+J343</f>
        <v>5500</v>
      </c>
      <c r="L343" s="19" t="n" hidden="false">
        <f>ROUND(H343*I343,2)</f>
        <v>93500</v>
      </c>
      <c r="M343" s="19" t="n" hidden="false">
        <v/>
      </c>
      <c r="N343" s="19" t="n" hidden="false">
        <f>L343+M343</f>
        <v>93500</v>
      </c>
    </row>
    <row r="344" customFormat="false" hidden="false" outlineLevel="0" collapsed="false">
      <c r="A344" s="18" t="inlineStr">
        <is>
          <t xml:space="preserve">1.1.1.2.1.1.5.3</t>
        </is>
      </c>
      <c r="B344" s="18" t="inlineStr">
        <is>
          <t xml:space="preserve"/>
        </is>
      </c>
      <c r="C344" s="18" t="inlineStr">
        <is>
          <t xml:space="preserve">Монтаж светильника / встраиваемый в Армстронг, Грильято</t>
        </is>
      </c>
      <c r="D344" s="7" t="inlineStr">
        <is>
          <t xml:space="preserve"/>
        </is>
      </c>
      <c r="E344" s="7" t="inlineStr">
        <is>
          <t xml:space="preserve">Выгружается из БО по объектам BIM-КЦ</t>
        </is>
      </c>
      <c r="F344" s="7" t="inlineStr">
        <is>
          <t xml:space="preserve">ШТ</t>
        </is>
      </c>
      <c r="G344" s="7" t="inlineStr">
        <is>
          <t xml:space="preserve">1</t>
        </is>
      </c>
      <c r="H344" s="8" t="n">
        <v>154</v>
      </c>
      <c r="I344" s="19" t="n" hidden="false">
        <f>ROUND((L345+L346+L347)/H344,2)</f>
        <v>4902.84</v>
      </c>
      <c r="J344" s="20" t="n" hidden="false">
        <v>1500</v>
      </c>
      <c r="K344" s="19" t="n" hidden="false">
        <f>I344+J344</f>
        <v>6402.84</v>
      </c>
      <c r="L344" s="19" t="n" hidden="false">
        <f>ROUND(H344*I344,2)</f>
        <v>755037.36</v>
      </c>
      <c r="M344" s="19" t="n" hidden="false">
        <f>ROUND(H344*J344,2)</f>
        <v>231000</v>
      </c>
      <c r="N344" s="19" t="n" hidden="false">
        <f>L344+M344</f>
        <v>986037.36</v>
      </c>
    </row>
    <row r="345" customFormat="false" hidden="false" outlineLevel="0" collapsed="false">
      <c r="A345" s="18" t="inlineStr">
        <is>
          <t xml:space="preserve">1.1.1.2.1.1.5.3.1</t>
        </is>
      </c>
      <c r="B345" s="18" t="inlineStr">
        <is>
          <t xml:space="preserve"/>
        </is>
      </c>
      <c r="C345" s="22" t="inlineStr">
        <is>
          <t xml:space="preserve">Светильник_ / марку и артикул указать в примечании</t>
        </is>
      </c>
      <c r="D345" s="7" t="inlineStr">
        <is>
          <t xml:space="preserve">Светильник встраиваемый светодиодный GRILIATO COMBO 100(89) R S 54 4000 W WH , 4000K, 11 Вт, световой поток 990 Лм, IP54</t>
        </is>
      </c>
      <c r="E345" s="7" t="inlineStr">
        <is>
          <t xml:space="preserve"/>
        </is>
      </c>
      <c r="F345" s="7" t="inlineStr">
        <is>
          <t xml:space="preserve">ШТ</t>
        </is>
      </c>
      <c r="G345" s="7" t="inlineStr">
        <is>
          <t xml:space="preserve">1</t>
        </is>
      </c>
      <c r="H345" s="8" t="n">
        <v>112</v>
      </c>
      <c r="I345" s="20" t="n" hidden="false">
        <v>6000</v>
      </c>
      <c r="J345" s="19" t="n" hidden="false">
        <v/>
      </c>
      <c r="K345" s="19" t="n" hidden="false">
        <f>I345+J345</f>
        <v>6000</v>
      </c>
      <c r="L345" s="19" t="n" hidden="false">
        <f>ROUND(H345*I345,2)</f>
        <v>672000</v>
      </c>
      <c r="M345" s="19" t="n" hidden="false">
        <v/>
      </c>
      <c r="N345" s="19" t="n" hidden="false">
        <f>L345+M345</f>
        <v>672000</v>
      </c>
    </row>
    <row r="346" customFormat="false" hidden="false" outlineLevel="0" collapsed="false">
      <c r="A346" s="18" t="inlineStr">
        <is>
          <t xml:space="preserve">1.1.1.2.1.1.5.3.2</t>
        </is>
      </c>
      <c r="B346" s="18" t="inlineStr">
        <is>
          <t xml:space="preserve"/>
        </is>
      </c>
      <c r="C346" s="22" t="inlineStr">
        <is>
          <t xml:space="preserve">Светильник_ / марку и артикул указать в примечании</t>
        </is>
      </c>
      <c r="D346" s="7" t="inlineStr">
        <is>
          <t xml:space="preserve">Светильник светодиодный CSVT AVRORA, 595х595, 4000K, 32 Вт, световой поток 3700 Лм, IP20</t>
        </is>
      </c>
      <c r="E346" s="7" t="inlineStr">
        <is>
          <t xml:space="preserve"/>
        </is>
      </c>
      <c r="F346" s="7" t="inlineStr">
        <is>
          <t xml:space="preserve">ШТ</t>
        </is>
      </c>
      <c r="G346" s="7" t="inlineStr">
        <is>
          <t xml:space="preserve">1</t>
        </is>
      </c>
      <c r="H346" s="8" t="n">
        <v>42</v>
      </c>
      <c r="I346" s="20" t="n" hidden="false">
        <v>1700</v>
      </c>
      <c r="J346" s="19" t="n" hidden="false">
        <v/>
      </c>
      <c r="K346" s="19" t="n" hidden="false">
        <f>I346+J346</f>
        <v>1700</v>
      </c>
      <c r="L346" s="19" t="n" hidden="false">
        <f>ROUND(H346*I346,2)</f>
        <v>71400</v>
      </c>
      <c r="M346" s="19" t="n" hidden="false">
        <v/>
      </c>
      <c r="N346" s="19" t="n" hidden="false">
        <f>L346+M346</f>
        <v>71400</v>
      </c>
    </row>
    <row r="347" customFormat="false" hidden="false" outlineLevel="0" collapsed="false">
      <c r="A347" s="18" t="inlineStr">
        <is>
          <t xml:space="preserve">1.1.1.2.1.1.5.3.3</t>
        </is>
      </c>
      <c r="B347" s="18" t="inlineStr">
        <is>
          <t xml:space="preserve"/>
        </is>
      </c>
      <c r="C347" s="22" t="inlineStr">
        <is>
          <t xml:space="preserve">Драйвер на 6 светильников Грильято</t>
        </is>
      </c>
      <c r="D347" s="7" t="inlineStr">
        <is>
          <t xml:space="preserve"/>
        </is>
      </c>
      <c r="E347" s="7" t="inlineStr">
        <is>
          <t xml:space="preserve"/>
        </is>
      </c>
      <c r="F347" s="7" t="inlineStr">
        <is>
          <t xml:space="preserve">ШТ</t>
        </is>
      </c>
      <c r="G347" s="7" t="inlineStr">
        <is>
          <t xml:space="preserve">1</t>
        </is>
      </c>
      <c r="H347" s="8" t="n">
        <v>26</v>
      </c>
      <c r="I347" s="23" t="n" hidden="false">
        <v>447.6</v>
      </c>
      <c r="J347" s="19" t="n" hidden="false">
        <v/>
      </c>
      <c r="K347" s="19" t="n" hidden="false">
        <f>I347+J347</f>
        <v>447.6</v>
      </c>
      <c r="L347" s="19" t="n" hidden="false">
        <f>ROUND(H347*I347,2)</f>
        <v>11637.6</v>
      </c>
      <c r="M347" s="19" t="n" hidden="false">
        <v/>
      </c>
      <c r="N347" s="19" t="n" hidden="false">
        <f>L347+M347</f>
        <v>11637.6</v>
      </c>
    </row>
    <row r="348" customFormat="false" hidden="false" outlineLevel="0" collapsed="false">
      <c r="A348" s="18" t="inlineStr">
        <is>
          <t xml:space="preserve">1.1.1.2.1.1.5.4</t>
        </is>
      </c>
      <c r="B348" s="18" t="inlineStr">
        <is>
          <t xml:space="preserve"/>
        </is>
      </c>
      <c r="C348" s="18" t="inlineStr">
        <is>
          <t xml:space="preserve">Монтаж светильника СКБ подвесного на подвесах</t>
        </is>
      </c>
      <c r="D348" s="7" t="inlineStr">
        <is>
          <t xml:space="preserve"/>
        </is>
      </c>
      <c r="E348" s="7" t="inlineStr">
        <is>
          <t xml:space="preserve"/>
        </is>
      </c>
      <c r="F348" s="7" t="inlineStr">
        <is>
          <t xml:space="preserve">ШТ</t>
        </is>
      </c>
      <c r="G348" s="7" t="inlineStr">
        <is>
          <t xml:space="preserve">1</t>
        </is>
      </c>
      <c r="H348" s="8" t="n">
        <v>76</v>
      </c>
      <c r="I348" s="19" t="n" hidden="false">
        <f>ROUND((L349+L350)/H348,2)</f>
        <v>8000</v>
      </c>
      <c r="J348" s="20" t="n" hidden="false">
        <v>1500</v>
      </c>
      <c r="K348" s="19" t="n" hidden="false">
        <f>I348+J348</f>
        <v>9500</v>
      </c>
      <c r="L348" s="19" t="n" hidden="false">
        <f>ROUND(H348*I348,2)</f>
        <v>608000</v>
      </c>
      <c r="M348" s="19" t="n" hidden="false">
        <f>ROUND(H348*J348,2)</f>
        <v>114000</v>
      </c>
      <c r="N348" s="19" t="n" hidden="false">
        <f>L348+M348</f>
        <v>722000</v>
      </c>
    </row>
    <row r="349" customFormat="false" hidden="false" outlineLevel="0" collapsed="false">
      <c r="A349" s="18" t="inlineStr">
        <is>
          <t xml:space="preserve">1.1.1.2.1.1.5.4.1</t>
        </is>
      </c>
      <c r="B349" s="18" t="inlineStr">
        <is>
          <t xml:space="preserve"/>
        </is>
      </c>
      <c r="C349" s="22" t="inlineStr">
        <is>
          <t xml:space="preserve">Шпилька резьбовая_ / L=1000 мм / М6</t>
        </is>
      </c>
      <c r="D349" s="7" t="inlineStr">
        <is>
          <t xml:space="preserve">Кронштейн для школьных досок ЭРА SPOSCHOOLSET2 универсальныйусиленный в комплекте 2шт Б0061953 ЭРА</t>
        </is>
      </c>
      <c r="E349" s="7" t="inlineStr">
        <is>
          <t xml:space="preserve"/>
        </is>
      </c>
      <c r="F349" s="7" t="inlineStr">
        <is>
          <t xml:space="preserve">ШТ</t>
        </is>
      </c>
      <c r="G349" s="7" t="inlineStr">
        <is>
          <t xml:space="preserve">1</t>
        </is>
      </c>
      <c r="H349" s="8" t="n">
        <v>152</v>
      </c>
      <c r="I349" s="20" t="n" hidden="false">
        <v>500</v>
      </c>
      <c r="J349" s="19" t="n" hidden="false">
        <v/>
      </c>
      <c r="K349" s="19" t="n" hidden="false">
        <f>I349+J349</f>
        <v>500</v>
      </c>
      <c r="L349" s="19" t="n" hidden="false">
        <f>ROUND(H349*I349,2)</f>
        <v>76000</v>
      </c>
      <c r="M349" s="19" t="n" hidden="false">
        <v/>
      </c>
      <c r="N349" s="19" t="n" hidden="false">
        <f>L349+M349</f>
        <v>76000</v>
      </c>
    </row>
    <row r="350" customFormat="false" hidden="false" outlineLevel="0" collapsed="false">
      <c r="A350" s="18" t="inlineStr">
        <is>
          <t xml:space="preserve">1.1.1.2.1.1.5.4.2</t>
        </is>
      </c>
      <c r="B350" s="18" t="inlineStr">
        <is>
          <t xml:space="preserve"/>
        </is>
      </c>
      <c r="C350" s="22" t="inlineStr">
        <is>
          <t xml:space="preserve">Светильник_ / марку и артикул указать в примечании</t>
        </is>
      </c>
      <c r="D350" s="7" t="inlineStr">
        <is>
          <t xml:space="preserve">Светильник светодиодный для школьных досок ДСО-01-П-18-1200-4К-IP40 СRI90,1200х102, 4000K, 18 Вт, световой поток 1800 Лм, IP40</t>
        </is>
      </c>
      <c r="E350" s="7" t="inlineStr">
        <is>
          <t xml:space="preserve"/>
        </is>
      </c>
      <c r="F350" s="7" t="inlineStr">
        <is>
          <t xml:space="preserve">ШТ</t>
        </is>
      </c>
      <c r="G350" s="7" t="inlineStr">
        <is>
          <t xml:space="preserve">1</t>
        </is>
      </c>
      <c r="H350" s="8" t="n">
        <v>76</v>
      </c>
      <c r="I350" s="20" t="n" hidden="false">
        <v>7000</v>
      </c>
      <c r="J350" s="19" t="n" hidden="false">
        <v/>
      </c>
      <c r="K350" s="19" t="n" hidden="false">
        <f>I350+J350</f>
        <v>7000</v>
      </c>
      <c r="L350" s="19" t="n" hidden="false">
        <f>ROUND(H350*I350,2)</f>
        <v>532000</v>
      </c>
      <c r="M350" s="19" t="n" hidden="false">
        <v/>
      </c>
      <c r="N350" s="19" t="n" hidden="false">
        <f>L350+M350</f>
        <v>532000</v>
      </c>
    </row>
    <row r="351" customFormat="false" hidden="false" outlineLevel="0" collapsed="false">
      <c r="A351" s="14" t="inlineStr">
        <is>
          <t xml:space="preserve">1.1.1.2.1.1.6</t>
        </is>
      </c>
      <c r="B351" s="14" t="inlineStr">
        <is>
          <t xml:space="preserve"/>
        </is>
      </c>
      <c r="C351" s="14" t="inlineStr">
        <is>
          <t xml:space="preserve">Штробление и бурение</t>
        </is>
      </c>
      <c r="D351" s="6" t="inlineStr">
        <is>
          <t xml:space="preserve"/>
        </is>
      </c>
      <c r="E351" s="6" t="inlineStr">
        <is>
          <t xml:space="preserve"/>
        </is>
      </c>
      <c r="F351" s="6" t="inlineStr">
        <is>
          <t xml:space="preserve"/>
        </is>
      </c>
      <c r="G351" s="6" t="inlineStr">
        <is>
          <t xml:space="preserve"/>
        </is>
      </c>
      <c r="H351" s="15" t="n">
        <v/>
      </c>
      <c r="I351" s="16" t="n" hidden="false">
        <v/>
      </c>
      <c r="J351" s="16" t="n" hidden="false">
        <v/>
      </c>
      <c r="K351" s="16" t="n" hidden="false">
        <v/>
      </c>
      <c r="L351" s="16" t="n" hidden="false">
        <f>L352+L353+L354</f>
        <v>0</v>
      </c>
      <c r="M351" s="16" t="n" hidden="false">
        <f>M352+M353+M354</f>
        <v>492000</v>
      </c>
      <c r="N351" s="16" t="n" hidden="false">
        <f>N352+N353+N354</f>
        <v>492000</v>
      </c>
    </row>
    <row r="352" customFormat="false" hidden="false" outlineLevel="0" collapsed="false">
      <c r="A352" s="18" t="inlineStr">
        <is>
          <t xml:space="preserve">1.1.1.2.1.1.6.1</t>
        </is>
      </c>
      <c r="B352" s="18" t="inlineStr">
        <is>
          <t xml:space="preserve"/>
        </is>
      </c>
      <c r="C352" s="18" t="inlineStr">
        <is>
          <t xml:space="preserve">Устройство глухих отверстий в стенах / ЖБИ / диаметром от 51 мм до 100 мм</t>
        </is>
      </c>
      <c r="D352" s="7" t="inlineStr">
        <is>
          <t xml:space="preserve">Коронение подрозетников</t>
        </is>
      </c>
      <c r="E352" s="7" t="inlineStr">
        <is>
          <t xml:space="preserve"/>
        </is>
      </c>
      <c r="F352" s="7" t="inlineStr">
        <is>
          <t xml:space="preserve">ШТ</t>
        </is>
      </c>
      <c r="G352" s="7" t="inlineStr">
        <is>
          <t xml:space="preserve">1</t>
        </is>
      </c>
      <c r="H352" s="8" t="n">
        <v>684</v>
      </c>
      <c r="I352" s="19" t="n" hidden="false">
        <v/>
      </c>
      <c r="J352" s="20" t="n" hidden="false">
        <v>500</v>
      </c>
      <c r="K352" s="19" t="n" hidden="false">
        <f>I352+J352</f>
        <v>500</v>
      </c>
      <c r="L352" s="19" t="n" hidden="false">
        <v/>
      </c>
      <c r="M352" s="19" t="n" hidden="false">
        <f>ROUND(H352*J352,2)</f>
        <v>342000</v>
      </c>
      <c r="N352" s="19" t="n" hidden="false">
        <f>L352+M352</f>
        <v>342000</v>
      </c>
    </row>
    <row r="353" customFormat="false" hidden="false" outlineLevel="0" collapsed="false">
      <c r="A353" s="18" t="inlineStr">
        <is>
          <t xml:space="preserve">1.1.1.2.1.1.6.2</t>
        </is>
      </c>
      <c r="B353" s="18" t="inlineStr">
        <is>
          <t xml:space="preserve"/>
        </is>
      </c>
      <c r="C353" s="18" t="inlineStr">
        <is>
          <t xml:space="preserve">Устройство штроб для монтажа кабеля, труб / ЖБИ</t>
        </is>
      </c>
      <c r="D353" s="7" t="inlineStr">
        <is>
          <t xml:space="preserve"/>
        </is>
      </c>
      <c r="E353" s="7" t="inlineStr">
        <is>
          <t xml:space="preserve"/>
        </is>
      </c>
      <c r="F353" s="7" t="inlineStr">
        <is>
          <t xml:space="preserve">ПОГ М</t>
        </is>
      </c>
      <c r="G353" s="7" t="inlineStr">
        <is>
          <t xml:space="preserve">1</t>
        </is>
      </c>
      <c r="H353" s="8" t="n">
        <v>100</v>
      </c>
      <c r="I353" s="19" t="n" hidden="false">
        <v/>
      </c>
      <c r="J353" s="20" t="n" hidden="false">
        <v>1000</v>
      </c>
      <c r="K353" s="19" t="n" hidden="false">
        <f>I353+J353</f>
        <v>1000</v>
      </c>
      <c r="L353" s="19" t="n" hidden="false">
        <v/>
      </c>
      <c r="M353" s="19" t="n" hidden="false">
        <f>ROUND(H353*J353,2)</f>
        <v>100000</v>
      </c>
      <c r="N353" s="19" t="n" hidden="false">
        <f>L353+M353</f>
        <v>100000</v>
      </c>
    </row>
    <row r="354" customFormat="false" hidden="false" outlineLevel="0" collapsed="false">
      <c r="A354" s="18" t="inlineStr">
        <is>
          <t xml:space="preserve">1.1.1.2.1.1.6.3</t>
        </is>
      </c>
      <c r="B354" s="18" t="inlineStr">
        <is>
          <t xml:space="preserve"/>
        </is>
      </c>
      <c r="C354" s="18" t="inlineStr">
        <is>
          <t xml:space="preserve">Устройство штроб для монтажа кабеля, труб / ПГП, газобетон, акотек</t>
        </is>
      </c>
      <c r="D354" s="7" t="inlineStr">
        <is>
          <t xml:space="preserve"/>
        </is>
      </c>
      <c r="E354" s="7" t="inlineStr">
        <is>
          <t xml:space="preserve"/>
        </is>
      </c>
      <c r="F354" s="7" t="inlineStr">
        <is>
          <t xml:space="preserve">ПОГ М</t>
        </is>
      </c>
      <c r="G354" s="7" t="inlineStr">
        <is>
          <t xml:space="preserve">1</t>
        </is>
      </c>
      <c r="H354" s="8" t="n">
        <v>100</v>
      </c>
      <c r="I354" s="19" t="n" hidden="false">
        <v/>
      </c>
      <c r="J354" s="20" t="n" hidden="false">
        <v>500</v>
      </c>
      <c r="K354" s="19" t="n" hidden="false">
        <f>I354+J354</f>
        <v>500</v>
      </c>
      <c r="L354" s="19" t="n" hidden="false">
        <v/>
      </c>
      <c r="M354" s="19" t="n" hidden="false">
        <f>ROUND(H354*J354,2)</f>
        <v>50000</v>
      </c>
      <c r="N354" s="19" t="n" hidden="false">
        <f>L354+M354</f>
        <v>50000</v>
      </c>
    </row>
    <row r="355" customFormat="false" hidden="false" outlineLevel="0" collapsed="false">
      <c r="A355" s="14" t="inlineStr">
        <is>
          <t xml:space="preserve">1.1.1.2.1.2</t>
        </is>
      </c>
      <c r="B355" s="14" t="inlineStr">
        <is>
          <t xml:space="preserve"/>
        </is>
      </c>
      <c r="C355" s="14" t="inlineStr">
        <is>
          <t xml:space="preserve">Пуско-наладочные работы</t>
        </is>
      </c>
      <c r="D355" s="6" t="inlineStr">
        <is>
          <t xml:space="preserve"/>
        </is>
      </c>
      <c r="E355" s="6" t="inlineStr">
        <is>
          <t xml:space="preserve"/>
        </is>
      </c>
      <c r="F355" s="6" t="inlineStr">
        <is>
          <t xml:space="preserve"/>
        </is>
      </c>
      <c r="G355" s="6" t="inlineStr">
        <is>
          <t xml:space="preserve"/>
        </is>
      </c>
      <c r="H355" s="15" t="n">
        <v/>
      </c>
      <c r="I355" s="16" t="n" hidden="false">
        <v/>
      </c>
      <c r="J355" s="16" t="n" hidden="false">
        <v/>
      </c>
      <c r="K355" s="16" t="n" hidden="false">
        <v/>
      </c>
      <c r="L355" s="16" t="n" hidden="false">
        <f>L356+L357</f>
        <v>0</v>
      </c>
      <c r="M355" s="16" t="n" hidden="false">
        <f>M356+M357</f>
        <v>3000000</v>
      </c>
      <c r="N355" s="16" t="n" hidden="false">
        <f>N356+N357</f>
        <v>3000000</v>
      </c>
    </row>
    <row r="356" customFormat="false" hidden="false" outlineLevel="0" collapsed="false">
      <c r="A356" s="18" t="inlineStr">
        <is>
          <t xml:space="preserve">1.1.1.2.1.2.1</t>
        </is>
      </c>
      <c r="B356" s="18" t="inlineStr">
        <is>
          <t xml:space="preserve"/>
        </is>
      </c>
      <c r="C356" s="18" t="inlineStr">
        <is>
          <t xml:space="preserve">Пуско-наладочные работы СКБ (СОШ, ДОУ) ЭОМ (от полного СМР, кроме раздела ВРУ)</t>
        </is>
      </c>
      <c r="D356" s="7" t="inlineStr">
        <is>
          <t xml:space="preserve"/>
        </is>
      </c>
      <c r="E356" s="7" t="inlineStr">
        <is>
          <t xml:space="preserve">Относится к школам, детским садам 5%.
База для расчета ПНР без раздела ВРУ.</t>
        </is>
      </c>
      <c r="F356" s="7" t="inlineStr">
        <is>
          <t xml:space="preserve">комплекс</t>
        </is>
      </c>
      <c r="G356" s="7" t="inlineStr">
        <is>
          <t xml:space="preserve">1</t>
        </is>
      </c>
      <c r="H356" s="8" t="n">
        <v>1</v>
      </c>
      <c r="I356" s="19" t="n" hidden="false">
        <v/>
      </c>
      <c r="J356" s="20" t="n" hidden="false">
        <v>1000000</v>
      </c>
      <c r="K356" s="19" t="n" hidden="false">
        <f>I356+J356</f>
        <v>1000000</v>
      </c>
      <c r="L356" s="19" t="n" hidden="false">
        <v/>
      </c>
      <c r="M356" s="19" t="n" hidden="false">
        <f>ROUND(H356*J356,2)</f>
        <v>1000000</v>
      </c>
      <c r="N356" s="19" t="n" hidden="false">
        <f>L356+M356</f>
        <v>1000000</v>
      </c>
    </row>
    <row r="357" customFormat="false" hidden="false" outlineLevel="0" collapsed="false">
      <c r="A357" s="18" t="inlineStr">
        <is>
          <t xml:space="preserve">1.1.1.2.1.2.2</t>
        </is>
      </c>
      <c r="B357" s="18" t="inlineStr">
        <is>
          <t xml:space="preserve"/>
        </is>
      </c>
      <c r="C357" s="18" t="inlineStr">
        <is>
          <t xml:space="preserve">Сдача систем в эксплуатирующую организацию СКБ (СОШ, ДОУ)</t>
        </is>
      </c>
      <c r="D357" s="7" t="inlineStr">
        <is>
          <t xml:space="preserve"/>
        </is>
      </c>
      <c r="E357"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357" s="7" t="inlineStr">
        <is>
          <t xml:space="preserve">комплекс</t>
        </is>
      </c>
      <c r="G357" s="7" t="inlineStr">
        <is>
          <t xml:space="preserve">1</t>
        </is>
      </c>
      <c r="H357" s="8" t="n">
        <v>1</v>
      </c>
      <c r="I357" s="19" t="n" hidden="false">
        <v/>
      </c>
      <c r="J357" s="20" t="n" hidden="false">
        <v>2000000</v>
      </c>
      <c r="K357" s="19" t="n" hidden="false">
        <f>I357+J357</f>
        <v>2000000</v>
      </c>
      <c r="L357" s="19" t="n" hidden="false">
        <v/>
      </c>
      <c r="M357" s="19" t="n" hidden="false">
        <f>ROUND(H357*J357,2)</f>
        <v>2000000</v>
      </c>
      <c r="N357" s="19" t="n" hidden="false">
        <f>L357+M357</f>
        <v>2000000</v>
      </c>
    </row>
    <row r="358" customFormat="false" hidden="false" outlineLevel="0" collapsed="false">
      <c r="A358" s="24" t="inlineStr">
        <is>
          <t xml:space="preserve"/>
        </is>
      </c>
      <c r="B358" s="24" t="inlineStr">
        <is>
          <t xml:space="preserve"/>
        </is>
      </c>
      <c r="C358" s="24" t="inlineStr">
        <is>
          <t xml:space="preserve">ВСЕГО затрат на выполнение полного комплекса работ</t>
        </is>
      </c>
      <c r="D358" s="25" t="inlineStr">
        <is>
          <t xml:space="preserve"/>
        </is>
      </c>
      <c r="E358" s="25" t="inlineStr">
        <is>
          <t xml:space="preserve"/>
        </is>
      </c>
      <c r="F358" s="25" t="inlineStr">
        <is>
          <t xml:space="preserve"/>
        </is>
      </c>
      <c r="G358" s="25" t="inlineStr">
        <is>
          <t xml:space="preserve"/>
        </is>
      </c>
      <c r="H358" s="26" t="n">
        <v/>
      </c>
      <c r="I358" s="27" t="n" hidden="false">
        <v/>
      </c>
      <c r="J358" s="27" t="n" hidden="false">
        <v/>
      </c>
      <c r="K358" s="27" t="n" hidden="false">
        <v/>
      </c>
      <c r="L358" s="27" t="n" hidden="false">
        <f>L180</f>
        <v>21813242.39</v>
      </c>
      <c r="M358" s="27" t="n" hidden="false">
        <f>M180</f>
        <v>22936410</v>
      </c>
      <c r="N358" s="27" t="n" hidden="false">
        <f>N180</f>
        <v>44749652.39</v>
      </c>
    </row>
    <row r="359" customFormat="false" hidden="false" customHeight="1" outlineLevel="0" collapsed="false" ht="26" height="26">
      <c r="A359" s="3" t="inlineStr">
        <is>
          <t xml:space="preserve">Блок 3</t>
        </is>
      </c>
    </row>
    <row r="360" customFormat="false" hidden="false" customHeight="1" outlineLevel="0" collapsed="false" ht="54" height="54">
      <c r="A360" s="37" t="inlineStr">
        <is>
          <t xml:space="preserve">по адресу: ул. Люблинская, корпус 34</t>
        </is>
      </c>
    </row>
    <row r="361" customFormat="false" hidden="false" customHeight="1" outlineLevel="0" collapsed="false" ht="24" height="24">
      <c r="A361" s="38"/>
      <c r="B361" s="39" t="inlineStr">
        <is>
          <t xml:space="preserve">-заполняемые ячейки!</t>
        </is>
      </c>
      <c r="C361" s="39"/>
    </row>
    <row r="362" customFormat="false" hidden="false" customHeight="1" outlineLevel="0" collapsed="false" ht="30" height="30">
      <c r="A362" s="6" t="inlineStr">
        <is>
          <t xml:space="preserve">№ п/п</t>
        </is>
      </c>
      <c r="B362" s="6" t="inlineStr">
        <is>
          <t xml:space="preserve">Код узла ИСР</t>
        </is>
      </c>
      <c r="C362" s="6" t="inlineStr">
        <is>
          <t xml:space="preserve">Наименование</t>
        </is>
      </c>
      <c r="D362" s="6" t="inlineStr">
        <is>
          <t xml:space="preserve">Комментарий для подрядчика</t>
        </is>
      </c>
      <c r="E362" s="6" t="inlineStr">
        <is>
          <t xml:space="preserve">Комментарий по ИСР</t>
        </is>
      </c>
      <c r="F362" s="6" t="inlineStr">
        <is>
          <t xml:space="preserve">Ед. изм.</t>
        </is>
      </c>
      <c r="G362" s="6" t="inlineStr">
        <is>
          <t xml:space="preserve">Коэф. расхода</t>
        </is>
      </c>
      <c r="H362" s="6" t="inlineStr">
        <is>
          <t xml:space="preserve">Кол-во</t>
        </is>
      </c>
      <c r="I362" s="6" t="inlineStr">
        <is>
          <t xml:space="preserve">Цена за единицу, руб. (в т.ч. НДС 20%)</t>
        </is>
      </c>
      <c r="J362" s="6"/>
      <c r="K362" s="6"/>
      <c r="L362" s="6" t="inlineStr">
        <is>
          <t xml:space="preserve">Общая стоимость, руб. (в т.ч. НДС 20%)</t>
        </is>
      </c>
      <c r="M362" s="6"/>
      <c r="N362" s="6"/>
    </row>
    <row r="363" customFormat="false" hidden="false" customHeight="1" outlineLevel="0" collapsed="false" ht="40" height="40">
      <c r="A363" s="6" t="inlineStr">
        <is>
          <t xml:space="preserve">Итого</t>
        </is>
      </c>
      <c r="B363" s="6" t="inlineStr">
        <is>
          <t xml:space="preserve">Итого</t>
        </is>
      </c>
      <c r="C363" s="6" t="inlineStr">
        <is>
          <t xml:space="preserve">Итого</t>
        </is>
      </c>
      <c r="D363" s="6" t="inlineStr">
        <is>
          <t xml:space="preserve">Итого</t>
        </is>
      </c>
      <c r="E363" s="6" t="inlineStr">
        <is>
          <t xml:space="preserve">Итого</t>
        </is>
      </c>
      <c r="F363" s="6" t="inlineStr">
        <is>
          <t xml:space="preserve">Итого</t>
        </is>
      </c>
      <c r="G363" s="6" t="inlineStr">
        <is>
          <t xml:space="preserve">Итого</t>
        </is>
      </c>
      <c r="H363" s="6"/>
      <c r="I363" s="7" t="inlineStr">
        <is>
          <t xml:space="preserve">Материалы</t>
        </is>
      </c>
      <c r="J363" s="7" t="inlineStr">
        <is>
          <t xml:space="preserve">СМР</t>
        </is>
      </c>
      <c r="K363" s="7" t="inlineStr">
        <is>
          <t xml:space="preserve">Итого</t>
        </is>
      </c>
      <c r="L363" s="7" t="inlineStr">
        <is>
          <t xml:space="preserve">Материалы</t>
        </is>
      </c>
      <c r="M363" s="7" t="inlineStr">
        <is>
          <t xml:space="preserve">СМР</t>
        </is>
      </c>
      <c r="N363" s="7" t="inlineStr">
        <is>
          <t xml:space="preserve">Итого</t>
        </is>
      </c>
    </row>
    <row r="364" customFormat="false" hidden="false" outlineLevel="0" collapsed="false">
      <c r="A364" s="8" t="n">
        <v>1</v>
      </c>
      <c r="B364" s="8" t="n">
        <v>2</v>
      </c>
      <c r="C364" s="8" t="n">
        <v>3</v>
      </c>
      <c r="D364" s="8" t="n">
        <v>4</v>
      </c>
      <c r="E364" s="8" t="n">
        <v>5</v>
      </c>
      <c r="F364" s="8" t="n">
        <v>6</v>
      </c>
      <c r="G364" s="8" t="n">
        <v>7</v>
      </c>
      <c r="H364" s="8" t="n">
        <v>8</v>
      </c>
      <c r="I364" s="8" t="n">
        <v>9</v>
      </c>
      <c r="J364" s="8" t="n">
        <v>10</v>
      </c>
      <c r="K364" s="8" t="n">
        <v>11</v>
      </c>
      <c r="L364" s="8" t="n">
        <v>12</v>
      </c>
      <c r="M364" s="8" t="n">
        <v>13</v>
      </c>
      <c r="N364" s="8" t="n">
        <v>14</v>
      </c>
    </row>
    <row r="365" customFormat="false" hidden="false" outlineLevel="0" collapsed="false">
      <c r="A365" s="9" t="inlineStr">
        <is>
          <t xml:space="preserve">1</t>
        </is>
      </c>
      <c r="B365" s="9" t="inlineStr">
        <is>
          <t xml:space="preserve"/>
        </is>
      </c>
      <c r="C365" s="9" t="inlineStr">
        <is>
          <t xml:space="preserve">Объект ИДП без распределения на секции</t>
        </is>
      </c>
      <c r="D365" s="10" t="inlineStr">
        <is>
          <t xml:space="preserve"/>
        </is>
      </c>
      <c r="E365" s="10" t="inlineStr">
        <is>
          <t xml:space="preserve"/>
        </is>
      </c>
      <c r="F365" s="10" t="inlineStr">
        <is>
          <t xml:space="preserve"/>
        </is>
      </c>
      <c r="G365" s="10" t="inlineStr">
        <is>
          <t xml:space="preserve"/>
        </is>
      </c>
      <c r="H365" s="11" t="n">
        <v/>
      </c>
      <c r="I365" s="12" t="n" hidden="false">
        <v/>
      </c>
      <c r="J365" s="12" t="n" hidden="false">
        <v/>
      </c>
      <c r="K365" s="12" t="n" hidden="false">
        <v/>
      </c>
      <c r="L365" s="12" t="n" hidden="false">
        <f>L366</f>
        <v>14456754.11</v>
      </c>
      <c r="M365" s="12" t="n" hidden="false">
        <f>M366</f>
        <v>17593052.5</v>
      </c>
      <c r="N365" s="12" t="n" hidden="false">
        <f>N366</f>
        <v>32049806.61</v>
      </c>
    </row>
    <row r="366" customFormat="false" hidden="false" outlineLevel="0" collapsed="false">
      <c r="A366" s="14" t="inlineStr">
        <is>
          <t xml:space="preserve">1.1</t>
        </is>
      </c>
      <c r="B366" s="14" t="inlineStr">
        <is>
          <t xml:space="preserve">6</t>
        </is>
      </c>
      <c r="C366" s="14" t="inlineStr">
        <is>
          <t xml:space="preserve">Затраты на строительство</t>
        </is>
      </c>
      <c r="D366" s="6" t="inlineStr">
        <is>
          <t xml:space="preserve"/>
        </is>
      </c>
      <c r="E366" s="6" t="inlineStr">
        <is>
          <t xml:space="preserve"/>
        </is>
      </c>
      <c r="F366" s="6" t="inlineStr">
        <is>
          <t xml:space="preserve"/>
        </is>
      </c>
      <c r="G366" s="6" t="inlineStr">
        <is>
          <t xml:space="preserve"/>
        </is>
      </c>
      <c r="H366" s="15" t="n">
        <v/>
      </c>
      <c r="I366" s="16" t="n" hidden="false">
        <v/>
      </c>
      <c r="J366" s="16" t="n" hidden="false">
        <v/>
      </c>
      <c r="K366" s="16" t="n" hidden="false">
        <v/>
      </c>
      <c r="L366" s="16" t="n" hidden="false">
        <f>L367</f>
        <v>14456754.11</v>
      </c>
      <c r="M366" s="16" t="n" hidden="false">
        <f>M367</f>
        <v>17593052.5</v>
      </c>
      <c r="N366" s="16" t="n" hidden="false">
        <f>N367</f>
        <v>32049806.61</v>
      </c>
    </row>
    <row r="367" customFormat="false" hidden="false" outlineLevel="0" collapsed="false">
      <c r="A367" s="14" t="inlineStr">
        <is>
          <t xml:space="preserve">1.1.1</t>
        </is>
      </c>
      <c r="B367" s="14" t="inlineStr">
        <is>
          <t xml:space="preserve"/>
        </is>
      </c>
      <c r="C367" s="14" t="inlineStr">
        <is>
          <t xml:space="preserve">СМР корпуса без отделки</t>
        </is>
      </c>
      <c r="D367" s="6" t="inlineStr">
        <is>
          <t xml:space="preserve"/>
        </is>
      </c>
      <c r="E367" s="6" t="inlineStr">
        <is>
          <t xml:space="preserve"/>
        </is>
      </c>
      <c r="F367" s="6" t="inlineStr">
        <is>
          <t xml:space="preserve"/>
        </is>
      </c>
      <c r="G367" s="6" t="inlineStr">
        <is>
          <t xml:space="preserve"/>
        </is>
      </c>
      <c r="H367" s="15" t="n">
        <v/>
      </c>
      <c r="I367" s="16" t="n" hidden="false">
        <v/>
      </c>
      <c r="J367" s="16" t="n" hidden="false">
        <v/>
      </c>
      <c r="K367" s="16" t="n" hidden="false">
        <v/>
      </c>
      <c r="L367" s="16" t="n" hidden="false">
        <f>L368+L373</f>
        <v>14456754.11</v>
      </c>
      <c r="M367" s="16" t="n" hidden="false">
        <f>M368+M373</f>
        <v>17593052.5</v>
      </c>
      <c r="N367" s="16" t="n" hidden="false">
        <f>N368+N373</f>
        <v>32049806.61</v>
      </c>
    </row>
    <row r="368" customFormat="false" hidden="false" outlineLevel="0" collapsed="false">
      <c r="A368" s="14" t="inlineStr">
        <is>
          <t xml:space="preserve">1.1.1.1</t>
        </is>
      </c>
      <c r="B368" s="14" t="inlineStr">
        <is>
          <t xml:space="preserve"/>
        </is>
      </c>
      <c r="C368" s="14" t="inlineStr">
        <is>
          <t xml:space="preserve">СМР надземной части корпуса (без отделки)</t>
        </is>
      </c>
      <c r="D368" s="6" t="inlineStr">
        <is>
          <t xml:space="preserve"/>
        </is>
      </c>
      <c r="E368" s="6" t="inlineStr">
        <is>
          <t xml:space="preserve"/>
        </is>
      </c>
      <c r="F368" s="6" t="inlineStr">
        <is>
          <t xml:space="preserve"/>
        </is>
      </c>
      <c r="G368" s="6" t="inlineStr">
        <is>
          <t xml:space="preserve"/>
        </is>
      </c>
      <c r="H368" s="15" t="n">
        <v/>
      </c>
      <c r="I368" s="16" t="n" hidden="false">
        <v/>
      </c>
      <c r="J368" s="16" t="n" hidden="false">
        <v/>
      </c>
      <c r="K368" s="16" t="n" hidden="false">
        <v/>
      </c>
      <c r="L368" s="16" t="n" hidden="false">
        <f>L369</f>
        <v>119000</v>
      </c>
      <c r="M368" s="16" t="n" hidden="false">
        <f>M369</f>
        <v>14000</v>
      </c>
      <c r="N368" s="16" t="n" hidden="false">
        <f>N369</f>
        <v>133000</v>
      </c>
    </row>
    <row r="369" customFormat="false" hidden="false" outlineLevel="0" collapsed="false">
      <c r="A369" s="14" t="inlineStr">
        <is>
          <t xml:space="preserve">1.1.1.1.1</t>
        </is>
      </c>
      <c r="B369" s="14" t="inlineStr">
        <is>
          <t xml:space="preserve"/>
        </is>
      </c>
      <c r="C369" s="14" t="inlineStr">
        <is>
          <t xml:space="preserve">Кровля</t>
        </is>
      </c>
      <c r="D369" s="6" t="inlineStr">
        <is>
          <t xml:space="preserve"/>
        </is>
      </c>
      <c r="E369" s="6" t="inlineStr">
        <is>
          <t xml:space="preserve"/>
        </is>
      </c>
      <c r="F369" s="6" t="inlineStr">
        <is>
          <t xml:space="preserve"/>
        </is>
      </c>
      <c r="G369" s="6" t="inlineStr">
        <is>
          <t xml:space="preserve"/>
        </is>
      </c>
      <c r="H369" s="15" t="n">
        <v/>
      </c>
      <c r="I369" s="16" t="n" hidden="false">
        <v/>
      </c>
      <c r="J369" s="16" t="n" hidden="false">
        <v/>
      </c>
      <c r="K369" s="16" t="n" hidden="false">
        <v/>
      </c>
      <c r="L369" s="16" t="n" hidden="false">
        <f>L370</f>
        <v>119000</v>
      </c>
      <c r="M369" s="16" t="n" hidden="false">
        <f>M370</f>
        <v>14000</v>
      </c>
      <c r="N369" s="16" t="n" hidden="false">
        <f>N370</f>
        <v>133000</v>
      </c>
    </row>
    <row r="370" customFormat="false" hidden="false" outlineLevel="0" collapsed="false">
      <c r="A370" s="14" t="inlineStr">
        <is>
          <t xml:space="preserve">1.1.1.1.1.1</t>
        </is>
      </c>
      <c r="B370" s="14" t="inlineStr">
        <is>
          <t xml:space="preserve"/>
        </is>
      </c>
      <c r="C370" s="14" t="inlineStr">
        <is>
          <t xml:space="preserve">Прочие работы</t>
        </is>
      </c>
      <c r="D370" s="6" t="inlineStr">
        <is>
          <t xml:space="preserve"/>
        </is>
      </c>
      <c r="E370" s="6" t="inlineStr">
        <is>
          <t xml:space="preserve"/>
        </is>
      </c>
      <c r="F370" s="6" t="inlineStr">
        <is>
          <t xml:space="preserve"/>
        </is>
      </c>
      <c r="G370" s="6" t="inlineStr">
        <is>
          <t xml:space="preserve"/>
        </is>
      </c>
      <c r="H370" s="15" t="n">
        <v/>
      </c>
      <c r="I370" s="16" t="n" hidden="false">
        <v/>
      </c>
      <c r="J370" s="16" t="n" hidden="false">
        <v/>
      </c>
      <c r="K370" s="16" t="n" hidden="false">
        <v/>
      </c>
      <c r="L370" s="16" t="n" hidden="false">
        <f>L371</f>
        <v>119000</v>
      </c>
      <c r="M370" s="16" t="n" hidden="false">
        <f>M371</f>
        <v>14000</v>
      </c>
      <c r="N370" s="16" t="n" hidden="false">
        <f>N371</f>
        <v>133000</v>
      </c>
    </row>
    <row r="371" customFormat="false" hidden="false" outlineLevel="0" collapsed="false">
      <c r="A371" s="18" t="inlineStr">
        <is>
          <t xml:space="preserve">1.1.1.1.1.1.1</t>
        </is>
      </c>
      <c r="B371" s="18" t="inlineStr">
        <is>
          <t xml:space="preserve"/>
        </is>
      </c>
      <c r="C371" s="18" t="inlineStr">
        <is>
          <t xml:space="preserve">Установка гильз для протяжки кабеля</t>
        </is>
      </c>
      <c r="D371" s="7" t="inlineStr">
        <is>
          <t xml:space="preserve"/>
        </is>
      </c>
      <c r="E371" s="7" t="inlineStr">
        <is>
          <t xml:space="preserve"/>
        </is>
      </c>
      <c r="F371" s="7" t="inlineStr">
        <is>
          <t xml:space="preserve">ШТ</t>
        </is>
      </c>
      <c r="G371" s="7" t="inlineStr">
        <is>
          <t xml:space="preserve">1</t>
        </is>
      </c>
      <c r="H371" s="8" t="n">
        <v>14</v>
      </c>
      <c r="I371" s="19" t="n" hidden="false">
        <f>ROUND((L372)/H371,2)</f>
        <v>8500</v>
      </c>
      <c r="J371" s="20" t="n" hidden="false">
        <v>1000</v>
      </c>
      <c r="K371" s="19" t="n" hidden="false">
        <f>I371+J371</f>
        <v>9500</v>
      </c>
      <c r="L371" s="19" t="n" hidden="false">
        <f>ROUND(H371*I371,2)</f>
        <v>119000</v>
      </c>
      <c r="M371" s="19" t="n" hidden="false">
        <f>ROUND(H371*J371,2)</f>
        <v>14000</v>
      </c>
      <c r="N371" s="19" t="n" hidden="false">
        <f>L371+M371</f>
        <v>133000</v>
      </c>
    </row>
    <row r="372" customFormat="false" hidden="false" outlineLevel="0" collapsed="false">
      <c r="A372" s="18" t="inlineStr">
        <is>
          <t xml:space="preserve">1.1.1.1.1.1.1.1</t>
        </is>
      </c>
      <c r="B372" s="18" t="inlineStr">
        <is>
          <t xml:space="preserve"/>
        </is>
      </c>
      <c r="C372" s="22" t="inlineStr">
        <is>
          <t xml:space="preserve">Проходка металлическая / ПГ1 50-1500</t>
        </is>
      </c>
      <c r="D372" s="7" t="inlineStr">
        <is>
          <t xml:space="preserve">Выход кабельных линий на кровлю</t>
        </is>
      </c>
      <c r="E372" s="7" t="inlineStr">
        <is>
          <t xml:space="preserve"/>
        </is>
      </c>
      <c r="F372" s="7" t="inlineStr">
        <is>
          <t xml:space="preserve">ШТ</t>
        </is>
      </c>
      <c r="G372" s="7" t="inlineStr">
        <is>
          <t xml:space="preserve">1</t>
        </is>
      </c>
      <c r="H372" s="8" t="n">
        <v>14</v>
      </c>
      <c r="I372" s="20" t="n" hidden="false">
        <v>8500</v>
      </c>
      <c r="J372" s="19" t="n" hidden="false">
        <v/>
      </c>
      <c r="K372" s="19" t="n" hidden="false">
        <f>I372+J372</f>
        <v>8500</v>
      </c>
      <c r="L372" s="19" t="n" hidden="false">
        <f>ROUND(H372*I372,2)</f>
        <v>119000</v>
      </c>
      <c r="M372" s="19" t="n" hidden="false">
        <v/>
      </c>
      <c r="N372" s="19" t="n" hidden="false">
        <f>L372+M372</f>
        <v>119000</v>
      </c>
    </row>
    <row r="373" customFormat="false" hidden="false" outlineLevel="0" collapsed="false">
      <c r="A373" s="14" t="inlineStr">
        <is>
          <t xml:space="preserve">1.1.1.2</t>
        </is>
      </c>
      <c r="B373" s="14" t="inlineStr">
        <is>
          <t xml:space="preserve"/>
        </is>
      </c>
      <c r="C373" s="14" t="inlineStr">
        <is>
          <t xml:space="preserve">Инженерные системы</t>
        </is>
      </c>
      <c r="D373" s="6" t="inlineStr">
        <is>
          <t xml:space="preserve"/>
        </is>
      </c>
      <c r="E373" s="6" t="inlineStr">
        <is>
          <t xml:space="preserve"/>
        </is>
      </c>
      <c r="F373" s="6" t="inlineStr">
        <is>
          <t xml:space="preserve"/>
        </is>
      </c>
      <c r="G373" s="6" t="inlineStr">
        <is>
          <t xml:space="preserve"/>
        </is>
      </c>
      <c r="H373" s="15" t="n">
        <v/>
      </c>
      <c r="I373" s="16" t="n" hidden="false">
        <v/>
      </c>
      <c r="J373" s="16" t="n" hidden="false">
        <v/>
      </c>
      <c r="K373" s="16" t="n" hidden="false">
        <v/>
      </c>
      <c r="L373" s="16" t="n" hidden="false">
        <f>L374</f>
        <v>14337754.11</v>
      </c>
      <c r="M373" s="16" t="n" hidden="false">
        <f>M374</f>
        <v>17579052.5</v>
      </c>
      <c r="N373" s="16" t="n" hidden="false">
        <f>N374</f>
        <v>31916806.61</v>
      </c>
    </row>
    <row r="374" customFormat="false" hidden="false" outlineLevel="0" collapsed="false">
      <c r="A374" s="14" t="inlineStr">
        <is>
          <t xml:space="preserve">1.1.1.2.1</t>
        </is>
      </c>
      <c r="B374" s="14" t="inlineStr">
        <is>
          <t xml:space="preserve"/>
        </is>
      </c>
      <c r="C374" s="14" t="inlineStr">
        <is>
          <t xml:space="preserve">Электроснабжение</t>
        </is>
      </c>
      <c r="D374" s="6" t="inlineStr">
        <is>
          <t xml:space="preserve"/>
        </is>
      </c>
      <c r="E374" s="6" t="inlineStr">
        <is>
          <t xml:space="preserve"/>
        </is>
      </c>
      <c r="F374" s="6" t="inlineStr">
        <is>
          <t xml:space="preserve"/>
        </is>
      </c>
      <c r="G374" s="6" t="inlineStr">
        <is>
          <t xml:space="preserve"/>
        </is>
      </c>
      <c r="H374" s="15" t="n">
        <v/>
      </c>
      <c r="I374" s="16" t="n" hidden="false">
        <v/>
      </c>
      <c r="J374" s="16" t="n" hidden="false">
        <v/>
      </c>
      <c r="K374" s="16" t="n" hidden="false">
        <v/>
      </c>
      <c r="L374" s="16" t="n" hidden="false">
        <f>L375+L510</f>
        <v>14337754.11</v>
      </c>
      <c r="M374" s="16" t="n" hidden="false">
        <f>M375+M510</f>
        <v>17579052.5</v>
      </c>
      <c r="N374" s="16" t="n" hidden="false">
        <f>N375+N510</f>
        <v>31916806.61</v>
      </c>
    </row>
    <row r="375" customFormat="false" hidden="false" outlineLevel="0" collapsed="false">
      <c r="A375" s="14" t="inlineStr">
        <is>
          <t xml:space="preserve">1.1.1.2.1.1</t>
        </is>
      </c>
      <c r="B375" s="14" t="inlineStr">
        <is>
          <t xml:space="preserve"/>
        </is>
      </c>
      <c r="C375" s="14" t="inlineStr">
        <is>
          <t xml:space="preserve">Электромонтажные работы в нежилой части</t>
        </is>
      </c>
      <c r="D375" s="6" t="inlineStr">
        <is>
          <t xml:space="preserve"/>
        </is>
      </c>
      <c r="E375" s="6" t="inlineStr">
        <is>
          <t xml:space="preserve"/>
        </is>
      </c>
      <c r="F375" s="6" t="inlineStr">
        <is>
          <t xml:space="preserve"/>
        </is>
      </c>
      <c r="G375" s="6" t="inlineStr">
        <is>
          <t xml:space="preserve"/>
        </is>
      </c>
      <c r="H375" s="15" t="n">
        <v/>
      </c>
      <c r="I375" s="16" t="n" hidden="false">
        <v/>
      </c>
      <c r="J375" s="16" t="n" hidden="false">
        <v/>
      </c>
      <c r="K375" s="16" t="n" hidden="false">
        <v/>
      </c>
      <c r="L375" s="16" t="n" hidden="false">
        <f>L376+L393+L421+L475+L493+L506</f>
        <v>14337754.11</v>
      </c>
      <c r="M375" s="16" t="n" hidden="false">
        <f>M376+M393+M421+M475+M493+M506</f>
        <v>15285350</v>
      </c>
      <c r="N375" s="16" t="n" hidden="false">
        <f>N376+N393+N421+N475+N493+N506</f>
        <v>29623104.11</v>
      </c>
    </row>
    <row r="376" customFormat="false" hidden="false" outlineLevel="0" collapsed="false">
      <c r="A376" s="14" t="inlineStr">
        <is>
          <t xml:space="preserve">1.1.1.2.1.1.1</t>
        </is>
      </c>
      <c r="B376" s="14" t="inlineStr">
        <is>
          <t xml:space="preserve"/>
        </is>
      </c>
      <c r="C376" s="14" t="inlineStr">
        <is>
          <t xml:space="preserve">Монтаж ВРУ</t>
        </is>
      </c>
      <c r="D376" s="6" t="inlineStr">
        <is>
          <t xml:space="preserve"/>
        </is>
      </c>
      <c r="E376" s="6" t="inlineStr">
        <is>
          <t xml:space="preserve"/>
        </is>
      </c>
      <c r="F376" s="6" t="inlineStr">
        <is>
          <t xml:space="preserve"/>
        </is>
      </c>
      <c r="G376" s="6" t="inlineStr">
        <is>
          <t xml:space="preserve"/>
        </is>
      </c>
      <c r="H376" s="15" t="n">
        <v/>
      </c>
      <c r="I376" s="16" t="n" hidden="false">
        <v/>
      </c>
      <c r="J376" s="16" t="n" hidden="false">
        <v/>
      </c>
      <c r="K376" s="16" t="n" hidden="false">
        <v/>
      </c>
      <c r="L376" s="16" t="n" hidden="false">
        <f>L377+L380+L382+L392</f>
        <v>70061.96</v>
      </c>
      <c r="M376" s="16" t="n" hidden="false">
        <f>M377+M380+M382+M392</f>
        <v>1127500</v>
      </c>
      <c r="N376" s="16" t="n" hidden="false">
        <f>N377+N380+N382+N392</f>
        <v>1197561.96</v>
      </c>
    </row>
    <row r="377" customFormat="false" hidden="false" outlineLevel="0" collapsed="false">
      <c r="A377" s="18" t="inlineStr">
        <is>
          <t xml:space="preserve">1.1.1.2.1.1.1.1</t>
        </is>
      </c>
      <c r="B377" s="18" t="inlineStr">
        <is>
          <t xml:space="preserve"/>
        </is>
      </c>
      <c r="C377" s="18" t="inlineStr">
        <is>
          <t xml:space="preserve">Установка и коммутация щитов ВРУ / 7 панелей</t>
        </is>
      </c>
      <c r="D377" s="7" t="inlineStr">
        <is>
          <t xml:space="preserve"/>
        </is>
      </c>
      <c r="E377" s="7" t="inlineStr">
        <is>
          <t xml:space="preserve">Выгружается из БО по объектам BIM-КЦ</t>
        </is>
      </c>
      <c r="F377" s="7" t="inlineStr">
        <is>
          <t xml:space="preserve">ШТ</t>
        </is>
      </c>
      <c r="G377" s="7" t="inlineStr">
        <is>
          <t xml:space="preserve">1</t>
        </is>
      </c>
      <c r="H377" s="8" t="n">
        <v>1</v>
      </c>
      <c r="I377" s="19" t="n" hidden="false">
        <f>ROUND((L378+L379)/H377,2)</f>
        <v>20001</v>
      </c>
      <c r="J377" s="20" t="n" hidden="false">
        <v>600000</v>
      </c>
      <c r="K377" s="19" t="n" hidden="false">
        <f>I377+J377</f>
        <v>620001</v>
      </c>
      <c r="L377" s="19" t="n" hidden="false">
        <f>ROUND(H377*I377,2)</f>
        <v>20001</v>
      </c>
      <c r="M377" s="19" t="n" hidden="false">
        <f>ROUND(H377*J377,2)</f>
        <v>600000</v>
      </c>
      <c r="N377" s="19" t="n" hidden="false">
        <f>L377+M377</f>
        <v>620001</v>
      </c>
    </row>
    <row r="378" customFormat="false" hidden="false" outlineLevel="0" collapsed="false">
      <c r="A378" s="18" t="inlineStr">
        <is>
          <t xml:space="preserve">1.1.1.2.1.1.1.1.1</t>
        </is>
      </c>
      <c r="B378" s="18" t="inlineStr">
        <is>
          <t xml:space="preserve"/>
        </is>
      </c>
      <c r="C378" s="22" t="inlineStr">
        <is>
          <t xml:space="preserve">Комплект наконечников и бирок для монтажа ВРУ_ / 7 панелей</t>
        </is>
      </c>
      <c r="D378" s="7" t="inlineStr">
        <is>
          <t xml:space="preserve"/>
        </is>
      </c>
      <c r="E378" s="7" t="inlineStr">
        <is>
          <t xml:space="preserve"/>
        </is>
      </c>
      <c r="F378" s="7" t="inlineStr">
        <is>
          <t xml:space="preserve">КОМПЛ</t>
        </is>
      </c>
      <c r="G378" s="7" t="inlineStr">
        <is>
          <t xml:space="preserve">1</t>
        </is>
      </c>
      <c r="H378" s="8" t="n">
        <v>1</v>
      </c>
      <c r="I378" s="20" t="n" hidden="false">
        <v>20000</v>
      </c>
      <c r="J378" s="19" t="n" hidden="false">
        <v/>
      </c>
      <c r="K378" s="19" t="n" hidden="false">
        <f>I378+J378</f>
        <v>20000</v>
      </c>
      <c r="L378" s="19" t="n" hidden="false">
        <f>ROUND(H378*I378,2)</f>
        <v>20000</v>
      </c>
      <c r="M378" s="19" t="n" hidden="false">
        <v/>
      </c>
      <c r="N378" s="19" t="n" hidden="false">
        <f>L378+M378</f>
        <v>20000</v>
      </c>
    </row>
    <row r="379" customFormat="false" hidden="false" outlineLevel="0" collapsed="false">
      <c r="A379" s="18" t="inlineStr">
        <is>
          <t xml:space="preserve">1.1.1.2.1.1.1.1.2</t>
        </is>
      </c>
      <c r="B379" s="18" t="inlineStr">
        <is>
          <t xml:space="preserve"/>
        </is>
      </c>
      <c r="C379" s="22" t="inlineStr">
        <is>
          <t xml:space="preserve">ВРУ (в соответствии со схемой) / МЭЛ_ / 7-панельный (к-т)</t>
        </is>
      </c>
      <c r="D379" s="7" t="inlineStr">
        <is>
          <t xml:space="preserve"/>
        </is>
      </c>
      <c r="E379" s="7" t="inlineStr">
        <is>
          <t xml:space="preserve"/>
        </is>
      </c>
      <c r="F379" s="7" t="inlineStr">
        <is>
          <t xml:space="preserve">ШТ</t>
        </is>
      </c>
      <c r="G379" s="7" t="inlineStr">
        <is>
          <t xml:space="preserve">1</t>
        </is>
      </c>
      <c r="H379" s="8" t="n">
        <v>1</v>
      </c>
      <c r="I379" s="23" t="n" hidden="false">
        <v>1</v>
      </c>
      <c r="J379" s="19" t="n" hidden="false">
        <v/>
      </c>
      <c r="K379" s="19" t="n" hidden="false">
        <f>I379+J379</f>
        <v>1</v>
      </c>
      <c r="L379" s="19" t="n" hidden="false">
        <f>ROUND(H379*I379,2)</f>
        <v>1</v>
      </c>
      <c r="M379" s="19" t="n" hidden="false">
        <v/>
      </c>
      <c r="N379" s="19" t="n" hidden="false">
        <f>L379+M379</f>
        <v>1</v>
      </c>
    </row>
    <row r="380" customFormat="false" hidden="false" outlineLevel="0" collapsed="false">
      <c r="A380" s="18" t="inlineStr">
        <is>
          <t xml:space="preserve">1.1.1.2.1.1.1.2</t>
        </is>
      </c>
      <c r="B380" s="18" t="inlineStr">
        <is>
          <t xml:space="preserve"/>
        </is>
      </c>
      <c r="C380" s="18" t="inlineStr">
        <is>
          <t xml:space="preserve">Комплектация щитов ВРУ</t>
        </is>
      </c>
      <c r="D380" s="7" t="inlineStr">
        <is>
          <t xml:space="preserve"/>
        </is>
      </c>
      <c r="E380" s="7" t="inlineStr">
        <is>
          <t xml:space="preserve"/>
        </is>
      </c>
      <c r="F380" s="7" t="inlineStr">
        <is>
          <t xml:space="preserve">ШТ</t>
        </is>
      </c>
      <c r="G380" s="7" t="inlineStr">
        <is>
          <t xml:space="preserve">1</t>
        </is>
      </c>
      <c r="H380" s="8" t="n">
        <v>7</v>
      </c>
      <c r="I380" s="19" t="n" hidden="false">
        <f>ROUND((L381)/H380,2)</f>
        <v>5000</v>
      </c>
      <c r="J380" s="20" t="n" hidden="false">
        <v>500</v>
      </c>
      <c r="K380" s="19" t="n" hidden="false">
        <f>I380+J380</f>
        <v>5500</v>
      </c>
      <c r="L380" s="19" t="n" hidden="false">
        <f>ROUND(H380*I380,2)</f>
        <v>35000</v>
      </c>
      <c r="M380" s="19" t="n" hidden="false">
        <f>ROUND(H380*J380,2)</f>
        <v>3500</v>
      </c>
      <c r="N380" s="19" t="n" hidden="false">
        <f>L380+M380</f>
        <v>38500</v>
      </c>
    </row>
    <row r="381" customFormat="false" hidden="false" outlineLevel="0" collapsed="false">
      <c r="A381" s="18" t="inlineStr">
        <is>
          <t xml:space="preserve">1.1.1.2.1.1.1.2.1</t>
        </is>
      </c>
      <c r="B381" s="18" t="inlineStr">
        <is>
          <t xml:space="preserve"/>
        </is>
      </c>
      <c r="C381" s="22" t="inlineStr">
        <is>
          <t xml:space="preserve">Автоматическая установка пожаротушения_ / ОСП-2</t>
        </is>
      </c>
      <c r="D381" s="7" t="inlineStr">
        <is>
          <t xml:space="preserve"/>
        </is>
      </c>
      <c r="E381" s="7" t="inlineStr">
        <is>
          <t xml:space="preserve"/>
        </is>
      </c>
      <c r="F381" s="7" t="inlineStr">
        <is>
          <t xml:space="preserve">ШТ</t>
        </is>
      </c>
      <c r="G381" s="7" t="inlineStr">
        <is>
          <t xml:space="preserve">1</t>
        </is>
      </c>
      <c r="H381" s="8" t="n">
        <v>7</v>
      </c>
      <c r="I381" s="20" t="n" hidden="false">
        <v>5000</v>
      </c>
      <c r="J381" s="19" t="n" hidden="false">
        <v/>
      </c>
      <c r="K381" s="19" t="n" hidden="false">
        <f>I381+J381</f>
        <v>5000</v>
      </c>
      <c r="L381" s="19" t="n" hidden="false">
        <f>ROUND(H381*I381,2)</f>
        <v>35000</v>
      </c>
      <c r="M381" s="19" t="n" hidden="false">
        <v/>
      </c>
      <c r="N381" s="19" t="n" hidden="false">
        <f>L381+M381</f>
        <v>35000</v>
      </c>
    </row>
    <row r="382" customFormat="false" hidden="false" outlineLevel="0" collapsed="false">
      <c r="A382" s="18" t="inlineStr">
        <is>
          <t xml:space="preserve">1.1.1.2.1.1.1.3</t>
        </is>
      </c>
      <c r="B382" s="18" t="inlineStr">
        <is>
          <t xml:space="preserve"/>
        </is>
      </c>
      <c r="C382" s="18" t="inlineStr">
        <is>
          <t xml:space="preserve">Средства защиты</t>
        </is>
      </c>
      <c r="D382" s="7" t="inlineStr">
        <is>
          <t xml:space="preserve"/>
        </is>
      </c>
      <c r="E382" s="7" t="inlineStr">
        <is>
          <t xml:space="preserve"/>
        </is>
      </c>
      <c r="F382" s="7" t="inlineStr">
        <is>
          <t xml:space="preserve">ШТ</t>
        </is>
      </c>
      <c r="G382" s="7" t="inlineStr">
        <is>
          <t xml:space="preserve">1</t>
        </is>
      </c>
      <c r="H382" s="8" t="n">
        <v>16</v>
      </c>
      <c r="I382" s="19" t="n" hidden="false">
        <f>ROUND((L383+L384+L385+L386+L387+L388+L389+L390+L391)/H382,2)</f>
        <v>941.31</v>
      </c>
      <c r="J382" s="20" t="n" hidden="false">
        <v>1500</v>
      </c>
      <c r="K382" s="19" t="n" hidden="false">
        <f>I382+J382</f>
        <v>2441.31</v>
      </c>
      <c r="L382" s="19" t="n" hidden="false">
        <f>ROUND(H382*I382,2)</f>
        <v>15060.96</v>
      </c>
      <c r="M382" s="19" t="n" hidden="false">
        <f>ROUND(H382*J382,2)</f>
        <v>24000</v>
      </c>
      <c r="N382" s="19" t="n" hidden="false">
        <f>L382+M382</f>
        <v>39060.96</v>
      </c>
    </row>
    <row r="383" customFormat="false" hidden="false" outlineLevel="0" collapsed="false">
      <c r="A383" s="18" t="inlineStr">
        <is>
          <t xml:space="preserve">1.1.1.2.1.1.1.3.1</t>
        </is>
      </c>
      <c r="B383" s="18" t="inlineStr">
        <is>
          <t xml:space="preserve"/>
        </is>
      </c>
      <c r="C383" s="22" t="inlineStr">
        <is>
          <t xml:space="preserve">Заземления переносные_</t>
        </is>
      </c>
      <c r="D383" s="7" t="inlineStr">
        <is>
          <t xml:space="preserve"/>
        </is>
      </c>
      <c r="E383" s="7" t="inlineStr">
        <is>
          <t xml:space="preserve"/>
        </is>
      </c>
      <c r="F383" s="7" t="inlineStr">
        <is>
          <t xml:space="preserve">КОМПЛ</t>
        </is>
      </c>
      <c r="G383" s="7" t="inlineStr">
        <is>
          <t xml:space="preserve">1</t>
        </is>
      </c>
      <c r="H383" s="8" t="n">
        <v>2</v>
      </c>
      <c r="I383" s="20" t="n" hidden="false">
        <v>1000</v>
      </c>
      <c r="J383" s="19" t="n" hidden="false">
        <v/>
      </c>
      <c r="K383" s="19" t="n" hidden="false">
        <f>I383+J383</f>
        <v>1000</v>
      </c>
      <c r="L383" s="19" t="n" hidden="false">
        <f>ROUND(H383*I383,2)</f>
        <v>2000</v>
      </c>
      <c r="M383" s="19" t="n" hidden="false">
        <v/>
      </c>
      <c r="N383" s="19" t="n" hidden="false">
        <f>L383+M383</f>
        <v>2000</v>
      </c>
    </row>
    <row r="384" customFormat="false" hidden="false" outlineLevel="0" collapsed="false">
      <c r="A384" s="18" t="inlineStr">
        <is>
          <t xml:space="preserve">1.1.1.2.1.1.1.3.2</t>
        </is>
      </c>
      <c r="B384" s="18" t="inlineStr">
        <is>
          <t xml:space="preserve"/>
        </is>
      </c>
      <c r="C384" s="22" t="inlineStr">
        <is>
          <t xml:space="preserve">Аптечка_</t>
        </is>
      </c>
      <c r="D384" s="7" t="inlineStr">
        <is>
          <t xml:space="preserve"/>
        </is>
      </c>
      <c r="E384" s="7" t="inlineStr">
        <is>
          <t xml:space="preserve"/>
        </is>
      </c>
      <c r="F384" s="7" t="inlineStr">
        <is>
          <t xml:space="preserve">ШТ</t>
        </is>
      </c>
      <c r="G384" s="7" t="inlineStr">
        <is>
          <t xml:space="preserve">1</t>
        </is>
      </c>
      <c r="H384" s="8" t="n">
        <v>1</v>
      </c>
      <c r="I384" s="20" t="n" hidden="false">
        <v>1500</v>
      </c>
      <c r="J384" s="19" t="n" hidden="false">
        <v/>
      </c>
      <c r="K384" s="19" t="n" hidden="false">
        <f>I384+J384</f>
        <v>1500</v>
      </c>
      <c r="L384" s="19" t="n" hidden="false">
        <f>ROUND(H384*I384,2)</f>
        <v>1500</v>
      </c>
      <c r="M384" s="19" t="n" hidden="false">
        <v/>
      </c>
      <c r="N384" s="19" t="n" hidden="false">
        <f>L384+M384</f>
        <v>1500</v>
      </c>
    </row>
    <row r="385" customFormat="false" hidden="false" outlineLevel="0" collapsed="false">
      <c r="A385" s="18" t="inlineStr">
        <is>
          <t xml:space="preserve">1.1.1.2.1.1.1.3.3</t>
        </is>
      </c>
      <c r="B385" s="18" t="inlineStr">
        <is>
          <t xml:space="preserve"/>
        </is>
      </c>
      <c r="C385" s="22" t="inlineStr">
        <is>
          <t xml:space="preserve">Защитные очки</t>
        </is>
      </c>
      <c r="D385" s="7" t="inlineStr">
        <is>
          <t xml:space="preserve"/>
        </is>
      </c>
      <c r="E385" s="7" t="inlineStr">
        <is>
          <t xml:space="preserve"/>
        </is>
      </c>
      <c r="F385" s="7" t="inlineStr">
        <is>
          <t xml:space="preserve">ШТ</t>
        </is>
      </c>
      <c r="G385" s="7" t="inlineStr">
        <is>
          <t xml:space="preserve">1</t>
        </is>
      </c>
      <c r="H385" s="8" t="n">
        <v>1</v>
      </c>
      <c r="I385" s="20" t="n" hidden="false">
        <v>2000</v>
      </c>
      <c r="J385" s="19" t="n" hidden="false">
        <v/>
      </c>
      <c r="K385" s="19" t="n" hidden="false">
        <f>I385+J385</f>
        <v>2000</v>
      </c>
      <c r="L385" s="19" t="n" hidden="false">
        <f>ROUND(H385*I385,2)</f>
        <v>2000</v>
      </c>
      <c r="M385" s="19" t="n" hidden="false">
        <v/>
      </c>
      <c r="N385" s="19" t="n" hidden="false">
        <f>L385+M385</f>
        <v>2000</v>
      </c>
    </row>
    <row r="386" customFormat="false" hidden="false" outlineLevel="0" collapsed="false">
      <c r="A386" s="18" t="inlineStr">
        <is>
          <t xml:space="preserve">1.1.1.2.1.1.1.3.4</t>
        </is>
      </c>
      <c r="B386" s="18" t="inlineStr">
        <is>
          <t xml:space="preserve"/>
        </is>
      </c>
      <c r="C386" s="22" t="inlineStr">
        <is>
          <t xml:space="preserve">Диэлектрические галоши_</t>
        </is>
      </c>
      <c r="D386" s="7" t="inlineStr">
        <is>
          <t xml:space="preserve"/>
        </is>
      </c>
      <c r="E386" s="7" t="inlineStr">
        <is>
          <t xml:space="preserve"/>
        </is>
      </c>
      <c r="F386" s="7" t="inlineStr">
        <is>
          <t xml:space="preserve">ШТ</t>
        </is>
      </c>
      <c r="G386" s="7" t="inlineStr">
        <is>
          <t xml:space="preserve">1</t>
        </is>
      </c>
      <c r="H386" s="8" t="n">
        <v>2</v>
      </c>
      <c r="I386" s="20" t="n" hidden="false">
        <v>1000</v>
      </c>
      <c r="J386" s="19" t="n" hidden="false">
        <v/>
      </c>
      <c r="K386" s="19" t="n" hidden="false">
        <f>I386+J386</f>
        <v>1000</v>
      </c>
      <c r="L386" s="19" t="n" hidden="false">
        <f>ROUND(H386*I386,2)</f>
        <v>2000</v>
      </c>
      <c r="M386" s="19" t="n" hidden="false">
        <v/>
      </c>
      <c r="N386" s="19" t="n" hidden="false">
        <f>L386+M386</f>
        <v>2000</v>
      </c>
    </row>
    <row r="387" customFormat="false" hidden="false" outlineLevel="0" collapsed="false">
      <c r="A387" s="18" t="inlineStr">
        <is>
          <t xml:space="preserve">1.1.1.2.1.1.1.3.5</t>
        </is>
      </c>
      <c r="B387" s="18" t="inlineStr">
        <is>
          <t xml:space="preserve"/>
        </is>
      </c>
      <c r="C387" s="22" t="inlineStr">
        <is>
          <t xml:space="preserve">Диэлектрические ковры_ /  800х1500 мм</t>
        </is>
      </c>
      <c r="D387" s="7" t="inlineStr">
        <is>
          <t xml:space="preserve"/>
        </is>
      </c>
      <c r="E387" s="7" t="inlineStr">
        <is>
          <t xml:space="preserve"/>
        </is>
      </c>
      <c r="F387" s="7" t="inlineStr">
        <is>
          <t xml:space="preserve">ШТ</t>
        </is>
      </c>
      <c r="G387" s="7" t="inlineStr">
        <is>
          <t xml:space="preserve">1</t>
        </is>
      </c>
      <c r="H387" s="8" t="n">
        <v>3</v>
      </c>
      <c r="I387" s="20" t="n" hidden="false">
        <v>500</v>
      </c>
      <c r="J387" s="19" t="n" hidden="false">
        <v/>
      </c>
      <c r="K387" s="19" t="n" hidden="false">
        <f>I387+J387</f>
        <v>500</v>
      </c>
      <c r="L387" s="19" t="n" hidden="false">
        <f>ROUND(H387*I387,2)</f>
        <v>1500</v>
      </c>
      <c r="M387" s="19" t="n" hidden="false">
        <v/>
      </c>
      <c r="N387" s="19" t="n" hidden="false">
        <f>L387+M387</f>
        <v>1500</v>
      </c>
    </row>
    <row r="388" customFormat="false" hidden="false" outlineLevel="0" collapsed="false">
      <c r="A388" s="18" t="inlineStr">
        <is>
          <t xml:space="preserve">1.1.1.2.1.1.1.3.6</t>
        </is>
      </c>
      <c r="B388" s="18" t="inlineStr">
        <is>
          <t xml:space="preserve"/>
        </is>
      </c>
      <c r="C388" s="22" t="inlineStr">
        <is>
          <t xml:space="preserve">Указатель напряжения_ / 10-500 В</t>
        </is>
      </c>
      <c r="D388" s="7" t="inlineStr">
        <is>
          <t xml:space="preserve">МИН-2 ТУ 25-04-84</t>
        </is>
      </c>
      <c r="E388" s="7" t="inlineStr">
        <is>
          <t xml:space="preserve"/>
        </is>
      </c>
      <c r="F388" s="7" t="inlineStr">
        <is>
          <t xml:space="preserve">ШТ</t>
        </is>
      </c>
      <c r="G388" s="7" t="inlineStr">
        <is>
          <t xml:space="preserve">1</t>
        </is>
      </c>
      <c r="H388" s="8" t="n">
        <v>2</v>
      </c>
      <c r="I388" s="20" t="n" hidden="false">
        <v>1500</v>
      </c>
      <c r="J388" s="19" t="n" hidden="false">
        <v/>
      </c>
      <c r="K388" s="19" t="n" hidden="false">
        <f>I388+J388</f>
        <v>1500</v>
      </c>
      <c r="L388" s="19" t="n" hidden="false">
        <f>ROUND(H388*I388,2)</f>
        <v>3000</v>
      </c>
      <c r="M388" s="19" t="n" hidden="false">
        <v/>
      </c>
      <c r="N388" s="19" t="n" hidden="false">
        <f>L388+M388</f>
        <v>3000</v>
      </c>
    </row>
    <row r="389" customFormat="false" hidden="false" outlineLevel="0" collapsed="false">
      <c r="A389" s="18" t="inlineStr">
        <is>
          <t xml:space="preserve">1.1.1.2.1.1.1.3.7</t>
        </is>
      </c>
      <c r="B389" s="18" t="inlineStr">
        <is>
          <t xml:space="preserve"/>
        </is>
      </c>
      <c r="C389" s="22" t="inlineStr">
        <is>
          <t xml:space="preserve">Перчатки диэлектрические до 1 кВ/Безшовные</t>
        </is>
      </c>
      <c r="D389" s="7" t="inlineStr">
        <is>
          <t xml:space="preserve"/>
        </is>
      </c>
      <c r="E389" s="7" t="inlineStr">
        <is>
          <t xml:space="preserve"/>
        </is>
      </c>
      <c r="F389" s="7" t="inlineStr">
        <is>
          <t xml:space="preserve">ПАР</t>
        </is>
      </c>
      <c r="G389" s="7" t="inlineStr">
        <is>
          <t xml:space="preserve">1</t>
        </is>
      </c>
      <c r="H389" s="8" t="n">
        <v>2</v>
      </c>
      <c r="I389" s="20" t="n" hidden="false">
        <v>300</v>
      </c>
      <c r="J389" s="19" t="n" hidden="false">
        <v/>
      </c>
      <c r="K389" s="19" t="n" hidden="false">
        <f>I389+J389</f>
        <v>300</v>
      </c>
      <c r="L389" s="19" t="n" hidden="false">
        <f>ROUND(H389*I389,2)</f>
        <v>600</v>
      </c>
      <c r="M389" s="19" t="n" hidden="false">
        <v/>
      </c>
      <c r="N389" s="19" t="n" hidden="false">
        <f>L389+M389</f>
        <v>600</v>
      </c>
    </row>
    <row r="390" customFormat="false" hidden="false" outlineLevel="0" collapsed="false">
      <c r="A390" s="18" t="inlineStr">
        <is>
          <t xml:space="preserve">1.1.1.2.1.1.1.3.8</t>
        </is>
      </c>
      <c r="B390" s="18" t="inlineStr">
        <is>
          <t xml:space="preserve"/>
        </is>
      </c>
      <c r="C390" s="22" t="inlineStr">
        <is>
          <t xml:space="preserve">Огнетушитель_ / углекислотный ОУ-2</t>
        </is>
      </c>
      <c r="D390" s="7" t="inlineStr">
        <is>
          <t xml:space="preserve"/>
        </is>
      </c>
      <c r="E390" s="7" t="inlineStr">
        <is>
          <t xml:space="preserve"/>
        </is>
      </c>
      <c r="F390" s="7" t="inlineStr">
        <is>
          <t xml:space="preserve">ШТ</t>
        </is>
      </c>
      <c r="G390" s="7" t="inlineStr">
        <is>
          <t xml:space="preserve">1</t>
        </is>
      </c>
      <c r="H390" s="8" t="n">
        <v>1</v>
      </c>
      <c r="I390" s="23" t="n" hidden="false">
        <v>961</v>
      </c>
      <c r="J390" s="19" t="n" hidden="false">
        <v/>
      </c>
      <c r="K390" s="19" t="n" hidden="false">
        <f>I390+J390</f>
        <v>961</v>
      </c>
      <c r="L390" s="19" t="n" hidden="false">
        <f>ROUND(H390*I390,2)</f>
        <v>961</v>
      </c>
      <c r="M390" s="19" t="n" hidden="false">
        <v/>
      </c>
      <c r="N390" s="19" t="n" hidden="false">
        <f>L390+M390</f>
        <v>961</v>
      </c>
    </row>
    <row r="391" customFormat="false" hidden="false" outlineLevel="0" collapsed="false">
      <c r="A391" s="18" t="inlineStr">
        <is>
          <t xml:space="preserve">1.1.1.2.1.1.1.3.9</t>
        </is>
      </c>
      <c r="B391" s="18" t="inlineStr">
        <is>
          <t xml:space="preserve"/>
        </is>
      </c>
      <c r="C391" s="22" t="inlineStr">
        <is>
          <t xml:space="preserve">Огнетушитель_ / углекислотный ОУ-3</t>
        </is>
      </c>
      <c r="D391" s="7" t="inlineStr">
        <is>
          <t xml:space="preserve"/>
        </is>
      </c>
      <c r="E391" s="7" t="inlineStr">
        <is>
          <t xml:space="preserve"/>
        </is>
      </c>
      <c r="F391" s="7" t="inlineStr">
        <is>
          <t xml:space="preserve">ШТ</t>
        </is>
      </c>
      <c r="G391" s="7" t="inlineStr">
        <is>
          <t xml:space="preserve">1</t>
        </is>
      </c>
      <c r="H391" s="8" t="n">
        <v>1</v>
      </c>
      <c r="I391" s="20" t="n" hidden="false">
        <v>1500</v>
      </c>
      <c r="J391" s="19" t="n" hidden="false">
        <v/>
      </c>
      <c r="K391" s="19" t="n" hidden="false">
        <f>I391+J391</f>
        <v>1500</v>
      </c>
      <c r="L391" s="19" t="n" hidden="false">
        <f>ROUND(H391*I391,2)</f>
        <v>1500</v>
      </c>
      <c r="M391" s="19" t="n" hidden="false">
        <v/>
      </c>
      <c r="N391" s="19" t="n" hidden="false">
        <f>L391+M391</f>
        <v>1500</v>
      </c>
    </row>
    <row r="392" customFormat="false" hidden="false" outlineLevel="0" collapsed="false">
      <c r="A392" s="18" t="inlineStr">
        <is>
          <t xml:space="preserve">1.1.1.2.1.1.1.4</t>
        </is>
      </c>
      <c r="B392" s="18" t="inlineStr">
        <is>
          <t xml:space="preserve"/>
        </is>
      </c>
      <c r="C392" s="18" t="inlineStr">
        <is>
          <t xml:space="preserve">Пуско-наладочные работы ВРУ</t>
        </is>
      </c>
      <c r="D392" s="7" t="inlineStr">
        <is>
          <t xml:space="preserve"/>
        </is>
      </c>
      <c r="E392" s="7" t="inlineStr">
        <is>
          <t xml:space="preserve"/>
        </is>
      </c>
      <c r="F392" s="7" t="inlineStr">
        <is>
          <t xml:space="preserve">ШТ</t>
        </is>
      </c>
      <c r="G392" s="7" t="inlineStr">
        <is>
          <t xml:space="preserve">1</t>
        </is>
      </c>
      <c r="H392" s="8" t="n">
        <v>1</v>
      </c>
      <c r="I392" s="19" t="n" hidden="false">
        <v/>
      </c>
      <c r="J392" s="20" t="n" hidden="false">
        <v>500000</v>
      </c>
      <c r="K392" s="19" t="n" hidden="false">
        <f>I392+J392</f>
        <v>500000</v>
      </c>
      <c r="L392" s="19" t="n" hidden="false">
        <v/>
      </c>
      <c r="M392" s="19" t="n" hidden="false">
        <f>ROUND(H392*J392,2)</f>
        <v>500000</v>
      </c>
      <c r="N392" s="19" t="n" hidden="false">
        <f>L392+M392</f>
        <v>500000</v>
      </c>
    </row>
    <row r="393" customFormat="false" hidden="false" outlineLevel="0" collapsed="false">
      <c r="A393" s="14" t="inlineStr">
        <is>
          <t xml:space="preserve">1.1.1.2.1.1.2</t>
        </is>
      </c>
      <c r="B393" s="14" t="inlineStr">
        <is>
          <t xml:space="preserve"/>
        </is>
      </c>
      <c r="C393" s="14" t="inlineStr">
        <is>
          <t xml:space="preserve">Монтаж щитового оборудования</t>
        </is>
      </c>
      <c r="D393" s="6" t="inlineStr">
        <is>
          <t xml:space="preserve"/>
        </is>
      </c>
      <c r="E393" s="6" t="inlineStr">
        <is>
          <t xml:space="preserve"/>
        </is>
      </c>
      <c r="F393" s="6" t="inlineStr">
        <is>
          <t xml:space="preserve"/>
        </is>
      </c>
      <c r="G393" s="6" t="inlineStr">
        <is>
          <t xml:space="preserve"/>
        </is>
      </c>
      <c r="H393" s="15" t="n">
        <v/>
      </c>
      <c r="I393" s="16" t="n" hidden="false">
        <v/>
      </c>
      <c r="J393" s="16" t="n" hidden="false">
        <v/>
      </c>
      <c r="K393" s="16" t="n" hidden="false">
        <v/>
      </c>
      <c r="L393" s="16" t="n" hidden="false">
        <f>L394+L403+L405+L411</f>
        <v>100022</v>
      </c>
      <c r="M393" s="16" t="n" hidden="false">
        <f>M394+M403+M405+M411</f>
        <v>403000</v>
      </c>
      <c r="N393" s="16" t="n" hidden="false">
        <f>N394+N403+N405+N411</f>
        <v>503022</v>
      </c>
    </row>
    <row r="394" customFormat="false" hidden="false" outlineLevel="0" collapsed="false">
      <c r="A394" s="18" t="inlineStr">
        <is>
          <t xml:space="preserve">1.1.1.2.1.1.2.1</t>
        </is>
      </c>
      <c r="B394" s="18" t="inlineStr">
        <is>
          <t xml:space="preserve"/>
        </is>
      </c>
      <c r="C394" s="18" t="inlineStr">
        <is>
          <t xml:space="preserve">Монтаж щита, шкафа распределительного, учетного</t>
        </is>
      </c>
      <c r="D394" s="7" t="inlineStr">
        <is>
          <t xml:space="preserve"/>
        </is>
      </c>
      <c r="E394" s="7" t="inlineStr">
        <is>
          <t xml:space="preserve">Выгружается из БО по объектам BIM-КЦ</t>
        </is>
      </c>
      <c r="F394" s="7" t="inlineStr">
        <is>
          <t xml:space="preserve">ШТ</t>
        </is>
      </c>
      <c r="G394" s="7" t="inlineStr">
        <is>
          <t xml:space="preserve">1</t>
        </is>
      </c>
      <c r="H394" s="8" t="n">
        <v>8</v>
      </c>
      <c r="I394" s="19" t="n" hidden="false">
        <f>ROUND((L395+L396+L397+L398+L399+L400+L401+L402)/H394,2)</f>
        <v>1</v>
      </c>
      <c r="J394" s="20" t="n" hidden="false">
        <v>9000</v>
      </c>
      <c r="K394" s="19" t="n" hidden="false">
        <f>I394+J394</f>
        <v>9001</v>
      </c>
      <c r="L394" s="19" t="n" hidden="false">
        <f>ROUND(H394*I394,2)</f>
        <v>8</v>
      </c>
      <c r="M394" s="19" t="n" hidden="false">
        <f>ROUND(H394*J394,2)</f>
        <v>72000</v>
      </c>
      <c r="N394" s="19" t="n" hidden="false">
        <f>L394+M394</f>
        <v>72008</v>
      </c>
    </row>
    <row r="395" customFormat="false" hidden="false" outlineLevel="0" collapsed="false">
      <c r="A395" s="18" t="inlineStr">
        <is>
          <t xml:space="preserve">1.1.1.2.1.1.2.1.1</t>
        </is>
      </c>
      <c r="B395" s="18" t="inlineStr">
        <is>
          <t xml:space="preserve"/>
        </is>
      </c>
      <c r="C395" s="22" t="inlineStr">
        <is>
          <t xml:space="preserve">Щит силовой (в соответствии со схемой)_ / МЭЛ</t>
        </is>
      </c>
      <c r="D395" s="7" t="inlineStr">
        <is>
          <t xml:space="preserve">ЩСК 4.1</t>
        </is>
      </c>
      <c r="E395" s="7" t="inlineStr">
        <is>
          <t xml:space="preserve"/>
        </is>
      </c>
      <c r="F395" s="7" t="inlineStr">
        <is>
          <t xml:space="preserve">ШТ</t>
        </is>
      </c>
      <c r="G395" s="7" t="inlineStr">
        <is>
          <t xml:space="preserve">1</t>
        </is>
      </c>
      <c r="H395" s="8" t="n">
        <v>1</v>
      </c>
      <c r="I395" s="23" t="n" hidden="false">
        <v>1</v>
      </c>
      <c r="J395" s="19" t="n" hidden="false">
        <v/>
      </c>
      <c r="K395" s="19" t="n" hidden="false">
        <f>I395+J395</f>
        <v>1</v>
      </c>
      <c r="L395" s="19" t="n" hidden="false">
        <f>ROUND(H395*I395,2)</f>
        <v>1</v>
      </c>
      <c r="M395" s="19" t="n" hidden="false">
        <v/>
      </c>
      <c r="N395" s="19" t="n" hidden="false">
        <f>L395+M395</f>
        <v>1</v>
      </c>
    </row>
    <row r="396" customFormat="false" hidden="false" outlineLevel="0" collapsed="false">
      <c r="A396" s="18" t="inlineStr">
        <is>
          <t xml:space="preserve">1.1.1.2.1.1.2.1.2</t>
        </is>
      </c>
      <c r="B396" s="18" t="inlineStr">
        <is>
          <t xml:space="preserve"/>
        </is>
      </c>
      <c r="C396" s="22" t="inlineStr">
        <is>
          <t xml:space="preserve">Щит силовой (в соответствии со схемой)_ / МЭЛ</t>
        </is>
      </c>
      <c r="D396" s="7" t="inlineStr">
        <is>
          <t xml:space="preserve">ЩСА</t>
        </is>
      </c>
      <c r="E396" s="7" t="inlineStr">
        <is>
          <t xml:space="preserve"/>
        </is>
      </c>
      <c r="F396" s="7" t="inlineStr">
        <is>
          <t xml:space="preserve">ШТ</t>
        </is>
      </c>
      <c r="G396" s="7" t="inlineStr">
        <is>
          <t xml:space="preserve">1</t>
        </is>
      </c>
      <c r="H396" s="8" t="n">
        <v>1</v>
      </c>
      <c r="I396" s="23" t="n" hidden="false">
        <v>1</v>
      </c>
      <c r="J396" s="19" t="n" hidden="false">
        <v/>
      </c>
      <c r="K396" s="19" t="n" hidden="false">
        <f>I396+J396</f>
        <v>1</v>
      </c>
      <c r="L396" s="19" t="n" hidden="false">
        <f>ROUND(H396*I396,2)</f>
        <v>1</v>
      </c>
      <c r="M396" s="19" t="n" hidden="false">
        <v/>
      </c>
      <c r="N396" s="19" t="n" hidden="false">
        <f>L396+M396</f>
        <v>1</v>
      </c>
    </row>
    <row r="397" customFormat="false" hidden="false" outlineLevel="0" collapsed="false">
      <c r="A397" s="18" t="inlineStr">
        <is>
          <t xml:space="preserve">1.1.1.2.1.1.2.1.3</t>
        </is>
      </c>
      <c r="B397" s="18" t="inlineStr">
        <is>
          <t xml:space="preserve"/>
        </is>
      </c>
      <c r="C397" s="22" t="inlineStr">
        <is>
          <t xml:space="preserve">Щит силовой (в соответствии со схемой)_ / МЭЛ</t>
        </is>
      </c>
      <c r="D397" s="7" t="inlineStr">
        <is>
          <t xml:space="preserve">ЩСК 2.2</t>
        </is>
      </c>
      <c r="E397" s="7" t="inlineStr">
        <is>
          <t xml:space="preserve"/>
        </is>
      </c>
      <c r="F397" s="7" t="inlineStr">
        <is>
          <t xml:space="preserve">ШТ</t>
        </is>
      </c>
      <c r="G397" s="7" t="inlineStr">
        <is>
          <t xml:space="preserve">1</t>
        </is>
      </c>
      <c r="H397" s="8" t="n">
        <v>1</v>
      </c>
      <c r="I397" s="23" t="n" hidden="false">
        <v>1</v>
      </c>
      <c r="J397" s="19" t="n" hidden="false">
        <v/>
      </c>
      <c r="K397" s="19" t="n" hidden="false">
        <f>I397+J397</f>
        <v>1</v>
      </c>
      <c r="L397" s="19" t="n" hidden="false">
        <f>ROUND(H397*I397,2)</f>
        <v>1</v>
      </c>
      <c r="M397" s="19" t="n" hidden="false">
        <v/>
      </c>
      <c r="N397" s="19" t="n" hidden="false">
        <f>L397+M397</f>
        <v>1</v>
      </c>
    </row>
    <row r="398" customFormat="false" hidden="false" outlineLevel="0" collapsed="false">
      <c r="A398" s="18" t="inlineStr">
        <is>
          <t xml:space="preserve">1.1.1.2.1.1.2.1.4</t>
        </is>
      </c>
      <c r="B398" s="18" t="inlineStr">
        <is>
          <t xml:space="preserve"/>
        </is>
      </c>
      <c r="C398" s="22" t="inlineStr">
        <is>
          <t xml:space="preserve">Щит силовой (в соответствии со схемой)_ / МЭЛ</t>
        </is>
      </c>
      <c r="D398" s="7" t="inlineStr">
        <is>
          <t xml:space="preserve">ЩСК 3.2</t>
        </is>
      </c>
      <c r="E398" s="7" t="inlineStr">
        <is>
          <t xml:space="preserve"/>
        </is>
      </c>
      <c r="F398" s="7" t="inlineStr">
        <is>
          <t xml:space="preserve">ШТ</t>
        </is>
      </c>
      <c r="G398" s="7" t="inlineStr">
        <is>
          <t xml:space="preserve">1</t>
        </is>
      </c>
      <c r="H398" s="8" t="n">
        <v>1</v>
      </c>
      <c r="I398" s="23" t="n" hidden="false">
        <v>1</v>
      </c>
      <c r="J398" s="19" t="n" hidden="false">
        <v/>
      </c>
      <c r="K398" s="19" t="n" hidden="false">
        <f>I398+J398</f>
        <v>1</v>
      </c>
      <c r="L398" s="19" t="n" hidden="false">
        <f>ROUND(H398*I398,2)</f>
        <v>1</v>
      </c>
      <c r="M398" s="19" t="n" hidden="false">
        <v/>
      </c>
      <c r="N398" s="19" t="n" hidden="false">
        <f>L398+M398</f>
        <v>1</v>
      </c>
    </row>
    <row r="399" customFormat="false" hidden="false" outlineLevel="0" collapsed="false">
      <c r="A399" s="18" t="inlineStr">
        <is>
          <t xml:space="preserve">1.1.1.2.1.1.2.1.5</t>
        </is>
      </c>
      <c r="B399" s="18" t="inlineStr">
        <is>
          <t xml:space="preserve"/>
        </is>
      </c>
      <c r="C399" s="22" t="inlineStr">
        <is>
          <t xml:space="preserve">Щит силовой (в соответствии со схемой)_ / МЭЛ</t>
        </is>
      </c>
      <c r="D399" s="7" t="inlineStr">
        <is>
          <t xml:space="preserve">ЩСК 3.1</t>
        </is>
      </c>
      <c r="E399" s="7" t="inlineStr">
        <is>
          <t xml:space="preserve"/>
        </is>
      </c>
      <c r="F399" s="7" t="inlineStr">
        <is>
          <t xml:space="preserve">ШТ</t>
        </is>
      </c>
      <c r="G399" s="7" t="inlineStr">
        <is>
          <t xml:space="preserve">1</t>
        </is>
      </c>
      <c r="H399" s="8" t="n">
        <v>1</v>
      </c>
      <c r="I399" s="23" t="n" hidden="false">
        <v>1</v>
      </c>
      <c r="J399" s="19" t="n" hidden="false">
        <v/>
      </c>
      <c r="K399" s="19" t="n" hidden="false">
        <f>I399+J399</f>
        <v>1</v>
      </c>
      <c r="L399" s="19" t="n" hidden="false">
        <f>ROUND(H399*I399,2)</f>
        <v>1</v>
      </c>
      <c r="M399" s="19" t="n" hidden="false">
        <v/>
      </c>
      <c r="N399" s="19" t="n" hidden="false">
        <f>L399+M399</f>
        <v>1</v>
      </c>
    </row>
    <row r="400" customFormat="false" hidden="false" outlineLevel="0" collapsed="false">
      <c r="A400" s="18" t="inlineStr">
        <is>
          <t xml:space="preserve">1.1.1.2.1.1.2.1.6</t>
        </is>
      </c>
      <c r="B400" s="18" t="inlineStr">
        <is>
          <t xml:space="preserve"/>
        </is>
      </c>
      <c r="C400" s="22" t="inlineStr">
        <is>
          <t xml:space="preserve">Щит силовой (в соответствии со схемой)_ / МЭЛ</t>
        </is>
      </c>
      <c r="D400" s="7" t="inlineStr">
        <is>
          <t xml:space="preserve">ЩСК 3.3</t>
        </is>
      </c>
      <c r="E400" s="7" t="inlineStr">
        <is>
          <t xml:space="preserve"/>
        </is>
      </c>
      <c r="F400" s="7" t="inlineStr">
        <is>
          <t xml:space="preserve">ШТ</t>
        </is>
      </c>
      <c r="G400" s="7" t="inlineStr">
        <is>
          <t xml:space="preserve">1</t>
        </is>
      </c>
      <c r="H400" s="8" t="n">
        <v>1</v>
      </c>
      <c r="I400" s="23" t="n" hidden="false">
        <v>1</v>
      </c>
      <c r="J400" s="19" t="n" hidden="false">
        <v/>
      </c>
      <c r="K400" s="19" t="n" hidden="false">
        <f>I400+J400</f>
        <v>1</v>
      </c>
      <c r="L400" s="19" t="n" hidden="false">
        <f>ROUND(H400*I400,2)</f>
        <v>1</v>
      </c>
      <c r="M400" s="19" t="n" hidden="false">
        <v/>
      </c>
      <c r="N400" s="19" t="n" hidden="false">
        <f>L400+M400</f>
        <v>1</v>
      </c>
    </row>
    <row r="401" customFormat="false" hidden="false" outlineLevel="0" collapsed="false">
      <c r="A401" s="18" t="inlineStr">
        <is>
          <t xml:space="preserve">1.1.1.2.1.1.2.1.7</t>
        </is>
      </c>
      <c r="B401" s="18" t="inlineStr">
        <is>
          <t xml:space="preserve"/>
        </is>
      </c>
      <c r="C401" s="22" t="inlineStr">
        <is>
          <t xml:space="preserve">Щит силовой (в соответствии со схемой)_ / МЭЛ</t>
        </is>
      </c>
      <c r="D401" s="7" t="inlineStr">
        <is>
          <t xml:space="preserve">ЩСК 2.1</t>
        </is>
      </c>
      <c r="E401" s="7" t="inlineStr">
        <is>
          <t xml:space="preserve"/>
        </is>
      </c>
      <c r="F401" s="7" t="inlineStr">
        <is>
          <t xml:space="preserve">ШТ</t>
        </is>
      </c>
      <c r="G401" s="7" t="inlineStr">
        <is>
          <t xml:space="preserve">1</t>
        </is>
      </c>
      <c r="H401" s="8" t="n">
        <v>1</v>
      </c>
      <c r="I401" s="23" t="n" hidden="false">
        <v>1</v>
      </c>
      <c r="J401" s="19" t="n" hidden="false">
        <v/>
      </c>
      <c r="K401" s="19" t="n" hidden="false">
        <f>I401+J401</f>
        <v>1</v>
      </c>
      <c r="L401" s="19" t="n" hidden="false">
        <f>ROUND(H401*I401,2)</f>
        <v>1</v>
      </c>
      <c r="M401" s="19" t="n" hidden="false">
        <v/>
      </c>
      <c r="N401" s="19" t="n" hidden="false">
        <f>L401+M401</f>
        <v>1</v>
      </c>
    </row>
    <row r="402" customFormat="false" hidden="false" outlineLevel="0" collapsed="false">
      <c r="A402" s="18" t="inlineStr">
        <is>
          <t xml:space="preserve">1.1.1.2.1.1.2.1.8</t>
        </is>
      </c>
      <c r="B402" s="18" t="inlineStr">
        <is>
          <t xml:space="preserve"/>
        </is>
      </c>
      <c r="C402" s="22" t="inlineStr">
        <is>
          <t xml:space="preserve">Щит_ / ЩРв-18з-0 36 IP31 PRO</t>
        </is>
      </c>
      <c r="D402" s="7" t="inlineStr">
        <is>
          <t xml:space="preserve">ЩРВ</t>
        </is>
      </c>
      <c r="E402" s="7" t="inlineStr">
        <is>
          <t xml:space="preserve"/>
        </is>
      </c>
      <c r="F402" s="7" t="inlineStr">
        <is>
          <t xml:space="preserve">ШТ</t>
        </is>
      </c>
      <c r="G402" s="7" t="inlineStr">
        <is>
          <t xml:space="preserve">1</t>
        </is>
      </c>
      <c r="H402" s="8" t="n">
        <v>1</v>
      </c>
      <c r="I402" s="23" t="n" hidden="false">
        <v>1</v>
      </c>
      <c r="J402" s="19" t="n" hidden="false">
        <v/>
      </c>
      <c r="K402" s="19" t="n" hidden="false">
        <f>I402+J402</f>
        <v>1</v>
      </c>
      <c r="L402" s="19" t="n" hidden="false">
        <f>ROUND(H402*I402,2)</f>
        <v>1</v>
      </c>
      <c r="M402" s="19" t="n" hidden="false">
        <v/>
      </c>
      <c r="N402" s="19" t="n" hidden="false">
        <f>L402+M402</f>
        <v>1</v>
      </c>
    </row>
    <row r="403" customFormat="false" hidden="false" outlineLevel="0" collapsed="false">
      <c r="A403" s="18" t="inlineStr">
        <is>
          <t xml:space="preserve">1.1.1.2.1.1.2.2</t>
        </is>
      </c>
      <c r="B403" s="18" t="inlineStr">
        <is>
          <t xml:space="preserve"/>
        </is>
      </c>
      <c r="C403" s="18" t="inlineStr">
        <is>
          <t xml:space="preserve">Монтаж АВР</t>
        </is>
      </c>
      <c r="D403" s="7" t="inlineStr">
        <is>
          <t xml:space="preserve"/>
        </is>
      </c>
      <c r="E403" s="7" t="inlineStr">
        <is>
          <t xml:space="preserve">Выгружается из БО по объектам BIM-КЦ</t>
        </is>
      </c>
      <c r="F403" s="7" t="inlineStr">
        <is>
          <t xml:space="preserve">ШТ</t>
        </is>
      </c>
      <c r="G403" s="7" t="inlineStr">
        <is>
          <t xml:space="preserve">1</t>
        </is>
      </c>
      <c r="H403" s="8" t="n">
        <v>2</v>
      </c>
      <c r="I403" s="19" t="n" hidden="false">
        <f>ROUND((L404)/H403,2)</f>
        <v>50000</v>
      </c>
      <c r="J403" s="20" t="n" hidden="false">
        <v>24000</v>
      </c>
      <c r="K403" s="19" t="n" hidden="false">
        <f>I403+J403</f>
        <v>74000</v>
      </c>
      <c r="L403" s="19" t="n" hidden="false">
        <f>ROUND(H403*I403,2)</f>
        <v>100000</v>
      </c>
      <c r="M403" s="19" t="n" hidden="false">
        <f>ROUND(H403*J403,2)</f>
        <v>48000</v>
      </c>
      <c r="N403" s="19" t="n" hidden="false">
        <f>L403+M403</f>
        <v>148000</v>
      </c>
    </row>
    <row r="404" customFormat="false" hidden="false" outlineLevel="0" collapsed="false">
      <c r="A404" s="18" t="inlineStr">
        <is>
          <t xml:space="preserve">1.1.1.2.1.1.2.2.1</t>
        </is>
      </c>
      <c r="B404" s="18" t="inlineStr">
        <is>
          <t xml:space="preserve"/>
        </is>
      </c>
      <c r="C404" s="22" t="inlineStr">
        <is>
          <t xml:space="preserve">Устройство автоматического ввода резерва АВР_ / 100А на 2 ввода IP 54</t>
        </is>
      </c>
      <c r="D404" s="7" t="inlineStr">
        <is>
          <t xml:space="preserve">АВР1,АВР2</t>
        </is>
      </c>
      <c r="E404" s="7" t="inlineStr">
        <is>
          <t xml:space="preserve"/>
        </is>
      </c>
      <c r="F404" s="7" t="inlineStr">
        <is>
          <t xml:space="preserve">ШТ</t>
        </is>
      </c>
      <c r="G404" s="7" t="inlineStr">
        <is>
          <t xml:space="preserve">1</t>
        </is>
      </c>
      <c r="H404" s="8" t="n">
        <v>2</v>
      </c>
      <c r="I404" s="20" t="n" hidden="false">
        <v>50000</v>
      </c>
      <c r="J404" s="19" t="n" hidden="false">
        <v/>
      </c>
      <c r="K404" s="19" t="n" hidden="false">
        <f>I404+J404</f>
        <v>50000</v>
      </c>
      <c r="L404" s="19" t="n" hidden="false">
        <f>ROUND(H404*I404,2)</f>
        <v>100000</v>
      </c>
      <c r="M404" s="19" t="n" hidden="false">
        <v/>
      </c>
      <c r="N404" s="19" t="n" hidden="false">
        <f>L404+M404</f>
        <v>100000</v>
      </c>
    </row>
    <row r="405" customFormat="false" hidden="false" outlineLevel="0" collapsed="false">
      <c r="A405" s="18" t="inlineStr">
        <is>
          <t xml:space="preserve">1.1.1.2.1.1.2.3</t>
        </is>
      </c>
      <c r="B405" s="18" t="inlineStr">
        <is>
          <t xml:space="preserve"/>
        </is>
      </c>
      <c r="C405" s="18" t="inlineStr">
        <is>
          <t xml:space="preserve">Монтаж щита силового (для СКБ) / 18 модулей</t>
        </is>
      </c>
      <c r="D405" s="7" t="inlineStr">
        <is>
          <t xml:space="preserve"/>
        </is>
      </c>
      <c r="E405" s="7" t="inlineStr">
        <is>
          <t xml:space="preserve"/>
        </is>
      </c>
      <c r="F405" s="7" t="inlineStr">
        <is>
          <t xml:space="preserve">ШТ</t>
        </is>
      </c>
      <c r="G405" s="7" t="inlineStr">
        <is>
          <t xml:space="preserve">1</t>
        </is>
      </c>
      <c r="H405" s="8" t="n">
        <v>5</v>
      </c>
      <c r="I405" s="19" t="n" hidden="false">
        <f>ROUND((L406+L407+L408+L409+L410)/H405,2)</f>
        <v>1</v>
      </c>
      <c r="J405" s="20" t="n" hidden="false">
        <v>13400</v>
      </c>
      <c r="K405" s="19" t="n" hidden="false">
        <f>I405+J405</f>
        <v>13401</v>
      </c>
      <c r="L405" s="19" t="n" hidden="false">
        <f>ROUND(H405*I405,2)</f>
        <v>5</v>
      </c>
      <c r="M405" s="19" t="n" hidden="false">
        <f>ROUND(H405*J405,2)</f>
        <v>67000</v>
      </c>
      <c r="N405" s="19" t="n" hidden="false">
        <f>L405+M405</f>
        <v>67005</v>
      </c>
    </row>
    <row r="406" customFormat="false" hidden="false" outlineLevel="0" collapsed="false">
      <c r="A406" s="18" t="inlineStr">
        <is>
          <t xml:space="preserve">1.1.1.2.1.1.2.3.1</t>
        </is>
      </c>
      <c r="B406" s="18" t="inlineStr">
        <is>
          <t xml:space="preserve"/>
        </is>
      </c>
      <c r="C406" s="22" t="inlineStr">
        <is>
          <t xml:space="preserve">Щит силовой (в соответствии со схемой)_ / МЭЛ</t>
        </is>
      </c>
      <c r="D406" s="7" t="inlineStr">
        <is>
          <t xml:space="preserve">ЩАО3.2 ЩРн-18-350х300х120-IP31 mb11-18n EKF</t>
        </is>
      </c>
      <c r="E406" s="7" t="inlineStr">
        <is>
          <t xml:space="preserve"/>
        </is>
      </c>
      <c r="F406" s="7" t="inlineStr">
        <is>
          <t xml:space="preserve">ШТ</t>
        </is>
      </c>
      <c r="G406" s="7" t="inlineStr">
        <is>
          <t xml:space="preserve">1</t>
        </is>
      </c>
      <c r="H406" s="8" t="n">
        <v>1</v>
      </c>
      <c r="I406" s="23" t="n" hidden="false">
        <v>1</v>
      </c>
      <c r="J406" s="19" t="n" hidden="false">
        <v/>
      </c>
      <c r="K406" s="19" t="n" hidden="false">
        <f>I406+J406</f>
        <v>1</v>
      </c>
      <c r="L406" s="19" t="n" hidden="false">
        <f>ROUND(H406*I406,2)</f>
        <v>1</v>
      </c>
      <c r="M406" s="19" t="n" hidden="false">
        <v/>
      </c>
      <c r="N406" s="19" t="n" hidden="false">
        <f>L406+M406</f>
        <v>1</v>
      </c>
    </row>
    <row r="407" customFormat="false" hidden="false" outlineLevel="0" collapsed="false">
      <c r="A407" s="18" t="inlineStr">
        <is>
          <t xml:space="preserve">1.1.1.2.1.1.2.3.2</t>
        </is>
      </c>
      <c r="B407" s="18" t="inlineStr">
        <is>
          <t xml:space="preserve"/>
        </is>
      </c>
      <c r="C407" s="22" t="inlineStr">
        <is>
          <t xml:space="preserve">Щит силовой (в соответствии со схемой)_ / МЭЛ</t>
        </is>
      </c>
      <c r="D407" s="7" t="inlineStr">
        <is>
          <t xml:space="preserve">ЩАО3.1  ЩРн-18-350х300х120-IP31 mb11-18n EKF</t>
        </is>
      </c>
      <c r="E407" s="7" t="inlineStr">
        <is>
          <t xml:space="preserve"/>
        </is>
      </c>
      <c r="F407" s="7" t="inlineStr">
        <is>
          <t xml:space="preserve">ШТ</t>
        </is>
      </c>
      <c r="G407" s="7" t="inlineStr">
        <is>
          <t xml:space="preserve">1</t>
        </is>
      </c>
      <c r="H407" s="8" t="n">
        <v>1</v>
      </c>
      <c r="I407" s="23" t="n" hidden="false">
        <v>1</v>
      </c>
      <c r="J407" s="19" t="n" hidden="false">
        <v/>
      </c>
      <c r="K407" s="19" t="n" hidden="false">
        <f>I407+J407</f>
        <v>1</v>
      </c>
      <c r="L407" s="19" t="n" hidden="false">
        <f>ROUND(H407*I407,2)</f>
        <v>1</v>
      </c>
      <c r="M407" s="19" t="n" hidden="false">
        <v/>
      </c>
      <c r="N407" s="19" t="n" hidden="false">
        <f>L407+M407</f>
        <v>1</v>
      </c>
    </row>
    <row r="408" customFormat="false" hidden="false" outlineLevel="0" collapsed="false">
      <c r="A408" s="18" t="inlineStr">
        <is>
          <t xml:space="preserve">1.1.1.2.1.1.2.3.3</t>
        </is>
      </c>
      <c r="B408" s="18" t="inlineStr">
        <is>
          <t xml:space="preserve"/>
        </is>
      </c>
      <c r="C408" s="22" t="inlineStr">
        <is>
          <t xml:space="preserve">Щит силовой (в соответствии со схемой)_ / МЭЛ</t>
        </is>
      </c>
      <c r="D408" s="7" t="inlineStr">
        <is>
          <t xml:space="preserve">ЩАО3.0 ЩРн-18-350х300х120-IP54 mb11-18n EKF</t>
        </is>
      </c>
      <c r="E408" s="7" t="inlineStr">
        <is>
          <t xml:space="preserve"/>
        </is>
      </c>
      <c r="F408" s="7" t="inlineStr">
        <is>
          <t xml:space="preserve">ШТ</t>
        </is>
      </c>
      <c r="G408" s="7" t="inlineStr">
        <is>
          <t xml:space="preserve">1</t>
        </is>
      </c>
      <c r="H408" s="8" t="n">
        <v>1</v>
      </c>
      <c r="I408" s="23" t="n" hidden="false">
        <v>1</v>
      </c>
      <c r="J408" s="19" t="n" hidden="false">
        <v/>
      </c>
      <c r="K408" s="19" t="n" hidden="false">
        <f>I408+J408</f>
        <v>1</v>
      </c>
      <c r="L408" s="19" t="n" hidden="false">
        <f>ROUND(H408*I408,2)</f>
        <v>1</v>
      </c>
      <c r="M408" s="19" t="n" hidden="false">
        <v/>
      </c>
      <c r="N408" s="19" t="n" hidden="false">
        <f>L408+M408</f>
        <v>1</v>
      </c>
    </row>
    <row r="409" customFormat="false" hidden="false" outlineLevel="0" collapsed="false">
      <c r="A409" s="18" t="inlineStr">
        <is>
          <t xml:space="preserve">1.1.1.2.1.1.2.3.4</t>
        </is>
      </c>
      <c r="B409" s="18" t="inlineStr">
        <is>
          <t xml:space="preserve"/>
        </is>
      </c>
      <c r="C409" s="22" t="inlineStr">
        <is>
          <t xml:space="preserve">Щит силовой (в соответствии со схемой)_ / МЭЛ</t>
        </is>
      </c>
      <c r="D409" s="7" t="inlineStr">
        <is>
          <t xml:space="preserve">ЩАО3.4  ЩРн-18-350х300х120-IP31 mb11-18n EKF</t>
        </is>
      </c>
      <c r="E409" s="7" t="inlineStr">
        <is>
          <t xml:space="preserve"/>
        </is>
      </c>
      <c r="F409" s="7" t="inlineStr">
        <is>
          <t xml:space="preserve">ШТ</t>
        </is>
      </c>
      <c r="G409" s="7" t="inlineStr">
        <is>
          <t xml:space="preserve">1</t>
        </is>
      </c>
      <c r="H409" s="8" t="n">
        <v>1</v>
      </c>
      <c r="I409" s="23" t="n" hidden="false">
        <v>1</v>
      </c>
      <c r="J409" s="19" t="n" hidden="false">
        <v/>
      </c>
      <c r="K409" s="19" t="n" hidden="false">
        <f>I409+J409</f>
        <v>1</v>
      </c>
      <c r="L409" s="19" t="n" hidden="false">
        <f>ROUND(H409*I409,2)</f>
        <v>1</v>
      </c>
      <c r="M409" s="19" t="n" hidden="false">
        <v/>
      </c>
      <c r="N409" s="19" t="n" hidden="false">
        <f>L409+M409</f>
        <v>1</v>
      </c>
    </row>
    <row r="410" customFormat="false" hidden="false" outlineLevel="0" collapsed="false">
      <c r="A410" s="18" t="inlineStr">
        <is>
          <t xml:space="preserve">1.1.1.2.1.1.2.3.5</t>
        </is>
      </c>
      <c r="B410" s="18" t="inlineStr">
        <is>
          <t xml:space="preserve"/>
        </is>
      </c>
      <c r="C410" s="22" t="inlineStr">
        <is>
          <t xml:space="preserve">Щит силовой (в соответствии со схемой)_ / МЭЛ</t>
        </is>
      </c>
      <c r="D410" s="7" t="inlineStr">
        <is>
          <t xml:space="preserve">ЩАО3.3  ЩРн-18-350х300х120-IP31 mb11-18n EKF</t>
        </is>
      </c>
      <c r="E410" s="7" t="inlineStr">
        <is>
          <t xml:space="preserve"/>
        </is>
      </c>
      <c r="F410" s="7" t="inlineStr">
        <is>
          <t xml:space="preserve">ШТ</t>
        </is>
      </c>
      <c r="G410" s="7" t="inlineStr">
        <is>
          <t xml:space="preserve">1</t>
        </is>
      </c>
      <c r="H410" s="8" t="n">
        <v>1</v>
      </c>
      <c r="I410" s="23" t="n" hidden="false">
        <v>1</v>
      </c>
      <c r="J410" s="19" t="n" hidden="false">
        <v/>
      </c>
      <c r="K410" s="19" t="n" hidden="false">
        <f>I410+J410</f>
        <v>1</v>
      </c>
      <c r="L410" s="19" t="n" hidden="false">
        <f>ROUND(H410*I410,2)</f>
        <v>1</v>
      </c>
      <c r="M410" s="19" t="n" hidden="false">
        <v/>
      </c>
      <c r="N410" s="19" t="n" hidden="false">
        <f>L410+M410</f>
        <v>1</v>
      </c>
    </row>
    <row r="411" customFormat="false" hidden="false" outlineLevel="0" collapsed="false">
      <c r="A411" s="18" t="inlineStr">
        <is>
          <t xml:space="preserve">1.1.1.2.1.1.2.4</t>
        </is>
      </c>
      <c r="B411" s="18" t="inlineStr">
        <is>
          <t xml:space="preserve"/>
        </is>
      </c>
      <c r="C411" s="18" t="inlineStr">
        <is>
          <t xml:space="preserve">Монтаж щита силового (для СКБ) / 24 модуля</t>
        </is>
      </c>
      <c r="D411" s="7" t="inlineStr">
        <is>
          <t xml:space="preserve"/>
        </is>
      </c>
      <c r="E411" s="7" t="inlineStr">
        <is>
          <t xml:space="preserve"/>
        </is>
      </c>
      <c r="F411" s="7" t="inlineStr">
        <is>
          <t xml:space="preserve">ШТ</t>
        </is>
      </c>
      <c r="G411" s="7" t="inlineStr">
        <is>
          <t xml:space="preserve">1</t>
        </is>
      </c>
      <c r="H411" s="8" t="n">
        <v>9</v>
      </c>
      <c r="I411" s="19" t="n" hidden="false">
        <f>ROUND((L412+L413+L414+L415+L416+L417+L418+L419+L420)/H411,2)</f>
        <v>1</v>
      </c>
      <c r="J411" s="20" t="n" hidden="false">
        <v>24000</v>
      </c>
      <c r="K411" s="19" t="n" hidden="false">
        <f>I411+J411</f>
        <v>24001</v>
      </c>
      <c r="L411" s="19" t="n" hidden="false">
        <f>ROUND(H411*I411,2)</f>
        <v>9</v>
      </c>
      <c r="M411" s="19" t="n" hidden="false">
        <f>ROUND(H411*J411,2)</f>
        <v>216000</v>
      </c>
      <c r="N411" s="19" t="n" hidden="false">
        <f>L411+M411</f>
        <v>216009</v>
      </c>
    </row>
    <row r="412" customFormat="false" hidden="false" outlineLevel="0" collapsed="false">
      <c r="A412" s="18" t="inlineStr">
        <is>
          <t xml:space="preserve">1.1.1.2.1.1.2.4.1</t>
        </is>
      </c>
      <c r="B412" s="18" t="inlineStr">
        <is>
          <t xml:space="preserve"/>
        </is>
      </c>
      <c r="C412" s="22" t="inlineStr">
        <is>
          <t xml:space="preserve">Щит силовой (в соответствии со схемой)_ / МЭЛ</t>
        </is>
      </c>
      <c r="D412" s="7" t="inlineStr">
        <is>
          <t xml:space="preserve">ЩО3.2 ЩРн-24-395х310х120-IP31 mb11-24n EKF</t>
        </is>
      </c>
      <c r="E412" s="7" t="inlineStr">
        <is>
          <t xml:space="preserve"/>
        </is>
      </c>
      <c r="F412" s="7" t="inlineStr">
        <is>
          <t xml:space="preserve">ШТ</t>
        </is>
      </c>
      <c r="G412" s="7" t="inlineStr">
        <is>
          <t xml:space="preserve">1</t>
        </is>
      </c>
      <c r="H412" s="8" t="n">
        <v>1</v>
      </c>
      <c r="I412" s="23" t="n" hidden="false">
        <v>1</v>
      </c>
      <c r="J412" s="19" t="n" hidden="false">
        <v/>
      </c>
      <c r="K412" s="19" t="n" hidden="false">
        <f>I412+J412</f>
        <v>1</v>
      </c>
      <c r="L412" s="19" t="n" hidden="false">
        <f>ROUND(H412*I412,2)</f>
        <v>1</v>
      </c>
      <c r="M412" s="19" t="n" hidden="false">
        <v/>
      </c>
      <c r="N412" s="19" t="n" hidden="false">
        <f>L412+M412</f>
        <v>1</v>
      </c>
    </row>
    <row r="413" customFormat="false" hidden="false" outlineLevel="0" collapsed="false">
      <c r="A413" s="18" t="inlineStr">
        <is>
          <t xml:space="preserve">1.1.1.2.1.1.2.4.2</t>
        </is>
      </c>
      <c r="B413" s="18" t="inlineStr">
        <is>
          <t xml:space="preserve"/>
        </is>
      </c>
      <c r="C413" s="22" t="inlineStr">
        <is>
          <t xml:space="preserve">Щит силовой (в соответствии со схемой)_ / МЭЛ</t>
        </is>
      </c>
      <c r="D413" s="7" t="inlineStr">
        <is>
          <t xml:space="preserve">ЩО3.4 ЩРн-24-395х310х120-IP31 mb11-24n EKF</t>
        </is>
      </c>
      <c r="E413" s="7" t="inlineStr">
        <is>
          <t xml:space="preserve"/>
        </is>
      </c>
      <c r="F413" s="7" t="inlineStr">
        <is>
          <t xml:space="preserve">ШТ</t>
        </is>
      </c>
      <c r="G413" s="7" t="inlineStr">
        <is>
          <t xml:space="preserve">1</t>
        </is>
      </c>
      <c r="H413" s="8" t="n">
        <v>1</v>
      </c>
      <c r="I413" s="23" t="n" hidden="false">
        <v>1</v>
      </c>
      <c r="J413" s="19" t="n" hidden="false">
        <v/>
      </c>
      <c r="K413" s="19" t="n" hidden="false">
        <f>I413+J413</f>
        <v>1</v>
      </c>
      <c r="L413" s="19" t="n" hidden="false">
        <f>ROUND(H413*I413,2)</f>
        <v>1</v>
      </c>
      <c r="M413" s="19" t="n" hidden="false">
        <v/>
      </c>
      <c r="N413" s="19" t="n" hidden="false">
        <f>L413+M413</f>
        <v>1</v>
      </c>
    </row>
    <row r="414" customFormat="false" hidden="false" outlineLevel="0" collapsed="false">
      <c r="A414" s="18" t="inlineStr">
        <is>
          <t xml:space="preserve">1.1.1.2.1.1.2.4.3</t>
        </is>
      </c>
      <c r="B414" s="18" t="inlineStr">
        <is>
          <t xml:space="preserve"/>
        </is>
      </c>
      <c r="C414" s="22" t="inlineStr">
        <is>
          <t xml:space="preserve">Щит силовой (в соответствии со схемой)_ / МЭЛ</t>
        </is>
      </c>
      <c r="D414" s="7" t="inlineStr">
        <is>
          <t xml:space="preserve">ЩС 2.1</t>
        </is>
      </c>
      <c r="E414" s="7" t="inlineStr">
        <is>
          <t xml:space="preserve"/>
        </is>
      </c>
      <c r="F414" s="7" t="inlineStr">
        <is>
          <t xml:space="preserve">ШТ</t>
        </is>
      </c>
      <c r="G414" s="7" t="inlineStr">
        <is>
          <t xml:space="preserve">1</t>
        </is>
      </c>
      <c r="H414" s="8" t="n">
        <v>1</v>
      </c>
      <c r="I414" s="23" t="n" hidden="false">
        <v>1</v>
      </c>
      <c r="J414" s="19" t="n" hidden="false">
        <v/>
      </c>
      <c r="K414" s="19" t="n" hidden="false">
        <f>I414+J414</f>
        <v>1</v>
      </c>
      <c r="L414" s="19" t="n" hidden="false">
        <f>ROUND(H414*I414,2)</f>
        <v>1</v>
      </c>
      <c r="M414" s="19" t="n" hidden="false">
        <v/>
      </c>
      <c r="N414" s="19" t="n" hidden="false">
        <f>L414+M414</f>
        <v>1</v>
      </c>
    </row>
    <row r="415" customFormat="false" hidden="false" outlineLevel="0" collapsed="false">
      <c r="A415" s="18" t="inlineStr">
        <is>
          <t xml:space="preserve">1.1.1.2.1.1.2.4.4</t>
        </is>
      </c>
      <c r="B415" s="18" t="inlineStr">
        <is>
          <t xml:space="preserve"/>
        </is>
      </c>
      <c r="C415" s="22" t="inlineStr">
        <is>
          <t xml:space="preserve">Щит силовой (в соответствии со схемой)_ / МЭЛ</t>
        </is>
      </c>
      <c r="D415" s="7" t="inlineStr">
        <is>
          <t xml:space="preserve">ЩС 3.1</t>
        </is>
      </c>
      <c r="E415" s="7" t="inlineStr">
        <is>
          <t xml:space="preserve"/>
        </is>
      </c>
      <c r="F415" s="7" t="inlineStr">
        <is>
          <t xml:space="preserve">ШТ</t>
        </is>
      </c>
      <c r="G415" s="7" t="inlineStr">
        <is>
          <t xml:space="preserve">1</t>
        </is>
      </c>
      <c r="H415" s="8" t="n">
        <v>1</v>
      </c>
      <c r="I415" s="23" t="n" hidden="false">
        <v>1</v>
      </c>
      <c r="J415" s="19" t="n" hidden="false">
        <v/>
      </c>
      <c r="K415" s="19" t="n" hidden="false">
        <f>I415+J415</f>
        <v>1</v>
      </c>
      <c r="L415" s="19" t="n" hidden="false">
        <f>ROUND(H415*I415,2)</f>
        <v>1</v>
      </c>
      <c r="M415" s="19" t="n" hidden="false">
        <v/>
      </c>
      <c r="N415" s="19" t="n" hidden="false">
        <f>L415+M415</f>
        <v>1</v>
      </c>
    </row>
    <row r="416" customFormat="false" hidden="false" outlineLevel="0" collapsed="false">
      <c r="A416" s="18" t="inlineStr">
        <is>
          <t xml:space="preserve">1.1.1.2.1.1.2.4.5</t>
        </is>
      </c>
      <c r="B416" s="18" t="inlineStr">
        <is>
          <t xml:space="preserve"/>
        </is>
      </c>
      <c r="C416" s="22" t="inlineStr">
        <is>
          <t xml:space="preserve">Щит силовой (в соответствии со схемой)_ / МЭЛ</t>
        </is>
      </c>
      <c r="D416" s="7" t="inlineStr">
        <is>
          <t xml:space="preserve">ЩО3.1 ЩРн-24-395х310х120-IP31 mb11-24n EKF</t>
        </is>
      </c>
      <c r="E416" s="7" t="inlineStr">
        <is>
          <t xml:space="preserve"/>
        </is>
      </c>
      <c r="F416" s="7" t="inlineStr">
        <is>
          <t xml:space="preserve">ШТ</t>
        </is>
      </c>
      <c r="G416" s="7" t="inlineStr">
        <is>
          <t xml:space="preserve">1</t>
        </is>
      </c>
      <c r="H416" s="8" t="n">
        <v>1</v>
      </c>
      <c r="I416" s="23" t="n" hidden="false">
        <v>1</v>
      </c>
      <c r="J416" s="19" t="n" hidden="false">
        <v/>
      </c>
      <c r="K416" s="19" t="n" hidden="false">
        <f>I416+J416</f>
        <v>1</v>
      </c>
      <c r="L416" s="19" t="n" hidden="false">
        <f>ROUND(H416*I416,2)</f>
        <v>1</v>
      </c>
      <c r="M416" s="19" t="n" hidden="false">
        <v/>
      </c>
      <c r="N416" s="19" t="n" hidden="false">
        <f>L416+M416</f>
        <v>1</v>
      </c>
    </row>
    <row r="417" customFormat="false" hidden="false" outlineLevel="0" collapsed="false">
      <c r="A417" s="18" t="inlineStr">
        <is>
          <t xml:space="preserve">1.1.1.2.1.1.2.4.6</t>
        </is>
      </c>
      <c r="B417" s="18" t="inlineStr">
        <is>
          <t xml:space="preserve"/>
        </is>
      </c>
      <c r="C417" s="22" t="inlineStr">
        <is>
          <t xml:space="preserve">Щит силовой (в соответствии со схемой)_ / МЭЛ</t>
        </is>
      </c>
      <c r="D417" s="7" t="inlineStr">
        <is>
          <t xml:space="preserve">ЩС 4.1</t>
        </is>
      </c>
      <c r="E417" s="7" t="inlineStr">
        <is>
          <t xml:space="preserve"/>
        </is>
      </c>
      <c r="F417" s="7" t="inlineStr">
        <is>
          <t xml:space="preserve">ШТ</t>
        </is>
      </c>
      <c r="G417" s="7" t="inlineStr">
        <is>
          <t xml:space="preserve">1</t>
        </is>
      </c>
      <c r="H417" s="8" t="n">
        <v>1</v>
      </c>
      <c r="I417" s="23" t="n" hidden="false">
        <v>1</v>
      </c>
      <c r="J417" s="19" t="n" hidden="false">
        <v/>
      </c>
      <c r="K417" s="19" t="n" hidden="false">
        <f>I417+J417</f>
        <v>1</v>
      </c>
      <c r="L417" s="19" t="n" hidden="false">
        <f>ROUND(H417*I417,2)</f>
        <v>1</v>
      </c>
      <c r="M417" s="19" t="n" hidden="false">
        <v/>
      </c>
      <c r="N417" s="19" t="n" hidden="false">
        <f>L417+M417</f>
        <v>1</v>
      </c>
    </row>
    <row r="418" customFormat="false" hidden="false" outlineLevel="0" collapsed="false">
      <c r="A418" s="18" t="inlineStr">
        <is>
          <t xml:space="preserve">1.1.1.2.1.1.2.4.7</t>
        </is>
      </c>
      <c r="B418" s="18" t="inlineStr">
        <is>
          <t xml:space="preserve"/>
        </is>
      </c>
      <c r="C418" s="22" t="inlineStr">
        <is>
          <t xml:space="preserve">Щит силовой (в соответствии со схемой)_ / МЭЛ</t>
        </is>
      </c>
      <c r="D418" s="7" t="inlineStr">
        <is>
          <t xml:space="preserve">ЩО3.0  ЩРн-24-395х310х120-IP54 mb11-24n EKF</t>
        </is>
      </c>
      <c r="E418" s="7" t="inlineStr">
        <is>
          <t xml:space="preserve"/>
        </is>
      </c>
      <c r="F418" s="7" t="inlineStr">
        <is>
          <t xml:space="preserve">ШТ</t>
        </is>
      </c>
      <c r="G418" s="7" t="inlineStr">
        <is>
          <t xml:space="preserve">1</t>
        </is>
      </c>
      <c r="H418" s="8" t="n">
        <v>1</v>
      </c>
      <c r="I418" s="23" t="n" hidden="false">
        <v>1</v>
      </c>
      <c r="J418" s="19" t="n" hidden="false">
        <v/>
      </c>
      <c r="K418" s="19" t="n" hidden="false">
        <f>I418+J418</f>
        <v>1</v>
      </c>
      <c r="L418" s="19" t="n" hidden="false">
        <f>ROUND(H418*I418,2)</f>
        <v>1</v>
      </c>
      <c r="M418" s="19" t="n" hidden="false">
        <v/>
      </c>
      <c r="N418" s="19" t="n" hidden="false">
        <f>L418+M418</f>
        <v>1</v>
      </c>
    </row>
    <row r="419" customFormat="false" hidden="false" outlineLevel="0" collapsed="false">
      <c r="A419" s="18" t="inlineStr">
        <is>
          <t xml:space="preserve">1.1.1.2.1.1.2.4.8</t>
        </is>
      </c>
      <c r="B419" s="18" t="inlineStr">
        <is>
          <t xml:space="preserve"/>
        </is>
      </c>
      <c r="C419" s="22" t="inlineStr">
        <is>
          <t xml:space="preserve">Щит силовой (в соответствии со схемой)_ / МЭЛ</t>
        </is>
      </c>
      <c r="D419" s="7" t="inlineStr">
        <is>
          <t xml:space="preserve">ЩО3.3  ЩРн-24-395х310х120-IP31 mb11-24n EKF</t>
        </is>
      </c>
      <c r="E419" s="7" t="inlineStr">
        <is>
          <t xml:space="preserve"/>
        </is>
      </c>
      <c r="F419" s="7" t="inlineStr">
        <is>
          <t xml:space="preserve">ШТ</t>
        </is>
      </c>
      <c r="G419" s="7" t="inlineStr">
        <is>
          <t xml:space="preserve">1</t>
        </is>
      </c>
      <c r="H419" s="8" t="n">
        <v>1</v>
      </c>
      <c r="I419" s="23" t="n" hidden="false">
        <v>1</v>
      </c>
      <c r="J419" s="19" t="n" hidden="false">
        <v/>
      </c>
      <c r="K419" s="19" t="n" hidden="false">
        <f>I419+J419</f>
        <v>1</v>
      </c>
      <c r="L419" s="19" t="n" hidden="false">
        <f>ROUND(H419*I419,2)</f>
        <v>1</v>
      </c>
      <c r="M419" s="19" t="n" hidden="false">
        <v/>
      </c>
      <c r="N419" s="19" t="n" hidden="false">
        <f>L419+M419</f>
        <v>1</v>
      </c>
    </row>
    <row r="420" customFormat="false" hidden="false" outlineLevel="0" collapsed="false">
      <c r="A420" s="18" t="inlineStr">
        <is>
          <t xml:space="preserve">1.1.1.2.1.1.2.4.9</t>
        </is>
      </c>
      <c r="B420" s="18" t="inlineStr">
        <is>
          <t xml:space="preserve"/>
        </is>
      </c>
      <c r="C420" s="22" t="inlineStr">
        <is>
          <t xml:space="preserve">Щит силовой (в соответствии со схемой)_ / МЭЛ</t>
        </is>
      </c>
      <c r="D420" s="7" t="inlineStr">
        <is>
          <t xml:space="preserve">ЩС 1.1</t>
        </is>
      </c>
      <c r="E420" s="7" t="inlineStr">
        <is>
          <t xml:space="preserve"/>
        </is>
      </c>
      <c r="F420" s="7" t="inlineStr">
        <is>
          <t xml:space="preserve">ШТ</t>
        </is>
      </c>
      <c r="G420" s="7" t="inlineStr">
        <is>
          <t xml:space="preserve">1</t>
        </is>
      </c>
      <c r="H420" s="8" t="n">
        <v>1</v>
      </c>
      <c r="I420" s="23" t="n" hidden="false">
        <v>1</v>
      </c>
      <c r="J420" s="19" t="n" hidden="false">
        <v/>
      </c>
      <c r="K420" s="19" t="n" hidden="false">
        <f>I420+J420</f>
        <v>1</v>
      </c>
      <c r="L420" s="19" t="n" hidden="false">
        <f>ROUND(H420*I420,2)</f>
        <v>1</v>
      </c>
      <c r="M420" s="19" t="n" hidden="false">
        <v/>
      </c>
      <c r="N420" s="19" t="n" hidden="false">
        <f>L420+M420</f>
        <v>1</v>
      </c>
    </row>
    <row r="421" customFormat="false" hidden="false" outlineLevel="0" collapsed="false">
      <c r="A421" s="14" t="inlineStr">
        <is>
          <t xml:space="preserve">1.1.1.2.1.1.3</t>
        </is>
      </c>
      <c r="B421" s="14" t="inlineStr">
        <is>
          <t xml:space="preserve"/>
        </is>
      </c>
      <c r="C421" s="14" t="inlineStr">
        <is>
          <t xml:space="preserve">Прокладка кабеля</t>
        </is>
      </c>
      <c r="D421" s="6" t="inlineStr">
        <is>
          <t xml:space="preserve"/>
        </is>
      </c>
      <c r="E421" s="6" t="inlineStr">
        <is>
          <t xml:space="preserve"/>
        </is>
      </c>
      <c r="F421" s="6" t="inlineStr">
        <is>
          <t xml:space="preserve"/>
        </is>
      </c>
      <c r="G421" s="6" t="inlineStr">
        <is>
          <t xml:space="preserve"/>
        </is>
      </c>
      <c r="H421" s="15" t="n">
        <v/>
      </c>
      <c r="I421" s="16" t="n" hidden="false">
        <v/>
      </c>
      <c r="J421" s="16" t="n" hidden="false">
        <v/>
      </c>
      <c r="K421" s="16" t="n" hidden="false">
        <v/>
      </c>
      <c r="L421" s="16" t="n" hidden="false">
        <f>L422+L425+L428+L436+L440+L443+L446+L449+L451+L455+L457+L462+L465+L470+L473</f>
        <v>6316578.75</v>
      </c>
      <c r="M421" s="16" t="n" hidden="false">
        <f>M422+M425+M428+M436+M440+M443+M446+M449+M451+M455+M457+M462+M465+M470+M473</f>
        <v>10828850</v>
      </c>
      <c r="N421" s="16" t="n" hidden="false">
        <f>N422+N425+N428+N436+N440+N443+N446+N449+N451+N455+N457+N462+N465+N470+N473</f>
        <v>17145428.75</v>
      </c>
    </row>
    <row r="422" customFormat="false" hidden="false" outlineLevel="0" collapsed="false">
      <c r="A422" s="18" t="inlineStr">
        <is>
          <t xml:space="preserve">1.1.1.2.1.1.3.1</t>
        </is>
      </c>
      <c r="B422" s="18" t="inlineStr">
        <is>
          <t xml:space="preserve"/>
        </is>
      </c>
      <c r="C422" s="18" t="inlineStr">
        <is>
          <t xml:space="preserve">Затяжка кабеля, провода в трубу / 1,5-6 мм</t>
        </is>
      </c>
      <c r="D422" s="7" t="inlineStr">
        <is>
          <t xml:space="preserve">ЭО
Поставщики: ООО "Богословский кабельный завод", Акционерное общество "Электрокабель" Кольчугинский завод"</t>
        </is>
      </c>
      <c r="E422" s="7" t="inlineStr">
        <is>
          <t xml:space="preserve">Выгружается из БО по объектам BIM-КЦ</t>
        </is>
      </c>
      <c r="F422" s="7" t="inlineStr">
        <is>
          <t xml:space="preserve">ПОГ М</t>
        </is>
      </c>
      <c r="G422" s="7" t="inlineStr">
        <is>
          <t xml:space="preserve">1</t>
        </is>
      </c>
      <c r="H422" s="8" t="n">
        <v>2320</v>
      </c>
      <c r="I422" s="19" t="n" hidden="false">
        <f>ROUND((L423+L424)/H422,2)</f>
        <v>61.03</v>
      </c>
      <c r="J422" s="20" t="n" hidden="false">
        <v>170</v>
      </c>
      <c r="K422" s="19" t="n" hidden="false">
        <f>I422+J422</f>
        <v>231.03</v>
      </c>
      <c r="L422" s="19" t="n" hidden="false">
        <f>ROUND(H422*I422,2)</f>
        <v>141589.6</v>
      </c>
      <c r="M422" s="19" t="n" hidden="false">
        <f>ROUND(H422*J422,2)</f>
        <v>394400</v>
      </c>
      <c r="N422" s="19" t="n" hidden="false">
        <f>L422+M422</f>
        <v>535989.6</v>
      </c>
    </row>
    <row r="423" customFormat="false" hidden="false" outlineLevel="0" collapsed="false">
      <c r="A423" s="18" t="inlineStr">
        <is>
          <t xml:space="preserve">1.1.1.2.1.1.3.1.1</t>
        </is>
      </c>
      <c r="B423" s="18" t="inlineStr">
        <is>
          <t xml:space="preserve"/>
        </is>
      </c>
      <c r="C423" s="22" t="inlineStr">
        <is>
          <t xml:space="preserve">Кабель силовой ВВГнг(A)-FRLS 3х1,5мм2, 660В</t>
        </is>
      </c>
      <c r="D423" s="7" t="inlineStr">
        <is>
          <t xml:space="preserve">FRLSLTx</t>
        </is>
      </c>
      <c r="E423" s="7" t="inlineStr">
        <is>
          <t xml:space="preserve"/>
        </is>
      </c>
      <c r="F423" s="7" t="inlineStr">
        <is>
          <t xml:space="preserve">М</t>
        </is>
      </c>
      <c r="G423" s="7" t="inlineStr">
        <is>
          <t xml:space="preserve">1</t>
        </is>
      </c>
      <c r="H423" s="8" t="n">
        <v>1040</v>
      </c>
      <c r="I423" s="23" t="n" hidden="false">
        <v>64</v>
      </c>
      <c r="J423" s="19" t="n" hidden="false">
        <v/>
      </c>
      <c r="K423" s="19" t="n" hidden="false">
        <f>I423+J423</f>
        <v>64</v>
      </c>
      <c r="L423" s="19" t="n" hidden="false">
        <f>ROUND(H423*I423,2)</f>
        <v>66560</v>
      </c>
      <c r="M423" s="19" t="n" hidden="false">
        <v/>
      </c>
      <c r="N423" s="19" t="n" hidden="false">
        <f>L423+M423</f>
        <v>66560</v>
      </c>
    </row>
    <row r="424" customFormat="false" hidden="false" outlineLevel="0" collapsed="false">
      <c r="A424" s="18" t="inlineStr">
        <is>
          <t xml:space="preserve">1.1.1.2.1.1.3.1.2</t>
        </is>
      </c>
      <c r="B424" s="18" t="inlineStr">
        <is>
          <t xml:space="preserve"/>
        </is>
      </c>
      <c r="C424" s="22" t="inlineStr">
        <is>
          <t xml:space="preserve">Кабель силовой ВВГнг(A)-LSLTx 3х1,5мм2, 660В</t>
        </is>
      </c>
      <c r="D424" s="7" t="inlineStr">
        <is>
          <t xml:space="preserve"/>
        </is>
      </c>
      <c r="E424" s="7" t="inlineStr">
        <is>
          <t xml:space="preserve"/>
        </is>
      </c>
      <c r="F424" s="7" t="inlineStr">
        <is>
          <t xml:space="preserve">М</t>
        </is>
      </c>
      <c r="G424" s="7" t="inlineStr">
        <is>
          <t xml:space="preserve">1</t>
        </is>
      </c>
      <c r="H424" s="8" t="n">
        <v>1280</v>
      </c>
      <c r="I424" s="23" t="n" hidden="false">
        <v>58.61</v>
      </c>
      <c r="J424" s="19" t="n" hidden="false">
        <v/>
      </c>
      <c r="K424" s="19" t="n" hidden="false">
        <f>I424+J424</f>
        <v>58.61</v>
      </c>
      <c r="L424" s="19" t="n" hidden="false">
        <f>ROUND(H424*I424,2)</f>
        <v>75020.8</v>
      </c>
      <c r="M424" s="19" t="n" hidden="false">
        <v/>
      </c>
      <c r="N424" s="19" t="n" hidden="false">
        <f>L424+M424</f>
        <v>75020.8</v>
      </c>
    </row>
    <row r="425" customFormat="false" hidden="false" outlineLevel="0" collapsed="false">
      <c r="A425" s="18" t="inlineStr">
        <is>
          <t xml:space="preserve">1.1.1.2.1.1.3.2</t>
        </is>
      </c>
      <c r="B425" s="18" t="inlineStr">
        <is>
          <t xml:space="preserve"/>
        </is>
      </c>
      <c r="C425" s="18" t="inlineStr">
        <is>
          <t xml:space="preserve">Затяжка кабеля, провода в трубу / 7-17 мм</t>
        </is>
      </c>
      <c r="D425" s="7" t="inlineStr">
        <is>
          <t xml:space="preserve">ЭО
Поставщики: ООО "Богословский кабельный завод", Акционерное общество "Электрокабель" Кольчугинский завод"</t>
        </is>
      </c>
      <c r="E425" s="7" t="inlineStr">
        <is>
          <t xml:space="preserve">Выгружается из БО по объектам BIM-КЦ</t>
        </is>
      </c>
      <c r="F425" s="7" t="inlineStr">
        <is>
          <t xml:space="preserve">ПОГ М</t>
        </is>
      </c>
      <c r="G425" s="7" t="inlineStr">
        <is>
          <t xml:space="preserve">1</t>
        </is>
      </c>
      <c r="H425" s="8" t="n">
        <v>1070</v>
      </c>
      <c r="I425" s="19" t="n" hidden="false">
        <f>ROUND((L426+L427)/H425,2)</f>
        <v>74.69</v>
      </c>
      <c r="J425" s="20" t="n" hidden="false">
        <v>250</v>
      </c>
      <c r="K425" s="19" t="n" hidden="false">
        <f>I425+J425</f>
        <v>324.69</v>
      </c>
      <c r="L425" s="19" t="n" hidden="false">
        <f>ROUND(H425*I425,2)</f>
        <v>79918.3</v>
      </c>
      <c r="M425" s="19" t="n" hidden="false">
        <f>ROUND(H425*J425,2)</f>
        <v>267500</v>
      </c>
      <c r="N425" s="19" t="n" hidden="false">
        <f>L425+M425</f>
        <v>347418.3</v>
      </c>
    </row>
    <row r="426" customFormat="false" hidden="false" outlineLevel="0" collapsed="false">
      <c r="A426" s="18" t="inlineStr">
        <is>
          <t xml:space="preserve">1.1.1.2.1.1.3.2.1</t>
        </is>
      </c>
      <c r="B426" s="18" t="inlineStr">
        <is>
          <t xml:space="preserve"/>
        </is>
      </c>
      <c r="C426" s="22" t="inlineStr">
        <is>
          <t xml:space="preserve">Кабель силовой ВВГнг(A)-FRLS 3х2,5мм2, 660В</t>
        </is>
      </c>
      <c r="D426" s="7" t="inlineStr">
        <is>
          <t xml:space="preserve">FRLSLTx</t>
        </is>
      </c>
      <c r="E426" s="7" t="inlineStr">
        <is>
          <t xml:space="preserve"/>
        </is>
      </c>
      <c r="F426" s="7" t="inlineStr">
        <is>
          <t xml:space="preserve">М</t>
        </is>
      </c>
      <c r="G426" s="7" t="inlineStr">
        <is>
          <t xml:space="preserve">1</t>
        </is>
      </c>
      <c r="H426" s="8" t="n">
        <v>210</v>
      </c>
      <c r="I426" s="23" t="n" hidden="false">
        <v>107.26</v>
      </c>
      <c r="J426" s="19" t="n" hidden="false">
        <v/>
      </c>
      <c r="K426" s="19" t="n" hidden="false">
        <f>I426+J426</f>
        <v>107.26</v>
      </c>
      <c r="L426" s="19" t="n" hidden="false">
        <f>ROUND(H426*I426,2)</f>
        <v>22524.6</v>
      </c>
      <c r="M426" s="19" t="n" hidden="false">
        <v/>
      </c>
      <c r="N426" s="19" t="n" hidden="false">
        <f>L426+M426</f>
        <v>22524.6</v>
      </c>
    </row>
    <row r="427" customFormat="false" hidden="false" outlineLevel="0" collapsed="false">
      <c r="A427" s="18" t="inlineStr">
        <is>
          <t xml:space="preserve">1.1.1.2.1.1.3.2.2</t>
        </is>
      </c>
      <c r="B427" s="18" t="inlineStr">
        <is>
          <t xml:space="preserve"/>
        </is>
      </c>
      <c r="C427" s="22" t="inlineStr">
        <is>
          <t xml:space="preserve">Кабель силовой ВВГнг(A)-LSLTx 3х2,5мм2, 660В</t>
        </is>
      </c>
      <c r="D427" s="7" t="inlineStr">
        <is>
          <t xml:space="preserve"/>
        </is>
      </c>
      <c r="E427" s="7" t="inlineStr">
        <is>
          <t xml:space="preserve"/>
        </is>
      </c>
      <c r="F427" s="7" t="inlineStr">
        <is>
          <t xml:space="preserve">М</t>
        </is>
      </c>
      <c r="G427" s="7" t="inlineStr">
        <is>
          <t xml:space="preserve">1</t>
        </is>
      </c>
      <c r="H427" s="8" t="n">
        <v>860</v>
      </c>
      <c r="I427" s="23" t="n" hidden="false">
        <v>66.74</v>
      </c>
      <c r="J427" s="19" t="n" hidden="false">
        <v/>
      </c>
      <c r="K427" s="19" t="n" hidden="false">
        <f>I427+J427</f>
        <v>66.74</v>
      </c>
      <c r="L427" s="19" t="n" hidden="false">
        <f>ROUND(H427*I427,2)</f>
        <v>57396.4</v>
      </c>
      <c r="M427" s="19" t="n" hidden="false">
        <v/>
      </c>
      <c r="N427" s="19" t="n" hidden="false">
        <f>L427+M427</f>
        <v>57396.4</v>
      </c>
    </row>
    <row r="428" customFormat="false" hidden="false" outlineLevel="0" collapsed="false">
      <c r="A428" s="18" t="inlineStr">
        <is>
          <t xml:space="preserve">1.1.1.2.1.1.3.3</t>
        </is>
      </c>
      <c r="B428" s="18" t="inlineStr">
        <is>
          <t xml:space="preserve"/>
        </is>
      </c>
      <c r="C428" s="18" t="inlineStr">
        <is>
          <t xml:space="preserve">Затяжка кабеля, провода в трубу / 7-17 мм</t>
        </is>
      </c>
      <c r="D428" s="7" t="inlineStr">
        <is>
          <t xml:space="preserve">ЭМ
Поставщики: ООО "Богословский кабельный завод", Акционерное общество "Электрокабель" Кольчугинский завод"</t>
        </is>
      </c>
      <c r="E428" s="7" t="inlineStr">
        <is>
          <t xml:space="preserve">Выгружается из БО по объектам BIM-КЦ</t>
        </is>
      </c>
      <c r="F428" s="7" t="inlineStr">
        <is>
          <t xml:space="preserve">ПОГ М</t>
        </is>
      </c>
      <c r="G428" s="7" t="inlineStr">
        <is>
          <t xml:space="preserve">1</t>
        </is>
      </c>
      <c r="H428" s="8" t="n">
        <v>13020</v>
      </c>
      <c r="I428" s="19" t="n" hidden="false">
        <f>ROUND((L429+L430+L431+L432+L433+L434+L435)/H428,2)</f>
        <v>118.96</v>
      </c>
      <c r="J428" s="20" t="n" hidden="false">
        <v>350</v>
      </c>
      <c r="K428" s="19" t="n" hidden="false">
        <f>I428+J428</f>
        <v>468.96</v>
      </c>
      <c r="L428" s="19" t="n" hidden="false">
        <f>ROUND(H428*I428,2)</f>
        <v>1548859.2</v>
      </c>
      <c r="M428" s="19" t="n" hidden="false">
        <f>ROUND(H428*J428,2)</f>
        <v>4557000</v>
      </c>
      <c r="N428" s="19" t="n" hidden="false">
        <f>L428+M428</f>
        <v>6105859.2</v>
      </c>
    </row>
    <row r="429" customFormat="false" hidden="false" outlineLevel="0" collapsed="false">
      <c r="A429" s="18" t="inlineStr">
        <is>
          <t xml:space="preserve">1.1.1.2.1.1.3.3.1</t>
        </is>
      </c>
      <c r="B429" s="18" t="inlineStr">
        <is>
          <t xml:space="preserve"/>
        </is>
      </c>
      <c r="C429" s="22" t="inlineStr">
        <is>
          <t xml:space="preserve">Кабель силовой_ (Будет удален с 01.01.2024г.) / ВВГнг(А)-LSLTx / 3х6 мм</t>
        </is>
      </c>
      <c r="D429" s="7" t="inlineStr">
        <is>
          <t xml:space="preserve"/>
        </is>
      </c>
      <c r="E429" s="7" t="inlineStr">
        <is>
          <t xml:space="preserve"/>
        </is>
      </c>
      <c r="F429" s="7" t="inlineStr">
        <is>
          <t xml:space="preserve">ПОГ М</t>
        </is>
      </c>
      <c r="G429" s="7" t="inlineStr">
        <is>
          <t xml:space="preserve">1</t>
        </is>
      </c>
      <c r="H429" s="8" t="n">
        <v>650</v>
      </c>
      <c r="I429" s="23" t="n" hidden="false">
        <v>211.21</v>
      </c>
      <c r="J429" s="19" t="n" hidden="false">
        <v/>
      </c>
      <c r="K429" s="19" t="n" hidden="false">
        <f>I429+J429</f>
        <v>211.21</v>
      </c>
      <c r="L429" s="19" t="n" hidden="false">
        <f>ROUND(H429*I429,2)</f>
        <v>137286.5</v>
      </c>
      <c r="M429" s="19" t="n" hidden="false">
        <v/>
      </c>
      <c r="N429" s="19" t="n" hidden="false">
        <f>L429+M429</f>
        <v>137286.5</v>
      </c>
    </row>
    <row r="430" customFormat="false" hidden="false" outlineLevel="0" collapsed="false">
      <c r="A430" s="18" t="inlineStr">
        <is>
          <t xml:space="preserve">1.1.1.2.1.1.3.3.2</t>
        </is>
      </c>
      <c r="B430" s="18" t="inlineStr">
        <is>
          <t xml:space="preserve"/>
        </is>
      </c>
      <c r="C430" s="22" t="inlineStr">
        <is>
          <t xml:space="preserve">Кабель силовой ВВГнг(A)-FRLS 3х2,5мм2, 660В</t>
        </is>
      </c>
      <c r="D430" s="7" t="inlineStr">
        <is>
          <t xml:space="preserve">FRLSLTx</t>
        </is>
      </c>
      <c r="E430" s="7" t="inlineStr">
        <is>
          <t xml:space="preserve"/>
        </is>
      </c>
      <c r="F430" s="7" t="inlineStr">
        <is>
          <t xml:space="preserve">М</t>
        </is>
      </c>
      <c r="G430" s="7" t="inlineStr">
        <is>
          <t xml:space="preserve">1</t>
        </is>
      </c>
      <c r="H430" s="8" t="n">
        <v>90</v>
      </c>
      <c r="I430" s="23" t="n" hidden="false">
        <v>107.26</v>
      </c>
      <c r="J430" s="19" t="n" hidden="false">
        <v/>
      </c>
      <c r="K430" s="19" t="n" hidden="false">
        <f>I430+J430</f>
        <v>107.26</v>
      </c>
      <c r="L430" s="19" t="n" hidden="false">
        <f>ROUND(H430*I430,2)</f>
        <v>9653.4</v>
      </c>
      <c r="M430" s="19" t="n" hidden="false">
        <v/>
      </c>
      <c r="N430" s="19" t="n" hidden="false">
        <f>L430+M430</f>
        <v>9653.4</v>
      </c>
    </row>
    <row r="431" customFormat="false" hidden="false" outlineLevel="0" collapsed="false">
      <c r="A431" s="18" t="inlineStr">
        <is>
          <t xml:space="preserve">1.1.1.2.1.1.3.3.3</t>
        </is>
      </c>
      <c r="B431" s="18" t="inlineStr">
        <is>
          <t xml:space="preserve"/>
        </is>
      </c>
      <c r="C431" s="22" t="inlineStr">
        <is>
          <t xml:space="preserve">Кабель силовой ВВГнг(A)-LSLTx 5х2,5мм2, 660В</t>
        </is>
      </c>
      <c r="D431" s="7" t="inlineStr">
        <is>
          <t xml:space="preserve"/>
        </is>
      </c>
      <c r="E431" s="7" t="inlineStr">
        <is>
          <t xml:space="preserve"/>
        </is>
      </c>
      <c r="F431" s="7" t="inlineStr">
        <is>
          <t xml:space="preserve">М</t>
        </is>
      </c>
      <c r="G431" s="7" t="inlineStr">
        <is>
          <t xml:space="preserve">1</t>
        </is>
      </c>
      <c r="H431" s="8" t="n">
        <v>2410</v>
      </c>
      <c r="I431" s="23" t="n" hidden="false">
        <v>153.21</v>
      </c>
      <c r="J431" s="19" t="n" hidden="false">
        <v/>
      </c>
      <c r="K431" s="19" t="n" hidden="false">
        <f>I431+J431</f>
        <v>153.21</v>
      </c>
      <c r="L431" s="19" t="n" hidden="false">
        <f>ROUND(H431*I431,2)</f>
        <v>369236.1</v>
      </c>
      <c r="M431" s="19" t="n" hidden="false">
        <v/>
      </c>
      <c r="N431" s="19" t="n" hidden="false">
        <f>L431+M431</f>
        <v>369236.1</v>
      </c>
    </row>
    <row r="432" customFormat="false" hidden="false" outlineLevel="0" collapsed="false">
      <c r="A432" s="18" t="inlineStr">
        <is>
          <t xml:space="preserve">1.1.1.2.1.1.3.3.4</t>
        </is>
      </c>
      <c r="B432" s="18" t="inlineStr">
        <is>
          <t xml:space="preserve"/>
        </is>
      </c>
      <c r="C432" s="22" t="inlineStr">
        <is>
          <t xml:space="preserve">Кабель силовой ВВГнг(A)-FRLSLTx 3х4мм2, 660В</t>
        </is>
      </c>
      <c r="D432" s="7" t="inlineStr">
        <is>
          <t xml:space="preserve"/>
        </is>
      </c>
      <c r="E432" s="7" t="inlineStr">
        <is>
          <t xml:space="preserve"/>
        </is>
      </c>
      <c r="F432" s="7" t="inlineStr">
        <is>
          <t xml:space="preserve">М</t>
        </is>
      </c>
      <c r="G432" s="7" t="inlineStr">
        <is>
          <t xml:space="preserve">1</t>
        </is>
      </c>
      <c r="H432" s="8" t="n">
        <v>650</v>
      </c>
      <c r="I432" s="23" t="n" hidden="false">
        <v>199.59</v>
      </c>
      <c r="J432" s="19" t="n" hidden="false">
        <v/>
      </c>
      <c r="K432" s="19" t="n" hidden="false">
        <f>I432+J432</f>
        <v>199.59</v>
      </c>
      <c r="L432" s="19" t="n" hidden="false">
        <f>ROUND(H432*I432,2)</f>
        <v>129733.5</v>
      </c>
      <c r="M432" s="19" t="n" hidden="false">
        <v/>
      </c>
      <c r="N432" s="19" t="n" hidden="false">
        <f>L432+M432</f>
        <v>129733.5</v>
      </c>
    </row>
    <row r="433" customFormat="false" hidden="false" outlineLevel="0" collapsed="false">
      <c r="A433" s="18" t="inlineStr">
        <is>
          <t xml:space="preserve">1.1.1.2.1.1.3.3.5</t>
        </is>
      </c>
      <c r="B433" s="18" t="inlineStr">
        <is>
          <t xml:space="preserve"/>
        </is>
      </c>
      <c r="C433" s="22" t="inlineStr">
        <is>
          <t xml:space="preserve">Кабель силовой ВВГнг(A)-FRLSLTx 5х2,5мм2, 660В</t>
        </is>
      </c>
      <c r="D433" s="7" t="inlineStr">
        <is>
          <t xml:space="preserve"/>
        </is>
      </c>
      <c r="E433" s="7" t="inlineStr">
        <is>
          <t xml:space="preserve"/>
        </is>
      </c>
      <c r="F433" s="7" t="inlineStr">
        <is>
          <t xml:space="preserve">М</t>
        </is>
      </c>
      <c r="G433" s="7" t="inlineStr">
        <is>
          <t xml:space="preserve">1</t>
        </is>
      </c>
      <c r="H433" s="8" t="n">
        <v>2010</v>
      </c>
      <c r="I433" s="23" t="n" hidden="false">
        <v>158.06</v>
      </c>
      <c r="J433" s="19" t="n" hidden="false">
        <v/>
      </c>
      <c r="K433" s="19" t="n" hidden="false">
        <f>I433+J433</f>
        <v>158.06</v>
      </c>
      <c r="L433" s="19" t="n" hidden="false">
        <f>ROUND(H433*I433,2)</f>
        <v>317700.6</v>
      </c>
      <c r="M433" s="19" t="n" hidden="false">
        <v/>
      </c>
      <c r="N433" s="19" t="n" hidden="false">
        <f>L433+M433</f>
        <v>317700.6</v>
      </c>
    </row>
    <row r="434" customFormat="false" hidden="false" outlineLevel="0" collapsed="false">
      <c r="A434" s="18" t="inlineStr">
        <is>
          <t xml:space="preserve">1.1.1.2.1.1.3.3.6</t>
        </is>
      </c>
      <c r="B434" s="18" t="inlineStr">
        <is>
          <t xml:space="preserve"/>
        </is>
      </c>
      <c r="C434" s="22" t="inlineStr">
        <is>
          <t xml:space="preserve">Кабель силовой ВВГнг(A)-LSLTx 3х2,5мм2, 660В</t>
        </is>
      </c>
      <c r="D434" s="7" t="inlineStr">
        <is>
          <t xml:space="preserve"/>
        </is>
      </c>
      <c r="E434" s="7" t="inlineStr">
        <is>
          <t xml:space="preserve"/>
        </is>
      </c>
      <c r="F434" s="7" t="inlineStr">
        <is>
          <t xml:space="preserve">М</t>
        </is>
      </c>
      <c r="G434" s="7" t="inlineStr">
        <is>
          <t xml:space="preserve">1</t>
        </is>
      </c>
      <c r="H434" s="8" t="n">
        <v>6345</v>
      </c>
      <c r="I434" s="23" t="n" hidden="false">
        <v>66.74</v>
      </c>
      <c r="J434" s="19" t="n" hidden="false">
        <v/>
      </c>
      <c r="K434" s="19" t="n" hidden="false">
        <f>I434+J434</f>
        <v>66.74</v>
      </c>
      <c r="L434" s="19" t="n" hidden="false">
        <f>ROUND(H434*I434,2)</f>
        <v>423465.3</v>
      </c>
      <c r="M434" s="19" t="n" hidden="false">
        <v/>
      </c>
      <c r="N434" s="19" t="n" hidden="false">
        <f>L434+M434</f>
        <v>423465.3</v>
      </c>
    </row>
    <row r="435" customFormat="false" hidden="false" outlineLevel="0" collapsed="false">
      <c r="A435" s="18" t="inlineStr">
        <is>
          <t xml:space="preserve">1.1.1.2.1.1.3.3.7</t>
        </is>
      </c>
      <c r="B435" s="18" t="inlineStr">
        <is>
          <t xml:space="preserve"/>
        </is>
      </c>
      <c r="C435" s="22" t="inlineStr">
        <is>
          <t xml:space="preserve">Кабель силовой ВВГнг(A)-LSLTx 3х4мм2, 1000В</t>
        </is>
      </c>
      <c r="D435" s="7" t="inlineStr">
        <is>
          <t xml:space="preserve"/>
        </is>
      </c>
      <c r="E435" s="7" t="inlineStr">
        <is>
          <t xml:space="preserve"/>
        </is>
      </c>
      <c r="F435" s="7" t="inlineStr">
        <is>
          <t xml:space="preserve">М</t>
        </is>
      </c>
      <c r="G435" s="7" t="inlineStr">
        <is>
          <t xml:space="preserve">1</t>
        </is>
      </c>
      <c r="H435" s="8" t="n">
        <v>865</v>
      </c>
      <c r="I435" s="20" t="n" hidden="false">
        <v>187</v>
      </c>
      <c r="J435" s="19" t="n" hidden="false">
        <v/>
      </c>
      <c r="K435" s="19" t="n" hidden="false">
        <f>I435+J435</f>
        <v>187</v>
      </c>
      <c r="L435" s="19" t="n" hidden="false">
        <f>ROUND(H435*I435,2)</f>
        <v>161755</v>
      </c>
      <c r="M435" s="19" t="n" hidden="false">
        <v/>
      </c>
      <c r="N435" s="19" t="n" hidden="false">
        <f>L435+M435</f>
        <v>161755</v>
      </c>
    </row>
    <row r="436" customFormat="false" hidden="false" outlineLevel="0" collapsed="false">
      <c r="A436" s="18" t="inlineStr">
        <is>
          <t xml:space="preserve">1.1.1.2.1.1.3.4</t>
        </is>
      </c>
      <c r="B436" s="18" t="inlineStr">
        <is>
          <t xml:space="preserve"/>
        </is>
      </c>
      <c r="C436" s="18" t="inlineStr">
        <is>
          <t xml:space="preserve">Затяжка кабеля, провода в трубу / 18-39 мм</t>
        </is>
      </c>
      <c r="D436" s="7" t="inlineStr">
        <is>
          <t xml:space="preserve">ЭМ
Поставщики: ООО "Богословский кабельный завод", Акционерное общество "Электрокабель" Кольчугинский завод"</t>
        </is>
      </c>
      <c r="E436" s="7" t="inlineStr">
        <is>
          <t xml:space="preserve">Выгружается из БО по объектам BIM-КЦ</t>
        </is>
      </c>
      <c r="F436" s="7" t="inlineStr">
        <is>
          <t xml:space="preserve">ПОГ М</t>
        </is>
      </c>
      <c r="G436" s="7" t="inlineStr">
        <is>
          <t xml:space="preserve">1</t>
        </is>
      </c>
      <c r="H436" s="8" t="n">
        <v>1045</v>
      </c>
      <c r="I436" s="19" t="n" hidden="false">
        <f>ROUND((L437+L438+L439)/H436,2)</f>
        <v>285.05</v>
      </c>
      <c r="J436" s="20" t="n" hidden="false">
        <v>450</v>
      </c>
      <c r="K436" s="19" t="n" hidden="false">
        <f>I436+J436</f>
        <v>735.05</v>
      </c>
      <c r="L436" s="19" t="n" hidden="false">
        <f>ROUND(H436*I436,2)</f>
        <v>297877.25</v>
      </c>
      <c r="M436" s="19" t="n" hidden="false">
        <f>ROUND(H436*J436,2)</f>
        <v>470250</v>
      </c>
      <c r="N436" s="19" t="n" hidden="false">
        <f>L436+M436</f>
        <v>768127.25</v>
      </c>
    </row>
    <row r="437" customFormat="false" hidden="false" outlineLevel="0" collapsed="false">
      <c r="A437" s="18" t="inlineStr">
        <is>
          <t xml:space="preserve">1.1.1.2.1.1.3.4.1</t>
        </is>
      </c>
      <c r="B437" s="18" t="inlineStr">
        <is>
          <t xml:space="preserve"/>
        </is>
      </c>
      <c r="C437" s="22" t="inlineStr">
        <is>
          <t xml:space="preserve">Кабель силовой ВВГнг(A)-LS 3х10мм2, 660В</t>
        </is>
      </c>
      <c r="D437" s="7" t="inlineStr">
        <is>
          <t xml:space="preserve">LSLTx</t>
        </is>
      </c>
      <c r="E437" s="7" t="inlineStr">
        <is>
          <t xml:space="preserve"/>
        </is>
      </c>
      <c r="F437" s="7" t="inlineStr">
        <is>
          <t xml:space="preserve">М</t>
        </is>
      </c>
      <c r="G437" s="7" t="inlineStr">
        <is>
          <t xml:space="preserve">1</t>
        </is>
      </c>
      <c r="H437" s="8" t="n">
        <v>435</v>
      </c>
      <c r="I437" s="23" t="n" hidden="false">
        <v>316.75</v>
      </c>
      <c r="J437" s="19" t="n" hidden="false">
        <v/>
      </c>
      <c r="K437" s="19" t="n" hidden="false">
        <f>I437+J437</f>
        <v>316.75</v>
      </c>
      <c r="L437" s="19" t="n" hidden="false">
        <f>ROUND(H437*I437,2)</f>
        <v>137786.25</v>
      </c>
      <c r="M437" s="19" t="n" hidden="false">
        <v/>
      </c>
      <c r="N437" s="19" t="n" hidden="false">
        <f>L437+M437</f>
        <v>137786.25</v>
      </c>
    </row>
    <row r="438" customFormat="false" hidden="false" outlineLevel="0" collapsed="false">
      <c r="A438" s="18" t="inlineStr">
        <is>
          <t xml:space="preserve">1.1.1.2.1.1.3.4.2</t>
        </is>
      </c>
      <c r="B438" s="18" t="inlineStr">
        <is>
          <t xml:space="preserve"/>
        </is>
      </c>
      <c r="C438" s="22" t="inlineStr">
        <is>
          <t xml:space="preserve">Кабель силовой ВВГнг(A)-FRLSLTx 5х4мм2, 660В</t>
        </is>
      </c>
      <c r="D438" s="7" t="inlineStr">
        <is>
          <t xml:space="preserve"/>
        </is>
      </c>
      <c r="E438" s="7" t="inlineStr">
        <is>
          <t xml:space="preserve"/>
        </is>
      </c>
      <c r="F438" s="7" t="inlineStr">
        <is>
          <t xml:space="preserve">М</t>
        </is>
      </c>
      <c r="G438" s="7" t="inlineStr">
        <is>
          <t xml:space="preserve">1</t>
        </is>
      </c>
      <c r="H438" s="8" t="n">
        <v>370</v>
      </c>
      <c r="I438" s="23" t="n" hidden="false">
        <v>140.79</v>
      </c>
      <c r="J438" s="19" t="n" hidden="false">
        <v/>
      </c>
      <c r="K438" s="19" t="n" hidden="false">
        <f>I438+J438</f>
        <v>140.79</v>
      </c>
      <c r="L438" s="19" t="n" hidden="false">
        <f>ROUND(H438*I438,2)</f>
        <v>52092.3</v>
      </c>
      <c r="M438" s="19" t="n" hidden="false">
        <v/>
      </c>
      <c r="N438" s="19" t="n" hidden="false">
        <f>L438+M438</f>
        <v>52092.3</v>
      </c>
    </row>
    <row r="439" customFormat="false" hidden="false" outlineLevel="0" collapsed="false">
      <c r="A439" s="18" t="inlineStr">
        <is>
          <t xml:space="preserve">1.1.1.2.1.1.3.4.3</t>
        </is>
      </c>
      <c r="B439" s="18" t="inlineStr">
        <is>
          <t xml:space="preserve"/>
        </is>
      </c>
      <c r="C439" s="22" t="inlineStr">
        <is>
          <t xml:space="preserve">Кабель силовой ВВГнг(A)-LSLTx 5х6мм2, 1000В</t>
        </is>
      </c>
      <c r="D439" s="7" t="inlineStr">
        <is>
          <t xml:space="preserve"/>
        </is>
      </c>
      <c r="E439" s="7" t="inlineStr">
        <is>
          <t xml:space="preserve"/>
        </is>
      </c>
      <c r="F439" s="7" t="inlineStr">
        <is>
          <t xml:space="preserve">М</t>
        </is>
      </c>
      <c r="G439" s="7" t="inlineStr">
        <is>
          <t xml:space="preserve">1</t>
        </is>
      </c>
      <c r="H439" s="8" t="n">
        <v>240</v>
      </c>
      <c r="I439" s="20" t="n" hidden="false">
        <v>450</v>
      </c>
      <c r="J439" s="19" t="n" hidden="false">
        <v/>
      </c>
      <c r="K439" s="19" t="n" hidden="false">
        <f>I439+J439</f>
        <v>450</v>
      </c>
      <c r="L439" s="19" t="n" hidden="false">
        <f>ROUND(H439*I439,2)</f>
        <v>108000</v>
      </c>
      <c r="M439" s="19" t="n" hidden="false">
        <v/>
      </c>
      <c r="N439" s="19" t="n" hidden="false">
        <f>L439+M439</f>
        <v>108000</v>
      </c>
    </row>
    <row r="440" customFormat="false" hidden="false" outlineLevel="0" collapsed="false">
      <c r="A440" s="18" t="inlineStr">
        <is>
          <t xml:space="preserve">1.1.1.2.1.1.3.5</t>
        </is>
      </c>
      <c r="B440" s="18" t="inlineStr">
        <is>
          <t xml:space="preserve"/>
        </is>
      </c>
      <c r="C440" s="18" t="inlineStr">
        <is>
          <t xml:space="preserve">Прокладка кабеля, провода в лотке, металлоконструкциях / 1,5-6 мм</t>
        </is>
      </c>
      <c r="D440" s="7" t="inlineStr">
        <is>
          <t xml:space="preserve">ЭО
Поставщики: ООО "Богословский кабельный завод", Акционерное общество "Электрокабель" Кольчугинский завод"</t>
        </is>
      </c>
      <c r="E440" s="7" t="inlineStr">
        <is>
          <t xml:space="preserve">Выгружается из БО по объектам BIM-КЦ</t>
        </is>
      </c>
      <c r="F440" s="7" t="inlineStr">
        <is>
          <t xml:space="preserve">М</t>
        </is>
      </c>
      <c r="G440" s="7" t="inlineStr">
        <is>
          <t xml:space="preserve">1</t>
        </is>
      </c>
      <c r="H440" s="8" t="n">
        <v>1820</v>
      </c>
      <c r="I440" s="19" t="n" hidden="false">
        <f>ROUND((L441+L442)/H440,2)</f>
        <v>65.38</v>
      </c>
      <c r="J440" s="20" t="n" hidden="false">
        <v>170</v>
      </c>
      <c r="K440" s="19" t="n" hidden="false">
        <f>I440+J440</f>
        <v>235.38</v>
      </c>
      <c r="L440" s="19" t="n" hidden="false">
        <f>ROUND(H440*I440,2)</f>
        <v>118991.6</v>
      </c>
      <c r="M440" s="19" t="n" hidden="false">
        <f>ROUND(H440*J440,2)</f>
        <v>309400</v>
      </c>
      <c r="N440" s="19" t="n" hidden="false">
        <f>L440+M440</f>
        <v>428391.6</v>
      </c>
    </row>
    <row r="441" customFormat="false" hidden="false" outlineLevel="0" collapsed="false">
      <c r="A441" s="18" t="inlineStr">
        <is>
          <t xml:space="preserve">1.1.1.2.1.1.3.5.1</t>
        </is>
      </c>
      <c r="B441" s="18" t="inlineStr">
        <is>
          <t xml:space="preserve"/>
        </is>
      </c>
      <c r="C441" s="22" t="inlineStr">
        <is>
          <t xml:space="preserve">Кабель силовой ВВГнг(A)-FRLSLTx 3х1,5мм2, 660В</t>
        </is>
      </c>
      <c r="D441" s="7" t="inlineStr">
        <is>
          <t xml:space="preserve"/>
        </is>
      </c>
      <c r="E441" s="7" t="inlineStr">
        <is>
          <t xml:space="preserve"/>
        </is>
      </c>
      <c r="F441" s="7" t="inlineStr">
        <is>
          <t xml:space="preserve">М</t>
        </is>
      </c>
      <c r="G441" s="7" t="inlineStr">
        <is>
          <t xml:space="preserve">1</t>
        </is>
      </c>
      <c r="H441" s="8" t="n">
        <v>905</v>
      </c>
      <c r="I441" s="23" t="n" hidden="false">
        <v>72.23</v>
      </c>
      <c r="J441" s="19" t="n" hidden="false">
        <v/>
      </c>
      <c r="K441" s="19" t="n" hidden="false">
        <f>I441+J441</f>
        <v>72.23</v>
      </c>
      <c r="L441" s="19" t="n" hidden="false">
        <f>ROUND(H441*I441,2)</f>
        <v>65368.15</v>
      </c>
      <c r="M441" s="19" t="n" hidden="false">
        <v/>
      </c>
      <c r="N441" s="19" t="n" hidden="false">
        <f>L441+M441</f>
        <v>65368.15</v>
      </c>
    </row>
    <row r="442" customFormat="false" hidden="false" outlineLevel="0" collapsed="false">
      <c r="A442" s="18" t="inlineStr">
        <is>
          <t xml:space="preserve">1.1.1.2.1.1.3.5.2</t>
        </is>
      </c>
      <c r="B442" s="18" t="inlineStr">
        <is>
          <t xml:space="preserve"/>
        </is>
      </c>
      <c r="C442" s="22" t="inlineStr">
        <is>
          <t xml:space="preserve">Кабель силовой ВВГнг(A)-LSLTx 3х1,5мм2, 660В</t>
        </is>
      </c>
      <c r="D442" s="7" t="inlineStr">
        <is>
          <t xml:space="preserve"/>
        </is>
      </c>
      <c r="E442" s="7" t="inlineStr">
        <is>
          <t xml:space="preserve"/>
        </is>
      </c>
      <c r="F442" s="7" t="inlineStr">
        <is>
          <t xml:space="preserve">М</t>
        </is>
      </c>
      <c r="G442" s="7" t="inlineStr">
        <is>
          <t xml:space="preserve">1</t>
        </is>
      </c>
      <c r="H442" s="8" t="n">
        <v>915</v>
      </c>
      <c r="I442" s="23" t="n" hidden="false">
        <v>58.61</v>
      </c>
      <c r="J442" s="19" t="n" hidden="false">
        <v/>
      </c>
      <c r="K442" s="19" t="n" hidden="false">
        <f>I442+J442</f>
        <v>58.61</v>
      </c>
      <c r="L442" s="19" t="n" hidden="false">
        <f>ROUND(H442*I442,2)</f>
        <v>53628.15</v>
      </c>
      <c r="M442" s="19" t="n" hidden="false">
        <v/>
      </c>
      <c r="N442" s="19" t="n" hidden="false">
        <f>L442+M442</f>
        <v>53628.15</v>
      </c>
    </row>
    <row r="443" customFormat="false" hidden="false" outlineLevel="0" collapsed="false">
      <c r="A443" s="18" t="inlineStr">
        <is>
          <t xml:space="preserve">1.1.1.2.1.1.3.6</t>
        </is>
      </c>
      <c r="B443" s="18" t="inlineStr">
        <is>
          <t xml:space="preserve"/>
        </is>
      </c>
      <c r="C443" s="18" t="inlineStr">
        <is>
          <t xml:space="preserve">Прокладка кабеля, провода в лотке, металлоконструкциях / 7-17 мм</t>
        </is>
      </c>
      <c r="D443" s="7" t="inlineStr">
        <is>
          <t xml:space="preserve">ЭО
Поставщики: ООО "Богословский кабельный завод", Акционерное общество "Электрокабель" Кольчугинский завод"</t>
        </is>
      </c>
      <c r="E443" s="7" t="inlineStr">
        <is>
          <t xml:space="preserve">Выгружается из БО по объектам BIM-КЦ</t>
        </is>
      </c>
      <c r="F443" s="7" t="inlineStr">
        <is>
          <t xml:space="preserve">М</t>
        </is>
      </c>
      <c r="G443" s="7" t="inlineStr">
        <is>
          <t xml:space="preserve">1</t>
        </is>
      </c>
      <c r="H443" s="8" t="n">
        <v>670</v>
      </c>
      <c r="I443" s="19" t="n" hidden="false">
        <f>ROUND((L444+L445)/H443,2)</f>
        <v>77.58</v>
      </c>
      <c r="J443" s="20" t="n" hidden="false">
        <v>250</v>
      </c>
      <c r="K443" s="19" t="n" hidden="false">
        <f>I443+J443</f>
        <v>327.58</v>
      </c>
      <c r="L443" s="19" t="n" hidden="false">
        <f>ROUND(H443*I443,2)</f>
        <v>51978.6</v>
      </c>
      <c r="M443" s="19" t="n" hidden="false">
        <f>ROUND(H443*J443,2)</f>
        <v>167500</v>
      </c>
      <c r="N443" s="19" t="n" hidden="false">
        <f>L443+M443</f>
        <v>219478.6</v>
      </c>
    </row>
    <row r="444" customFormat="false" hidden="false" outlineLevel="0" collapsed="false">
      <c r="A444" s="18" t="inlineStr">
        <is>
          <t xml:space="preserve">1.1.1.2.1.1.3.6.1</t>
        </is>
      </c>
      <c r="B444" s="18" t="inlineStr">
        <is>
          <t xml:space="preserve"/>
        </is>
      </c>
      <c r="C444" s="22" t="inlineStr">
        <is>
          <t xml:space="preserve">Кабель силовой ВВГнг(A)-FRLSLTx 3х2,5мм2, 660В</t>
        </is>
      </c>
      <c r="D444" s="7" t="inlineStr">
        <is>
          <t xml:space="preserve"/>
        </is>
      </c>
      <c r="E444" s="7" t="inlineStr">
        <is>
          <t xml:space="preserve"/>
        </is>
      </c>
      <c r="F444" s="7" t="inlineStr">
        <is>
          <t xml:space="preserve">М</t>
        </is>
      </c>
      <c r="G444" s="7" t="inlineStr">
        <is>
          <t xml:space="preserve">1</t>
        </is>
      </c>
      <c r="H444" s="8" t="n">
        <v>230</v>
      </c>
      <c r="I444" s="23" t="n" hidden="false">
        <v>98.31</v>
      </c>
      <c r="J444" s="19" t="n" hidden="false">
        <v/>
      </c>
      <c r="K444" s="19" t="n" hidden="false">
        <f>I444+J444</f>
        <v>98.31</v>
      </c>
      <c r="L444" s="19" t="n" hidden="false">
        <f>ROUND(H444*I444,2)</f>
        <v>22611.3</v>
      </c>
      <c r="M444" s="19" t="n" hidden="false">
        <v/>
      </c>
      <c r="N444" s="19" t="n" hidden="false">
        <f>L444+M444</f>
        <v>22611.3</v>
      </c>
    </row>
    <row r="445" customFormat="false" hidden="false" outlineLevel="0" collapsed="false">
      <c r="A445" s="18" t="inlineStr">
        <is>
          <t xml:space="preserve">1.1.1.2.1.1.3.6.2</t>
        </is>
      </c>
      <c r="B445" s="18" t="inlineStr">
        <is>
          <t xml:space="preserve"/>
        </is>
      </c>
      <c r="C445" s="22" t="inlineStr">
        <is>
          <t xml:space="preserve">Кабель силовой ВВГнг(A)-LSLTx 3х2,5мм2, 660В</t>
        </is>
      </c>
      <c r="D445" s="7" t="inlineStr">
        <is>
          <t xml:space="preserve"/>
        </is>
      </c>
      <c r="E445" s="7" t="inlineStr">
        <is>
          <t xml:space="preserve"/>
        </is>
      </c>
      <c r="F445" s="7" t="inlineStr">
        <is>
          <t xml:space="preserve">М</t>
        </is>
      </c>
      <c r="G445" s="7" t="inlineStr">
        <is>
          <t xml:space="preserve">1</t>
        </is>
      </c>
      <c r="H445" s="8" t="n">
        <v>440</v>
      </c>
      <c r="I445" s="23" t="n" hidden="false">
        <v>66.74</v>
      </c>
      <c r="J445" s="19" t="n" hidden="false">
        <v/>
      </c>
      <c r="K445" s="19" t="n" hidden="false">
        <f>I445+J445</f>
        <v>66.74</v>
      </c>
      <c r="L445" s="19" t="n" hidden="false">
        <f>ROUND(H445*I445,2)</f>
        <v>29365.6</v>
      </c>
      <c r="M445" s="19" t="n" hidden="false">
        <v/>
      </c>
      <c r="N445" s="19" t="n" hidden="false">
        <f>L445+M445</f>
        <v>29365.6</v>
      </c>
    </row>
    <row r="446" customFormat="false" hidden="false" outlineLevel="0" collapsed="false">
      <c r="A446" s="18" t="inlineStr">
        <is>
          <t xml:space="preserve">1.1.1.2.1.1.3.7</t>
        </is>
      </c>
      <c r="B446" s="18" t="inlineStr">
        <is>
          <t xml:space="preserve"/>
        </is>
      </c>
      <c r="C446" s="18" t="inlineStr">
        <is>
          <t xml:space="preserve">Монтаж трубы ПВХ, ПНД для кабеля / до 32мм</t>
        </is>
      </c>
      <c r="D446" s="7" t="inlineStr">
        <is>
          <t xml:space="preserve">ЭО</t>
        </is>
      </c>
      <c r="E446" s="7" t="inlineStr">
        <is>
          <t xml:space="preserve">Выгружается из БО по объектам BIM-КЦ</t>
        </is>
      </c>
      <c r="F446" s="7" t="inlineStr">
        <is>
          <t xml:space="preserve">ПОГ М</t>
        </is>
      </c>
      <c r="G446" s="7" t="inlineStr">
        <is>
          <t xml:space="preserve">1</t>
        </is>
      </c>
      <c r="H446" s="8" t="n">
        <v>2140</v>
      </c>
      <c r="I446" s="19" t="n" hidden="false">
        <f>ROUND((L447+L448)/H446,2)</f>
        <v>84.02</v>
      </c>
      <c r="J446" s="20" t="n" hidden="false">
        <v>160</v>
      </c>
      <c r="K446" s="19" t="n" hidden="false">
        <f>I446+J446</f>
        <v>244.02</v>
      </c>
      <c r="L446" s="19" t="n" hidden="false">
        <f>ROUND(H446*I446,2)</f>
        <v>179802.8</v>
      </c>
      <c r="M446" s="19" t="n" hidden="false">
        <f>ROUND(H446*J446,2)</f>
        <v>342400</v>
      </c>
      <c r="N446" s="19" t="n" hidden="false">
        <f>L446+M446</f>
        <v>522202.8</v>
      </c>
    </row>
    <row r="447" customFormat="false" hidden="false" outlineLevel="0" collapsed="false">
      <c r="A447" s="18" t="inlineStr">
        <is>
          <t xml:space="preserve">1.1.1.2.1.1.3.7.1</t>
        </is>
      </c>
      <c r="B447" s="18" t="inlineStr">
        <is>
          <t xml:space="preserve"/>
        </is>
      </c>
      <c r="C447" s="22" t="inlineStr">
        <is>
          <t xml:space="preserve">Труба ПВХ гофрированная_ / Легкая с протяжкой / 20 мм</t>
        </is>
      </c>
      <c r="D447" s="7" t="inlineStr">
        <is>
          <t xml:space="preserve"/>
        </is>
      </c>
      <c r="E447" s="7" t="inlineStr">
        <is>
          <t xml:space="preserve"/>
        </is>
      </c>
      <c r="F447" s="7" t="inlineStr">
        <is>
          <t xml:space="preserve">ПОГ М</t>
        </is>
      </c>
      <c r="G447" s="7" t="inlineStr">
        <is>
          <t xml:space="preserve">1</t>
        </is>
      </c>
      <c r="H447" s="8" t="n">
        <v>1280</v>
      </c>
      <c r="I447" s="20" t="n" hidden="false">
        <v>80</v>
      </c>
      <c r="J447" s="19" t="n" hidden="false">
        <v/>
      </c>
      <c r="K447" s="19" t="n" hidden="false">
        <f>I447+J447</f>
        <v>80</v>
      </c>
      <c r="L447" s="19" t="n" hidden="false">
        <f>ROUND(H447*I447,2)</f>
        <v>102400</v>
      </c>
      <c r="M447" s="19" t="n" hidden="false">
        <v/>
      </c>
      <c r="N447" s="19" t="n" hidden="false">
        <f>L447+M447</f>
        <v>102400</v>
      </c>
    </row>
    <row r="448" customFormat="false" hidden="false" outlineLevel="0" collapsed="false">
      <c r="A448" s="18" t="inlineStr">
        <is>
          <t xml:space="preserve">1.1.1.2.1.1.3.7.2</t>
        </is>
      </c>
      <c r="B448" s="18" t="inlineStr">
        <is>
          <t xml:space="preserve"/>
        </is>
      </c>
      <c r="C448" s="22" t="inlineStr">
        <is>
          <t xml:space="preserve">Труба ПВХ гофрированная_ / Легкая с протяжкой / 25 мм</t>
        </is>
      </c>
      <c r="D448" s="7" t="inlineStr">
        <is>
          <t xml:space="preserve"/>
        </is>
      </c>
      <c r="E448" s="7" t="inlineStr">
        <is>
          <t xml:space="preserve"/>
        </is>
      </c>
      <c r="F448" s="7" t="inlineStr">
        <is>
          <t xml:space="preserve">ПОГ М</t>
        </is>
      </c>
      <c r="G448" s="7" t="inlineStr">
        <is>
          <t xml:space="preserve">1</t>
        </is>
      </c>
      <c r="H448" s="8" t="n">
        <v>860</v>
      </c>
      <c r="I448" s="20" t="n" hidden="false">
        <v>90</v>
      </c>
      <c r="J448" s="19" t="n" hidden="false">
        <v/>
      </c>
      <c r="K448" s="19" t="n" hidden="false">
        <f>I448+J448</f>
        <v>90</v>
      </c>
      <c r="L448" s="19" t="n" hidden="false">
        <f>ROUND(H448*I448,2)</f>
        <v>77400</v>
      </c>
      <c r="M448" s="19" t="n" hidden="false">
        <v/>
      </c>
      <c r="N448" s="19" t="n" hidden="false">
        <f>L448+M448</f>
        <v>77400</v>
      </c>
    </row>
    <row r="449" customFormat="false" hidden="false" outlineLevel="0" collapsed="false">
      <c r="A449" s="18" t="inlineStr">
        <is>
          <t xml:space="preserve">1.1.1.2.1.1.3.8</t>
        </is>
      </c>
      <c r="B449" s="18" t="inlineStr">
        <is>
          <t xml:space="preserve"/>
        </is>
      </c>
      <c r="C449" s="18" t="inlineStr">
        <is>
          <t xml:space="preserve">Монтаж трубы ПВХ, ПНД для кабеля / до 32мм</t>
        </is>
      </c>
      <c r="D449" s="7" t="inlineStr">
        <is>
          <t xml:space="preserve">ЭО</t>
        </is>
      </c>
      <c r="E449" s="7" t="inlineStr">
        <is>
          <t xml:space="preserve">Выгружается из БО по объектам BIM-КЦ</t>
        </is>
      </c>
      <c r="F449" s="7" t="inlineStr">
        <is>
          <t xml:space="preserve">ПОГ М</t>
        </is>
      </c>
      <c r="G449" s="7" t="inlineStr">
        <is>
          <t xml:space="preserve">1</t>
        </is>
      </c>
      <c r="H449" s="8" t="n">
        <v>1250</v>
      </c>
      <c r="I449" s="19" t="n" hidden="false">
        <f>ROUND((L450)/H449,2)</f>
        <v>350</v>
      </c>
      <c r="J449" s="20" t="n" hidden="false">
        <v>160</v>
      </c>
      <c r="K449" s="19" t="n" hidden="false">
        <f>I449+J449</f>
        <v>510</v>
      </c>
      <c r="L449" s="19" t="n" hidden="false">
        <f>ROUND(H449*I449,2)</f>
        <v>437500</v>
      </c>
      <c r="M449" s="19" t="n" hidden="false">
        <f>ROUND(H449*J449,2)</f>
        <v>200000</v>
      </c>
      <c r="N449" s="19" t="n" hidden="false">
        <f>L449+M449</f>
        <v>637500</v>
      </c>
    </row>
    <row r="450" customFormat="false" hidden="false" outlineLevel="0" collapsed="false">
      <c r="A450" s="18" t="inlineStr">
        <is>
          <t xml:space="preserve">1.1.1.2.1.1.3.8.1</t>
        </is>
      </c>
      <c r="B450" s="18" t="inlineStr">
        <is>
          <t xml:space="preserve"/>
        </is>
      </c>
      <c r="C450" s="22" t="inlineStr">
        <is>
          <t xml:space="preserve">Труба ППЛ_ / 25 мм / легкая с протяжкой</t>
        </is>
      </c>
      <c r="D450" s="7" t="inlineStr">
        <is>
          <t xml:space="preserve"/>
        </is>
      </c>
      <c r="E450" s="7" t="inlineStr">
        <is>
          <t xml:space="preserve"/>
        </is>
      </c>
      <c r="F450" s="7" t="inlineStr">
        <is>
          <t xml:space="preserve">ПОГ М</t>
        </is>
      </c>
      <c r="G450" s="7" t="inlineStr">
        <is>
          <t xml:space="preserve">1</t>
        </is>
      </c>
      <c r="H450" s="8" t="n">
        <v>1250</v>
      </c>
      <c r="I450" s="20" t="n" hidden="false">
        <v>350</v>
      </c>
      <c r="J450" s="19" t="n" hidden="false">
        <v/>
      </c>
      <c r="K450" s="19" t="n" hidden="false">
        <f>I450+J450</f>
        <v>350</v>
      </c>
      <c r="L450" s="19" t="n" hidden="false">
        <f>ROUND(H450*I450,2)</f>
        <v>437500</v>
      </c>
      <c r="M450" s="19" t="n" hidden="false">
        <v/>
      </c>
      <c r="N450" s="19" t="n" hidden="false">
        <f>L450+M450</f>
        <v>437500</v>
      </c>
    </row>
    <row r="451" customFormat="false" hidden="false" outlineLevel="0" collapsed="false">
      <c r="A451" s="18" t="inlineStr">
        <is>
          <t xml:space="preserve">1.1.1.2.1.1.3.9</t>
        </is>
      </c>
      <c r="B451" s="18" t="inlineStr">
        <is>
          <t xml:space="preserve"/>
        </is>
      </c>
      <c r="C451" s="18" t="inlineStr">
        <is>
          <t xml:space="preserve">Монтаж трубы ПВХ, ПНД для кабеля / до 32мм</t>
        </is>
      </c>
      <c r="D451" s="7" t="inlineStr">
        <is>
          <t xml:space="preserve">ЭМ</t>
        </is>
      </c>
      <c r="E451" s="7" t="inlineStr">
        <is>
          <t xml:space="preserve">Выгружается из БО по объектам BIM-КЦ</t>
        </is>
      </c>
      <c r="F451" s="7" t="inlineStr">
        <is>
          <t xml:space="preserve">ПОГ М</t>
        </is>
      </c>
      <c r="G451" s="7" t="inlineStr">
        <is>
          <t xml:space="preserve">1</t>
        </is>
      </c>
      <c r="H451" s="8" t="n">
        <v>12740</v>
      </c>
      <c r="I451" s="19" t="n" hidden="false">
        <f>ROUND((L452+L453+L454)/H451,2)</f>
        <v>119.79</v>
      </c>
      <c r="J451" s="20" t="n" hidden="false">
        <v>160</v>
      </c>
      <c r="K451" s="19" t="n" hidden="false">
        <f>I451+J451</f>
        <v>279.79</v>
      </c>
      <c r="L451" s="19" t="n" hidden="false">
        <f>ROUND(H451*I451,2)</f>
        <v>1526124.6</v>
      </c>
      <c r="M451" s="19" t="n" hidden="false">
        <f>ROUND(H451*J451,2)</f>
        <v>2038400</v>
      </c>
      <c r="N451" s="19" t="n" hidden="false">
        <f>L451+M451</f>
        <v>3564524.6</v>
      </c>
    </row>
    <row r="452" customFormat="false" hidden="false" outlineLevel="0" collapsed="false">
      <c r="A452" s="18" t="inlineStr">
        <is>
          <t xml:space="preserve">1.1.1.2.1.1.3.9.1</t>
        </is>
      </c>
      <c r="B452" s="18" t="inlineStr">
        <is>
          <t xml:space="preserve"/>
        </is>
      </c>
      <c r="C452" s="22" t="inlineStr">
        <is>
          <t xml:space="preserve">Труба ПВХ гофрированная_ / Тяжелая с протяжкой / 25 мм</t>
        </is>
      </c>
      <c r="D452" s="7" t="inlineStr">
        <is>
          <t xml:space="preserve">ОКЛ</t>
        </is>
      </c>
      <c r="E452" s="7" t="inlineStr">
        <is>
          <t xml:space="preserve"/>
        </is>
      </c>
      <c r="F452" s="7" t="inlineStr">
        <is>
          <t xml:space="preserve">ПОГ М</t>
        </is>
      </c>
      <c r="G452" s="7" t="inlineStr">
        <is>
          <t xml:space="preserve">1</t>
        </is>
      </c>
      <c r="H452" s="8" t="n">
        <v>90</v>
      </c>
      <c r="I452" s="20" t="n" hidden="false">
        <v>90</v>
      </c>
      <c r="J452" s="19" t="n" hidden="false">
        <v/>
      </c>
      <c r="K452" s="19" t="n" hidden="false">
        <f>I452+J452</f>
        <v>90</v>
      </c>
      <c r="L452" s="19" t="n" hidden="false">
        <f>ROUND(H452*I452,2)</f>
        <v>8100</v>
      </c>
      <c r="M452" s="19" t="n" hidden="false">
        <v/>
      </c>
      <c r="N452" s="19" t="n" hidden="false">
        <f>L452+M452</f>
        <v>8100</v>
      </c>
    </row>
    <row r="453" customFormat="false" hidden="false" outlineLevel="0" collapsed="false">
      <c r="A453" s="18" t="inlineStr">
        <is>
          <t xml:space="preserve">1.1.1.2.1.1.3.9.2</t>
        </is>
      </c>
      <c r="B453" s="18" t="inlineStr">
        <is>
          <t xml:space="preserve"/>
        </is>
      </c>
      <c r="C453" s="22" t="inlineStr">
        <is>
          <t xml:space="preserve">Труба ПВХ гофрированная_ / Легкая с протяжкой / 32 мм</t>
        </is>
      </c>
      <c r="D453" s="7" t="inlineStr">
        <is>
          <t xml:space="preserve"/>
        </is>
      </c>
      <c r="E453" s="7" t="inlineStr">
        <is>
          <t xml:space="preserve"/>
        </is>
      </c>
      <c r="F453" s="7" t="inlineStr">
        <is>
          <t xml:space="preserve">ПОГ М</t>
        </is>
      </c>
      <c r="G453" s="7" t="inlineStr">
        <is>
          <t xml:space="preserve">1</t>
        </is>
      </c>
      <c r="H453" s="8" t="n">
        <v>9620</v>
      </c>
      <c r="I453" s="20" t="n" hidden="false">
        <v>120</v>
      </c>
      <c r="J453" s="19" t="n" hidden="false">
        <v/>
      </c>
      <c r="K453" s="19" t="n" hidden="false">
        <f>I453+J453</f>
        <v>120</v>
      </c>
      <c r="L453" s="19" t="n" hidden="false">
        <f>ROUND(H453*I453,2)</f>
        <v>1154400</v>
      </c>
      <c r="M453" s="19" t="n" hidden="false">
        <v/>
      </c>
      <c r="N453" s="19" t="n" hidden="false">
        <f>L453+M453</f>
        <v>1154400</v>
      </c>
    </row>
    <row r="454" customFormat="false" hidden="false" outlineLevel="0" collapsed="false">
      <c r="A454" s="18" t="inlineStr">
        <is>
          <t xml:space="preserve">1.1.1.2.1.1.3.9.3</t>
        </is>
      </c>
      <c r="B454" s="18" t="inlineStr">
        <is>
          <t xml:space="preserve"/>
        </is>
      </c>
      <c r="C454" s="22" t="inlineStr">
        <is>
          <t xml:space="preserve">Труба ПВХ гофрированная_ / Тяжелая с протяжкой / 32 мм</t>
        </is>
      </c>
      <c r="D454" s="7" t="inlineStr">
        <is>
          <t xml:space="preserve">ОКЛ</t>
        </is>
      </c>
      <c r="E454" s="7" t="inlineStr">
        <is>
          <t xml:space="preserve"/>
        </is>
      </c>
      <c r="F454" s="7" t="inlineStr">
        <is>
          <t xml:space="preserve">ПОГ М</t>
        </is>
      </c>
      <c r="G454" s="7" t="inlineStr">
        <is>
          <t xml:space="preserve">1</t>
        </is>
      </c>
      <c r="H454" s="8" t="n">
        <v>3030</v>
      </c>
      <c r="I454" s="20" t="n" hidden="false">
        <v>120</v>
      </c>
      <c r="J454" s="19" t="n" hidden="false">
        <v/>
      </c>
      <c r="K454" s="19" t="n" hidden="false">
        <f>I454+J454</f>
        <v>120</v>
      </c>
      <c r="L454" s="19" t="n" hidden="false">
        <f>ROUND(H454*I454,2)</f>
        <v>363600</v>
      </c>
      <c r="M454" s="19" t="n" hidden="false">
        <v/>
      </c>
      <c r="N454" s="19" t="n" hidden="false">
        <f>L454+M454</f>
        <v>363600</v>
      </c>
    </row>
    <row r="455" customFormat="false" hidden="false" outlineLevel="0" collapsed="false">
      <c r="A455" s="18" t="inlineStr">
        <is>
          <t xml:space="preserve">1.1.1.2.1.1.3.10</t>
        </is>
      </c>
      <c r="B455" s="18" t="inlineStr">
        <is>
          <t xml:space="preserve"/>
        </is>
      </c>
      <c r="C455" s="18" t="inlineStr">
        <is>
          <t xml:space="preserve">Монтаж трубы ПВХ, ПНД для кабеля / от 40мм до 100мм</t>
        </is>
      </c>
      <c r="D455" s="7" t="inlineStr">
        <is>
          <t xml:space="preserve">ЭМ</t>
        </is>
      </c>
      <c r="E455" s="7" t="inlineStr">
        <is>
          <t xml:space="preserve">Выгружается из БО по объектам BIM-КЦ</t>
        </is>
      </c>
      <c r="F455" s="7" t="inlineStr">
        <is>
          <t xml:space="preserve">ПОГ М</t>
        </is>
      </c>
      <c r="G455" s="7" t="inlineStr">
        <is>
          <t xml:space="preserve">1</t>
        </is>
      </c>
      <c r="H455" s="8" t="n">
        <v>1325</v>
      </c>
      <c r="I455" s="19" t="n" hidden="false">
        <f>ROUND((L456)/H455,2)</f>
        <v>250</v>
      </c>
      <c r="J455" s="20" t="n" hidden="false">
        <v>160</v>
      </c>
      <c r="K455" s="19" t="n" hidden="false">
        <f>I455+J455</f>
        <v>410</v>
      </c>
      <c r="L455" s="19" t="n" hidden="false">
        <f>ROUND(H455*I455,2)</f>
        <v>331250</v>
      </c>
      <c r="M455" s="19" t="n" hidden="false">
        <f>ROUND(H455*J455,2)</f>
        <v>212000</v>
      </c>
      <c r="N455" s="19" t="n" hidden="false">
        <f>L455+M455</f>
        <v>543250</v>
      </c>
    </row>
    <row r="456" customFormat="false" hidden="false" outlineLevel="0" collapsed="false">
      <c r="A456" s="18" t="inlineStr">
        <is>
          <t xml:space="preserve">1.1.1.2.1.1.3.10.1</t>
        </is>
      </c>
      <c r="B456" s="18" t="inlineStr">
        <is>
          <t xml:space="preserve"/>
        </is>
      </c>
      <c r="C456" s="22" t="inlineStr">
        <is>
          <t xml:space="preserve">Труба ПВХ гофрированная_ / Легкая с протяжкой / 40 мм</t>
        </is>
      </c>
      <c r="D456" s="7" t="inlineStr">
        <is>
          <t xml:space="preserve"/>
        </is>
      </c>
      <c r="E456" s="7" t="inlineStr">
        <is>
          <t xml:space="preserve"/>
        </is>
      </c>
      <c r="F456" s="7" t="inlineStr">
        <is>
          <t xml:space="preserve">ПОГ М</t>
        </is>
      </c>
      <c r="G456" s="7" t="inlineStr">
        <is>
          <t xml:space="preserve">1</t>
        </is>
      </c>
      <c r="H456" s="8" t="n">
        <v>1325</v>
      </c>
      <c r="I456" s="20" t="n" hidden="false">
        <v>250</v>
      </c>
      <c r="J456" s="19" t="n" hidden="false">
        <v/>
      </c>
      <c r="K456" s="19" t="n" hidden="false">
        <f>I456+J456</f>
        <v>250</v>
      </c>
      <c r="L456" s="19" t="n" hidden="false">
        <f>ROUND(H456*I456,2)</f>
        <v>331250</v>
      </c>
      <c r="M456" s="19" t="n" hidden="false">
        <v/>
      </c>
      <c r="N456" s="19" t="n" hidden="false">
        <f>L456+M456</f>
        <v>331250</v>
      </c>
    </row>
    <row r="457" customFormat="false" hidden="false" outlineLevel="0" collapsed="false">
      <c r="A457" s="18" t="inlineStr">
        <is>
          <t xml:space="preserve">1.1.1.2.1.1.3.11</t>
        </is>
      </c>
      <c r="B457" s="18" t="inlineStr">
        <is>
          <t xml:space="preserve"/>
        </is>
      </c>
      <c r="C457" s="18" t="inlineStr">
        <is>
          <t xml:space="preserve">Монтаж трубы ПВХ, ПНД для кабеля / расходные материалы</t>
        </is>
      </c>
      <c r="D457" s="7" t="inlineStr">
        <is>
          <t xml:space="preserve">ЭО</t>
        </is>
      </c>
      <c r="E457" s="7" t="inlineStr">
        <is>
          <t xml:space="preserve"/>
        </is>
      </c>
      <c r="F457" s="7" t="inlineStr">
        <is>
          <t xml:space="preserve">ПОГ М</t>
        </is>
      </c>
      <c r="G457" s="7" t="inlineStr">
        <is>
          <t xml:space="preserve">1</t>
        </is>
      </c>
      <c r="H457" s="8" t="n">
        <v>2140</v>
      </c>
      <c r="I457" s="19" t="n" hidden="false">
        <f>ROUND((L458+L459+L460+L461)/H457,2)</f>
        <v>37.21</v>
      </c>
      <c r="J457" s="19" t="n" hidden="false">
        <v>0</v>
      </c>
      <c r="K457" s="19" t="n" hidden="false">
        <f>I457+J457</f>
        <v>37.21</v>
      </c>
      <c r="L457" s="19" t="n" hidden="false">
        <f>ROUND(H457*I457,2)</f>
        <v>79629.4</v>
      </c>
      <c r="M457" s="19" t="n" hidden="false">
        <f>ROUND(H457*J457,2)</f>
        <v>0</v>
      </c>
      <c r="N457" s="19" t="n" hidden="false">
        <f>L457+M457</f>
        <v>79629.4</v>
      </c>
    </row>
    <row r="458" customFormat="false" hidden="false" outlineLevel="0" collapsed="false">
      <c r="A458" s="18" t="inlineStr">
        <is>
          <t xml:space="preserve">1.1.1.2.1.1.3.11.1</t>
        </is>
      </c>
      <c r="B458" s="18" t="inlineStr">
        <is>
          <t xml:space="preserve"/>
        </is>
      </c>
      <c r="C458" s="22" t="inlineStr">
        <is>
          <t xml:space="preserve">Муфта соединительная труба-коробка_ / 25 мм</t>
        </is>
      </c>
      <c r="D458" s="7" t="inlineStr">
        <is>
          <t xml:space="preserve">42725</t>
        </is>
      </c>
      <c r="E458" s="7" t="inlineStr">
        <is>
          <t xml:space="preserve"/>
        </is>
      </c>
      <c r="F458" s="7" t="inlineStr">
        <is>
          <t xml:space="preserve">ШТ</t>
        </is>
      </c>
      <c r="G458" s="7" t="inlineStr">
        <is>
          <t xml:space="preserve">1</t>
        </is>
      </c>
      <c r="H458" s="8" t="n">
        <v>42</v>
      </c>
      <c r="I458" s="20" t="n" hidden="false">
        <v>50</v>
      </c>
      <c r="J458" s="19" t="n" hidden="false">
        <v/>
      </c>
      <c r="K458" s="19" t="n" hidden="false">
        <f>I458+J458</f>
        <v>50</v>
      </c>
      <c r="L458" s="19" t="n" hidden="false">
        <f>ROUND(H458*I458,2)</f>
        <v>2100</v>
      </c>
      <c r="M458" s="19" t="n" hidden="false">
        <v/>
      </c>
      <c r="N458" s="19" t="n" hidden="false">
        <f>L458+M458</f>
        <v>2100</v>
      </c>
    </row>
    <row r="459" customFormat="false" hidden="false" outlineLevel="0" collapsed="false">
      <c r="A459" s="18" t="inlineStr">
        <is>
          <t xml:space="preserve">1.1.1.2.1.1.3.11.2</t>
        </is>
      </c>
      <c r="B459" s="18" t="inlineStr">
        <is>
          <t xml:space="preserve"/>
        </is>
      </c>
      <c r="C459" s="22" t="inlineStr">
        <is>
          <t xml:space="preserve">Муфта соединительная труба-коробка_ / 20 мм</t>
        </is>
      </c>
      <c r="D459" s="7" t="inlineStr">
        <is>
          <t xml:space="preserve">42720</t>
        </is>
      </c>
      <c r="E459" s="7" t="inlineStr">
        <is>
          <t xml:space="preserve"/>
        </is>
      </c>
      <c r="F459" s="7" t="inlineStr">
        <is>
          <t xml:space="preserve">ШТ</t>
        </is>
      </c>
      <c r="G459" s="7" t="inlineStr">
        <is>
          <t xml:space="preserve">1</t>
        </is>
      </c>
      <c r="H459" s="8" t="n">
        <v>10</v>
      </c>
      <c r="I459" s="20" t="n" hidden="false">
        <v>50</v>
      </c>
      <c r="J459" s="19" t="n" hidden="false">
        <v/>
      </c>
      <c r="K459" s="19" t="n" hidden="false">
        <f>I459+J459</f>
        <v>50</v>
      </c>
      <c r="L459" s="19" t="n" hidden="false">
        <f>ROUND(H459*I459,2)</f>
        <v>500</v>
      </c>
      <c r="M459" s="19" t="n" hidden="false">
        <v/>
      </c>
      <c r="N459" s="19" t="n" hidden="false">
        <f>L459+M459</f>
        <v>500</v>
      </c>
    </row>
    <row r="460" customFormat="false" hidden="false" outlineLevel="0" collapsed="false">
      <c r="A460" s="18" t="inlineStr">
        <is>
          <t xml:space="preserve">1.1.1.2.1.1.3.11.3</t>
        </is>
      </c>
      <c r="B460" s="18" t="inlineStr">
        <is>
          <t xml:space="preserve"/>
        </is>
      </c>
      <c r="C460" s="22" t="inlineStr">
        <is>
          <t xml:space="preserve">Клипса с дюбелем саморезом для крепления гофротрубы_ / 20 мм</t>
        </is>
      </c>
      <c r="D460" s="7" t="inlineStr">
        <is>
          <t xml:space="preserve"/>
        </is>
      </c>
      <c r="E460" s="7" t="inlineStr">
        <is>
          <t xml:space="preserve"/>
        </is>
      </c>
      <c r="F460" s="7" t="inlineStr">
        <is>
          <t xml:space="preserve">ШТ</t>
        </is>
      </c>
      <c r="G460" s="7" t="inlineStr">
        <is>
          <t xml:space="preserve">2</t>
        </is>
      </c>
      <c r="H460" s="8" t="n">
        <v>2560</v>
      </c>
      <c r="I460" s="20" t="n" hidden="false">
        <v>18</v>
      </c>
      <c r="J460" s="19" t="n" hidden="false">
        <v/>
      </c>
      <c r="K460" s="19" t="n" hidden="false">
        <f>I460+J460</f>
        <v>18</v>
      </c>
      <c r="L460" s="19" t="n" hidden="false">
        <f>ROUND(H460*I460,2)</f>
        <v>46080</v>
      </c>
      <c r="M460" s="19" t="n" hidden="false">
        <v/>
      </c>
      <c r="N460" s="19" t="n" hidden="false">
        <f>L460+M460</f>
        <v>46080</v>
      </c>
    </row>
    <row r="461" customFormat="false" hidden="false" outlineLevel="0" collapsed="false">
      <c r="A461" s="18" t="inlineStr">
        <is>
          <t xml:space="preserve">1.1.1.2.1.1.3.11.4</t>
        </is>
      </c>
      <c r="B461" s="18" t="inlineStr">
        <is>
          <t xml:space="preserve"/>
        </is>
      </c>
      <c r="C461" s="22" t="inlineStr">
        <is>
          <t xml:space="preserve">Клипса с дюбелем саморезом для крепления гофротрубы_ / 25 мм</t>
        </is>
      </c>
      <c r="D461" s="7" t="inlineStr">
        <is>
          <t xml:space="preserve"/>
        </is>
      </c>
      <c r="E461" s="7" t="inlineStr">
        <is>
          <t xml:space="preserve"/>
        </is>
      </c>
      <c r="F461" s="7" t="inlineStr">
        <is>
          <t xml:space="preserve">ШТ</t>
        </is>
      </c>
      <c r="G461" s="7" t="inlineStr">
        <is>
          <t xml:space="preserve">2</t>
        </is>
      </c>
      <c r="H461" s="8" t="n">
        <v>1720</v>
      </c>
      <c r="I461" s="20" t="n" hidden="false">
        <v>18</v>
      </c>
      <c r="J461" s="19" t="n" hidden="false">
        <v/>
      </c>
      <c r="K461" s="19" t="n" hidden="false">
        <f>I461+J461</f>
        <v>18</v>
      </c>
      <c r="L461" s="19" t="n" hidden="false">
        <f>ROUND(H461*I461,2)</f>
        <v>30960</v>
      </c>
      <c r="M461" s="19" t="n" hidden="false">
        <v/>
      </c>
      <c r="N461" s="19" t="n" hidden="false">
        <f>L461+M461</f>
        <v>30960</v>
      </c>
    </row>
    <row r="462" customFormat="false" hidden="false" outlineLevel="0" collapsed="false">
      <c r="A462" s="18" t="inlineStr">
        <is>
          <t xml:space="preserve">1.1.1.2.1.1.3.12</t>
        </is>
      </c>
      <c r="B462" s="18" t="inlineStr">
        <is>
          <t xml:space="preserve"/>
        </is>
      </c>
      <c r="C462" s="18" t="inlineStr">
        <is>
          <t xml:space="preserve">Монтаж трубы ПВХ, ПНД для кабеля / расходные материалы</t>
        </is>
      </c>
      <c r="D462" s="7" t="inlineStr">
        <is>
          <t xml:space="preserve">ЭО</t>
        </is>
      </c>
      <c r="E462" s="7" t="inlineStr">
        <is>
          <t xml:space="preserve"/>
        </is>
      </c>
      <c r="F462" s="7" t="inlineStr">
        <is>
          <t xml:space="preserve">ПОГ М</t>
        </is>
      </c>
      <c r="G462" s="7" t="inlineStr">
        <is>
          <t xml:space="preserve">1</t>
        </is>
      </c>
      <c r="H462" s="8" t="n">
        <v>1250</v>
      </c>
      <c r="I462" s="19" t="n" hidden="false">
        <f>ROUND((L463+L464)/H462,2)</f>
        <v>37.12</v>
      </c>
      <c r="J462" s="19" t="n" hidden="false">
        <v>0</v>
      </c>
      <c r="K462" s="19" t="n" hidden="false">
        <f>I462+J462</f>
        <v>37.12</v>
      </c>
      <c r="L462" s="19" t="n" hidden="false">
        <f>ROUND(H462*I462,2)</f>
        <v>46400</v>
      </c>
      <c r="M462" s="19" t="n" hidden="false">
        <f>ROUND(H462*J462,2)</f>
        <v>0</v>
      </c>
      <c r="N462" s="19" t="n" hidden="false">
        <f>L462+M462</f>
        <v>46400</v>
      </c>
    </row>
    <row r="463" customFormat="false" hidden="false" outlineLevel="0" collapsed="false">
      <c r="A463" s="18" t="inlineStr">
        <is>
          <t xml:space="preserve">1.1.1.2.1.1.3.12.1</t>
        </is>
      </c>
      <c r="B463" s="18" t="inlineStr">
        <is>
          <t xml:space="preserve"/>
        </is>
      </c>
      <c r="C463" s="22" t="inlineStr">
        <is>
          <t xml:space="preserve">Муфта соединительная труба-коробка_ / 25 мм</t>
        </is>
      </c>
      <c r="D463" s="7" t="inlineStr">
        <is>
          <t xml:space="preserve">BS25 42725HF Экопласт</t>
        </is>
      </c>
      <c r="E463" s="7" t="inlineStr">
        <is>
          <t xml:space="preserve"/>
        </is>
      </c>
      <c r="F463" s="7" t="inlineStr">
        <is>
          <t xml:space="preserve">ШТ</t>
        </is>
      </c>
      <c r="G463" s="7" t="inlineStr">
        <is>
          <t xml:space="preserve">1</t>
        </is>
      </c>
      <c r="H463" s="8" t="n">
        <v>28</v>
      </c>
      <c r="I463" s="20" t="n" hidden="false">
        <v>50</v>
      </c>
      <c r="J463" s="19" t="n" hidden="false">
        <v/>
      </c>
      <c r="K463" s="19" t="n" hidden="false">
        <f>I463+J463</f>
        <v>50</v>
      </c>
      <c r="L463" s="19" t="n" hidden="false">
        <f>ROUND(H463*I463,2)</f>
        <v>1400</v>
      </c>
      <c r="M463" s="19" t="n" hidden="false">
        <v/>
      </c>
      <c r="N463" s="19" t="n" hidden="false">
        <f>L463+M463</f>
        <v>1400</v>
      </c>
    </row>
    <row r="464" customFormat="false" hidden="false" outlineLevel="0" collapsed="false">
      <c r="A464" s="18" t="inlineStr">
        <is>
          <t xml:space="preserve">1.1.1.2.1.1.3.12.2</t>
        </is>
      </c>
      <c r="B464" s="18" t="inlineStr">
        <is>
          <t xml:space="preserve"/>
        </is>
      </c>
      <c r="C464" s="22" t="inlineStr">
        <is>
          <t xml:space="preserve">Скоба металлическая однолапковая_ / 25-26мм</t>
        </is>
      </c>
      <c r="D464" s="7" t="inlineStr">
        <is>
          <t xml:space="preserve">двухлапковая</t>
        </is>
      </c>
      <c r="E464" s="7" t="inlineStr">
        <is>
          <t xml:space="preserve"/>
        </is>
      </c>
      <c r="F464" s="7" t="inlineStr">
        <is>
          <t xml:space="preserve">ШТ</t>
        </is>
      </c>
      <c r="G464" s="7" t="inlineStr">
        <is>
          <t xml:space="preserve">1</t>
        </is>
      </c>
      <c r="H464" s="8" t="n">
        <v>2500</v>
      </c>
      <c r="I464" s="20" t="n" hidden="false">
        <v>18</v>
      </c>
      <c r="J464" s="19" t="n" hidden="false">
        <v/>
      </c>
      <c r="K464" s="19" t="n" hidden="false">
        <f>I464+J464</f>
        <v>18</v>
      </c>
      <c r="L464" s="19" t="n" hidden="false">
        <f>ROUND(H464*I464,2)</f>
        <v>45000</v>
      </c>
      <c r="M464" s="19" t="n" hidden="false">
        <v/>
      </c>
      <c r="N464" s="19" t="n" hidden="false">
        <f>L464+M464</f>
        <v>45000</v>
      </c>
    </row>
    <row r="465" customFormat="false" hidden="false" outlineLevel="0" collapsed="false">
      <c r="A465" s="18" t="inlineStr">
        <is>
          <t xml:space="preserve">1.1.1.2.1.1.3.13</t>
        </is>
      </c>
      <c r="B465" s="18" t="inlineStr">
        <is>
          <t xml:space="preserve"/>
        </is>
      </c>
      <c r="C465" s="18" t="inlineStr">
        <is>
          <t xml:space="preserve">Монтаж трубы ПВХ, ПНД для кабеля / расходные материалы</t>
        </is>
      </c>
      <c r="D465" s="7" t="inlineStr">
        <is>
          <t xml:space="preserve">ЭМ</t>
        </is>
      </c>
      <c r="E465" s="7" t="inlineStr">
        <is>
          <t xml:space="preserve"/>
        </is>
      </c>
      <c r="F465" s="7" t="inlineStr">
        <is>
          <t xml:space="preserve">ПОГ М</t>
        </is>
      </c>
      <c r="G465" s="7" t="inlineStr">
        <is>
          <t xml:space="preserve">1</t>
        </is>
      </c>
      <c r="H465" s="8" t="n">
        <v>12740</v>
      </c>
      <c r="I465" s="19" t="n" hidden="false">
        <f>ROUND((L466+L467+L468+L469)/H465,2)</f>
        <v>46.51</v>
      </c>
      <c r="J465" s="19" t="n" hidden="false">
        <v>0</v>
      </c>
      <c r="K465" s="19" t="n" hidden="false">
        <f>I465+J465</f>
        <v>46.51</v>
      </c>
      <c r="L465" s="19" t="n" hidden="false">
        <f>ROUND(H465*I465,2)</f>
        <v>592537.4</v>
      </c>
      <c r="M465" s="19" t="n" hidden="false">
        <f>ROUND(H465*J465,2)</f>
        <v>0</v>
      </c>
      <c r="N465" s="19" t="n" hidden="false">
        <f>L465+M465</f>
        <v>592537.4</v>
      </c>
    </row>
    <row r="466" customFormat="false" hidden="false" outlineLevel="0" collapsed="false">
      <c r="A466" s="18" t="inlineStr">
        <is>
          <t xml:space="preserve">1.1.1.2.1.1.3.13.1</t>
        </is>
      </c>
      <c r="B466" s="18" t="inlineStr">
        <is>
          <t xml:space="preserve"/>
        </is>
      </c>
      <c r="C466" s="22" t="inlineStr">
        <is>
          <t xml:space="preserve">Скоба металлическая однолапковая_ / 25-26мм</t>
        </is>
      </c>
      <c r="D466" s="7" t="inlineStr">
        <is>
          <t xml:space="preserve"/>
        </is>
      </c>
      <c r="E466" s="7" t="inlineStr">
        <is>
          <t xml:space="preserve"/>
        </is>
      </c>
      <c r="F466" s="7" t="inlineStr">
        <is>
          <t xml:space="preserve">ШТ</t>
        </is>
      </c>
      <c r="G466" s="7" t="inlineStr">
        <is>
          <t xml:space="preserve">1</t>
        </is>
      </c>
      <c r="H466" s="8" t="n">
        <v>180</v>
      </c>
      <c r="I466" s="20" t="n" hidden="false">
        <v>18</v>
      </c>
      <c r="J466" s="19" t="n" hidden="false">
        <v/>
      </c>
      <c r="K466" s="19" t="n" hidden="false">
        <f>I466+J466</f>
        <v>18</v>
      </c>
      <c r="L466" s="19" t="n" hidden="false">
        <f>ROUND(H466*I466,2)</f>
        <v>3240</v>
      </c>
      <c r="M466" s="19" t="n" hidden="false">
        <v/>
      </c>
      <c r="N466" s="19" t="n" hidden="false">
        <f>L466+M466</f>
        <v>3240</v>
      </c>
    </row>
    <row r="467" customFormat="false" hidden="false" outlineLevel="0" collapsed="false">
      <c r="A467" s="18" t="inlineStr">
        <is>
          <t xml:space="preserve">1.1.1.2.1.1.3.13.2</t>
        </is>
      </c>
      <c r="B467" s="18" t="inlineStr">
        <is>
          <t xml:space="preserve"/>
        </is>
      </c>
      <c r="C467" s="22" t="inlineStr">
        <is>
          <t xml:space="preserve">Скоба металлическая однолапковая_ / 31-32мм</t>
        </is>
      </c>
      <c r="D467" s="7" t="inlineStr">
        <is>
          <t xml:space="preserve"/>
        </is>
      </c>
      <c r="E467" s="7" t="inlineStr">
        <is>
          <t xml:space="preserve"/>
        </is>
      </c>
      <c r="F467" s="7" t="inlineStr">
        <is>
          <t xml:space="preserve">ШТ</t>
        </is>
      </c>
      <c r="G467" s="7" t="inlineStr">
        <is>
          <t xml:space="preserve">1</t>
        </is>
      </c>
      <c r="H467" s="8" t="n">
        <v>6060</v>
      </c>
      <c r="I467" s="20" t="n" hidden="false">
        <v>25</v>
      </c>
      <c r="J467" s="19" t="n" hidden="false">
        <v/>
      </c>
      <c r="K467" s="19" t="n" hidden="false">
        <f>I467+J467</f>
        <v>25</v>
      </c>
      <c r="L467" s="19" t="n" hidden="false">
        <f>ROUND(H467*I467,2)</f>
        <v>151500</v>
      </c>
      <c r="M467" s="19" t="n" hidden="false">
        <v/>
      </c>
      <c r="N467" s="19" t="n" hidden="false">
        <f>L467+M467</f>
        <v>151500</v>
      </c>
    </row>
    <row r="468" customFormat="false" hidden="false" outlineLevel="0" collapsed="false">
      <c r="A468" s="18" t="inlineStr">
        <is>
          <t xml:space="preserve">1.1.1.2.1.1.3.13.3</t>
        </is>
      </c>
      <c r="B468" s="18" t="inlineStr">
        <is>
          <t xml:space="preserve"/>
        </is>
      </c>
      <c r="C468" s="22" t="inlineStr">
        <is>
          <t xml:space="preserve">Клипса с дюбелем саморезом для крепления гофротрубы_ / 32 мм</t>
        </is>
      </c>
      <c r="D468" s="7" t="inlineStr">
        <is>
          <t xml:space="preserve"/>
        </is>
      </c>
      <c r="E468" s="7" t="inlineStr">
        <is>
          <t xml:space="preserve"/>
        </is>
      </c>
      <c r="F468" s="7" t="inlineStr">
        <is>
          <t xml:space="preserve">ШТ</t>
        </is>
      </c>
      <c r="G468" s="7" t="inlineStr">
        <is>
          <t xml:space="preserve">2</t>
        </is>
      </c>
      <c r="H468" s="8" t="n">
        <v>2650</v>
      </c>
      <c r="I468" s="20" t="n" hidden="false">
        <v>20</v>
      </c>
      <c r="J468" s="19" t="n" hidden="false">
        <v/>
      </c>
      <c r="K468" s="19" t="n" hidden="false">
        <f>I468+J468</f>
        <v>20</v>
      </c>
      <c r="L468" s="19" t="n" hidden="false">
        <f>ROUND(H468*I468,2)</f>
        <v>53000</v>
      </c>
      <c r="M468" s="19" t="n" hidden="false">
        <v/>
      </c>
      <c r="N468" s="19" t="n" hidden="false">
        <f>L468+M468</f>
        <v>53000</v>
      </c>
    </row>
    <row r="469" customFormat="false" hidden="false" outlineLevel="0" collapsed="false">
      <c r="A469" s="18" t="inlineStr">
        <is>
          <t xml:space="preserve">1.1.1.2.1.1.3.13.4</t>
        </is>
      </c>
      <c r="B469" s="18" t="inlineStr">
        <is>
          <t xml:space="preserve"/>
        </is>
      </c>
      <c r="C469" s="22" t="inlineStr">
        <is>
          <t xml:space="preserve">Клипса с дюбелем саморезом для крепления гофротрубы_ / 40 мм</t>
        </is>
      </c>
      <c r="D469" s="7" t="inlineStr">
        <is>
          <t xml:space="preserve"/>
        </is>
      </c>
      <c r="E469" s="7" t="inlineStr">
        <is>
          <t xml:space="preserve"/>
        </is>
      </c>
      <c r="F469" s="7" t="inlineStr">
        <is>
          <t xml:space="preserve">ШТ</t>
        </is>
      </c>
      <c r="G469" s="7" t="inlineStr">
        <is>
          <t xml:space="preserve">2</t>
        </is>
      </c>
      <c r="H469" s="8" t="n">
        <v>19240</v>
      </c>
      <c r="I469" s="20" t="n" hidden="false">
        <v>20</v>
      </c>
      <c r="J469" s="19" t="n" hidden="false">
        <v/>
      </c>
      <c r="K469" s="19" t="n" hidden="false">
        <f>I469+J469</f>
        <v>20</v>
      </c>
      <c r="L469" s="19" t="n" hidden="false">
        <f>ROUND(H469*I469,2)</f>
        <v>384800</v>
      </c>
      <c r="M469" s="19" t="n" hidden="false">
        <v/>
      </c>
      <c r="N469" s="19" t="n" hidden="false">
        <f>L469+M469</f>
        <v>384800</v>
      </c>
    </row>
    <row r="470" customFormat="false" hidden="false" outlineLevel="0" collapsed="false">
      <c r="A470" s="18" t="inlineStr">
        <is>
          <t xml:space="preserve">1.1.1.2.1.1.3.14</t>
        </is>
      </c>
      <c r="B470" s="18" t="inlineStr">
        <is>
          <t xml:space="preserve"/>
        </is>
      </c>
      <c r="C470" s="18" t="inlineStr">
        <is>
          <t xml:space="preserve">Монтаж лотка электротехнического / перфорированного, неперфорированного</t>
        </is>
      </c>
      <c r="D470" s="7" t="inlineStr">
        <is>
          <t xml:space="preserve">С учетом дополнительных комплектующих.СМР предусматривает дополнительные комплектующие</t>
        </is>
      </c>
      <c r="E470" s="7" t="inlineStr">
        <is>
          <t xml:space="preserve"/>
        </is>
      </c>
      <c r="F470" s="7" t="inlineStr">
        <is>
          <t xml:space="preserve">ПОГ М</t>
        </is>
      </c>
      <c r="G470" s="7" t="inlineStr">
        <is>
          <t xml:space="preserve">1</t>
        </is>
      </c>
      <c r="H470" s="8" t="n">
        <v>700</v>
      </c>
      <c r="I470" s="19" t="n" hidden="false">
        <f>ROUND((L471+L472)/H470,2)</f>
        <v>1087.1</v>
      </c>
      <c r="J470" s="20" t="n" hidden="false">
        <v>2200</v>
      </c>
      <c r="K470" s="19" t="n" hidden="false">
        <f>I470+J470</f>
        <v>3287.1</v>
      </c>
      <c r="L470" s="19" t="n" hidden="false">
        <f>ROUND(H470*I470,2)</f>
        <v>760970</v>
      </c>
      <c r="M470" s="19" t="n" hidden="false">
        <f>ROUND(H470*J470,2)</f>
        <v>1540000</v>
      </c>
      <c r="N470" s="19" t="n" hidden="false">
        <f>L470+M470</f>
        <v>2300970</v>
      </c>
    </row>
    <row r="471" customFormat="false" hidden="false" outlineLevel="0" collapsed="false">
      <c r="A471" s="18" t="inlineStr">
        <is>
          <t xml:space="preserve">1.1.1.2.1.1.3.14.1</t>
        </is>
      </c>
      <c r="B471" s="18" t="inlineStr">
        <is>
          <t xml:space="preserve"/>
        </is>
      </c>
      <c r="C471" s="22" t="inlineStr">
        <is>
          <t xml:space="preserve">Лоток электротехнический перфорированный осн.400мм H=80мм</t>
        </is>
      </c>
      <c r="D471" s="7" t="inlineStr">
        <is>
          <t xml:space="preserve">Без учета дополнительных комплектующих
ДКС,Ostec</t>
        </is>
      </c>
      <c r="E471" s="7" t="inlineStr">
        <is>
          <t xml:space="preserve"/>
        </is>
      </c>
      <c r="F471" s="7" t="inlineStr">
        <is>
          <t xml:space="preserve">М</t>
        </is>
      </c>
      <c r="G471" s="7" t="inlineStr">
        <is>
          <t xml:space="preserve">1</t>
        </is>
      </c>
      <c r="H471" s="8" t="n">
        <v>700</v>
      </c>
      <c r="I471" s="23" t="n" hidden="false">
        <v>831.78</v>
      </c>
      <c r="J471" s="19" t="n" hidden="false">
        <v/>
      </c>
      <c r="K471" s="19" t="n" hidden="false">
        <f>I471+J471</f>
        <v>831.78</v>
      </c>
      <c r="L471" s="19" t="n" hidden="false">
        <f>ROUND(H471*I471,2)</f>
        <v>582246</v>
      </c>
      <c r="M471" s="19" t="n" hidden="false">
        <v/>
      </c>
      <c r="N471" s="19" t="n" hidden="false">
        <f>L471+M471</f>
        <v>582246</v>
      </c>
    </row>
    <row r="472" customFormat="false" hidden="false" outlineLevel="0" collapsed="false">
      <c r="A472" s="18" t="inlineStr">
        <is>
          <t xml:space="preserve">1.1.1.2.1.1.3.14.2</t>
        </is>
      </c>
      <c r="B472" s="18" t="inlineStr">
        <is>
          <t xml:space="preserve"/>
        </is>
      </c>
      <c r="C472" s="22" t="inlineStr">
        <is>
          <t xml:space="preserve">Крышка на лоток осн.400мм</t>
        </is>
      </c>
      <c r="D472" s="7" t="inlineStr">
        <is>
          <t xml:space="preserve">Без учета дополнительных комплектующих
ДКС,Ostec</t>
        </is>
      </c>
      <c r="E472" s="7" t="inlineStr">
        <is>
          <t xml:space="preserve"/>
        </is>
      </c>
      <c r="F472" s="7" t="inlineStr">
        <is>
          <t xml:space="preserve">М</t>
        </is>
      </c>
      <c r="G472" s="7" t="inlineStr">
        <is>
          <t xml:space="preserve">1</t>
        </is>
      </c>
      <c r="H472" s="8" t="n">
        <v>700</v>
      </c>
      <c r="I472" s="23" t="n" hidden="false">
        <v>255.32</v>
      </c>
      <c r="J472" s="19" t="n" hidden="false">
        <v/>
      </c>
      <c r="K472" s="19" t="n" hidden="false">
        <f>I472+J472</f>
        <v>255.32</v>
      </c>
      <c r="L472" s="19" t="n" hidden="false">
        <f>ROUND(H472*I472,2)</f>
        <v>178724</v>
      </c>
      <c r="M472" s="19" t="n" hidden="false">
        <v/>
      </c>
      <c r="N472" s="19" t="n" hidden="false">
        <f>L472+M472</f>
        <v>178724</v>
      </c>
    </row>
    <row r="473" customFormat="false" hidden="false" outlineLevel="0" collapsed="false">
      <c r="A473" s="18" t="inlineStr">
        <is>
          <t xml:space="preserve">1.1.1.2.1.1.3.15</t>
        </is>
      </c>
      <c r="B473" s="18" t="inlineStr">
        <is>
          <t xml:space="preserve"/>
        </is>
      </c>
      <c r="C473" s="18" t="inlineStr">
        <is>
          <t xml:space="preserve">Монтаж лотка электротехнического / лестничного</t>
        </is>
      </c>
      <c r="D473" s="7" t="inlineStr">
        <is>
          <t xml:space="preserve">С учетом дополнительных комплектующих.СМР предусматривает дополнительные комплектующие</t>
        </is>
      </c>
      <c r="E473" s="7" t="inlineStr">
        <is>
          <t xml:space="preserve"/>
        </is>
      </c>
      <c r="F473" s="7" t="inlineStr">
        <is>
          <t xml:space="preserve">ПОГ М</t>
        </is>
      </c>
      <c r="G473" s="7" t="inlineStr">
        <is>
          <t xml:space="preserve">1</t>
        </is>
      </c>
      <c r="H473" s="8" t="n">
        <v>150</v>
      </c>
      <c r="I473" s="19" t="n" hidden="false">
        <f>ROUND((L474)/H473,2)</f>
        <v>821</v>
      </c>
      <c r="J473" s="20" t="n" hidden="false">
        <v>2200</v>
      </c>
      <c r="K473" s="19" t="n" hidden="false">
        <f>I473+J473</f>
        <v>3021</v>
      </c>
      <c r="L473" s="19" t="n" hidden="false">
        <f>ROUND(H473*I473,2)</f>
        <v>123150</v>
      </c>
      <c r="M473" s="19" t="n" hidden="false">
        <f>ROUND(H473*J473,2)</f>
        <v>330000</v>
      </c>
      <c r="N473" s="19" t="n" hidden="false">
        <f>L473+M473</f>
        <v>453150</v>
      </c>
    </row>
    <row r="474" customFormat="false" hidden="false" outlineLevel="0" collapsed="false">
      <c r="A474" s="18" t="inlineStr">
        <is>
          <t xml:space="preserve">1.1.1.2.1.1.3.15.1</t>
        </is>
      </c>
      <c r="B474" s="18" t="inlineStr">
        <is>
          <t xml:space="preserve"/>
        </is>
      </c>
      <c r="C474" s="22" t="inlineStr">
        <is>
          <t xml:space="preserve">Лоток электротехнический лестничный осн.400мм H=80мм</t>
        </is>
      </c>
      <c r="D474" s="7" t="inlineStr">
        <is>
          <t xml:space="preserve">Без учета дополнительных комплектующих
ДКС,Ostec</t>
        </is>
      </c>
      <c r="E474" s="7" t="inlineStr">
        <is>
          <t xml:space="preserve"/>
        </is>
      </c>
      <c r="F474" s="7" t="inlineStr">
        <is>
          <t xml:space="preserve">М</t>
        </is>
      </c>
      <c r="G474" s="7" t="inlineStr">
        <is>
          <t xml:space="preserve">1</t>
        </is>
      </c>
      <c r="H474" s="8" t="n">
        <v>150</v>
      </c>
      <c r="I474" s="23" t="n" hidden="false">
        <v>821</v>
      </c>
      <c r="J474" s="19" t="n" hidden="false">
        <v/>
      </c>
      <c r="K474" s="19" t="n" hidden="false">
        <f>I474+J474</f>
        <v>821</v>
      </c>
      <c r="L474" s="19" t="n" hidden="false">
        <f>ROUND(H474*I474,2)</f>
        <v>123150</v>
      </c>
      <c r="M474" s="19" t="n" hidden="false">
        <v/>
      </c>
      <c r="N474" s="19" t="n" hidden="false">
        <f>L474+M474</f>
        <v>123150</v>
      </c>
    </row>
    <row r="475" customFormat="false" hidden="false" outlineLevel="0" collapsed="false">
      <c r="A475" s="14" t="inlineStr">
        <is>
          <t xml:space="preserve">1.1.1.2.1.1.4</t>
        </is>
      </c>
      <c r="B475" s="14" t="inlineStr">
        <is>
          <t xml:space="preserve"/>
        </is>
      </c>
      <c r="C475" s="14" t="inlineStr">
        <is>
          <t xml:space="preserve">Монтаж электроустановочных изделий</t>
        </is>
      </c>
      <c r="D475" s="6" t="inlineStr">
        <is>
          <t xml:space="preserve"/>
        </is>
      </c>
      <c r="E475" s="6" t="inlineStr">
        <is>
          <t xml:space="preserve"/>
        </is>
      </c>
      <c r="F475" s="6" t="inlineStr">
        <is>
          <t xml:space="preserve"/>
        </is>
      </c>
      <c r="G475" s="6" t="inlineStr">
        <is>
          <t xml:space="preserve"/>
        </is>
      </c>
      <c r="H475" s="15" t="n">
        <v/>
      </c>
      <c r="I475" s="16" t="n" hidden="false">
        <v/>
      </c>
      <c r="J475" s="16" t="n" hidden="false">
        <v/>
      </c>
      <c r="K475" s="16" t="n" hidden="false">
        <v/>
      </c>
      <c r="L475" s="16" t="n" hidden="false">
        <f>L476+L481+L485+L487+L490</f>
        <v>182766.2</v>
      </c>
      <c r="M475" s="16" t="n" hidden="false">
        <f>M476+M481+M485+M487+M490</f>
        <v>1244000</v>
      </c>
      <c r="N475" s="16" t="n" hidden="false">
        <f>N476+N481+N485+N487+N490</f>
        <v>1426766.2</v>
      </c>
    </row>
    <row r="476" customFormat="false" hidden="false" outlineLevel="0" collapsed="false">
      <c r="A476" s="18" t="inlineStr">
        <is>
          <t xml:space="preserve">1.1.1.2.1.1.4.1</t>
        </is>
      </c>
      <c r="B476" s="18" t="inlineStr">
        <is>
          <t xml:space="preserve"/>
        </is>
      </c>
      <c r="C476" s="18" t="inlineStr">
        <is>
          <t xml:space="preserve">Монтаж электрических оконечных устройств / выключатель, переключатель</t>
        </is>
      </c>
      <c r="D476" s="7" t="inlineStr">
        <is>
          <t xml:space="preserve"/>
        </is>
      </c>
      <c r="E476" s="7" t="inlineStr">
        <is>
          <t xml:space="preserve">Выгружается из БО по объектам BIM-КЦ</t>
        </is>
      </c>
      <c r="F476" s="7" t="inlineStr">
        <is>
          <t xml:space="preserve">ШТ</t>
        </is>
      </c>
      <c r="G476" s="7" t="inlineStr">
        <is>
          <t xml:space="preserve">1</t>
        </is>
      </c>
      <c r="H476" s="8" t="n">
        <v>177</v>
      </c>
      <c r="I476" s="19" t="n" hidden="false">
        <f>ROUND((L477+L478+L479+L480)/H476,2)</f>
        <v>196.41</v>
      </c>
      <c r="J476" s="20" t="n" hidden="false">
        <v>1000</v>
      </c>
      <c r="K476" s="19" t="n" hidden="false">
        <f>I476+J476</f>
        <v>1196.41</v>
      </c>
      <c r="L476" s="19" t="n" hidden="false">
        <f>ROUND(H476*I476,2)</f>
        <v>34764.57</v>
      </c>
      <c r="M476" s="19" t="n" hidden="false">
        <f>ROUND(H476*J476,2)</f>
        <v>177000</v>
      </c>
      <c r="N476" s="19" t="n" hidden="false">
        <f>L476+M476</f>
        <v>211764.57</v>
      </c>
    </row>
    <row r="477" customFormat="false" hidden="false" outlineLevel="0" collapsed="false">
      <c r="A477" s="18" t="inlineStr">
        <is>
          <t xml:space="preserve">1.1.1.2.1.1.4.1.1</t>
        </is>
      </c>
      <c r="B477" s="18" t="inlineStr">
        <is>
          <t xml:space="preserve"/>
        </is>
      </c>
      <c r="C477" s="22" t="inlineStr">
        <is>
          <t xml:space="preserve">Рамка Schneider Electric Glossa_ / белый / 1 пост / GSL000101</t>
        </is>
      </c>
      <c r="D477" s="7" t="inlineStr">
        <is>
          <t xml:space="preserve">Рамка 1 постовая - пластиковая LK60, цвет Белый</t>
        </is>
      </c>
      <c r="E477" s="7" t="inlineStr">
        <is>
          <t xml:space="preserve"/>
        </is>
      </c>
      <c r="F477" s="7" t="inlineStr">
        <is>
          <t xml:space="preserve">ШТ</t>
        </is>
      </c>
      <c r="G477" s="7" t="inlineStr">
        <is>
          <t xml:space="preserve">1</t>
        </is>
      </c>
      <c r="H477" s="8" t="n">
        <v>177</v>
      </c>
      <c r="I477" s="23" t="n" hidden="false">
        <v>10.66</v>
      </c>
      <c r="J477" s="19" t="n" hidden="false">
        <v/>
      </c>
      <c r="K477" s="19" t="n" hidden="false">
        <f>I477+J477</f>
        <v>10.66</v>
      </c>
      <c r="L477" s="19" t="n" hidden="false">
        <f>ROUND(H477*I477,2)</f>
        <v>1886.82</v>
      </c>
      <c r="M477" s="19" t="n" hidden="false">
        <v/>
      </c>
      <c r="N477" s="19" t="n" hidden="false">
        <f>L477+M477</f>
        <v>1886.82</v>
      </c>
    </row>
    <row r="478" customFormat="false" hidden="false" outlineLevel="0" collapsed="false">
      <c r="A478" s="18" t="inlineStr">
        <is>
          <t xml:space="preserve">1.1.1.2.1.1.4.1.2</t>
        </is>
      </c>
      <c r="B478" s="18" t="inlineStr">
        <is>
          <t xml:space="preserve"/>
        </is>
      </c>
      <c r="C478" s="22" t="inlineStr">
        <is>
          <t xml:space="preserve">Переключатель_ / проходной/одноклавишный/открытой установки / 10А, 220В, IP20</t>
        </is>
      </c>
      <c r="D478" s="7" t="inlineStr">
        <is>
          <t xml:space="preserve">Переключатель проходной одноклавишный скрытой установки, 10А, 250В,
IP20 белый</t>
        </is>
      </c>
      <c r="E478" s="7" t="inlineStr">
        <is>
          <t xml:space="preserve"/>
        </is>
      </c>
      <c r="F478" s="7" t="inlineStr">
        <is>
          <t xml:space="preserve">ШТ</t>
        </is>
      </c>
      <c r="G478" s="7" t="inlineStr">
        <is>
          <t xml:space="preserve">1</t>
        </is>
      </c>
      <c r="H478" s="8" t="n">
        <v>14</v>
      </c>
      <c r="I478" s="20" t="n" hidden="false">
        <v>350</v>
      </c>
      <c r="J478" s="19" t="n" hidden="false">
        <v/>
      </c>
      <c r="K478" s="19" t="n" hidden="false">
        <f>I478+J478</f>
        <v>350</v>
      </c>
      <c r="L478" s="19" t="n" hidden="false">
        <f>ROUND(H478*I478,2)</f>
        <v>4900</v>
      </c>
      <c r="M478" s="19" t="n" hidden="false">
        <v/>
      </c>
      <c r="N478" s="19" t="n" hidden="false">
        <f>L478+M478</f>
        <v>4900</v>
      </c>
    </row>
    <row r="479" customFormat="false" hidden="false" outlineLevel="0" collapsed="false">
      <c r="A479" s="18" t="inlineStr">
        <is>
          <t xml:space="preserve">1.1.1.2.1.1.4.1.3</t>
        </is>
      </c>
      <c r="B479" s="18" t="inlineStr">
        <is>
          <t xml:space="preserve"/>
        </is>
      </c>
      <c r="C479" s="22" t="inlineStr">
        <is>
          <t xml:space="preserve">Выключатель Одноклавишный Скрытый 10А 220...250В IP20 Белый</t>
        </is>
      </c>
      <c r="D479" s="7" t="inlineStr">
        <is>
          <t xml:space="preserve">Выключатель одноклавишный, одинарный, 250В, 16А, IP20, скрытый монтаж</t>
        </is>
      </c>
      <c r="E479" s="7" t="inlineStr">
        <is>
          <t xml:space="preserve"/>
        </is>
      </c>
      <c r="F479" s="7" t="inlineStr">
        <is>
          <t xml:space="preserve">ШТ</t>
        </is>
      </c>
      <c r="G479" s="7" t="inlineStr">
        <is>
          <t xml:space="preserve">1</t>
        </is>
      </c>
      <c r="H479" s="8" t="n">
        <v>117</v>
      </c>
      <c r="I479" s="23" t="n" hidden="false">
        <v>81.86</v>
      </c>
      <c r="J479" s="19" t="n" hidden="false">
        <v/>
      </c>
      <c r="K479" s="19" t="n" hidden="false">
        <f>I479+J479</f>
        <v>81.86</v>
      </c>
      <c r="L479" s="19" t="n" hidden="false">
        <f>ROUND(H479*I479,2)</f>
        <v>9577.62</v>
      </c>
      <c r="M479" s="19" t="n" hidden="false">
        <v/>
      </c>
      <c r="N479" s="19" t="n" hidden="false">
        <f>L479+M479</f>
        <v>9577.62</v>
      </c>
    </row>
    <row r="480" customFormat="false" hidden="false" outlineLevel="0" collapsed="false">
      <c r="A480" s="18" t="inlineStr">
        <is>
          <t xml:space="preserve">1.1.1.2.1.1.4.1.4</t>
        </is>
      </c>
      <c r="B480" s="18" t="inlineStr">
        <is>
          <t xml:space="preserve"/>
        </is>
      </c>
      <c r="C480" s="22" t="inlineStr">
        <is>
          <t xml:space="preserve">Выключатель Двухклавишный Скрытый 10А 220...250В IP20 Белый</t>
        </is>
      </c>
      <c r="D480" s="7" t="inlineStr">
        <is>
          <t xml:space="preserve">Выключатель двухклавишный, 250В, 16А, IP20, скрытый монтаж</t>
        </is>
      </c>
      <c r="E480" s="7" t="inlineStr">
        <is>
          <t xml:space="preserve"/>
        </is>
      </c>
      <c r="F480" s="7" t="inlineStr">
        <is>
          <t xml:space="preserve">ШТ</t>
        </is>
      </c>
      <c r="G480" s="7" t="inlineStr">
        <is>
          <t xml:space="preserve">1</t>
        </is>
      </c>
      <c r="H480" s="8" t="n">
        <v>46</v>
      </c>
      <c r="I480" s="20" t="n" hidden="false">
        <v>400</v>
      </c>
      <c r="J480" s="19" t="n" hidden="false">
        <v/>
      </c>
      <c r="K480" s="19" t="n" hidden="false">
        <f>I480+J480</f>
        <v>400</v>
      </c>
      <c r="L480" s="19" t="n" hidden="false">
        <f>ROUND(H480*I480,2)</f>
        <v>18400</v>
      </c>
      <c r="M480" s="19" t="n" hidden="false">
        <v/>
      </c>
      <c r="N480" s="19" t="n" hidden="false">
        <f>L480+M480</f>
        <v>18400</v>
      </c>
    </row>
    <row r="481" customFormat="false" hidden="false" outlineLevel="0" collapsed="false">
      <c r="A481" s="18" t="inlineStr">
        <is>
          <t xml:space="preserve">1.1.1.2.1.1.4.2</t>
        </is>
      </c>
      <c r="B481" s="18" t="inlineStr">
        <is>
          <t xml:space="preserve"/>
        </is>
      </c>
      <c r="C481" s="18" t="inlineStr">
        <is>
          <t xml:space="preserve">Монтаж электрических оконечных устройств / розетка</t>
        </is>
      </c>
      <c r="D481" s="7" t="inlineStr">
        <is>
          <t xml:space="preserve"/>
        </is>
      </c>
      <c r="E481" s="7" t="inlineStr">
        <is>
          <t xml:space="preserve">Выгружается из БО по объектам BIM-КЦ</t>
        </is>
      </c>
      <c r="F481" s="7" t="inlineStr">
        <is>
          <t xml:space="preserve">ШТ</t>
        </is>
      </c>
      <c r="G481" s="7" t="inlineStr">
        <is>
          <t xml:space="preserve">1</t>
        </is>
      </c>
      <c r="H481" s="8" t="n">
        <v>313</v>
      </c>
      <c r="I481" s="19" t="n" hidden="false">
        <f>ROUND((L482+L483+L484)/H481,2)</f>
        <v>359.51</v>
      </c>
      <c r="J481" s="20" t="n" hidden="false">
        <v>1000</v>
      </c>
      <c r="K481" s="19" t="n" hidden="false">
        <f>I481+J481</f>
        <v>1359.51</v>
      </c>
      <c r="L481" s="19" t="n" hidden="false">
        <f>ROUND(H481*I481,2)</f>
        <v>112526.63</v>
      </c>
      <c r="M481" s="19" t="n" hidden="false">
        <f>ROUND(H481*J481,2)</f>
        <v>313000</v>
      </c>
      <c r="N481" s="19" t="n" hidden="false">
        <f>L481+M481</f>
        <v>425526.63</v>
      </c>
    </row>
    <row r="482" customFormat="false" hidden="false" outlineLevel="0" collapsed="false">
      <c r="A482" s="18" t="inlineStr">
        <is>
          <t xml:space="preserve">1.1.1.2.1.1.4.2.1</t>
        </is>
      </c>
      <c r="B482" s="18" t="inlineStr">
        <is>
          <t xml:space="preserve"/>
        </is>
      </c>
      <c r="C482" s="22" t="inlineStr">
        <is>
          <t xml:space="preserve">Розетка Открытая 1п 2P+PE 16А IP20 220...250В з/к з/ш Белый</t>
        </is>
      </c>
      <c r="D482" s="7" t="inlineStr">
        <is>
          <t xml:space="preserve">Розетка Скрытая 1п 2P+E 16А IP20 220...250В з/к з/ш Белый EWR16-028-90</t>
        </is>
      </c>
      <c r="E482" s="7" t="inlineStr">
        <is>
          <t xml:space="preserve"/>
        </is>
      </c>
      <c r="F482" s="7" t="inlineStr">
        <is>
          <t xml:space="preserve">ШТ</t>
        </is>
      </c>
      <c r="G482" s="7" t="inlineStr">
        <is>
          <t xml:space="preserve">1</t>
        </is>
      </c>
      <c r="H482" s="8" t="n">
        <v>313</v>
      </c>
      <c r="I482" s="20" t="n" hidden="false">
        <v>350</v>
      </c>
      <c r="J482" s="19" t="n" hidden="false">
        <v/>
      </c>
      <c r="K482" s="19" t="n" hidden="false">
        <f>I482+J482</f>
        <v>350</v>
      </c>
      <c r="L482" s="19" t="n" hidden="false">
        <f>ROUND(H482*I482,2)</f>
        <v>109550</v>
      </c>
      <c r="M482" s="19" t="n" hidden="false">
        <v/>
      </c>
      <c r="N482" s="19" t="n" hidden="false">
        <f>L482+M482</f>
        <v>109550</v>
      </c>
    </row>
    <row r="483" customFormat="false" hidden="false" outlineLevel="0" collapsed="false">
      <c r="A483" s="18" t="inlineStr">
        <is>
          <t xml:space="preserve">1.1.1.2.1.1.4.2.2</t>
        </is>
      </c>
      <c r="B483" s="18" t="inlineStr">
        <is>
          <t xml:space="preserve"/>
        </is>
      </c>
      <c r="C483" s="22" t="inlineStr">
        <is>
          <t xml:space="preserve">Рамка Schneider Electric Glossa_ / белый / 2 поста / GSL000102</t>
        </is>
      </c>
      <c r="D483" s="7" t="inlineStr">
        <is>
          <t xml:space="preserve">EWM-G-302-10</t>
        </is>
      </c>
      <c r="E483" s="7" t="inlineStr">
        <is>
          <t xml:space="preserve"/>
        </is>
      </c>
      <c r="F483" s="7" t="inlineStr">
        <is>
          <t xml:space="preserve">ШТ</t>
        </is>
      </c>
      <c r="G483" s="7" t="inlineStr">
        <is>
          <t xml:space="preserve">1</t>
        </is>
      </c>
      <c r="H483" s="8" t="n">
        <v>82</v>
      </c>
      <c r="I483" s="23" t="n" hidden="false">
        <v>16.93</v>
      </c>
      <c r="J483" s="19" t="n" hidden="false">
        <v/>
      </c>
      <c r="K483" s="19" t="n" hidden="false">
        <f>I483+J483</f>
        <v>16.93</v>
      </c>
      <c r="L483" s="19" t="n" hidden="false">
        <f>ROUND(H483*I483,2)</f>
        <v>1388.26</v>
      </c>
      <c r="M483" s="19" t="n" hidden="false">
        <v/>
      </c>
      <c r="N483" s="19" t="n" hidden="false">
        <f>L483+M483</f>
        <v>1388.26</v>
      </c>
    </row>
    <row r="484" customFormat="false" hidden="false" outlineLevel="0" collapsed="false">
      <c r="A484" s="18" t="inlineStr">
        <is>
          <t xml:space="preserve">1.1.1.2.1.1.4.2.3</t>
        </is>
      </c>
      <c r="B484" s="18" t="inlineStr">
        <is>
          <t xml:space="preserve"/>
        </is>
      </c>
      <c r="C484" s="22" t="inlineStr">
        <is>
          <t xml:space="preserve">Рамка Schneider Electric Glossa_ / белый / 1 пост / GSL000101</t>
        </is>
      </c>
      <c r="D484" s="7" t="inlineStr">
        <is>
          <t xml:space="preserve">EWM-G-301-10</t>
        </is>
      </c>
      <c r="E484" s="7" t="inlineStr">
        <is>
          <t xml:space="preserve"/>
        </is>
      </c>
      <c r="F484" s="7" t="inlineStr">
        <is>
          <t xml:space="preserve">ШТ</t>
        </is>
      </c>
      <c r="G484" s="7" t="inlineStr">
        <is>
          <t xml:space="preserve">1</t>
        </is>
      </c>
      <c r="H484" s="8" t="n">
        <v>149</v>
      </c>
      <c r="I484" s="23" t="n" hidden="false">
        <v>10.66</v>
      </c>
      <c r="J484" s="19" t="n" hidden="false">
        <v/>
      </c>
      <c r="K484" s="19" t="n" hidden="false">
        <f>I484+J484</f>
        <v>10.66</v>
      </c>
      <c r="L484" s="19" t="n" hidden="false">
        <f>ROUND(H484*I484,2)</f>
        <v>1588.34</v>
      </c>
      <c r="M484" s="19" t="n" hidden="false">
        <v/>
      </c>
      <c r="N484" s="19" t="n" hidden="false">
        <f>L484+M484</f>
        <v>1588.34</v>
      </c>
    </row>
    <row r="485" customFormat="false" hidden="false" outlineLevel="0" collapsed="false">
      <c r="A485" s="18" t="inlineStr">
        <is>
          <t xml:space="preserve">1.1.1.2.1.1.4.3</t>
        </is>
      </c>
      <c r="B485" s="18" t="inlineStr">
        <is>
          <t xml:space="preserve"/>
        </is>
      </c>
      <c r="C485" s="18" t="inlineStr">
        <is>
          <t xml:space="preserve">Монтаж коробки распределительной, распаячной</t>
        </is>
      </c>
      <c r="D485" s="7" t="inlineStr">
        <is>
          <t xml:space="preserve"/>
        </is>
      </c>
      <c r="E485" s="7" t="inlineStr">
        <is>
          <t xml:space="preserve">Выгружается из БО по объектам BIM-КЦ</t>
        </is>
      </c>
      <c r="F485" s="7" t="inlineStr">
        <is>
          <t xml:space="preserve">ШТ</t>
        </is>
      </c>
      <c r="G485" s="7" t="inlineStr">
        <is>
          <t xml:space="preserve">1</t>
        </is>
      </c>
      <c r="H485" s="8" t="n">
        <v>261</v>
      </c>
      <c r="I485" s="19" t="n" hidden="false">
        <f>ROUND((L486)/H485,2)</f>
        <v>15</v>
      </c>
      <c r="J485" s="20" t="n" hidden="false">
        <v>1000</v>
      </c>
      <c r="K485" s="19" t="n" hidden="false">
        <f>I485+J485</f>
        <v>1015</v>
      </c>
      <c r="L485" s="19" t="n" hidden="false">
        <f>ROUND(H485*I485,2)</f>
        <v>3915</v>
      </c>
      <c r="M485" s="19" t="n" hidden="false">
        <f>ROUND(H485*J485,2)</f>
        <v>261000</v>
      </c>
      <c r="N485" s="19" t="n" hidden="false">
        <f>L485+M485</f>
        <v>264915</v>
      </c>
    </row>
    <row r="486" customFormat="false" hidden="false" outlineLevel="0" collapsed="false">
      <c r="A486" s="18" t="inlineStr">
        <is>
          <t xml:space="preserve">1.1.1.2.1.1.4.3.1</t>
        </is>
      </c>
      <c r="B486" s="18" t="inlineStr">
        <is>
          <t xml:space="preserve"/>
        </is>
      </c>
      <c r="C486" s="22" t="inlineStr">
        <is>
          <t xml:space="preserve">Коробка распаячная_ / Круглая / 80х40 / КМ41004 (UKT01-080-040-000)</t>
        </is>
      </c>
      <c r="D486" s="7" t="inlineStr">
        <is>
          <t xml:space="preserve">UKT10-065-040-000</t>
        </is>
      </c>
      <c r="E486" s="7" t="inlineStr">
        <is>
          <t xml:space="preserve"/>
        </is>
      </c>
      <c r="F486" s="7" t="inlineStr">
        <is>
          <t xml:space="preserve">ШТ</t>
        </is>
      </c>
      <c r="G486" s="7" t="inlineStr">
        <is>
          <t xml:space="preserve">1</t>
        </is>
      </c>
      <c r="H486" s="8" t="n">
        <v>261</v>
      </c>
      <c r="I486" s="20" t="n" hidden="false">
        <v>15</v>
      </c>
      <c r="J486" s="19" t="n" hidden="false">
        <v/>
      </c>
      <c r="K486" s="19" t="n" hidden="false">
        <f>I486+J486</f>
        <v>15</v>
      </c>
      <c r="L486" s="19" t="n" hidden="false">
        <f>ROUND(H486*I486,2)</f>
        <v>3915</v>
      </c>
      <c r="M486" s="19" t="n" hidden="false">
        <v/>
      </c>
      <c r="N486" s="19" t="n" hidden="false">
        <f>L486+M486</f>
        <v>3915</v>
      </c>
    </row>
    <row r="487" customFormat="false" hidden="false" outlineLevel="0" collapsed="false">
      <c r="A487" s="18" t="inlineStr">
        <is>
          <t xml:space="preserve">1.1.1.2.1.1.4.4</t>
        </is>
      </c>
      <c r="B487" s="18" t="inlineStr">
        <is>
          <t xml:space="preserve"/>
        </is>
      </c>
      <c r="C487" s="18" t="inlineStr">
        <is>
          <t xml:space="preserve">Монтаж подрозетников, установочных, монтажных коробок в подготовленные отверстия / в ЖБИ, ПГП, газобетон, акотек</t>
        </is>
      </c>
      <c r="D487" s="7" t="inlineStr">
        <is>
          <t xml:space="preserve"/>
        </is>
      </c>
      <c r="E487" s="7" t="inlineStr">
        <is>
          <t xml:space="preserve">Выгружается из БО по объектам BIM-КЦ</t>
        </is>
      </c>
      <c r="F487" s="7" t="inlineStr">
        <is>
          <t xml:space="preserve">ШТ</t>
        </is>
      </c>
      <c r="G487" s="7" t="inlineStr">
        <is>
          <t xml:space="preserve">1</t>
        </is>
      </c>
      <c r="H487" s="8" t="n">
        <v>490</v>
      </c>
      <c r="I487" s="19" t="n" hidden="false">
        <f>ROUND((L488+L489)/H487,2)</f>
        <v>60</v>
      </c>
      <c r="J487" s="20" t="n" hidden="false">
        <v>1000</v>
      </c>
      <c r="K487" s="19" t="n" hidden="false">
        <f>I487+J487</f>
        <v>1060</v>
      </c>
      <c r="L487" s="19" t="n" hidden="false">
        <f>ROUND(H487*I487,2)</f>
        <v>29400</v>
      </c>
      <c r="M487" s="19" t="n" hidden="false">
        <f>ROUND(H487*J487,2)</f>
        <v>490000</v>
      </c>
      <c r="N487" s="19" t="n" hidden="false">
        <f>L487+M487</f>
        <v>519400</v>
      </c>
    </row>
    <row r="488" customFormat="false" hidden="false" outlineLevel="0" collapsed="false">
      <c r="A488" s="18" t="inlineStr">
        <is>
          <t xml:space="preserve">1.1.1.2.1.1.4.4.1</t>
        </is>
      </c>
      <c r="B488" s="18" t="inlineStr">
        <is>
          <t xml:space="preserve"/>
        </is>
      </c>
      <c r="C488" s="22" t="inlineStr">
        <is>
          <t xml:space="preserve">Смесь штукатурная гипсовая_</t>
        </is>
      </c>
      <c r="D488" s="7" t="inlineStr">
        <is>
          <t xml:space="preserve"/>
        </is>
      </c>
      <c r="E488" s="7" t="inlineStr">
        <is>
          <t xml:space="preserve"/>
        </is>
      </c>
      <c r="F488" s="7" t="inlineStr">
        <is>
          <t xml:space="preserve">КГ</t>
        </is>
      </c>
      <c r="G488" s="7" t="inlineStr">
        <is>
          <t xml:space="preserve">0.3</t>
        </is>
      </c>
      <c r="H488" s="8" t="n">
        <v>44.1</v>
      </c>
      <c r="I488" s="20" t="n" hidden="false">
        <v>500</v>
      </c>
      <c r="J488" s="19" t="n" hidden="false">
        <v/>
      </c>
      <c r="K488" s="19" t="n" hidden="false">
        <f>I488+J488</f>
        <v>500</v>
      </c>
      <c r="L488" s="19" t="n" hidden="false">
        <f>ROUND(H488*I488,2)</f>
        <v>22050</v>
      </c>
      <c r="M488" s="19" t="n" hidden="false">
        <v/>
      </c>
      <c r="N488" s="19" t="n" hidden="false">
        <f>L488+M488</f>
        <v>22050</v>
      </c>
    </row>
    <row r="489" customFormat="false" hidden="false" outlineLevel="0" collapsed="false">
      <c r="A489" s="18" t="inlineStr">
        <is>
          <t xml:space="preserve">1.1.1.2.1.1.4.4.2</t>
        </is>
      </c>
      <c r="B489" s="18" t="inlineStr">
        <is>
          <t xml:space="preserve"/>
        </is>
      </c>
      <c r="C489" s="22" t="inlineStr">
        <is>
          <t xml:space="preserve">Коробка установочная круглая D=68мм h=40мм IP20 пластик тип установки скрытый для твердых стен б/крышки б/вводов</t>
        </is>
      </c>
      <c r="D489" s="7" t="inlineStr">
        <is>
          <t xml:space="preserve"/>
        </is>
      </c>
      <c r="E489" s="7" t="inlineStr">
        <is>
          <t xml:space="preserve"/>
        </is>
      </c>
      <c r="F489" s="7" t="inlineStr">
        <is>
          <t xml:space="preserve">ШТ</t>
        </is>
      </c>
      <c r="G489" s="7" t="inlineStr">
        <is>
          <t xml:space="preserve">1</t>
        </is>
      </c>
      <c r="H489" s="8" t="n">
        <v>490</v>
      </c>
      <c r="I489" s="20" t="n" hidden="false">
        <v>15</v>
      </c>
      <c r="J489" s="19" t="n" hidden="false">
        <v/>
      </c>
      <c r="K489" s="19" t="n" hidden="false">
        <f>I489+J489</f>
        <v>15</v>
      </c>
      <c r="L489" s="19" t="n" hidden="false">
        <f>ROUND(H489*I489,2)</f>
        <v>7350</v>
      </c>
      <c r="M489" s="19" t="n" hidden="false">
        <v/>
      </c>
      <c r="N489" s="19" t="n" hidden="false">
        <f>L489+M489</f>
        <v>7350</v>
      </c>
    </row>
    <row r="490" customFormat="false" hidden="false" outlineLevel="0" collapsed="false">
      <c r="A490" s="18" t="inlineStr">
        <is>
          <t xml:space="preserve">1.1.1.2.1.1.4.5</t>
        </is>
      </c>
      <c r="B490" s="18" t="inlineStr">
        <is>
          <t xml:space="preserve"/>
        </is>
      </c>
      <c r="C490" s="18" t="inlineStr">
        <is>
          <t xml:space="preserve">Монтаж поста, блока управления</t>
        </is>
      </c>
      <c r="D490" s="7" t="inlineStr">
        <is>
          <t xml:space="preserve"/>
        </is>
      </c>
      <c r="E490" s="7" t="inlineStr">
        <is>
          <t xml:space="preserve"/>
        </is>
      </c>
      <c r="F490" s="7" t="inlineStr">
        <is>
          <t xml:space="preserve">ШТ</t>
        </is>
      </c>
      <c r="G490" s="7" t="inlineStr">
        <is>
          <t xml:space="preserve">1</t>
        </is>
      </c>
      <c r="H490" s="8" t="n">
        <v>6</v>
      </c>
      <c r="I490" s="19" t="n" hidden="false">
        <f>ROUND((L491+L492)/H490,2)</f>
        <v>360</v>
      </c>
      <c r="J490" s="20" t="n" hidden="false">
        <v>500</v>
      </c>
      <c r="K490" s="19" t="n" hidden="false">
        <f>I490+J490</f>
        <v>860</v>
      </c>
      <c r="L490" s="19" t="n" hidden="false">
        <f>ROUND(H490*I490,2)</f>
        <v>2160</v>
      </c>
      <c r="M490" s="19" t="n" hidden="false">
        <f>ROUND(H490*J490,2)</f>
        <v>3000</v>
      </c>
      <c r="N490" s="19" t="n" hidden="false">
        <f>L490+M490</f>
        <v>5160</v>
      </c>
    </row>
    <row r="491" customFormat="false" hidden="false" outlineLevel="0" collapsed="false">
      <c r="A491" s="18" t="inlineStr">
        <is>
          <t xml:space="preserve">1.1.1.2.1.1.4.5.1</t>
        </is>
      </c>
      <c r="B491" s="18" t="inlineStr">
        <is>
          <t xml:space="preserve"/>
        </is>
      </c>
      <c r="C491" s="22" t="inlineStr">
        <is>
          <t xml:space="preserve">Кнопка управления_ / IEK /  BBG50-LAY5-K04</t>
        </is>
      </c>
      <c r="D491" s="7" t="inlineStr">
        <is>
          <t xml:space="preserve"/>
        </is>
      </c>
      <c r="E491" s="7" t="inlineStr">
        <is>
          <t xml:space="preserve"/>
        </is>
      </c>
      <c r="F491" s="7" t="inlineStr">
        <is>
          <t xml:space="preserve">ШТ</t>
        </is>
      </c>
      <c r="G491" s="7" t="inlineStr">
        <is>
          <t xml:space="preserve">1</t>
        </is>
      </c>
      <c r="H491" s="8" t="n">
        <v>6</v>
      </c>
      <c r="I491" s="20" t="n" hidden="false">
        <v>180</v>
      </c>
      <c r="J491" s="19" t="n" hidden="false">
        <v/>
      </c>
      <c r="K491" s="19" t="n" hidden="false">
        <f>I491+J491</f>
        <v>180</v>
      </c>
      <c r="L491" s="19" t="n" hidden="false">
        <f>ROUND(H491*I491,2)</f>
        <v>1080</v>
      </c>
      <c r="M491" s="19" t="n" hidden="false">
        <v/>
      </c>
      <c r="N491" s="19" t="n" hidden="false">
        <f>L491+M491</f>
        <v>1080</v>
      </c>
    </row>
    <row r="492" customFormat="false" hidden="false" outlineLevel="0" collapsed="false">
      <c r="A492" s="18" t="inlineStr">
        <is>
          <t xml:space="preserve">1.1.1.2.1.1.4.5.2</t>
        </is>
      </c>
      <c r="B492" s="18" t="inlineStr">
        <is>
          <t xml:space="preserve"/>
        </is>
      </c>
      <c r="C492" s="22" t="inlineStr">
        <is>
          <t xml:space="preserve">Корпус поста кнопочного_ / 1 мес BKP10-1K01 IEK</t>
        </is>
      </c>
      <c r="D492" s="7" t="inlineStr">
        <is>
          <t xml:space="preserve">BKP10-1-K01</t>
        </is>
      </c>
      <c r="E492" s="7" t="inlineStr">
        <is>
          <t xml:space="preserve"/>
        </is>
      </c>
      <c r="F492" s="7" t="inlineStr">
        <is>
          <t xml:space="preserve">ШТ</t>
        </is>
      </c>
      <c r="G492" s="7" t="inlineStr">
        <is>
          <t xml:space="preserve">1</t>
        </is>
      </c>
      <c r="H492" s="8" t="n">
        <v>6</v>
      </c>
      <c r="I492" s="20" t="n" hidden="false">
        <v>180</v>
      </c>
      <c r="J492" s="19" t="n" hidden="false">
        <v/>
      </c>
      <c r="K492" s="19" t="n" hidden="false">
        <f>I492+J492</f>
        <v>180</v>
      </c>
      <c r="L492" s="19" t="n" hidden="false">
        <f>ROUND(H492*I492,2)</f>
        <v>1080</v>
      </c>
      <c r="M492" s="19" t="n" hidden="false">
        <v/>
      </c>
      <c r="N492" s="19" t="n" hidden="false">
        <f>L492+M492</f>
        <v>1080</v>
      </c>
    </row>
    <row r="493" customFormat="false" hidden="false" outlineLevel="0" collapsed="false">
      <c r="A493" s="14" t="inlineStr">
        <is>
          <t xml:space="preserve">1.1.1.2.1.1.5</t>
        </is>
      </c>
      <c r="B493" s="14" t="inlineStr">
        <is>
          <t xml:space="preserve"/>
        </is>
      </c>
      <c r="C493" s="14" t="inlineStr">
        <is>
          <t xml:space="preserve">Монтаж светотехнического оборудования</t>
        </is>
      </c>
      <c r="D493" s="6" t="inlineStr">
        <is>
          <t xml:space="preserve"/>
        </is>
      </c>
      <c r="E493" s="6" t="inlineStr">
        <is>
          <t xml:space="preserve"/>
        </is>
      </c>
      <c r="F493" s="6" t="inlineStr">
        <is>
          <t xml:space="preserve"/>
        </is>
      </c>
      <c r="G493" s="6" t="inlineStr">
        <is>
          <t xml:space="preserve"/>
        </is>
      </c>
      <c r="H493" s="15" t="n">
        <v/>
      </c>
      <c r="I493" s="16" t="n" hidden="false">
        <v/>
      </c>
      <c r="J493" s="16" t="n" hidden="false">
        <v/>
      </c>
      <c r="K493" s="16" t="n" hidden="false">
        <v/>
      </c>
      <c r="L493" s="16" t="n" hidden="false">
        <f>L494+L500+L503</f>
        <v>7668325.2</v>
      </c>
      <c r="M493" s="16" t="n" hidden="false">
        <f>M494+M500+M503</f>
        <v>1287000</v>
      </c>
      <c r="N493" s="16" t="n" hidden="false">
        <f>N494+N500+N503</f>
        <v>8955325.2</v>
      </c>
    </row>
    <row r="494" customFormat="false" hidden="false" outlineLevel="0" collapsed="false">
      <c r="A494" s="18" t="inlineStr">
        <is>
          <t xml:space="preserve">1.1.1.2.1.1.5.1</t>
        </is>
      </c>
      <c r="B494" s="18" t="inlineStr">
        <is>
          <t xml:space="preserve"/>
        </is>
      </c>
      <c r="C494" s="18" t="inlineStr">
        <is>
          <t xml:space="preserve">Монтаж светильника / накладной</t>
        </is>
      </c>
      <c r="D494" s="7" t="inlineStr">
        <is>
          <t xml:space="preserve"/>
        </is>
      </c>
      <c r="E494" s="7" t="inlineStr">
        <is>
          <t xml:space="preserve">Выгружается из БО по объектам BIM-КЦ</t>
        </is>
      </c>
      <c r="F494" s="7" t="inlineStr">
        <is>
          <t xml:space="preserve">ШТ</t>
        </is>
      </c>
      <c r="G494" s="7" t="inlineStr">
        <is>
          <t xml:space="preserve">1</t>
        </is>
      </c>
      <c r="H494" s="8" t="n">
        <v>600</v>
      </c>
      <c r="I494" s="19" t="n" hidden="false">
        <f>ROUND((L495+L496+L497+L498+L499)/H494,2)</f>
        <v>9846.67</v>
      </c>
      <c r="J494" s="20" t="n" hidden="false">
        <v>1500</v>
      </c>
      <c r="K494" s="19" t="n" hidden="false">
        <f>I494+J494</f>
        <v>11346.67</v>
      </c>
      <c r="L494" s="19" t="n" hidden="false">
        <f>ROUND(H494*I494,2)</f>
        <v>5908002</v>
      </c>
      <c r="M494" s="19" t="n" hidden="false">
        <f>ROUND(H494*J494,2)</f>
        <v>900000</v>
      </c>
      <c r="N494" s="19" t="n" hidden="false">
        <f>L494+M494</f>
        <v>6808002</v>
      </c>
    </row>
    <row r="495" customFormat="false" hidden="false" outlineLevel="0" collapsed="false">
      <c r="A495" s="18" t="inlineStr">
        <is>
          <t xml:space="preserve">1.1.1.2.1.1.5.1.1</t>
        </is>
      </c>
      <c r="B495" s="18" t="inlineStr">
        <is>
          <t xml:space="preserve"/>
        </is>
      </c>
      <c r="C495" s="22" t="inlineStr">
        <is>
          <t xml:space="preserve">Светильник_ / марку и артикул указать в примечании</t>
        </is>
      </c>
      <c r="D495" s="7" t="inlineStr">
        <is>
          <t xml:space="preserve">Светильник линейный накладной светодиодный Dust 1200 P L 65 4000 W GR 1200х124, 4000K, 36 Вт, световой поток 4320 Лм, IP65</t>
        </is>
      </c>
      <c r="E495" s="7" t="inlineStr">
        <is>
          <t xml:space="preserve"/>
        </is>
      </c>
      <c r="F495" s="7" t="inlineStr">
        <is>
          <t xml:space="preserve">ШТ</t>
        </is>
      </c>
      <c r="G495" s="7" t="inlineStr">
        <is>
          <t xml:space="preserve">1</t>
        </is>
      </c>
      <c r="H495" s="8" t="n">
        <v>40</v>
      </c>
      <c r="I495" s="20" t="n" hidden="false">
        <v>9500</v>
      </c>
      <c r="J495" s="19" t="n" hidden="false">
        <v/>
      </c>
      <c r="K495" s="19" t="n" hidden="false">
        <f>I495+J495</f>
        <v>9500</v>
      </c>
      <c r="L495" s="19" t="n" hidden="false">
        <f>ROUND(H495*I495,2)</f>
        <v>380000</v>
      </c>
      <c r="M495" s="19" t="n" hidden="false">
        <v/>
      </c>
      <c r="N495" s="19" t="n" hidden="false">
        <f>L495+M495</f>
        <v>380000</v>
      </c>
    </row>
    <row r="496" customFormat="false" hidden="false" outlineLevel="0" collapsed="false">
      <c r="A496" s="18" t="inlineStr">
        <is>
          <t xml:space="preserve">1.1.1.2.1.1.5.1.2</t>
        </is>
      </c>
      <c r="B496" s="18" t="inlineStr">
        <is>
          <t xml:space="preserve"/>
        </is>
      </c>
      <c r="C496" s="22" t="inlineStr">
        <is>
          <t xml:space="preserve">Светильник_ / марку и артикул указать в примечании</t>
        </is>
      </c>
      <c r="D496" s="7" t="inlineStr">
        <is>
          <t xml:space="preserve">Светильник потолочный/накладной светодиодный ES 96-058-20 EXSER
1250х60, 4000K, 28 Вт, световой поток 3250 Лм, IP20</t>
        </is>
      </c>
      <c r="E496" s="7" t="inlineStr">
        <is>
          <t xml:space="preserve"/>
        </is>
      </c>
      <c r="F496" s="7" t="inlineStr">
        <is>
          <t xml:space="preserve">ШТ</t>
        </is>
      </c>
      <c r="G496" s="7" t="inlineStr">
        <is>
          <t xml:space="preserve">1</t>
        </is>
      </c>
      <c r="H496" s="8" t="n">
        <v>224</v>
      </c>
      <c r="I496" s="20" t="n" hidden="false">
        <v>8000</v>
      </c>
      <c r="J496" s="19" t="n" hidden="false">
        <v/>
      </c>
      <c r="K496" s="19" t="n" hidden="false">
        <f>I496+J496</f>
        <v>8000</v>
      </c>
      <c r="L496" s="19" t="n" hidden="false">
        <f>ROUND(H496*I496,2)</f>
        <v>1792000</v>
      </c>
      <c r="M496" s="19" t="n" hidden="false">
        <v/>
      </c>
      <c r="N496" s="19" t="n" hidden="false">
        <f>L496+M496</f>
        <v>1792000</v>
      </c>
    </row>
    <row r="497" customFormat="false" hidden="false" outlineLevel="0" collapsed="false">
      <c r="A497" s="18" t="inlineStr">
        <is>
          <t xml:space="preserve">1.1.1.2.1.1.5.1.3</t>
        </is>
      </c>
      <c r="B497" s="18" t="inlineStr">
        <is>
          <t xml:space="preserve"/>
        </is>
      </c>
      <c r="C497" s="22" t="inlineStr">
        <is>
          <t xml:space="preserve">Светильник_ / марку и артикул указать в примечании</t>
        </is>
      </c>
      <c r="D497" s="7" t="inlineStr">
        <is>
          <t xml:space="preserve">Светильник светодиодный ES 96-056-20 EXSER ,1123х60, 4000K, 32 Вт,
световой поток 3050 Лм, IP20</t>
        </is>
      </c>
      <c r="E497" s="7" t="inlineStr">
        <is>
          <t xml:space="preserve"/>
        </is>
      </c>
      <c r="F497" s="7" t="inlineStr">
        <is>
          <t xml:space="preserve">ШТ</t>
        </is>
      </c>
      <c r="G497" s="7" t="inlineStr">
        <is>
          <t xml:space="preserve">1</t>
        </is>
      </c>
      <c r="H497" s="8" t="n">
        <v>36</v>
      </c>
      <c r="I497" s="20" t="n" hidden="false">
        <v>8000</v>
      </c>
      <c r="J497" s="19" t="n" hidden="false">
        <v/>
      </c>
      <c r="K497" s="19" t="n" hidden="false">
        <f>I497+J497</f>
        <v>8000</v>
      </c>
      <c r="L497" s="19" t="n" hidden="false">
        <f>ROUND(H497*I497,2)</f>
        <v>288000</v>
      </c>
      <c r="M497" s="19" t="n" hidden="false">
        <v/>
      </c>
      <c r="N497" s="19" t="n" hidden="false">
        <f>L497+M497</f>
        <v>288000</v>
      </c>
    </row>
    <row r="498" customFormat="false" hidden="false" outlineLevel="0" collapsed="false">
      <c r="A498" s="18" t="inlineStr">
        <is>
          <t xml:space="preserve">1.1.1.2.1.1.5.1.4</t>
        </is>
      </c>
      <c r="B498" s="18" t="inlineStr">
        <is>
          <t xml:space="preserve"/>
        </is>
      </c>
      <c r="C498" s="22" t="inlineStr">
        <is>
          <t xml:space="preserve">Светильник_ / марку и артикул указать в примечании</t>
        </is>
      </c>
      <c r="D498" s="7" t="inlineStr">
        <is>
          <t xml:space="preserve">Светильник встраиваемый/накладной светодиодный OPTIMA.OPL ECO LED 1200х600, 4000K, 76 Вт, световой поток 6000 Лм, IP20</t>
        </is>
      </c>
      <c r="E498" s="7" t="inlineStr">
        <is>
          <t xml:space="preserve"/>
        </is>
      </c>
      <c r="F498" s="7" t="inlineStr">
        <is>
          <t xml:space="preserve">ШТ</t>
        </is>
      </c>
      <c r="G498" s="7" t="inlineStr">
        <is>
          <t xml:space="preserve">1</t>
        </is>
      </c>
      <c r="H498" s="8" t="n">
        <v>296</v>
      </c>
      <c r="I498" s="20" t="n" hidden="false">
        <v>11500</v>
      </c>
      <c r="J498" s="19" t="n" hidden="false">
        <v/>
      </c>
      <c r="K498" s="19" t="n" hidden="false">
        <f>I498+J498</f>
        <v>11500</v>
      </c>
      <c r="L498" s="19" t="n" hidden="false">
        <f>ROUND(H498*I498,2)</f>
        <v>3404000</v>
      </c>
      <c r="M498" s="19" t="n" hidden="false">
        <v/>
      </c>
      <c r="N498" s="19" t="n" hidden="false">
        <f>L498+M498</f>
        <v>3404000</v>
      </c>
    </row>
    <row r="499" customFormat="false" hidden="false" outlineLevel="0" collapsed="false">
      <c r="A499" s="18" t="inlineStr">
        <is>
          <t xml:space="preserve">1.1.1.2.1.1.5.1.5</t>
        </is>
      </c>
      <c r="B499" s="18" t="inlineStr">
        <is>
          <t xml:space="preserve"/>
        </is>
      </c>
      <c r="C499" s="22" t="inlineStr">
        <is>
          <t xml:space="preserve">Светильник_ / марку и артикул указать в примечании</t>
        </is>
      </c>
      <c r="D499" s="7" t="inlineStr">
        <is>
          <t xml:space="preserve">Светильник светодиодный, настенный, DOMO LED 11W 840 SL, 11 Вт, 4000К, световой поток 1450 Лм, IP65</t>
        </is>
      </c>
      <c r="E499" s="7" t="inlineStr">
        <is>
          <t xml:space="preserve"/>
        </is>
      </c>
      <c r="F499" s="7" t="inlineStr">
        <is>
          <t xml:space="preserve">ШТ</t>
        </is>
      </c>
      <c r="G499" s="7" t="inlineStr">
        <is>
          <t xml:space="preserve">1</t>
        </is>
      </c>
      <c r="H499" s="8" t="n">
        <v>4</v>
      </c>
      <c r="I499" s="20" t="n" hidden="false">
        <v>11000</v>
      </c>
      <c r="J499" s="19" t="n" hidden="false">
        <v/>
      </c>
      <c r="K499" s="19" t="n" hidden="false">
        <f>I499+J499</f>
        <v>11000</v>
      </c>
      <c r="L499" s="19" t="n" hidden="false">
        <f>ROUND(H499*I499,2)</f>
        <v>44000</v>
      </c>
      <c r="M499" s="19" t="n" hidden="false">
        <v/>
      </c>
      <c r="N499" s="19" t="n" hidden="false">
        <f>L499+M499</f>
        <v>44000</v>
      </c>
    </row>
    <row r="500" customFormat="false" hidden="false" outlineLevel="0" collapsed="false">
      <c r="A500" s="18" t="inlineStr">
        <is>
          <t xml:space="preserve">1.1.1.2.1.1.5.2</t>
        </is>
      </c>
      <c r="B500" s="18" t="inlineStr">
        <is>
          <t xml:space="preserve"/>
        </is>
      </c>
      <c r="C500" s="18" t="inlineStr">
        <is>
          <t xml:space="preserve">Монтаж светильника / встраиваемый в Армстронг, Грильято</t>
        </is>
      </c>
      <c r="D500" s="7" t="inlineStr">
        <is>
          <t xml:space="preserve"/>
        </is>
      </c>
      <c r="E500" s="7" t="inlineStr">
        <is>
          <t xml:space="preserve">Выгружается из БО по объектам BIM-КЦ</t>
        </is>
      </c>
      <c r="F500" s="7" t="inlineStr">
        <is>
          <t xml:space="preserve">ШТ</t>
        </is>
      </c>
      <c r="G500" s="7" t="inlineStr">
        <is>
          <t xml:space="preserve">1</t>
        </is>
      </c>
      <c r="H500" s="8" t="n">
        <v>192</v>
      </c>
      <c r="I500" s="19" t="n" hidden="false">
        <f>ROUND((L501+L502)/H500,2)</f>
        <v>6074.6</v>
      </c>
      <c r="J500" s="20" t="n" hidden="false">
        <v>1500</v>
      </c>
      <c r="K500" s="19" t="n" hidden="false">
        <f>I500+J500</f>
        <v>7574.6</v>
      </c>
      <c r="L500" s="19" t="n" hidden="false">
        <f>ROUND(H500*I500,2)</f>
        <v>1166323.2</v>
      </c>
      <c r="M500" s="19" t="n" hidden="false">
        <f>ROUND(H500*J500,2)</f>
        <v>288000</v>
      </c>
      <c r="N500" s="19" t="n" hidden="false">
        <f>L500+M500</f>
        <v>1454323.2</v>
      </c>
    </row>
    <row r="501" customFormat="false" hidden="false" outlineLevel="0" collapsed="false">
      <c r="A501" s="18" t="inlineStr">
        <is>
          <t xml:space="preserve">1.1.1.2.1.1.5.2.1</t>
        </is>
      </c>
      <c r="B501" s="18" t="inlineStr">
        <is>
          <t xml:space="preserve"/>
        </is>
      </c>
      <c r="C501" s="22" t="inlineStr">
        <is>
          <t xml:space="preserve">Светильник_ / марку и артикул указать в примечании</t>
        </is>
      </c>
      <c r="D501" s="7" t="inlineStr">
        <is>
          <t xml:space="preserve">Светильник встраиваемый светодиодный GRILIATO COMBO 100(89) R S 54 4000 W WH , 4000K, 11 Вт, световой поток 990 Лм, IP54</t>
        </is>
      </c>
      <c r="E501" s="7" t="inlineStr">
        <is>
          <t xml:space="preserve"/>
        </is>
      </c>
      <c r="F501" s="7" t="inlineStr">
        <is>
          <t xml:space="preserve">ШТ</t>
        </is>
      </c>
      <c r="G501" s="7" t="inlineStr">
        <is>
          <t xml:space="preserve">1</t>
        </is>
      </c>
      <c r="H501" s="8" t="n">
        <v>192</v>
      </c>
      <c r="I501" s="20" t="n" hidden="false">
        <v>6000</v>
      </c>
      <c r="J501" s="19" t="n" hidden="false">
        <v/>
      </c>
      <c r="K501" s="19" t="n" hidden="false">
        <f>I501+J501</f>
        <v>6000</v>
      </c>
      <c r="L501" s="19" t="n" hidden="false">
        <f>ROUND(H501*I501,2)</f>
        <v>1152000</v>
      </c>
      <c r="M501" s="19" t="n" hidden="false">
        <v/>
      </c>
      <c r="N501" s="19" t="n" hidden="false">
        <f>L501+M501</f>
        <v>1152000</v>
      </c>
    </row>
    <row r="502" customFormat="false" hidden="false" outlineLevel="0" collapsed="false">
      <c r="A502" s="18" t="inlineStr">
        <is>
          <t xml:space="preserve">1.1.1.2.1.1.5.2.2</t>
        </is>
      </c>
      <c r="B502" s="18" t="inlineStr">
        <is>
          <t xml:space="preserve"/>
        </is>
      </c>
      <c r="C502" s="22" t="inlineStr">
        <is>
          <t xml:space="preserve">Драйвер на 6 светильников Грильято</t>
        </is>
      </c>
      <c r="D502" s="7" t="inlineStr">
        <is>
          <t xml:space="preserve"/>
        </is>
      </c>
      <c r="E502" s="7" t="inlineStr">
        <is>
          <t xml:space="preserve"/>
        </is>
      </c>
      <c r="F502" s="7" t="inlineStr">
        <is>
          <t xml:space="preserve">ШТ</t>
        </is>
      </c>
      <c r="G502" s="7" t="inlineStr">
        <is>
          <t xml:space="preserve">1</t>
        </is>
      </c>
      <c r="H502" s="8" t="n">
        <v>32</v>
      </c>
      <c r="I502" s="23" t="n" hidden="false">
        <v>447.6</v>
      </c>
      <c r="J502" s="19" t="n" hidden="false">
        <v/>
      </c>
      <c r="K502" s="19" t="n" hidden="false">
        <f>I502+J502</f>
        <v>447.6</v>
      </c>
      <c r="L502" s="19" t="n" hidden="false">
        <f>ROUND(H502*I502,2)</f>
        <v>14323.2</v>
      </c>
      <c r="M502" s="19" t="n" hidden="false">
        <v/>
      </c>
      <c r="N502" s="19" t="n" hidden="false">
        <f>L502+M502</f>
        <v>14323.2</v>
      </c>
    </row>
    <row r="503" customFormat="false" hidden="false" outlineLevel="0" collapsed="false">
      <c r="A503" s="18" t="inlineStr">
        <is>
          <t xml:space="preserve">1.1.1.2.1.1.5.3</t>
        </is>
      </c>
      <c r="B503" s="18" t="inlineStr">
        <is>
          <t xml:space="preserve"/>
        </is>
      </c>
      <c r="C503" s="18" t="inlineStr">
        <is>
          <t xml:space="preserve">Монтаж светильника СКБ подвесного на подвесах</t>
        </is>
      </c>
      <c r="D503" s="7" t="inlineStr">
        <is>
          <t xml:space="preserve"/>
        </is>
      </c>
      <c r="E503" s="7" t="inlineStr">
        <is>
          <t xml:space="preserve"/>
        </is>
      </c>
      <c r="F503" s="7" t="inlineStr">
        <is>
          <t xml:space="preserve">ШТ</t>
        </is>
      </c>
      <c r="G503" s="7" t="inlineStr">
        <is>
          <t xml:space="preserve">1</t>
        </is>
      </c>
      <c r="H503" s="8" t="n">
        <v>66</v>
      </c>
      <c r="I503" s="19" t="n" hidden="false">
        <f>ROUND((L504+L505)/H503,2)</f>
        <v>9000</v>
      </c>
      <c r="J503" s="20" t="n" hidden="false">
        <v>1500</v>
      </c>
      <c r="K503" s="19" t="n" hidden="false">
        <f>I503+J503</f>
        <v>10500</v>
      </c>
      <c r="L503" s="19" t="n" hidden="false">
        <f>ROUND(H503*I503,2)</f>
        <v>594000</v>
      </c>
      <c r="M503" s="19" t="n" hidden="false">
        <f>ROUND(H503*J503,2)</f>
        <v>99000</v>
      </c>
      <c r="N503" s="19" t="n" hidden="false">
        <f>L503+M503</f>
        <v>693000</v>
      </c>
    </row>
    <row r="504" customFormat="false" hidden="false" outlineLevel="0" collapsed="false">
      <c r="A504" s="18" t="inlineStr">
        <is>
          <t xml:space="preserve">1.1.1.2.1.1.5.3.1</t>
        </is>
      </c>
      <c r="B504" s="18" t="inlineStr">
        <is>
          <t xml:space="preserve"/>
        </is>
      </c>
      <c r="C504" s="22" t="inlineStr">
        <is>
          <t xml:space="preserve">Шпилька резьбовая_ / L=1000 мм / М6</t>
        </is>
      </c>
      <c r="D504" s="7" t="inlineStr">
        <is>
          <t xml:space="preserve"/>
        </is>
      </c>
      <c r="E504" s="7" t="inlineStr">
        <is>
          <t xml:space="preserve"/>
        </is>
      </c>
      <c r="F504" s="7" t="inlineStr">
        <is>
          <t xml:space="preserve">ШТ</t>
        </is>
      </c>
      <c r="G504" s="7" t="inlineStr">
        <is>
          <t xml:space="preserve">1</t>
        </is>
      </c>
      <c r="H504" s="8" t="n">
        <v>132</v>
      </c>
      <c r="I504" s="20" t="n" hidden="false">
        <v>500</v>
      </c>
      <c r="J504" s="19" t="n" hidden="false">
        <v/>
      </c>
      <c r="K504" s="19" t="n" hidden="false">
        <f>I504+J504</f>
        <v>500</v>
      </c>
      <c r="L504" s="19" t="n" hidden="false">
        <f>ROUND(H504*I504,2)</f>
        <v>66000</v>
      </c>
      <c r="M504" s="19" t="n" hidden="false">
        <v/>
      </c>
      <c r="N504" s="19" t="n" hidden="false">
        <f>L504+M504</f>
        <v>66000</v>
      </c>
    </row>
    <row r="505" customFormat="false" hidden="false" outlineLevel="0" collapsed="false">
      <c r="A505" s="18" t="inlineStr">
        <is>
          <t xml:space="preserve">1.1.1.2.1.1.5.3.2</t>
        </is>
      </c>
      <c r="B505" s="18" t="inlineStr">
        <is>
          <t xml:space="preserve"/>
        </is>
      </c>
      <c r="C505" s="22" t="inlineStr">
        <is>
          <t xml:space="preserve">Светильник LED_ / марку и характеристики указать в примечаниях</t>
        </is>
      </c>
      <c r="D505" s="7" t="inlineStr">
        <is>
          <t xml:space="preserve">Светильник светодиодный ES 96-056-20 EXSER ,1123х60, 4000K, 32 Вт,
световой поток 3050 Лм, IP20</t>
        </is>
      </c>
      <c r="E505" s="7" t="inlineStr">
        <is>
          <t xml:space="preserve"/>
        </is>
      </c>
      <c r="F505" s="7" t="inlineStr">
        <is>
          <t xml:space="preserve">ШТ</t>
        </is>
      </c>
      <c r="G505" s="7" t="inlineStr">
        <is>
          <t xml:space="preserve">1</t>
        </is>
      </c>
      <c r="H505" s="8" t="n">
        <v>66</v>
      </c>
      <c r="I505" s="20" t="n" hidden="false">
        <v>8000</v>
      </c>
      <c r="J505" s="19" t="n" hidden="false">
        <v/>
      </c>
      <c r="K505" s="19" t="n" hidden="false">
        <f>I505+J505</f>
        <v>8000</v>
      </c>
      <c r="L505" s="19" t="n" hidden="false">
        <f>ROUND(H505*I505,2)</f>
        <v>528000</v>
      </c>
      <c r="M505" s="19" t="n" hidden="false">
        <v/>
      </c>
      <c r="N505" s="19" t="n" hidden="false">
        <f>L505+M505</f>
        <v>528000</v>
      </c>
    </row>
    <row r="506" customFormat="false" hidden="false" outlineLevel="0" collapsed="false">
      <c r="A506" s="14" t="inlineStr">
        <is>
          <t xml:space="preserve">1.1.1.2.1.1.6</t>
        </is>
      </c>
      <c r="B506" s="14" t="inlineStr">
        <is>
          <t xml:space="preserve"/>
        </is>
      </c>
      <c r="C506" s="14" t="inlineStr">
        <is>
          <t xml:space="preserve">Штробление и бурение</t>
        </is>
      </c>
      <c r="D506" s="6" t="inlineStr">
        <is>
          <t xml:space="preserve"/>
        </is>
      </c>
      <c r="E506" s="6" t="inlineStr">
        <is>
          <t xml:space="preserve"/>
        </is>
      </c>
      <c r="F506" s="6" t="inlineStr">
        <is>
          <t xml:space="preserve"/>
        </is>
      </c>
      <c r="G506" s="6" t="inlineStr">
        <is>
          <t xml:space="preserve"/>
        </is>
      </c>
      <c r="H506" s="15" t="n">
        <v/>
      </c>
      <c r="I506" s="16" t="n" hidden="false">
        <v/>
      </c>
      <c r="J506" s="16" t="n" hidden="false">
        <v/>
      </c>
      <c r="K506" s="16" t="n" hidden="false">
        <v/>
      </c>
      <c r="L506" s="16" t="n" hidden="false">
        <f>L507+L508+L509</f>
        <v>0</v>
      </c>
      <c r="M506" s="16" t="n" hidden="false">
        <f>M507+M508+M509</f>
        <v>395000</v>
      </c>
      <c r="N506" s="16" t="n" hidden="false">
        <f>N507+N508+N509</f>
        <v>395000</v>
      </c>
    </row>
    <row r="507" customFormat="false" hidden="false" outlineLevel="0" collapsed="false">
      <c r="A507" s="18" t="inlineStr">
        <is>
          <t xml:space="preserve">1.1.1.2.1.1.6.1</t>
        </is>
      </c>
      <c r="B507" s="18" t="inlineStr">
        <is>
          <t xml:space="preserve"/>
        </is>
      </c>
      <c r="C507" s="18" t="inlineStr">
        <is>
          <t xml:space="preserve">Устройство глухих отверстий в стенах / ЖБИ / диаметром от 51 мм до 100 мм</t>
        </is>
      </c>
      <c r="D507" s="7" t="inlineStr">
        <is>
          <t xml:space="preserve">Коронение подрозетников</t>
        </is>
      </c>
      <c r="E507" s="7" t="inlineStr">
        <is>
          <t xml:space="preserve"/>
        </is>
      </c>
      <c r="F507" s="7" t="inlineStr">
        <is>
          <t xml:space="preserve">ШТ</t>
        </is>
      </c>
      <c r="G507" s="7" t="inlineStr">
        <is>
          <t xml:space="preserve">1</t>
        </is>
      </c>
      <c r="H507" s="8" t="n">
        <v>490</v>
      </c>
      <c r="I507" s="19" t="n" hidden="false">
        <v/>
      </c>
      <c r="J507" s="20" t="n" hidden="false">
        <v>500</v>
      </c>
      <c r="K507" s="19" t="n" hidden="false">
        <f>I507+J507</f>
        <v>500</v>
      </c>
      <c r="L507" s="19" t="n" hidden="false">
        <v/>
      </c>
      <c r="M507" s="19" t="n" hidden="false">
        <f>ROUND(H507*J507,2)</f>
        <v>245000</v>
      </c>
      <c r="N507" s="19" t="n" hidden="false">
        <f>L507+M507</f>
        <v>245000</v>
      </c>
    </row>
    <row r="508" customFormat="false" hidden="false" outlineLevel="0" collapsed="false">
      <c r="A508" s="18" t="inlineStr">
        <is>
          <t xml:space="preserve">1.1.1.2.1.1.6.2</t>
        </is>
      </c>
      <c r="B508" s="18" t="inlineStr">
        <is>
          <t xml:space="preserve"/>
        </is>
      </c>
      <c r="C508" s="18" t="inlineStr">
        <is>
          <t xml:space="preserve">Устройство штроб для монтажа кабеля, труб / ЖБИ</t>
        </is>
      </c>
      <c r="D508" s="7" t="inlineStr">
        <is>
          <t xml:space="preserve"/>
        </is>
      </c>
      <c r="E508" s="7" t="inlineStr">
        <is>
          <t xml:space="preserve"/>
        </is>
      </c>
      <c r="F508" s="7" t="inlineStr">
        <is>
          <t xml:space="preserve">ПОГ М</t>
        </is>
      </c>
      <c r="G508" s="7" t="inlineStr">
        <is>
          <t xml:space="preserve">1</t>
        </is>
      </c>
      <c r="H508" s="8" t="n">
        <v>100</v>
      </c>
      <c r="I508" s="19" t="n" hidden="false">
        <v/>
      </c>
      <c r="J508" s="20" t="n" hidden="false">
        <v>1000</v>
      </c>
      <c r="K508" s="19" t="n" hidden="false">
        <f>I508+J508</f>
        <v>1000</v>
      </c>
      <c r="L508" s="19" t="n" hidden="false">
        <v/>
      </c>
      <c r="M508" s="19" t="n" hidden="false">
        <f>ROUND(H508*J508,2)</f>
        <v>100000</v>
      </c>
      <c r="N508" s="19" t="n" hidden="false">
        <f>L508+M508</f>
        <v>100000</v>
      </c>
    </row>
    <row r="509" customFormat="false" hidden="false" outlineLevel="0" collapsed="false">
      <c r="A509" s="18" t="inlineStr">
        <is>
          <t xml:space="preserve">1.1.1.2.1.1.6.3</t>
        </is>
      </c>
      <c r="B509" s="18" t="inlineStr">
        <is>
          <t xml:space="preserve"/>
        </is>
      </c>
      <c r="C509" s="18" t="inlineStr">
        <is>
          <t xml:space="preserve">Устройство штроб для монтажа кабеля, труб / ПГП, газобетон, акотек</t>
        </is>
      </c>
      <c r="D509" s="7" t="inlineStr">
        <is>
          <t xml:space="preserve"/>
        </is>
      </c>
      <c r="E509" s="7" t="inlineStr">
        <is>
          <t xml:space="preserve"/>
        </is>
      </c>
      <c r="F509" s="7" t="inlineStr">
        <is>
          <t xml:space="preserve">ПОГ М</t>
        </is>
      </c>
      <c r="G509" s="7" t="inlineStr">
        <is>
          <t xml:space="preserve">1</t>
        </is>
      </c>
      <c r="H509" s="8" t="n">
        <v>100</v>
      </c>
      <c r="I509" s="19" t="n" hidden="false">
        <v/>
      </c>
      <c r="J509" s="20" t="n" hidden="false">
        <v>500</v>
      </c>
      <c r="K509" s="19" t="n" hidden="false">
        <f>I509+J509</f>
        <v>500</v>
      </c>
      <c r="L509" s="19" t="n" hidden="false">
        <v/>
      </c>
      <c r="M509" s="19" t="n" hidden="false">
        <f>ROUND(H509*J509,2)</f>
        <v>50000</v>
      </c>
      <c r="N509" s="19" t="n" hidden="false">
        <f>L509+M509</f>
        <v>50000</v>
      </c>
    </row>
    <row r="510" customFormat="false" hidden="false" outlineLevel="0" collapsed="false">
      <c r="A510" s="14" t="inlineStr">
        <is>
          <t xml:space="preserve">1.1.1.2.1.2</t>
        </is>
      </c>
      <c r="B510" s="14" t="inlineStr">
        <is>
          <t xml:space="preserve"/>
        </is>
      </c>
      <c r="C510" s="14" t="inlineStr">
        <is>
          <t xml:space="preserve">Пуско-наладочные работы</t>
        </is>
      </c>
      <c r="D510" s="6" t="inlineStr">
        <is>
          <t xml:space="preserve"/>
        </is>
      </c>
      <c r="E510" s="6" t="inlineStr">
        <is>
          <t xml:space="preserve"/>
        </is>
      </c>
      <c r="F510" s="6" t="inlineStr">
        <is>
          <t xml:space="preserve"/>
        </is>
      </c>
      <c r="G510" s="6" t="inlineStr">
        <is>
          <t xml:space="preserve"/>
        </is>
      </c>
      <c r="H510" s="15" t="n">
        <v/>
      </c>
      <c r="I510" s="16" t="n" hidden="false">
        <v/>
      </c>
      <c r="J510" s="16" t="n" hidden="false">
        <v/>
      </c>
      <c r="K510" s="16" t="n" hidden="false">
        <v/>
      </c>
      <c r="L510" s="16" t="n" hidden="false">
        <f>L511+L512</f>
        <v>0</v>
      </c>
      <c r="M510" s="16" t="n" hidden="false">
        <f>M511+M512</f>
        <v>2293702.5</v>
      </c>
      <c r="N510" s="16" t="n" hidden="false">
        <f>N511+N512</f>
        <v>2293702.5</v>
      </c>
    </row>
    <row r="511" customFormat="false" hidden="false" outlineLevel="0" collapsed="false">
      <c r="A511" s="18" t="inlineStr">
        <is>
          <t xml:space="preserve">1.1.1.2.1.2.1</t>
        </is>
      </c>
      <c r="B511" s="18" t="inlineStr">
        <is>
          <t xml:space="preserve"/>
        </is>
      </c>
      <c r="C511" s="18" t="inlineStr">
        <is>
          <t xml:space="preserve">Пуско-наладочные работы СКБ (СОШ, ДОУ) ЭОМ (от полного СМР, кроме раздела ВРУ)</t>
        </is>
      </c>
      <c r="D511" s="7" t="inlineStr">
        <is>
          <t xml:space="preserve"/>
        </is>
      </c>
      <c r="E511" s="7" t="inlineStr">
        <is>
          <t xml:space="preserve">Относится к школам, детским садам 5%.
База для расчета ПНР без раздела ВРУ.</t>
        </is>
      </c>
      <c r="F511" s="7" t="inlineStr">
        <is>
          <t xml:space="preserve">комплекс</t>
        </is>
      </c>
      <c r="G511" s="7" t="inlineStr">
        <is>
          <t xml:space="preserve">1</t>
        </is>
      </c>
      <c r="H511" s="8" t="n">
        <v>1</v>
      </c>
      <c r="I511" s="19" t="n" hidden="false">
        <v/>
      </c>
      <c r="J511" s="20" t="n" hidden="false">
        <v>764567.5</v>
      </c>
      <c r="K511" s="19" t="n" hidden="false">
        <f>I511+J511</f>
        <v>764567.5</v>
      </c>
      <c r="L511" s="19" t="n" hidden="false">
        <v/>
      </c>
      <c r="M511" s="19" t="n" hidden="false">
        <f>ROUND(H511*J511,2)</f>
        <v>764567.5</v>
      </c>
      <c r="N511" s="19" t="n" hidden="false">
        <f>L511+M511</f>
        <v>764567.5</v>
      </c>
    </row>
    <row r="512" customFormat="false" hidden="false" outlineLevel="0" collapsed="false">
      <c r="A512" s="18" t="inlineStr">
        <is>
          <t xml:space="preserve">1.1.1.2.1.2.2</t>
        </is>
      </c>
      <c r="B512" s="18" t="inlineStr">
        <is>
          <t xml:space="preserve"/>
        </is>
      </c>
      <c r="C512" s="18" t="inlineStr">
        <is>
          <t xml:space="preserve">Сдача систем в эксплуатирующую организацию СКБ (СОШ, ДОУ)</t>
        </is>
      </c>
      <c r="D512" s="7" t="inlineStr">
        <is>
          <t xml:space="preserve"/>
        </is>
      </c>
      <c r="E51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512" s="7" t="inlineStr">
        <is>
          <t xml:space="preserve">комплекс</t>
        </is>
      </c>
      <c r="G512" s="7" t="inlineStr">
        <is>
          <t xml:space="preserve">1</t>
        </is>
      </c>
      <c r="H512" s="8" t="n">
        <v>1</v>
      </c>
      <c r="I512" s="19" t="n" hidden="false">
        <v/>
      </c>
      <c r="J512" s="20" t="n" hidden="false">
        <v>1529135</v>
      </c>
      <c r="K512" s="19" t="n" hidden="false">
        <f>I512+J512</f>
        <v>1529135</v>
      </c>
      <c r="L512" s="19" t="n" hidden="false">
        <v/>
      </c>
      <c r="M512" s="19" t="n" hidden="false">
        <f>ROUND(H512*J512,2)</f>
        <v>1529135</v>
      </c>
      <c r="N512" s="19" t="n" hidden="false">
        <f>L512+M512</f>
        <v>1529135</v>
      </c>
    </row>
    <row r="513" customFormat="false" hidden="false" outlineLevel="0" collapsed="false">
      <c r="A513" s="24" t="inlineStr">
        <is>
          <t xml:space="preserve"/>
        </is>
      </c>
      <c r="B513" s="24" t="inlineStr">
        <is>
          <t xml:space="preserve"/>
        </is>
      </c>
      <c r="C513" s="24" t="inlineStr">
        <is>
          <t xml:space="preserve">ВСЕГО затрат на выполнение полного комплекса работ</t>
        </is>
      </c>
      <c r="D513" s="25" t="inlineStr">
        <is>
          <t xml:space="preserve"/>
        </is>
      </c>
      <c r="E513" s="25" t="inlineStr">
        <is>
          <t xml:space="preserve"/>
        </is>
      </c>
      <c r="F513" s="25" t="inlineStr">
        <is>
          <t xml:space="preserve"/>
        </is>
      </c>
      <c r="G513" s="25" t="inlineStr">
        <is>
          <t xml:space="preserve"/>
        </is>
      </c>
      <c r="H513" s="26" t="n">
        <v/>
      </c>
      <c r="I513" s="27" t="n" hidden="false">
        <v/>
      </c>
      <c r="J513" s="27" t="n" hidden="false">
        <v/>
      </c>
      <c r="K513" s="27" t="n" hidden="false">
        <v/>
      </c>
      <c r="L513" s="27" t="n" hidden="false">
        <f>L365</f>
        <v>14456754.11</v>
      </c>
      <c r="M513" s="27" t="n" hidden="false">
        <f>M365</f>
        <v>17593052.5</v>
      </c>
      <c r="N513" s="27" t="n" hidden="false">
        <f>N365</f>
        <v>32049806.61</v>
      </c>
    </row>
    <row r="514" customFormat="false" hidden="false" customHeight="1" outlineLevel="0" collapsed="false" ht="26" height="26">
      <c r="A514" s="3" t="inlineStr">
        <is>
          <t xml:space="preserve">Блок 4</t>
        </is>
      </c>
    </row>
    <row r="515" customFormat="false" hidden="false" customHeight="1" outlineLevel="0" collapsed="false" ht="54" height="54">
      <c r="A515" s="37" t="inlineStr">
        <is>
          <t xml:space="preserve">по адресу: ул. Люблинская, корпус 34</t>
        </is>
      </c>
    </row>
    <row r="516" customFormat="false" hidden="false" customHeight="1" outlineLevel="0" collapsed="false" ht="24" height="24">
      <c r="A516" s="38"/>
      <c r="B516" s="39" t="inlineStr">
        <is>
          <t xml:space="preserve">-заполняемые ячейки!</t>
        </is>
      </c>
      <c r="C516" s="39"/>
    </row>
    <row r="517" customFormat="false" hidden="false" customHeight="1" outlineLevel="0" collapsed="false" ht="30" height="30">
      <c r="A517" s="6" t="inlineStr">
        <is>
          <t xml:space="preserve">№ п/п</t>
        </is>
      </c>
      <c r="B517" s="6" t="inlineStr">
        <is>
          <t xml:space="preserve">Код узла ИСР</t>
        </is>
      </c>
      <c r="C517" s="6" t="inlineStr">
        <is>
          <t xml:space="preserve">Наименование</t>
        </is>
      </c>
      <c r="D517" s="6" t="inlineStr">
        <is>
          <t xml:space="preserve">Комментарий для подрядчика</t>
        </is>
      </c>
      <c r="E517" s="6" t="inlineStr">
        <is>
          <t xml:space="preserve">Комментарий по ИСР</t>
        </is>
      </c>
      <c r="F517" s="6" t="inlineStr">
        <is>
          <t xml:space="preserve">Ед. изм.</t>
        </is>
      </c>
      <c r="G517" s="6" t="inlineStr">
        <is>
          <t xml:space="preserve">Коэф. расхода</t>
        </is>
      </c>
      <c r="H517" s="6" t="inlineStr">
        <is>
          <t xml:space="preserve">Кол-во</t>
        </is>
      </c>
      <c r="I517" s="6" t="inlineStr">
        <is>
          <t xml:space="preserve">Цена за единицу, руб. (в т.ч. НДС 20%)</t>
        </is>
      </c>
      <c r="J517" s="6"/>
      <c r="K517" s="6"/>
      <c r="L517" s="6" t="inlineStr">
        <is>
          <t xml:space="preserve">Общая стоимость, руб. (в т.ч. НДС 20%)</t>
        </is>
      </c>
      <c r="M517" s="6"/>
      <c r="N517" s="6"/>
    </row>
    <row r="518" customFormat="false" hidden="false" customHeight="1" outlineLevel="0" collapsed="false" ht="40" height="40">
      <c r="A518" s="6" t="inlineStr">
        <is>
          <t xml:space="preserve">Итого</t>
        </is>
      </c>
      <c r="B518" s="6" t="inlineStr">
        <is>
          <t xml:space="preserve">Итого</t>
        </is>
      </c>
      <c r="C518" s="6" t="inlineStr">
        <is>
          <t xml:space="preserve">Итого</t>
        </is>
      </c>
      <c r="D518" s="6" t="inlineStr">
        <is>
          <t xml:space="preserve">Итого</t>
        </is>
      </c>
      <c r="E518" s="6" t="inlineStr">
        <is>
          <t xml:space="preserve">Итого</t>
        </is>
      </c>
      <c r="F518" s="6" t="inlineStr">
        <is>
          <t xml:space="preserve">Итого</t>
        </is>
      </c>
      <c r="G518" s="6" t="inlineStr">
        <is>
          <t xml:space="preserve">Итого</t>
        </is>
      </c>
      <c r="H518" s="6"/>
      <c r="I518" s="7" t="inlineStr">
        <is>
          <t xml:space="preserve">Материалы</t>
        </is>
      </c>
      <c r="J518" s="7" t="inlineStr">
        <is>
          <t xml:space="preserve">СМР</t>
        </is>
      </c>
      <c r="K518" s="7" t="inlineStr">
        <is>
          <t xml:space="preserve">Итого</t>
        </is>
      </c>
      <c r="L518" s="7" t="inlineStr">
        <is>
          <t xml:space="preserve">Материалы</t>
        </is>
      </c>
      <c r="M518" s="7" t="inlineStr">
        <is>
          <t xml:space="preserve">СМР</t>
        </is>
      </c>
      <c r="N518" s="7" t="inlineStr">
        <is>
          <t xml:space="preserve">Итого</t>
        </is>
      </c>
    </row>
    <row r="519" customFormat="false" hidden="false" outlineLevel="0" collapsed="false">
      <c r="A519" s="8" t="n">
        <v>1</v>
      </c>
      <c r="B519" s="8" t="n">
        <v>2</v>
      </c>
      <c r="C519" s="8" t="n">
        <v>3</v>
      </c>
      <c r="D519" s="8" t="n">
        <v>4</v>
      </c>
      <c r="E519" s="8" t="n">
        <v>5</v>
      </c>
      <c r="F519" s="8" t="n">
        <v>6</v>
      </c>
      <c r="G519" s="8" t="n">
        <v>7</v>
      </c>
      <c r="H519" s="8" t="n">
        <v>8</v>
      </c>
      <c r="I519" s="8" t="n">
        <v>9</v>
      </c>
      <c r="J519" s="8" t="n">
        <v>10</v>
      </c>
      <c r="K519" s="8" t="n">
        <v>11</v>
      </c>
      <c r="L519" s="8" t="n">
        <v>12</v>
      </c>
      <c r="M519" s="8" t="n">
        <v>13</v>
      </c>
      <c r="N519" s="8" t="n">
        <v>14</v>
      </c>
    </row>
    <row r="520" customFormat="false" hidden="false" outlineLevel="0" collapsed="false">
      <c r="A520" s="9" t="inlineStr">
        <is>
          <t xml:space="preserve">1</t>
        </is>
      </c>
      <c r="B520" s="9" t="inlineStr">
        <is>
          <t xml:space="preserve"/>
        </is>
      </c>
      <c r="C520" s="9" t="inlineStr">
        <is>
          <t xml:space="preserve">Объект ИДП без распределения на секции</t>
        </is>
      </c>
      <c r="D520" s="10" t="inlineStr">
        <is>
          <t xml:space="preserve"/>
        </is>
      </c>
      <c r="E520" s="10" t="inlineStr">
        <is>
          <t xml:space="preserve"/>
        </is>
      </c>
      <c r="F520" s="10" t="inlineStr">
        <is>
          <t xml:space="preserve"/>
        </is>
      </c>
      <c r="G520" s="10" t="inlineStr">
        <is>
          <t xml:space="preserve"/>
        </is>
      </c>
      <c r="H520" s="11" t="n">
        <v/>
      </c>
      <c r="I520" s="12" t="n" hidden="false">
        <v/>
      </c>
      <c r="J520" s="12" t="n" hidden="false">
        <v/>
      </c>
      <c r="K520" s="12" t="n" hidden="false">
        <v/>
      </c>
      <c r="L520" s="12" t="n" hidden="false">
        <f>L521</f>
        <v>35614623.68</v>
      </c>
      <c r="M520" s="12" t="n" hidden="false">
        <f>M521</f>
        <v>35751441.5</v>
      </c>
      <c r="N520" s="12" t="n" hidden="false">
        <f>N521</f>
        <v>71366065.18</v>
      </c>
    </row>
    <row r="521" customFormat="false" hidden="false" outlineLevel="0" collapsed="false">
      <c r="A521" s="14" t="inlineStr">
        <is>
          <t xml:space="preserve">1.1</t>
        </is>
      </c>
      <c r="B521" s="14" t="inlineStr">
        <is>
          <t xml:space="preserve">6</t>
        </is>
      </c>
      <c r="C521" s="14" t="inlineStr">
        <is>
          <t xml:space="preserve">Затраты на строительство</t>
        </is>
      </c>
      <c r="D521" s="6" t="inlineStr">
        <is>
          <t xml:space="preserve"/>
        </is>
      </c>
      <c r="E521" s="6" t="inlineStr">
        <is>
          <t xml:space="preserve"/>
        </is>
      </c>
      <c r="F521" s="6" t="inlineStr">
        <is>
          <t xml:space="preserve"/>
        </is>
      </c>
      <c r="G521" s="6" t="inlineStr">
        <is>
          <t xml:space="preserve"/>
        </is>
      </c>
      <c r="H521" s="15" t="n">
        <v/>
      </c>
      <c r="I521" s="16" t="n" hidden="false">
        <v/>
      </c>
      <c r="J521" s="16" t="n" hidden="false">
        <v/>
      </c>
      <c r="K521" s="16" t="n" hidden="false">
        <v/>
      </c>
      <c r="L521" s="16" t="n" hidden="false">
        <f>L522</f>
        <v>35614623.68</v>
      </c>
      <c r="M521" s="16" t="n" hidden="false">
        <f>M522</f>
        <v>35751441.5</v>
      </c>
      <c r="N521" s="16" t="n" hidden="false">
        <f>N522</f>
        <v>71366065.18</v>
      </c>
    </row>
    <row r="522" customFormat="false" hidden="false" outlineLevel="0" collapsed="false">
      <c r="A522" s="14" t="inlineStr">
        <is>
          <t xml:space="preserve">1.1.1</t>
        </is>
      </c>
      <c r="B522" s="14" t="inlineStr">
        <is>
          <t xml:space="preserve"/>
        </is>
      </c>
      <c r="C522" s="14" t="inlineStr">
        <is>
          <t xml:space="preserve">СМР корпуса без отделки</t>
        </is>
      </c>
      <c r="D522" s="6" t="inlineStr">
        <is>
          <t xml:space="preserve"/>
        </is>
      </c>
      <c r="E522" s="6" t="inlineStr">
        <is>
          <t xml:space="preserve"/>
        </is>
      </c>
      <c r="F522" s="6" t="inlineStr">
        <is>
          <t xml:space="preserve"/>
        </is>
      </c>
      <c r="G522" s="6" t="inlineStr">
        <is>
          <t xml:space="preserve"/>
        </is>
      </c>
      <c r="H522" s="15" t="n">
        <v/>
      </c>
      <c r="I522" s="16" t="n" hidden="false">
        <v/>
      </c>
      <c r="J522" s="16" t="n" hidden="false">
        <v/>
      </c>
      <c r="K522" s="16" t="n" hidden="false">
        <v/>
      </c>
      <c r="L522" s="16" t="n" hidden="false">
        <f>L523+L530</f>
        <v>35614623.68</v>
      </c>
      <c r="M522" s="16" t="n" hidden="false">
        <f>M523+M530</f>
        <v>35751441.5</v>
      </c>
      <c r="N522" s="16" t="n" hidden="false">
        <f>N523+N530</f>
        <v>71366065.18</v>
      </c>
    </row>
    <row r="523" customFormat="false" hidden="false" outlineLevel="0" collapsed="false">
      <c r="A523" s="14" t="inlineStr">
        <is>
          <t xml:space="preserve">1.1.1.1</t>
        </is>
      </c>
      <c r="B523" s="14" t="inlineStr">
        <is>
          <t xml:space="preserve"/>
        </is>
      </c>
      <c r="C523" s="14" t="inlineStr">
        <is>
          <t xml:space="preserve">СМР надземной части корпуса (без отделки)</t>
        </is>
      </c>
      <c r="D523" s="6" t="inlineStr">
        <is>
          <t xml:space="preserve"/>
        </is>
      </c>
      <c r="E523" s="6" t="inlineStr">
        <is>
          <t xml:space="preserve"/>
        </is>
      </c>
      <c r="F523" s="6" t="inlineStr">
        <is>
          <t xml:space="preserve"/>
        </is>
      </c>
      <c r="G523" s="6" t="inlineStr">
        <is>
          <t xml:space="preserve"/>
        </is>
      </c>
      <c r="H523" s="15" t="n">
        <v/>
      </c>
      <c r="I523" s="16" t="n" hidden="false">
        <v/>
      </c>
      <c r="J523" s="16" t="n" hidden="false">
        <v/>
      </c>
      <c r="K523" s="16" t="n" hidden="false">
        <v/>
      </c>
      <c r="L523" s="16" t="n" hidden="false">
        <f>L524</f>
        <v>416500</v>
      </c>
      <c r="M523" s="16" t="n" hidden="false">
        <f>M524</f>
        <v>49000</v>
      </c>
      <c r="N523" s="16" t="n" hidden="false">
        <f>N524</f>
        <v>465500</v>
      </c>
    </row>
    <row r="524" customFormat="false" hidden="false" outlineLevel="0" collapsed="false">
      <c r="A524" s="14" t="inlineStr">
        <is>
          <t xml:space="preserve">1.1.1.1.1</t>
        </is>
      </c>
      <c r="B524" s="14" t="inlineStr">
        <is>
          <t xml:space="preserve"/>
        </is>
      </c>
      <c r="C524" s="14" t="inlineStr">
        <is>
          <t xml:space="preserve">Кровля</t>
        </is>
      </c>
      <c r="D524" s="6" t="inlineStr">
        <is>
          <t xml:space="preserve"/>
        </is>
      </c>
      <c r="E524" s="6" t="inlineStr">
        <is>
          <t xml:space="preserve"/>
        </is>
      </c>
      <c r="F524" s="6" t="inlineStr">
        <is>
          <t xml:space="preserve"/>
        </is>
      </c>
      <c r="G524" s="6" t="inlineStr">
        <is>
          <t xml:space="preserve"/>
        </is>
      </c>
      <c r="H524" s="15" t="n">
        <v/>
      </c>
      <c r="I524" s="16" t="n" hidden="false">
        <v/>
      </c>
      <c r="J524" s="16" t="n" hidden="false">
        <v/>
      </c>
      <c r="K524" s="16" t="n" hidden="false">
        <v/>
      </c>
      <c r="L524" s="16" t="n" hidden="false">
        <f>L525</f>
        <v>416500</v>
      </c>
      <c r="M524" s="16" t="n" hidden="false">
        <f>M525</f>
        <v>49000</v>
      </c>
      <c r="N524" s="16" t="n" hidden="false">
        <f>N525</f>
        <v>465500</v>
      </c>
    </row>
    <row r="525" customFormat="false" hidden="false" outlineLevel="0" collapsed="false">
      <c r="A525" s="14" t="inlineStr">
        <is>
          <t xml:space="preserve">1.1.1.1.1.1</t>
        </is>
      </c>
      <c r="B525" s="14" t="inlineStr">
        <is>
          <t xml:space="preserve"/>
        </is>
      </c>
      <c r="C525" s="14" t="inlineStr">
        <is>
          <t xml:space="preserve">Прочие работы</t>
        </is>
      </c>
      <c r="D525" s="6" t="inlineStr">
        <is>
          <t xml:space="preserve"/>
        </is>
      </c>
      <c r="E525" s="6" t="inlineStr">
        <is>
          <t xml:space="preserve"/>
        </is>
      </c>
      <c r="F525" s="6" t="inlineStr">
        <is>
          <t xml:space="preserve"/>
        </is>
      </c>
      <c r="G525" s="6" t="inlineStr">
        <is>
          <t xml:space="preserve"/>
        </is>
      </c>
      <c r="H525" s="15" t="n">
        <v/>
      </c>
      <c r="I525" s="16" t="n" hidden="false">
        <v/>
      </c>
      <c r="J525" s="16" t="n" hidden="false">
        <v/>
      </c>
      <c r="K525" s="16" t="n" hidden="false">
        <v/>
      </c>
      <c r="L525" s="16" t="n" hidden="false">
        <f>L526+L528</f>
        <v>416500</v>
      </c>
      <c r="M525" s="16" t="n" hidden="false">
        <f>M526+M528</f>
        <v>49000</v>
      </c>
      <c r="N525" s="16" t="n" hidden="false">
        <f>N526+N528</f>
        <v>465500</v>
      </c>
    </row>
    <row r="526" customFormat="false" hidden="false" outlineLevel="0" collapsed="false">
      <c r="A526" s="18" t="inlineStr">
        <is>
          <t xml:space="preserve">1.1.1.1.1.1.1</t>
        </is>
      </c>
      <c r="B526" s="18" t="inlineStr">
        <is>
          <t xml:space="preserve"/>
        </is>
      </c>
      <c r="C526" s="18" t="inlineStr">
        <is>
          <t xml:space="preserve">Установка гильз для протяжки кабеля</t>
        </is>
      </c>
      <c r="D526" s="7" t="inlineStr">
        <is>
          <t xml:space="preserve">4.1</t>
        </is>
      </c>
      <c r="E526" s="7" t="inlineStr">
        <is>
          <t xml:space="preserve"/>
        </is>
      </c>
      <c r="F526" s="7" t="inlineStr">
        <is>
          <t xml:space="preserve">ШТ</t>
        </is>
      </c>
      <c r="G526" s="7" t="inlineStr">
        <is>
          <t xml:space="preserve">1</t>
        </is>
      </c>
      <c r="H526" s="8" t="n">
        <v>13</v>
      </c>
      <c r="I526" s="19" t="n" hidden="false">
        <f>ROUND((L527)/H526,2)</f>
        <v>8500</v>
      </c>
      <c r="J526" s="20" t="n" hidden="false">
        <v>1000</v>
      </c>
      <c r="K526" s="19" t="n" hidden="false">
        <f>I526+J526</f>
        <v>9500</v>
      </c>
      <c r="L526" s="19" t="n" hidden="false">
        <f>ROUND(H526*I526,2)</f>
        <v>110500</v>
      </c>
      <c r="M526" s="19" t="n" hidden="false">
        <f>ROUND(H526*J526,2)</f>
        <v>13000</v>
      </c>
      <c r="N526" s="19" t="n" hidden="false">
        <f>L526+M526</f>
        <v>123500</v>
      </c>
    </row>
    <row r="527" customFormat="false" hidden="false" outlineLevel="0" collapsed="false">
      <c r="A527" s="18" t="inlineStr">
        <is>
          <t xml:space="preserve">1.1.1.1.1.1.1.1</t>
        </is>
      </c>
      <c r="B527" s="18" t="inlineStr">
        <is>
          <t xml:space="preserve"/>
        </is>
      </c>
      <c r="C527" s="22" t="inlineStr">
        <is>
          <t xml:space="preserve">Проходка металлическая / ПГ1 50-1500</t>
        </is>
      </c>
      <c r="D527" s="7" t="inlineStr">
        <is>
          <t xml:space="preserve">Выход кабельных линий на кровлю</t>
        </is>
      </c>
      <c r="E527" s="7" t="inlineStr">
        <is>
          <t xml:space="preserve"/>
        </is>
      </c>
      <c r="F527" s="7" t="inlineStr">
        <is>
          <t xml:space="preserve">ШТ</t>
        </is>
      </c>
      <c r="G527" s="7" t="inlineStr">
        <is>
          <t xml:space="preserve">1</t>
        </is>
      </c>
      <c r="H527" s="8" t="n">
        <v>13</v>
      </c>
      <c r="I527" s="20" t="n" hidden="false">
        <v>8500</v>
      </c>
      <c r="J527" s="19" t="n" hidden="false">
        <v/>
      </c>
      <c r="K527" s="19" t="n" hidden="false">
        <f>I527+J527</f>
        <v>8500</v>
      </c>
      <c r="L527" s="19" t="n" hidden="false">
        <f>ROUND(H527*I527,2)</f>
        <v>110500</v>
      </c>
      <c r="M527" s="19" t="n" hidden="false">
        <v/>
      </c>
      <c r="N527" s="19" t="n" hidden="false">
        <f>L527+M527</f>
        <v>110500</v>
      </c>
    </row>
    <row r="528" customFormat="false" hidden="false" outlineLevel="0" collapsed="false">
      <c r="A528" s="18" t="inlineStr">
        <is>
          <t xml:space="preserve">1.1.1.1.1.1.2</t>
        </is>
      </c>
      <c r="B528" s="18" t="inlineStr">
        <is>
          <t xml:space="preserve"/>
        </is>
      </c>
      <c r="C528" s="18" t="inlineStr">
        <is>
          <t xml:space="preserve">Установка гильз для протяжки кабеля</t>
        </is>
      </c>
      <c r="D528" s="7" t="inlineStr">
        <is>
          <t xml:space="preserve">4.2</t>
        </is>
      </c>
      <c r="E528" s="7" t="inlineStr">
        <is>
          <t xml:space="preserve"/>
        </is>
      </c>
      <c r="F528" s="7" t="inlineStr">
        <is>
          <t xml:space="preserve">ШТ</t>
        </is>
      </c>
      <c r="G528" s="7" t="inlineStr">
        <is>
          <t xml:space="preserve">1</t>
        </is>
      </c>
      <c r="H528" s="8" t="n">
        <v>36</v>
      </c>
      <c r="I528" s="19" t="n" hidden="false">
        <f>ROUND((L529)/H528,2)</f>
        <v>8500</v>
      </c>
      <c r="J528" s="20" t="n" hidden="false">
        <v>1000</v>
      </c>
      <c r="K528" s="19" t="n" hidden="false">
        <f>I528+J528</f>
        <v>9500</v>
      </c>
      <c r="L528" s="19" t="n" hidden="false">
        <f>ROUND(H528*I528,2)</f>
        <v>306000</v>
      </c>
      <c r="M528" s="19" t="n" hidden="false">
        <f>ROUND(H528*J528,2)</f>
        <v>36000</v>
      </c>
      <c r="N528" s="19" t="n" hidden="false">
        <f>L528+M528</f>
        <v>342000</v>
      </c>
    </row>
    <row r="529" customFormat="false" hidden="false" outlineLevel="0" collapsed="false">
      <c r="A529" s="18" t="inlineStr">
        <is>
          <t xml:space="preserve">1.1.1.1.1.1.2.1</t>
        </is>
      </c>
      <c r="B529" s="18" t="inlineStr">
        <is>
          <t xml:space="preserve"/>
        </is>
      </c>
      <c r="C529" s="22" t="inlineStr">
        <is>
          <t xml:space="preserve">Проходка металлическая / ПГ1 50-1500</t>
        </is>
      </c>
      <c r="D529" s="7" t="inlineStr">
        <is>
          <t xml:space="preserve"/>
        </is>
      </c>
      <c r="E529" s="7" t="inlineStr">
        <is>
          <t xml:space="preserve"/>
        </is>
      </c>
      <c r="F529" s="7" t="inlineStr">
        <is>
          <t xml:space="preserve">ШТ</t>
        </is>
      </c>
      <c r="G529" s="7" t="inlineStr">
        <is>
          <t xml:space="preserve">1</t>
        </is>
      </c>
      <c r="H529" s="8" t="n">
        <v>36</v>
      </c>
      <c r="I529" s="20" t="n" hidden="false">
        <v>8500</v>
      </c>
      <c r="J529" s="19" t="n" hidden="false">
        <v/>
      </c>
      <c r="K529" s="19" t="n" hidden="false">
        <f>I529+J529</f>
        <v>8500</v>
      </c>
      <c r="L529" s="19" t="n" hidden="false">
        <f>ROUND(H529*I529,2)</f>
        <v>306000</v>
      </c>
      <c r="M529" s="19" t="n" hidden="false">
        <v/>
      </c>
      <c r="N529" s="19" t="n" hidden="false">
        <f>L529+M529</f>
        <v>306000</v>
      </c>
    </row>
    <row r="530" customFormat="false" hidden="false" outlineLevel="0" collapsed="false">
      <c r="A530" s="14" t="inlineStr">
        <is>
          <t xml:space="preserve">1.1.1.2</t>
        </is>
      </c>
      <c r="B530" s="14" t="inlineStr">
        <is>
          <t xml:space="preserve"/>
        </is>
      </c>
      <c r="C530" s="14" t="inlineStr">
        <is>
          <t xml:space="preserve">Инженерные системы</t>
        </is>
      </c>
      <c r="D530" s="6" t="inlineStr">
        <is>
          <t xml:space="preserve"/>
        </is>
      </c>
      <c r="E530" s="6" t="inlineStr">
        <is>
          <t xml:space="preserve"/>
        </is>
      </c>
      <c r="F530" s="6" t="inlineStr">
        <is>
          <t xml:space="preserve"/>
        </is>
      </c>
      <c r="G530" s="6" t="inlineStr">
        <is>
          <t xml:space="preserve"/>
        </is>
      </c>
      <c r="H530" s="15" t="n">
        <v/>
      </c>
      <c r="I530" s="16" t="n" hidden="false">
        <v/>
      </c>
      <c r="J530" s="16" t="n" hidden="false">
        <v/>
      </c>
      <c r="K530" s="16" t="n" hidden="false">
        <v/>
      </c>
      <c r="L530" s="16" t="n" hidden="false">
        <f>L531</f>
        <v>35198123.68</v>
      </c>
      <c r="M530" s="16" t="n" hidden="false">
        <f>M531</f>
        <v>35702441.5</v>
      </c>
      <c r="N530" s="16" t="n" hidden="false">
        <f>N531</f>
        <v>70900565.18</v>
      </c>
    </row>
    <row r="531" customFormat="false" hidden="false" outlineLevel="0" collapsed="false">
      <c r="A531" s="14" t="inlineStr">
        <is>
          <t xml:space="preserve">1.1.1.2.1</t>
        </is>
      </c>
      <c r="B531" s="14" t="inlineStr">
        <is>
          <t xml:space="preserve"/>
        </is>
      </c>
      <c r="C531" s="14" t="inlineStr">
        <is>
          <t xml:space="preserve">Электроснабжение</t>
        </is>
      </c>
      <c r="D531" s="6" t="inlineStr">
        <is>
          <t xml:space="preserve"/>
        </is>
      </c>
      <c r="E531" s="6" t="inlineStr">
        <is>
          <t xml:space="preserve"/>
        </is>
      </c>
      <c r="F531" s="6" t="inlineStr">
        <is>
          <t xml:space="preserve"/>
        </is>
      </c>
      <c r="G531" s="6" t="inlineStr">
        <is>
          <t xml:space="preserve"/>
        </is>
      </c>
      <c r="H531" s="15" t="n">
        <v/>
      </c>
      <c r="I531" s="16" t="n" hidden="false">
        <v/>
      </c>
      <c r="J531" s="16" t="n" hidden="false">
        <v/>
      </c>
      <c r="K531" s="16" t="n" hidden="false">
        <v/>
      </c>
      <c r="L531" s="16" t="n" hidden="false">
        <f>L532+L780</f>
        <v>35198123.68</v>
      </c>
      <c r="M531" s="16" t="n" hidden="false">
        <f>M532+M780</f>
        <v>35702441.5</v>
      </c>
      <c r="N531" s="16" t="n" hidden="false">
        <f>N532+N780</f>
        <v>70900565.18</v>
      </c>
    </row>
    <row r="532" customFormat="false" hidden="false" outlineLevel="0" collapsed="false">
      <c r="A532" s="14" t="inlineStr">
        <is>
          <t xml:space="preserve">1.1.1.2.1.1</t>
        </is>
      </c>
      <c r="B532" s="14" t="inlineStr">
        <is>
          <t xml:space="preserve"/>
        </is>
      </c>
      <c r="C532" s="14" t="inlineStr">
        <is>
          <t xml:space="preserve">Электромонтажные работы в нежилой части</t>
        </is>
      </c>
      <c r="D532" s="6" t="inlineStr">
        <is>
          <t xml:space="preserve"/>
        </is>
      </c>
      <c r="E532" s="6" t="inlineStr">
        <is>
          <t xml:space="preserve"/>
        </is>
      </c>
      <c r="F532" s="6" t="inlineStr">
        <is>
          <t xml:space="preserve"/>
        </is>
      </c>
      <c r="G532" s="6" t="inlineStr">
        <is>
          <t xml:space="preserve"/>
        </is>
      </c>
      <c r="H532" s="15" t="n">
        <v/>
      </c>
      <c r="I532" s="16" t="n" hidden="false">
        <v/>
      </c>
      <c r="J532" s="16" t="n" hidden="false">
        <v/>
      </c>
      <c r="K532" s="16" t="n" hidden="false">
        <v/>
      </c>
      <c r="L532" s="16" t="n" hidden="false">
        <f>L533+L562+L616+L732+L757+L776</f>
        <v>35198123.68</v>
      </c>
      <c r="M532" s="16" t="n" hidden="false">
        <f>M533+M562+M616+M732+M757+M776</f>
        <v>31039210</v>
      </c>
      <c r="N532" s="16" t="n" hidden="false">
        <f>N533+N562+N616+N732+N757+N776</f>
        <v>66237333.68</v>
      </c>
    </row>
    <row r="533" customFormat="false" hidden="false" outlineLevel="0" collapsed="false">
      <c r="A533" s="14" t="inlineStr">
        <is>
          <t xml:space="preserve">1.1.1.2.1.1.1</t>
        </is>
      </c>
      <c r="B533" s="14" t="inlineStr">
        <is>
          <t xml:space="preserve"/>
        </is>
      </c>
      <c r="C533" s="14" t="inlineStr">
        <is>
          <t xml:space="preserve">Монтаж ВРУ</t>
        </is>
      </c>
      <c r="D533" s="6" t="inlineStr">
        <is>
          <t xml:space="preserve"/>
        </is>
      </c>
      <c r="E533" s="6" t="inlineStr">
        <is>
          <t xml:space="preserve"/>
        </is>
      </c>
      <c r="F533" s="6" t="inlineStr">
        <is>
          <t xml:space="preserve"/>
        </is>
      </c>
      <c r="G533" s="6" t="inlineStr">
        <is>
          <t xml:space="preserve"/>
        </is>
      </c>
      <c r="H533" s="15" t="n">
        <v/>
      </c>
      <c r="I533" s="16" t="n" hidden="false">
        <v/>
      </c>
      <c r="J533" s="16" t="n" hidden="false">
        <v/>
      </c>
      <c r="K533" s="16" t="n" hidden="false">
        <v/>
      </c>
      <c r="L533" s="16" t="n" hidden="false">
        <f>L534+L537+L539+L550+L561</f>
        <v>146923.92</v>
      </c>
      <c r="M533" s="16" t="n" hidden="false">
        <f>M534+M537+M539+M550+M561</f>
        <v>2255000</v>
      </c>
      <c r="N533" s="16" t="n" hidden="false">
        <f>N534+N537+N539+N550+N561</f>
        <v>2401923.92</v>
      </c>
    </row>
    <row r="534" customFormat="false" hidden="false" outlineLevel="0" collapsed="false">
      <c r="A534" s="18" t="inlineStr">
        <is>
          <t xml:space="preserve">1.1.1.2.1.1.1.1</t>
        </is>
      </c>
      <c r="B534" s="18" t="inlineStr">
        <is>
          <t xml:space="preserve"/>
        </is>
      </c>
      <c r="C534" s="18" t="inlineStr">
        <is>
          <t xml:space="preserve">Установка и коммутация щитов ВРУ / 7 панелей</t>
        </is>
      </c>
      <c r="D534" s="7" t="inlineStr">
        <is>
          <t xml:space="preserve"/>
        </is>
      </c>
      <c r="E534" s="7" t="inlineStr">
        <is>
          <t xml:space="preserve">Выгружается из БО по объектам BIM-КЦ</t>
        </is>
      </c>
      <c r="F534" s="7" t="inlineStr">
        <is>
          <t xml:space="preserve">ШТ</t>
        </is>
      </c>
      <c r="G534" s="7" t="inlineStr">
        <is>
          <t xml:space="preserve">1</t>
        </is>
      </c>
      <c r="H534" s="8" t="n">
        <v>2</v>
      </c>
      <c r="I534" s="19" t="n" hidden="false">
        <f>ROUND((L535+L536)/H534,2)</f>
        <v>20001</v>
      </c>
      <c r="J534" s="20" t="n" hidden="false">
        <v>600000</v>
      </c>
      <c r="K534" s="19" t="n" hidden="false">
        <f>I534+J534</f>
        <v>620001</v>
      </c>
      <c r="L534" s="19" t="n" hidden="false">
        <f>ROUND(H534*I534,2)</f>
        <v>40002</v>
      </c>
      <c r="M534" s="19" t="n" hidden="false">
        <f>ROUND(H534*J534,2)</f>
        <v>1200000</v>
      </c>
      <c r="N534" s="19" t="n" hidden="false">
        <f>L534+M534</f>
        <v>1240002</v>
      </c>
    </row>
    <row r="535" customFormat="false" hidden="false" outlineLevel="0" collapsed="false">
      <c r="A535" s="18" t="inlineStr">
        <is>
          <t xml:space="preserve">1.1.1.2.1.1.1.1.1</t>
        </is>
      </c>
      <c r="B535" s="18" t="inlineStr">
        <is>
          <t xml:space="preserve"/>
        </is>
      </c>
      <c r="C535" s="22" t="inlineStr">
        <is>
          <t xml:space="preserve">Комплект наконечников и бирок для монтажа ВРУ_ / 7 панелей</t>
        </is>
      </c>
      <c r="D535" s="7" t="inlineStr">
        <is>
          <t xml:space="preserve"/>
        </is>
      </c>
      <c r="E535" s="7" t="inlineStr">
        <is>
          <t xml:space="preserve"/>
        </is>
      </c>
      <c r="F535" s="7" t="inlineStr">
        <is>
          <t xml:space="preserve">КОМПЛ</t>
        </is>
      </c>
      <c r="G535" s="7" t="inlineStr">
        <is>
          <t xml:space="preserve">1</t>
        </is>
      </c>
      <c r="H535" s="8" t="n">
        <v>2</v>
      </c>
      <c r="I535" s="20" t="n" hidden="false">
        <v>20000</v>
      </c>
      <c r="J535" s="19" t="n" hidden="false">
        <v/>
      </c>
      <c r="K535" s="19" t="n" hidden="false">
        <f>I535+J535</f>
        <v>20000</v>
      </c>
      <c r="L535" s="19" t="n" hidden="false">
        <f>ROUND(H535*I535,2)</f>
        <v>40000</v>
      </c>
      <c r="M535" s="19" t="n" hidden="false">
        <v/>
      </c>
      <c r="N535" s="19" t="n" hidden="false">
        <f>L535+M535</f>
        <v>40000</v>
      </c>
    </row>
    <row r="536" customFormat="false" hidden="false" outlineLevel="0" collapsed="false">
      <c r="A536" s="18" t="inlineStr">
        <is>
          <t xml:space="preserve">1.1.1.2.1.1.1.1.2</t>
        </is>
      </c>
      <c r="B536" s="18" t="inlineStr">
        <is>
          <t xml:space="preserve"/>
        </is>
      </c>
      <c r="C536" s="22" t="inlineStr">
        <is>
          <t xml:space="preserve">ВРУ (в соответствии со схемой) / МЭЛ_ / 7-панельный (к-т)</t>
        </is>
      </c>
      <c r="D536" s="7" t="inlineStr">
        <is>
          <t xml:space="preserve">4.1,4.2</t>
        </is>
      </c>
      <c r="E536" s="7" t="inlineStr">
        <is>
          <t xml:space="preserve"/>
        </is>
      </c>
      <c r="F536" s="7" t="inlineStr">
        <is>
          <t xml:space="preserve">ШТ</t>
        </is>
      </c>
      <c r="G536" s="7" t="inlineStr">
        <is>
          <t xml:space="preserve">1</t>
        </is>
      </c>
      <c r="H536" s="8" t="n">
        <v>2</v>
      </c>
      <c r="I536" s="23" t="n" hidden="false">
        <v>1</v>
      </c>
      <c r="J536" s="19" t="n" hidden="false">
        <v/>
      </c>
      <c r="K536" s="19" t="n" hidden="false">
        <f>I536+J536</f>
        <v>1</v>
      </c>
      <c r="L536" s="19" t="n" hidden="false">
        <f>ROUND(H536*I536,2)</f>
        <v>2</v>
      </c>
      <c r="M536" s="19" t="n" hidden="false">
        <v/>
      </c>
      <c r="N536" s="19" t="n" hidden="false">
        <f>L536+M536</f>
        <v>2</v>
      </c>
    </row>
    <row r="537" customFormat="false" hidden="false" outlineLevel="0" collapsed="false">
      <c r="A537" s="18" t="inlineStr">
        <is>
          <t xml:space="preserve">1.1.1.2.1.1.1.2</t>
        </is>
      </c>
      <c r="B537" s="18" t="inlineStr">
        <is>
          <t xml:space="preserve"/>
        </is>
      </c>
      <c r="C537" s="18" t="inlineStr">
        <is>
          <t xml:space="preserve">Комплектация щитов ВРУ</t>
        </is>
      </c>
      <c r="D537" s="7" t="inlineStr">
        <is>
          <t xml:space="preserve"/>
        </is>
      </c>
      <c r="E537" s="7" t="inlineStr">
        <is>
          <t xml:space="preserve"/>
        </is>
      </c>
      <c r="F537" s="7" t="inlineStr">
        <is>
          <t xml:space="preserve">ШТ</t>
        </is>
      </c>
      <c r="G537" s="7" t="inlineStr">
        <is>
          <t xml:space="preserve">1</t>
        </is>
      </c>
      <c r="H537" s="8" t="n">
        <v>14</v>
      </c>
      <c r="I537" s="19" t="n" hidden="false">
        <f>ROUND((L538)/H537,2)</f>
        <v>5000</v>
      </c>
      <c r="J537" s="20" t="n" hidden="false">
        <v>500</v>
      </c>
      <c r="K537" s="19" t="n" hidden="false">
        <f>I537+J537</f>
        <v>5500</v>
      </c>
      <c r="L537" s="19" t="n" hidden="false">
        <f>ROUND(H537*I537,2)</f>
        <v>70000</v>
      </c>
      <c r="M537" s="19" t="n" hidden="false">
        <f>ROUND(H537*J537,2)</f>
        <v>7000</v>
      </c>
      <c r="N537" s="19" t="n" hidden="false">
        <f>L537+M537</f>
        <v>77000</v>
      </c>
    </row>
    <row r="538" customFormat="false" hidden="false" outlineLevel="0" collapsed="false">
      <c r="A538" s="18" t="inlineStr">
        <is>
          <t xml:space="preserve">1.1.1.2.1.1.1.2.1</t>
        </is>
      </c>
      <c r="B538" s="18" t="inlineStr">
        <is>
          <t xml:space="preserve"/>
        </is>
      </c>
      <c r="C538" s="22" t="inlineStr">
        <is>
          <t xml:space="preserve">Автоматическая установка пожаротушения_ / ОСП-2</t>
        </is>
      </c>
      <c r="D538" s="7" t="inlineStr">
        <is>
          <t xml:space="preserve"/>
        </is>
      </c>
      <c r="E538" s="7" t="inlineStr">
        <is>
          <t xml:space="preserve"/>
        </is>
      </c>
      <c r="F538" s="7" t="inlineStr">
        <is>
          <t xml:space="preserve">ШТ</t>
        </is>
      </c>
      <c r="G538" s="7" t="inlineStr">
        <is>
          <t xml:space="preserve">1</t>
        </is>
      </c>
      <c r="H538" s="8" t="n">
        <v>14</v>
      </c>
      <c r="I538" s="20" t="n" hidden="false">
        <v>5000</v>
      </c>
      <c r="J538" s="19" t="n" hidden="false">
        <v/>
      </c>
      <c r="K538" s="19" t="n" hidden="false">
        <f>I538+J538</f>
        <v>5000</v>
      </c>
      <c r="L538" s="19" t="n" hidden="false">
        <f>ROUND(H538*I538,2)</f>
        <v>70000</v>
      </c>
      <c r="M538" s="19" t="n" hidden="false">
        <v/>
      </c>
      <c r="N538" s="19" t="n" hidden="false">
        <f>L538+M538</f>
        <v>70000</v>
      </c>
    </row>
    <row r="539" customFormat="false" hidden="false" outlineLevel="0" collapsed="false">
      <c r="A539" s="18" t="inlineStr">
        <is>
          <t xml:space="preserve">1.1.1.2.1.1.1.3</t>
        </is>
      </c>
      <c r="B539" s="18" t="inlineStr">
        <is>
          <t xml:space="preserve"/>
        </is>
      </c>
      <c r="C539" s="18" t="inlineStr">
        <is>
          <t xml:space="preserve">Средства защиты</t>
        </is>
      </c>
      <c r="D539" s="7" t="inlineStr">
        <is>
          <t xml:space="preserve">4.1</t>
        </is>
      </c>
      <c r="E539" s="7" t="inlineStr">
        <is>
          <t xml:space="preserve"/>
        </is>
      </c>
      <c r="F539" s="7" t="inlineStr">
        <is>
          <t xml:space="preserve">ШТ</t>
        </is>
      </c>
      <c r="G539" s="7" t="inlineStr">
        <is>
          <t xml:space="preserve">1</t>
        </is>
      </c>
      <c r="H539" s="8" t="n">
        <v>16</v>
      </c>
      <c r="I539" s="19" t="n" hidden="false">
        <f>ROUND((L540+L541+L542+L543+L544+L545+L546+L547+L548+L549)/H539,2)</f>
        <v>1153.81</v>
      </c>
      <c r="J539" s="20" t="n" hidden="false">
        <v>1500</v>
      </c>
      <c r="K539" s="19" t="n" hidden="false">
        <f>I539+J539</f>
        <v>2653.81</v>
      </c>
      <c r="L539" s="19" t="n" hidden="false">
        <f>ROUND(H539*I539,2)</f>
        <v>18460.96</v>
      </c>
      <c r="M539" s="19" t="n" hidden="false">
        <f>ROUND(H539*J539,2)</f>
        <v>24000</v>
      </c>
      <c r="N539" s="19" t="n" hidden="false">
        <f>L539+M539</f>
        <v>42460.96</v>
      </c>
    </row>
    <row r="540" customFormat="false" hidden="false" outlineLevel="0" collapsed="false">
      <c r="A540" s="18" t="inlineStr">
        <is>
          <t xml:space="preserve">1.1.1.2.1.1.1.3.1</t>
        </is>
      </c>
      <c r="B540" s="18" t="inlineStr">
        <is>
          <t xml:space="preserve"/>
        </is>
      </c>
      <c r="C540" s="22" t="inlineStr">
        <is>
          <t xml:space="preserve">Заземления переносные_</t>
        </is>
      </c>
      <c r="D540" s="7" t="inlineStr">
        <is>
          <t xml:space="preserve"/>
        </is>
      </c>
      <c r="E540" s="7" t="inlineStr">
        <is>
          <t xml:space="preserve"/>
        </is>
      </c>
      <c r="F540" s="7" t="inlineStr">
        <is>
          <t xml:space="preserve">КОМПЛ</t>
        </is>
      </c>
      <c r="G540" s="7" t="inlineStr">
        <is>
          <t xml:space="preserve">1</t>
        </is>
      </c>
      <c r="H540" s="8" t="n">
        <v>1</v>
      </c>
      <c r="I540" s="20" t="n" hidden="false">
        <v>500</v>
      </c>
      <c r="J540" s="19" t="n" hidden="false">
        <v/>
      </c>
      <c r="K540" s="19" t="n" hidden="false">
        <f>I540+J540</f>
        <v>500</v>
      </c>
      <c r="L540" s="19" t="n" hidden="false">
        <f>ROUND(H540*I540,2)</f>
        <v>500</v>
      </c>
      <c r="M540" s="19" t="n" hidden="false">
        <v/>
      </c>
      <c r="N540" s="19" t="n" hidden="false">
        <f>L540+M540</f>
        <v>500</v>
      </c>
    </row>
    <row r="541" customFormat="false" hidden="false" outlineLevel="0" collapsed="false">
      <c r="A541" s="18" t="inlineStr">
        <is>
          <t xml:space="preserve">1.1.1.2.1.1.1.3.2</t>
        </is>
      </c>
      <c r="B541" s="18" t="inlineStr">
        <is>
          <t xml:space="preserve"/>
        </is>
      </c>
      <c r="C541" s="22" t="inlineStr">
        <is>
          <t xml:space="preserve">Аптечка_</t>
        </is>
      </c>
      <c r="D541" s="7" t="inlineStr">
        <is>
          <t xml:space="preserve"/>
        </is>
      </c>
      <c r="E541" s="7" t="inlineStr">
        <is>
          <t xml:space="preserve"/>
        </is>
      </c>
      <c r="F541" s="7" t="inlineStr">
        <is>
          <t xml:space="preserve">ШТ</t>
        </is>
      </c>
      <c r="G541" s="7" t="inlineStr">
        <is>
          <t xml:space="preserve">1</t>
        </is>
      </c>
      <c r="H541" s="8" t="n">
        <v>1</v>
      </c>
      <c r="I541" s="20" t="n" hidden="false">
        <v>1500</v>
      </c>
      <c r="J541" s="19" t="n" hidden="false">
        <v/>
      </c>
      <c r="K541" s="19" t="n" hidden="false">
        <f>I541+J541</f>
        <v>1500</v>
      </c>
      <c r="L541" s="19" t="n" hidden="false">
        <f>ROUND(H541*I541,2)</f>
        <v>1500</v>
      </c>
      <c r="M541" s="19" t="n" hidden="false">
        <v/>
      </c>
      <c r="N541" s="19" t="n" hidden="false">
        <f>L541+M541</f>
        <v>1500</v>
      </c>
    </row>
    <row r="542" customFormat="false" hidden="false" outlineLevel="0" collapsed="false">
      <c r="A542" s="18" t="inlineStr">
        <is>
          <t xml:space="preserve">1.1.1.2.1.1.1.3.3</t>
        </is>
      </c>
      <c r="B542" s="18" t="inlineStr">
        <is>
          <t xml:space="preserve"/>
        </is>
      </c>
      <c r="C542" s="22" t="inlineStr">
        <is>
          <t xml:space="preserve">Защитные очки</t>
        </is>
      </c>
      <c r="D542" s="7" t="inlineStr">
        <is>
          <t xml:space="preserve"/>
        </is>
      </c>
      <c r="E542" s="7" t="inlineStr">
        <is>
          <t xml:space="preserve"/>
        </is>
      </c>
      <c r="F542" s="7" t="inlineStr">
        <is>
          <t xml:space="preserve">ШТ</t>
        </is>
      </c>
      <c r="G542" s="7" t="inlineStr">
        <is>
          <t xml:space="preserve">1</t>
        </is>
      </c>
      <c r="H542" s="8" t="n">
        <v>1</v>
      </c>
      <c r="I542" s="20" t="n" hidden="false">
        <v>500</v>
      </c>
      <c r="J542" s="19" t="n" hidden="false">
        <v/>
      </c>
      <c r="K542" s="19" t="n" hidden="false">
        <f>I542+J542</f>
        <v>500</v>
      </c>
      <c r="L542" s="19" t="n" hidden="false">
        <f>ROUND(H542*I542,2)</f>
        <v>500</v>
      </c>
      <c r="M542" s="19" t="n" hidden="false">
        <v/>
      </c>
      <c r="N542" s="19" t="n" hidden="false">
        <f>L542+M542</f>
        <v>500</v>
      </c>
    </row>
    <row r="543" customFormat="false" hidden="false" outlineLevel="0" collapsed="false">
      <c r="A543" s="18" t="inlineStr">
        <is>
          <t xml:space="preserve">1.1.1.2.1.1.1.3.4</t>
        </is>
      </c>
      <c r="B543" s="18" t="inlineStr">
        <is>
          <t xml:space="preserve"/>
        </is>
      </c>
      <c r="C543" s="22" t="inlineStr">
        <is>
          <t xml:space="preserve">Диэлектрические галоши_</t>
        </is>
      </c>
      <c r="D543" s="7" t="inlineStr">
        <is>
          <t xml:space="preserve"/>
        </is>
      </c>
      <c r="E543" s="7" t="inlineStr">
        <is>
          <t xml:space="preserve"/>
        </is>
      </c>
      <c r="F543" s="7" t="inlineStr">
        <is>
          <t xml:space="preserve">ШТ</t>
        </is>
      </c>
      <c r="G543" s="7" t="inlineStr">
        <is>
          <t xml:space="preserve">1</t>
        </is>
      </c>
      <c r="H543" s="8" t="n">
        <v>2</v>
      </c>
      <c r="I543" s="20" t="n" hidden="false">
        <v>500</v>
      </c>
      <c r="J543" s="19" t="n" hidden="false">
        <v/>
      </c>
      <c r="K543" s="19" t="n" hidden="false">
        <f>I543+J543</f>
        <v>500</v>
      </c>
      <c r="L543" s="19" t="n" hidden="false">
        <f>ROUND(H543*I543,2)</f>
        <v>1000</v>
      </c>
      <c r="M543" s="19" t="n" hidden="false">
        <v/>
      </c>
      <c r="N543" s="19" t="n" hidden="false">
        <f>L543+M543</f>
        <v>1000</v>
      </c>
    </row>
    <row r="544" customFormat="false" hidden="false" outlineLevel="0" collapsed="false">
      <c r="A544" s="18" t="inlineStr">
        <is>
          <t xml:space="preserve">1.1.1.2.1.1.1.3.5</t>
        </is>
      </c>
      <c r="B544" s="18" t="inlineStr">
        <is>
          <t xml:space="preserve"/>
        </is>
      </c>
      <c r="C544" s="22" t="inlineStr">
        <is>
          <t xml:space="preserve">Диэлектрические ковры_ /  800х1500 мм</t>
        </is>
      </c>
      <c r="D544" s="7" t="inlineStr">
        <is>
          <t xml:space="preserve"/>
        </is>
      </c>
      <c r="E544" s="7" t="inlineStr">
        <is>
          <t xml:space="preserve"/>
        </is>
      </c>
      <c r="F544" s="7" t="inlineStr">
        <is>
          <t xml:space="preserve">ШТ</t>
        </is>
      </c>
      <c r="G544" s="7" t="inlineStr">
        <is>
          <t xml:space="preserve">1</t>
        </is>
      </c>
      <c r="H544" s="8" t="n">
        <v>3</v>
      </c>
      <c r="I544" s="20" t="n" hidden="false">
        <v>1500</v>
      </c>
      <c r="J544" s="19" t="n" hidden="false">
        <v/>
      </c>
      <c r="K544" s="19" t="n" hidden="false">
        <f>I544+J544</f>
        <v>1500</v>
      </c>
      <c r="L544" s="19" t="n" hidden="false">
        <f>ROUND(H544*I544,2)</f>
        <v>4500</v>
      </c>
      <c r="M544" s="19" t="n" hidden="false">
        <v/>
      </c>
      <c r="N544" s="19" t="n" hidden="false">
        <f>L544+M544</f>
        <v>4500</v>
      </c>
    </row>
    <row r="545" customFormat="false" hidden="false" outlineLevel="0" collapsed="false">
      <c r="A545" s="18" t="inlineStr">
        <is>
          <t xml:space="preserve">1.1.1.2.1.1.1.3.6</t>
        </is>
      </c>
      <c r="B545" s="18" t="inlineStr">
        <is>
          <t xml:space="preserve"/>
        </is>
      </c>
      <c r="C545" s="22" t="inlineStr">
        <is>
          <t xml:space="preserve">Предупредительные плакаты и знаки безопасности_</t>
        </is>
      </c>
      <c r="D545" s="7" t="inlineStr">
        <is>
          <t xml:space="preserve"/>
        </is>
      </c>
      <c r="E545" s="7" t="inlineStr">
        <is>
          <t xml:space="preserve"/>
        </is>
      </c>
      <c r="F545" s="7" t="inlineStr">
        <is>
          <t xml:space="preserve">ШТ</t>
        </is>
      </c>
      <c r="G545" s="7" t="inlineStr">
        <is>
          <t xml:space="preserve">1</t>
        </is>
      </c>
      <c r="H545" s="8" t="n">
        <v>2</v>
      </c>
      <c r="I545" s="20" t="n" hidden="false">
        <v>2000</v>
      </c>
      <c r="J545" s="19" t="n" hidden="false">
        <v/>
      </c>
      <c r="K545" s="19" t="n" hidden="false">
        <f>I545+J545</f>
        <v>2000</v>
      </c>
      <c r="L545" s="19" t="n" hidden="false">
        <f>ROUND(H545*I545,2)</f>
        <v>4000</v>
      </c>
      <c r="M545" s="19" t="n" hidden="false">
        <v/>
      </c>
      <c r="N545" s="19" t="n" hidden="false">
        <f>L545+M545</f>
        <v>4000</v>
      </c>
    </row>
    <row r="546" customFormat="false" hidden="false" outlineLevel="0" collapsed="false">
      <c r="A546" s="18" t="inlineStr">
        <is>
          <t xml:space="preserve">1.1.1.2.1.1.1.3.7</t>
        </is>
      </c>
      <c r="B546" s="18" t="inlineStr">
        <is>
          <t xml:space="preserve"/>
        </is>
      </c>
      <c r="C546" s="22" t="inlineStr">
        <is>
          <t xml:space="preserve">Указатель напряжения_ / 10-500 В</t>
        </is>
      </c>
      <c r="D546" s="7" t="inlineStr">
        <is>
          <t xml:space="preserve">МИН-2 ТУ 25-04-84</t>
        </is>
      </c>
      <c r="E546" s="7" t="inlineStr">
        <is>
          <t xml:space="preserve"/>
        </is>
      </c>
      <c r="F546" s="7" t="inlineStr">
        <is>
          <t xml:space="preserve">ШТ</t>
        </is>
      </c>
      <c r="G546" s="7" t="inlineStr">
        <is>
          <t xml:space="preserve">1</t>
        </is>
      </c>
      <c r="H546" s="8" t="n">
        <v>2</v>
      </c>
      <c r="I546" s="20" t="n" hidden="false">
        <v>1500</v>
      </c>
      <c r="J546" s="19" t="n" hidden="false">
        <v/>
      </c>
      <c r="K546" s="19" t="n" hidden="false">
        <f>I546+J546</f>
        <v>1500</v>
      </c>
      <c r="L546" s="19" t="n" hidden="false">
        <f>ROUND(H546*I546,2)</f>
        <v>3000</v>
      </c>
      <c r="M546" s="19" t="n" hidden="false">
        <v/>
      </c>
      <c r="N546" s="19" t="n" hidden="false">
        <f>L546+M546</f>
        <v>3000</v>
      </c>
    </row>
    <row r="547" customFormat="false" hidden="false" outlineLevel="0" collapsed="false">
      <c r="A547" s="18" t="inlineStr">
        <is>
          <t xml:space="preserve">1.1.1.2.1.1.1.3.8</t>
        </is>
      </c>
      <c r="B547" s="18" t="inlineStr">
        <is>
          <t xml:space="preserve"/>
        </is>
      </c>
      <c r="C547" s="22" t="inlineStr">
        <is>
          <t xml:space="preserve">Перчатки диэлектрические до 1 кВ/Безшовные</t>
        </is>
      </c>
      <c r="D547" s="7" t="inlineStr">
        <is>
          <t xml:space="preserve"/>
        </is>
      </c>
      <c r="E547" s="7" t="inlineStr">
        <is>
          <t xml:space="preserve"/>
        </is>
      </c>
      <c r="F547" s="7" t="inlineStr">
        <is>
          <t xml:space="preserve">ПАР</t>
        </is>
      </c>
      <c r="G547" s="7" t="inlineStr">
        <is>
          <t xml:space="preserve">1</t>
        </is>
      </c>
      <c r="H547" s="8" t="n">
        <v>2</v>
      </c>
      <c r="I547" s="20" t="n" hidden="false">
        <v>500</v>
      </c>
      <c r="J547" s="19" t="n" hidden="false">
        <v/>
      </c>
      <c r="K547" s="19" t="n" hidden="false">
        <f>I547+J547</f>
        <v>500</v>
      </c>
      <c r="L547" s="19" t="n" hidden="false">
        <f>ROUND(H547*I547,2)</f>
        <v>1000</v>
      </c>
      <c r="M547" s="19" t="n" hidden="false">
        <v/>
      </c>
      <c r="N547" s="19" t="n" hidden="false">
        <f>L547+M547</f>
        <v>1000</v>
      </c>
    </row>
    <row r="548" customFormat="false" hidden="false" outlineLevel="0" collapsed="false">
      <c r="A548" s="18" t="inlineStr">
        <is>
          <t xml:space="preserve">1.1.1.2.1.1.1.3.9</t>
        </is>
      </c>
      <c r="B548" s="18" t="inlineStr">
        <is>
          <t xml:space="preserve"/>
        </is>
      </c>
      <c r="C548" s="22" t="inlineStr">
        <is>
          <t xml:space="preserve">Огнетушитель_ / углекислотный ОУ-2</t>
        </is>
      </c>
      <c r="D548" s="7" t="inlineStr">
        <is>
          <t xml:space="preserve"/>
        </is>
      </c>
      <c r="E548" s="7" t="inlineStr">
        <is>
          <t xml:space="preserve"/>
        </is>
      </c>
      <c r="F548" s="7" t="inlineStr">
        <is>
          <t xml:space="preserve">ШТ</t>
        </is>
      </c>
      <c r="G548" s="7" t="inlineStr">
        <is>
          <t xml:space="preserve">1</t>
        </is>
      </c>
      <c r="H548" s="8" t="n">
        <v>1</v>
      </c>
      <c r="I548" s="23" t="n" hidden="false">
        <v>961</v>
      </c>
      <c r="J548" s="19" t="n" hidden="false">
        <v/>
      </c>
      <c r="K548" s="19" t="n" hidden="false">
        <f>I548+J548</f>
        <v>961</v>
      </c>
      <c r="L548" s="19" t="n" hidden="false">
        <f>ROUND(H548*I548,2)</f>
        <v>961</v>
      </c>
      <c r="M548" s="19" t="n" hidden="false">
        <v/>
      </c>
      <c r="N548" s="19" t="n" hidden="false">
        <f>L548+M548</f>
        <v>961</v>
      </c>
    </row>
    <row r="549" customFormat="false" hidden="false" outlineLevel="0" collapsed="false">
      <c r="A549" s="18" t="inlineStr">
        <is>
          <t xml:space="preserve">1.1.1.2.1.1.1.3.10</t>
        </is>
      </c>
      <c r="B549" s="18" t="inlineStr">
        <is>
          <t xml:space="preserve"/>
        </is>
      </c>
      <c r="C549" s="22" t="inlineStr">
        <is>
          <t xml:space="preserve">Огнетушитель_ / углекислотный ОУ-3</t>
        </is>
      </c>
      <c r="D549" s="7" t="inlineStr">
        <is>
          <t xml:space="preserve"/>
        </is>
      </c>
      <c r="E549" s="7" t="inlineStr">
        <is>
          <t xml:space="preserve"/>
        </is>
      </c>
      <c r="F549" s="7" t="inlineStr">
        <is>
          <t xml:space="preserve">ШТ</t>
        </is>
      </c>
      <c r="G549" s="7" t="inlineStr">
        <is>
          <t xml:space="preserve">1</t>
        </is>
      </c>
      <c r="H549" s="8" t="n">
        <v>1</v>
      </c>
      <c r="I549" s="20" t="n" hidden="false">
        <v>1500</v>
      </c>
      <c r="J549" s="19" t="n" hidden="false">
        <v/>
      </c>
      <c r="K549" s="19" t="n" hidden="false">
        <f>I549+J549</f>
        <v>1500</v>
      </c>
      <c r="L549" s="19" t="n" hidden="false">
        <f>ROUND(H549*I549,2)</f>
        <v>1500</v>
      </c>
      <c r="M549" s="19" t="n" hidden="false">
        <v/>
      </c>
      <c r="N549" s="19" t="n" hidden="false">
        <f>L549+M549</f>
        <v>1500</v>
      </c>
    </row>
    <row r="550" customFormat="false" hidden="false" outlineLevel="0" collapsed="false">
      <c r="A550" s="18" t="inlineStr">
        <is>
          <t xml:space="preserve">1.1.1.2.1.1.1.4</t>
        </is>
      </c>
      <c r="B550" s="18" t="inlineStr">
        <is>
          <t xml:space="preserve"/>
        </is>
      </c>
      <c r="C550" s="18" t="inlineStr">
        <is>
          <t xml:space="preserve">Средства защиты</t>
        </is>
      </c>
      <c r="D550" s="7" t="inlineStr">
        <is>
          <t xml:space="preserve">4.2</t>
        </is>
      </c>
      <c r="E550" s="7" t="inlineStr">
        <is>
          <t xml:space="preserve"/>
        </is>
      </c>
      <c r="F550" s="7" t="inlineStr">
        <is>
          <t xml:space="preserve">ШТ</t>
        </is>
      </c>
      <c r="G550" s="7" t="inlineStr">
        <is>
          <t xml:space="preserve">1</t>
        </is>
      </c>
      <c r="H550" s="8" t="n">
        <v>16</v>
      </c>
      <c r="I550" s="19" t="n" hidden="false">
        <f>ROUND((L551+L552+L553+L554+L555+L556+L557+L558+L559+L560)/H550,2)</f>
        <v>1153.81</v>
      </c>
      <c r="J550" s="20" t="n" hidden="false">
        <v>1500</v>
      </c>
      <c r="K550" s="19" t="n" hidden="false">
        <f>I550+J550</f>
        <v>2653.81</v>
      </c>
      <c r="L550" s="19" t="n" hidden="false">
        <f>ROUND(H550*I550,2)</f>
        <v>18460.96</v>
      </c>
      <c r="M550" s="19" t="n" hidden="false">
        <f>ROUND(H550*J550,2)</f>
        <v>24000</v>
      </c>
      <c r="N550" s="19" t="n" hidden="false">
        <f>L550+M550</f>
        <v>42460.96</v>
      </c>
    </row>
    <row r="551" customFormat="false" hidden="false" outlineLevel="0" collapsed="false">
      <c r="A551" s="18" t="inlineStr">
        <is>
          <t xml:space="preserve">1.1.1.2.1.1.1.4.1</t>
        </is>
      </c>
      <c r="B551" s="18" t="inlineStr">
        <is>
          <t xml:space="preserve"/>
        </is>
      </c>
      <c r="C551" s="22" t="inlineStr">
        <is>
          <t xml:space="preserve">Огнетушитель_ / углекислотный ОУ-2</t>
        </is>
      </c>
      <c r="D551" s="7" t="inlineStr">
        <is>
          <t xml:space="preserve"/>
        </is>
      </c>
      <c r="E551" s="7" t="inlineStr">
        <is>
          <t xml:space="preserve"/>
        </is>
      </c>
      <c r="F551" s="7" t="inlineStr">
        <is>
          <t xml:space="preserve">ШТ</t>
        </is>
      </c>
      <c r="G551" s="7" t="inlineStr">
        <is>
          <t xml:space="preserve">1</t>
        </is>
      </c>
      <c r="H551" s="8" t="n">
        <v>1</v>
      </c>
      <c r="I551" s="23" t="n" hidden="false">
        <v>961</v>
      </c>
      <c r="J551" s="19" t="n" hidden="false">
        <v/>
      </c>
      <c r="K551" s="19" t="n" hidden="false">
        <f>I551+J551</f>
        <v>961</v>
      </c>
      <c r="L551" s="19" t="n" hidden="false">
        <f>ROUND(H551*I551,2)</f>
        <v>961</v>
      </c>
      <c r="M551" s="19" t="n" hidden="false">
        <v/>
      </c>
      <c r="N551" s="19" t="n" hidden="false">
        <f>L551+M551</f>
        <v>961</v>
      </c>
    </row>
    <row r="552" customFormat="false" hidden="false" outlineLevel="0" collapsed="false">
      <c r="A552" s="18" t="inlineStr">
        <is>
          <t xml:space="preserve">1.1.1.2.1.1.1.4.2</t>
        </is>
      </c>
      <c r="B552" s="18" t="inlineStr">
        <is>
          <t xml:space="preserve"/>
        </is>
      </c>
      <c r="C552" s="22" t="inlineStr">
        <is>
          <t xml:space="preserve">Огнетушитель_ / углекислотный ОУ-3</t>
        </is>
      </c>
      <c r="D552" s="7" t="inlineStr">
        <is>
          <t xml:space="preserve"/>
        </is>
      </c>
      <c r="E552" s="7" t="inlineStr">
        <is>
          <t xml:space="preserve"/>
        </is>
      </c>
      <c r="F552" s="7" t="inlineStr">
        <is>
          <t xml:space="preserve">ШТ</t>
        </is>
      </c>
      <c r="G552" s="7" t="inlineStr">
        <is>
          <t xml:space="preserve">1</t>
        </is>
      </c>
      <c r="H552" s="8" t="n">
        <v>1</v>
      </c>
      <c r="I552" s="20" t="n" hidden="false">
        <v>1500</v>
      </c>
      <c r="J552" s="19" t="n" hidden="false">
        <v/>
      </c>
      <c r="K552" s="19" t="n" hidden="false">
        <f>I552+J552</f>
        <v>1500</v>
      </c>
      <c r="L552" s="19" t="n" hidden="false">
        <f>ROUND(H552*I552,2)</f>
        <v>1500</v>
      </c>
      <c r="M552" s="19" t="n" hidden="false">
        <v/>
      </c>
      <c r="N552" s="19" t="n" hidden="false">
        <f>L552+M552</f>
        <v>1500</v>
      </c>
    </row>
    <row r="553" customFormat="false" hidden="false" outlineLevel="0" collapsed="false">
      <c r="A553" s="18" t="inlineStr">
        <is>
          <t xml:space="preserve">1.1.1.2.1.1.1.4.3</t>
        </is>
      </c>
      <c r="B553" s="18" t="inlineStr">
        <is>
          <t xml:space="preserve"/>
        </is>
      </c>
      <c r="C553" s="22" t="inlineStr">
        <is>
          <t xml:space="preserve">Перчатки диэлектрические до 1 кВ/Безшовные</t>
        </is>
      </c>
      <c r="D553" s="7" t="inlineStr">
        <is>
          <t xml:space="preserve"/>
        </is>
      </c>
      <c r="E553" s="7" t="inlineStr">
        <is>
          <t xml:space="preserve"/>
        </is>
      </c>
      <c r="F553" s="7" t="inlineStr">
        <is>
          <t xml:space="preserve">ПАР</t>
        </is>
      </c>
      <c r="G553" s="7" t="inlineStr">
        <is>
          <t xml:space="preserve">1</t>
        </is>
      </c>
      <c r="H553" s="8" t="n">
        <v>2</v>
      </c>
      <c r="I553" s="20" t="n" hidden="false">
        <v>500</v>
      </c>
      <c r="J553" s="19" t="n" hidden="false">
        <v/>
      </c>
      <c r="K553" s="19" t="n" hidden="false">
        <f>I553+J553</f>
        <v>500</v>
      </c>
      <c r="L553" s="19" t="n" hidden="false">
        <f>ROUND(H553*I553,2)</f>
        <v>1000</v>
      </c>
      <c r="M553" s="19" t="n" hidden="false">
        <v/>
      </c>
      <c r="N553" s="19" t="n" hidden="false">
        <f>L553+M553</f>
        <v>1000</v>
      </c>
    </row>
    <row r="554" customFormat="false" hidden="false" outlineLevel="0" collapsed="false">
      <c r="A554" s="18" t="inlineStr">
        <is>
          <t xml:space="preserve">1.1.1.2.1.1.1.4.4</t>
        </is>
      </c>
      <c r="B554" s="18" t="inlineStr">
        <is>
          <t xml:space="preserve"/>
        </is>
      </c>
      <c r="C554" s="22" t="inlineStr">
        <is>
          <t xml:space="preserve">Указатель напряжения_ / 10-500 В</t>
        </is>
      </c>
      <c r="D554" s="7" t="inlineStr">
        <is>
          <t xml:space="preserve">МИН-2 ТУ 25-04-84</t>
        </is>
      </c>
      <c r="E554" s="7" t="inlineStr">
        <is>
          <t xml:space="preserve"/>
        </is>
      </c>
      <c r="F554" s="7" t="inlineStr">
        <is>
          <t xml:space="preserve">ШТ</t>
        </is>
      </c>
      <c r="G554" s="7" t="inlineStr">
        <is>
          <t xml:space="preserve">1</t>
        </is>
      </c>
      <c r="H554" s="8" t="n">
        <v>2</v>
      </c>
      <c r="I554" s="20" t="n" hidden="false">
        <v>1500</v>
      </c>
      <c r="J554" s="19" t="n" hidden="false">
        <v/>
      </c>
      <c r="K554" s="19" t="n" hidden="false">
        <f>I554+J554</f>
        <v>1500</v>
      </c>
      <c r="L554" s="19" t="n" hidden="false">
        <f>ROUND(H554*I554,2)</f>
        <v>3000</v>
      </c>
      <c r="M554" s="19" t="n" hidden="false">
        <v/>
      </c>
      <c r="N554" s="19" t="n" hidden="false">
        <f>L554+M554</f>
        <v>3000</v>
      </c>
    </row>
    <row r="555" customFormat="false" hidden="false" outlineLevel="0" collapsed="false">
      <c r="A555" s="18" t="inlineStr">
        <is>
          <t xml:space="preserve">1.1.1.2.1.1.1.4.5</t>
        </is>
      </c>
      <c r="B555" s="18" t="inlineStr">
        <is>
          <t xml:space="preserve"/>
        </is>
      </c>
      <c r="C555" s="22" t="inlineStr">
        <is>
          <t xml:space="preserve">Предупредительные плакаты и знаки безопасности_</t>
        </is>
      </c>
      <c r="D555" s="7" t="inlineStr">
        <is>
          <t xml:space="preserve"/>
        </is>
      </c>
      <c r="E555" s="7" t="inlineStr">
        <is>
          <t xml:space="preserve"/>
        </is>
      </c>
      <c r="F555" s="7" t="inlineStr">
        <is>
          <t xml:space="preserve">ШТ</t>
        </is>
      </c>
      <c r="G555" s="7" t="inlineStr">
        <is>
          <t xml:space="preserve">1</t>
        </is>
      </c>
      <c r="H555" s="8" t="n">
        <v>2</v>
      </c>
      <c r="I555" s="20" t="n" hidden="false">
        <v>2000</v>
      </c>
      <c r="J555" s="19" t="n" hidden="false">
        <v/>
      </c>
      <c r="K555" s="19" t="n" hidden="false">
        <f>I555+J555</f>
        <v>2000</v>
      </c>
      <c r="L555" s="19" t="n" hidden="false">
        <f>ROUND(H555*I555,2)</f>
        <v>4000</v>
      </c>
      <c r="M555" s="19" t="n" hidden="false">
        <v/>
      </c>
      <c r="N555" s="19" t="n" hidden="false">
        <f>L555+M555</f>
        <v>4000</v>
      </c>
    </row>
    <row r="556" customFormat="false" hidden="false" outlineLevel="0" collapsed="false">
      <c r="A556" s="18" t="inlineStr">
        <is>
          <t xml:space="preserve">1.1.1.2.1.1.1.4.6</t>
        </is>
      </c>
      <c r="B556" s="18" t="inlineStr">
        <is>
          <t xml:space="preserve"/>
        </is>
      </c>
      <c r="C556" s="22" t="inlineStr">
        <is>
          <t xml:space="preserve">Диэлектрические ковры_ /  800х1500 мм</t>
        </is>
      </c>
      <c r="D556" s="7" t="inlineStr">
        <is>
          <t xml:space="preserve">компл</t>
        </is>
      </c>
      <c r="E556" s="7" t="inlineStr">
        <is>
          <t xml:space="preserve"/>
        </is>
      </c>
      <c r="F556" s="7" t="inlineStr">
        <is>
          <t xml:space="preserve">ШТ</t>
        </is>
      </c>
      <c r="G556" s="7" t="inlineStr">
        <is>
          <t xml:space="preserve">1</t>
        </is>
      </c>
      <c r="H556" s="8" t="n">
        <v>3</v>
      </c>
      <c r="I556" s="20" t="n" hidden="false">
        <v>1500</v>
      </c>
      <c r="J556" s="19" t="n" hidden="false">
        <v/>
      </c>
      <c r="K556" s="19" t="n" hidden="false">
        <f>I556+J556</f>
        <v>1500</v>
      </c>
      <c r="L556" s="19" t="n" hidden="false">
        <f>ROUND(H556*I556,2)</f>
        <v>4500</v>
      </c>
      <c r="M556" s="19" t="n" hidden="false">
        <v/>
      </c>
      <c r="N556" s="19" t="n" hidden="false">
        <f>L556+M556</f>
        <v>4500</v>
      </c>
    </row>
    <row r="557" customFormat="false" hidden="false" outlineLevel="0" collapsed="false">
      <c r="A557" s="18" t="inlineStr">
        <is>
          <t xml:space="preserve">1.1.1.2.1.1.1.4.7</t>
        </is>
      </c>
      <c r="B557" s="18" t="inlineStr">
        <is>
          <t xml:space="preserve"/>
        </is>
      </c>
      <c r="C557" s="22" t="inlineStr">
        <is>
          <t xml:space="preserve">Диэлектрические галоши_</t>
        </is>
      </c>
      <c r="D557" s="7" t="inlineStr">
        <is>
          <t xml:space="preserve"/>
        </is>
      </c>
      <c r="E557" s="7" t="inlineStr">
        <is>
          <t xml:space="preserve"/>
        </is>
      </c>
      <c r="F557" s="7" t="inlineStr">
        <is>
          <t xml:space="preserve">ШТ</t>
        </is>
      </c>
      <c r="G557" s="7" t="inlineStr">
        <is>
          <t xml:space="preserve">1</t>
        </is>
      </c>
      <c r="H557" s="8" t="n">
        <v>2</v>
      </c>
      <c r="I557" s="20" t="n" hidden="false">
        <v>500</v>
      </c>
      <c r="J557" s="19" t="n" hidden="false">
        <v/>
      </c>
      <c r="K557" s="19" t="n" hidden="false">
        <f>I557+J557</f>
        <v>500</v>
      </c>
      <c r="L557" s="19" t="n" hidden="false">
        <f>ROUND(H557*I557,2)</f>
        <v>1000</v>
      </c>
      <c r="M557" s="19" t="n" hidden="false">
        <v/>
      </c>
      <c r="N557" s="19" t="n" hidden="false">
        <f>L557+M557</f>
        <v>1000</v>
      </c>
    </row>
    <row r="558" customFormat="false" hidden="false" outlineLevel="0" collapsed="false">
      <c r="A558" s="18" t="inlineStr">
        <is>
          <t xml:space="preserve">1.1.1.2.1.1.1.4.8</t>
        </is>
      </c>
      <c r="B558" s="18" t="inlineStr">
        <is>
          <t xml:space="preserve"/>
        </is>
      </c>
      <c r="C558" s="22" t="inlineStr">
        <is>
          <t xml:space="preserve">Защитные очки</t>
        </is>
      </c>
      <c r="D558" s="7" t="inlineStr">
        <is>
          <t xml:space="preserve"/>
        </is>
      </c>
      <c r="E558" s="7" t="inlineStr">
        <is>
          <t xml:space="preserve"/>
        </is>
      </c>
      <c r="F558" s="7" t="inlineStr">
        <is>
          <t xml:space="preserve">ШТ</t>
        </is>
      </c>
      <c r="G558" s="7" t="inlineStr">
        <is>
          <t xml:space="preserve">1</t>
        </is>
      </c>
      <c r="H558" s="8" t="n">
        <v>1</v>
      </c>
      <c r="I558" s="20" t="n" hidden="false">
        <v>500</v>
      </c>
      <c r="J558" s="19" t="n" hidden="false">
        <v/>
      </c>
      <c r="K558" s="19" t="n" hidden="false">
        <f>I558+J558</f>
        <v>500</v>
      </c>
      <c r="L558" s="19" t="n" hidden="false">
        <f>ROUND(H558*I558,2)</f>
        <v>500</v>
      </c>
      <c r="M558" s="19" t="n" hidden="false">
        <v/>
      </c>
      <c r="N558" s="19" t="n" hidden="false">
        <f>L558+M558</f>
        <v>500</v>
      </c>
    </row>
    <row r="559" customFormat="false" hidden="false" outlineLevel="0" collapsed="false">
      <c r="A559" s="18" t="inlineStr">
        <is>
          <t xml:space="preserve">1.1.1.2.1.1.1.4.9</t>
        </is>
      </c>
      <c r="B559" s="18" t="inlineStr">
        <is>
          <t xml:space="preserve"/>
        </is>
      </c>
      <c r="C559" s="22" t="inlineStr">
        <is>
          <t xml:space="preserve">Аптечка_</t>
        </is>
      </c>
      <c r="D559" s="7" t="inlineStr">
        <is>
          <t xml:space="preserve"/>
        </is>
      </c>
      <c r="E559" s="7" t="inlineStr">
        <is>
          <t xml:space="preserve"/>
        </is>
      </c>
      <c r="F559" s="7" t="inlineStr">
        <is>
          <t xml:space="preserve">ШТ</t>
        </is>
      </c>
      <c r="G559" s="7" t="inlineStr">
        <is>
          <t xml:space="preserve">1</t>
        </is>
      </c>
      <c r="H559" s="8" t="n">
        <v>1</v>
      </c>
      <c r="I559" s="20" t="n" hidden="false">
        <v>1500</v>
      </c>
      <c r="J559" s="19" t="n" hidden="false">
        <v/>
      </c>
      <c r="K559" s="19" t="n" hidden="false">
        <f>I559+J559</f>
        <v>1500</v>
      </c>
      <c r="L559" s="19" t="n" hidden="false">
        <f>ROUND(H559*I559,2)</f>
        <v>1500</v>
      </c>
      <c r="M559" s="19" t="n" hidden="false">
        <v/>
      </c>
      <c r="N559" s="19" t="n" hidden="false">
        <f>L559+M559</f>
        <v>1500</v>
      </c>
    </row>
    <row r="560" customFormat="false" hidden="false" outlineLevel="0" collapsed="false">
      <c r="A560" s="18" t="inlineStr">
        <is>
          <t xml:space="preserve">1.1.1.2.1.1.1.4.10</t>
        </is>
      </c>
      <c r="B560" s="18" t="inlineStr">
        <is>
          <t xml:space="preserve"/>
        </is>
      </c>
      <c r="C560" s="22" t="inlineStr">
        <is>
          <t xml:space="preserve">Заземления переносные_</t>
        </is>
      </c>
      <c r="D560" s="7" t="inlineStr">
        <is>
          <t xml:space="preserve"/>
        </is>
      </c>
      <c r="E560" s="7" t="inlineStr">
        <is>
          <t xml:space="preserve"/>
        </is>
      </c>
      <c r="F560" s="7" t="inlineStr">
        <is>
          <t xml:space="preserve">КОМПЛ</t>
        </is>
      </c>
      <c r="G560" s="7" t="inlineStr">
        <is>
          <t xml:space="preserve">1</t>
        </is>
      </c>
      <c r="H560" s="8" t="n">
        <v>1</v>
      </c>
      <c r="I560" s="20" t="n" hidden="false">
        <v>500</v>
      </c>
      <c r="J560" s="19" t="n" hidden="false">
        <v/>
      </c>
      <c r="K560" s="19" t="n" hidden="false">
        <f>I560+J560</f>
        <v>500</v>
      </c>
      <c r="L560" s="19" t="n" hidden="false">
        <f>ROUND(H560*I560,2)</f>
        <v>500</v>
      </c>
      <c r="M560" s="19" t="n" hidden="false">
        <v/>
      </c>
      <c r="N560" s="19" t="n" hidden="false">
        <f>L560+M560</f>
        <v>500</v>
      </c>
    </row>
    <row r="561" customFormat="false" hidden="false" outlineLevel="0" collapsed="false">
      <c r="A561" s="18" t="inlineStr">
        <is>
          <t xml:space="preserve">1.1.1.2.1.1.1.5</t>
        </is>
      </c>
      <c r="B561" s="18" t="inlineStr">
        <is>
          <t xml:space="preserve"/>
        </is>
      </c>
      <c r="C561" s="18" t="inlineStr">
        <is>
          <t xml:space="preserve">Пуско-наладочные работы ВРУ</t>
        </is>
      </c>
      <c r="D561" s="7" t="inlineStr">
        <is>
          <t xml:space="preserve"/>
        </is>
      </c>
      <c r="E561" s="7" t="inlineStr">
        <is>
          <t xml:space="preserve"/>
        </is>
      </c>
      <c r="F561" s="7" t="inlineStr">
        <is>
          <t xml:space="preserve">ШТ</t>
        </is>
      </c>
      <c r="G561" s="7" t="inlineStr">
        <is>
          <t xml:space="preserve">1</t>
        </is>
      </c>
      <c r="H561" s="8" t="n">
        <v>2</v>
      </c>
      <c r="I561" s="19" t="n" hidden="false">
        <v/>
      </c>
      <c r="J561" s="20" t="n" hidden="false">
        <v>500000</v>
      </c>
      <c r="K561" s="19" t="n" hidden="false">
        <f>I561+J561</f>
        <v>500000</v>
      </c>
      <c r="L561" s="19" t="n" hidden="false">
        <v/>
      </c>
      <c r="M561" s="19" t="n" hidden="false">
        <f>ROUND(H561*J561,2)</f>
        <v>1000000</v>
      </c>
      <c r="N561" s="19" t="n" hidden="false">
        <f>L561+M561</f>
        <v>1000000</v>
      </c>
    </row>
    <row r="562" customFormat="false" hidden="false" outlineLevel="0" collapsed="false">
      <c r="A562" s="14" t="inlineStr">
        <is>
          <t xml:space="preserve">1.1.1.2.1.1.2</t>
        </is>
      </c>
      <c r="B562" s="14" t="inlineStr">
        <is>
          <t xml:space="preserve"/>
        </is>
      </c>
      <c r="C562" s="14" t="inlineStr">
        <is>
          <t xml:space="preserve">Монтаж щитового оборудования</t>
        </is>
      </c>
      <c r="D562" s="6" t="inlineStr">
        <is>
          <t xml:space="preserve"/>
        </is>
      </c>
      <c r="E562" s="6" t="inlineStr">
        <is>
          <t xml:space="preserve"/>
        </is>
      </c>
      <c r="F562" s="6" t="inlineStr">
        <is>
          <t xml:space="preserve"/>
        </is>
      </c>
      <c r="G562" s="6" t="inlineStr">
        <is>
          <t xml:space="preserve"/>
        </is>
      </c>
      <c r="H562" s="15" t="n">
        <v/>
      </c>
      <c r="I562" s="16" t="n" hidden="false">
        <v/>
      </c>
      <c r="J562" s="16" t="n" hidden="false">
        <v/>
      </c>
      <c r="K562" s="16" t="n" hidden="false">
        <v/>
      </c>
      <c r="L562" s="16" t="n" hidden="false">
        <f>L563+L573+L575+L577+L582+L597</f>
        <v>200045</v>
      </c>
      <c r="M562" s="16" t="n" hidden="false">
        <f>M563+M573+M575+M577+M582+M597</f>
        <v>829400</v>
      </c>
      <c r="N562" s="16" t="n" hidden="false">
        <f>N563+N573+N575+N577+N582+N597</f>
        <v>1029445</v>
      </c>
    </row>
    <row r="563" customFormat="false" hidden="false" outlineLevel="0" collapsed="false">
      <c r="A563" s="18" t="inlineStr">
        <is>
          <t xml:space="preserve">1.1.1.2.1.1.2.1</t>
        </is>
      </c>
      <c r="B563" s="18" t="inlineStr">
        <is>
          <t xml:space="preserve"/>
        </is>
      </c>
      <c r="C563" s="18" t="inlineStr">
        <is>
          <t xml:space="preserve">Монтаж щита, шкафа распределительного, учетного</t>
        </is>
      </c>
      <c r="D563" s="7" t="inlineStr">
        <is>
          <t xml:space="preserve"/>
        </is>
      </c>
      <c r="E563" s="7" t="inlineStr">
        <is>
          <t xml:space="preserve">Выгружается из БО по объектам BIM-КЦ</t>
        </is>
      </c>
      <c r="F563" s="7" t="inlineStr">
        <is>
          <t xml:space="preserve">ШТ</t>
        </is>
      </c>
      <c r="G563" s="7" t="inlineStr">
        <is>
          <t xml:space="preserve">1</t>
        </is>
      </c>
      <c r="H563" s="8" t="n">
        <v>9</v>
      </c>
      <c r="I563" s="19" t="n" hidden="false">
        <f>ROUND((L564+L565+L566+L567+L568+L569+L570+L571+L572)/H563,2)</f>
        <v>1</v>
      </c>
      <c r="J563" s="20" t="n" hidden="false">
        <v>9000</v>
      </c>
      <c r="K563" s="19" t="n" hidden="false">
        <f>I563+J563</f>
        <v>9001</v>
      </c>
      <c r="L563" s="19" t="n" hidden="false">
        <f>ROUND(H563*I563,2)</f>
        <v>9</v>
      </c>
      <c r="M563" s="19" t="n" hidden="false">
        <f>ROUND(H563*J563,2)</f>
        <v>81000</v>
      </c>
      <c r="N563" s="19" t="n" hidden="false">
        <f>L563+M563</f>
        <v>81009</v>
      </c>
    </row>
    <row r="564" customFormat="false" hidden="false" outlineLevel="0" collapsed="false">
      <c r="A564" s="18" t="inlineStr">
        <is>
          <t xml:space="preserve">1.1.1.2.1.1.2.1.1</t>
        </is>
      </c>
      <c r="B564" s="18" t="inlineStr">
        <is>
          <t xml:space="preserve"/>
        </is>
      </c>
      <c r="C564" s="22" t="inlineStr">
        <is>
          <t xml:space="preserve">Щит силовой (в соответствии со схемой)_ / МЭЛ</t>
        </is>
      </c>
      <c r="D564" s="7" t="inlineStr">
        <is>
          <t xml:space="preserve">ЩСА4</t>
        </is>
      </c>
      <c r="E564" s="7" t="inlineStr">
        <is>
          <t xml:space="preserve"/>
        </is>
      </c>
      <c r="F564" s="7" t="inlineStr">
        <is>
          <t xml:space="preserve">ШТ</t>
        </is>
      </c>
      <c r="G564" s="7" t="inlineStr">
        <is>
          <t xml:space="preserve">1</t>
        </is>
      </c>
      <c r="H564" s="8" t="n">
        <v>1</v>
      </c>
      <c r="I564" s="23" t="n" hidden="false">
        <v>1</v>
      </c>
      <c r="J564" s="19" t="n" hidden="false">
        <v/>
      </c>
      <c r="K564" s="19" t="n" hidden="false">
        <f>I564+J564</f>
        <v>1</v>
      </c>
      <c r="L564" s="19" t="n" hidden="false">
        <f>ROUND(H564*I564,2)</f>
        <v>1</v>
      </c>
      <c r="M564" s="19" t="n" hidden="false">
        <v/>
      </c>
      <c r="N564" s="19" t="n" hidden="false">
        <f>L564+M564</f>
        <v>1</v>
      </c>
    </row>
    <row r="565" customFormat="false" hidden="false" outlineLevel="0" collapsed="false">
      <c r="A565" s="18" t="inlineStr">
        <is>
          <t xml:space="preserve">1.1.1.2.1.1.2.1.2</t>
        </is>
      </c>
      <c r="B565" s="18" t="inlineStr">
        <is>
          <t xml:space="preserve"/>
        </is>
      </c>
      <c r="C565" s="22" t="inlineStr">
        <is>
          <t xml:space="preserve">Щит силовой (в соответствии со схемой)_ / МЭЛ</t>
        </is>
      </c>
      <c r="D565" s="7" t="inlineStr">
        <is>
          <t xml:space="preserve">ЩСК4.2</t>
        </is>
      </c>
      <c r="E565" s="7" t="inlineStr">
        <is>
          <t xml:space="preserve"/>
        </is>
      </c>
      <c r="F565" s="7" t="inlineStr">
        <is>
          <t xml:space="preserve">ШТ</t>
        </is>
      </c>
      <c r="G565" s="7" t="inlineStr">
        <is>
          <t xml:space="preserve">1</t>
        </is>
      </c>
      <c r="H565" s="8" t="n">
        <v>1</v>
      </c>
      <c r="I565" s="23" t="n" hidden="false">
        <v>1</v>
      </c>
      <c r="J565" s="19" t="n" hidden="false">
        <v/>
      </c>
      <c r="K565" s="19" t="n" hidden="false">
        <f>I565+J565</f>
        <v>1</v>
      </c>
      <c r="L565" s="19" t="n" hidden="false">
        <f>ROUND(H565*I565,2)</f>
        <v>1</v>
      </c>
      <c r="M565" s="19" t="n" hidden="false">
        <v/>
      </c>
      <c r="N565" s="19" t="n" hidden="false">
        <f>L565+M565</f>
        <v>1</v>
      </c>
    </row>
    <row r="566" customFormat="false" hidden="false" outlineLevel="0" collapsed="false">
      <c r="A566" s="18" t="inlineStr">
        <is>
          <t xml:space="preserve">1.1.1.2.1.1.2.1.3</t>
        </is>
      </c>
      <c r="B566" s="18" t="inlineStr">
        <is>
          <t xml:space="preserve"/>
        </is>
      </c>
      <c r="C566" s="22" t="inlineStr">
        <is>
          <t xml:space="preserve">Щит силовой (в соответствии со схемой)_ / МЭЛ</t>
        </is>
      </c>
      <c r="D566" s="7" t="inlineStr">
        <is>
          <t xml:space="preserve">ЩРТ1</t>
        </is>
      </c>
      <c r="E566" s="7" t="inlineStr">
        <is>
          <t xml:space="preserve"/>
        </is>
      </c>
      <c r="F566" s="7" t="inlineStr">
        <is>
          <t xml:space="preserve">ШТ</t>
        </is>
      </c>
      <c r="G566" s="7" t="inlineStr">
        <is>
          <t xml:space="preserve">1</t>
        </is>
      </c>
      <c r="H566" s="8" t="n">
        <v>1</v>
      </c>
      <c r="I566" s="23" t="n" hidden="false">
        <v>1</v>
      </c>
      <c r="J566" s="19" t="n" hidden="false">
        <v/>
      </c>
      <c r="K566" s="19" t="n" hidden="false">
        <f>I566+J566</f>
        <v>1</v>
      </c>
      <c r="L566" s="19" t="n" hidden="false">
        <f>ROUND(H566*I566,2)</f>
        <v>1</v>
      </c>
      <c r="M566" s="19" t="n" hidden="false">
        <v/>
      </c>
      <c r="N566" s="19" t="n" hidden="false">
        <f>L566+M566</f>
        <v>1</v>
      </c>
    </row>
    <row r="567" customFormat="false" hidden="false" outlineLevel="0" collapsed="false">
      <c r="A567" s="18" t="inlineStr">
        <is>
          <t xml:space="preserve">1.1.1.2.1.1.2.1.4</t>
        </is>
      </c>
      <c r="B567" s="18" t="inlineStr">
        <is>
          <t xml:space="preserve"/>
        </is>
      </c>
      <c r="C567" s="22" t="inlineStr">
        <is>
          <t xml:space="preserve">Щит силовой (в соответствии со схемой)_ / МЭЛ</t>
        </is>
      </c>
      <c r="D567" s="7" t="inlineStr">
        <is>
          <t xml:space="preserve">ЩСА3.3</t>
        </is>
      </c>
      <c r="E567" s="7" t="inlineStr">
        <is>
          <t xml:space="preserve"/>
        </is>
      </c>
      <c r="F567" s="7" t="inlineStr">
        <is>
          <t xml:space="preserve">ШТ</t>
        </is>
      </c>
      <c r="G567" s="7" t="inlineStr">
        <is>
          <t xml:space="preserve">1</t>
        </is>
      </c>
      <c r="H567" s="8" t="n">
        <v>1</v>
      </c>
      <c r="I567" s="23" t="n" hidden="false">
        <v>1</v>
      </c>
      <c r="J567" s="19" t="n" hidden="false">
        <v/>
      </c>
      <c r="K567" s="19" t="n" hidden="false">
        <f>I567+J567</f>
        <v>1</v>
      </c>
      <c r="L567" s="19" t="n" hidden="false">
        <f>ROUND(H567*I567,2)</f>
        <v>1</v>
      </c>
      <c r="M567" s="19" t="n" hidden="false">
        <v/>
      </c>
      <c r="N567" s="19" t="n" hidden="false">
        <f>L567+M567</f>
        <v>1</v>
      </c>
    </row>
    <row r="568" customFormat="false" hidden="false" outlineLevel="0" collapsed="false">
      <c r="A568" s="18" t="inlineStr">
        <is>
          <t xml:space="preserve">1.1.1.2.1.1.2.1.5</t>
        </is>
      </c>
      <c r="B568" s="18" t="inlineStr">
        <is>
          <t xml:space="preserve"/>
        </is>
      </c>
      <c r="C568" s="22" t="inlineStr">
        <is>
          <t xml:space="preserve">Щит силовой (в соответствии со схемой)_ / МЭЛ</t>
        </is>
      </c>
      <c r="D568" s="7" t="inlineStr">
        <is>
          <t xml:space="preserve">ЩС1.1</t>
        </is>
      </c>
      <c r="E568" s="7" t="inlineStr">
        <is>
          <t xml:space="preserve"/>
        </is>
      </c>
      <c r="F568" s="7" t="inlineStr">
        <is>
          <t xml:space="preserve">ШТ</t>
        </is>
      </c>
      <c r="G568" s="7" t="inlineStr">
        <is>
          <t xml:space="preserve">1</t>
        </is>
      </c>
      <c r="H568" s="8" t="n">
        <v>1</v>
      </c>
      <c r="I568" s="23" t="n" hidden="false">
        <v>1</v>
      </c>
      <c r="J568" s="19" t="n" hidden="false">
        <v/>
      </c>
      <c r="K568" s="19" t="n" hidden="false">
        <f>I568+J568</f>
        <v>1</v>
      </c>
      <c r="L568" s="19" t="n" hidden="false">
        <f>ROUND(H568*I568,2)</f>
        <v>1</v>
      </c>
      <c r="M568" s="19" t="n" hidden="false">
        <v/>
      </c>
      <c r="N568" s="19" t="n" hidden="false">
        <f>L568+M568</f>
        <v>1</v>
      </c>
    </row>
    <row r="569" customFormat="false" hidden="false" outlineLevel="0" collapsed="false">
      <c r="A569" s="18" t="inlineStr">
        <is>
          <t xml:space="preserve">1.1.1.2.1.1.2.1.6</t>
        </is>
      </c>
      <c r="B569" s="18" t="inlineStr">
        <is>
          <t xml:space="preserve"/>
        </is>
      </c>
      <c r="C569" s="22" t="inlineStr">
        <is>
          <t xml:space="preserve">Щит силовой (в соответствии со схемой)_ / МЭЛ</t>
        </is>
      </c>
      <c r="D569" s="7" t="inlineStr">
        <is>
          <t xml:space="preserve">ЩСК4.1</t>
        </is>
      </c>
      <c r="E569" s="7" t="inlineStr">
        <is>
          <t xml:space="preserve"/>
        </is>
      </c>
      <c r="F569" s="7" t="inlineStr">
        <is>
          <t xml:space="preserve">ШТ</t>
        </is>
      </c>
      <c r="G569" s="7" t="inlineStr">
        <is>
          <t xml:space="preserve">1</t>
        </is>
      </c>
      <c r="H569" s="8" t="n">
        <v>1</v>
      </c>
      <c r="I569" s="23" t="n" hidden="false">
        <v>1</v>
      </c>
      <c r="J569" s="19" t="n" hidden="false">
        <v/>
      </c>
      <c r="K569" s="19" t="n" hidden="false">
        <f>I569+J569</f>
        <v>1</v>
      </c>
      <c r="L569" s="19" t="n" hidden="false">
        <f>ROUND(H569*I569,2)</f>
        <v>1</v>
      </c>
      <c r="M569" s="19" t="n" hidden="false">
        <v/>
      </c>
      <c r="N569" s="19" t="n" hidden="false">
        <f>L569+M569</f>
        <v>1</v>
      </c>
    </row>
    <row r="570" customFormat="false" hidden="false" outlineLevel="0" collapsed="false">
      <c r="A570" s="18" t="inlineStr">
        <is>
          <t xml:space="preserve">1.1.1.2.1.1.2.1.7</t>
        </is>
      </c>
      <c r="B570" s="18" t="inlineStr">
        <is>
          <t xml:space="preserve"/>
        </is>
      </c>
      <c r="C570" s="22" t="inlineStr">
        <is>
          <t xml:space="preserve">Щит силовой (в соответствии со схемой)_ / МЭЛ</t>
        </is>
      </c>
      <c r="D570" s="7" t="inlineStr">
        <is>
          <t xml:space="preserve">ЩРТ2</t>
        </is>
      </c>
      <c r="E570" s="7" t="inlineStr">
        <is>
          <t xml:space="preserve"/>
        </is>
      </c>
      <c r="F570" s="7" t="inlineStr">
        <is>
          <t xml:space="preserve">ШТ</t>
        </is>
      </c>
      <c r="G570" s="7" t="inlineStr">
        <is>
          <t xml:space="preserve">1</t>
        </is>
      </c>
      <c r="H570" s="8" t="n">
        <v>1</v>
      </c>
      <c r="I570" s="23" t="n" hidden="false">
        <v>1</v>
      </c>
      <c r="J570" s="19" t="n" hidden="false">
        <v/>
      </c>
      <c r="K570" s="19" t="n" hidden="false">
        <f>I570+J570</f>
        <v>1</v>
      </c>
      <c r="L570" s="19" t="n" hidden="false">
        <f>ROUND(H570*I570,2)</f>
        <v>1</v>
      </c>
      <c r="M570" s="19" t="n" hidden="false">
        <v/>
      </c>
      <c r="N570" s="19" t="n" hidden="false">
        <f>L570+M570</f>
        <v>1</v>
      </c>
    </row>
    <row r="571" customFormat="false" hidden="false" outlineLevel="0" collapsed="false">
      <c r="A571" s="18" t="inlineStr">
        <is>
          <t xml:space="preserve">1.1.1.2.1.1.2.1.8</t>
        </is>
      </c>
      <c r="B571" s="18" t="inlineStr">
        <is>
          <t xml:space="preserve"/>
        </is>
      </c>
      <c r="C571" s="22" t="inlineStr">
        <is>
          <t xml:space="preserve">Щит силовой (в соответствии со схемой)_ / МЭЛ</t>
        </is>
      </c>
      <c r="D571" s="7" t="inlineStr">
        <is>
          <t xml:space="preserve">ЩСА3.1</t>
        </is>
      </c>
      <c r="E571" s="7" t="inlineStr">
        <is>
          <t xml:space="preserve"/>
        </is>
      </c>
      <c r="F571" s="7" t="inlineStr">
        <is>
          <t xml:space="preserve">ШТ</t>
        </is>
      </c>
      <c r="G571" s="7" t="inlineStr">
        <is>
          <t xml:space="preserve">1</t>
        </is>
      </c>
      <c r="H571" s="8" t="n">
        <v>1</v>
      </c>
      <c r="I571" s="23" t="n" hidden="false">
        <v>1</v>
      </c>
      <c r="J571" s="19" t="n" hidden="false">
        <v/>
      </c>
      <c r="K571" s="19" t="n" hidden="false">
        <f>I571+J571</f>
        <v>1</v>
      </c>
      <c r="L571" s="19" t="n" hidden="false">
        <f>ROUND(H571*I571,2)</f>
        <v>1</v>
      </c>
      <c r="M571" s="19" t="n" hidden="false">
        <v/>
      </c>
      <c r="N571" s="19" t="n" hidden="false">
        <f>L571+M571</f>
        <v>1</v>
      </c>
    </row>
    <row r="572" customFormat="false" hidden="false" outlineLevel="0" collapsed="false">
      <c r="A572" s="18" t="inlineStr">
        <is>
          <t xml:space="preserve">1.1.1.2.1.1.2.1.9</t>
        </is>
      </c>
      <c r="B572" s="18" t="inlineStr">
        <is>
          <t xml:space="preserve"/>
        </is>
      </c>
      <c r="C572" s="22" t="inlineStr">
        <is>
          <t xml:space="preserve">Щит силовой (в соответствии со схемой)_ / МЭЛ</t>
        </is>
      </c>
      <c r="D572" s="7" t="inlineStr">
        <is>
          <t xml:space="preserve">ЩС3.3</t>
        </is>
      </c>
      <c r="E572" s="7" t="inlineStr">
        <is>
          <t xml:space="preserve"/>
        </is>
      </c>
      <c r="F572" s="7" t="inlineStr">
        <is>
          <t xml:space="preserve">ШТ</t>
        </is>
      </c>
      <c r="G572" s="7" t="inlineStr">
        <is>
          <t xml:space="preserve">1</t>
        </is>
      </c>
      <c r="H572" s="8" t="n">
        <v>1</v>
      </c>
      <c r="I572" s="23" t="n" hidden="false">
        <v>1</v>
      </c>
      <c r="J572" s="19" t="n" hidden="false">
        <v/>
      </c>
      <c r="K572" s="19" t="n" hidden="false">
        <f>I572+J572</f>
        <v>1</v>
      </c>
      <c r="L572" s="19" t="n" hidden="false">
        <f>ROUND(H572*I572,2)</f>
        <v>1</v>
      </c>
      <c r="M572" s="19" t="n" hidden="false">
        <v/>
      </c>
      <c r="N572" s="19" t="n" hidden="false">
        <f>L572+M572</f>
        <v>1</v>
      </c>
    </row>
    <row r="573" customFormat="false" hidden="false" outlineLevel="0" collapsed="false">
      <c r="A573" s="18" t="inlineStr">
        <is>
          <t xml:space="preserve">1.1.1.2.1.1.2.2</t>
        </is>
      </c>
      <c r="B573" s="18" t="inlineStr">
        <is>
          <t xml:space="preserve"/>
        </is>
      </c>
      <c r="C573" s="18" t="inlineStr">
        <is>
          <t xml:space="preserve">Монтаж АВР</t>
        </is>
      </c>
      <c r="D573" s="7" t="inlineStr">
        <is>
          <t xml:space="preserve">ЭМ 4.1</t>
        </is>
      </c>
      <c r="E573" s="7" t="inlineStr">
        <is>
          <t xml:space="preserve">Выгружается из БО по объектам BIM-КЦ</t>
        </is>
      </c>
      <c r="F573" s="7" t="inlineStr">
        <is>
          <t xml:space="preserve">ШТ</t>
        </is>
      </c>
      <c r="G573" s="7" t="inlineStr">
        <is>
          <t xml:space="preserve">1</t>
        </is>
      </c>
      <c r="H573" s="8" t="n">
        <v>2</v>
      </c>
      <c r="I573" s="19" t="n" hidden="false">
        <f>ROUND((L574)/H573,2)</f>
        <v>50000</v>
      </c>
      <c r="J573" s="20" t="n" hidden="false">
        <v>24000</v>
      </c>
      <c r="K573" s="19" t="n" hidden="false">
        <f>I573+J573</f>
        <v>74000</v>
      </c>
      <c r="L573" s="19" t="n" hidden="false">
        <f>ROUND(H573*I573,2)</f>
        <v>100000</v>
      </c>
      <c r="M573" s="19" t="n" hidden="false">
        <f>ROUND(H573*J573,2)</f>
        <v>48000</v>
      </c>
      <c r="N573" s="19" t="n" hidden="false">
        <f>L573+M573</f>
        <v>148000</v>
      </c>
    </row>
    <row r="574" customFormat="false" hidden="false" outlineLevel="0" collapsed="false">
      <c r="A574" s="18" t="inlineStr">
        <is>
          <t xml:space="preserve">1.1.1.2.1.1.2.2.1</t>
        </is>
      </c>
      <c r="B574" s="18" t="inlineStr">
        <is>
          <t xml:space="preserve"/>
        </is>
      </c>
      <c r="C574" s="22" t="inlineStr">
        <is>
          <t xml:space="preserve">Устройство автоматического ввода резерва АВР_ / 100А на 2 ввода IP 54</t>
        </is>
      </c>
      <c r="D574" s="7" t="inlineStr">
        <is>
          <t xml:space="preserve"/>
        </is>
      </c>
      <c r="E574" s="7" t="inlineStr">
        <is>
          <t xml:space="preserve"/>
        </is>
      </c>
      <c r="F574" s="7" t="inlineStr">
        <is>
          <t xml:space="preserve">ШТ</t>
        </is>
      </c>
      <c r="G574" s="7" t="inlineStr">
        <is>
          <t xml:space="preserve">1</t>
        </is>
      </c>
      <c r="H574" s="8" t="n">
        <v>2</v>
      </c>
      <c r="I574" s="20" t="n" hidden="false">
        <v>50000</v>
      </c>
      <c r="J574" s="19" t="n" hidden="false">
        <v/>
      </c>
      <c r="K574" s="19" t="n" hidden="false">
        <f>I574+J574</f>
        <v>50000</v>
      </c>
      <c r="L574" s="19" t="n" hidden="false">
        <f>ROUND(H574*I574,2)</f>
        <v>100000</v>
      </c>
      <c r="M574" s="19" t="n" hidden="false">
        <v/>
      </c>
      <c r="N574" s="19" t="n" hidden="false">
        <f>L574+M574</f>
        <v>100000</v>
      </c>
    </row>
    <row r="575" customFormat="false" hidden="false" outlineLevel="0" collapsed="false">
      <c r="A575" s="18" t="inlineStr">
        <is>
          <t xml:space="preserve">1.1.1.2.1.1.2.3</t>
        </is>
      </c>
      <c r="B575" s="18" t="inlineStr">
        <is>
          <t xml:space="preserve"/>
        </is>
      </c>
      <c r="C575" s="18" t="inlineStr">
        <is>
          <t xml:space="preserve">Монтаж АВР</t>
        </is>
      </c>
      <c r="D575" s="7" t="inlineStr">
        <is>
          <t xml:space="preserve">ЭМ 4.2</t>
        </is>
      </c>
      <c r="E575" s="7" t="inlineStr">
        <is>
          <t xml:space="preserve">Выгружается из БО по объектам BIM-КЦ</t>
        </is>
      </c>
      <c r="F575" s="7" t="inlineStr">
        <is>
          <t xml:space="preserve">ШТ</t>
        </is>
      </c>
      <c r="G575" s="7" t="inlineStr">
        <is>
          <t xml:space="preserve">1</t>
        </is>
      </c>
      <c r="H575" s="8" t="n">
        <v>2</v>
      </c>
      <c r="I575" s="19" t="n" hidden="false">
        <f>ROUND((L576)/H575,2)</f>
        <v>50000</v>
      </c>
      <c r="J575" s="20" t="n" hidden="false">
        <v>24000</v>
      </c>
      <c r="K575" s="19" t="n" hidden="false">
        <f>I575+J575</f>
        <v>74000</v>
      </c>
      <c r="L575" s="19" t="n" hidden="false">
        <f>ROUND(H575*I575,2)</f>
        <v>100000</v>
      </c>
      <c r="M575" s="19" t="n" hidden="false">
        <f>ROUND(H575*J575,2)</f>
        <v>48000</v>
      </c>
      <c r="N575" s="19" t="n" hidden="false">
        <f>L575+M575</f>
        <v>148000</v>
      </c>
    </row>
    <row r="576" customFormat="false" hidden="false" outlineLevel="0" collapsed="false">
      <c r="A576" s="18" t="inlineStr">
        <is>
          <t xml:space="preserve">1.1.1.2.1.1.2.3.1</t>
        </is>
      </c>
      <c r="B576" s="18" t="inlineStr">
        <is>
          <t xml:space="preserve"/>
        </is>
      </c>
      <c r="C576" s="22" t="inlineStr">
        <is>
          <t xml:space="preserve">Устройство автоматического ввода резерва АВР_ / 100А на 2 ввода IP 54</t>
        </is>
      </c>
      <c r="D576" s="7" t="inlineStr">
        <is>
          <t xml:space="preserve"/>
        </is>
      </c>
      <c r="E576" s="7" t="inlineStr">
        <is>
          <t xml:space="preserve"/>
        </is>
      </c>
      <c r="F576" s="7" t="inlineStr">
        <is>
          <t xml:space="preserve">ШТ</t>
        </is>
      </c>
      <c r="G576" s="7" t="inlineStr">
        <is>
          <t xml:space="preserve">1</t>
        </is>
      </c>
      <c r="H576" s="8" t="n">
        <v>2</v>
      </c>
      <c r="I576" s="20" t="n" hidden="false">
        <v>50000</v>
      </c>
      <c r="J576" s="19" t="n" hidden="false">
        <v/>
      </c>
      <c r="K576" s="19" t="n" hidden="false">
        <f>I576+J576</f>
        <v>50000</v>
      </c>
      <c r="L576" s="19" t="n" hidden="false">
        <f>ROUND(H576*I576,2)</f>
        <v>100000</v>
      </c>
      <c r="M576" s="19" t="n" hidden="false">
        <v/>
      </c>
      <c r="N576" s="19" t="n" hidden="false">
        <f>L576+M576</f>
        <v>100000</v>
      </c>
    </row>
    <row r="577" customFormat="false" hidden="false" outlineLevel="0" collapsed="false">
      <c r="A577" s="18" t="inlineStr">
        <is>
          <t xml:space="preserve">1.1.1.2.1.1.2.4</t>
        </is>
      </c>
      <c r="B577" s="18" t="inlineStr">
        <is>
          <t xml:space="preserve"/>
        </is>
      </c>
      <c r="C577" s="18" t="inlineStr">
        <is>
          <t xml:space="preserve">Монтаж щита силового (для СКБ) / 12 модулей</t>
        </is>
      </c>
      <c r="D577" s="7" t="inlineStr">
        <is>
          <t xml:space="preserve"/>
        </is>
      </c>
      <c r="E577" s="7" t="inlineStr">
        <is>
          <t xml:space="preserve"/>
        </is>
      </c>
      <c r="F577" s="7" t="inlineStr">
        <is>
          <t xml:space="preserve">ШТ</t>
        </is>
      </c>
      <c r="G577" s="7" t="inlineStr">
        <is>
          <t xml:space="preserve">1</t>
        </is>
      </c>
      <c r="H577" s="8" t="n">
        <v>4</v>
      </c>
      <c r="I577" s="19" t="n" hidden="false">
        <f>ROUND((L578+L579+L580+L581)/H577,2)</f>
        <v>1</v>
      </c>
      <c r="J577" s="20" t="n" hidden="false">
        <v>8200</v>
      </c>
      <c r="K577" s="19" t="n" hidden="false">
        <f>I577+J577</f>
        <v>8201</v>
      </c>
      <c r="L577" s="19" t="n" hidden="false">
        <f>ROUND(H577*I577,2)</f>
        <v>4</v>
      </c>
      <c r="M577" s="19" t="n" hidden="false">
        <f>ROUND(H577*J577,2)</f>
        <v>32800</v>
      </c>
      <c r="N577" s="19" t="n" hidden="false">
        <f>L577+M577</f>
        <v>32804</v>
      </c>
    </row>
    <row r="578" customFormat="false" hidden="false" outlineLevel="0" collapsed="false">
      <c r="A578" s="18" t="inlineStr">
        <is>
          <t xml:space="preserve">1.1.1.2.1.1.2.4.1</t>
        </is>
      </c>
      <c r="B578" s="18" t="inlineStr">
        <is>
          <t xml:space="preserve"/>
        </is>
      </c>
      <c r="C578" s="22" t="inlineStr">
        <is>
          <t xml:space="preserve">Щит силовой (в соответствии со схемой)_ / МЭЛ</t>
        </is>
      </c>
      <c r="D578" s="7" t="inlineStr">
        <is>
          <t xml:space="preserve">ЩС2.2</t>
        </is>
      </c>
      <c r="E578" s="7" t="inlineStr">
        <is>
          <t xml:space="preserve"/>
        </is>
      </c>
      <c r="F578" s="7" t="inlineStr">
        <is>
          <t xml:space="preserve">ШТ</t>
        </is>
      </c>
      <c r="G578" s="7" t="inlineStr">
        <is>
          <t xml:space="preserve">1</t>
        </is>
      </c>
      <c r="H578" s="8" t="n">
        <v>1</v>
      </c>
      <c r="I578" s="23" t="n" hidden="false">
        <v>1</v>
      </c>
      <c r="J578" s="19" t="n" hidden="false">
        <v/>
      </c>
      <c r="K578" s="19" t="n" hidden="false">
        <f>I578+J578</f>
        <v>1</v>
      </c>
      <c r="L578" s="19" t="n" hidden="false">
        <f>ROUND(H578*I578,2)</f>
        <v>1</v>
      </c>
      <c r="M578" s="19" t="n" hidden="false">
        <v/>
      </c>
      <c r="N578" s="19" t="n" hidden="false">
        <f>L578+M578</f>
        <v>1</v>
      </c>
    </row>
    <row r="579" customFormat="false" hidden="false" outlineLevel="0" collapsed="false">
      <c r="A579" s="18" t="inlineStr">
        <is>
          <t xml:space="preserve">1.1.1.2.1.1.2.4.2</t>
        </is>
      </c>
      <c r="B579" s="18" t="inlineStr">
        <is>
          <t xml:space="preserve"/>
        </is>
      </c>
      <c r="C579" s="22" t="inlineStr">
        <is>
          <t xml:space="preserve">Щит силовой (в соответствии со схемой)_ / МЭЛ</t>
        </is>
      </c>
      <c r="D579" s="7" t="inlineStr">
        <is>
          <t xml:space="preserve">ЩС1.2</t>
        </is>
      </c>
      <c r="E579" s="7" t="inlineStr">
        <is>
          <t xml:space="preserve"/>
        </is>
      </c>
      <c r="F579" s="7" t="inlineStr">
        <is>
          <t xml:space="preserve">ШТ</t>
        </is>
      </c>
      <c r="G579" s="7" t="inlineStr">
        <is>
          <t xml:space="preserve">1</t>
        </is>
      </c>
      <c r="H579" s="8" t="n">
        <v>1</v>
      </c>
      <c r="I579" s="23" t="n" hidden="false">
        <v>1</v>
      </c>
      <c r="J579" s="19" t="n" hidden="false">
        <v/>
      </c>
      <c r="K579" s="19" t="n" hidden="false">
        <f>I579+J579</f>
        <v>1</v>
      </c>
      <c r="L579" s="19" t="n" hidden="false">
        <f>ROUND(H579*I579,2)</f>
        <v>1</v>
      </c>
      <c r="M579" s="19" t="n" hidden="false">
        <v/>
      </c>
      <c r="N579" s="19" t="n" hidden="false">
        <f>L579+M579</f>
        <v>1</v>
      </c>
    </row>
    <row r="580" customFormat="false" hidden="false" outlineLevel="0" collapsed="false">
      <c r="A580" s="18" t="inlineStr">
        <is>
          <t xml:space="preserve">1.1.1.2.1.1.2.4.3</t>
        </is>
      </c>
      <c r="B580" s="18" t="inlineStr">
        <is>
          <t xml:space="preserve"/>
        </is>
      </c>
      <c r="C580" s="22" t="inlineStr">
        <is>
          <t xml:space="preserve">Щит силовой (в соответствии со схемой)_ / МЭЛ</t>
        </is>
      </c>
      <c r="D580" s="7" t="inlineStr">
        <is>
          <t xml:space="preserve">ЩС2.3</t>
        </is>
      </c>
      <c r="E580" s="7" t="inlineStr">
        <is>
          <t xml:space="preserve"/>
        </is>
      </c>
      <c r="F580" s="7" t="inlineStr">
        <is>
          <t xml:space="preserve">ШТ</t>
        </is>
      </c>
      <c r="G580" s="7" t="inlineStr">
        <is>
          <t xml:space="preserve">1</t>
        </is>
      </c>
      <c r="H580" s="8" t="n">
        <v>1</v>
      </c>
      <c r="I580" s="23" t="n" hidden="false">
        <v>1</v>
      </c>
      <c r="J580" s="19" t="n" hidden="false">
        <v/>
      </c>
      <c r="K580" s="19" t="n" hidden="false">
        <f>I580+J580</f>
        <v>1</v>
      </c>
      <c r="L580" s="19" t="n" hidden="false">
        <f>ROUND(H580*I580,2)</f>
        <v>1</v>
      </c>
      <c r="M580" s="19" t="n" hidden="false">
        <v/>
      </c>
      <c r="N580" s="19" t="n" hidden="false">
        <f>L580+M580</f>
        <v>1</v>
      </c>
    </row>
    <row r="581" customFormat="false" hidden="false" outlineLevel="0" collapsed="false">
      <c r="A581" s="18" t="inlineStr">
        <is>
          <t xml:space="preserve">1.1.1.2.1.1.2.4.4</t>
        </is>
      </c>
      <c r="B581" s="18" t="inlineStr">
        <is>
          <t xml:space="preserve"/>
        </is>
      </c>
      <c r="C581" s="22" t="inlineStr">
        <is>
          <t xml:space="preserve">Щит силовой (в соответствии со схемой)_ / МЭЛ</t>
        </is>
      </c>
      <c r="D581" s="7" t="inlineStr">
        <is>
          <t xml:space="preserve">ЩС3.1</t>
        </is>
      </c>
      <c r="E581" s="7" t="inlineStr">
        <is>
          <t xml:space="preserve"/>
        </is>
      </c>
      <c r="F581" s="7" t="inlineStr">
        <is>
          <t xml:space="preserve">ШТ</t>
        </is>
      </c>
      <c r="G581" s="7" t="inlineStr">
        <is>
          <t xml:space="preserve">1</t>
        </is>
      </c>
      <c r="H581" s="8" t="n">
        <v>1</v>
      </c>
      <c r="I581" s="23" t="n" hidden="false">
        <v>1</v>
      </c>
      <c r="J581" s="19" t="n" hidden="false">
        <v/>
      </c>
      <c r="K581" s="19" t="n" hidden="false">
        <f>I581+J581</f>
        <v>1</v>
      </c>
      <c r="L581" s="19" t="n" hidden="false">
        <f>ROUND(H581*I581,2)</f>
        <v>1</v>
      </c>
      <c r="M581" s="19" t="n" hidden="false">
        <v/>
      </c>
      <c r="N581" s="19" t="n" hidden="false">
        <f>L581+M581</f>
        <v>1</v>
      </c>
    </row>
    <row r="582" customFormat="false" hidden="false" outlineLevel="0" collapsed="false">
      <c r="A582" s="18" t="inlineStr">
        <is>
          <t xml:space="preserve">1.1.1.2.1.1.2.5</t>
        </is>
      </c>
      <c r="B582" s="18" t="inlineStr">
        <is>
          <t xml:space="preserve"/>
        </is>
      </c>
      <c r="C582" s="18" t="inlineStr">
        <is>
          <t xml:space="preserve">Монтаж щита силового (для СКБ) / 18 модулей</t>
        </is>
      </c>
      <c r="D582" s="7" t="inlineStr">
        <is>
          <t xml:space="preserve"/>
        </is>
      </c>
      <c r="E582" s="7" t="inlineStr">
        <is>
          <t xml:space="preserve"/>
        </is>
      </c>
      <c r="F582" s="7" t="inlineStr">
        <is>
          <t xml:space="preserve">ШТ</t>
        </is>
      </c>
      <c r="G582" s="7" t="inlineStr">
        <is>
          <t xml:space="preserve">1</t>
        </is>
      </c>
      <c r="H582" s="8" t="n">
        <v>14</v>
      </c>
      <c r="I582" s="19" t="n" hidden="false">
        <f>ROUND((L583+L584+L585+L586+L587+L588+L589+L590+L591+L592+L593+L594+L595+L596)/H582,2)</f>
        <v>1</v>
      </c>
      <c r="J582" s="20" t="n" hidden="false">
        <v>13400</v>
      </c>
      <c r="K582" s="19" t="n" hidden="false">
        <f>I582+J582</f>
        <v>13401</v>
      </c>
      <c r="L582" s="19" t="n" hidden="false">
        <f>ROUND(H582*I582,2)</f>
        <v>14</v>
      </c>
      <c r="M582" s="19" t="n" hidden="false">
        <f>ROUND(H582*J582,2)</f>
        <v>187600</v>
      </c>
      <c r="N582" s="19" t="n" hidden="false">
        <f>L582+M582</f>
        <v>187614</v>
      </c>
    </row>
    <row r="583" customFormat="false" hidden="false" outlineLevel="0" collapsed="false">
      <c r="A583" s="18" t="inlineStr">
        <is>
          <t xml:space="preserve">1.1.1.2.1.1.2.5.1</t>
        </is>
      </c>
      <c r="B583" s="18" t="inlineStr">
        <is>
          <t xml:space="preserve"/>
        </is>
      </c>
      <c r="C583" s="22" t="inlineStr">
        <is>
          <t xml:space="preserve">Щит силовой (в соответствии со схемой)_ / МЭЛ</t>
        </is>
      </c>
      <c r="D583" s="7" t="inlineStr">
        <is>
          <t xml:space="preserve">ЩАО4/2.1 ЩРн-18-350х300х120-IP31 mb11-18n EKF</t>
        </is>
      </c>
      <c r="E583" s="7" t="inlineStr">
        <is>
          <t xml:space="preserve"/>
        </is>
      </c>
      <c r="F583" s="7" t="inlineStr">
        <is>
          <t xml:space="preserve">ШТ</t>
        </is>
      </c>
      <c r="G583" s="7" t="inlineStr">
        <is>
          <t xml:space="preserve">1</t>
        </is>
      </c>
      <c r="H583" s="8" t="n">
        <v>1</v>
      </c>
      <c r="I583" s="23" t="n" hidden="false">
        <v>1</v>
      </c>
      <c r="J583" s="19" t="n" hidden="false">
        <v/>
      </c>
      <c r="K583" s="19" t="n" hidden="false">
        <f>I583+J583</f>
        <v>1</v>
      </c>
      <c r="L583" s="19" t="n" hidden="false">
        <f>ROUND(H583*I583,2)</f>
        <v>1</v>
      </c>
      <c r="M583" s="19" t="n" hidden="false">
        <v/>
      </c>
      <c r="N583" s="19" t="n" hidden="false">
        <f>L583+M583</f>
        <v>1</v>
      </c>
    </row>
    <row r="584" customFormat="false" hidden="false" outlineLevel="0" collapsed="false">
      <c r="A584" s="18" t="inlineStr">
        <is>
          <t xml:space="preserve">1.1.1.2.1.1.2.5.2</t>
        </is>
      </c>
      <c r="B584" s="18" t="inlineStr">
        <is>
          <t xml:space="preserve"/>
        </is>
      </c>
      <c r="C584" s="22" t="inlineStr">
        <is>
          <t xml:space="preserve">Щит силовой (в соответствии со схемой)_ / МЭЛ</t>
        </is>
      </c>
      <c r="D584" s="7" t="inlineStr">
        <is>
          <t xml:space="preserve">ЩАО4/2.0 ЩРн-18-350х300х120-IP31 mb11-18n EKF</t>
        </is>
      </c>
      <c r="E584" s="7" t="inlineStr">
        <is>
          <t xml:space="preserve"/>
        </is>
      </c>
      <c r="F584" s="7" t="inlineStr">
        <is>
          <t xml:space="preserve">ШТ</t>
        </is>
      </c>
      <c r="G584" s="7" t="inlineStr">
        <is>
          <t xml:space="preserve">1</t>
        </is>
      </c>
      <c r="H584" s="8" t="n">
        <v>1</v>
      </c>
      <c r="I584" s="23" t="n" hidden="false">
        <v>1</v>
      </c>
      <c r="J584" s="19" t="n" hidden="false">
        <v/>
      </c>
      <c r="K584" s="19" t="n" hidden="false">
        <f>I584+J584</f>
        <v>1</v>
      </c>
      <c r="L584" s="19" t="n" hidden="false">
        <f>ROUND(H584*I584,2)</f>
        <v>1</v>
      </c>
      <c r="M584" s="19" t="n" hidden="false">
        <v/>
      </c>
      <c r="N584" s="19" t="n" hidden="false">
        <f>L584+M584</f>
        <v>1</v>
      </c>
    </row>
    <row r="585" customFormat="false" hidden="false" outlineLevel="0" collapsed="false">
      <c r="A585" s="18" t="inlineStr">
        <is>
          <t xml:space="preserve">1.1.1.2.1.1.2.5.3</t>
        </is>
      </c>
      <c r="B585" s="18" t="inlineStr">
        <is>
          <t xml:space="preserve"/>
        </is>
      </c>
      <c r="C585" s="22" t="inlineStr">
        <is>
          <t xml:space="preserve">Щит силовой (в соответствии со схемой)_ / МЭЛ</t>
        </is>
      </c>
      <c r="D585" s="7" t="inlineStr">
        <is>
          <t xml:space="preserve">ЩАО4/2.3 ЩРн-18-350х300х120-IP31 mb11-18n EKF</t>
        </is>
      </c>
      <c r="E585" s="7" t="inlineStr">
        <is>
          <t xml:space="preserve"/>
        </is>
      </c>
      <c r="F585" s="7" t="inlineStr">
        <is>
          <t xml:space="preserve">ШТ</t>
        </is>
      </c>
      <c r="G585" s="7" t="inlineStr">
        <is>
          <t xml:space="preserve">1</t>
        </is>
      </c>
      <c r="H585" s="8" t="n">
        <v>1</v>
      </c>
      <c r="I585" s="23" t="n" hidden="false">
        <v>1</v>
      </c>
      <c r="J585" s="19" t="n" hidden="false">
        <v/>
      </c>
      <c r="K585" s="19" t="n" hidden="false">
        <f>I585+J585</f>
        <v>1</v>
      </c>
      <c r="L585" s="19" t="n" hidden="false">
        <f>ROUND(H585*I585,2)</f>
        <v>1</v>
      </c>
      <c r="M585" s="19" t="n" hidden="false">
        <v/>
      </c>
      <c r="N585" s="19" t="n" hidden="false">
        <f>L585+M585</f>
        <v>1</v>
      </c>
    </row>
    <row r="586" customFormat="false" hidden="false" outlineLevel="0" collapsed="false">
      <c r="A586" s="18" t="inlineStr">
        <is>
          <t xml:space="preserve">1.1.1.2.1.1.2.5.4</t>
        </is>
      </c>
      <c r="B586" s="18" t="inlineStr">
        <is>
          <t xml:space="preserve"/>
        </is>
      </c>
      <c r="C586" s="22" t="inlineStr">
        <is>
          <t xml:space="preserve">Щит силовой (в соответствии со схемой)_ / МЭЛ</t>
        </is>
      </c>
      <c r="D586" s="7" t="inlineStr">
        <is>
          <t xml:space="preserve">ЩАО4/3.2 ЩРн-18-350х300х120-IP31 mb11-18n EKF</t>
        </is>
      </c>
      <c r="E586" s="7" t="inlineStr">
        <is>
          <t xml:space="preserve"/>
        </is>
      </c>
      <c r="F586" s="7" t="inlineStr">
        <is>
          <t xml:space="preserve">ШТ</t>
        </is>
      </c>
      <c r="G586" s="7" t="inlineStr">
        <is>
          <t xml:space="preserve">1</t>
        </is>
      </c>
      <c r="H586" s="8" t="n">
        <v>1</v>
      </c>
      <c r="I586" s="23" t="n" hidden="false">
        <v>1</v>
      </c>
      <c r="J586" s="19" t="n" hidden="false">
        <v/>
      </c>
      <c r="K586" s="19" t="n" hidden="false">
        <f>I586+J586</f>
        <v>1</v>
      </c>
      <c r="L586" s="19" t="n" hidden="false">
        <f>ROUND(H586*I586,2)</f>
        <v>1</v>
      </c>
      <c r="M586" s="19" t="n" hidden="false">
        <v/>
      </c>
      <c r="N586" s="19" t="n" hidden="false">
        <f>L586+M586</f>
        <v>1</v>
      </c>
    </row>
    <row r="587" customFormat="false" hidden="false" outlineLevel="0" collapsed="false">
      <c r="A587" s="18" t="inlineStr">
        <is>
          <t xml:space="preserve">1.1.1.2.1.1.2.5.5</t>
        </is>
      </c>
      <c r="B587" s="18" t="inlineStr">
        <is>
          <t xml:space="preserve"/>
        </is>
      </c>
      <c r="C587" s="22" t="inlineStr">
        <is>
          <t xml:space="preserve">Щит силовой (в соответствии со схемой)_ / МЭЛ</t>
        </is>
      </c>
      <c r="D587" s="7" t="inlineStr">
        <is>
          <t xml:space="preserve">ЩАО4/2.0 ЩРн-18-350х300х120-IP31 mb11-18n EKF</t>
        </is>
      </c>
      <c r="E587" s="7" t="inlineStr">
        <is>
          <t xml:space="preserve"/>
        </is>
      </c>
      <c r="F587" s="7" t="inlineStr">
        <is>
          <t xml:space="preserve">ШТ</t>
        </is>
      </c>
      <c r="G587" s="7" t="inlineStr">
        <is>
          <t xml:space="preserve">1</t>
        </is>
      </c>
      <c r="H587" s="8" t="n">
        <v>1</v>
      </c>
      <c r="I587" s="23" t="n" hidden="false">
        <v>1</v>
      </c>
      <c r="J587" s="19" t="n" hidden="false">
        <v/>
      </c>
      <c r="K587" s="19" t="n" hidden="false">
        <f>I587+J587</f>
        <v>1</v>
      </c>
      <c r="L587" s="19" t="n" hidden="false">
        <f>ROUND(H587*I587,2)</f>
        <v>1</v>
      </c>
      <c r="M587" s="19" t="n" hidden="false">
        <v/>
      </c>
      <c r="N587" s="19" t="n" hidden="false">
        <f>L587+M587</f>
        <v>1</v>
      </c>
    </row>
    <row r="588" customFormat="false" hidden="false" outlineLevel="0" collapsed="false">
      <c r="A588" s="18" t="inlineStr">
        <is>
          <t xml:space="preserve">1.1.1.2.1.1.2.5.6</t>
        </is>
      </c>
      <c r="B588" s="18" t="inlineStr">
        <is>
          <t xml:space="preserve"/>
        </is>
      </c>
      <c r="C588" s="22" t="inlineStr">
        <is>
          <t xml:space="preserve">Щит силовой (в соответствии со схемой)_ / МЭЛ</t>
        </is>
      </c>
      <c r="D588" s="7" t="inlineStr">
        <is>
          <t xml:space="preserve">ЩАО4/3.3 ЩРн-18-350х300х120-IP31 mb11-18n EKF</t>
        </is>
      </c>
      <c r="E588" s="7" t="inlineStr">
        <is>
          <t xml:space="preserve"/>
        </is>
      </c>
      <c r="F588" s="7" t="inlineStr">
        <is>
          <t xml:space="preserve">ШТ</t>
        </is>
      </c>
      <c r="G588" s="7" t="inlineStr">
        <is>
          <t xml:space="preserve">1</t>
        </is>
      </c>
      <c r="H588" s="8" t="n">
        <v>1</v>
      </c>
      <c r="I588" s="23" t="n" hidden="false">
        <v>1</v>
      </c>
      <c r="J588" s="19" t="n" hidden="false">
        <v/>
      </c>
      <c r="K588" s="19" t="n" hidden="false">
        <f>I588+J588</f>
        <v>1</v>
      </c>
      <c r="L588" s="19" t="n" hidden="false">
        <f>ROUND(H588*I588,2)</f>
        <v>1</v>
      </c>
      <c r="M588" s="19" t="n" hidden="false">
        <v/>
      </c>
      <c r="N588" s="19" t="n" hidden="false">
        <f>L588+M588</f>
        <v>1</v>
      </c>
    </row>
    <row r="589" customFormat="false" hidden="false" outlineLevel="0" collapsed="false">
      <c r="A589" s="18" t="inlineStr">
        <is>
          <t xml:space="preserve">1.1.1.2.1.1.2.5.7</t>
        </is>
      </c>
      <c r="B589" s="18" t="inlineStr">
        <is>
          <t xml:space="preserve"/>
        </is>
      </c>
      <c r="C589" s="22" t="inlineStr">
        <is>
          <t xml:space="preserve">Щит силовой (в соответствии со схемой)_ / МЭЛ</t>
        </is>
      </c>
      <c r="D589" s="7" t="inlineStr">
        <is>
          <t xml:space="preserve">ЩАО4/4.3 ЩРн-18-350х300х120-IP31 mb11-18n EKF</t>
        </is>
      </c>
      <c r="E589" s="7" t="inlineStr">
        <is>
          <t xml:space="preserve"/>
        </is>
      </c>
      <c r="F589" s="7" t="inlineStr">
        <is>
          <t xml:space="preserve">ШТ</t>
        </is>
      </c>
      <c r="G589" s="7" t="inlineStr">
        <is>
          <t xml:space="preserve">1</t>
        </is>
      </c>
      <c r="H589" s="8" t="n">
        <v>1</v>
      </c>
      <c r="I589" s="23" t="n" hidden="false">
        <v>1</v>
      </c>
      <c r="J589" s="19" t="n" hidden="false">
        <v/>
      </c>
      <c r="K589" s="19" t="n" hidden="false">
        <f>I589+J589</f>
        <v>1</v>
      </c>
      <c r="L589" s="19" t="n" hidden="false">
        <f>ROUND(H589*I589,2)</f>
        <v>1</v>
      </c>
      <c r="M589" s="19" t="n" hidden="false">
        <v/>
      </c>
      <c r="N589" s="19" t="n" hidden="false">
        <f>L589+M589</f>
        <v>1</v>
      </c>
    </row>
    <row r="590" customFormat="false" hidden="false" outlineLevel="0" collapsed="false">
      <c r="A590" s="18" t="inlineStr">
        <is>
          <t xml:space="preserve">1.1.1.2.1.1.2.5.8</t>
        </is>
      </c>
      <c r="B590" s="18" t="inlineStr">
        <is>
          <t xml:space="preserve"/>
        </is>
      </c>
      <c r="C590" s="22" t="inlineStr">
        <is>
          <t xml:space="preserve">Щит силовой (в соответствии со схемой)_ / МЭЛ</t>
        </is>
      </c>
      <c r="D590" s="7" t="inlineStr">
        <is>
          <t xml:space="preserve">ЩАО4/1.0 ЩРн-18-350х300х120-IP31 mb11-18n EKF</t>
        </is>
      </c>
      <c r="E590" s="7" t="inlineStr">
        <is>
          <t xml:space="preserve"/>
        </is>
      </c>
      <c r="F590" s="7" t="inlineStr">
        <is>
          <t xml:space="preserve">ШТ</t>
        </is>
      </c>
      <c r="G590" s="7" t="inlineStr">
        <is>
          <t xml:space="preserve">1</t>
        </is>
      </c>
      <c r="H590" s="8" t="n">
        <v>1</v>
      </c>
      <c r="I590" s="23" t="n" hidden="false">
        <v>1</v>
      </c>
      <c r="J590" s="19" t="n" hidden="false">
        <v/>
      </c>
      <c r="K590" s="19" t="n" hidden="false">
        <f>I590+J590</f>
        <v>1</v>
      </c>
      <c r="L590" s="19" t="n" hidden="false">
        <f>ROUND(H590*I590,2)</f>
        <v>1</v>
      </c>
      <c r="M590" s="19" t="n" hidden="false">
        <v/>
      </c>
      <c r="N590" s="19" t="n" hidden="false">
        <f>L590+M590</f>
        <v>1</v>
      </c>
    </row>
    <row r="591" customFormat="false" hidden="false" outlineLevel="0" collapsed="false">
      <c r="A591" s="18" t="inlineStr">
        <is>
          <t xml:space="preserve">1.1.1.2.1.1.2.5.9</t>
        </is>
      </c>
      <c r="B591" s="18" t="inlineStr">
        <is>
          <t xml:space="preserve"/>
        </is>
      </c>
      <c r="C591" s="22" t="inlineStr">
        <is>
          <t xml:space="preserve">Щит силовой (в соответствии со схемой)_ / МЭЛ</t>
        </is>
      </c>
      <c r="D591" s="7" t="inlineStr">
        <is>
          <t xml:space="preserve">ЩАО4/1.3 ЩРн-18-350х300х120-IP31 mb11-18n EKF</t>
        </is>
      </c>
      <c r="E591" s="7" t="inlineStr">
        <is>
          <t xml:space="preserve"/>
        </is>
      </c>
      <c r="F591" s="7" t="inlineStr">
        <is>
          <t xml:space="preserve">ШТ</t>
        </is>
      </c>
      <c r="G591" s="7" t="inlineStr">
        <is>
          <t xml:space="preserve">1</t>
        </is>
      </c>
      <c r="H591" s="8" t="n">
        <v>1</v>
      </c>
      <c r="I591" s="23" t="n" hidden="false">
        <v>1</v>
      </c>
      <c r="J591" s="19" t="n" hidden="false">
        <v/>
      </c>
      <c r="K591" s="19" t="n" hidden="false">
        <f>I591+J591</f>
        <v>1</v>
      </c>
      <c r="L591" s="19" t="n" hidden="false">
        <f>ROUND(H591*I591,2)</f>
        <v>1</v>
      </c>
      <c r="M591" s="19" t="n" hidden="false">
        <v/>
      </c>
      <c r="N591" s="19" t="n" hidden="false">
        <f>L591+M591</f>
        <v>1</v>
      </c>
    </row>
    <row r="592" customFormat="false" hidden="false" outlineLevel="0" collapsed="false">
      <c r="A592" s="18" t="inlineStr">
        <is>
          <t xml:space="preserve">1.1.1.2.1.1.2.5.10</t>
        </is>
      </c>
      <c r="B592" s="18" t="inlineStr">
        <is>
          <t xml:space="preserve"/>
        </is>
      </c>
      <c r="C592" s="22" t="inlineStr">
        <is>
          <t xml:space="preserve">Щит силовой (в соответствии со схемой)_ / МЭЛ</t>
        </is>
      </c>
      <c r="D592" s="7" t="inlineStr">
        <is>
          <t xml:space="preserve">ЩАО4/4.2 ЩРн-18-350х300х120-IP31 mb11-18n EKF</t>
        </is>
      </c>
      <c r="E592" s="7" t="inlineStr">
        <is>
          <t xml:space="preserve"/>
        </is>
      </c>
      <c r="F592" s="7" t="inlineStr">
        <is>
          <t xml:space="preserve">ШТ</t>
        </is>
      </c>
      <c r="G592" s="7" t="inlineStr">
        <is>
          <t xml:space="preserve">1</t>
        </is>
      </c>
      <c r="H592" s="8" t="n">
        <v>1</v>
      </c>
      <c r="I592" s="23" t="n" hidden="false">
        <v>1</v>
      </c>
      <c r="J592" s="19" t="n" hidden="false">
        <v/>
      </c>
      <c r="K592" s="19" t="n" hidden="false">
        <f>I592+J592</f>
        <v>1</v>
      </c>
      <c r="L592" s="19" t="n" hidden="false">
        <f>ROUND(H592*I592,2)</f>
        <v>1</v>
      </c>
      <c r="M592" s="19" t="n" hidden="false">
        <v/>
      </c>
      <c r="N592" s="19" t="n" hidden="false">
        <f>L592+M592</f>
        <v>1</v>
      </c>
    </row>
    <row r="593" customFormat="false" hidden="false" outlineLevel="0" collapsed="false">
      <c r="A593" s="18" t="inlineStr">
        <is>
          <t xml:space="preserve">1.1.1.2.1.1.2.5.11</t>
        </is>
      </c>
      <c r="B593" s="18" t="inlineStr">
        <is>
          <t xml:space="preserve"/>
        </is>
      </c>
      <c r="C593" s="22" t="inlineStr">
        <is>
          <t xml:space="preserve">Щит силовой (в соответствии со схемой)_ / МЭЛ</t>
        </is>
      </c>
      <c r="D593" s="7" t="inlineStr">
        <is>
          <t xml:space="preserve">ЩАО4/1.2 ЩРн-18-350х300х120-IP31 mb11-18n EKF</t>
        </is>
      </c>
      <c r="E593" s="7" t="inlineStr">
        <is>
          <t xml:space="preserve"/>
        </is>
      </c>
      <c r="F593" s="7" t="inlineStr">
        <is>
          <t xml:space="preserve">ШТ</t>
        </is>
      </c>
      <c r="G593" s="7" t="inlineStr">
        <is>
          <t xml:space="preserve">1</t>
        </is>
      </c>
      <c r="H593" s="8" t="n">
        <v>1</v>
      </c>
      <c r="I593" s="23" t="n" hidden="false">
        <v>1</v>
      </c>
      <c r="J593" s="19" t="n" hidden="false">
        <v/>
      </c>
      <c r="K593" s="19" t="n" hidden="false">
        <f>I593+J593</f>
        <v>1</v>
      </c>
      <c r="L593" s="19" t="n" hidden="false">
        <f>ROUND(H593*I593,2)</f>
        <v>1</v>
      </c>
      <c r="M593" s="19" t="n" hidden="false">
        <v/>
      </c>
      <c r="N593" s="19" t="n" hidden="false">
        <f>L593+M593</f>
        <v>1</v>
      </c>
    </row>
    <row r="594" customFormat="false" hidden="false" outlineLevel="0" collapsed="false">
      <c r="A594" s="18" t="inlineStr">
        <is>
          <t xml:space="preserve">1.1.1.2.1.1.2.5.12</t>
        </is>
      </c>
      <c r="B594" s="18" t="inlineStr">
        <is>
          <t xml:space="preserve"/>
        </is>
      </c>
      <c r="C594" s="22" t="inlineStr">
        <is>
          <t xml:space="preserve">Щит силовой (в соответствии со схемой)_ / МЭЛ</t>
        </is>
      </c>
      <c r="D594" s="7" t="inlineStr">
        <is>
          <t xml:space="preserve">ЩАО4/2.2 ЩРн-18-350х300х120-IP31 mb11-18n EKF</t>
        </is>
      </c>
      <c r="E594" s="7" t="inlineStr">
        <is>
          <t xml:space="preserve"/>
        </is>
      </c>
      <c r="F594" s="7" t="inlineStr">
        <is>
          <t xml:space="preserve">ШТ</t>
        </is>
      </c>
      <c r="G594" s="7" t="inlineStr">
        <is>
          <t xml:space="preserve">1</t>
        </is>
      </c>
      <c r="H594" s="8" t="n">
        <v>1</v>
      </c>
      <c r="I594" s="23" t="n" hidden="false">
        <v>1</v>
      </c>
      <c r="J594" s="19" t="n" hidden="false">
        <v/>
      </c>
      <c r="K594" s="19" t="n" hidden="false">
        <f>I594+J594</f>
        <v>1</v>
      </c>
      <c r="L594" s="19" t="n" hidden="false">
        <f>ROUND(H594*I594,2)</f>
        <v>1</v>
      </c>
      <c r="M594" s="19" t="n" hidden="false">
        <v/>
      </c>
      <c r="N594" s="19" t="n" hidden="false">
        <f>L594+M594</f>
        <v>1</v>
      </c>
    </row>
    <row r="595" customFormat="false" hidden="false" outlineLevel="0" collapsed="false">
      <c r="A595" s="18" t="inlineStr">
        <is>
          <t xml:space="preserve">1.1.1.2.1.1.2.5.13</t>
        </is>
      </c>
      <c r="B595" s="18" t="inlineStr">
        <is>
          <t xml:space="preserve"/>
        </is>
      </c>
      <c r="C595" s="22" t="inlineStr">
        <is>
          <t xml:space="preserve">Щит силовой (в соответствии со схемой)_ / МЭЛ</t>
        </is>
      </c>
      <c r="D595" s="7" t="inlineStr">
        <is>
          <t xml:space="preserve">ЩАО4/1.1 ЩРн-18-350х300х120-IP31 mb11-18n EKF</t>
        </is>
      </c>
      <c r="E595" s="7" t="inlineStr">
        <is>
          <t xml:space="preserve"/>
        </is>
      </c>
      <c r="F595" s="7" t="inlineStr">
        <is>
          <t xml:space="preserve">ШТ</t>
        </is>
      </c>
      <c r="G595" s="7" t="inlineStr">
        <is>
          <t xml:space="preserve">1</t>
        </is>
      </c>
      <c r="H595" s="8" t="n">
        <v>1</v>
      </c>
      <c r="I595" s="23" t="n" hidden="false">
        <v>1</v>
      </c>
      <c r="J595" s="19" t="n" hidden="false">
        <v/>
      </c>
      <c r="K595" s="19" t="n" hidden="false">
        <f>I595+J595</f>
        <v>1</v>
      </c>
      <c r="L595" s="19" t="n" hidden="false">
        <f>ROUND(H595*I595,2)</f>
        <v>1</v>
      </c>
      <c r="M595" s="19" t="n" hidden="false">
        <v/>
      </c>
      <c r="N595" s="19" t="n" hidden="false">
        <f>L595+M595</f>
        <v>1</v>
      </c>
    </row>
    <row r="596" customFormat="false" hidden="false" outlineLevel="0" collapsed="false">
      <c r="A596" s="18" t="inlineStr">
        <is>
          <t xml:space="preserve">1.1.1.2.1.1.2.5.14</t>
        </is>
      </c>
      <c r="B596" s="18" t="inlineStr">
        <is>
          <t xml:space="preserve"/>
        </is>
      </c>
      <c r="C596" s="22" t="inlineStr">
        <is>
          <t xml:space="preserve">Щит силовой (в соответствии со схемой)_ / МЭЛ</t>
        </is>
      </c>
      <c r="D596" s="7" t="inlineStr">
        <is>
          <t xml:space="preserve">ЩАО4/3.1 ЩРн-18-350х300х120-IP31 mb11-18n EKF</t>
        </is>
      </c>
      <c r="E596" s="7" t="inlineStr">
        <is>
          <t xml:space="preserve"/>
        </is>
      </c>
      <c r="F596" s="7" t="inlineStr">
        <is>
          <t xml:space="preserve">ШТ</t>
        </is>
      </c>
      <c r="G596" s="7" t="inlineStr">
        <is>
          <t xml:space="preserve">1</t>
        </is>
      </c>
      <c r="H596" s="8" t="n">
        <v>1</v>
      </c>
      <c r="I596" s="23" t="n" hidden="false">
        <v>1</v>
      </c>
      <c r="J596" s="19" t="n" hidden="false">
        <v/>
      </c>
      <c r="K596" s="19" t="n" hidden="false">
        <f>I596+J596</f>
        <v>1</v>
      </c>
      <c r="L596" s="19" t="n" hidden="false">
        <f>ROUND(H596*I596,2)</f>
        <v>1</v>
      </c>
      <c r="M596" s="19" t="n" hidden="false">
        <v/>
      </c>
      <c r="N596" s="19" t="n" hidden="false">
        <f>L596+M596</f>
        <v>1</v>
      </c>
    </row>
    <row r="597" customFormat="false" hidden="false" outlineLevel="0" collapsed="false">
      <c r="A597" s="18" t="inlineStr">
        <is>
          <t xml:space="preserve">1.1.1.2.1.1.2.6</t>
        </is>
      </c>
      <c r="B597" s="18" t="inlineStr">
        <is>
          <t xml:space="preserve"/>
        </is>
      </c>
      <c r="C597" s="18" t="inlineStr">
        <is>
          <t xml:space="preserve">Монтаж щита силового (для СКБ) / 24 модуля</t>
        </is>
      </c>
      <c r="D597" s="7" t="inlineStr">
        <is>
          <t xml:space="preserve"/>
        </is>
      </c>
      <c r="E597" s="7" t="inlineStr">
        <is>
          <t xml:space="preserve"/>
        </is>
      </c>
      <c r="F597" s="7" t="inlineStr">
        <is>
          <t xml:space="preserve">ШТ</t>
        </is>
      </c>
      <c r="G597" s="7" t="inlineStr">
        <is>
          <t xml:space="preserve">1</t>
        </is>
      </c>
      <c r="H597" s="8" t="n">
        <v>18</v>
      </c>
      <c r="I597" s="19" t="n" hidden="false">
        <f>ROUND((L598+L599+L600+L601+L602+L603+L604+L605+L606+L607+L608+L609+L610+L611+L612+L613+L614+L615)/H597,2)</f>
        <v>1</v>
      </c>
      <c r="J597" s="20" t="n" hidden="false">
        <v>24000</v>
      </c>
      <c r="K597" s="19" t="n" hidden="false">
        <f>I597+J597</f>
        <v>24001</v>
      </c>
      <c r="L597" s="19" t="n" hidden="false">
        <f>ROUND(H597*I597,2)</f>
        <v>18</v>
      </c>
      <c r="M597" s="19" t="n" hidden="false">
        <f>ROUND(H597*J597,2)</f>
        <v>432000</v>
      </c>
      <c r="N597" s="19" t="n" hidden="false">
        <f>L597+M597</f>
        <v>432018</v>
      </c>
    </row>
    <row r="598" customFormat="false" hidden="false" outlineLevel="0" collapsed="false">
      <c r="A598" s="18" t="inlineStr">
        <is>
          <t xml:space="preserve">1.1.1.2.1.1.2.6.1</t>
        </is>
      </c>
      <c r="B598" s="18" t="inlineStr">
        <is>
          <t xml:space="preserve"/>
        </is>
      </c>
      <c r="C598" s="22" t="inlineStr">
        <is>
          <t xml:space="preserve">Щит силовой (в соответствии со схемой)_ / МЭЛ</t>
        </is>
      </c>
      <c r="D598" s="7" t="inlineStr">
        <is>
          <t xml:space="preserve">ЩО4/3.0 ЩРн-24-395х310х120-IP54 mb11-24n EKF</t>
        </is>
      </c>
      <c r="E598" s="7" t="inlineStr">
        <is>
          <t xml:space="preserve"/>
        </is>
      </c>
      <c r="F598" s="7" t="inlineStr">
        <is>
          <t xml:space="preserve">ШТ</t>
        </is>
      </c>
      <c r="G598" s="7" t="inlineStr">
        <is>
          <t xml:space="preserve">1</t>
        </is>
      </c>
      <c r="H598" s="8" t="n">
        <v>1</v>
      </c>
      <c r="I598" s="23" t="n" hidden="false">
        <v>1</v>
      </c>
      <c r="J598" s="19" t="n" hidden="false">
        <v/>
      </c>
      <c r="K598" s="19" t="n" hidden="false">
        <f>I598+J598</f>
        <v>1</v>
      </c>
      <c r="L598" s="19" t="n" hidden="false">
        <f>ROUND(H598*I598,2)</f>
        <v>1</v>
      </c>
      <c r="M598" s="19" t="n" hidden="false">
        <v/>
      </c>
      <c r="N598" s="19" t="n" hidden="false">
        <f>L598+M598</f>
        <v>1</v>
      </c>
    </row>
    <row r="599" customFormat="false" hidden="false" outlineLevel="0" collapsed="false">
      <c r="A599" s="18" t="inlineStr">
        <is>
          <t xml:space="preserve">1.1.1.2.1.1.2.6.2</t>
        </is>
      </c>
      <c r="B599" s="18" t="inlineStr">
        <is>
          <t xml:space="preserve"/>
        </is>
      </c>
      <c r="C599" s="22" t="inlineStr">
        <is>
          <t xml:space="preserve">Щит силовой (в соответствии со схемой)_ / МЭЛ</t>
        </is>
      </c>
      <c r="D599" s="7" t="inlineStr">
        <is>
          <t xml:space="preserve">ЩС4</t>
        </is>
      </c>
      <c r="E599" s="7" t="inlineStr">
        <is>
          <t xml:space="preserve"/>
        </is>
      </c>
      <c r="F599" s="7" t="inlineStr">
        <is>
          <t xml:space="preserve">ШТ</t>
        </is>
      </c>
      <c r="G599" s="7" t="inlineStr">
        <is>
          <t xml:space="preserve">1</t>
        </is>
      </c>
      <c r="H599" s="8" t="n">
        <v>1</v>
      </c>
      <c r="I599" s="23" t="n" hidden="false">
        <v>1</v>
      </c>
      <c r="J599" s="19" t="n" hidden="false">
        <v/>
      </c>
      <c r="K599" s="19" t="n" hidden="false">
        <f>I599+J599</f>
        <v>1</v>
      </c>
      <c r="L599" s="19" t="n" hidden="false">
        <f>ROUND(H599*I599,2)</f>
        <v>1</v>
      </c>
      <c r="M599" s="19" t="n" hidden="false">
        <v/>
      </c>
      <c r="N599" s="19" t="n" hidden="false">
        <f>L599+M599</f>
        <v>1</v>
      </c>
    </row>
    <row r="600" customFormat="false" hidden="false" outlineLevel="0" collapsed="false">
      <c r="A600" s="18" t="inlineStr">
        <is>
          <t xml:space="preserve">1.1.1.2.1.1.2.6.3</t>
        </is>
      </c>
      <c r="B600" s="18" t="inlineStr">
        <is>
          <t xml:space="preserve"/>
        </is>
      </c>
      <c r="C600" s="22" t="inlineStr">
        <is>
          <t xml:space="preserve">Щит силовой (в соответствии со схемой)_ / МЭЛ</t>
        </is>
      </c>
      <c r="D600" s="7" t="inlineStr">
        <is>
          <t xml:space="preserve">ЩО4/3.3 ЩРн-24-395х310х120-IP31 mb11-24n EKF</t>
        </is>
      </c>
      <c r="E600" s="7" t="inlineStr">
        <is>
          <t xml:space="preserve"/>
        </is>
      </c>
      <c r="F600" s="7" t="inlineStr">
        <is>
          <t xml:space="preserve">ШТ</t>
        </is>
      </c>
      <c r="G600" s="7" t="inlineStr">
        <is>
          <t xml:space="preserve">1</t>
        </is>
      </c>
      <c r="H600" s="8" t="n">
        <v>1</v>
      </c>
      <c r="I600" s="23" t="n" hidden="false">
        <v>1</v>
      </c>
      <c r="J600" s="19" t="n" hidden="false">
        <v/>
      </c>
      <c r="K600" s="19" t="n" hidden="false">
        <f>I600+J600</f>
        <v>1</v>
      </c>
      <c r="L600" s="19" t="n" hidden="false">
        <f>ROUND(H600*I600,2)</f>
        <v>1</v>
      </c>
      <c r="M600" s="19" t="n" hidden="false">
        <v/>
      </c>
      <c r="N600" s="19" t="n" hidden="false">
        <f>L600+M600</f>
        <v>1</v>
      </c>
    </row>
    <row r="601" customFormat="false" hidden="false" outlineLevel="0" collapsed="false">
      <c r="A601" s="18" t="inlineStr">
        <is>
          <t xml:space="preserve">1.1.1.2.1.1.2.6.4</t>
        </is>
      </c>
      <c r="B601" s="18" t="inlineStr">
        <is>
          <t xml:space="preserve"/>
        </is>
      </c>
      <c r="C601" s="22" t="inlineStr">
        <is>
          <t xml:space="preserve">Щит силовой (в соответствии со схемой)_ / МЭЛ</t>
        </is>
      </c>
      <c r="D601" s="7" t="inlineStr">
        <is>
          <t xml:space="preserve">ЩС1.3</t>
        </is>
      </c>
      <c r="E601" s="7" t="inlineStr">
        <is>
          <t xml:space="preserve"/>
        </is>
      </c>
      <c r="F601" s="7" t="inlineStr">
        <is>
          <t xml:space="preserve">ШТ</t>
        </is>
      </c>
      <c r="G601" s="7" t="inlineStr">
        <is>
          <t xml:space="preserve">1</t>
        </is>
      </c>
      <c r="H601" s="8" t="n">
        <v>1</v>
      </c>
      <c r="I601" s="23" t="n" hidden="false">
        <v>1</v>
      </c>
      <c r="J601" s="19" t="n" hidden="false">
        <v/>
      </c>
      <c r="K601" s="19" t="n" hidden="false">
        <f>I601+J601</f>
        <v>1</v>
      </c>
      <c r="L601" s="19" t="n" hidden="false">
        <f>ROUND(H601*I601,2)</f>
        <v>1</v>
      </c>
      <c r="M601" s="19" t="n" hidden="false">
        <v/>
      </c>
      <c r="N601" s="19" t="n" hidden="false">
        <f>L601+M601</f>
        <v>1</v>
      </c>
    </row>
    <row r="602" customFormat="false" hidden="false" outlineLevel="0" collapsed="false">
      <c r="A602" s="18" t="inlineStr">
        <is>
          <t xml:space="preserve">1.1.1.2.1.1.2.6.5</t>
        </is>
      </c>
      <c r="B602" s="18" t="inlineStr">
        <is>
          <t xml:space="preserve"/>
        </is>
      </c>
      <c r="C602" s="22" t="inlineStr">
        <is>
          <t xml:space="preserve">Щит силовой (в соответствии со схемой)_ / МЭЛ</t>
        </is>
      </c>
      <c r="D602" s="7" t="inlineStr">
        <is>
          <t xml:space="preserve">ЩО4/4.3 ЩРн-24-395х310х120-IP31 mb11-24n EKF</t>
        </is>
      </c>
      <c r="E602" s="7" t="inlineStr">
        <is>
          <t xml:space="preserve"/>
        </is>
      </c>
      <c r="F602" s="7" t="inlineStr">
        <is>
          <t xml:space="preserve">ШТ</t>
        </is>
      </c>
      <c r="G602" s="7" t="inlineStr">
        <is>
          <t xml:space="preserve">1</t>
        </is>
      </c>
      <c r="H602" s="8" t="n">
        <v>1</v>
      </c>
      <c r="I602" s="23" t="n" hidden="false">
        <v>1</v>
      </c>
      <c r="J602" s="19" t="n" hidden="false">
        <v/>
      </c>
      <c r="K602" s="19" t="n" hidden="false">
        <f>I602+J602</f>
        <v>1</v>
      </c>
      <c r="L602" s="19" t="n" hidden="false">
        <f>ROUND(H602*I602,2)</f>
        <v>1</v>
      </c>
      <c r="M602" s="19" t="n" hidden="false">
        <v/>
      </c>
      <c r="N602" s="19" t="n" hidden="false">
        <f>L602+M602</f>
        <v>1</v>
      </c>
    </row>
    <row r="603" customFormat="false" hidden="false" outlineLevel="0" collapsed="false">
      <c r="A603" s="18" t="inlineStr">
        <is>
          <t xml:space="preserve">1.1.1.2.1.1.2.6.6</t>
        </is>
      </c>
      <c r="B603" s="18" t="inlineStr">
        <is>
          <t xml:space="preserve"/>
        </is>
      </c>
      <c r="C603" s="22" t="inlineStr">
        <is>
          <t xml:space="preserve">Щит силовой (в соответствии со схемой)_ / МЭЛ</t>
        </is>
      </c>
      <c r="D603" s="7" t="inlineStr">
        <is>
          <t xml:space="preserve">ЩО4/1.2 ЩРн-24-395х310х120-IP31 mb11-24n EKF</t>
        </is>
      </c>
      <c r="E603" s="7" t="inlineStr">
        <is>
          <t xml:space="preserve"/>
        </is>
      </c>
      <c r="F603" s="7" t="inlineStr">
        <is>
          <t xml:space="preserve">ШТ</t>
        </is>
      </c>
      <c r="G603" s="7" t="inlineStr">
        <is>
          <t xml:space="preserve">1</t>
        </is>
      </c>
      <c r="H603" s="8" t="n">
        <v>1</v>
      </c>
      <c r="I603" s="23" t="n" hidden="false">
        <v>1</v>
      </c>
      <c r="J603" s="19" t="n" hidden="false">
        <v/>
      </c>
      <c r="K603" s="19" t="n" hidden="false">
        <f>I603+J603</f>
        <v>1</v>
      </c>
      <c r="L603" s="19" t="n" hidden="false">
        <f>ROUND(H603*I603,2)</f>
        <v>1</v>
      </c>
      <c r="M603" s="19" t="n" hidden="false">
        <v/>
      </c>
      <c r="N603" s="19" t="n" hidden="false">
        <f>L603+M603</f>
        <v>1</v>
      </c>
    </row>
    <row r="604" customFormat="false" hidden="false" outlineLevel="0" collapsed="false">
      <c r="A604" s="18" t="inlineStr">
        <is>
          <t xml:space="preserve">1.1.1.2.1.1.2.6.7</t>
        </is>
      </c>
      <c r="B604" s="18" t="inlineStr">
        <is>
          <t xml:space="preserve"/>
        </is>
      </c>
      <c r="C604" s="22" t="inlineStr">
        <is>
          <t xml:space="preserve">Щит силовой (в соответствии со схемой)_ / МЭЛ</t>
        </is>
      </c>
      <c r="D604" s="7" t="inlineStr">
        <is>
          <t xml:space="preserve">ЩО4/1.3 ЩРн-24-395х310х120-IP31 mb11-24n EKF</t>
        </is>
      </c>
      <c r="E604" s="7" t="inlineStr">
        <is>
          <t xml:space="preserve"/>
        </is>
      </c>
      <c r="F604" s="7" t="inlineStr">
        <is>
          <t xml:space="preserve">ШТ</t>
        </is>
      </c>
      <c r="G604" s="7" t="inlineStr">
        <is>
          <t xml:space="preserve">1</t>
        </is>
      </c>
      <c r="H604" s="8" t="n">
        <v>1</v>
      </c>
      <c r="I604" s="23" t="n" hidden="false">
        <v>1</v>
      </c>
      <c r="J604" s="19" t="n" hidden="false">
        <v/>
      </c>
      <c r="K604" s="19" t="n" hidden="false">
        <f>I604+J604</f>
        <v>1</v>
      </c>
      <c r="L604" s="19" t="n" hidden="false">
        <f>ROUND(H604*I604,2)</f>
        <v>1</v>
      </c>
      <c r="M604" s="19" t="n" hidden="false">
        <v/>
      </c>
      <c r="N604" s="19" t="n" hidden="false">
        <f>L604+M604</f>
        <v>1</v>
      </c>
    </row>
    <row r="605" customFormat="false" hidden="false" outlineLevel="0" collapsed="false">
      <c r="A605" s="18" t="inlineStr">
        <is>
          <t xml:space="preserve">1.1.1.2.1.1.2.6.8</t>
        </is>
      </c>
      <c r="B605" s="18" t="inlineStr">
        <is>
          <t xml:space="preserve"/>
        </is>
      </c>
      <c r="C605" s="22" t="inlineStr">
        <is>
          <t xml:space="preserve">Щит силовой (в соответствии со схемой)_ / МЭЛ</t>
        </is>
      </c>
      <c r="D605" s="7" t="inlineStr">
        <is>
          <t xml:space="preserve">ЩО4/2.1 ЩРн-24-395х310х120-IP31 mb11-24n EKF</t>
        </is>
      </c>
      <c r="E605" s="7" t="inlineStr">
        <is>
          <t xml:space="preserve"/>
        </is>
      </c>
      <c r="F605" s="7" t="inlineStr">
        <is>
          <t xml:space="preserve">ШТ</t>
        </is>
      </c>
      <c r="G605" s="7" t="inlineStr">
        <is>
          <t xml:space="preserve">1</t>
        </is>
      </c>
      <c r="H605" s="8" t="n">
        <v>1</v>
      </c>
      <c r="I605" s="23" t="n" hidden="false">
        <v>1</v>
      </c>
      <c r="J605" s="19" t="n" hidden="false">
        <v/>
      </c>
      <c r="K605" s="19" t="n" hidden="false">
        <f>I605+J605</f>
        <v>1</v>
      </c>
      <c r="L605" s="19" t="n" hidden="false">
        <f>ROUND(H605*I605,2)</f>
        <v>1</v>
      </c>
      <c r="M605" s="19" t="n" hidden="false">
        <v/>
      </c>
      <c r="N605" s="19" t="n" hidden="false">
        <f>L605+M605</f>
        <v>1</v>
      </c>
    </row>
    <row r="606" customFormat="false" hidden="false" outlineLevel="0" collapsed="false">
      <c r="A606" s="18" t="inlineStr">
        <is>
          <t xml:space="preserve">1.1.1.2.1.1.2.6.9</t>
        </is>
      </c>
      <c r="B606" s="18" t="inlineStr">
        <is>
          <t xml:space="preserve"/>
        </is>
      </c>
      <c r="C606" s="22" t="inlineStr">
        <is>
          <t xml:space="preserve">Щит силовой (в соответствии со схемой)_ / МЭЛ</t>
        </is>
      </c>
      <c r="D606" s="7" t="inlineStr">
        <is>
          <t xml:space="preserve">ЩРВ1</t>
        </is>
      </c>
      <c r="E606" s="7" t="inlineStr">
        <is>
          <t xml:space="preserve"/>
        </is>
      </c>
      <c r="F606" s="7" t="inlineStr">
        <is>
          <t xml:space="preserve">ШТ</t>
        </is>
      </c>
      <c r="G606" s="7" t="inlineStr">
        <is>
          <t xml:space="preserve">1</t>
        </is>
      </c>
      <c r="H606" s="8" t="n">
        <v>1</v>
      </c>
      <c r="I606" s="23" t="n" hidden="false">
        <v>1</v>
      </c>
      <c r="J606" s="19" t="n" hidden="false">
        <v/>
      </c>
      <c r="K606" s="19" t="n" hidden="false">
        <f>I606+J606</f>
        <v>1</v>
      </c>
      <c r="L606" s="19" t="n" hidden="false">
        <f>ROUND(H606*I606,2)</f>
        <v>1</v>
      </c>
      <c r="M606" s="19" t="n" hidden="false">
        <v/>
      </c>
      <c r="N606" s="19" t="n" hidden="false">
        <f>L606+M606</f>
        <v>1</v>
      </c>
    </row>
    <row r="607" customFormat="false" hidden="false" outlineLevel="0" collapsed="false">
      <c r="A607" s="18" t="inlineStr">
        <is>
          <t xml:space="preserve">1.1.1.2.1.1.2.6.10</t>
        </is>
      </c>
      <c r="B607" s="18" t="inlineStr">
        <is>
          <t xml:space="preserve"/>
        </is>
      </c>
      <c r="C607" s="22" t="inlineStr">
        <is>
          <t xml:space="preserve">Щит силовой (в соответствии со схемой)_ / МЭЛ</t>
        </is>
      </c>
      <c r="D607" s="7" t="inlineStr">
        <is>
          <t xml:space="preserve">ЩО4/2.3 ЩРн-24-395х310х120-IP31 mb11-24n EKF</t>
        </is>
      </c>
      <c r="E607" s="7" t="inlineStr">
        <is>
          <t xml:space="preserve"/>
        </is>
      </c>
      <c r="F607" s="7" t="inlineStr">
        <is>
          <t xml:space="preserve">ШТ</t>
        </is>
      </c>
      <c r="G607" s="7" t="inlineStr">
        <is>
          <t xml:space="preserve">1</t>
        </is>
      </c>
      <c r="H607" s="8" t="n">
        <v>1</v>
      </c>
      <c r="I607" s="23" t="n" hidden="false">
        <v>1</v>
      </c>
      <c r="J607" s="19" t="n" hidden="false">
        <v/>
      </c>
      <c r="K607" s="19" t="n" hidden="false">
        <f>I607+J607</f>
        <v>1</v>
      </c>
      <c r="L607" s="19" t="n" hidden="false">
        <f>ROUND(H607*I607,2)</f>
        <v>1</v>
      </c>
      <c r="M607" s="19" t="n" hidden="false">
        <v/>
      </c>
      <c r="N607" s="19" t="n" hidden="false">
        <f>L607+M607</f>
        <v>1</v>
      </c>
    </row>
    <row r="608" customFormat="false" hidden="false" outlineLevel="0" collapsed="false">
      <c r="A608" s="18" t="inlineStr">
        <is>
          <t xml:space="preserve">1.1.1.2.1.1.2.6.11</t>
        </is>
      </c>
      <c r="B608" s="18" t="inlineStr">
        <is>
          <t xml:space="preserve"/>
        </is>
      </c>
      <c r="C608" s="22" t="inlineStr">
        <is>
          <t xml:space="preserve">Щит силовой (в соответствии со схемой)_ / МЭЛ</t>
        </is>
      </c>
      <c r="D608" s="7" t="inlineStr">
        <is>
          <t xml:space="preserve">ЩО4/3.1 ЩРн-24-395х310х120-IP31 mb11-24n EKF</t>
        </is>
      </c>
      <c r="E608" s="7" t="inlineStr">
        <is>
          <t xml:space="preserve"/>
        </is>
      </c>
      <c r="F608" s="7" t="inlineStr">
        <is>
          <t xml:space="preserve">ШТ</t>
        </is>
      </c>
      <c r="G608" s="7" t="inlineStr">
        <is>
          <t xml:space="preserve">1</t>
        </is>
      </c>
      <c r="H608" s="8" t="n">
        <v>1</v>
      </c>
      <c r="I608" s="23" t="n" hidden="false">
        <v>1</v>
      </c>
      <c r="J608" s="19" t="n" hidden="false">
        <v/>
      </c>
      <c r="K608" s="19" t="n" hidden="false">
        <f>I608+J608</f>
        <v>1</v>
      </c>
      <c r="L608" s="19" t="n" hidden="false">
        <f>ROUND(H608*I608,2)</f>
        <v>1</v>
      </c>
      <c r="M608" s="19" t="n" hidden="false">
        <v/>
      </c>
      <c r="N608" s="19" t="n" hidden="false">
        <f>L608+M608</f>
        <v>1</v>
      </c>
    </row>
    <row r="609" customFormat="false" hidden="false" outlineLevel="0" collapsed="false">
      <c r="A609" s="18" t="inlineStr">
        <is>
          <t xml:space="preserve">1.1.1.2.1.1.2.6.12</t>
        </is>
      </c>
      <c r="B609" s="18" t="inlineStr">
        <is>
          <t xml:space="preserve"/>
        </is>
      </c>
      <c r="C609" s="22" t="inlineStr">
        <is>
          <t xml:space="preserve">Щит силовой (в соответствии со схемой)_ / МЭЛ</t>
        </is>
      </c>
      <c r="D609" s="7" t="inlineStr">
        <is>
          <t xml:space="preserve">ЩО4/3.2 ЩРн-24-395х310х120-IP31 mb11-24n EKF</t>
        </is>
      </c>
      <c r="E609" s="7" t="inlineStr">
        <is>
          <t xml:space="preserve"/>
        </is>
      </c>
      <c r="F609" s="7" t="inlineStr">
        <is>
          <t xml:space="preserve">ШТ</t>
        </is>
      </c>
      <c r="G609" s="7" t="inlineStr">
        <is>
          <t xml:space="preserve">1</t>
        </is>
      </c>
      <c r="H609" s="8" t="n">
        <v>1</v>
      </c>
      <c r="I609" s="23" t="n" hidden="false">
        <v>1</v>
      </c>
      <c r="J609" s="19" t="n" hidden="false">
        <v/>
      </c>
      <c r="K609" s="19" t="n" hidden="false">
        <f>I609+J609</f>
        <v>1</v>
      </c>
      <c r="L609" s="19" t="n" hidden="false">
        <f>ROUND(H609*I609,2)</f>
        <v>1</v>
      </c>
      <c r="M609" s="19" t="n" hidden="false">
        <v/>
      </c>
      <c r="N609" s="19" t="n" hidden="false">
        <f>L609+M609</f>
        <v>1</v>
      </c>
    </row>
    <row r="610" customFormat="false" hidden="false" outlineLevel="0" collapsed="false">
      <c r="A610" s="18" t="inlineStr">
        <is>
          <t xml:space="preserve">1.1.1.2.1.1.2.6.13</t>
        </is>
      </c>
      <c r="B610" s="18" t="inlineStr">
        <is>
          <t xml:space="preserve"/>
        </is>
      </c>
      <c r="C610" s="22" t="inlineStr">
        <is>
          <t xml:space="preserve">Щит силовой (в соответствии со схемой)_ / МЭЛ</t>
        </is>
      </c>
      <c r="D610" s="7" t="inlineStr">
        <is>
          <t xml:space="preserve">ЩО4/2.0 ЩРн-24-395х310х120-IP54 mb11-24n EKF</t>
        </is>
      </c>
      <c r="E610" s="7" t="inlineStr">
        <is>
          <t xml:space="preserve"/>
        </is>
      </c>
      <c r="F610" s="7" t="inlineStr">
        <is>
          <t xml:space="preserve">ШТ</t>
        </is>
      </c>
      <c r="G610" s="7" t="inlineStr">
        <is>
          <t xml:space="preserve">1</t>
        </is>
      </c>
      <c r="H610" s="8" t="n">
        <v>1</v>
      </c>
      <c r="I610" s="23" t="n" hidden="false">
        <v>1</v>
      </c>
      <c r="J610" s="19" t="n" hidden="false">
        <v/>
      </c>
      <c r="K610" s="19" t="n" hidden="false">
        <f>I610+J610</f>
        <v>1</v>
      </c>
      <c r="L610" s="19" t="n" hidden="false">
        <f>ROUND(H610*I610,2)</f>
        <v>1</v>
      </c>
      <c r="M610" s="19" t="n" hidden="false">
        <v/>
      </c>
      <c r="N610" s="19" t="n" hidden="false">
        <f>L610+M610</f>
        <v>1</v>
      </c>
    </row>
    <row r="611" customFormat="false" hidden="false" outlineLevel="0" collapsed="false">
      <c r="A611" s="18" t="inlineStr">
        <is>
          <t xml:space="preserve">1.1.1.2.1.1.2.6.14</t>
        </is>
      </c>
      <c r="B611" s="18" t="inlineStr">
        <is>
          <t xml:space="preserve"/>
        </is>
      </c>
      <c r="C611" s="22" t="inlineStr">
        <is>
          <t xml:space="preserve">Щит силовой (в соответствии со схемой)_ / МЭЛ</t>
        </is>
      </c>
      <c r="D611" s="7" t="inlineStr">
        <is>
          <t xml:space="preserve">ЩО4/4.2 ЩРн-24-395х310х120-IP31 mb11-24n EKF</t>
        </is>
      </c>
      <c r="E611" s="7" t="inlineStr">
        <is>
          <t xml:space="preserve"/>
        </is>
      </c>
      <c r="F611" s="7" t="inlineStr">
        <is>
          <t xml:space="preserve">ШТ</t>
        </is>
      </c>
      <c r="G611" s="7" t="inlineStr">
        <is>
          <t xml:space="preserve">1</t>
        </is>
      </c>
      <c r="H611" s="8" t="n">
        <v>1</v>
      </c>
      <c r="I611" s="23" t="n" hidden="false">
        <v>1</v>
      </c>
      <c r="J611" s="19" t="n" hidden="false">
        <v/>
      </c>
      <c r="K611" s="19" t="n" hidden="false">
        <f>I611+J611</f>
        <v>1</v>
      </c>
      <c r="L611" s="19" t="n" hidden="false">
        <f>ROUND(H611*I611,2)</f>
        <v>1</v>
      </c>
      <c r="M611" s="19" t="n" hidden="false">
        <v/>
      </c>
      <c r="N611" s="19" t="n" hidden="false">
        <f>L611+M611</f>
        <v>1</v>
      </c>
    </row>
    <row r="612" customFormat="false" hidden="false" outlineLevel="0" collapsed="false">
      <c r="A612" s="18" t="inlineStr">
        <is>
          <t xml:space="preserve">1.1.1.2.1.1.2.6.15</t>
        </is>
      </c>
      <c r="B612" s="18" t="inlineStr">
        <is>
          <t xml:space="preserve"/>
        </is>
      </c>
      <c r="C612" s="22" t="inlineStr">
        <is>
          <t xml:space="preserve">Щит силовой (в соответствии со схемой)_ / МЭЛ</t>
        </is>
      </c>
      <c r="D612" s="7" t="inlineStr">
        <is>
          <t xml:space="preserve">ЩО4/2.2 ЩРн-24-395х310х120-IP31 mb11-24n EKF</t>
        </is>
      </c>
      <c r="E612" s="7" t="inlineStr">
        <is>
          <t xml:space="preserve"/>
        </is>
      </c>
      <c r="F612" s="7" t="inlineStr">
        <is>
          <t xml:space="preserve">ШТ</t>
        </is>
      </c>
      <c r="G612" s="7" t="inlineStr">
        <is>
          <t xml:space="preserve">1</t>
        </is>
      </c>
      <c r="H612" s="8" t="n">
        <v>1</v>
      </c>
      <c r="I612" s="23" t="n" hidden="false">
        <v>1</v>
      </c>
      <c r="J612" s="19" t="n" hidden="false">
        <v/>
      </c>
      <c r="K612" s="19" t="n" hidden="false">
        <f>I612+J612</f>
        <v>1</v>
      </c>
      <c r="L612" s="19" t="n" hidden="false">
        <f>ROUND(H612*I612,2)</f>
        <v>1</v>
      </c>
      <c r="M612" s="19" t="n" hidden="false">
        <v/>
      </c>
      <c r="N612" s="19" t="n" hidden="false">
        <f>L612+M612</f>
        <v>1</v>
      </c>
    </row>
    <row r="613" customFormat="false" hidden="false" outlineLevel="0" collapsed="false">
      <c r="A613" s="18" t="inlineStr">
        <is>
          <t xml:space="preserve">1.1.1.2.1.1.2.6.16</t>
        </is>
      </c>
      <c r="B613" s="18" t="inlineStr">
        <is>
          <t xml:space="preserve"/>
        </is>
      </c>
      <c r="C613" s="22" t="inlineStr">
        <is>
          <t xml:space="preserve">Щит силовой (в соответствии со схемой)_ / МЭЛ</t>
        </is>
      </c>
      <c r="D613" s="7" t="inlineStr">
        <is>
          <t xml:space="preserve">ЩО4/1.0  ЩРн-24-395х310х120-IP54 mb11-24n EKF</t>
        </is>
      </c>
      <c r="E613" s="7" t="inlineStr">
        <is>
          <t xml:space="preserve"/>
        </is>
      </c>
      <c r="F613" s="7" t="inlineStr">
        <is>
          <t xml:space="preserve">ШТ</t>
        </is>
      </c>
      <c r="G613" s="7" t="inlineStr">
        <is>
          <t xml:space="preserve">1</t>
        </is>
      </c>
      <c r="H613" s="8" t="n">
        <v>1</v>
      </c>
      <c r="I613" s="23" t="n" hidden="false">
        <v>1</v>
      </c>
      <c r="J613" s="19" t="n" hidden="false">
        <v/>
      </c>
      <c r="K613" s="19" t="n" hidden="false">
        <f>I613+J613</f>
        <v>1</v>
      </c>
      <c r="L613" s="19" t="n" hidden="false">
        <f>ROUND(H613*I613,2)</f>
        <v>1</v>
      </c>
      <c r="M613" s="19" t="n" hidden="false">
        <v/>
      </c>
      <c r="N613" s="19" t="n" hidden="false">
        <f>L613+M613</f>
        <v>1</v>
      </c>
    </row>
    <row r="614" customFormat="false" hidden="false" outlineLevel="0" collapsed="false">
      <c r="A614" s="18" t="inlineStr">
        <is>
          <t xml:space="preserve">1.1.1.2.1.1.2.6.17</t>
        </is>
      </c>
      <c r="B614" s="18" t="inlineStr">
        <is>
          <t xml:space="preserve"/>
        </is>
      </c>
      <c r="C614" s="22" t="inlineStr">
        <is>
          <t xml:space="preserve">Щит силовой (в соответствии со схемой)_ / МЭЛ</t>
        </is>
      </c>
      <c r="D614" s="7" t="inlineStr">
        <is>
          <t xml:space="preserve">ЩО4/1.1 ЩРн-24-395х310х120-IP31 mb11-24n EKF</t>
        </is>
      </c>
      <c r="E614" s="7" t="inlineStr">
        <is>
          <t xml:space="preserve"/>
        </is>
      </c>
      <c r="F614" s="7" t="inlineStr">
        <is>
          <t xml:space="preserve">ШТ</t>
        </is>
      </c>
      <c r="G614" s="7" t="inlineStr">
        <is>
          <t xml:space="preserve">1</t>
        </is>
      </c>
      <c r="H614" s="8" t="n">
        <v>1</v>
      </c>
      <c r="I614" s="23" t="n" hidden="false">
        <v>1</v>
      </c>
      <c r="J614" s="19" t="n" hidden="false">
        <v/>
      </c>
      <c r="K614" s="19" t="n" hidden="false">
        <f>I614+J614</f>
        <v>1</v>
      </c>
      <c r="L614" s="19" t="n" hidden="false">
        <f>ROUND(H614*I614,2)</f>
        <v>1</v>
      </c>
      <c r="M614" s="19" t="n" hidden="false">
        <v/>
      </c>
      <c r="N614" s="19" t="n" hidden="false">
        <f>L614+M614</f>
        <v>1</v>
      </c>
    </row>
    <row r="615" customFormat="false" hidden="false" outlineLevel="0" collapsed="false">
      <c r="A615" s="18" t="inlineStr">
        <is>
          <t xml:space="preserve">1.1.1.2.1.1.2.6.18</t>
        </is>
      </c>
      <c r="B615" s="18" t="inlineStr">
        <is>
          <t xml:space="preserve"/>
        </is>
      </c>
      <c r="C615" s="22" t="inlineStr">
        <is>
          <t xml:space="preserve">Щит силовой (в соответствии со схемой)_ / МЭЛ</t>
        </is>
      </c>
      <c r="D615" s="7" t="inlineStr">
        <is>
          <t xml:space="preserve">ЩО4/1.2 ЩРн-24-395х310х120-IP31 mb11-24n EKF</t>
        </is>
      </c>
      <c r="E615" s="7" t="inlineStr">
        <is>
          <t xml:space="preserve"/>
        </is>
      </c>
      <c r="F615" s="7" t="inlineStr">
        <is>
          <t xml:space="preserve">ШТ</t>
        </is>
      </c>
      <c r="G615" s="7" t="inlineStr">
        <is>
          <t xml:space="preserve">1</t>
        </is>
      </c>
      <c r="H615" s="8" t="n">
        <v>1</v>
      </c>
      <c r="I615" s="23" t="n" hidden="false">
        <v>1</v>
      </c>
      <c r="J615" s="19" t="n" hidden="false">
        <v/>
      </c>
      <c r="K615" s="19" t="n" hidden="false">
        <f>I615+J615</f>
        <v>1</v>
      </c>
      <c r="L615" s="19" t="n" hidden="false">
        <f>ROUND(H615*I615,2)</f>
        <v>1</v>
      </c>
      <c r="M615" s="19" t="n" hidden="false">
        <v/>
      </c>
      <c r="N615" s="19" t="n" hidden="false">
        <f>L615+M615</f>
        <v>1</v>
      </c>
    </row>
    <row r="616" customFormat="false" hidden="false" outlineLevel="0" collapsed="false">
      <c r="A616" s="14" t="inlineStr">
        <is>
          <t xml:space="preserve">1.1.1.2.1.1.3</t>
        </is>
      </c>
      <c r="B616" s="14" t="inlineStr">
        <is>
          <t xml:space="preserve"/>
        </is>
      </c>
      <c r="C616" s="14" t="inlineStr">
        <is>
          <t xml:space="preserve">Прокладка кабеля</t>
        </is>
      </c>
      <c r="D616" s="6" t="inlineStr">
        <is>
          <t xml:space="preserve"/>
        </is>
      </c>
      <c r="E616" s="6" t="inlineStr">
        <is>
          <t xml:space="preserve"/>
        </is>
      </c>
      <c r="F616" s="6" t="inlineStr">
        <is>
          <t xml:space="preserve"/>
        </is>
      </c>
      <c r="G616" s="6" t="inlineStr">
        <is>
          <t xml:space="preserve"/>
        </is>
      </c>
      <c r="H616" s="15" t="n">
        <v/>
      </c>
      <c r="I616" s="16" t="n" hidden="false">
        <v/>
      </c>
      <c r="J616" s="16" t="n" hidden="false">
        <v/>
      </c>
      <c r="K616" s="16" t="n" hidden="false">
        <v/>
      </c>
      <c r="L616" s="16" t="n" hidden="false">
        <f>L617+L620+L623+L630+L637+L644+L651+L654+L658+L661+L663+L666+L669+L671+L674+L676+L679+L681+L683+L688+L692+L696+L701+L704+L709+L712+L717+L722+L725+L728+L730</f>
        <v>21159863.96</v>
      </c>
      <c r="M616" s="16" t="n" hidden="false">
        <f>M617+M620+M623+M630+M637+M644+M651+M654+M658+M661+M663+M666+M669+M671+M674+M676+M679+M681+M683+M688+M692+M696+M701+M704+M709+M712+M717+M722+M725+M728+M730</f>
        <v>24049310</v>
      </c>
      <c r="N616" s="16" t="n" hidden="false">
        <f>N617+N620+N623+N630+N637+N644+N651+N654+N658+N661+N663+N666+N669+N671+N674+N676+N679+N681+N683+N688+N692+N696+N701+N704+N709+N712+N717+N722+N725+N728+N730</f>
        <v>45209173.96</v>
      </c>
    </row>
    <row r="617" customFormat="false" hidden="false" outlineLevel="0" collapsed="false">
      <c r="A617" s="18" t="inlineStr">
        <is>
          <t xml:space="preserve">1.1.1.2.1.1.3.1</t>
        </is>
      </c>
      <c r="B617" s="18" t="inlineStr">
        <is>
          <t xml:space="preserve"/>
        </is>
      </c>
      <c r="C617" s="18" t="inlineStr">
        <is>
          <t xml:space="preserve">Затяжка кабеля, провода в трубу / 1,5-6 мм</t>
        </is>
      </c>
      <c r="D617" s="7" t="inlineStr">
        <is>
          <t xml:space="preserve">ЭО
Поставщики: ООО "Богословский кабельный завод", Акционерное общество "Электрокабель" Кольчугинский завод"</t>
        </is>
      </c>
      <c r="E617" s="7" t="inlineStr">
        <is>
          <t xml:space="preserve">Выгружается из БО по объектам BIM-КЦ</t>
        </is>
      </c>
      <c r="F617" s="7" t="inlineStr">
        <is>
          <t xml:space="preserve">ПОГ М</t>
        </is>
      </c>
      <c r="G617" s="7" t="inlineStr">
        <is>
          <t xml:space="preserve">1</t>
        </is>
      </c>
      <c r="H617" s="8" t="n">
        <v>3340</v>
      </c>
      <c r="I617" s="19" t="n" hidden="false">
        <f>ROUND((L618+L619)/H617,2)</f>
        <v>61.29</v>
      </c>
      <c r="J617" s="20" t="n" hidden="false">
        <v>170</v>
      </c>
      <c r="K617" s="19" t="n" hidden="false">
        <f>I617+J617</f>
        <v>231.29</v>
      </c>
      <c r="L617" s="19" t="n" hidden="false">
        <f>ROUND(H617*I617,2)</f>
        <v>204708.6</v>
      </c>
      <c r="M617" s="19" t="n" hidden="false">
        <f>ROUND(H617*J617,2)</f>
        <v>567800</v>
      </c>
      <c r="N617" s="19" t="n" hidden="false">
        <f>L617+M617</f>
        <v>772508.6</v>
      </c>
    </row>
    <row r="618" customFormat="false" hidden="false" outlineLevel="0" collapsed="false">
      <c r="A618" s="18" t="inlineStr">
        <is>
          <t xml:space="preserve">1.1.1.2.1.1.3.1.1</t>
        </is>
      </c>
      <c r="B618" s="18" t="inlineStr">
        <is>
          <t xml:space="preserve"/>
        </is>
      </c>
      <c r="C618" s="22" t="inlineStr">
        <is>
          <t xml:space="preserve">Кабель силовой ВВГнг(A)-FRLS 3х1,5мм2, 660В</t>
        </is>
      </c>
      <c r="D618" s="7" t="inlineStr">
        <is>
          <t xml:space="preserve">FRLSTLx</t>
        </is>
      </c>
      <c r="E618" s="7" t="inlineStr">
        <is>
          <t xml:space="preserve"/>
        </is>
      </c>
      <c r="F618" s="7" t="inlineStr">
        <is>
          <t xml:space="preserve">М</t>
        </is>
      </c>
      <c r="G618" s="7" t="inlineStr">
        <is>
          <t xml:space="preserve">1</t>
        </is>
      </c>
      <c r="H618" s="8" t="n">
        <v>1660</v>
      </c>
      <c r="I618" s="23" t="n" hidden="false">
        <v>64</v>
      </c>
      <c r="J618" s="19" t="n" hidden="false">
        <v/>
      </c>
      <c r="K618" s="19" t="n" hidden="false">
        <f>I618+J618</f>
        <v>64</v>
      </c>
      <c r="L618" s="19" t="n" hidden="false">
        <f>ROUND(H618*I618,2)</f>
        <v>106240</v>
      </c>
      <c r="M618" s="19" t="n" hidden="false">
        <v/>
      </c>
      <c r="N618" s="19" t="n" hidden="false">
        <f>L618+M618</f>
        <v>106240</v>
      </c>
    </row>
    <row r="619" customFormat="false" hidden="false" outlineLevel="0" collapsed="false">
      <c r="A619" s="18" t="inlineStr">
        <is>
          <t xml:space="preserve">1.1.1.2.1.1.3.1.2</t>
        </is>
      </c>
      <c r="B619" s="18" t="inlineStr">
        <is>
          <t xml:space="preserve"/>
        </is>
      </c>
      <c r="C619" s="22" t="inlineStr">
        <is>
          <t xml:space="preserve">Кабель силовой ВВГнг(A)-LSLTx 3х1,5мм2, 660В</t>
        </is>
      </c>
      <c r="D619" s="7" t="inlineStr">
        <is>
          <t xml:space="preserve"/>
        </is>
      </c>
      <c r="E619" s="7" t="inlineStr">
        <is>
          <t xml:space="preserve"/>
        </is>
      </c>
      <c r="F619" s="7" t="inlineStr">
        <is>
          <t xml:space="preserve">М</t>
        </is>
      </c>
      <c r="G619" s="7" t="inlineStr">
        <is>
          <t xml:space="preserve">1</t>
        </is>
      </c>
      <c r="H619" s="8" t="n">
        <v>1680</v>
      </c>
      <c r="I619" s="23" t="n" hidden="false">
        <v>58.61</v>
      </c>
      <c r="J619" s="19" t="n" hidden="false">
        <v/>
      </c>
      <c r="K619" s="19" t="n" hidden="false">
        <f>I619+J619</f>
        <v>58.61</v>
      </c>
      <c r="L619" s="19" t="n" hidden="false">
        <f>ROUND(H619*I619,2)</f>
        <v>98464.8</v>
      </c>
      <c r="M619" s="19" t="n" hidden="false">
        <v/>
      </c>
      <c r="N619" s="19" t="n" hidden="false">
        <f>L619+M619</f>
        <v>98464.8</v>
      </c>
    </row>
    <row r="620" customFormat="false" hidden="false" outlineLevel="0" collapsed="false">
      <c r="A620" s="18" t="inlineStr">
        <is>
          <t xml:space="preserve">1.1.1.2.1.1.3.2</t>
        </is>
      </c>
      <c r="B620" s="18" t="inlineStr">
        <is>
          <t xml:space="preserve"/>
        </is>
      </c>
      <c r="C620" s="18" t="inlineStr">
        <is>
          <t xml:space="preserve">Затяжка кабеля, провода в трубу / 7-17 мм</t>
        </is>
      </c>
      <c r="D620" s="7" t="inlineStr">
        <is>
          <t xml:space="preserve">ЭО
Поставщики: ООО "Богословский кабельный завод", Акционерное общество "Электрокабель" Кольчугинский завод"</t>
        </is>
      </c>
      <c r="E620" s="7" t="inlineStr">
        <is>
          <t xml:space="preserve">Выгружается из БО по объектам BIM-КЦ</t>
        </is>
      </c>
      <c r="F620" s="7" t="inlineStr">
        <is>
          <t xml:space="preserve">ПОГ М</t>
        </is>
      </c>
      <c r="G620" s="7" t="inlineStr">
        <is>
          <t xml:space="preserve">1</t>
        </is>
      </c>
      <c r="H620" s="8" t="n">
        <v>2165</v>
      </c>
      <c r="I620" s="19" t="n" hidden="false">
        <f>ROUND((L621+L622)/H620,2)</f>
        <v>87.05</v>
      </c>
      <c r="J620" s="20" t="n" hidden="false">
        <v>170</v>
      </c>
      <c r="K620" s="19" t="n" hidden="false">
        <f>I620+J620</f>
        <v>257.05</v>
      </c>
      <c r="L620" s="19" t="n" hidden="false">
        <f>ROUND(H620*I620,2)</f>
        <v>188463.25</v>
      </c>
      <c r="M620" s="19" t="n" hidden="false">
        <f>ROUND(H620*J620,2)</f>
        <v>368050</v>
      </c>
      <c r="N620" s="19" t="n" hidden="false">
        <f>L620+M620</f>
        <v>556513.25</v>
      </c>
    </row>
    <row r="621" customFormat="false" hidden="false" outlineLevel="0" collapsed="false">
      <c r="A621" s="18" t="inlineStr">
        <is>
          <t xml:space="preserve">1.1.1.2.1.1.3.2.1</t>
        </is>
      </c>
      <c r="B621" s="18" t="inlineStr">
        <is>
          <t xml:space="preserve"/>
        </is>
      </c>
      <c r="C621" s="22" t="inlineStr">
        <is>
          <t xml:space="preserve">Кабель силовой ВВГнг(A)-FRLS 3х2,5мм2, 660В</t>
        </is>
      </c>
      <c r="D621" s="7" t="inlineStr">
        <is>
          <t xml:space="preserve"/>
        </is>
      </c>
      <c r="E621" s="7" t="inlineStr">
        <is>
          <t xml:space="preserve"/>
        </is>
      </c>
      <c r="F621" s="7" t="inlineStr">
        <is>
          <t xml:space="preserve">М</t>
        </is>
      </c>
      <c r="G621" s="7" t="inlineStr">
        <is>
          <t xml:space="preserve">1</t>
        </is>
      </c>
      <c r="H621" s="8" t="n">
        <v>1085</v>
      </c>
      <c r="I621" s="23" t="n" hidden="false">
        <v>107.26</v>
      </c>
      <c r="J621" s="19" t="n" hidden="false">
        <v/>
      </c>
      <c r="K621" s="19" t="n" hidden="false">
        <f>I621+J621</f>
        <v>107.26</v>
      </c>
      <c r="L621" s="19" t="n" hidden="false">
        <f>ROUND(H621*I621,2)</f>
        <v>116377.1</v>
      </c>
      <c r="M621" s="19" t="n" hidden="false">
        <v/>
      </c>
      <c r="N621" s="19" t="n" hidden="false">
        <f>L621+M621</f>
        <v>116377.1</v>
      </c>
    </row>
    <row r="622" customFormat="false" hidden="false" outlineLevel="0" collapsed="false">
      <c r="A622" s="18" t="inlineStr">
        <is>
          <t xml:space="preserve">1.1.1.2.1.1.3.2.2</t>
        </is>
      </c>
      <c r="B622" s="18" t="inlineStr">
        <is>
          <t xml:space="preserve"/>
        </is>
      </c>
      <c r="C622" s="22" t="inlineStr">
        <is>
          <t xml:space="preserve">Кабель силовой ВВГнг(A)-LSLTx 3х2,5мм2, 660В</t>
        </is>
      </c>
      <c r="D622" s="7" t="inlineStr">
        <is>
          <t xml:space="preserve"/>
        </is>
      </c>
      <c r="E622" s="7" t="inlineStr">
        <is>
          <t xml:space="preserve"/>
        </is>
      </c>
      <c r="F622" s="7" t="inlineStr">
        <is>
          <t xml:space="preserve">М</t>
        </is>
      </c>
      <c r="G622" s="7" t="inlineStr">
        <is>
          <t xml:space="preserve">1</t>
        </is>
      </c>
      <c r="H622" s="8" t="n">
        <v>1080</v>
      </c>
      <c r="I622" s="23" t="n" hidden="false">
        <v>66.74</v>
      </c>
      <c r="J622" s="19" t="n" hidden="false">
        <v/>
      </c>
      <c r="K622" s="19" t="n" hidden="false">
        <f>I622+J622</f>
        <v>66.74</v>
      </c>
      <c r="L622" s="19" t="n" hidden="false">
        <f>ROUND(H622*I622,2)</f>
        <v>72079.2</v>
      </c>
      <c r="M622" s="19" t="n" hidden="false">
        <v/>
      </c>
      <c r="N622" s="19" t="n" hidden="false">
        <f>L622+M622</f>
        <v>72079.2</v>
      </c>
    </row>
    <row r="623" customFormat="false" hidden="false" outlineLevel="0" collapsed="false">
      <c r="A623" s="18" t="inlineStr">
        <is>
          <t xml:space="preserve">1.1.1.2.1.1.3.3</t>
        </is>
      </c>
      <c r="B623" s="18" t="inlineStr">
        <is>
          <t xml:space="preserve"/>
        </is>
      </c>
      <c r="C623" s="18" t="inlineStr">
        <is>
          <t xml:space="preserve">Затяжка кабеля, провода в трубу / 7-17 мм</t>
        </is>
      </c>
      <c r="D623" s="7" t="inlineStr">
        <is>
          <t xml:space="preserve">ЭМ 4.1
Поставщики: ООО "Богословский кабельный завод", Акционерное общество "Электрокабель" Кольчугинский завод"</t>
        </is>
      </c>
      <c r="E623" s="7" t="inlineStr">
        <is>
          <t xml:space="preserve">Выгружается из БО по объектам BIM-КЦ</t>
        </is>
      </c>
      <c r="F623" s="7" t="inlineStr">
        <is>
          <t xml:space="preserve">ПОГ М</t>
        </is>
      </c>
      <c r="G623" s="7" t="inlineStr">
        <is>
          <t xml:space="preserve">1</t>
        </is>
      </c>
      <c r="H623" s="8" t="n">
        <v>8480</v>
      </c>
      <c r="I623" s="19" t="n" hidden="false">
        <f>ROUND((L624+L625+L626+L627+L628+L629)/H623,2)</f>
        <v>125.58</v>
      </c>
      <c r="J623" s="20" t="n" hidden="false">
        <v>250</v>
      </c>
      <c r="K623" s="19" t="n" hidden="false">
        <f>I623+J623</f>
        <v>375.58</v>
      </c>
      <c r="L623" s="19" t="n" hidden="false">
        <f>ROUND(H623*I623,2)</f>
        <v>1064918.4</v>
      </c>
      <c r="M623" s="19" t="n" hidden="false">
        <f>ROUND(H623*J623,2)</f>
        <v>2120000</v>
      </c>
      <c r="N623" s="19" t="n" hidden="false">
        <f>L623+M623</f>
        <v>3184918.4</v>
      </c>
    </row>
    <row r="624" customFormat="false" hidden="false" outlineLevel="0" collapsed="false">
      <c r="A624" s="18" t="inlineStr">
        <is>
          <t xml:space="preserve">1.1.1.2.1.1.3.3.1</t>
        </is>
      </c>
      <c r="B624" s="18" t="inlineStr">
        <is>
          <t xml:space="preserve"/>
        </is>
      </c>
      <c r="C624" s="22" t="inlineStr">
        <is>
          <t xml:space="preserve">Кабель силовой ВВГнг(A)-FRLS 3х2,5мм2, 660В</t>
        </is>
      </c>
      <c r="D624" s="7" t="inlineStr">
        <is>
          <t xml:space="preserve">FRLSLTx</t>
        </is>
      </c>
      <c r="E624" s="7" t="inlineStr">
        <is>
          <t xml:space="preserve"/>
        </is>
      </c>
      <c r="F624" s="7" t="inlineStr">
        <is>
          <t xml:space="preserve">М</t>
        </is>
      </c>
      <c r="G624" s="7" t="inlineStr">
        <is>
          <t xml:space="preserve">1</t>
        </is>
      </c>
      <c r="H624" s="8" t="n">
        <v>110</v>
      </c>
      <c r="I624" s="23" t="n" hidden="false">
        <v>107.26</v>
      </c>
      <c r="J624" s="19" t="n" hidden="false">
        <v/>
      </c>
      <c r="K624" s="19" t="n" hidden="false">
        <f>I624+J624</f>
        <v>107.26</v>
      </c>
      <c r="L624" s="19" t="n" hidden="false">
        <f>ROUND(H624*I624,2)</f>
        <v>11798.6</v>
      </c>
      <c r="M624" s="19" t="n" hidden="false">
        <v/>
      </c>
      <c r="N624" s="19" t="n" hidden="false">
        <f>L624+M624</f>
        <v>11798.6</v>
      </c>
    </row>
    <row r="625" customFormat="false" hidden="false" outlineLevel="0" collapsed="false">
      <c r="A625" s="18" t="inlineStr">
        <is>
          <t xml:space="preserve">1.1.1.2.1.1.3.3.2</t>
        </is>
      </c>
      <c r="B625" s="18" t="inlineStr">
        <is>
          <t xml:space="preserve"/>
        </is>
      </c>
      <c r="C625" s="22" t="inlineStr">
        <is>
          <t xml:space="preserve">Кабель силовой ВВГнг(A)-LSLTx 5х2,5мм2, 660В</t>
        </is>
      </c>
      <c r="D625" s="7" t="inlineStr">
        <is>
          <t xml:space="preserve"/>
        </is>
      </c>
      <c r="E625" s="7" t="inlineStr">
        <is>
          <t xml:space="preserve"/>
        </is>
      </c>
      <c r="F625" s="7" t="inlineStr">
        <is>
          <t xml:space="preserve">М</t>
        </is>
      </c>
      <c r="G625" s="7" t="inlineStr">
        <is>
          <t xml:space="preserve">1</t>
        </is>
      </c>
      <c r="H625" s="8" t="n">
        <v>2060</v>
      </c>
      <c r="I625" s="23" t="n" hidden="false">
        <v>153.21</v>
      </c>
      <c r="J625" s="19" t="n" hidden="false">
        <v/>
      </c>
      <c r="K625" s="19" t="n" hidden="false">
        <f>I625+J625</f>
        <v>153.21</v>
      </c>
      <c r="L625" s="19" t="n" hidden="false">
        <f>ROUND(H625*I625,2)</f>
        <v>315612.6</v>
      </c>
      <c r="M625" s="19" t="n" hidden="false">
        <v/>
      </c>
      <c r="N625" s="19" t="n" hidden="false">
        <f>L625+M625</f>
        <v>315612.6</v>
      </c>
    </row>
    <row r="626" customFormat="false" hidden="false" outlineLevel="0" collapsed="false">
      <c r="A626" s="18" t="inlineStr">
        <is>
          <t xml:space="preserve">1.1.1.2.1.1.3.3.3</t>
        </is>
      </c>
      <c r="B626" s="18" t="inlineStr">
        <is>
          <t xml:space="preserve"/>
        </is>
      </c>
      <c r="C626" s="22" t="inlineStr">
        <is>
          <t xml:space="preserve">Кабель силовой ВВГнг(A)-FRLSLTx 5х2,5мм2, 660В</t>
        </is>
      </c>
      <c r="D626" s="7" t="inlineStr">
        <is>
          <t xml:space="preserve"/>
        </is>
      </c>
      <c r="E626" s="7" t="inlineStr">
        <is>
          <t xml:space="preserve"/>
        </is>
      </c>
      <c r="F626" s="7" t="inlineStr">
        <is>
          <t xml:space="preserve">М</t>
        </is>
      </c>
      <c r="G626" s="7" t="inlineStr">
        <is>
          <t xml:space="preserve">1</t>
        </is>
      </c>
      <c r="H626" s="8" t="n">
        <v>1495</v>
      </c>
      <c r="I626" s="23" t="n" hidden="false">
        <v>158.06</v>
      </c>
      <c r="J626" s="19" t="n" hidden="false">
        <v/>
      </c>
      <c r="K626" s="19" t="n" hidden="false">
        <f>I626+J626</f>
        <v>158.06</v>
      </c>
      <c r="L626" s="19" t="n" hidden="false">
        <f>ROUND(H626*I626,2)</f>
        <v>236299.7</v>
      </c>
      <c r="M626" s="19" t="n" hidden="false">
        <v/>
      </c>
      <c r="N626" s="19" t="n" hidden="false">
        <f>L626+M626</f>
        <v>236299.7</v>
      </c>
    </row>
    <row r="627" customFormat="false" hidden="false" outlineLevel="0" collapsed="false">
      <c r="A627" s="18" t="inlineStr">
        <is>
          <t xml:space="preserve">1.1.1.2.1.1.3.3.4</t>
        </is>
      </c>
      <c r="B627" s="18" t="inlineStr">
        <is>
          <t xml:space="preserve"/>
        </is>
      </c>
      <c r="C627" s="22" t="inlineStr">
        <is>
          <t xml:space="preserve">Кабель силовой ВВГнг(A)-LSLTx 3х2,5мм2, 660В</t>
        </is>
      </c>
      <c r="D627" s="7" t="inlineStr">
        <is>
          <t xml:space="preserve"/>
        </is>
      </c>
      <c r="E627" s="7" t="inlineStr">
        <is>
          <t xml:space="preserve"/>
        </is>
      </c>
      <c r="F627" s="7" t="inlineStr">
        <is>
          <t xml:space="preserve">М</t>
        </is>
      </c>
      <c r="G627" s="7" t="inlineStr">
        <is>
          <t xml:space="preserve">1</t>
        </is>
      </c>
      <c r="H627" s="8" t="n">
        <v>3365</v>
      </c>
      <c r="I627" s="23" t="n" hidden="false">
        <v>66.74</v>
      </c>
      <c r="J627" s="19" t="n" hidden="false">
        <v/>
      </c>
      <c r="K627" s="19" t="n" hidden="false">
        <f>I627+J627</f>
        <v>66.74</v>
      </c>
      <c r="L627" s="19" t="n" hidden="false">
        <f>ROUND(H627*I627,2)</f>
        <v>224580.1</v>
      </c>
      <c r="M627" s="19" t="n" hidden="false">
        <v/>
      </c>
      <c r="N627" s="19" t="n" hidden="false">
        <f>L627+M627</f>
        <v>224580.1</v>
      </c>
    </row>
    <row r="628" customFormat="false" hidden="false" outlineLevel="0" collapsed="false">
      <c r="A628" s="18" t="inlineStr">
        <is>
          <t xml:space="preserve">1.1.1.2.1.1.3.3.5</t>
        </is>
      </c>
      <c r="B628" s="18" t="inlineStr">
        <is>
          <t xml:space="preserve"/>
        </is>
      </c>
      <c r="C628" s="22" t="inlineStr">
        <is>
          <t xml:space="preserve">Кабель силовой ВВГнг(A)-LSLTx 3х4мм2, 1000В</t>
        </is>
      </c>
      <c r="D628" s="7" t="inlineStr">
        <is>
          <t xml:space="preserve"/>
        </is>
      </c>
      <c r="E628" s="7" t="inlineStr">
        <is>
          <t xml:space="preserve"/>
        </is>
      </c>
      <c r="F628" s="7" t="inlineStr">
        <is>
          <t xml:space="preserve">М</t>
        </is>
      </c>
      <c r="G628" s="7" t="inlineStr">
        <is>
          <t xml:space="preserve">1</t>
        </is>
      </c>
      <c r="H628" s="8" t="n">
        <v>600</v>
      </c>
      <c r="I628" s="20" t="n" hidden="false">
        <v>187</v>
      </c>
      <c r="J628" s="19" t="n" hidden="false">
        <v/>
      </c>
      <c r="K628" s="19" t="n" hidden="false">
        <f>I628+J628</f>
        <v>187</v>
      </c>
      <c r="L628" s="19" t="n" hidden="false">
        <f>ROUND(H628*I628,2)</f>
        <v>112200</v>
      </c>
      <c r="M628" s="19" t="n" hidden="false">
        <v/>
      </c>
      <c r="N628" s="19" t="n" hidden="false">
        <f>L628+M628</f>
        <v>112200</v>
      </c>
    </row>
    <row r="629" customFormat="false" hidden="false" outlineLevel="0" collapsed="false">
      <c r="A629" s="18" t="inlineStr">
        <is>
          <t xml:space="preserve">1.1.1.2.1.1.3.3.6</t>
        </is>
      </c>
      <c r="B629" s="18" t="inlineStr">
        <is>
          <t xml:space="preserve"/>
        </is>
      </c>
      <c r="C629" s="22" t="inlineStr">
        <is>
          <t xml:space="preserve">Кабель силовой ВВГнг(A)-LSLTx 3х6мм2, 660В</t>
        </is>
      </c>
      <c r="D629" s="7" t="inlineStr">
        <is>
          <t xml:space="preserve"/>
        </is>
      </c>
      <c r="E629" s="7" t="inlineStr">
        <is>
          <t xml:space="preserve"/>
        </is>
      </c>
      <c r="F629" s="7" t="inlineStr">
        <is>
          <t xml:space="preserve">М</t>
        </is>
      </c>
      <c r="G629" s="7" t="inlineStr">
        <is>
          <t xml:space="preserve">1</t>
        </is>
      </c>
      <c r="H629" s="8" t="n">
        <v>850</v>
      </c>
      <c r="I629" s="23" t="n" hidden="false">
        <v>193.4</v>
      </c>
      <c r="J629" s="19" t="n" hidden="false">
        <v/>
      </c>
      <c r="K629" s="19" t="n" hidden="false">
        <f>I629+J629</f>
        <v>193.4</v>
      </c>
      <c r="L629" s="19" t="n" hidden="false">
        <f>ROUND(H629*I629,2)</f>
        <v>164390</v>
      </c>
      <c r="M629" s="19" t="n" hidden="false">
        <v/>
      </c>
      <c r="N629" s="19" t="n" hidden="false">
        <f>L629+M629</f>
        <v>164390</v>
      </c>
    </row>
    <row r="630" customFormat="false" hidden="false" outlineLevel="0" collapsed="false">
      <c r="A630" s="18" t="inlineStr">
        <is>
          <t xml:space="preserve">1.1.1.2.1.1.3.4</t>
        </is>
      </c>
      <c r="B630" s="18" t="inlineStr">
        <is>
          <t xml:space="preserve"/>
        </is>
      </c>
      <c r="C630" s="18" t="inlineStr">
        <is>
          <t xml:space="preserve">Затяжка кабеля, провода в трубу / 7-17 мм</t>
        </is>
      </c>
      <c r="D630" s="7" t="inlineStr">
        <is>
          <t xml:space="preserve">ЭМ 4.2
Поставщики: ООО "Богословский кабельный завод", Акционерное общество "Электрокабель" Кольчугинский завод"</t>
        </is>
      </c>
      <c r="E630" s="7" t="inlineStr">
        <is>
          <t xml:space="preserve">Выгружается из БО по объектам BIM-КЦ</t>
        </is>
      </c>
      <c r="F630" s="7" t="inlineStr">
        <is>
          <t xml:space="preserve">ПОГ М</t>
        </is>
      </c>
      <c r="G630" s="7" t="inlineStr">
        <is>
          <t xml:space="preserve">1</t>
        </is>
      </c>
      <c r="H630" s="8" t="n">
        <v>17410</v>
      </c>
      <c r="I630" s="19" t="n" hidden="false">
        <f>ROUND((L631+L632+L633+L634+L635+L636)/H630,2)</f>
        <v>117.76</v>
      </c>
      <c r="J630" s="20" t="n" hidden="false">
        <v>250</v>
      </c>
      <c r="K630" s="19" t="n" hidden="false">
        <f>I630+J630</f>
        <v>367.76</v>
      </c>
      <c r="L630" s="19" t="n" hidden="false">
        <f>ROUND(H630*I630,2)</f>
        <v>2050201.6</v>
      </c>
      <c r="M630" s="19" t="n" hidden="false">
        <f>ROUND(H630*J630,2)</f>
        <v>4352500</v>
      </c>
      <c r="N630" s="19" t="n" hidden="false">
        <f>L630+M630</f>
        <v>6402701.6</v>
      </c>
    </row>
    <row r="631" customFormat="false" hidden="false" outlineLevel="0" collapsed="false">
      <c r="A631" s="18" t="inlineStr">
        <is>
          <t xml:space="preserve">1.1.1.2.1.1.3.4.1</t>
        </is>
      </c>
      <c r="B631" s="18" t="inlineStr">
        <is>
          <t xml:space="preserve"/>
        </is>
      </c>
      <c r="C631" s="22" t="inlineStr">
        <is>
          <t xml:space="preserve">Кабель силовой ВВГнг(A)-FRLS 3х2,5мм2, 660В</t>
        </is>
      </c>
      <c r="D631" s="7" t="inlineStr">
        <is>
          <t xml:space="preserve"/>
        </is>
      </c>
      <c r="E631" s="7" t="inlineStr">
        <is>
          <t xml:space="preserve"/>
        </is>
      </c>
      <c r="F631" s="7" t="inlineStr">
        <is>
          <t xml:space="preserve">М</t>
        </is>
      </c>
      <c r="G631" s="7" t="inlineStr">
        <is>
          <t xml:space="preserve">1</t>
        </is>
      </c>
      <c r="H631" s="8" t="n">
        <v>135</v>
      </c>
      <c r="I631" s="23" t="n" hidden="false">
        <v>107.26</v>
      </c>
      <c r="J631" s="19" t="n" hidden="false">
        <v/>
      </c>
      <c r="K631" s="19" t="n" hidden="false">
        <f>I631+J631</f>
        <v>107.26</v>
      </c>
      <c r="L631" s="19" t="n" hidden="false">
        <f>ROUND(H631*I631,2)</f>
        <v>14480.1</v>
      </c>
      <c r="M631" s="19" t="n" hidden="false">
        <v/>
      </c>
      <c r="N631" s="19" t="n" hidden="false">
        <f>L631+M631</f>
        <v>14480.1</v>
      </c>
    </row>
    <row r="632" customFormat="false" hidden="false" outlineLevel="0" collapsed="false">
      <c r="A632" s="18" t="inlineStr">
        <is>
          <t xml:space="preserve">1.1.1.2.1.1.3.4.2</t>
        </is>
      </c>
      <c r="B632" s="18" t="inlineStr">
        <is>
          <t xml:space="preserve"/>
        </is>
      </c>
      <c r="C632" s="22" t="inlineStr">
        <is>
          <t xml:space="preserve">Кабель силовой ВВГнг(A)-LSLTx 5х2,5мм2, 660В</t>
        </is>
      </c>
      <c r="D632" s="7" t="inlineStr">
        <is>
          <t xml:space="preserve"/>
        </is>
      </c>
      <c r="E632" s="7" t="inlineStr">
        <is>
          <t xml:space="preserve"/>
        </is>
      </c>
      <c r="F632" s="7" t="inlineStr">
        <is>
          <t xml:space="preserve">М</t>
        </is>
      </c>
      <c r="G632" s="7" t="inlineStr">
        <is>
          <t xml:space="preserve">1</t>
        </is>
      </c>
      <c r="H632" s="8" t="n">
        <v>2515</v>
      </c>
      <c r="I632" s="23" t="n" hidden="false">
        <v>153.21</v>
      </c>
      <c r="J632" s="19" t="n" hidden="false">
        <v/>
      </c>
      <c r="K632" s="19" t="n" hidden="false">
        <f>I632+J632</f>
        <v>153.21</v>
      </c>
      <c r="L632" s="19" t="n" hidden="false">
        <f>ROUND(H632*I632,2)</f>
        <v>385323.15</v>
      </c>
      <c r="M632" s="19" t="n" hidden="false">
        <v/>
      </c>
      <c r="N632" s="19" t="n" hidden="false">
        <f>L632+M632</f>
        <v>385323.15</v>
      </c>
    </row>
    <row r="633" customFormat="false" hidden="false" outlineLevel="0" collapsed="false">
      <c r="A633" s="18" t="inlineStr">
        <is>
          <t xml:space="preserve">1.1.1.2.1.1.3.4.3</t>
        </is>
      </c>
      <c r="B633" s="18" t="inlineStr">
        <is>
          <t xml:space="preserve"/>
        </is>
      </c>
      <c r="C633" s="22" t="inlineStr">
        <is>
          <t xml:space="preserve">Кабель силовой ВВГнг(A)-FRLSLTx 5х2,5мм2, 660В</t>
        </is>
      </c>
      <c r="D633" s="7" t="inlineStr">
        <is>
          <t xml:space="preserve"/>
        </is>
      </c>
      <c r="E633" s="7" t="inlineStr">
        <is>
          <t xml:space="preserve"/>
        </is>
      </c>
      <c r="F633" s="7" t="inlineStr">
        <is>
          <t xml:space="preserve">М</t>
        </is>
      </c>
      <c r="G633" s="7" t="inlineStr">
        <is>
          <t xml:space="preserve">1</t>
        </is>
      </c>
      <c r="H633" s="8" t="n">
        <v>2785</v>
      </c>
      <c r="I633" s="23" t="n" hidden="false">
        <v>158.06</v>
      </c>
      <c r="J633" s="19" t="n" hidden="false">
        <v/>
      </c>
      <c r="K633" s="19" t="n" hidden="false">
        <f>I633+J633</f>
        <v>158.06</v>
      </c>
      <c r="L633" s="19" t="n" hidden="false">
        <f>ROUND(H633*I633,2)</f>
        <v>440197.1</v>
      </c>
      <c r="M633" s="19" t="n" hidden="false">
        <v/>
      </c>
      <c r="N633" s="19" t="n" hidden="false">
        <f>L633+M633</f>
        <v>440197.1</v>
      </c>
    </row>
    <row r="634" customFormat="false" hidden="false" outlineLevel="0" collapsed="false">
      <c r="A634" s="18" t="inlineStr">
        <is>
          <t xml:space="preserve">1.1.1.2.1.1.3.4.4</t>
        </is>
      </c>
      <c r="B634" s="18" t="inlineStr">
        <is>
          <t xml:space="preserve"/>
        </is>
      </c>
      <c r="C634" s="22" t="inlineStr">
        <is>
          <t xml:space="preserve">Кабель силовой ВВГнг(A)-LSLTx 3х2,5мм2, 660В</t>
        </is>
      </c>
      <c r="D634" s="7" t="inlineStr">
        <is>
          <t xml:space="preserve"/>
        </is>
      </c>
      <c r="E634" s="7" t="inlineStr">
        <is>
          <t xml:space="preserve"/>
        </is>
      </c>
      <c r="F634" s="7" t="inlineStr">
        <is>
          <t xml:space="preserve">М</t>
        </is>
      </c>
      <c r="G634" s="7" t="inlineStr">
        <is>
          <t xml:space="preserve">1</t>
        </is>
      </c>
      <c r="H634" s="8" t="n">
        <v>8605</v>
      </c>
      <c r="I634" s="23" t="n" hidden="false">
        <v>66.74</v>
      </c>
      <c r="J634" s="19" t="n" hidden="false">
        <v/>
      </c>
      <c r="K634" s="19" t="n" hidden="false">
        <f>I634+J634</f>
        <v>66.74</v>
      </c>
      <c r="L634" s="19" t="n" hidden="false">
        <f>ROUND(H634*I634,2)</f>
        <v>574297.7</v>
      </c>
      <c r="M634" s="19" t="n" hidden="false">
        <v/>
      </c>
      <c r="N634" s="19" t="n" hidden="false">
        <f>L634+M634</f>
        <v>574297.7</v>
      </c>
    </row>
    <row r="635" customFormat="false" hidden="false" outlineLevel="0" collapsed="false">
      <c r="A635" s="18" t="inlineStr">
        <is>
          <t xml:space="preserve">1.1.1.2.1.1.3.4.5</t>
        </is>
      </c>
      <c r="B635" s="18" t="inlineStr">
        <is>
          <t xml:space="preserve"/>
        </is>
      </c>
      <c r="C635" s="22" t="inlineStr">
        <is>
          <t xml:space="preserve">Кабель силовой ВВГнг(A)-LSLTx 3х4мм2, 1000В</t>
        </is>
      </c>
      <c r="D635" s="7" t="inlineStr">
        <is>
          <t xml:space="preserve"/>
        </is>
      </c>
      <c r="E635" s="7" t="inlineStr">
        <is>
          <t xml:space="preserve"/>
        </is>
      </c>
      <c r="F635" s="7" t="inlineStr">
        <is>
          <t xml:space="preserve">М</t>
        </is>
      </c>
      <c r="G635" s="7" t="inlineStr">
        <is>
          <t xml:space="preserve">1</t>
        </is>
      </c>
      <c r="H635" s="8" t="n">
        <v>2480</v>
      </c>
      <c r="I635" s="20" t="n" hidden="false">
        <v>187</v>
      </c>
      <c r="J635" s="19" t="n" hidden="false">
        <v/>
      </c>
      <c r="K635" s="19" t="n" hidden="false">
        <f>I635+J635</f>
        <v>187</v>
      </c>
      <c r="L635" s="19" t="n" hidden="false">
        <f>ROUND(H635*I635,2)</f>
        <v>463760</v>
      </c>
      <c r="M635" s="19" t="n" hidden="false">
        <v/>
      </c>
      <c r="N635" s="19" t="n" hidden="false">
        <f>L635+M635</f>
        <v>463760</v>
      </c>
    </row>
    <row r="636" customFormat="false" hidden="false" outlineLevel="0" collapsed="false">
      <c r="A636" s="18" t="inlineStr">
        <is>
          <t xml:space="preserve">1.1.1.2.1.1.3.4.6</t>
        </is>
      </c>
      <c r="B636" s="18" t="inlineStr">
        <is>
          <t xml:space="preserve"/>
        </is>
      </c>
      <c r="C636" s="22" t="inlineStr">
        <is>
          <t xml:space="preserve">Кабель силовой ВВГнг(A)-LSLTx 3х6мм2, 660В</t>
        </is>
      </c>
      <c r="D636" s="7" t="inlineStr">
        <is>
          <t xml:space="preserve"/>
        </is>
      </c>
      <c r="E636" s="7" t="inlineStr">
        <is>
          <t xml:space="preserve"/>
        </is>
      </c>
      <c r="F636" s="7" t="inlineStr">
        <is>
          <t xml:space="preserve">М</t>
        </is>
      </c>
      <c r="G636" s="7" t="inlineStr">
        <is>
          <t xml:space="preserve">1</t>
        </is>
      </c>
      <c r="H636" s="8" t="n">
        <v>890</v>
      </c>
      <c r="I636" s="23" t="n" hidden="false">
        <v>193.4</v>
      </c>
      <c r="J636" s="19" t="n" hidden="false">
        <v/>
      </c>
      <c r="K636" s="19" t="n" hidden="false">
        <f>I636+J636</f>
        <v>193.4</v>
      </c>
      <c r="L636" s="19" t="n" hidden="false">
        <f>ROUND(H636*I636,2)</f>
        <v>172126</v>
      </c>
      <c r="M636" s="19" t="n" hidden="false">
        <v/>
      </c>
      <c r="N636" s="19" t="n" hidden="false">
        <f>L636+M636</f>
        <v>172126</v>
      </c>
    </row>
    <row r="637" customFormat="false" hidden="false" outlineLevel="0" collapsed="false">
      <c r="A637" s="18" t="inlineStr">
        <is>
          <t xml:space="preserve">1.1.1.2.1.1.3.5</t>
        </is>
      </c>
      <c r="B637" s="18" t="inlineStr">
        <is>
          <t xml:space="preserve"/>
        </is>
      </c>
      <c r="C637" s="18" t="inlineStr">
        <is>
          <t xml:space="preserve">Затяжка кабеля, провода в трубу / 18-39 мм</t>
        </is>
      </c>
      <c r="D637" s="7" t="inlineStr">
        <is>
          <t xml:space="preserve">ЭМ 4.1
Поставщики: ООО "Богословский кабельный завод", Акционерное общество "Электрокабель" Кольчугинский завод"</t>
        </is>
      </c>
      <c r="E637" s="7" t="inlineStr">
        <is>
          <t xml:space="preserve">Выгружается из БО по объектам BIM-КЦ</t>
        </is>
      </c>
      <c r="F637" s="7" t="inlineStr">
        <is>
          <t xml:space="preserve">ПОГ М</t>
        </is>
      </c>
      <c r="G637" s="7" t="inlineStr">
        <is>
          <t xml:space="preserve">1</t>
        </is>
      </c>
      <c r="H637" s="8" t="n">
        <v>1650</v>
      </c>
      <c r="I637" s="19" t="n" hidden="false">
        <f>ROUND((L638+L639+L640+L641+L642+L643)/H637,2)</f>
        <v>229.4</v>
      </c>
      <c r="J637" s="20" t="n" hidden="false">
        <v>350</v>
      </c>
      <c r="K637" s="19" t="n" hidden="false">
        <f>I637+J637</f>
        <v>579.4</v>
      </c>
      <c r="L637" s="19" t="n" hidden="false">
        <f>ROUND(H637*I637,2)</f>
        <v>378510</v>
      </c>
      <c r="M637" s="19" t="n" hidden="false">
        <f>ROUND(H637*J637,2)</f>
        <v>577500</v>
      </c>
      <c r="N637" s="19" t="n" hidden="false">
        <f>L637+M637</f>
        <v>956010</v>
      </c>
    </row>
    <row r="638" customFormat="false" hidden="false" outlineLevel="0" collapsed="false">
      <c r="A638" s="18" t="inlineStr">
        <is>
          <t xml:space="preserve">1.1.1.2.1.1.3.5.1</t>
        </is>
      </c>
      <c r="B638" s="18" t="inlineStr">
        <is>
          <t xml:space="preserve"/>
        </is>
      </c>
      <c r="C638" s="22" t="inlineStr">
        <is>
          <t xml:space="preserve">Кабель силовой_ (Будет удален с 01.01.2024г.) / ВВГнг(А)-FRLSLTх / 5х6 мм</t>
        </is>
      </c>
      <c r="D638" s="7" t="inlineStr">
        <is>
          <t xml:space="preserve"/>
        </is>
      </c>
      <c r="E638" s="7" t="inlineStr">
        <is>
          <t xml:space="preserve"/>
        </is>
      </c>
      <c r="F638" s="7" t="inlineStr">
        <is>
          <t xml:space="preserve">ПОГ М</t>
        </is>
      </c>
      <c r="G638" s="7" t="inlineStr">
        <is>
          <t xml:space="preserve">1</t>
        </is>
      </c>
      <c r="H638" s="8" t="n">
        <v>320</v>
      </c>
      <c r="I638" s="23" t="n" hidden="false">
        <v>371.67</v>
      </c>
      <c r="J638" s="19" t="n" hidden="false">
        <v/>
      </c>
      <c r="K638" s="19" t="n" hidden="false">
        <f>I638+J638</f>
        <v>371.67</v>
      </c>
      <c r="L638" s="19" t="n" hidden="false">
        <f>ROUND(H638*I638,2)</f>
        <v>118934.4</v>
      </c>
      <c r="M638" s="19" t="n" hidden="false">
        <v/>
      </c>
      <c r="N638" s="19" t="n" hidden="false">
        <f>L638+M638</f>
        <v>118934.4</v>
      </c>
    </row>
    <row r="639" customFormat="false" hidden="false" outlineLevel="0" collapsed="false">
      <c r="A639" s="18" t="inlineStr">
        <is>
          <t xml:space="preserve">1.1.1.2.1.1.3.5.2</t>
        </is>
      </c>
      <c r="B639" s="18" t="inlineStr">
        <is>
          <t xml:space="preserve"/>
        </is>
      </c>
      <c r="C639" s="22" t="inlineStr">
        <is>
          <t xml:space="preserve">Кабель силовой_ (Будет удален с 01.01.2024г.) / ВВГнг(А)-LSLTx / 5х6 мм</t>
        </is>
      </c>
      <c r="D639" s="7" t="inlineStr">
        <is>
          <t xml:space="preserve"/>
        </is>
      </c>
      <c r="E639" s="7" t="inlineStr">
        <is>
          <t xml:space="preserve"/>
        </is>
      </c>
      <c r="F639" s="7" t="inlineStr">
        <is>
          <t xml:space="preserve">ПОГ М</t>
        </is>
      </c>
      <c r="G639" s="7" t="inlineStr">
        <is>
          <t xml:space="preserve">1</t>
        </is>
      </c>
      <c r="H639" s="8" t="n">
        <v>125</v>
      </c>
      <c r="I639" s="23" t="n" hidden="false">
        <v>341.2</v>
      </c>
      <c r="J639" s="19" t="n" hidden="false">
        <v/>
      </c>
      <c r="K639" s="19" t="n" hidden="false">
        <f>I639+J639</f>
        <v>341.2</v>
      </c>
      <c r="L639" s="19" t="n" hidden="false">
        <f>ROUND(H639*I639,2)</f>
        <v>42650</v>
      </c>
      <c r="M639" s="19" t="n" hidden="false">
        <v/>
      </c>
      <c r="N639" s="19" t="n" hidden="false">
        <f>L639+M639</f>
        <v>42650</v>
      </c>
    </row>
    <row r="640" customFormat="false" hidden="false" outlineLevel="0" collapsed="false">
      <c r="A640" s="18" t="inlineStr">
        <is>
          <t xml:space="preserve">1.1.1.2.1.1.3.5.3</t>
        </is>
      </c>
      <c r="B640" s="18" t="inlineStr">
        <is>
          <t xml:space="preserve"/>
        </is>
      </c>
      <c r="C640" s="22" t="inlineStr">
        <is>
          <t xml:space="preserve">Кабель силовой ВВГнг(A)-FRLS 3х6мм2, 660В</t>
        </is>
      </c>
      <c r="D640" s="7" t="inlineStr">
        <is>
          <t xml:space="preserve">FRLSLTx</t>
        </is>
      </c>
      <c r="E640" s="7" t="inlineStr">
        <is>
          <t xml:space="preserve"/>
        </is>
      </c>
      <c r="F640" s="7" t="inlineStr">
        <is>
          <t xml:space="preserve">М</t>
        </is>
      </c>
      <c r="G640" s="7" t="inlineStr">
        <is>
          <t xml:space="preserve">1</t>
        </is>
      </c>
      <c r="H640" s="8" t="n">
        <v>400</v>
      </c>
      <c r="I640" s="23" t="n" hidden="false">
        <v>183.71</v>
      </c>
      <c r="J640" s="19" t="n" hidden="false">
        <v/>
      </c>
      <c r="K640" s="19" t="n" hidden="false">
        <f>I640+J640</f>
        <v>183.71</v>
      </c>
      <c r="L640" s="19" t="n" hidden="false">
        <f>ROUND(H640*I640,2)</f>
        <v>73484</v>
      </c>
      <c r="M640" s="19" t="n" hidden="false">
        <v/>
      </c>
      <c r="N640" s="19" t="n" hidden="false">
        <f>L640+M640</f>
        <v>73484</v>
      </c>
    </row>
    <row r="641" customFormat="false" hidden="false" outlineLevel="0" collapsed="false">
      <c r="A641" s="18" t="inlineStr">
        <is>
          <t xml:space="preserve">1.1.1.2.1.1.3.5.4</t>
        </is>
      </c>
      <c r="B641" s="18" t="inlineStr">
        <is>
          <t xml:space="preserve"/>
        </is>
      </c>
      <c r="C641" s="22" t="inlineStr">
        <is>
          <t xml:space="preserve">Кабель силовой ВВГнг(A)-LS 3х10мм2, 660В</t>
        </is>
      </c>
      <c r="D641" s="7" t="inlineStr">
        <is>
          <t xml:space="preserve">LSLTx</t>
        </is>
      </c>
      <c r="E641" s="7" t="inlineStr">
        <is>
          <t xml:space="preserve"/>
        </is>
      </c>
      <c r="F641" s="7" t="inlineStr">
        <is>
          <t xml:space="preserve">М</t>
        </is>
      </c>
      <c r="G641" s="7" t="inlineStr">
        <is>
          <t xml:space="preserve">1</t>
        </is>
      </c>
      <c r="H641" s="8" t="n">
        <v>140</v>
      </c>
      <c r="I641" s="23" t="n" hidden="false">
        <v>316.75</v>
      </c>
      <c r="J641" s="19" t="n" hidden="false">
        <v/>
      </c>
      <c r="K641" s="19" t="n" hidden="false">
        <f>I641+J641</f>
        <v>316.75</v>
      </c>
      <c r="L641" s="19" t="n" hidden="false">
        <f>ROUND(H641*I641,2)</f>
        <v>44345</v>
      </c>
      <c r="M641" s="19" t="n" hidden="false">
        <v/>
      </c>
      <c r="N641" s="19" t="n" hidden="false">
        <f>L641+M641</f>
        <v>44345</v>
      </c>
    </row>
    <row r="642" customFormat="false" hidden="false" outlineLevel="0" collapsed="false">
      <c r="A642" s="18" t="inlineStr">
        <is>
          <t xml:space="preserve">1.1.1.2.1.1.3.5.5</t>
        </is>
      </c>
      <c r="B642" s="18" t="inlineStr">
        <is>
          <t xml:space="preserve"/>
        </is>
      </c>
      <c r="C642" s="22" t="inlineStr">
        <is>
          <t xml:space="preserve">Кабель силовой ВВГнг(A)-FRLSLTx 5х4мм2, 660В</t>
        </is>
      </c>
      <c r="D642" s="7" t="inlineStr">
        <is>
          <t xml:space="preserve"/>
        </is>
      </c>
      <c r="E642" s="7" t="inlineStr">
        <is>
          <t xml:space="preserve"/>
        </is>
      </c>
      <c r="F642" s="7" t="inlineStr">
        <is>
          <t xml:space="preserve">М</t>
        </is>
      </c>
      <c r="G642" s="7" t="inlineStr">
        <is>
          <t xml:space="preserve">1</t>
        </is>
      </c>
      <c r="H642" s="8" t="n">
        <v>560</v>
      </c>
      <c r="I642" s="23" t="n" hidden="false">
        <v>140.79</v>
      </c>
      <c r="J642" s="19" t="n" hidden="false">
        <v/>
      </c>
      <c r="K642" s="19" t="n" hidden="false">
        <f>I642+J642</f>
        <v>140.79</v>
      </c>
      <c r="L642" s="19" t="n" hidden="false">
        <f>ROUND(H642*I642,2)</f>
        <v>78842.4</v>
      </c>
      <c r="M642" s="19" t="n" hidden="false">
        <v/>
      </c>
      <c r="N642" s="19" t="n" hidden="false">
        <f>L642+M642</f>
        <v>78842.4</v>
      </c>
    </row>
    <row r="643" customFormat="false" hidden="false" outlineLevel="0" collapsed="false">
      <c r="A643" s="18" t="inlineStr">
        <is>
          <t xml:space="preserve">1.1.1.2.1.1.3.5.6</t>
        </is>
      </c>
      <c r="B643" s="18" t="inlineStr">
        <is>
          <t xml:space="preserve"/>
        </is>
      </c>
      <c r="C643" s="22" t="inlineStr">
        <is>
          <t xml:space="preserve">Кабель силовой ВВГнг(A)-LSLTx 5х4мм2, 660В</t>
        </is>
      </c>
      <c r="D643" s="7" t="inlineStr">
        <is>
          <t xml:space="preserve"/>
        </is>
      </c>
      <c r="E643" s="7" t="inlineStr">
        <is>
          <t xml:space="preserve"/>
        </is>
      </c>
      <c r="F643" s="7" t="inlineStr">
        <is>
          <t xml:space="preserve">М</t>
        </is>
      </c>
      <c r="G643" s="7" t="inlineStr">
        <is>
          <t xml:space="preserve">1</t>
        </is>
      </c>
      <c r="H643" s="8" t="n">
        <v>105</v>
      </c>
      <c r="I643" s="23" t="n" hidden="false">
        <v>192.91</v>
      </c>
      <c r="J643" s="19" t="n" hidden="false">
        <v/>
      </c>
      <c r="K643" s="19" t="n" hidden="false">
        <f>I643+J643</f>
        <v>192.91</v>
      </c>
      <c r="L643" s="19" t="n" hidden="false">
        <f>ROUND(H643*I643,2)</f>
        <v>20255.55</v>
      </c>
      <c r="M643" s="19" t="n" hidden="false">
        <v/>
      </c>
      <c r="N643" s="19" t="n" hidden="false">
        <f>L643+M643</f>
        <v>20255.55</v>
      </c>
    </row>
    <row r="644" customFormat="false" hidden="false" outlineLevel="0" collapsed="false">
      <c r="A644" s="18" t="inlineStr">
        <is>
          <t xml:space="preserve">1.1.1.2.1.1.3.6</t>
        </is>
      </c>
      <c r="B644" s="18" t="inlineStr">
        <is>
          <t xml:space="preserve"/>
        </is>
      </c>
      <c r="C644" s="18" t="inlineStr">
        <is>
          <t xml:space="preserve">Затяжка кабеля, провода в трубу / 18-39 мм</t>
        </is>
      </c>
      <c r="D644" s="7" t="inlineStr">
        <is>
          <t xml:space="preserve">ЭМ 4.2
Поставщики: ООО "Богословский кабельный завод", Акционерное общество "Электрокабель" Кольчугинский завод"</t>
        </is>
      </c>
      <c r="E644" s="7" t="inlineStr">
        <is>
          <t xml:space="preserve">Выгружается из БО по объектам BIM-КЦ</t>
        </is>
      </c>
      <c r="F644" s="7" t="inlineStr">
        <is>
          <t xml:space="preserve">ПОГ М</t>
        </is>
      </c>
      <c r="G644" s="7" t="inlineStr">
        <is>
          <t xml:space="preserve">1</t>
        </is>
      </c>
      <c r="H644" s="8" t="n">
        <v>5455</v>
      </c>
      <c r="I644" s="19" t="n" hidden="false">
        <f>ROUND((L645+L646+L647+L648+L649+L650)/H644,2)</f>
        <v>281.94</v>
      </c>
      <c r="J644" s="20" t="n" hidden="false">
        <v>350</v>
      </c>
      <c r="K644" s="19" t="n" hidden="false">
        <f>I644+J644</f>
        <v>631.94</v>
      </c>
      <c r="L644" s="19" t="n" hidden="false">
        <f>ROUND(H644*I644,2)</f>
        <v>1537982.7</v>
      </c>
      <c r="M644" s="19" t="n" hidden="false">
        <f>ROUND(H644*J644,2)</f>
        <v>1909250</v>
      </c>
      <c r="N644" s="19" t="n" hidden="false">
        <f>L644+M644</f>
        <v>3447232.7</v>
      </c>
    </row>
    <row r="645" customFormat="false" hidden="false" outlineLevel="0" collapsed="false">
      <c r="A645" s="18" t="inlineStr">
        <is>
          <t xml:space="preserve">1.1.1.2.1.1.3.6.1</t>
        </is>
      </c>
      <c r="B645" s="18" t="inlineStr">
        <is>
          <t xml:space="preserve"/>
        </is>
      </c>
      <c r="C645" s="22" t="inlineStr">
        <is>
          <t xml:space="preserve">Кабель силовой ВВГнг(A)-FRLS 3х6мм2, 660В</t>
        </is>
      </c>
      <c r="D645" s="7" t="inlineStr">
        <is>
          <t xml:space="preserve"/>
        </is>
      </c>
      <c r="E645" s="7" t="inlineStr">
        <is>
          <t xml:space="preserve"/>
        </is>
      </c>
      <c r="F645" s="7" t="inlineStr">
        <is>
          <t xml:space="preserve">М</t>
        </is>
      </c>
      <c r="G645" s="7" t="inlineStr">
        <is>
          <t xml:space="preserve">1</t>
        </is>
      </c>
      <c r="H645" s="8" t="n">
        <v>260</v>
      </c>
      <c r="I645" s="23" t="n" hidden="false">
        <v>183.71</v>
      </c>
      <c r="J645" s="19" t="n" hidden="false">
        <v/>
      </c>
      <c r="K645" s="19" t="n" hidden="false">
        <f>I645+J645</f>
        <v>183.71</v>
      </c>
      <c r="L645" s="19" t="n" hidden="false">
        <f>ROUND(H645*I645,2)</f>
        <v>47764.6</v>
      </c>
      <c r="M645" s="19" t="n" hidden="false">
        <v/>
      </c>
      <c r="N645" s="19" t="n" hidden="false">
        <f>L645+M645</f>
        <v>47764.6</v>
      </c>
    </row>
    <row r="646" customFormat="false" hidden="false" outlineLevel="0" collapsed="false">
      <c r="A646" s="18" t="inlineStr">
        <is>
          <t xml:space="preserve">1.1.1.2.1.1.3.6.2</t>
        </is>
      </c>
      <c r="B646" s="18" t="inlineStr">
        <is>
          <t xml:space="preserve"/>
        </is>
      </c>
      <c r="C646" s="22" t="inlineStr">
        <is>
          <t xml:space="preserve">Кабель силовой ВВГнг(A)-LS 3х10мм2, 660В</t>
        </is>
      </c>
      <c r="D646" s="7" t="inlineStr">
        <is>
          <t xml:space="preserve"/>
        </is>
      </c>
      <c r="E646" s="7" t="inlineStr">
        <is>
          <t xml:space="preserve"/>
        </is>
      </c>
      <c r="F646" s="7" t="inlineStr">
        <is>
          <t xml:space="preserve">М</t>
        </is>
      </c>
      <c r="G646" s="7" t="inlineStr">
        <is>
          <t xml:space="preserve">1</t>
        </is>
      </c>
      <c r="H646" s="8" t="n">
        <v>940</v>
      </c>
      <c r="I646" s="23" t="n" hidden="false">
        <v>316.75</v>
      </c>
      <c r="J646" s="19" t="n" hidden="false">
        <v/>
      </c>
      <c r="K646" s="19" t="n" hidden="false">
        <f>I646+J646</f>
        <v>316.75</v>
      </c>
      <c r="L646" s="19" t="n" hidden="false">
        <f>ROUND(H646*I646,2)</f>
        <v>297745</v>
      </c>
      <c r="M646" s="19" t="n" hidden="false">
        <v/>
      </c>
      <c r="N646" s="19" t="n" hidden="false">
        <f>L646+M646</f>
        <v>297745</v>
      </c>
    </row>
    <row r="647" customFormat="false" hidden="false" outlineLevel="0" collapsed="false">
      <c r="A647" s="18" t="inlineStr">
        <is>
          <t xml:space="preserve">1.1.1.2.1.1.3.6.3</t>
        </is>
      </c>
      <c r="B647" s="18" t="inlineStr">
        <is>
          <t xml:space="preserve"/>
        </is>
      </c>
      <c r="C647" s="22" t="inlineStr">
        <is>
          <t xml:space="preserve">Кабель силовой ВВГнг(A)-FRLSLTx 5х4мм2, 660В</t>
        </is>
      </c>
      <c r="D647" s="7" t="inlineStr">
        <is>
          <t xml:space="preserve"/>
        </is>
      </c>
      <c r="E647" s="7" t="inlineStr">
        <is>
          <t xml:space="preserve"/>
        </is>
      </c>
      <c r="F647" s="7" t="inlineStr">
        <is>
          <t xml:space="preserve">М</t>
        </is>
      </c>
      <c r="G647" s="7" t="inlineStr">
        <is>
          <t xml:space="preserve">1</t>
        </is>
      </c>
      <c r="H647" s="8" t="n">
        <v>1225</v>
      </c>
      <c r="I647" s="23" t="n" hidden="false">
        <v>140.79</v>
      </c>
      <c r="J647" s="19" t="n" hidden="false">
        <v/>
      </c>
      <c r="K647" s="19" t="n" hidden="false">
        <f>I647+J647</f>
        <v>140.79</v>
      </c>
      <c r="L647" s="19" t="n" hidden="false">
        <f>ROUND(H647*I647,2)</f>
        <v>172467.75</v>
      </c>
      <c r="M647" s="19" t="n" hidden="false">
        <v/>
      </c>
      <c r="N647" s="19" t="n" hidden="false">
        <f>L647+M647</f>
        <v>172467.75</v>
      </c>
    </row>
    <row r="648" customFormat="false" hidden="false" outlineLevel="0" collapsed="false">
      <c r="A648" s="18" t="inlineStr">
        <is>
          <t xml:space="preserve">1.1.1.2.1.1.3.6.4</t>
        </is>
      </c>
      <c r="B648" s="18" t="inlineStr">
        <is>
          <t xml:space="preserve"/>
        </is>
      </c>
      <c r="C648" s="22" t="inlineStr">
        <is>
          <t xml:space="preserve">Кабель силовой ВВГнг(A)-FRLSLTx 5х6мм2, 660В</t>
        </is>
      </c>
      <c r="D648" s="7" t="inlineStr">
        <is>
          <t xml:space="preserve"/>
        </is>
      </c>
      <c r="E648" s="7" t="inlineStr">
        <is>
          <t xml:space="preserve"/>
        </is>
      </c>
      <c r="F648" s="7" t="inlineStr">
        <is>
          <t xml:space="preserve">М</t>
        </is>
      </c>
      <c r="G648" s="7" t="inlineStr">
        <is>
          <t xml:space="preserve">1</t>
        </is>
      </c>
      <c r="H648" s="8" t="n">
        <v>1675</v>
      </c>
      <c r="I648" s="23" t="n" hidden="false">
        <v>341.61</v>
      </c>
      <c r="J648" s="19" t="n" hidden="false">
        <v/>
      </c>
      <c r="K648" s="19" t="n" hidden="false">
        <f>I648+J648</f>
        <v>341.61</v>
      </c>
      <c r="L648" s="19" t="n" hidden="false">
        <f>ROUND(H648*I648,2)</f>
        <v>572196.75</v>
      </c>
      <c r="M648" s="19" t="n" hidden="false">
        <v/>
      </c>
      <c r="N648" s="19" t="n" hidden="false">
        <f>L648+M648</f>
        <v>572196.75</v>
      </c>
    </row>
    <row r="649" customFormat="false" hidden="false" outlineLevel="0" collapsed="false">
      <c r="A649" s="18" t="inlineStr">
        <is>
          <t xml:space="preserve">1.1.1.2.1.1.3.6.5</t>
        </is>
      </c>
      <c r="B649" s="18" t="inlineStr">
        <is>
          <t xml:space="preserve"/>
        </is>
      </c>
      <c r="C649" s="22" t="inlineStr">
        <is>
          <t xml:space="preserve">Кабель силовой ВВГнг(A)-LSLTx 5х4мм2, 660В</t>
        </is>
      </c>
      <c r="D649" s="7" t="inlineStr">
        <is>
          <t xml:space="preserve"/>
        </is>
      </c>
      <c r="E649" s="7" t="inlineStr">
        <is>
          <t xml:space="preserve"/>
        </is>
      </c>
      <c r="F649" s="7" t="inlineStr">
        <is>
          <t xml:space="preserve">М</t>
        </is>
      </c>
      <c r="G649" s="7" t="inlineStr">
        <is>
          <t xml:space="preserve">1</t>
        </is>
      </c>
      <c r="H649" s="8" t="n">
        <v>630</v>
      </c>
      <c r="I649" s="23" t="n" hidden="false">
        <v>192.91</v>
      </c>
      <c r="J649" s="19" t="n" hidden="false">
        <v/>
      </c>
      <c r="K649" s="19" t="n" hidden="false">
        <f>I649+J649</f>
        <v>192.91</v>
      </c>
      <c r="L649" s="19" t="n" hidden="false">
        <f>ROUND(H649*I649,2)</f>
        <v>121533.3</v>
      </c>
      <c r="M649" s="19" t="n" hidden="false">
        <v/>
      </c>
      <c r="N649" s="19" t="n" hidden="false">
        <f>L649+M649</f>
        <v>121533.3</v>
      </c>
    </row>
    <row r="650" customFormat="false" hidden="false" outlineLevel="0" collapsed="false">
      <c r="A650" s="18" t="inlineStr">
        <is>
          <t xml:space="preserve">1.1.1.2.1.1.3.6.6</t>
        </is>
      </c>
      <c r="B650" s="18" t="inlineStr">
        <is>
          <t xml:space="preserve"/>
        </is>
      </c>
      <c r="C650" s="22" t="inlineStr">
        <is>
          <t xml:space="preserve">Кабель силовой ВВГнг(A)-LSLTx 5х6мм2, 1000В</t>
        </is>
      </c>
      <c r="D650" s="7" t="inlineStr">
        <is>
          <t xml:space="preserve"/>
        </is>
      </c>
      <c r="E650" s="7" t="inlineStr">
        <is>
          <t xml:space="preserve"/>
        </is>
      </c>
      <c r="F650" s="7" t="inlineStr">
        <is>
          <t xml:space="preserve">М</t>
        </is>
      </c>
      <c r="G650" s="7" t="inlineStr">
        <is>
          <t xml:space="preserve">1</t>
        </is>
      </c>
      <c r="H650" s="8" t="n">
        <v>725</v>
      </c>
      <c r="I650" s="20" t="n" hidden="false">
        <v>450</v>
      </c>
      <c r="J650" s="19" t="n" hidden="false">
        <v/>
      </c>
      <c r="K650" s="19" t="n" hidden="false">
        <f>I650+J650</f>
        <v>450</v>
      </c>
      <c r="L650" s="19" t="n" hidden="false">
        <f>ROUND(H650*I650,2)</f>
        <v>326250</v>
      </c>
      <c r="M650" s="19" t="n" hidden="false">
        <v/>
      </c>
      <c r="N650" s="19" t="n" hidden="false">
        <f>L650+M650</f>
        <v>326250</v>
      </c>
    </row>
    <row r="651" customFormat="false" hidden="false" outlineLevel="0" collapsed="false">
      <c r="A651" s="18" t="inlineStr">
        <is>
          <t xml:space="preserve">1.1.1.2.1.1.3.7</t>
        </is>
      </c>
      <c r="B651" s="18" t="inlineStr">
        <is>
          <t xml:space="preserve"/>
        </is>
      </c>
      <c r="C651" s="18" t="inlineStr">
        <is>
          <t xml:space="preserve">Затяжка кабеля, провода в трубу / 40-69 мм</t>
        </is>
      </c>
      <c r="D651" s="7" t="inlineStr">
        <is>
          <t xml:space="preserve">ЭМ 4.1
Поставщики: ООО "Богословский кабельный завод", Акционерное общество "Электрокабель" Кольчугинский завод"</t>
        </is>
      </c>
      <c r="E651" s="7" t="inlineStr">
        <is>
          <t xml:space="preserve">Выгружается из БО по объектам BIM-КЦ</t>
        </is>
      </c>
      <c r="F651" s="7" t="inlineStr">
        <is>
          <t xml:space="preserve">ПОГ М</t>
        </is>
      </c>
      <c r="G651" s="7" t="inlineStr">
        <is>
          <t xml:space="preserve">1</t>
        </is>
      </c>
      <c r="H651" s="8" t="n">
        <v>390</v>
      </c>
      <c r="I651" s="19" t="n" hidden="false">
        <f>ROUND((L652+L653)/H651,2)</f>
        <v>669.46</v>
      </c>
      <c r="J651" s="20" t="n" hidden="false">
        <v>450</v>
      </c>
      <c r="K651" s="19" t="n" hidden="false">
        <f>I651+J651</f>
        <v>1119.46</v>
      </c>
      <c r="L651" s="19" t="n" hidden="false">
        <f>ROUND(H651*I651,2)</f>
        <v>261089.4</v>
      </c>
      <c r="M651" s="19" t="n" hidden="false">
        <f>ROUND(H651*J651,2)</f>
        <v>175500</v>
      </c>
      <c r="N651" s="19" t="n" hidden="false">
        <f>L651+M651</f>
        <v>436589.4</v>
      </c>
    </row>
    <row r="652" customFormat="false" hidden="false" outlineLevel="0" collapsed="false">
      <c r="A652" s="18" t="inlineStr">
        <is>
          <t xml:space="preserve">1.1.1.2.1.1.3.7.1</t>
        </is>
      </c>
      <c r="B652" s="18" t="inlineStr">
        <is>
          <t xml:space="preserve"/>
        </is>
      </c>
      <c r="C652" s="22" t="inlineStr">
        <is>
          <t xml:space="preserve">Кабель силовой ВВГнг(A)-LSLTx 5х10мм2, 1000В</t>
        </is>
      </c>
      <c r="D652" s="7" t="inlineStr">
        <is>
          <t xml:space="preserve"/>
        </is>
      </c>
      <c r="E652" s="7" t="inlineStr">
        <is>
          <t xml:space="preserve"/>
        </is>
      </c>
      <c r="F652" s="7" t="inlineStr">
        <is>
          <t xml:space="preserve">М</t>
        </is>
      </c>
      <c r="G652" s="7" t="inlineStr">
        <is>
          <t xml:space="preserve">1</t>
        </is>
      </c>
      <c r="H652" s="8" t="n">
        <v>250</v>
      </c>
      <c r="I652" s="20" t="n" hidden="false">
        <v>756</v>
      </c>
      <c r="J652" s="19" t="n" hidden="false">
        <v/>
      </c>
      <c r="K652" s="19" t="n" hidden="false">
        <f>I652+J652</f>
        <v>756</v>
      </c>
      <c r="L652" s="19" t="n" hidden="false">
        <f>ROUND(H652*I652,2)</f>
        <v>189000</v>
      </c>
      <c r="M652" s="19" t="n" hidden="false">
        <v/>
      </c>
      <c r="N652" s="19" t="n" hidden="false">
        <f>L652+M652</f>
        <v>189000</v>
      </c>
    </row>
    <row r="653" customFormat="false" hidden="false" outlineLevel="0" collapsed="false">
      <c r="A653" s="18" t="inlineStr">
        <is>
          <t xml:space="preserve">1.1.1.2.1.1.3.7.2</t>
        </is>
      </c>
      <c r="B653" s="18" t="inlineStr">
        <is>
          <t xml:space="preserve"/>
        </is>
      </c>
      <c r="C653" s="22" t="inlineStr">
        <is>
          <t xml:space="preserve">Кабель силовой ВВГнг(A)-LS 3х16мм2, 660В</t>
        </is>
      </c>
      <c r="D653" s="7" t="inlineStr">
        <is>
          <t xml:space="preserve">LSLTx</t>
        </is>
      </c>
      <c r="E653" s="7" t="inlineStr">
        <is>
          <t xml:space="preserve"/>
        </is>
      </c>
      <c r="F653" s="7" t="inlineStr">
        <is>
          <t xml:space="preserve">М</t>
        </is>
      </c>
      <c r="G653" s="7" t="inlineStr">
        <is>
          <t xml:space="preserve">1</t>
        </is>
      </c>
      <c r="H653" s="8" t="n">
        <v>140</v>
      </c>
      <c r="I653" s="23" t="n" hidden="false">
        <v>514.93</v>
      </c>
      <c r="J653" s="19" t="n" hidden="false">
        <v/>
      </c>
      <c r="K653" s="19" t="n" hidden="false">
        <f>I653+J653</f>
        <v>514.93</v>
      </c>
      <c r="L653" s="19" t="n" hidden="false">
        <f>ROUND(H653*I653,2)</f>
        <v>72090.2</v>
      </c>
      <c r="M653" s="19" t="n" hidden="false">
        <v/>
      </c>
      <c r="N653" s="19" t="n" hidden="false">
        <f>L653+M653</f>
        <v>72090.2</v>
      </c>
    </row>
    <row r="654" customFormat="false" hidden="false" outlineLevel="0" collapsed="false">
      <c r="A654" s="18" t="inlineStr">
        <is>
          <t xml:space="preserve">1.1.1.2.1.1.3.8</t>
        </is>
      </c>
      <c r="B654" s="18" t="inlineStr">
        <is>
          <t xml:space="preserve"/>
        </is>
      </c>
      <c r="C654" s="18" t="inlineStr">
        <is>
          <t xml:space="preserve">Затяжка кабеля, провода в трубу / 40-69 мм</t>
        </is>
      </c>
      <c r="D654" s="7" t="inlineStr">
        <is>
          <t xml:space="preserve">ЭМ 4.2
Поставщики: ООО "Богословский кабельный завод", Акционерное общество "Электрокабель" Кольчугинский завод"</t>
        </is>
      </c>
      <c r="E654" s="7" t="inlineStr">
        <is>
          <t xml:space="preserve">Выгружается из БО по объектам BIM-КЦ</t>
        </is>
      </c>
      <c r="F654" s="7" t="inlineStr">
        <is>
          <t xml:space="preserve">ПОГ М</t>
        </is>
      </c>
      <c r="G654" s="7" t="inlineStr">
        <is>
          <t xml:space="preserve">1</t>
        </is>
      </c>
      <c r="H654" s="8" t="n">
        <v>850</v>
      </c>
      <c r="I654" s="19" t="n" hidden="false">
        <f>ROUND((L655+L656+L657)/H654,2)</f>
        <v>673.73</v>
      </c>
      <c r="J654" s="20" t="n" hidden="false">
        <v>450</v>
      </c>
      <c r="K654" s="19" t="n" hidden="false">
        <f>I654+J654</f>
        <v>1123.73</v>
      </c>
      <c r="L654" s="19" t="n" hidden="false">
        <f>ROUND(H654*I654,2)</f>
        <v>572670.5</v>
      </c>
      <c r="M654" s="19" t="n" hidden="false">
        <f>ROUND(H654*J654,2)</f>
        <v>382500</v>
      </c>
      <c r="N654" s="19" t="n" hidden="false">
        <f>L654+M654</f>
        <v>955170.5</v>
      </c>
    </row>
    <row r="655" customFormat="false" hidden="false" outlineLevel="0" collapsed="false">
      <c r="A655" s="18" t="inlineStr">
        <is>
          <t xml:space="preserve">1.1.1.2.1.1.3.8.1</t>
        </is>
      </c>
      <c r="B655" s="18" t="inlineStr">
        <is>
          <t xml:space="preserve"/>
        </is>
      </c>
      <c r="C655" s="22" t="inlineStr">
        <is>
          <t xml:space="preserve">Кабель силовой ВВГнг(A)-FRLS 5х10мм2, 660В</t>
        </is>
      </c>
      <c r="D655" s="7" t="inlineStr">
        <is>
          <t xml:space="preserve"/>
        </is>
      </c>
      <c r="E655" s="7" t="inlineStr">
        <is>
          <t xml:space="preserve"/>
        </is>
      </c>
      <c r="F655" s="7" t="inlineStr">
        <is>
          <t xml:space="preserve">М</t>
        </is>
      </c>
      <c r="G655" s="7" t="inlineStr">
        <is>
          <t xml:space="preserve">1</t>
        </is>
      </c>
      <c r="H655" s="8" t="n">
        <v>180</v>
      </c>
      <c r="I655" s="23" t="n" hidden="false">
        <v>555.01</v>
      </c>
      <c r="J655" s="19" t="n" hidden="false">
        <v/>
      </c>
      <c r="K655" s="19" t="n" hidden="false">
        <f>I655+J655</f>
        <v>555.01</v>
      </c>
      <c r="L655" s="19" t="n" hidden="false">
        <f>ROUND(H655*I655,2)</f>
        <v>99901.8</v>
      </c>
      <c r="M655" s="19" t="n" hidden="false">
        <v/>
      </c>
      <c r="N655" s="19" t="n" hidden="false">
        <f>L655+M655</f>
        <v>99901.8</v>
      </c>
    </row>
    <row r="656" customFormat="false" hidden="false" outlineLevel="0" collapsed="false">
      <c r="A656" s="18" t="inlineStr">
        <is>
          <t xml:space="preserve">1.1.1.2.1.1.3.8.2</t>
        </is>
      </c>
      <c r="B656" s="18" t="inlineStr">
        <is>
          <t xml:space="preserve"/>
        </is>
      </c>
      <c r="C656" s="22" t="inlineStr">
        <is>
          <t xml:space="preserve">Кабель силовой ВВГнг(A)-LSLTx 5х10мм2, 1000В</t>
        </is>
      </c>
      <c r="D656" s="7" t="inlineStr">
        <is>
          <t xml:space="preserve"/>
        </is>
      </c>
      <c r="E656" s="7" t="inlineStr">
        <is>
          <t xml:space="preserve"/>
        </is>
      </c>
      <c r="F656" s="7" t="inlineStr">
        <is>
          <t xml:space="preserve">М</t>
        </is>
      </c>
      <c r="G656" s="7" t="inlineStr">
        <is>
          <t xml:space="preserve">1</t>
        </is>
      </c>
      <c r="H656" s="8" t="n">
        <v>530</v>
      </c>
      <c r="I656" s="20" t="n" hidden="false">
        <v>756</v>
      </c>
      <c r="J656" s="19" t="n" hidden="false">
        <v/>
      </c>
      <c r="K656" s="19" t="n" hidden="false">
        <f>I656+J656</f>
        <v>756</v>
      </c>
      <c r="L656" s="19" t="n" hidden="false">
        <f>ROUND(H656*I656,2)</f>
        <v>400680</v>
      </c>
      <c r="M656" s="19" t="n" hidden="false">
        <v/>
      </c>
      <c r="N656" s="19" t="n" hidden="false">
        <f>L656+M656</f>
        <v>400680</v>
      </c>
    </row>
    <row r="657" customFormat="false" hidden="false" outlineLevel="0" collapsed="false">
      <c r="A657" s="18" t="inlineStr">
        <is>
          <t xml:space="preserve">1.1.1.2.1.1.3.8.3</t>
        </is>
      </c>
      <c r="B657" s="18" t="inlineStr">
        <is>
          <t xml:space="preserve"/>
        </is>
      </c>
      <c r="C657" s="22" t="inlineStr">
        <is>
          <t xml:space="preserve">Кабель силовой ВВГнг(A)-LS 3х16мм2, 660В</t>
        </is>
      </c>
      <c r="D657" s="7" t="inlineStr">
        <is>
          <t xml:space="preserve"/>
        </is>
      </c>
      <c r="E657" s="7" t="inlineStr">
        <is>
          <t xml:space="preserve"/>
        </is>
      </c>
      <c r="F657" s="7" t="inlineStr">
        <is>
          <t xml:space="preserve">М</t>
        </is>
      </c>
      <c r="G657" s="7" t="inlineStr">
        <is>
          <t xml:space="preserve">1</t>
        </is>
      </c>
      <c r="H657" s="8" t="n">
        <v>140</v>
      </c>
      <c r="I657" s="23" t="n" hidden="false">
        <v>514.93</v>
      </c>
      <c r="J657" s="19" t="n" hidden="false">
        <v/>
      </c>
      <c r="K657" s="19" t="n" hidden="false">
        <f>I657+J657</f>
        <v>514.93</v>
      </c>
      <c r="L657" s="19" t="n" hidden="false">
        <f>ROUND(H657*I657,2)</f>
        <v>72090.2</v>
      </c>
      <c r="M657" s="19" t="n" hidden="false">
        <v/>
      </c>
      <c r="N657" s="19" t="n" hidden="false">
        <f>L657+M657</f>
        <v>72090.2</v>
      </c>
    </row>
    <row r="658" customFormat="false" hidden="false" outlineLevel="0" collapsed="false">
      <c r="A658" s="18" t="inlineStr">
        <is>
          <t xml:space="preserve">1.1.1.2.1.1.3.9</t>
        </is>
      </c>
      <c r="B658" s="18" t="inlineStr">
        <is>
          <t xml:space="preserve"/>
        </is>
      </c>
      <c r="C658" s="18" t="inlineStr">
        <is>
          <t xml:space="preserve">Затяжка кабеля, провода в трубу / 70-124 мм</t>
        </is>
      </c>
      <c r="D658" s="7" t="inlineStr">
        <is>
          <t xml:space="preserve">ЭМ 4.2
Поставщики: ООО "Богословский кабельный завод", Акционерное общество "Электрокабель" Кольчугинский завод"</t>
        </is>
      </c>
      <c r="E658" s="7" t="inlineStr">
        <is>
          <t xml:space="preserve">Выгружается из БО по объектам BIM-КЦ</t>
        </is>
      </c>
      <c r="F658" s="7" t="inlineStr">
        <is>
          <t xml:space="preserve">ПОГ М</t>
        </is>
      </c>
      <c r="G658" s="7" t="inlineStr">
        <is>
          <t xml:space="preserve">1</t>
        </is>
      </c>
      <c r="H658" s="8" t="n">
        <v>1735</v>
      </c>
      <c r="I658" s="19" t="n" hidden="false">
        <f>ROUND((L659+L660)/H658,2)</f>
        <v>905.3</v>
      </c>
      <c r="J658" s="20" t="n" hidden="false">
        <v>800</v>
      </c>
      <c r="K658" s="19" t="n" hidden="false">
        <f>I658+J658</f>
        <v>1705.3</v>
      </c>
      <c r="L658" s="19" t="n" hidden="false">
        <f>ROUND(H658*I658,2)</f>
        <v>1570695.5</v>
      </c>
      <c r="M658" s="19" t="n" hidden="false">
        <f>ROUND(H658*J658,2)</f>
        <v>1388000</v>
      </c>
      <c r="N658" s="19" t="n" hidden="false">
        <f>L658+M658</f>
        <v>2958695.5</v>
      </c>
    </row>
    <row r="659" customFormat="false" hidden="false" outlineLevel="0" collapsed="false">
      <c r="A659" s="18" t="inlineStr">
        <is>
          <t xml:space="preserve">1.1.1.2.1.1.3.9.1</t>
        </is>
      </c>
      <c r="B659" s="18" t="inlineStr">
        <is>
          <t xml:space="preserve"/>
        </is>
      </c>
      <c r="C659" s="22" t="inlineStr">
        <is>
          <t xml:space="preserve">Кабель силовой ВВГнг(A)-LSLTx 5х16мм2, 660В</t>
        </is>
      </c>
      <c r="D659" s="7" t="inlineStr">
        <is>
          <t xml:space="preserve"/>
        </is>
      </c>
      <c r="E659" s="7" t="inlineStr">
        <is>
          <t xml:space="preserve"/>
        </is>
      </c>
      <c r="F659" s="7" t="inlineStr">
        <is>
          <t xml:space="preserve">М</t>
        </is>
      </c>
      <c r="G659" s="7" t="inlineStr">
        <is>
          <t xml:space="preserve">1</t>
        </is>
      </c>
      <c r="H659" s="8" t="n">
        <v>1185</v>
      </c>
      <c r="I659" s="23" t="n" hidden="false">
        <v>907.23</v>
      </c>
      <c r="J659" s="19" t="n" hidden="false">
        <v/>
      </c>
      <c r="K659" s="19" t="n" hidden="false">
        <f>I659+J659</f>
        <v>907.23</v>
      </c>
      <c r="L659" s="19" t="n" hidden="false">
        <f>ROUND(H659*I659,2)</f>
        <v>1075067.55</v>
      </c>
      <c r="M659" s="19" t="n" hidden="false">
        <v/>
      </c>
      <c r="N659" s="19" t="n" hidden="false">
        <f>L659+M659</f>
        <v>1075067.55</v>
      </c>
    </row>
    <row r="660" customFormat="false" hidden="false" outlineLevel="0" collapsed="false">
      <c r="A660" s="18" t="inlineStr">
        <is>
          <t xml:space="preserve">1.1.1.2.1.1.3.9.2</t>
        </is>
      </c>
      <c r="B660" s="18" t="inlineStr">
        <is>
          <t xml:space="preserve"/>
        </is>
      </c>
      <c r="C660" s="22" t="inlineStr">
        <is>
          <t xml:space="preserve">Кабель силовой ВВГнг(A)-FRLSLTx 5х16мм2, 660В</t>
        </is>
      </c>
      <c r="D660" s="7" t="inlineStr">
        <is>
          <t xml:space="preserve"/>
        </is>
      </c>
      <c r="E660" s="7" t="inlineStr">
        <is>
          <t xml:space="preserve"/>
        </is>
      </c>
      <c r="F660" s="7" t="inlineStr">
        <is>
          <t xml:space="preserve">М</t>
        </is>
      </c>
      <c r="G660" s="7" t="inlineStr">
        <is>
          <t xml:space="preserve">1</t>
        </is>
      </c>
      <c r="H660" s="8" t="n">
        <v>550</v>
      </c>
      <c r="I660" s="23" t="n" hidden="false">
        <v>901.15</v>
      </c>
      <c r="J660" s="19" t="n" hidden="false">
        <v/>
      </c>
      <c r="K660" s="19" t="n" hidden="false">
        <f>I660+J660</f>
        <v>901.15</v>
      </c>
      <c r="L660" s="19" t="n" hidden="false">
        <f>ROUND(H660*I660,2)</f>
        <v>495632.5</v>
      </c>
      <c r="M660" s="19" t="n" hidden="false">
        <v/>
      </c>
      <c r="N660" s="19" t="n" hidden="false">
        <f>L660+M660</f>
        <v>495632.5</v>
      </c>
    </row>
    <row r="661" customFormat="false" hidden="false" outlineLevel="0" collapsed="false">
      <c r="A661" s="18" t="inlineStr">
        <is>
          <t xml:space="preserve">1.1.1.2.1.1.3.10</t>
        </is>
      </c>
      <c r="B661" s="18" t="inlineStr">
        <is>
          <t xml:space="preserve"/>
        </is>
      </c>
      <c r="C661" s="18" t="inlineStr">
        <is>
          <t xml:space="preserve">Затяжка кабеля, провода в трубу / 125-249 мм</t>
        </is>
      </c>
      <c r="D661" s="7" t="inlineStr">
        <is>
          <t xml:space="preserve">ЭМ 4.1
Поставщики: ООО "Богословский кабельный завод", Акционерное общество "Электрокабель" Кольчугинский завод"</t>
        </is>
      </c>
      <c r="E661" s="7" t="inlineStr">
        <is>
          <t xml:space="preserve">Выгружается из БО по объектам BIM-КЦ</t>
        </is>
      </c>
      <c r="F661" s="7" t="inlineStr">
        <is>
          <t xml:space="preserve">ПОГ М</t>
        </is>
      </c>
      <c r="G661" s="7" t="inlineStr">
        <is>
          <t xml:space="preserve">1</t>
        </is>
      </c>
      <c r="H661" s="8" t="n">
        <v>50</v>
      </c>
      <c r="I661" s="19" t="n" hidden="false">
        <f>ROUND((L662)/H661,2)</f>
        <v>1378.14</v>
      </c>
      <c r="J661" s="20" t="n" hidden="false">
        <v>1200</v>
      </c>
      <c r="K661" s="19" t="n" hidden="false">
        <f>I661+J661</f>
        <v>2578.14</v>
      </c>
      <c r="L661" s="19" t="n" hidden="false">
        <f>ROUND(H661*I661,2)</f>
        <v>68907</v>
      </c>
      <c r="M661" s="19" t="n" hidden="false">
        <f>ROUND(H661*J661,2)</f>
        <v>60000</v>
      </c>
      <c r="N661" s="19" t="n" hidden="false">
        <f>L661+M661</f>
        <v>128907</v>
      </c>
    </row>
    <row r="662" customFormat="false" hidden="false" outlineLevel="0" collapsed="false">
      <c r="A662" s="18" t="inlineStr">
        <is>
          <t xml:space="preserve">1.1.1.2.1.1.3.10.1</t>
        </is>
      </c>
      <c r="B662" s="18" t="inlineStr">
        <is>
          <t xml:space="preserve"/>
        </is>
      </c>
      <c r="C662" s="22" t="inlineStr">
        <is>
          <t xml:space="preserve">Кабель силовой ВВГнг(A)-LSLTx 5х25мм2, 660В</t>
        </is>
      </c>
      <c r="D662" s="7" t="inlineStr">
        <is>
          <t xml:space="preserve"/>
        </is>
      </c>
      <c r="E662" s="7" t="inlineStr">
        <is>
          <t xml:space="preserve"/>
        </is>
      </c>
      <c r="F662" s="7" t="inlineStr">
        <is>
          <t xml:space="preserve">М</t>
        </is>
      </c>
      <c r="G662" s="7" t="inlineStr">
        <is>
          <t xml:space="preserve">1</t>
        </is>
      </c>
      <c r="H662" s="8" t="n">
        <v>50</v>
      </c>
      <c r="I662" s="23" t="n" hidden="false">
        <v>1378.14</v>
      </c>
      <c r="J662" s="19" t="n" hidden="false">
        <v/>
      </c>
      <c r="K662" s="19" t="n" hidden="false">
        <f>I662+J662</f>
        <v>1378.14</v>
      </c>
      <c r="L662" s="19" t="n" hidden="false">
        <f>ROUND(H662*I662,2)</f>
        <v>68907</v>
      </c>
      <c r="M662" s="19" t="n" hidden="false">
        <v/>
      </c>
      <c r="N662" s="19" t="n" hidden="false">
        <f>L662+M662</f>
        <v>68907</v>
      </c>
    </row>
    <row r="663" customFormat="false" hidden="false" outlineLevel="0" collapsed="false">
      <c r="A663" s="18" t="inlineStr">
        <is>
          <t xml:space="preserve">1.1.1.2.1.1.3.11</t>
        </is>
      </c>
      <c r="B663" s="18" t="inlineStr">
        <is>
          <t xml:space="preserve"/>
        </is>
      </c>
      <c r="C663" s="18" t="inlineStr">
        <is>
          <t xml:space="preserve">Затяжка кабеля, провода в трубу / 125-249 мм</t>
        </is>
      </c>
      <c r="D663" s="7" t="inlineStr">
        <is>
          <t xml:space="preserve">ЭМ 4.2
Поставщики: ООО "Богословский кабельный завод", Акционерное общество "Электрокабель" Кольчугинский завод"</t>
        </is>
      </c>
      <c r="E663" s="7" t="inlineStr">
        <is>
          <t xml:space="preserve">Выгружается из БО по объектам BIM-КЦ</t>
        </is>
      </c>
      <c r="F663" s="7" t="inlineStr">
        <is>
          <t xml:space="preserve">ПОГ М</t>
        </is>
      </c>
      <c r="G663" s="7" t="inlineStr">
        <is>
          <t xml:space="preserve">1</t>
        </is>
      </c>
      <c r="H663" s="8" t="n">
        <v>440</v>
      </c>
      <c r="I663" s="19" t="n" hidden="false">
        <f>ROUND((L664+L665)/H663,2)</f>
        <v>1417.14</v>
      </c>
      <c r="J663" s="20" t="n" hidden="false">
        <v>1200</v>
      </c>
      <c r="K663" s="19" t="n" hidden="false">
        <f>I663+J663</f>
        <v>2617.14</v>
      </c>
      <c r="L663" s="19" t="n" hidden="false">
        <f>ROUND(H663*I663,2)</f>
        <v>623541.6</v>
      </c>
      <c r="M663" s="19" t="n" hidden="false">
        <f>ROUND(H663*J663,2)</f>
        <v>528000</v>
      </c>
      <c r="N663" s="19" t="n" hidden="false">
        <f>L663+M663</f>
        <v>1151541.6</v>
      </c>
    </row>
    <row r="664" customFormat="false" hidden="false" outlineLevel="0" collapsed="false">
      <c r="A664" s="18" t="inlineStr">
        <is>
          <t xml:space="preserve">1.1.1.2.1.1.3.11.1</t>
        </is>
      </c>
      <c r="B664" s="18" t="inlineStr">
        <is>
          <t xml:space="preserve"/>
        </is>
      </c>
      <c r="C664" s="22" t="inlineStr">
        <is>
          <t xml:space="preserve">Кабель силовой ВВГнг(A)-LSLTx 5х35мм2, 1000В</t>
        </is>
      </c>
      <c r="D664" s="7" t="inlineStr">
        <is>
          <t xml:space="preserve"/>
        </is>
      </c>
      <c r="E664" s="7" t="inlineStr">
        <is>
          <t xml:space="preserve"/>
        </is>
      </c>
      <c r="F664" s="7" t="inlineStr">
        <is>
          <t xml:space="preserve">М</t>
        </is>
      </c>
      <c r="G664" s="7" t="inlineStr">
        <is>
          <t xml:space="preserve">1</t>
        </is>
      </c>
      <c r="H664" s="8" t="n">
        <v>160</v>
      </c>
      <c r="I664" s="20" t="n" hidden="false">
        <v>2535</v>
      </c>
      <c r="J664" s="19" t="n" hidden="false">
        <v/>
      </c>
      <c r="K664" s="19" t="n" hidden="false">
        <f>I664+J664</f>
        <v>2535</v>
      </c>
      <c r="L664" s="19" t="n" hidden="false">
        <f>ROUND(H664*I664,2)</f>
        <v>405600</v>
      </c>
      <c r="M664" s="19" t="n" hidden="false">
        <v/>
      </c>
      <c r="N664" s="19" t="n" hidden="false">
        <f>L664+M664</f>
        <v>405600</v>
      </c>
    </row>
    <row r="665" customFormat="false" hidden="false" outlineLevel="0" collapsed="false">
      <c r="A665" s="18" t="inlineStr">
        <is>
          <t xml:space="preserve">1.1.1.2.1.1.3.11.2</t>
        </is>
      </c>
      <c r="B665" s="18" t="inlineStr">
        <is>
          <t xml:space="preserve"/>
        </is>
      </c>
      <c r="C665" s="22" t="inlineStr">
        <is>
          <t xml:space="preserve">Кабель силовой ВВГнг(A)-FRLSLTx 5х25мм2, 660В</t>
        </is>
      </c>
      <c r="D665" s="7" t="inlineStr">
        <is>
          <t xml:space="preserve"/>
        </is>
      </c>
      <c r="E665" s="7" t="inlineStr">
        <is>
          <t xml:space="preserve"/>
        </is>
      </c>
      <c r="F665" s="7" t="inlineStr">
        <is>
          <t xml:space="preserve">М</t>
        </is>
      </c>
      <c r="G665" s="7" t="inlineStr">
        <is>
          <t xml:space="preserve">1</t>
        </is>
      </c>
      <c r="H665" s="8" t="n">
        <v>280</v>
      </c>
      <c r="I665" s="23" t="n" hidden="false">
        <v>778.36</v>
      </c>
      <c r="J665" s="19" t="n" hidden="false">
        <v/>
      </c>
      <c r="K665" s="19" t="n" hidden="false">
        <f>I665+J665</f>
        <v>778.36</v>
      </c>
      <c r="L665" s="19" t="n" hidden="false">
        <f>ROUND(H665*I665,2)</f>
        <v>217940.8</v>
      </c>
      <c r="M665" s="19" t="n" hidden="false">
        <v/>
      </c>
      <c r="N665" s="19" t="n" hidden="false">
        <f>L665+M665</f>
        <v>217940.8</v>
      </c>
    </row>
    <row r="666" customFormat="false" hidden="false" outlineLevel="0" collapsed="false">
      <c r="A666" s="18" t="inlineStr">
        <is>
          <t xml:space="preserve">1.1.1.2.1.1.3.12</t>
        </is>
      </c>
      <c r="B666" s="18" t="inlineStr">
        <is>
          <t xml:space="preserve"/>
        </is>
      </c>
      <c r="C666" s="18" t="inlineStr">
        <is>
          <t xml:space="preserve">Прокладка кабеля, провода в лотке, металлоконструкциях / 1,5-6 мм</t>
        </is>
      </c>
      <c r="D666" s="7" t="inlineStr">
        <is>
          <t xml:space="preserve">ЭО
Поставщики: ООО "Богословский кабельный завод", Акционерное общество "Электрокабель" Кольчугинский завод"</t>
        </is>
      </c>
      <c r="E666" s="7" t="inlineStr">
        <is>
          <t xml:space="preserve">Выгружается из БО по объектам BIM-КЦ</t>
        </is>
      </c>
      <c r="F666" s="7" t="inlineStr">
        <is>
          <t xml:space="preserve">М</t>
        </is>
      </c>
      <c r="G666" s="7" t="inlineStr">
        <is>
          <t xml:space="preserve">1</t>
        </is>
      </c>
      <c r="H666" s="8" t="n">
        <v>2428</v>
      </c>
      <c r="I666" s="19" t="n" hidden="false">
        <f>ROUND((L667+L668)/H666,2)</f>
        <v>64.97</v>
      </c>
      <c r="J666" s="20" t="n" hidden="false">
        <v>170</v>
      </c>
      <c r="K666" s="19" t="n" hidden="false">
        <f>I666+J666</f>
        <v>234.97</v>
      </c>
      <c r="L666" s="19" t="n" hidden="false">
        <f>ROUND(H666*I666,2)</f>
        <v>157747.16</v>
      </c>
      <c r="M666" s="19" t="n" hidden="false">
        <f>ROUND(H666*J666,2)</f>
        <v>412760</v>
      </c>
      <c r="N666" s="19" t="n" hidden="false">
        <f>L666+M666</f>
        <v>570507.16</v>
      </c>
    </row>
    <row r="667" customFormat="false" hidden="false" outlineLevel="0" collapsed="false">
      <c r="A667" s="18" t="inlineStr">
        <is>
          <t xml:space="preserve">1.1.1.2.1.1.3.12.1</t>
        </is>
      </c>
      <c r="B667" s="18" t="inlineStr">
        <is>
          <t xml:space="preserve"/>
        </is>
      </c>
      <c r="C667" s="22" t="inlineStr">
        <is>
          <t xml:space="preserve">Кабель силовой ВВГнг(A)-FRLSLTx 3х1,5мм2, 660В</t>
        </is>
      </c>
      <c r="D667" s="7" t="inlineStr">
        <is>
          <t xml:space="preserve"/>
        </is>
      </c>
      <c r="E667" s="7" t="inlineStr">
        <is>
          <t xml:space="preserve"/>
        </is>
      </c>
      <c r="F667" s="7" t="inlineStr">
        <is>
          <t xml:space="preserve">М</t>
        </is>
      </c>
      <c r="G667" s="7" t="inlineStr">
        <is>
          <t xml:space="preserve">1</t>
        </is>
      </c>
      <c r="H667" s="8" t="n">
        <v>1134</v>
      </c>
      <c r="I667" s="23" t="n" hidden="false">
        <v>72.23</v>
      </c>
      <c r="J667" s="19" t="n" hidden="false">
        <v/>
      </c>
      <c r="K667" s="19" t="n" hidden="false">
        <f>I667+J667</f>
        <v>72.23</v>
      </c>
      <c r="L667" s="19" t="n" hidden="false">
        <f>ROUND(H667*I667,2)</f>
        <v>81908.82</v>
      </c>
      <c r="M667" s="19" t="n" hidden="false">
        <v/>
      </c>
      <c r="N667" s="19" t="n" hidden="false">
        <f>L667+M667</f>
        <v>81908.82</v>
      </c>
    </row>
    <row r="668" customFormat="false" hidden="false" outlineLevel="0" collapsed="false">
      <c r="A668" s="18" t="inlineStr">
        <is>
          <t xml:space="preserve">1.1.1.2.1.1.3.12.2</t>
        </is>
      </c>
      <c r="B668" s="18" t="inlineStr">
        <is>
          <t xml:space="preserve"/>
        </is>
      </c>
      <c r="C668" s="22" t="inlineStr">
        <is>
          <t xml:space="preserve">Кабель силовой ВВГнг(A)-LSLTx 3х1,5мм2, 660В</t>
        </is>
      </c>
      <c r="D668" s="7" t="inlineStr">
        <is>
          <t xml:space="preserve"/>
        </is>
      </c>
      <c r="E668" s="7" t="inlineStr">
        <is>
          <t xml:space="preserve"/>
        </is>
      </c>
      <c r="F668" s="7" t="inlineStr">
        <is>
          <t xml:space="preserve">М</t>
        </is>
      </c>
      <c r="G668" s="7" t="inlineStr">
        <is>
          <t xml:space="preserve">1</t>
        </is>
      </c>
      <c r="H668" s="8" t="n">
        <v>1294</v>
      </c>
      <c r="I668" s="23" t="n" hidden="false">
        <v>58.61</v>
      </c>
      <c r="J668" s="19" t="n" hidden="false">
        <v/>
      </c>
      <c r="K668" s="19" t="n" hidden="false">
        <f>I668+J668</f>
        <v>58.61</v>
      </c>
      <c r="L668" s="19" t="n" hidden="false">
        <f>ROUND(H668*I668,2)</f>
        <v>75841.34</v>
      </c>
      <c r="M668" s="19" t="n" hidden="false">
        <v/>
      </c>
      <c r="N668" s="19" t="n" hidden="false">
        <f>L668+M668</f>
        <v>75841.34</v>
      </c>
    </row>
    <row r="669" customFormat="false" hidden="false" outlineLevel="0" collapsed="false">
      <c r="A669" s="18" t="inlineStr">
        <is>
          <t xml:space="preserve">1.1.1.2.1.1.3.13</t>
        </is>
      </c>
      <c r="B669" s="18" t="inlineStr">
        <is>
          <t xml:space="preserve"/>
        </is>
      </c>
      <c r="C669" s="18" t="inlineStr">
        <is>
          <t xml:space="preserve">Прокладка кабеля, провода в лотке, металлоконструкциях / 7-17 мм</t>
        </is>
      </c>
      <c r="D669" s="7" t="inlineStr">
        <is>
          <t xml:space="preserve">ЭО
Поставщики: ООО "Богословский кабельный завод", Акционерное общество "Электрокабель" Кольчугинский завод"</t>
        </is>
      </c>
      <c r="E669" s="7" t="inlineStr">
        <is>
          <t xml:space="preserve">Выгружается из БО по объектам BIM-КЦ</t>
        </is>
      </c>
      <c r="F669" s="7" t="inlineStr">
        <is>
          <t xml:space="preserve">М</t>
        </is>
      </c>
      <c r="G669" s="7" t="inlineStr">
        <is>
          <t xml:space="preserve">1</t>
        </is>
      </c>
      <c r="H669" s="8" t="n">
        <v>1345</v>
      </c>
      <c r="I669" s="19" t="n" hidden="false">
        <f>ROUND((L670)/H669,2)</f>
        <v>66.74</v>
      </c>
      <c r="J669" s="20" t="n" hidden="false">
        <v>170</v>
      </c>
      <c r="K669" s="19" t="n" hidden="false">
        <f>I669+J669</f>
        <v>236.74</v>
      </c>
      <c r="L669" s="19" t="n" hidden="false">
        <f>ROUND(H669*I669,2)</f>
        <v>89765.3</v>
      </c>
      <c r="M669" s="19" t="n" hidden="false">
        <f>ROUND(H669*J669,2)</f>
        <v>228650</v>
      </c>
      <c r="N669" s="19" t="n" hidden="false">
        <f>L669+M669</f>
        <v>318415.3</v>
      </c>
    </row>
    <row r="670" customFormat="false" hidden="false" outlineLevel="0" collapsed="false">
      <c r="A670" s="18" t="inlineStr">
        <is>
          <t xml:space="preserve">1.1.1.2.1.1.3.13.1</t>
        </is>
      </c>
      <c r="B670" s="18" t="inlineStr">
        <is>
          <t xml:space="preserve"/>
        </is>
      </c>
      <c r="C670" s="22" t="inlineStr">
        <is>
          <t xml:space="preserve">Кабель силовой ВВГнг(A)-LSLTx 3х2,5мм2, 660В</t>
        </is>
      </c>
      <c r="D670" s="7" t="inlineStr">
        <is>
          <t xml:space="preserve"/>
        </is>
      </c>
      <c r="E670" s="7" t="inlineStr">
        <is>
          <t xml:space="preserve"/>
        </is>
      </c>
      <c r="F670" s="7" t="inlineStr">
        <is>
          <t xml:space="preserve">М</t>
        </is>
      </c>
      <c r="G670" s="7" t="inlineStr">
        <is>
          <t xml:space="preserve">1</t>
        </is>
      </c>
      <c r="H670" s="8" t="n">
        <v>1345</v>
      </c>
      <c r="I670" s="23" t="n" hidden="false">
        <v>66.74</v>
      </c>
      <c r="J670" s="19" t="n" hidden="false">
        <v/>
      </c>
      <c r="K670" s="19" t="n" hidden="false">
        <f>I670+J670</f>
        <v>66.74</v>
      </c>
      <c r="L670" s="19" t="n" hidden="false">
        <f>ROUND(H670*I670,2)</f>
        <v>89765.3</v>
      </c>
      <c r="M670" s="19" t="n" hidden="false">
        <v/>
      </c>
      <c r="N670" s="19" t="n" hidden="false">
        <f>L670+M670</f>
        <v>89765.3</v>
      </c>
    </row>
    <row r="671" customFormat="false" hidden="false" outlineLevel="0" collapsed="false">
      <c r="A671" s="18" t="inlineStr">
        <is>
          <t xml:space="preserve">1.1.1.2.1.1.3.14</t>
        </is>
      </c>
      <c r="B671" s="18" t="inlineStr">
        <is>
          <t xml:space="preserve"/>
        </is>
      </c>
      <c r="C671" s="18" t="inlineStr">
        <is>
          <t xml:space="preserve">Монтаж трубы ПВХ, ПНД для кабеля / до 32мм</t>
        </is>
      </c>
      <c r="D671" s="7" t="inlineStr">
        <is>
          <t xml:space="preserve">ЭО</t>
        </is>
      </c>
      <c r="E671" s="7" t="inlineStr">
        <is>
          <t xml:space="preserve">Выгружается из БО по объектам BIM-КЦ</t>
        </is>
      </c>
      <c r="F671" s="7" t="inlineStr">
        <is>
          <t xml:space="preserve">ПОГ М</t>
        </is>
      </c>
      <c r="G671" s="7" t="inlineStr">
        <is>
          <t xml:space="preserve">1</t>
        </is>
      </c>
      <c r="H671" s="8" t="n">
        <v>3340</v>
      </c>
      <c r="I671" s="19" t="n" hidden="false">
        <f>ROUND((L672+L673)/H671,2)</f>
        <v>84.97</v>
      </c>
      <c r="J671" s="20" t="n" hidden="false">
        <v>160</v>
      </c>
      <c r="K671" s="19" t="n" hidden="false">
        <f>I671+J671</f>
        <v>244.97</v>
      </c>
      <c r="L671" s="19" t="n" hidden="false">
        <f>ROUND(H671*I671,2)</f>
        <v>283799.8</v>
      </c>
      <c r="M671" s="19" t="n" hidden="false">
        <f>ROUND(H671*J671,2)</f>
        <v>534400</v>
      </c>
      <c r="N671" s="19" t="n" hidden="false">
        <f>L671+M671</f>
        <v>818199.8</v>
      </c>
    </row>
    <row r="672" customFormat="false" hidden="false" outlineLevel="0" collapsed="false">
      <c r="A672" s="18" t="inlineStr">
        <is>
          <t xml:space="preserve">1.1.1.2.1.1.3.14.1</t>
        </is>
      </c>
      <c r="B672" s="18" t="inlineStr">
        <is>
          <t xml:space="preserve"/>
        </is>
      </c>
      <c r="C672" s="22" t="inlineStr">
        <is>
          <t xml:space="preserve">Труба ПВХ гофрированная_ / Легкая с протяжкой / 20 мм</t>
        </is>
      </c>
      <c r="D672" s="7" t="inlineStr">
        <is>
          <t xml:space="preserve"/>
        </is>
      </c>
      <c r="E672" s="7" t="inlineStr">
        <is>
          <t xml:space="preserve"/>
        </is>
      </c>
      <c r="F672" s="7" t="inlineStr">
        <is>
          <t xml:space="preserve">ПОГ М</t>
        </is>
      </c>
      <c r="G672" s="7" t="inlineStr">
        <is>
          <t xml:space="preserve">1</t>
        </is>
      </c>
      <c r="H672" s="8" t="n">
        <v>1680</v>
      </c>
      <c r="I672" s="20" t="n" hidden="false">
        <v>80</v>
      </c>
      <c r="J672" s="19" t="n" hidden="false">
        <v/>
      </c>
      <c r="K672" s="19" t="n" hidden="false">
        <f>I672+J672</f>
        <v>80</v>
      </c>
      <c r="L672" s="19" t="n" hidden="false">
        <f>ROUND(H672*I672,2)</f>
        <v>134400</v>
      </c>
      <c r="M672" s="19" t="n" hidden="false">
        <v/>
      </c>
      <c r="N672" s="19" t="n" hidden="false">
        <f>L672+M672</f>
        <v>134400</v>
      </c>
    </row>
    <row r="673" customFormat="false" hidden="false" outlineLevel="0" collapsed="false">
      <c r="A673" s="18" t="inlineStr">
        <is>
          <t xml:space="preserve">1.1.1.2.1.1.3.14.2</t>
        </is>
      </c>
      <c r="B673" s="18" t="inlineStr">
        <is>
          <t xml:space="preserve"/>
        </is>
      </c>
      <c r="C673" s="22" t="inlineStr">
        <is>
          <t xml:space="preserve">Труба ПВХ гофрированная_ / Легкая с протяжкой / 25 мм</t>
        </is>
      </c>
      <c r="D673" s="7" t="inlineStr">
        <is>
          <t xml:space="preserve"/>
        </is>
      </c>
      <c r="E673" s="7" t="inlineStr">
        <is>
          <t xml:space="preserve"/>
        </is>
      </c>
      <c r="F673" s="7" t="inlineStr">
        <is>
          <t xml:space="preserve">ПОГ М</t>
        </is>
      </c>
      <c r="G673" s="7" t="inlineStr">
        <is>
          <t xml:space="preserve">1</t>
        </is>
      </c>
      <c r="H673" s="8" t="n">
        <v>1660</v>
      </c>
      <c r="I673" s="20" t="n" hidden="false">
        <v>90</v>
      </c>
      <c r="J673" s="19" t="n" hidden="false">
        <v/>
      </c>
      <c r="K673" s="19" t="n" hidden="false">
        <f>I673+J673</f>
        <v>90</v>
      </c>
      <c r="L673" s="19" t="n" hidden="false">
        <f>ROUND(H673*I673,2)</f>
        <v>149400</v>
      </c>
      <c r="M673" s="19" t="n" hidden="false">
        <v/>
      </c>
      <c r="N673" s="19" t="n" hidden="false">
        <f>L673+M673</f>
        <v>149400</v>
      </c>
    </row>
    <row r="674" customFormat="false" hidden="false" outlineLevel="0" collapsed="false">
      <c r="A674" s="18" t="inlineStr">
        <is>
          <t xml:space="preserve">1.1.1.2.1.1.3.15</t>
        </is>
      </c>
      <c r="B674" s="18" t="inlineStr">
        <is>
          <t xml:space="preserve"/>
        </is>
      </c>
      <c r="C674" s="18" t="inlineStr">
        <is>
          <t xml:space="preserve">Монтаж трубы ПВХ, ПНД для кабеля / до 32мм</t>
        </is>
      </c>
      <c r="D674" s="7" t="inlineStr">
        <is>
          <t xml:space="preserve">ЭО</t>
        </is>
      </c>
      <c r="E674" s="7" t="inlineStr">
        <is>
          <t xml:space="preserve">Выгружается из БО по объектам BIM-КЦ</t>
        </is>
      </c>
      <c r="F674" s="7" t="inlineStr">
        <is>
          <t xml:space="preserve">ПОГ М</t>
        </is>
      </c>
      <c r="G674" s="7" t="inlineStr">
        <is>
          <t xml:space="preserve">1</t>
        </is>
      </c>
      <c r="H674" s="8" t="n">
        <v>2165</v>
      </c>
      <c r="I674" s="19" t="n" hidden="false">
        <f>ROUND((L675)/H674,2)</f>
        <v>120</v>
      </c>
      <c r="J674" s="20" t="n" hidden="false">
        <v>160</v>
      </c>
      <c r="K674" s="19" t="n" hidden="false">
        <f>I674+J674</f>
        <v>280</v>
      </c>
      <c r="L674" s="19" t="n" hidden="false">
        <f>ROUND(H674*I674,2)</f>
        <v>259800</v>
      </c>
      <c r="M674" s="19" t="n" hidden="false">
        <f>ROUND(H674*J674,2)</f>
        <v>346400</v>
      </c>
      <c r="N674" s="19" t="n" hidden="false">
        <f>L674+M674</f>
        <v>606200</v>
      </c>
    </row>
    <row r="675" customFormat="false" hidden="false" outlineLevel="0" collapsed="false">
      <c r="A675" s="18" t="inlineStr">
        <is>
          <t xml:space="preserve">1.1.1.2.1.1.3.15.1</t>
        </is>
      </c>
      <c r="B675" s="18" t="inlineStr">
        <is>
          <t xml:space="preserve"/>
        </is>
      </c>
      <c r="C675" s="22" t="inlineStr">
        <is>
          <t xml:space="preserve">Труба ПНД гофрированная с учетом прочих материалов_ / Легкая с протяжкой / 32 мм</t>
        </is>
      </c>
      <c r="D675" s="7" t="inlineStr">
        <is>
          <t xml:space="preserve">Труба гибкая гофрированная легкая, серия HFR, из композиции
полиолифенов (без галогена), самозатухающая, с зондом</t>
        </is>
      </c>
      <c r="E675" s="7" t="inlineStr">
        <is>
          <t xml:space="preserve"/>
        </is>
      </c>
      <c r="F675" s="7" t="inlineStr">
        <is>
          <t xml:space="preserve">ПОГ М</t>
        </is>
      </c>
      <c r="G675" s="7" t="inlineStr">
        <is>
          <t xml:space="preserve">1</t>
        </is>
      </c>
      <c r="H675" s="8" t="n">
        <v>2165</v>
      </c>
      <c r="I675" s="20" t="n" hidden="false">
        <v>120</v>
      </c>
      <c r="J675" s="19" t="n" hidden="false">
        <v/>
      </c>
      <c r="K675" s="19" t="n" hidden="false">
        <f>I675+J675</f>
        <v>120</v>
      </c>
      <c r="L675" s="19" t="n" hidden="false">
        <f>ROUND(H675*I675,2)</f>
        <v>259800</v>
      </c>
      <c r="M675" s="19" t="n" hidden="false">
        <v/>
      </c>
      <c r="N675" s="19" t="n" hidden="false">
        <f>L675+M675</f>
        <v>259800</v>
      </c>
    </row>
    <row r="676" customFormat="false" hidden="false" outlineLevel="0" collapsed="false">
      <c r="A676" s="18" t="inlineStr">
        <is>
          <t xml:space="preserve">1.1.1.2.1.1.3.16</t>
        </is>
      </c>
      <c r="B676" s="18" t="inlineStr">
        <is>
          <t xml:space="preserve"/>
        </is>
      </c>
      <c r="C676" s="18" t="inlineStr">
        <is>
          <t xml:space="preserve">Монтаж трубы ПВХ, ПНД для кабеля / до 32мм</t>
        </is>
      </c>
      <c r="D676" s="7" t="inlineStr">
        <is>
          <t xml:space="preserve">ЭМ 4.1</t>
        </is>
      </c>
      <c r="E676" s="7" t="inlineStr">
        <is>
          <t xml:space="preserve">Выгружается из БО по объектам BIM-КЦ</t>
        </is>
      </c>
      <c r="F676" s="7" t="inlineStr">
        <is>
          <t xml:space="preserve">ПОГ М</t>
        </is>
      </c>
      <c r="G676" s="7" t="inlineStr">
        <is>
          <t xml:space="preserve">1</t>
        </is>
      </c>
      <c r="H676" s="8" t="n">
        <v>6135</v>
      </c>
      <c r="I676" s="19" t="n" hidden="false">
        <f>ROUND((L677+L678)/H676,2)</f>
        <v>124.12</v>
      </c>
      <c r="J676" s="20" t="n" hidden="false">
        <v>160</v>
      </c>
      <c r="K676" s="19" t="n" hidden="false">
        <f>I676+J676</f>
        <v>284.12</v>
      </c>
      <c r="L676" s="19" t="n" hidden="false">
        <f>ROUND(H676*I676,2)</f>
        <v>761476.2</v>
      </c>
      <c r="M676" s="19" t="n" hidden="false">
        <f>ROUND(H676*J676,2)</f>
        <v>981600</v>
      </c>
      <c r="N676" s="19" t="n" hidden="false">
        <f>L676+M676</f>
        <v>1743076.2</v>
      </c>
    </row>
    <row r="677" customFormat="false" hidden="false" outlineLevel="0" collapsed="false">
      <c r="A677" s="18" t="inlineStr">
        <is>
          <t xml:space="preserve">1.1.1.2.1.1.3.16.1</t>
        </is>
      </c>
      <c r="B677" s="18" t="inlineStr">
        <is>
          <t xml:space="preserve"/>
        </is>
      </c>
      <c r="C677" s="22" t="inlineStr">
        <is>
          <t xml:space="preserve">Труба ППЛ_ / 32 мм / тяжелая с протяжкой</t>
        </is>
      </c>
      <c r="D677" s="7" t="inlineStr">
        <is>
          <t xml:space="preserve">ECOPLAST</t>
        </is>
      </c>
      <c r="E677" s="7" t="inlineStr">
        <is>
          <t xml:space="preserve"/>
        </is>
      </c>
      <c r="F677" s="7" t="inlineStr">
        <is>
          <t xml:space="preserve">ПОГ М</t>
        </is>
      </c>
      <c r="G677" s="7" t="inlineStr">
        <is>
          <t xml:space="preserve">1</t>
        </is>
      </c>
      <c r="H677" s="8" t="n">
        <v>110</v>
      </c>
      <c r="I677" s="20" t="n" hidden="false">
        <v>350</v>
      </c>
      <c r="J677" s="19" t="n" hidden="false">
        <v/>
      </c>
      <c r="K677" s="19" t="n" hidden="false">
        <f>I677+J677</f>
        <v>350</v>
      </c>
      <c r="L677" s="19" t="n" hidden="false">
        <f>ROUND(H677*I677,2)</f>
        <v>38500</v>
      </c>
      <c r="M677" s="19" t="n" hidden="false">
        <v/>
      </c>
      <c r="N677" s="19" t="n" hidden="false">
        <f>L677+M677</f>
        <v>38500</v>
      </c>
    </row>
    <row r="678" customFormat="false" hidden="false" outlineLevel="0" collapsed="false">
      <c r="A678" s="18" t="inlineStr">
        <is>
          <t xml:space="preserve">1.1.1.2.1.1.3.16.2</t>
        </is>
      </c>
      <c r="B678" s="18" t="inlineStr">
        <is>
          <t xml:space="preserve"/>
        </is>
      </c>
      <c r="C678" s="22" t="inlineStr">
        <is>
          <t xml:space="preserve">Труба ПВХ гофрированная_ / Легкая с протяжкой / 32 мм</t>
        </is>
      </c>
      <c r="D678" s="7" t="inlineStr">
        <is>
          <t xml:space="preserve"/>
        </is>
      </c>
      <c r="E678" s="7" t="inlineStr">
        <is>
          <t xml:space="preserve"/>
        </is>
      </c>
      <c r="F678" s="7" t="inlineStr">
        <is>
          <t xml:space="preserve">ПОГ М</t>
        </is>
      </c>
      <c r="G678" s="7" t="inlineStr">
        <is>
          <t xml:space="preserve">1</t>
        </is>
      </c>
      <c r="H678" s="8" t="n">
        <v>6025</v>
      </c>
      <c r="I678" s="20" t="n" hidden="false">
        <v>120</v>
      </c>
      <c r="J678" s="19" t="n" hidden="false">
        <v/>
      </c>
      <c r="K678" s="19" t="n" hidden="false">
        <f>I678+J678</f>
        <v>120</v>
      </c>
      <c r="L678" s="19" t="n" hidden="false">
        <f>ROUND(H678*I678,2)</f>
        <v>723000</v>
      </c>
      <c r="M678" s="19" t="n" hidden="false">
        <v/>
      </c>
      <c r="N678" s="19" t="n" hidden="false">
        <f>L678+M678</f>
        <v>723000</v>
      </c>
    </row>
    <row r="679" customFormat="false" hidden="false" outlineLevel="0" collapsed="false">
      <c r="A679" s="18" t="inlineStr">
        <is>
          <t xml:space="preserve">1.1.1.2.1.1.3.17</t>
        </is>
      </c>
      <c r="B679" s="18" t="inlineStr">
        <is>
          <t xml:space="preserve"/>
        </is>
      </c>
      <c r="C679" s="18" t="inlineStr">
        <is>
          <t xml:space="preserve">Монтаж трубы ПВХ, ПНД для кабеля / до 32мм</t>
        </is>
      </c>
      <c r="D679" s="7" t="inlineStr">
        <is>
          <t xml:space="preserve">ЭМ 4.2</t>
        </is>
      </c>
      <c r="E679" s="7" t="inlineStr">
        <is>
          <t xml:space="preserve">Выгружается из БО по объектам BIM-КЦ</t>
        </is>
      </c>
      <c r="F679" s="7" t="inlineStr">
        <is>
          <t xml:space="preserve">ПОГ М</t>
        </is>
      </c>
      <c r="G679" s="7" t="inlineStr">
        <is>
          <t xml:space="preserve">1</t>
        </is>
      </c>
      <c r="H679" s="8" t="n">
        <v>13600</v>
      </c>
      <c r="I679" s="19" t="n" hidden="false">
        <f>ROUND((L680)/H679,2)</f>
        <v>120</v>
      </c>
      <c r="J679" s="20" t="n" hidden="false">
        <v>160</v>
      </c>
      <c r="K679" s="19" t="n" hidden="false">
        <f>I679+J679</f>
        <v>280</v>
      </c>
      <c r="L679" s="19" t="n" hidden="false">
        <f>ROUND(H679*I679,2)</f>
        <v>1632000</v>
      </c>
      <c r="M679" s="19" t="n" hidden="false">
        <f>ROUND(H679*J679,2)</f>
        <v>2176000</v>
      </c>
      <c r="N679" s="19" t="n" hidden="false">
        <f>L679+M679</f>
        <v>3808000</v>
      </c>
    </row>
    <row r="680" customFormat="false" hidden="false" outlineLevel="0" collapsed="false">
      <c r="A680" s="18" t="inlineStr">
        <is>
          <t xml:space="preserve">1.1.1.2.1.1.3.17.1</t>
        </is>
      </c>
      <c r="B680" s="18" t="inlineStr">
        <is>
          <t xml:space="preserve"/>
        </is>
      </c>
      <c r="C680" s="22" t="inlineStr">
        <is>
          <t xml:space="preserve">Труба ПВХ гофрированная_ / Легкая с протяжкой / 32 мм</t>
        </is>
      </c>
      <c r="D680" s="7" t="inlineStr">
        <is>
          <t xml:space="preserve"/>
        </is>
      </c>
      <c r="E680" s="7" t="inlineStr">
        <is>
          <t xml:space="preserve"/>
        </is>
      </c>
      <c r="F680" s="7" t="inlineStr">
        <is>
          <t xml:space="preserve">ПОГ М</t>
        </is>
      </c>
      <c r="G680" s="7" t="inlineStr">
        <is>
          <t xml:space="preserve">1</t>
        </is>
      </c>
      <c r="H680" s="8" t="n">
        <v>13600</v>
      </c>
      <c r="I680" s="20" t="n" hidden="false">
        <v>120</v>
      </c>
      <c r="J680" s="19" t="n" hidden="false">
        <v/>
      </c>
      <c r="K680" s="19" t="n" hidden="false">
        <f>I680+J680</f>
        <v>120</v>
      </c>
      <c r="L680" s="19" t="n" hidden="false">
        <f>ROUND(H680*I680,2)</f>
        <v>1632000</v>
      </c>
      <c r="M680" s="19" t="n" hidden="false">
        <v/>
      </c>
      <c r="N680" s="19" t="n" hidden="false">
        <f>L680+M680</f>
        <v>1632000</v>
      </c>
    </row>
    <row r="681" customFormat="false" hidden="false" outlineLevel="0" collapsed="false">
      <c r="A681" s="18" t="inlineStr">
        <is>
          <t xml:space="preserve">1.1.1.2.1.1.3.18</t>
        </is>
      </c>
      <c r="B681" s="18" t="inlineStr">
        <is>
          <t xml:space="preserve"/>
        </is>
      </c>
      <c r="C681" s="18" t="inlineStr">
        <is>
          <t xml:space="preserve">Монтаж трубы ПВХ, ПНД для кабеля / до 32мм</t>
        </is>
      </c>
      <c r="D681" s="7" t="inlineStr">
        <is>
          <t xml:space="preserve">ЭМ 4.2 ECOPLAST</t>
        </is>
      </c>
      <c r="E681" s="7" t="inlineStr">
        <is>
          <t xml:space="preserve">Выгружается из БО по объектам BIM-КЦ</t>
        </is>
      </c>
      <c r="F681" s="7" t="inlineStr">
        <is>
          <t xml:space="preserve">ПОГ М</t>
        </is>
      </c>
      <c r="G681" s="7" t="inlineStr">
        <is>
          <t xml:space="preserve">1</t>
        </is>
      </c>
      <c r="H681" s="8" t="n">
        <v>135</v>
      </c>
      <c r="I681" s="19" t="n" hidden="false">
        <f>ROUND((L682)/H681,2)</f>
        <v>120</v>
      </c>
      <c r="J681" s="20" t="n" hidden="false">
        <v>160</v>
      </c>
      <c r="K681" s="19" t="n" hidden="false">
        <f>I681+J681</f>
        <v>280</v>
      </c>
      <c r="L681" s="19" t="n" hidden="false">
        <f>ROUND(H681*I681,2)</f>
        <v>16200</v>
      </c>
      <c r="M681" s="19" t="n" hidden="false">
        <f>ROUND(H681*J681,2)</f>
        <v>21600</v>
      </c>
      <c r="N681" s="19" t="n" hidden="false">
        <f>L681+M681</f>
        <v>37800</v>
      </c>
    </row>
    <row r="682" customFormat="false" hidden="false" outlineLevel="0" collapsed="false">
      <c r="A682" s="18" t="inlineStr">
        <is>
          <t xml:space="preserve">1.1.1.2.1.1.3.18.1</t>
        </is>
      </c>
      <c r="B682" s="18" t="inlineStr">
        <is>
          <t xml:space="preserve"/>
        </is>
      </c>
      <c r="C682" s="22" t="inlineStr">
        <is>
          <t xml:space="preserve">Труба ПНД гофрированная с учетом прочих материалов_ / HF стойкая к ультрафиолету / 32 мм</t>
        </is>
      </c>
      <c r="D682" s="7" t="inlineStr">
        <is>
          <t xml:space="preserve"/>
        </is>
      </c>
      <c r="E682" s="7" t="inlineStr">
        <is>
          <t xml:space="preserve"/>
        </is>
      </c>
      <c r="F682" s="7" t="inlineStr">
        <is>
          <t xml:space="preserve">ПОГ М</t>
        </is>
      </c>
      <c r="G682" s="7" t="inlineStr">
        <is>
          <t xml:space="preserve">1</t>
        </is>
      </c>
      <c r="H682" s="8" t="n">
        <v>135</v>
      </c>
      <c r="I682" s="20" t="n" hidden="false">
        <v>120</v>
      </c>
      <c r="J682" s="19" t="n" hidden="false">
        <v/>
      </c>
      <c r="K682" s="19" t="n" hidden="false">
        <f>I682+J682</f>
        <v>120</v>
      </c>
      <c r="L682" s="19" t="n" hidden="false">
        <f>ROUND(H682*I682,2)</f>
        <v>16200</v>
      </c>
      <c r="M682" s="19" t="n" hidden="false">
        <v/>
      </c>
      <c r="N682" s="19" t="n" hidden="false">
        <f>L682+M682</f>
        <v>16200</v>
      </c>
    </row>
    <row r="683" customFormat="false" hidden="false" outlineLevel="0" collapsed="false">
      <c r="A683" s="18" t="inlineStr">
        <is>
          <t xml:space="preserve">1.1.1.2.1.1.3.19</t>
        </is>
      </c>
      <c r="B683" s="18" t="inlineStr">
        <is>
          <t xml:space="preserve"/>
        </is>
      </c>
      <c r="C683" s="18" t="inlineStr">
        <is>
          <t xml:space="preserve">Монтаж трубы ПВХ, ПНД для кабеля / от 40мм до 100мм</t>
        </is>
      </c>
      <c r="D683" s="7" t="inlineStr">
        <is>
          <t xml:space="preserve">ЭМ 4.1</t>
        </is>
      </c>
      <c r="E683" s="7" t="inlineStr">
        <is>
          <t xml:space="preserve">Выгружается из БО по объектам BIM-КЦ</t>
        </is>
      </c>
      <c r="F683" s="7" t="inlineStr">
        <is>
          <t xml:space="preserve">ПОГ М</t>
        </is>
      </c>
      <c r="G683" s="7" t="inlineStr">
        <is>
          <t xml:space="preserve">1</t>
        </is>
      </c>
      <c r="H683" s="8" t="n">
        <v>4435</v>
      </c>
      <c r="I683" s="19" t="n" hidden="false">
        <f>ROUND((L684+L685+L686+L687)/H683,2)</f>
        <v>260.26</v>
      </c>
      <c r="J683" s="20" t="n" hidden="false">
        <v>160</v>
      </c>
      <c r="K683" s="19" t="n" hidden="false">
        <f>I683+J683</f>
        <v>420.26</v>
      </c>
      <c r="L683" s="19" t="n" hidden="false">
        <f>ROUND(H683*I683,2)</f>
        <v>1154253.1</v>
      </c>
      <c r="M683" s="19" t="n" hidden="false">
        <f>ROUND(H683*J683,2)</f>
        <v>709600</v>
      </c>
      <c r="N683" s="19" t="n" hidden="false">
        <f>L683+M683</f>
        <v>1863853.1</v>
      </c>
    </row>
    <row r="684" customFormat="false" hidden="false" outlineLevel="0" collapsed="false">
      <c r="A684" s="18" t="inlineStr">
        <is>
          <t xml:space="preserve">1.1.1.2.1.1.3.19.1</t>
        </is>
      </c>
      <c r="B684" s="18" t="inlineStr">
        <is>
          <t xml:space="preserve"/>
        </is>
      </c>
      <c r="C684" s="22" t="inlineStr">
        <is>
          <t xml:space="preserve">Труба ПВХ гофрированная_ / Тяжелая с протяжкой / 40 мм</t>
        </is>
      </c>
      <c r="D684" s="7" t="inlineStr">
        <is>
          <t xml:space="preserve">ECOPLAST</t>
        </is>
      </c>
      <c r="E684" s="7" t="inlineStr">
        <is>
          <t xml:space="preserve"/>
        </is>
      </c>
      <c r="F684" s="7" t="inlineStr">
        <is>
          <t xml:space="preserve">ПОГ М</t>
        </is>
      </c>
      <c r="G684" s="7" t="inlineStr">
        <is>
          <t xml:space="preserve">1</t>
        </is>
      </c>
      <c r="H684" s="8" t="n">
        <v>2775</v>
      </c>
      <c r="I684" s="20" t="n" hidden="false">
        <v>250</v>
      </c>
      <c r="J684" s="19" t="n" hidden="false">
        <v/>
      </c>
      <c r="K684" s="19" t="n" hidden="false">
        <f>I684+J684</f>
        <v>250</v>
      </c>
      <c r="L684" s="19" t="n" hidden="false">
        <f>ROUND(H684*I684,2)</f>
        <v>693750</v>
      </c>
      <c r="M684" s="19" t="n" hidden="false">
        <v/>
      </c>
      <c r="N684" s="19" t="n" hidden="false">
        <f>L684+M684</f>
        <v>693750</v>
      </c>
    </row>
    <row r="685" customFormat="false" hidden="false" outlineLevel="0" collapsed="false">
      <c r="A685" s="18" t="inlineStr">
        <is>
          <t xml:space="preserve">1.1.1.2.1.1.3.19.2</t>
        </is>
      </c>
      <c r="B685" s="18" t="inlineStr">
        <is>
          <t xml:space="preserve"/>
        </is>
      </c>
      <c r="C685" s="22" t="inlineStr">
        <is>
          <t xml:space="preserve">Труба ПВХ гофрированная_ / Легкая с протяжкой / 50 мм</t>
        </is>
      </c>
      <c r="D685" s="7" t="inlineStr">
        <is>
          <t xml:space="preserve"/>
        </is>
      </c>
      <c r="E685" s="7" t="inlineStr">
        <is>
          <t xml:space="preserve"/>
        </is>
      </c>
      <c r="F685" s="7" t="inlineStr">
        <is>
          <t xml:space="preserve">ПОГ М</t>
        </is>
      </c>
      <c r="G685" s="7" t="inlineStr">
        <is>
          <t xml:space="preserve">1</t>
        </is>
      </c>
      <c r="H685" s="8" t="n">
        <v>390</v>
      </c>
      <c r="I685" s="20" t="n" hidden="false">
        <v>350</v>
      </c>
      <c r="J685" s="19" t="n" hidden="false">
        <v/>
      </c>
      <c r="K685" s="19" t="n" hidden="false">
        <f>I685+J685</f>
        <v>350</v>
      </c>
      <c r="L685" s="19" t="n" hidden="false">
        <f>ROUND(H685*I685,2)</f>
        <v>136500</v>
      </c>
      <c r="M685" s="19" t="n" hidden="false">
        <v/>
      </c>
      <c r="N685" s="19" t="n" hidden="false">
        <f>L685+M685</f>
        <v>136500</v>
      </c>
    </row>
    <row r="686" customFormat="false" hidden="false" outlineLevel="0" collapsed="false">
      <c r="A686" s="18" t="inlineStr">
        <is>
          <t xml:space="preserve">1.1.1.2.1.1.3.19.3</t>
        </is>
      </c>
      <c r="B686" s="18" t="inlineStr">
        <is>
          <t xml:space="preserve"/>
        </is>
      </c>
      <c r="C686" s="22" t="inlineStr">
        <is>
          <t xml:space="preserve">Труба ПВХ гофрированная_ / Жесткая с протяжкой ССД-Пайп 800 N, SN22 / 63 мм</t>
        </is>
      </c>
      <c r="D686" s="7" t="inlineStr">
        <is>
          <t xml:space="preserve"/>
        </is>
      </c>
      <c r="E686" s="7" t="inlineStr">
        <is>
          <t xml:space="preserve"/>
        </is>
      </c>
      <c r="F686" s="7" t="inlineStr">
        <is>
          <t xml:space="preserve">ПОГ М</t>
        </is>
      </c>
      <c r="G686" s="7" t="inlineStr">
        <is>
          <t xml:space="preserve">1</t>
        </is>
      </c>
      <c r="H686" s="8" t="n">
        <v>50</v>
      </c>
      <c r="I686" s="20" t="n" hidden="false">
        <v>380</v>
      </c>
      <c r="J686" s="19" t="n" hidden="false">
        <v/>
      </c>
      <c r="K686" s="19" t="n" hidden="false">
        <f>I686+J686</f>
        <v>380</v>
      </c>
      <c r="L686" s="19" t="n" hidden="false">
        <f>ROUND(H686*I686,2)</f>
        <v>19000</v>
      </c>
      <c r="M686" s="19" t="n" hidden="false">
        <v/>
      </c>
      <c r="N686" s="19" t="n" hidden="false">
        <f>L686+M686</f>
        <v>19000</v>
      </c>
    </row>
    <row r="687" customFormat="false" hidden="false" outlineLevel="0" collapsed="false">
      <c r="A687" s="18" t="inlineStr">
        <is>
          <t xml:space="preserve">1.1.1.2.1.1.3.19.4</t>
        </is>
      </c>
      <c r="B687" s="18" t="inlineStr">
        <is>
          <t xml:space="preserve"/>
        </is>
      </c>
      <c r="C687" s="22" t="inlineStr">
        <is>
          <t xml:space="preserve">Труба ПВХ гофрированная_ / Легкая с протяжкой / 40 мм</t>
        </is>
      </c>
      <c r="D687" s="7" t="inlineStr">
        <is>
          <t xml:space="preserve"/>
        </is>
      </c>
      <c r="E687" s="7" t="inlineStr">
        <is>
          <t xml:space="preserve"/>
        </is>
      </c>
      <c r="F687" s="7" t="inlineStr">
        <is>
          <t xml:space="preserve">ПОГ М</t>
        </is>
      </c>
      <c r="G687" s="7" t="inlineStr">
        <is>
          <t xml:space="preserve">1</t>
        </is>
      </c>
      <c r="H687" s="8" t="n">
        <v>1220</v>
      </c>
      <c r="I687" s="20" t="n" hidden="false">
        <v>250</v>
      </c>
      <c r="J687" s="19" t="n" hidden="false">
        <v/>
      </c>
      <c r="K687" s="19" t="n" hidden="false">
        <f>I687+J687</f>
        <v>250</v>
      </c>
      <c r="L687" s="19" t="n" hidden="false">
        <f>ROUND(H687*I687,2)</f>
        <v>305000</v>
      </c>
      <c r="M687" s="19" t="n" hidden="false">
        <v/>
      </c>
      <c r="N687" s="19" t="n" hidden="false">
        <f>L687+M687</f>
        <v>305000</v>
      </c>
    </row>
    <row r="688" customFormat="false" hidden="false" outlineLevel="0" collapsed="false">
      <c r="A688" s="18" t="inlineStr">
        <is>
          <t xml:space="preserve">1.1.1.2.1.1.3.20</t>
        </is>
      </c>
      <c r="B688" s="18" t="inlineStr">
        <is>
          <t xml:space="preserve"/>
        </is>
      </c>
      <c r="C688" s="18" t="inlineStr">
        <is>
          <t xml:space="preserve">Монтаж трубы ПВХ, ПНД для кабеля / от 40мм до 100мм</t>
        </is>
      </c>
      <c r="D688" s="7" t="inlineStr">
        <is>
          <t xml:space="preserve">ЭМ 4.2</t>
        </is>
      </c>
      <c r="E688" s="7" t="inlineStr">
        <is>
          <t xml:space="preserve">Выгружается из БО по объектам BIM-КЦ</t>
        </is>
      </c>
      <c r="F688" s="7" t="inlineStr">
        <is>
          <t xml:space="preserve">ПОГ М</t>
        </is>
      </c>
      <c r="G688" s="7" t="inlineStr">
        <is>
          <t xml:space="preserve">1</t>
        </is>
      </c>
      <c r="H688" s="8" t="n">
        <v>5040</v>
      </c>
      <c r="I688" s="19" t="n" hidden="false">
        <f>ROUND((L689+L690+L691)/H688,2)</f>
        <v>293.86</v>
      </c>
      <c r="J688" s="20" t="n" hidden="false">
        <v>160</v>
      </c>
      <c r="K688" s="19" t="n" hidden="false">
        <f>I688+J688</f>
        <v>453.86</v>
      </c>
      <c r="L688" s="19" t="n" hidden="false">
        <f>ROUND(H688*I688,2)</f>
        <v>1481054.4</v>
      </c>
      <c r="M688" s="19" t="n" hidden="false">
        <f>ROUND(H688*J688,2)</f>
        <v>806400</v>
      </c>
      <c r="N688" s="19" t="n" hidden="false">
        <f>L688+M688</f>
        <v>2287454.4</v>
      </c>
    </row>
    <row r="689" customFormat="false" hidden="false" outlineLevel="0" collapsed="false">
      <c r="A689" s="18" t="inlineStr">
        <is>
          <t xml:space="preserve">1.1.1.2.1.1.3.20.1</t>
        </is>
      </c>
      <c r="B689" s="18" t="inlineStr">
        <is>
          <t xml:space="preserve"/>
        </is>
      </c>
      <c r="C689" s="22" t="inlineStr">
        <is>
          <t xml:space="preserve">Труба ПВХ гофрированная_ / Легкая с протяжкой / 50 мм</t>
        </is>
      </c>
      <c r="D689" s="7" t="inlineStr">
        <is>
          <t xml:space="preserve"/>
        </is>
      </c>
      <c r="E689" s="7" t="inlineStr">
        <is>
          <t xml:space="preserve"/>
        </is>
      </c>
      <c r="F689" s="7" t="inlineStr">
        <is>
          <t xml:space="preserve">ПОГ М</t>
        </is>
      </c>
      <c r="G689" s="7" t="inlineStr">
        <is>
          <t xml:space="preserve">1</t>
        </is>
      </c>
      <c r="H689" s="8" t="n">
        <v>670</v>
      </c>
      <c r="I689" s="20" t="n" hidden="false">
        <v>350</v>
      </c>
      <c r="J689" s="19" t="n" hidden="false">
        <v/>
      </c>
      <c r="K689" s="19" t="n" hidden="false">
        <f>I689+J689</f>
        <v>350</v>
      </c>
      <c r="L689" s="19" t="n" hidden="false">
        <f>ROUND(H689*I689,2)</f>
        <v>234500</v>
      </c>
      <c r="M689" s="19" t="n" hidden="false">
        <v/>
      </c>
      <c r="N689" s="19" t="n" hidden="false">
        <f>L689+M689</f>
        <v>234500</v>
      </c>
    </row>
    <row r="690" customFormat="false" hidden="false" outlineLevel="0" collapsed="false">
      <c r="A690" s="18" t="inlineStr">
        <is>
          <t xml:space="preserve">1.1.1.2.1.1.3.20.2</t>
        </is>
      </c>
      <c r="B690" s="18" t="inlineStr">
        <is>
          <t xml:space="preserve"/>
        </is>
      </c>
      <c r="C690" s="22" t="inlineStr">
        <is>
          <t xml:space="preserve">Труба ПВХ гофрированная_ / Жесткая с протяжкой ССД-Пайп 800 N, SN22 / 63 мм</t>
        </is>
      </c>
      <c r="D690" s="7" t="inlineStr">
        <is>
          <t xml:space="preserve"/>
        </is>
      </c>
      <c r="E690" s="7" t="inlineStr">
        <is>
          <t xml:space="preserve"/>
        </is>
      </c>
      <c r="F690" s="7" t="inlineStr">
        <is>
          <t xml:space="preserve">ПОГ М</t>
        </is>
      </c>
      <c r="G690" s="7" t="inlineStr">
        <is>
          <t xml:space="preserve">1</t>
        </is>
      </c>
      <c r="H690" s="8" t="n">
        <v>1185</v>
      </c>
      <c r="I690" s="20" t="n" hidden="false">
        <v>380</v>
      </c>
      <c r="J690" s="19" t="n" hidden="false">
        <v/>
      </c>
      <c r="K690" s="19" t="n" hidden="false">
        <f>I690+J690</f>
        <v>380</v>
      </c>
      <c r="L690" s="19" t="n" hidden="false">
        <f>ROUND(H690*I690,2)</f>
        <v>450300</v>
      </c>
      <c r="M690" s="19" t="n" hidden="false">
        <v/>
      </c>
      <c r="N690" s="19" t="n" hidden="false">
        <f>L690+M690</f>
        <v>450300</v>
      </c>
    </row>
    <row r="691" customFormat="false" hidden="false" outlineLevel="0" collapsed="false">
      <c r="A691" s="18" t="inlineStr">
        <is>
          <t xml:space="preserve">1.1.1.2.1.1.3.20.3</t>
        </is>
      </c>
      <c r="B691" s="18" t="inlineStr">
        <is>
          <t xml:space="preserve"/>
        </is>
      </c>
      <c r="C691" s="22" t="inlineStr">
        <is>
          <t xml:space="preserve">Труба ПВХ гофрированная_ / Легкая с протяжкой / 40 мм</t>
        </is>
      </c>
      <c r="D691" s="7" t="inlineStr">
        <is>
          <t xml:space="preserve"/>
        </is>
      </c>
      <c r="E691" s="7" t="inlineStr">
        <is>
          <t xml:space="preserve"/>
        </is>
      </c>
      <c r="F691" s="7" t="inlineStr">
        <is>
          <t xml:space="preserve">ПОГ М</t>
        </is>
      </c>
      <c r="G691" s="7" t="inlineStr">
        <is>
          <t xml:space="preserve">1</t>
        </is>
      </c>
      <c r="H691" s="8" t="n">
        <v>3185</v>
      </c>
      <c r="I691" s="20" t="n" hidden="false">
        <v>250</v>
      </c>
      <c r="J691" s="19" t="n" hidden="false">
        <v/>
      </c>
      <c r="K691" s="19" t="n" hidden="false">
        <f>I691+J691</f>
        <v>250</v>
      </c>
      <c r="L691" s="19" t="n" hidden="false">
        <f>ROUND(H691*I691,2)</f>
        <v>796250</v>
      </c>
      <c r="M691" s="19" t="n" hidden="false">
        <v/>
      </c>
      <c r="N691" s="19" t="n" hidden="false">
        <f>L691+M691</f>
        <v>796250</v>
      </c>
    </row>
    <row r="692" customFormat="false" hidden="false" outlineLevel="0" collapsed="false">
      <c r="A692" s="18" t="inlineStr">
        <is>
          <t xml:space="preserve">1.1.1.2.1.1.3.21</t>
        </is>
      </c>
      <c r="B692" s="18" t="inlineStr">
        <is>
          <t xml:space="preserve"/>
        </is>
      </c>
      <c r="C692" s="18" t="inlineStr">
        <is>
          <t xml:space="preserve">Монтаж трубы ПВХ, ПНД для кабеля / от 40мм до 100мм</t>
        </is>
      </c>
      <c r="D692" s="7" t="inlineStr">
        <is>
          <t xml:space="preserve">ЭМ 4.2 ECOPLAST</t>
        </is>
      </c>
      <c r="E692" s="7" t="inlineStr">
        <is>
          <t xml:space="preserve">Выгружается из БО по объектам BIM-КЦ</t>
        </is>
      </c>
      <c r="F692" s="7" t="inlineStr">
        <is>
          <t xml:space="preserve">ПОГ М</t>
        </is>
      </c>
      <c r="G692" s="7" t="inlineStr">
        <is>
          <t xml:space="preserve">1</t>
        </is>
      </c>
      <c r="H692" s="8" t="n">
        <v>6955</v>
      </c>
      <c r="I692" s="19" t="n" hidden="false">
        <f>ROUND((L693+L694+L695)/H692,2)</f>
        <v>268.1</v>
      </c>
      <c r="J692" s="20" t="n" hidden="false">
        <v>160</v>
      </c>
      <c r="K692" s="19" t="n" hidden="false">
        <f>I692+J692</f>
        <v>428.1</v>
      </c>
      <c r="L692" s="19" t="n" hidden="false">
        <f>ROUND(H692*I692,2)</f>
        <v>1864635.5</v>
      </c>
      <c r="M692" s="19" t="n" hidden="false">
        <f>ROUND(H692*J692,2)</f>
        <v>1112800</v>
      </c>
      <c r="N692" s="19" t="n" hidden="false">
        <f>L692+M692</f>
        <v>2977435.5</v>
      </c>
    </row>
    <row r="693" customFormat="false" hidden="false" outlineLevel="0" collapsed="false">
      <c r="A693" s="18" t="inlineStr">
        <is>
          <t xml:space="preserve">1.1.1.2.1.1.3.21.1</t>
        </is>
      </c>
      <c r="B693" s="18" t="inlineStr">
        <is>
          <t xml:space="preserve"/>
        </is>
      </c>
      <c r="C693" s="22" t="inlineStr">
        <is>
          <t xml:space="preserve">Труба ПВХ гофрированная_ / Тяжелая с протяжкой / 40 мм</t>
        </is>
      </c>
      <c r="D693" s="7" t="inlineStr">
        <is>
          <t xml:space="preserve"/>
        </is>
      </c>
      <c r="E693" s="7" t="inlineStr">
        <is>
          <t xml:space="preserve"/>
        </is>
      </c>
      <c r="F693" s="7" t="inlineStr">
        <is>
          <t xml:space="preserve">ПОГ М</t>
        </is>
      </c>
      <c r="G693" s="7" t="inlineStr">
        <is>
          <t xml:space="preserve">1</t>
        </is>
      </c>
      <c r="H693" s="8" t="n">
        <v>5945</v>
      </c>
      <c r="I693" s="20" t="n" hidden="false">
        <v>250</v>
      </c>
      <c r="J693" s="19" t="n" hidden="false">
        <v/>
      </c>
      <c r="K693" s="19" t="n" hidden="false">
        <f>I693+J693</f>
        <v>250</v>
      </c>
      <c r="L693" s="19" t="n" hidden="false">
        <f>ROUND(H693*I693,2)</f>
        <v>1486250</v>
      </c>
      <c r="M693" s="19" t="n" hidden="false">
        <v/>
      </c>
      <c r="N693" s="19" t="n" hidden="false">
        <f>L693+M693</f>
        <v>1486250</v>
      </c>
    </row>
    <row r="694" customFormat="false" hidden="false" outlineLevel="0" collapsed="false">
      <c r="A694" s="18" t="inlineStr">
        <is>
          <t xml:space="preserve">1.1.1.2.1.1.3.21.2</t>
        </is>
      </c>
      <c r="B694" s="18" t="inlineStr">
        <is>
          <t xml:space="preserve"/>
        </is>
      </c>
      <c r="C694" s="22" t="inlineStr">
        <is>
          <t xml:space="preserve">Труба ПВХ гофрированная_ / Жесткая легкая / 50 мм</t>
        </is>
      </c>
      <c r="D694" s="7" t="inlineStr">
        <is>
          <t xml:space="preserve"/>
        </is>
      </c>
      <c r="E694" s="7" t="inlineStr">
        <is>
          <t xml:space="preserve"/>
        </is>
      </c>
      <c r="F694" s="7" t="inlineStr">
        <is>
          <t xml:space="preserve">ПОГ М</t>
        </is>
      </c>
      <c r="G694" s="7" t="inlineStr">
        <is>
          <t xml:space="preserve">1</t>
        </is>
      </c>
      <c r="H694" s="8" t="n">
        <v>180</v>
      </c>
      <c r="I694" s="20" t="n" hidden="false">
        <v>350</v>
      </c>
      <c r="J694" s="19" t="n" hidden="false">
        <v/>
      </c>
      <c r="K694" s="19" t="n" hidden="false">
        <f>I694+J694</f>
        <v>350</v>
      </c>
      <c r="L694" s="19" t="n" hidden="false">
        <f>ROUND(H694*I694,2)</f>
        <v>63000</v>
      </c>
      <c r="M694" s="19" t="n" hidden="false">
        <v/>
      </c>
      <c r="N694" s="19" t="n" hidden="false">
        <f>L694+M694</f>
        <v>63000</v>
      </c>
    </row>
    <row r="695" customFormat="false" hidden="false" outlineLevel="0" collapsed="false">
      <c r="A695" s="18" t="inlineStr">
        <is>
          <t xml:space="preserve">1.1.1.2.1.1.3.21.3</t>
        </is>
      </c>
      <c r="B695" s="18" t="inlineStr">
        <is>
          <t xml:space="preserve"/>
        </is>
      </c>
      <c r="C695" s="22" t="inlineStr">
        <is>
          <t xml:space="preserve">Труба ПВХ гофрированная_ / Жесткая с протяжкой ССД-Пайп 800 N, SN22 / 63 мм</t>
        </is>
      </c>
      <c r="D695" s="7" t="inlineStr">
        <is>
          <t xml:space="preserve"/>
        </is>
      </c>
      <c r="E695" s="7" t="inlineStr">
        <is>
          <t xml:space="preserve"/>
        </is>
      </c>
      <c r="F695" s="7" t="inlineStr">
        <is>
          <t xml:space="preserve">ПОГ М</t>
        </is>
      </c>
      <c r="G695" s="7" t="inlineStr">
        <is>
          <t xml:space="preserve">1</t>
        </is>
      </c>
      <c r="H695" s="8" t="n">
        <v>830</v>
      </c>
      <c r="I695" s="20" t="n" hidden="false">
        <v>380</v>
      </c>
      <c r="J695" s="19" t="n" hidden="false">
        <v/>
      </c>
      <c r="K695" s="19" t="n" hidden="false">
        <f>I695+J695</f>
        <v>380</v>
      </c>
      <c r="L695" s="19" t="n" hidden="false">
        <f>ROUND(H695*I695,2)</f>
        <v>315400</v>
      </c>
      <c r="M695" s="19" t="n" hidden="false">
        <v/>
      </c>
      <c r="N695" s="19" t="n" hidden="false">
        <f>L695+M695</f>
        <v>315400</v>
      </c>
    </row>
    <row r="696" customFormat="false" hidden="false" outlineLevel="0" collapsed="false">
      <c r="A696" s="18" t="inlineStr">
        <is>
          <t xml:space="preserve">1.1.1.2.1.1.3.22</t>
        </is>
      </c>
      <c r="B696" s="18" t="inlineStr">
        <is>
          <t xml:space="preserve"/>
        </is>
      </c>
      <c r="C696" s="18" t="inlineStr">
        <is>
          <t xml:space="preserve">Монтаж трубы ПВХ, ПНД для кабеля / расходные материалы</t>
        </is>
      </c>
      <c r="D696" s="7" t="inlineStr">
        <is>
          <t xml:space="preserve">ЭО</t>
        </is>
      </c>
      <c r="E696" s="7" t="inlineStr">
        <is>
          <t xml:space="preserve"/>
        </is>
      </c>
      <c r="F696" s="7" t="inlineStr">
        <is>
          <t xml:space="preserve">ПОГ М</t>
        </is>
      </c>
      <c r="G696" s="7" t="inlineStr">
        <is>
          <t xml:space="preserve">1</t>
        </is>
      </c>
      <c r="H696" s="8" t="n">
        <v>3340</v>
      </c>
      <c r="I696" s="19" t="n" hidden="false">
        <f>ROUND((L697+L698+L699+L700)/H696,2)</f>
        <v>93.8</v>
      </c>
      <c r="J696" s="19" t="n" hidden="false">
        <v>0</v>
      </c>
      <c r="K696" s="19" t="n" hidden="false">
        <f>I696+J696</f>
        <v>93.8</v>
      </c>
      <c r="L696" s="19" t="n" hidden="false">
        <f>ROUND(H696*I696,2)</f>
        <v>313292</v>
      </c>
      <c r="M696" s="19" t="n" hidden="false">
        <f>ROUND(H696*J696,2)</f>
        <v>0</v>
      </c>
      <c r="N696" s="19" t="n" hidden="false">
        <f>L696+M696</f>
        <v>313292</v>
      </c>
    </row>
    <row r="697" customFormat="false" hidden="false" outlineLevel="0" collapsed="false">
      <c r="A697" s="18" t="inlineStr">
        <is>
          <t xml:space="preserve">1.1.1.2.1.1.3.22.1</t>
        </is>
      </c>
      <c r="B697" s="18" t="inlineStr">
        <is>
          <t xml:space="preserve"/>
        </is>
      </c>
      <c r="C697" s="22" t="inlineStr">
        <is>
          <t xml:space="preserve">Муфта соединительная труба-коробка_ / 25 мм</t>
        </is>
      </c>
      <c r="D697" s="7" t="inlineStr">
        <is>
          <t xml:space="preserve">42725</t>
        </is>
      </c>
      <c r="E697" s="7" t="inlineStr">
        <is>
          <t xml:space="preserve"/>
        </is>
      </c>
      <c r="F697" s="7" t="inlineStr">
        <is>
          <t xml:space="preserve">ШТ</t>
        </is>
      </c>
      <c r="G697" s="7" t="inlineStr">
        <is>
          <t xml:space="preserve">1</t>
        </is>
      </c>
      <c r="H697" s="8" t="n">
        <v>42</v>
      </c>
      <c r="I697" s="20" t="n" hidden="false">
        <v>50</v>
      </c>
      <c r="J697" s="19" t="n" hidden="false">
        <v/>
      </c>
      <c r="K697" s="19" t="n" hidden="false">
        <f>I697+J697</f>
        <v>50</v>
      </c>
      <c r="L697" s="19" t="n" hidden="false">
        <f>ROUND(H697*I697,2)</f>
        <v>2100</v>
      </c>
      <c r="M697" s="19" t="n" hidden="false">
        <v/>
      </c>
      <c r="N697" s="19" t="n" hidden="false">
        <f>L697+M697</f>
        <v>2100</v>
      </c>
    </row>
    <row r="698" customFormat="false" hidden="false" outlineLevel="0" collapsed="false">
      <c r="A698" s="18" t="inlineStr">
        <is>
          <t xml:space="preserve">1.1.1.2.1.1.3.22.2</t>
        </is>
      </c>
      <c r="B698" s="18" t="inlineStr">
        <is>
          <t xml:space="preserve"/>
        </is>
      </c>
      <c r="C698" s="22" t="inlineStr">
        <is>
          <t xml:space="preserve">Муфта соединительная труба-коробка_ / 20 мм</t>
        </is>
      </c>
      <c r="D698" s="7" t="inlineStr">
        <is>
          <t xml:space="preserve">42720</t>
        </is>
      </c>
      <c r="E698" s="7" t="inlineStr">
        <is>
          <t xml:space="preserve"/>
        </is>
      </c>
      <c r="F698" s="7" t="inlineStr">
        <is>
          <t xml:space="preserve">ШТ</t>
        </is>
      </c>
      <c r="G698" s="7" t="inlineStr">
        <is>
          <t xml:space="preserve">1</t>
        </is>
      </c>
      <c r="H698" s="8" t="n">
        <v>10</v>
      </c>
      <c r="I698" s="20" t="n" hidden="false">
        <v>50</v>
      </c>
      <c r="J698" s="19" t="n" hidden="false">
        <v/>
      </c>
      <c r="K698" s="19" t="n" hidden="false">
        <f>I698+J698</f>
        <v>50</v>
      </c>
      <c r="L698" s="19" t="n" hidden="false">
        <f>ROUND(H698*I698,2)</f>
        <v>500</v>
      </c>
      <c r="M698" s="19" t="n" hidden="false">
        <v/>
      </c>
      <c r="N698" s="19" t="n" hidden="false">
        <f>L698+M698</f>
        <v>500</v>
      </c>
    </row>
    <row r="699" customFormat="false" hidden="false" outlineLevel="0" collapsed="false">
      <c r="A699" s="18" t="inlineStr">
        <is>
          <t xml:space="preserve">1.1.1.2.1.1.3.22.3</t>
        </is>
      </c>
      <c r="B699" s="18" t="inlineStr">
        <is>
          <t xml:space="preserve"/>
        </is>
      </c>
      <c r="C699" s="22" t="inlineStr">
        <is>
          <t xml:space="preserve">Клипса с дюбелем саморезом для крепления гофротрубы_ / 20 мм</t>
        </is>
      </c>
      <c r="D699" s="7" t="inlineStr">
        <is>
          <t xml:space="preserve"/>
        </is>
      </c>
      <c r="E699" s="7" t="inlineStr">
        <is>
          <t xml:space="preserve"/>
        </is>
      </c>
      <c r="F699" s="7" t="inlineStr">
        <is>
          <t xml:space="preserve">ШТ</t>
        </is>
      </c>
      <c r="G699" s="7" t="inlineStr">
        <is>
          <t xml:space="preserve">2</t>
        </is>
      </c>
      <c r="H699" s="8" t="n">
        <v>3360</v>
      </c>
      <c r="I699" s="20" t="n" hidden="false">
        <v>48</v>
      </c>
      <c r="J699" s="19" t="n" hidden="false">
        <v/>
      </c>
      <c r="K699" s="19" t="n" hidden="false">
        <f>I699+J699</f>
        <v>48</v>
      </c>
      <c r="L699" s="19" t="n" hidden="false">
        <f>ROUND(H699*I699,2)</f>
        <v>161280</v>
      </c>
      <c r="M699" s="19" t="n" hidden="false">
        <v/>
      </c>
      <c r="N699" s="19" t="n" hidden="false">
        <f>L699+M699</f>
        <v>161280</v>
      </c>
    </row>
    <row r="700" customFormat="false" hidden="false" outlineLevel="0" collapsed="false">
      <c r="A700" s="18" t="inlineStr">
        <is>
          <t xml:space="preserve">1.1.1.2.1.1.3.22.4</t>
        </is>
      </c>
      <c r="B700" s="18" t="inlineStr">
        <is>
          <t xml:space="preserve"/>
        </is>
      </c>
      <c r="C700" s="22" t="inlineStr">
        <is>
          <t xml:space="preserve">Клипса с дюбелем саморезом для крепления гофротрубы_ / 25 мм</t>
        </is>
      </c>
      <c r="D700" s="7" t="inlineStr">
        <is>
          <t xml:space="preserve"/>
        </is>
      </c>
      <c r="E700" s="7" t="inlineStr">
        <is>
          <t xml:space="preserve"/>
        </is>
      </c>
      <c r="F700" s="7" t="inlineStr">
        <is>
          <t xml:space="preserve">ШТ</t>
        </is>
      </c>
      <c r="G700" s="7" t="inlineStr">
        <is>
          <t xml:space="preserve">2</t>
        </is>
      </c>
      <c r="H700" s="8" t="n">
        <v>3320</v>
      </c>
      <c r="I700" s="20" t="n" hidden="false">
        <v>45</v>
      </c>
      <c r="J700" s="19" t="n" hidden="false">
        <v/>
      </c>
      <c r="K700" s="19" t="n" hidden="false">
        <f>I700+J700</f>
        <v>45</v>
      </c>
      <c r="L700" s="19" t="n" hidden="false">
        <f>ROUND(H700*I700,2)</f>
        <v>149400</v>
      </c>
      <c r="M700" s="19" t="n" hidden="false">
        <v/>
      </c>
      <c r="N700" s="19" t="n" hidden="false">
        <f>L700+M700</f>
        <v>149400</v>
      </c>
    </row>
    <row r="701" customFormat="false" hidden="false" outlineLevel="0" collapsed="false">
      <c r="A701" s="18" t="inlineStr">
        <is>
          <t xml:space="preserve">1.1.1.2.1.1.3.23</t>
        </is>
      </c>
      <c r="B701" s="18" t="inlineStr">
        <is>
          <t xml:space="preserve"/>
        </is>
      </c>
      <c r="C701" s="18" t="inlineStr">
        <is>
          <t xml:space="preserve">Монтаж трубы ПВХ, ПНД для кабеля / расходные материалы</t>
        </is>
      </c>
      <c r="D701" s="7" t="inlineStr">
        <is>
          <t xml:space="preserve">ЭО</t>
        </is>
      </c>
      <c r="E701" s="7" t="inlineStr">
        <is>
          <t xml:space="preserve"/>
        </is>
      </c>
      <c r="F701" s="7" t="inlineStr">
        <is>
          <t xml:space="preserve">ПОГ М</t>
        </is>
      </c>
      <c r="G701" s="7" t="inlineStr">
        <is>
          <t xml:space="preserve">1</t>
        </is>
      </c>
      <c r="H701" s="8" t="n">
        <v>2165</v>
      </c>
      <c r="I701" s="19" t="n" hidden="false">
        <f>ROUND((L702+L703)/H701,2)</f>
        <v>96.74</v>
      </c>
      <c r="J701" s="19" t="n" hidden="false">
        <v>0</v>
      </c>
      <c r="K701" s="19" t="n" hidden="false">
        <f>I701+J701</f>
        <v>96.74</v>
      </c>
      <c r="L701" s="19" t="n" hidden="false">
        <f>ROUND(H701*I701,2)</f>
        <v>209442.1</v>
      </c>
      <c r="M701" s="19" t="n" hidden="false">
        <f>ROUND(H701*J701,2)</f>
        <v>0</v>
      </c>
      <c r="N701" s="19" t="n" hidden="false">
        <f>L701+M701</f>
        <v>209442.1</v>
      </c>
    </row>
    <row r="702" customFormat="false" hidden="false" outlineLevel="0" collapsed="false">
      <c r="A702" s="18" t="inlineStr">
        <is>
          <t xml:space="preserve">1.1.1.2.1.1.3.23.1</t>
        </is>
      </c>
      <c r="B702" s="18" t="inlineStr">
        <is>
          <t xml:space="preserve"/>
        </is>
      </c>
      <c r="C702" s="22" t="inlineStr">
        <is>
          <t xml:space="preserve">Муфта соединительная труба-коробка_ / 25 мм</t>
        </is>
      </c>
      <c r="D702" s="7" t="inlineStr">
        <is>
          <t xml:space="preserve">BS25 42725HF</t>
        </is>
      </c>
      <c r="E702" s="7" t="inlineStr">
        <is>
          <t xml:space="preserve"/>
        </is>
      </c>
      <c r="F702" s="7" t="inlineStr">
        <is>
          <t xml:space="preserve">ШТ</t>
        </is>
      </c>
      <c r="G702" s="7" t="inlineStr">
        <is>
          <t xml:space="preserve">1</t>
        </is>
      </c>
      <c r="H702" s="8" t="n">
        <v>32</v>
      </c>
      <c r="I702" s="20" t="n" hidden="false">
        <v>50</v>
      </c>
      <c r="J702" s="19" t="n" hidden="false">
        <v/>
      </c>
      <c r="K702" s="19" t="n" hidden="false">
        <f>I702+J702</f>
        <v>50</v>
      </c>
      <c r="L702" s="19" t="n" hidden="false">
        <f>ROUND(H702*I702,2)</f>
        <v>1600</v>
      </c>
      <c r="M702" s="19" t="n" hidden="false">
        <v/>
      </c>
      <c r="N702" s="19" t="n" hidden="false">
        <f>L702+M702</f>
        <v>1600</v>
      </c>
    </row>
    <row r="703" customFormat="false" hidden="false" outlineLevel="0" collapsed="false">
      <c r="A703" s="18" t="inlineStr">
        <is>
          <t xml:space="preserve">1.1.1.2.1.1.3.23.2</t>
        </is>
      </c>
      <c r="B703" s="18" t="inlineStr">
        <is>
          <t xml:space="preserve"/>
        </is>
      </c>
      <c r="C703" s="22" t="inlineStr">
        <is>
          <t xml:space="preserve">Скоба металлическая однолапковая_ / 31-32мм</t>
        </is>
      </c>
      <c r="D703" s="7" t="inlineStr">
        <is>
          <t xml:space="preserve">двухлапковая</t>
        </is>
      </c>
      <c r="E703" s="7" t="inlineStr">
        <is>
          <t xml:space="preserve"/>
        </is>
      </c>
      <c r="F703" s="7" t="inlineStr">
        <is>
          <t xml:space="preserve">ШТ</t>
        </is>
      </c>
      <c r="G703" s="7" t="inlineStr">
        <is>
          <t xml:space="preserve">1</t>
        </is>
      </c>
      <c r="H703" s="8" t="n">
        <v>4330</v>
      </c>
      <c r="I703" s="20" t="n" hidden="false">
        <v>48</v>
      </c>
      <c r="J703" s="19" t="n" hidden="false">
        <v/>
      </c>
      <c r="K703" s="19" t="n" hidden="false">
        <f>I703+J703</f>
        <v>48</v>
      </c>
      <c r="L703" s="19" t="n" hidden="false">
        <f>ROUND(H703*I703,2)</f>
        <v>207840</v>
      </c>
      <c r="M703" s="19" t="n" hidden="false">
        <v/>
      </c>
      <c r="N703" s="19" t="n" hidden="false">
        <f>L703+M703</f>
        <v>207840</v>
      </c>
    </row>
    <row r="704" customFormat="false" hidden="false" outlineLevel="0" collapsed="false">
      <c r="A704" s="18" t="inlineStr">
        <is>
          <t xml:space="preserve">1.1.1.2.1.1.3.24</t>
        </is>
      </c>
      <c r="B704" s="18" t="inlineStr">
        <is>
          <t xml:space="preserve"/>
        </is>
      </c>
      <c r="C704" s="18" t="inlineStr">
        <is>
          <t xml:space="preserve">Монтаж трубы ПВХ, ПНД для кабеля / расходные материалы</t>
        </is>
      </c>
      <c r="D704" s="7" t="inlineStr">
        <is>
          <t xml:space="preserve">ЭМ 4.1</t>
        </is>
      </c>
      <c r="E704" s="7" t="inlineStr">
        <is>
          <t xml:space="preserve"/>
        </is>
      </c>
      <c r="F704" s="7" t="inlineStr">
        <is>
          <t xml:space="preserve">ПОГ М</t>
        </is>
      </c>
      <c r="G704" s="7" t="inlineStr">
        <is>
          <t xml:space="preserve">1</t>
        </is>
      </c>
      <c r="H704" s="8" t="n">
        <v>7685</v>
      </c>
      <c r="I704" s="19" t="n" hidden="false">
        <f>ROUND((L705+L706+L707+L708)/H704,2)</f>
        <v>54.68</v>
      </c>
      <c r="J704" s="19" t="n" hidden="false">
        <v>0</v>
      </c>
      <c r="K704" s="19" t="n" hidden="false">
        <f>I704+J704</f>
        <v>54.68</v>
      </c>
      <c r="L704" s="19" t="n" hidden="false">
        <f>ROUND(H704*I704,2)</f>
        <v>420215.8</v>
      </c>
      <c r="M704" s="19" t="n" hidden="false">
        <f>ROUND(H704*J704,2)</f>
        <v>0</v>
      </c>
      <c r="N704" s="19" t="n" hidden="false">
        <f>L704+M704</f>
        <v>420215.8</v>
      </c>
    </row>
    <row r="705" customFormat="false" hidden="false" outlineLevel="0" collapsed="false">
      <c r="A705" s="18" t="inlineStr">
        <is>
          <t xml:space="preserve">1.1.1.2.1.1.3.24.1</t>
        </is>
      </c>
      <c r="B705" s="18" t="inlineStr">
        <is>
          <t xml:space="preserve"/>
        </is>
      </c>
      <c r="C705" s="22" t="inlineStr">
        <is>
          <t xml:space="preserve">Скоба металлическая двухлапковая_ / 48-50мм</t>
        </is>
      </c>
      <c r="D705" s="7" t="inlineStr">
        <is>
          <t xml:space="preserve">Держатель с защёлкой и дюбелем для труб
гофрированных, 63</t>
        </is>
      </c>
      <c r="E705" s="7" t="inlineStr">
        <is>
          <t xml:space="preserve"/>
        </is>
      </c>
      <c r="F705" s="7" t="inlineStr">
        <is>
          <t xml:space="preserve">ШТ</t>
        </is>
      </c>
      <c r="G705" s="7" t="inlineStr">
        <is>
          <t xml:space="preserve">1</t>
        </is>
      </c>
      <c r="H705" s="8" t="n">
        <v>100</v>
      </c>
      <c r="I705" s="20" t="n" hidden="false">
        <v>25</v>
      </c>
      <c r="J705" s="19" t="n" hidden="false">
        <v/>
      </c>
      <c r="K705" s="19" t="n" hidden="false">
        <f>I705+J705</f>
        <v>25</v>
      </c>
      <c r="L705" s="19" t="n" hidden="false">
        <f>ROUND(H705*I705,2)</f>
        <v>2500</v>
      </c>
      <c r="M705" s="19" t="n" hidden="false">
        <v/>
      </c>
      <c r="N705" s="19" t="n" hidden="false">
        <f>L705+M705</f>
        <v>2500</v>
      </c>
    </row>
    <row r="706" customFormat="false" hidden="false" outlineLevel="0" collapsed="false">
      <c r="A706" s="18" t="inlineStr">
        <is>
          <t xml:space="preserve">1.1.1.2.1.1.3.24.2</t>
        </is>
      </c>
      <c r="B706" s="18" t="inlineStr">
        <is>
          <t xml:space="preserve"/>
        </is>
      </c>
      <c r="C706" s="22" t="inlineStr">
        <is>
          <t xml:space="preserve">Клипса с дюбелем саморезом для крепления гофротрубы_ / 32 мм</t>
        </is>
      </c>
      <c r="D706" s="7" t="inlineStr">
        <is>
          <t xml:space="preserve"/>
        </is>
      </c>
      <c r="E706" s="7" t="inlineStr">
        <is>
          <t xml:space="preserve"/>
        </is>
      </c>
      <c r="F706" s="7" t="inlineStr">
        <is>
          <t xml:space="preserve">ШТ</t>
        </is>
      </c>
      <c r="G706" s="7" t="inlineStr">
        <is>
          <t xml:space="preserve">2</t>
        </is>
      </c>
      <c r="H706" s="8" t="n">
        <v>12050</v>
      </c>
      <c r="I706" s="20" t="n" hidden="false">
        <v>26</v>
      </c>
      <c r="J706" s="19" t="n" hidden="false">
        <v/>
      </c>
      <c r="K706" s="19" t="n" hidden="false">
        <f>I706+J706</f>
        <v>26</v>
      </c>
      <c r="L706" s="19" t="n" hidden="false">
        <f>ROUND(H706*I706,2)</f>
        <v>313300</v>
      </c>
      <c r="M706" s="19" t="n" hidden="false">
        <v/>
      </c>
      <c r="N706" s="19" t="n" hidden="false">
        <f>L706+M706</f>
        <v>313300</v>
      </c>
    </row>
    <row r="707" customFormat="false" hidden="false" outlineLevel="0" collapsed="false">
      <c r="A707" s="18" t="inlineStr">
        <is>
          <t xml:space="preserve">1.1.1.2.1.1.3.24.3</t>
        </is>
      </c>
      <c r="B707" s="18" t="inlineStr">
        <is>
          <t xml:space="preserve"/>
        </is>
      </c>
      <c r="C707" s="22" t="inlineStr">
        <is>
          <t xml:space="preserve">Клипса с дюбелем саморезом для крепления гофротрубы_ / 50 мм</t>
        </is>
      </c>
      <c r="D707" s="7" t="inlineStr">
        <is>
          <t xml:space="preserve"/>
        </is>
      </c>
      <c r="E707" s="7" t="inlineStr">
        <is>
          <t xml:space="preserve"/>
        </is>
      </c>
      <c r="F707" s="7" t="inlineStr">
        <is>
          <t xml:space="preserve">ШТ</t>
        </is>
      </c>
      <c r="G707" s="7" t="inlineStr">
        <is>
          <t xml:space="preserve">2</t>
        </is>
      </c>
      <c r="H707" s="8" t="n">
        <v>780</v>
      </c>
      <c r="I707" s="20" t="n" hidden="false">
        <v>40</v>
      </c>
      <c r="J707" s="19" t="n" hidden="false">
        <v/>
      </c>
      <c r="K707" s="19" t="n" hidden="false">
        <f>I707+J707</f>
        <v>40</v>
      </c>
      <c r="L707" s="19" t="n" hidden="false">
        <f>ROUND(H707*I707,2)</f>
        <v>31200</v>
      </c>
      <c r="M707" s="19" t="n" hidden="false">
        <v/>
      </c>
      <c r="N707" s="19" t="n" hidden="false">
        <f>L707+M707</f>
        <v>31200</v>
      </c>
    </row>
    <row r="708" customFormat="false" hidden="false" outlineLevel="0" collapsed="false">
      <c r="A708" s="18" t="inlineStr">
        <is>
          <t xml:space="preserve">1.1.1.2.1.1.3.24.4</t>
        </is>
      </c>
      <c r="B708" s="18" t="inlineStr">
        <is>
          <t xml:space="preserve"/>
        </is>
      </c>
      <c r="C708" s="22" t="inlineStr">
        <is>
          <t xml:space="preserve">Клипса с дюбелем саморезом для крепления гофротрубы_ / 40 мм</t>
        </is>
      </c>
      <c r="D708" s="7" t="inlineStr">
        <is>
          <t xml:space="preserve"/>
        </is>
      </c>
      <c r="E708" s="7" t="inlineStr">
        <is>
          <t xml:space="preserve"/>
        </is>
      </c>
      <c r="F708" s="7" t="inlineStr">
        <is>
          <t xml:space="preserve">ШТ</t>
        </is>
      </c>
      <c r="G708" s="7" t="inlineStr">
        <is>
          <t xml:space="preserve">2</t>
        </is>
      </c>
      <c r="H708" s="8" t="n">
        <v>2440</v>
      </c>
      <c r="I708" s="20" t="n" hidden="false">
        <v>30</v>
      </c>
      <c r="J708" s="19" t="n" hidden="false">
        <v/>
      </c>
      <c r="K708" s="19" t="n" hidden="false">
        <f>I708+J708</f>
        <v>30</v>
      </c>
      <c r="L708" s="19" t="n" hidden="false">
        <f>ROUND(H708*I708,2)</f>
        <v>73200</v>
      </c>
      <c r="M708" s="19" t="n" hidden="false">
        <v/>
      </c>
      <c r="N708" s="19" t="n" hidden="false">
        <f>L708+M708</f>
        <v>73200</v>
      </c>
    </row>
    <row r="709" customFormat="false" hidden="false" outlineLevel="0" collapsed="false">
      <c r="A709" s="18" t="inlineStr">
        <is>
          <t xml:space="preserve">1.1.1.2.1.1.3.25</t>
        </is>
      </c>
      <c r="B709" s="18" t="inlineStr">
        <is>
          <t xml:space="preserve"/>
        </is>
      </c>
      <c r="C709" s="18" t="inlineStr">
        <is>
          <t xml:space="preserve">Монтаж трубы ПВХ, ПНД для кабеля / расходные материалы</t>
        </is>
      </c>
      <c r="D709" s="7" t="inlineStr">
        <is>
          <t xml:space="preserve">ЭМ 4.1</t>
        </is>
      </c>
      <c r="E709" s="7" t="inlineStr">
        <is>
          <t xml:space="preserve"/>
        </is>
      </c>
      <c r="F709" s="7" t="inlineStr">
        <is>
          <t xml:space="preserve">ПОГ М</t>
        </is>
      </c>
      <c r="G709" s="7" t="inlineStr">
        <is>
          <t xml:space="preserve">1</t>
        </is>
      </c>
      <c r="H709" s="8" t="n">
        <v>2885</v>
      </c>
      <c r="I709" s="19" t="n" hidden="false">
        <f>ROUND((L710+L711)/H709,2)</f>
        <v>78.93</v>
      </c>
      <c r="J709" s="19" t="n" hidden="false">
        <v>0</v>
      </c>
      <c r="K709" s="19" t="n" hidden="false">
        <f>I709+J709</f>
        <v>78.93</v>
      </c>
      <c r="L709" s="19" t="n" hidden="false">
        <f>ROUND(H709*I709,2)</f>
        <v>227713.05</v>
      </c>
      <c r="M709" s="19" t="n" hidden="false">
        <f>ROUND(H709*J709,2)</f>
        <v>0</v>
      </c>
      <c r="N709" s="19" t="n" hidden="false">
        <f>L709+M709</f>
        <v>227713.05</v>
      </c>
    </row>
    <row r="710" customFormat="false" hidden="false" outlineLevel="0" collapsed="false">
      <c r="A710" s="18" t="inlineStr">
        <is>
          <t xml:space="preserve">1.1.1.2.1.1.3.25.1</t>
        </is>
      </c>
      <c r="B710" s="18" t="inlineStr">
        <is>
          <t xml:space="preserve"/>
        </is>
      </c>
      <c r="C710" s="22" t="inlineStr">
        <is>
          <t xml:space="preserve">Скоба металлическая однолапковая_ / 31-32мм</t>
        </is>
      </c>
      <c r="D710" s="7" t="inlineStr">
        <is>
          <t xml:space="preserve">двухлапковая</t>
        </is>
      </c>
      <c r="E710" s="7" t="inlineStr">
        <is>
          <t xml:space="preserve"/>
        </is>
      </c>
      <c r="F710" s="7" t="inlineStr">
        <is>
          <t xml:space="preserve">ШТ</t>
        </is>
      </c>
      <c r="G710" s="7" t="inlineStr">
        <is>
          <t xml:space="preserve">1</t>
        </is>
      </c>
      <c r="H710" s="8" t="n">
        <v>220</v>
      </c>
      <c r="I710" s="20" t="n" hidden="false">
        <v>26</v>
      </c>
      <c r="J710" s="19" t="n" hidden="false">
        <v/>
      </c>
      <c r="K710" s="19" t="n" hidden="false">
        <f>I710+J710</f>
        <v>26</v>
      </c>
      <c r="L710" s="19" t="n" hidden="false">
        <f>ROUND(H710*I710,2)</f>
        <v>5720</v>
      </c>
      <c r="M710" s="19" t="n" hidden="false">
        <v/>
      </c>
      <c r="N710" s="19" t="n" hidden="false">
        <f>L710+M710</f>
        <v>5720</v>
      </c>
    </row>
    <row r="711" customFormat="false" hidden="false" outlineLevel="0" collapsed="false">
      <c r="A711" s="18" t="inlineStr">
        <is>
          <t xml:space="preserve">1.1.1.2.1.1.3.25.2</t>
        </is>
      </c>
      <c r="B711" s="18" t="inlineStr">
        <is>
          <t xml:space="preserve"/>
        </is>
      </c>
      <c r="C711" s="22" t="inlineStr">
        <is>
          <t xml:space="preserve">Скоба металлическая двухлапковая_ / 48-50мм</t>
        </is>
      </c>
      <c r="D711" s="7" t="inlineStr">
        <is>
          <t xml:space="preserve">Ф40</t>
        </is>
      </c>
      <c r="E711" s="7" t="inlineStr">
        <is>
          <t xml:space="preserve"/>
        </is>
      </c>
      <c r="F711" s="7" t="inlineStr">
        <is>
          <t xml:space="preserve">ШТ</t>
        </is>
      </c>
      <c r="G711" s="7" t="inlineStr">
        <is>
          <t xml:space="preserve">1</t>
        </is>
      </c>
      <c r="H711" s="8" t="n">
        <v>5550</v>
      </c>
      <c r="I711" s="20" t="n" hidden="false">
        <v>40</v>
      </c>
      <c r="J711" s="19" t="n" hidden="false">
        <v/>
      </c>
      <c r="K711" s="19" t="n" hidden="false">
        <f>I711+J711</f>
        <v>40</v>
      </c>
      <c r="L711" s="19" t="n" hidden="false">
        <f>ROUND(H711*I711,2)</f>
        <v>222000</v>
      </c>
      <c r="M711" s="19" t="n" hidden="false">
        <v/>
      </c>
      <c r="N711" s="19" t="n" hidden="false">
        <f>L711+M711</f>
        <v>222000</v>
      </c>
    </row>
    <row r="712" customFormat="false" hidden="false" outlineLevel="0" collapsed="false">
      <c r="A712" s="18" t="inlineStr">
        <is>
          <t xml:space="preserve">1.1.1.2.1.1.3.26</t>
        </is>
      </c>
      <c r="B712" s="18" t="inlineStr">
        <is>
          <t xml:space="preserve"/>
        </is>
      </c>
      <c r="C712" s="18" t="inlineStr">
        <is>
          <t xml:space="preserve">Монтаж трубы ПВХ, ПНД для кабеля / расходные материалы</t>
        </is>
      </c>
      <c r="D712" s="7" t="inlineStr">
        <is>
          <t xml:space="preserve">ЭМ 4.2</t>
        </is>
      </c>
      <c r="E712" s="7" t="inlineStr">
        <is>
          <t xml:space="preserve"/>
        </is>
      </c>
      <c r="F712" s="7" t="inlineStr">
        <is>
          <t xml:space="preserve">ПОГ М</t>
        </is>
      </c>
      <c r="G712" s="7" t="inlineStr">
        <is>
          <t xml:space="preserve">1</t>
        </is>
      </c>
      <c r="H712" s="8" t="n">
        <v>18640</v>
      </c>
      <c r="I712" s="19" t="n" hidden="false">
        <f>ROUND((L713+L714+L715+L716)/H712,2)</f>
        <v>56.15</v>
      </c>
      <c r="J712" s="19" t="n" hidden="false">
        <v>0</v>
      </c>
      <c r="K712" s="19" t="n" hidden="false">
        <f>I712+J712</f>
        <v>56.15</v>
      </c>
      <c r="L712" s="19" t="n" hidden="false">
        <f>ROUND(H712*I712,2)</f>
        <v>1046636</v>
      </c>
      <c r="M712" s="19" t="n" hidden="false">
        <f>ROUND(H712*J712,2)</f>
        <v>0</v>
      </c>
      <c r="N712" s="19" t="n" hidden="false">
        <f>L712+M712</f>
        <v>1046636</v>
      </c>
    </row>
    <row r="713" customFormat="false" hidden="false" outlineLevel="0" collapsed="false">
      <c r="A713" s="18" t="inlineStr">
        <is>
          <t xml:space="preserve">1.1.1.2.1.1.3.26.1</t>
        </is>
      </c>
      <c r="B713" s="18" t="inlineStr">
        <is>
          <t xml:space="preserve"/>
        </is>
      </c>
      <c r="C713" s="22" t="inlineStr">
        <is>
          <t xml:space="preserve">Скоба металлическая двухлапковая_ / 48-50мм</t>
        </is>
      </c>
      <c r="D713" s="7" t="inlineStr">
        <is>
          <t xml:space="preserve">Ф63 клипса прим.</t>
        </is>
      </c>
      <c r="E713" s="7" t="inlineStr">
        <is>
          <t xml:space="preserve"/>
        </is>
      </c>
      <c r="F713" s="7" t="inlineStr">
        <is>
          <t xml:space="preserve">ШТ</t>
        </is>
      </c>
      <c r="G713" s="7" t="inlineStr">
        <is>
          <t xml:space="preserve">1</t>
        </is>
      </c>
      <c r="H713" s="8" t="n">
        <v>2370</v>
      </c>
      <c r="I713" s="20" t="n" hidden="false">
        <v>40</v>
      </c>
      <c r="J713" s="19" t="n" hidden="false">
        <v/>
      </c>
      <c r="K713" s="19" t="n" hidden="false">
        <f>I713+J713</f>
        <v>40</v>
      </c>
      <c r="L713" s="19" t="n" hidden="false">
        <f>ROUND(H713*I713,2)</f>
        <v>94800</v>
      </c>
      <c r="M713" s="19" t="n" hidden="false">
        <v/>
      </c>
      <c r="N713" s="19" t="n" hidden="false">
        <f>L713+M713</f>
        <v>94800</v>
      </c>
    </row>
    <row r="714" customFormat="false" hidden="false" outlineLevel="0" collapsed="false">
      <c r="A714" s="18" t="inlineStr">
        <is>
          <t xml:space="preserve">1.1.1.2.1.1.3.26.2</t>
        </is>
      </c>
      <c r="B714" s="18" t="inlineStr">
        <is>
          <t xml:space="preserve"/>
        </is>
      </c>
      <c r="C714" s="22" t="inlineStr">
        <is>
          <t xml:space="preserve">Клипса с дюбелем саморезом для крепления гофротрубы_ / 32 мм</t>
        </is>
      </c>
      <c r="D714" s="7" t="inlineStr">
        <is>
          <t xml:space="preserve"/>
        </is>
      </c>
      <c r="E714" s="7" t="inlineStr">
        <is>
          <t xml:space="preserve"/>
        </is>
      </c>
      <c r="F714" s="7" t="inlineStr">
        <is>
          <t xml:space="preserve">ШТ</t>
        </is>
      </c>
      <c r="G714" s="7" t="inlineStr">
        <is>
          <t xml:space="preserve">2</t>
        </is>
      </c>
      <c r="H714" s="8" t="n">
        <v>27200</v>
      </c>
      <c r="I714" s="20" t="n" hidden="false">
        <v>26</v>
      </c>
      <c r="J714" s="19" t="n" hidden="false">
        <v/>
      </c>
      <c r="K714" s="19" t="n" hidden="false">
        <f>I714+J714</f>
        <v>26</v>
      </c>
      <c r="L714" s="19" t="n" hidden="false">
        <f>ROUND(H714*I714,2)</f>
        <v>707200</v>
      </c>
      <c r="M714" s="19" t="n" hidden="false">
        <v/>
      </c>
      <c r="N714" s="19" t="n" hidden="false">
        <f>L714+M714</f>
        <v>707200</v>
      </c>
    </row>
    <row r="715" customFormat="false" hidden="false" outlineLevel="0" collapsed="false">
      <c r="A715" s="18" t="inlineStr">
        <is>
          <t xml:space="preserve">1.1.1.2.1.1.3.26.3</t>
        </is>
      </c>
      <c r="B715" s="18" t="inlineStr">
        <is>
          <t xml:space="preserve"/>
        </is>
      </c>
      <c r="C715" s="22" t="inlineStr">
        <is>
          <t xml:space="preserve">Клипса с дюбелем саморезом для крепления гофротрубы_ / 50 мм</t>
        </is>
      </c>
      <c r="D715" s="7" t="inlineStr">
        <is>
          <t xml:space="preserve"/>
        </is>
      </c>
      <c r="E715" s="7" t="inlineStr">
        <is>
          <t xml:space="preserve"/>
        </is>
      </c>
      <c r="F715" s="7" t="inlineStr">
        <is>
          <t xml:space="preserve">ШТ</t>
        </is>
      </c>
      <c r="G715" s="7" t="inlineStr">
        <is>
          <t xml:space="preserve">2</t>
        </is>
      </c>
      <c r="H715" s="8" t="n">
        <v>1340</v>
      </c>
      <c r="I715" s="20" t="n" hidden="false">
        <v>40</v>
      </c>
      <c r="J715" s="19" t="n" hidden="false">
        <v/>
      </c>
      <c r="K715" s="19" t="n" hidden="false">
        <f>I715+J715</f>
        <v>40</v>
      </c>
      <c r="L715" s="19" t="n" hidden="false">
        <f>ROUND(H715*I715,2)</f>
        <v>53600</v>
      </c>
      <c r="M715" s="19" t="n" hidden="false">
        <v/>
      </c>
      <c r="N715" s="19" t="n" hidden="false">
        <f>L715+M715</f>
        <v>53600</v>
      </c>
    </row>
    <row r="716" customFormat="false" hidden="false" outlineLevel="0" collapsed="false">
      <c r="A716" s="18" t="inlineStr">
        <is>
          <t xml:space="preserve">1.1.1.2.1.1.3.26.4</t>
        </is>
      </c>
      <c r="B716" s="18" t="inlineStr">
        <is>
          <t xml:space="preserve"/>
        </is>
      </c>
      <c r="C716" s="22" t="inlineStr">
        <is>
          <t xml:space="preserve">Клипса с дюбелем саморезом для крепления гофротрубы_ / 40 мм</t>
        </is>
      </c>
      <c r="D716" s="7" t="inlineStr">
        <is>
          <t xml:space="preserve"/>
        </is>
      </c>
      <c r="E716" s="7" t="inlineStr">
        <is>
          <t xml:space="preserve"/>
        </is>
      </c>
      <c r="F716" s="7" t="inlineStr">
        <is>
          <t xml:space="preserve">ШТ</t>
        </is>
      </c>
      <c r="G716" s="7" t="inlineStr">
        <is>
          <t xml:space="preserve">2</t>
        </is>
      </c>
      <c r="H716" s="8" t="n">
        <v>6370</v>
      </c>
      <c r="I716" s="20" t="n" hidden="false">
        <v>30</v>
      </c>
      <c r="J716" s="19" t="n" hidden="false">
        <v/>
      </c>
      <c r="K716" s="19" t="n" hidden="false">
        <f>I716+J716</f>
        <v>30</v>
      </c>
      <c r="L716" s="19" t="n" hidden="false">
        <f>ROUND(H716*I716,2)</f>
        <v>191100</v>
      </c>
      <c r="M716" s="19" t="n" hidden="false">
        <v/>
      </c>
      <c r="N716" s="19" t="n" hidden="false">
        <f>L716+M716</f>
        <v>191100</v>
      </c>
    </row>
    <row r="717" customFormat="false" hidden="false" outlineLevel="0" collapsed="false">
      <c r="A717" s="18" t="inlineStr">
        <is>
          <t xml:space="preserve">1.1.1.2.1.1.3.27</t>
        </is>
      </c>
      <c r="B717" s="18" t="inlineStr">
        <is>
          <t xml:space="preserve"/>
        </is>
      </c>
      <c r="C717" s="18" t="inlineStr">
        <is>
          <t xml:space="preserve">Монтаж трубы ПВХ, ПНД для кабеля / расходные материалы</t>
        </is>
      </c>
      <c r="D717" s="7" t="inlineStr">
        <is>
          <t xml:space="preserve">ЭМ 4.2  ECOPLAST</t>
        </is>
      </c>
      <c r="E717" s="7" t="inlineStr">
        <is>
          <t xml:space="preserve"/>
        </is>
      </c>
      <c r="F717" s="7" t="inlineStr">
        <is>
          <t xml:space="preserve">ПОГ М</t>
        </is>
      </c>
      <c r="G717" s="7" t="inlineStr">
        <is>
          <t xml:space="preserve">1</t>
        </is>
      </c>
      <c r="H717" s="8" t="n">
        <v>7090</v>
      </c>
      <c r="I717" s="19" t="n" hidden="false">
        <f>ROUND((L718+L719+L720+L721)/H717,2)</f>
        <v>95.7</v>
      </c>
      <c r="J717" s="19" t="n" hidden="false">
        <v>0</v>
      </c>
      <c r="K717" s="19" t="n" hidden="false">
        <f>I717+J717</f>
        <v>95.7</v>
      </c>
      <c r="L717" s="19" t="n" hidden="false">
        <f>ROUND(H717*I717,2)</f>
        <v>678513</v>
      </c>
      <c r="M717" s="19" t="n" hidden="false">
        <f>ROUND(H717*J717,2)</f>
        <v>0</v>
      </c>
      <c r="N717" s="19" t="n" hidden="false">
        <f>L717+M717</f>
        <v>678513</v>
      </c>
    </row>
    <row r="718" customFormat="false" hidden="false" outlineLevel="0" collapsed="false">
      <c r="A718" s="18" t="inlineStr">
        <is>
          <t xml:space="preserve">1.1.1.2.1.1.3.27.1</t>
        </is>
      </c>
      <c r="B718" s="18" t="inlineStr">
        <is>
          <t xml:space="preserve"/>
        </is>
      </c>
      <c r="C718" s="22" t="inlineStr">
        <is>
          <t xml:space="preserve">Скоба металлическая однолапковая_ / 25-26мм</t>
        </is>
      </c>
      <c r="D718" s="7" t="inlineStr">
        <is>
          <t xml:space="preserve">двухлапковая Ф40</t>
        </is>
      </c>
      <c r="E718" s="7" t="inlineStr">
        <is>
          <t xml:space="preserve"/>
        </is>
      </c>
      <c r="F718" s="7" t="inlineStr">
        <is>
          <t xml:space="preserve">ШТ</t>
        </is>
      </c>
      <c r="G718" s="7" t="inlineStr">
        <is>
          <t xml:space="preserve">1</t>
        </is>
      </c>
      <c r="H718" s="8" t="n">
        <v>11890</v>
      </c>
      <c r="I718" s="20" t="n" hidden="false">
        <v>48</v>
      </c>
      <c r="J718" s="19" t="n" hidden="false">
        <v/>
      </c>
      <c r="K718" s="19" t="n" hidden="false">
        <f>I718+J718</f>
        <v>48</v>
      </c>
      <c r="L718" s="19" t="n" hidden="false">
        <f>ROUND(H718*I718,2)</f>
        <v>570720</v>
      </c>
      <c r="M718" s="19" t="n" hidden="false">
        <v/>
      </c>
      <c r="N718" s="19" t="n" hidden="false">
        <f>L718+M718</f>
        <v>570720</v>
      </c>
    </row>
    <row r="719" customFormat="false" hidden="false" outlineLevel="0" collapsed="false">
      <c r="A719" s="18" t="inlineStr">
        <is>
          <t xml:space="preserve">1.1.1.2.1.1.3.27.2</t>
        </is>
      </c>
      <c r="B719" s="18" t="inlineStr">
        <is>
          <t xml:space="preserve"/>
        </is>
      </c>
      <c r="C719" s="22" t="inlineStr">
        <is>
          <t xml:space="preserve">Скоба металлическая однолапковая_ / 31-32мм</t>
        </is>
      </c>
      <c r="D719" s="7" t="inlineStr">
        <is>
          <t xml:space="preserve">Двухлапковая</t>
        </is>
      </c>
      <c r="E719" s="7" t="inlineStr">
        <is>
          <t xml:space="preserve"/>
        </is>
      </c>
      <c r="F719" s="7" t="inlineStr">
        <is>
          <t xml:space="preserve">ШТ</t>
        </is>
      </c>
      <c r="G719" s="7" t="inlineStr">
        <is>
          <t xml:space="preserve">1</t>
        </is>
      </c>
      <c r="H719" s="8" t="n">
        <v>270</v>
      </c>
      <c r="I719" s="20" t="n" hidden="false">
        <v>60</v>
      </c>
      <c r="J719" s="19" t="n" hidden="false">
        <v/>
      </c>
      <c r="K719" s="19" t="n" hidden="false">
        <f>I719+J719</f>
        <v>60</v>
      </c>
      <c r="L719" s="19" t="n" hidden="false">
        <f>ROUND(H719*I719,2)</f>
        <v>16200</v>
      </c>
      <c r="M719" s="19" t="n" hidden="false">
        <v/>
      </c>
      <c r="N719" s="19" t="n" hidden="false">
        <f>L719+M719</f>
        <v>16200</v>
      </c>
    </row>
    <row r="720" customFormat="false" hidden="false" outlineLevel="0" collapsed="false">
      <c r="A720" s="18" t="inlineStr">
        <is>
          <t xml:space="preserve">1.1.1.2.1.1.3.27.3</t>
        </is>
      </c>
      <c r="B720" s="18" t="inlineStr">
        <is>
          <t xml:space="preserve"/>
        </is>
      </c>
      <c r="C720" s="22" t="inlineStr">
        <is>
          <t xml:space="preserve">Скоба металлическая однолапковая_ / 21-22мм</t>
        </is>
      </c>
      <c r="D720" s="7" t="inlineStr">
        <is>
          <t xml:space="preserve">Ф63 двухлапковая</t>
        </is>
      </c>
      <c r="E720" s="7" t="inlineStr">
        <is>
          <t xml:space="preserve"/>
        </is>
      </c>
      <c r="F720" s="7" t="inlineStr">
        <is>
          <t xml:space="preserve">ШТ</t>
        </is>
      </c>
      <c r="G720" s="7" t="inlineStr">
        <is>
          <t xml:space="preserve">1</t>
        </is>
      </c>
      <c r="H720" s="8" t="n">
        <v>1660</v>
      </c>
      <c r="I720" s="20" t="n" hidden="false">
        <v>40</v>
      </c>
      <c r="J720" s="19" t="n" hidden="false">
        <v/>
      </c>
      <c r="K720" s="19" t="n" hidden="false">
        <f>I720+J720</f>
        <v>40</v>
      </c>
      <c r="L720" s="19" t="n" hidden="false">
        <f>ROUND(H720*I720,2)</f>
        <v>66400</v>
      </c>
      <c r="M720" s="19" t="n" hidden="false">
        <v/>
      </c>
      <c r="N720" s="19" t="n" hidden="false">
        <f>L720+M720</f>
        <v>66400</v>
      </c>
    </row>
    <row r="721" customFormat="false" hidden="false" outlineLevel="0" collapsed="false">
      <c r="A721" s="18" t="inlineStr">
        <is>
          <t xml:space="preserve">1.1.1.2.1.1.3.27.4</t>
        </is>
      </c>
      <c r="B721" s="18" t="inlineStr">
        <is>
          <t xml:space="preserve"/>
        </is>
      </c>
      <c r="C721" s="22" t="inlineStr">
        <is>
          <t xml:space="preserve">Скоба металлическая двухлапковая_ / 48-50мм</t>
        </is>
      </c>
      <c r="D721" s="7" t="inlineStr">
        <is>
          <t xml:space="preserve"/>
        </is>
      </c>
      <c r="E721" s="7" t="inlineStr">
        <is>
          <t xml:space="preserve"/>
        </is>
      </c>
      <c r="F721" s="7" t="inlineStr">
        <is>
          <t xml:space="preserve">ШТ</t>
        </is>
      </c>
      <c r="G721" s="7" t="inlineStr">
        <is>
          <t xml:space="preserve">1</t>
        </is>
      </c>
      <c r="H721" s="8" t="n">
        <v>360</v>
      </c>
      <c r="I721" s="20" t="n" hidden="false">
        <v>70</v>
      </c>
      <c r="J721" s="19" t="n" hidden="false">
        <v/>
      </c>
      <c r="K721" s="19" t="n" hidden="false">
        <f>I721+J721</f>
        <v>70</v>
      </c>
      <c r="L721" s="19" t="n" hidden="false">
        <f>ROUND(H721*I721,2)</f>
        <v>25200</v>
      </c>
      <c r="M721" s="19" t="n" hidden="false">
        <v/>
      </c>
      <c r="N721" s="19" t="n" hidden="false">
        <f>L721+M721</f>
        <v>25200</v>
      </c>
    </row>
    <row r="722" customFormat="false" hidden="false" outlineLevel="0" collapsed="false">
      <c r="A722" s="18" t="inlineStr">
        <is>
          <t xml:space="preserve">1.1.1.2.1.1.3.28</t>
        </is>
      </c>
      <c r="B722" s="18" t="inlineStr">
        <is>
          <t xml:space="preserve"/>
        </is>
      </c>
      <c r="C722" s="18" t="inlineStr">
        <is>
          <t xml:space="preserve">Монтаж лотка электротехнического / перфорированного, неперфорированного</t>
        </is>
      </c>
      <c r="D722" s="7" t="inlineStr">
        <is>
          <t xml:space="preserve">4.1
С учетом дополнительных комплектующих.СМР предусматривает дополнительные комплектующие</t>
        </is>
      </c>
      <c r="E722" s="7" t="inlineStr">
        <is>
          <t xml:space="preserve"/>
        </is>
      </c>
      <c r="F722" s="7" t="inlineStr">
        <is>
          <t xml:space="preserve">ПОГ М</t>
        </is>
      </c>
      <c r="G722" s="7" t="inlineStr">
        <is>
          <t xml:space="preserve">1</t>
        </is>
      </c>
      <c r="H722" s="8" t="n">
        <v>700</v>
      </c>
      <c r="I722" s="19" t="n" hidden="false">
        <f>ROUND((L723+L724)/H722,2)</f>
        <v>1087.1</v>
      </c>
      <c r="J722" s="20" t="n" hidden="false">
        <v>2200</v>
      </c>
      <c r="K722" s="19" t="n" hidden="false">
        <f>I722+J722</f>
        <v>3287.1</v>
      </c>
      <c r="L722" s="19" t="n" hidden="false">
        <f>ROUND(H722*I722,2)</f>
        <v>760970</v>
      </c>
      <c r="M722" s="19" t="n" hidden="false">
        <f>ROUND(H722*J722,2)</f>
        <v>1540000</v>
      </c>
      <c r="N722" s="19" t="n" hidden="false">
        <f>L722+M722</f>
        <v>2300970</v>
      </c>
    </row>
    <row r="723" customFormat="false" hidden="false" outlineLevel="0" collapsed="false">
      <c r="A723" s="18" t="inlineStr">
        <is>
          <t xml:space="preserve">1.1.1.2.1.1.3.28.1</t>
        </is>
      </c>
      <c r="B723" s="18" t="inlineStr">
        <is>
          <t xml:space="preserve"/>
        </is>
      </c>
      <c r="C723" s="22" t="inlineStr">
        <is>
          <t xml:space="preserve">Лоток электротехнический перфорированный осн.400мм H=80мм</t>
        </is>
      </c>
      <c r="D723" s="7" t="inlineStr">
        <is>
          <t xml:space="preserve">Без учета дополнительных комплектующих
ДКС,Ostec</t>
        </is>
      </c>
      <c r="E723" s="7" t="inlineStr">
        <is>
          <t xml:space="preserve"/>
        </is>
      </c>
      <c r="F723" s="7" t="inlineStr">
        <is>
          <t xml:space="preserve">М</t>
        </is>
      </c>
      <c r="G723" s="7" t="inlineStr">
        <is>
          <t xml:space="preserve">1</t>
        </is>
      </c>
      <c r="H723" s="8" t="n">
        <v>700</v>
      </c>
      <c r="I723" s="23" t="n" hidden="false">
        <v>831.78</v>
      </c>
      <c r="J723" s="19" t="n" hidden="false">
        <v/>
      </c>
      <c r="K723" s="19" t="n" hidden="false">
        <f>I723+J723</f>
        <v>831.78</v>
      </c>
      <c r="L723" s="19" t="n" hidden="false">
        <f>ROUND(H723*I723,2)</f>
        <v>582246</v>
      </c>
      <c r="M723" s="19" t="n" hidden="false">
        <v/>
      </c>
      <c r="N723" s="19" t="n" hidden="false">
        <f>L723+M723</f>
        <v>582246</v>
      </c>
    </row>
    <row r="724" customFormat="false" hidden="false" outlineLevel="0" collapsed="false">
      <c r="A724" s="18" t="inlineStr">
        <is>
          <t xml:space="preserve">1.1.1.2.1.1.3.28.2</t>
        </is>
      </c>
      <c r="B724" s="18" t="inlineStr">
        <is>
          <t xml:space="preserve"/>
        </is>
      </c>
      <c r="C724" s="22" t="inlineStr">
        <is>
          <t xml:space="preserve">Крышка на лоток осн.400мм</t>
        </is>
      </c>
      <c r="D724" s="7" t="inlineStr">
        <is>
          <t xml:space="preserve">Без учета дополнительных комплектующих
ДКС,Ostec</t>
        </is>
      </c>
      <c r="E724" s="7" t="inlineStr">
        <is>
          <t xml:space="preserve"/>
        </is>
      </c>
      <c r="F724" s="7" t="inlineStr">
        <is>
          <t xml:space="preserve">М</t>
        </is>
      </c>
      <c r="G724" s="7" t="inlineStr">
        <is>
          <t xml:space="preserve">1</t>
        </is>
      </c>
      <c r="H724" s="8" t="n">
        <v>700</v>
      </c>
      <c r="I724" s="23" t="n" hidden="false">
        <v>255.32</v>
      </c>
      <c r="J724" s="19" t="n" hidden="false">
        <v/>
      </c>
      <c r="K724" s="19" t="n" hidden="false">
        <f>I724+J724</f>
        <v>255.32</v>
      </c>
      <c r="L724" s="19" t="n" hidden="false">
        <f>ROUND(H724*I724,2)</f>
        <v>178724</v>
      </c>
      <c r="M724" s="19" t="n" hidden="false">
        <v/>
      </c>
      <c r="N724" s="19" t="n" hidden="false">
        <f>L724+M724</f>
        <v>178724</v>
      </c>
    </row>
    <row r="725" customFormat="false" hidden="false" outlineLevel="0" collapsed="false">
      <c r="A725" s="18" t="inlineStr">
        <is>
          <t xml:space="preserve">1.1.1.2.1.1.3.29</t>
        </is>
      </c>
      <c r="B725" s="18" t="inlineStr">
        <is>
          <t xml:space="preserve"/>
        </is>
      </c>
      <c r="C725" s="18" t="inlineStr">
        <is>
          <t xml:space="preserve">Монтаж лотка электротехнического / перфорированного, неперфорированного</t>
        </is>
      </c>
      <c r="D725" s="7" t="inlineStr">
        <is>
          <t xml:space="preserve">4.2
С учетом дополнительных комплектующих.СМР предусматривает дополнительные комплектующие</t>
        </is>
      </c>
      <c r="E725" s="7" t="inlineStr">
        <is>
          <t xml:space="preserve"/>
        </is>
      </c>
      <c r="F725" s="7" t="inlineStr">
        <is>
          <t xml:space="preserve">ПОГ М</t>
        </is>
      </c>
      <c r="G725" s="7" t="inlineStr">
        <is>
          <t xml:space="preserve">1</t>
        </is>
      </c>
      <c r="H725" s="8" t="n">
        <v>950</v>
      </c>
      <c r="I725" s="19" t="n" hidden="false">
        <f>ROUND((L726+L727)/H725,2)</f>
        <v>1087.1</v>
      </c>
      <c r="J725" s="20" t="n" hidden="false">
        <v>2200</v>
      </c>
      <c r="K725" s="19" t="n" hidden="false">
        <f>I725+J725</f>
        <v>3287.1</v>
      </c>
      <c r="L725" s="19" t="n" hidden="false">
        <f>ROUND(H725*I725,2)</f>
        <v>1032745</v>
      </c>
      <c r="M725" s="19" t="n" hidden="false">
        <f>ROUND(H725*J725,2)</f>
        <v>2090000</v>
      </c>
      <c r="N725" s="19" t="n" hidden="false">
        <f>L725+M725</f>
        <v>3122745</v>
      </c>
    </row>
    <row r="726" customFormat="false" hidden="false" outlineLevel="0" collapsed="false">
      <c r="A726" s="18" t="inlineStr">
        <is>
          <t xml:space="preserve">1.1.1.2.1.1.3.29.1</t>
        </is>
      </c>
      <c r="B726" s="18" t="inlineStr">
        <is>
          <t xml:space="preserve"/>
        </is>
      </c>
      <c r="C726" s="22" t="inlineStr">
        <is>
          <t xml:space="preserve">Крышка на лоток осн.400мм</t>
        </is>
      </c>
      <c r="D726" s="7" t="inlineStr">
        <is>
          <t xml:space="preserve">Без учета дополнительных комплектующих
ДКС,Ostec</t>
        </is>
      </c>
      <c r="E726" s="7" t="inlineStr">
        <is>
          <t xml:space="preserve"/>
        </is>
      </c>
      <c r="F726" s="7" t="inlineStr">
        <is>
          <t xml:space="preserve">М</t>
        </is>
      </c>
      <c r="G726" s="7" t="inlineStr">
        <is>
          <t xml:space="preserve">1</t>
        </is>
      </c>
      <c r="H726" s="8" t="n">
        <v>950</v>
      </c>
      <c r="I726" s="23" t="n" hidden="false">
        <v>255.32</v>
      </c>
      <c r="J726" s="19" t="n" hidden="false">
        <v/>
      </c>
      <c r="K726" s="19" t="n" hidden="false">
        <f>I726+J726</f>
        <v>255.32</v>
      </c>
      <c r="L726" s="19" t="n" hidden="false">
        <f>ROUND(H726*I726,2)</f>
        <v>242554</v>
      </c>
      <c r="M726" s="19" t="n" hidden="false">
        <v/>
      </c>
      <c r="N726" s="19" t="n" hidden="false">
        <f>L726+M726</f>
        <v>242554</v>
      </c>
    </row>
    <row r="727" customFormat="false" hidden="false" outlineLevel="0" collapsed="false">
      <c r="A727" s="18" t="inlineStr">
        <is>
          <t xml:space="preserve">1.1.1.2.1.1.3.29.2</t>
        </is>
      </c>
      <c r="B727" s="18" t="inlineStr">
        <is>
          <t xml:space="preserve"/>
        </is>
      </c>
      <c r="C727" s="22" t="inlineStr">
        <is>
          <t xml:space="preserve">Лоток электротехнический перфорированный осн.400мм H=80мм</t>
        </is>
      </c>
      <c r="D727" s="7" t="inlineStr">
        <is>
          <t xml:space="preserve">Без учета дополнительных комплектующих
ДКС,Ostec</t>
        </is>
      </c>
      <c r="E727" s="7" t="inlineStr">
        <is>
          <t xml:space="preserve"/>
        </is>
      </c>
      <c r="F727" s="7" t="inlineStr">
        <is>
          <t xml:space="preserve">М</t>
        </is>
      </c>
      <c r="G727" s="7" t="inlineStr">
        <is>
          <t xml:space="preserve">1</t>
        </is>
      </c>
      <c r="H727" s="8" t="n">
        <v>950</v>
      </c>
      <c r="I727" s="23" t="n" hidden="false">
        <v>831.78</v>
      </c>
      <c r="J727" s="19" t="n" hidden="false">
        <v/>
      </c>
      <c r="K727" s="19" t="n" hidden="false">
        <f>I727+J727</f>
        <v>831.78</v>
      </c>
      <c r="L727" s="19" t="n" hidden="false">
        <f>ROUND(H727*I727,2)</f>
        <v>790191</v>
      </c>
      <c r="M727" s="19" t="n" hidden="false">
        <v/>
      </c>
      <c r="N727" s="19" t="n" hidden="false">
        <f>L727+M727</f>
        <v>790191</v>
      </c>
    </row>
    <row r="728" customFormat="false" hidden="false" outlineLevel="0" collapsed="false">
      <c r="A728" s="18" t="inlineStr">
        <is>
          <t xml:space="preserve">1.1.1.2.1.1.3.30</t>
        </is>
      </c>
      <c r="B728" s="18" t="inlineStr">
        <is>
          <t xml:space="preserve"/>
        </is>
      </c>
      <c r="C728" s="18" t="inlineStr">
        <is>
          <t xml:space="preserve">Монтаж лотка электротехнического / лестничного</t>
        </is>
      </c>
      <c r="D728" s="7" t="inlineStr">
        <is>
          <t xml:space="preserve">4.1
С учетом дополнительных комплектующих.СМР предусматривает дополнительные комплектующие</t>
        </is>
      </c>
      <c r="E728" s="7" t="inlineStr">
        <is>
          <t xml:space="preserve"/>
        </is>
      </c>
      <c r="F728" s="7" t="inlineStr">
        <is>
          <t xml:space="preserve">ПОГ М</t>
        </is>
      </c>
      <c r="G728" s="7" t="inlineStr">
        <is>
          <t xml:space="preserve">1</t>
        </is>
      </c>
      <c r="H728" s="8" t="n">
        <v>150</v>
      </c>
      <c r="I728" s="19" t="n" hidden="false">
        <f>ROUND((L729)/H728,2)</f>
        <v>831.78</v>
      </c>
      <c r="J728" s="20" t="n" hidden="false">
        <v>2200</v>
      </c>
      <c r="K728" s="19" t="n" hidden="false">
        <f>I728+J728</f>
        <v>3031.78</v>
      </c>
      <c r="L728" s="19" t="n" hidden="false">
        <f>ROUND(H728*I728,2)</f>
        <v>124767</v>
      </c>
      <c r="M728" s="19" t="n" hidden="false">
        <f>ROUND(H728*J728,2)</f>
        <v>330000</v>
      </c>
      <c r="N728" s="19" t="n" hidden="false">
        <f>L728+M728</f>
        <v>454767</v>
      </c>
    </row>
    <row r="729" customFormat="false" hidden="false" outlineLevel="0" collapsed="false">
      <c r="A729" s="18" t="inlineStr">
        <is>
          <t xml:space="preserve">1.1.1.2.1.1.3.30.1</t>
        </is>
      </c>
      <c r="B729" s="18" t="inlineStr">
        <is>
          <t xml:space="preserve"/>
        </is>
      </c>
      <c r="C729" s="22" t="inlineStr">
        <is>
          <t xml:space="preserve">Лоток электротехнический лестничный осн.400мм H=80мм</t>
        </is>
      </c>
      <c r="D729" s="7" t="inlineStr">
        <is>
          <t xml:space="preserve">Без учета дополнительных комплектующих
ДКС,Ostec</t>
        </is>
      </c>
      <c r="E729" s="7" t="inlineStr">
        <is>
          <t xml:space="preserve"/>
        </is>
      </c>
      <c r="F729" s="7" t="inlineStr">
        <is>
          <t xml:space="preserve">М</t>
        </is>
      </c>
      <c r="G729" s="7" t="inlineStr">
        <is>
          <t xml:space="preserve">1</t>
        </is>
      </c>
      <c r="H729" s="8" t="n">
        <v>150</v>
      </c>
      <c r="I729" s="23" t="n" hidden="false">
        <v>831.78</v>
      </c>
      <c r="J729" s="19" t="n" hidden="false">
        <v/>
      </c>
      <c r="K729" s="19" t="n" hidden="false">
        <f>I729+J729</f>
        <v>831.78</v>
      </c>
      <c r="L729" s="19" t="n" hidden="false">
        <f>ROUND(H729*I729,2)</f>
        <v>124767</v>
      </c>
      <c r="M729" s="19" t="n" hidden="false">
        <v/>
      </c>
      <c r="N729" s="19" t="n" hidden="false">
        <f>L729+M729</f>
        <v>124767</v>
      </c>
    </row>
    <row r="730" customFormat="false" hidden="false" outlineLevel="0" collapsed="false">
      <c r="A730" s="18" t="inlineStr">
        <is>
          <t xml:space="preserve">1.1.1.2.1.1.3.31</t>
        </is>
      </c>
      <c r="B730" s="18" t="inlineStr">
        <is>
          <t xml:space="preserve"/>
        </is>
      </c>
      <c r="C730" s="18" t="inlineStr">
        <is>
          <t xml:space="preserve">Монтаж лотка электротехнического / лестничного</t>
        </is>
      </c>
      <c r="D730" s="7" t="inlineStr">
        <is>
          <t xml:space="preserve">4.2
С учетом дополнительных комплектующих.СМР предусматривает дополнительные комплектующие</t>
        </is>
      </c>
      <c r="E730" s="7" t="inlineStr">
        <is>
          <t xml:space="preserve"/>
        </is>
      </c>
      <c r="F730" s="7" t="inlineStr">
        <is>
          <t xml:space="preserve">ПОГ М</t>
        </is>
      </c>
      <c r="G730" s="7" t="inlineStr">
        <is>
          <t xml:space="preserve">1</t>
        </is>
      </c>
      <c r="H730" s="8" t="n">
        <v>150</v>
      </c>
      <c r="I730" s="19" t="n" hidden="false">
        <f>ROUND((L731)/H730,2)</f>
        <v>821</v>
      </c>
      <c r="J730" s="20" t="n" hidden="false">
        <v>2200</v>
      </c>
      <c r="K730" s="19" t="n" hidden="false">
        <f>I730+J730</f>
        <v>3021</v>
      </c>
      <c r="L730" s="19" t="n" hidden="false">
        <f>ROUND(H730*I730,2)</f>
        <v>123150</v>
      </c>
      <c r="M730" s="19" t="n" hidden="false">
        <f>ROUND(H730*J730,2)</f>
        <v>330000</v>
      </c>
      <c r="N730" s="19" t="n" hidden="false">
        <f>L730+M730</f>
        <v>453150</v>
      </c>
    </row>
    <row r="731" customFormat="false" hidden="false" outlineLevel="0" collapsed="false">
      <c r="A731" s="18" t="inlineStr">
        <is>
          <t xml:space="preserve">1.1.1.2.1.1.3.31.1</t>
        </is>
      </c>
      <c r="B731" s="18" t="inlineStr">
        <is>
          <t xml:space="preserve"/>
        </is>
      </c>
      <c r="C731" s="22" t="inlineStr">
        <is>
          <t xml:space="preserve">Лоток электротехнический лестничный осн.400мм H=80мм</t>
        </is>
      </c>
      <c r="D731" s="7" t="inlineStr">
        <is>
          <t xml:space="preserve">Без учета дополнительных комплектующих
ДКС,Ostec</t>
        </is>
      </c>
      <c r="E731" s="7" t="inlineStr">
        <is>
          <t xml:space="preserve"/>
        </is>
      </c>
      <c r="F731" s="7" t="inlineStr">
        <is>
          <t xml:space="preserve">М</t>
        </is>
      </c>
      <c r="G731" s="7" t="inlineStr">
        <is>
          <t xml:space="preserve">1</t>
        </is>
      </c>
      <c r="H731" s="8" t="n">
        <v>150</v>
      </c>
      <c r="I731" s="23" t="n" hidden="false">
        <v>821</v>
      </c>
      <c r="J731" s="19" t="n" hidden="false">
        <v/>
      </c>
      <c r="K731" s="19" t="n" hidden="false">
        <f>I731+J731</f>
        <v>821</v>
      </c>
      <c r="L731" s="19" t="n" hidden="false">
        <f>ROUND(H731*I731,2)</f>
        <v>123150</v>
      </c>
      <c r="M731" s="19" t="n" hidden="false">
        <v/>
      </c>
      <c r="N731" s="19" t="n" hidden="false">
        <f>L731+M731</f>
        <v>123150</v>
      </c>
    </row>
    <row r="732" customFormat="false" hidden="false" outlineLevel="0" collapsed="false">
      <c r="A732" s="14" t="inlineStr">
        <is>
          <t xml:space="preserve">1.1.1.2.1.1.4</t>
        </is>
      </c>
      <c r="B732" s="14" t="inlineStr">
        <is>
          <t xml:space="preserve"/>
        </is>
      </c>
      <c r="C732" s="14" t="inlineStr">
        <is>
          <t xml:space="preserve">Монтаж электроустановочных изделий</t>
        </is>
      </c>
      <c r="D732" s="6" t="inlineStr">
        <is>
          <t xml:space="preserve"/>
        </is>
      </c>
      <c r="E732" s="6" t="inlineStr">
        <is>
          <t xml:space="preserve"/>
        </is>
      </c>
      <c r="F732" s="6" t="inlineStr">
        <is>
          <t xml:space="preserve"/>
        </is>
      </c>
      <c r="G732" s="6" t="inlineStr">
        <is>
          <t xml:space="preserve"/>
        </is>
      </c>
      <c r="H732" s="15" t="n">
        <v/>
      </c>
      <c r="I732" s="16" t="n" hidden="false">
        <v/>
      </c>
      <c r="J732" s="16" t="n" hidden="false">
        <v/>
      </c>
      <c r="K732" s="16" t="n" hidden="false">
        <v/>
      </c>
      <c r="L732" s="16" t="n" hidden="false">
        <f>L733+L742+L746+L750+L752+L754</f>
        <v>149714.96</v>
      </c>
      <c r="M732" s="16" t="n" hidden="false">
        <f>M733+M742+M746+M750+M752+M754</f>
        <v>1091000</v>
      </c>
      <c r="N732" s="16" t="n" hidden="false">
        <f>N733+N742+N746+N750+N752+N754</f>
        <v>1240714.96</v>
      </c>
    </row>
    <row r="733" customFormat="false" hidden="false" outlineLevel="0" collapsed="false">
      <c r="A733" s="18" t="inlineStr">
        <is>
          <t xml:space="preserve">1.1.1.2.1.1.4.1</t>
        </is>
      </c>
      <c r="B733" s="18" t="inlineStr">
        <is>
          <t xml:space="preserve"/>
        </is>
      </c>
      <c r="C733" s="18" t="inlineStr">
        <is>
          <t xml:space="preserve">Монтаж электрических оконечных устройств / выключатель, переключатель</t>
        </is>
      </c>
      <c r="D733" s="7" t="inlineStr">
        <is>
          <t xml:space="preserve"/>
        </is>
      </c>
      <c r="E733" s="7" t="inlineStr">
        <is>
          <t xml:space="preserve">Выгружается из БО по объектам BIM-КЦ</t>
        </is>
      </c>
      <c r="F733" s="7" t="inlineStr">
        <is>
          <t xml:space="preserve">ШТ</t>
        </is>
      </c>
      <c r="G733" s="7" t="inlineStr">
        <is>
          <t xml:space="preserve">1</t>
        </is>
      </c>
      <c r="H733" s="8" t="n">
        <v>188</v>
      </c>
      <c r="I733" s="19" t="n" hidden="false">
        <f>ROUND((L734+L735+L736+L737+L738+L739+L740+L741)/H733,2)</f>
        <v>247.28</v>
      </c>
      <c r="J733" s="20" t="n" hidden="false">
        <v>1000</v>
      </c>
      <c r="K733" s="19" t="n" hidden="false">
        <f>I733+J733</f>
        <v>1247.28</v>
      </c>
      <c r="L733" s="19" t="n" hidden="false">
        <f>ROUND(H733*I733,2)</f>
        <v>46488.64</v>
      </c>
      <c r="M733" s="19" t="n" hidden="false">
        <f>ROUND(H733*J733,2)</f>
        <v>188000</v>
      </c>
      <c r="N733" s="19" t="n" hidden="false">
        <f>L733+M733</f>
        <v>234488.64</v>
      </c>
    </row>
    <row r="734" customFormat="false" hidden="false" outlineLevel="0" collapsed="false">
      <c r="A734" s="18" t="inlineStr">
        <is>
          <t xml:space="preserve">1.1.1.2.1.1.4.1.1</t>
        </is>
      </c>
      <c r="B734" s="18" t="inlineStr">
        <is>
          <t xml:space="preserve"/>
        </is>
      </c>
      <c r="C734" s="22" t="inlineStr">
        <is>
          <t xml:space="preserve">Переключатель Одноклавишный 10А 250В IP20 Белый</t>
        </is>
      </c>
      <c r="D734" s="7" t="inlineStr">
        <is>
          <t xml:space="preserve">Переключатель проходной одноклавишный открытой установки, 10А, 250В, IP20 белый</t>
        </is>
      </c>
      <c r="E734" s="7" t="inlineStr">
        <is>
          <t xml:space="preserve"/>
        </is>
      </c>
      <c r="F734" s="7" t="inlineStr">
        <is>
          <t xml:space="preserve">ШТ</t>
        </is>
      </c>
      <c r="G734" s="7" t="inlineStr">
        <is>
          <t xml:space="preserve">1</t>
        </is>
      </c>
      <c r="H734" s="8" t="n">
        <v>8</v>
      </c>
      <c r="I734" s="20" t="n" hidden="false">
        <v>400</v>
      </c>
      <c r="J734" s="19" t="n" hidden="false">
        <v/>
      </c>
      <c r="K734" s="19" t="n" hidden="false">
        <f>I734+J734</f>
        <v>400</v>
      </c>
      <c r="L734" s="19" t="n" hidden="false">
        <f>ROUND(H734*I734,2)</f>
        <v>3200</v>
      </c>
      <c r="M734" s="19" t="n" hidden="false">
        <v/>
      </c>
      <c r="N734" s="19" t="n" hidden="false">
        <f>L734+M734</f>
        <v>3200</v>
      </c>
    </row>
    <row r="735" customFormat="false" hidden="false" outlineLevel="0" collapsed="false">
      <c r="A735" s="18" t="inlineStr">
        <is>
          <t xml:space="preserve">1.1.1.2.1.1.4.1.2</t>
        </is>
      </c>
      <c r="B735" s="18" t="inlineStr">
        <is>
          <t xml:space="preserve"/>
        </is>
      </c>
      <c r="C735" s="22" t="inlineStr">
        <is>
          <t xml:space="preserve">Рамка Schneider Electric Glossa_ / белый / 1 пост / GSL000101</t>
        </is>
      </c>
      <c r="D735" s="7" t="inlineStr">
        <is>
          <t xml:space="preserve"/>
        </is>
      </c>
      <c r="E735" s="7" t="inlineStr">
        <is>
          <t xml:space="preserve"/>
        </is>
      </c>
      <c r="F735" s="7" t="inlineStr">
        <is>
          <t xml:space="preserve">ШТ</t>
        </is>
      </c>
      <c r="G735" s="7" t="inlineStr">
        <is>
          <t xml:space="preserve">1</t>
        </is>
      </c>
      <c r="H735" s="8" t="n">
        <v>170</v>
      </c>
      <c r="I735" s="23" t="n" hidden="false">
        <v>10.66</v>
      </c>
      <c r="J735" s="19" t="n" hidden="false">
        <v/>
      </c>
      <c r="K735" s="19" t="n" hidden="false">
        <f>I735+J735</f>
        <v>10.66</v>
      </c>
      <c r="L735" s="19" t="n" hidden="false">
        <f>ROUND(H735*I735,2)</f>
        <v>1812.2</v>
      </c>
      <c r="M735" s="19" t="n" hidden="false">
        <v/>
      </c>
      <c r="N735" s="19" t="n" hidden="false">
        <f>L735+M735</f>
        <v>1812.2</v>
      </c>
    </row>
    <row r="736" customFormat="false" hidden="false" outlineLevel="0" collapsed="false">
      <c r="A736" s="18" t="inlineStr">
        <is>
          <t xml:space="preserve">1.1.1.2.1.1.4.1.3</t>
        </is>
      </c>
      <c r="B736" s="18" t="inlineStr">
        <is>
          <t xml:space="preserve"/>
        </is>
      </c>
      <c r="C736" s="22" t="inlineStr">
        <is>
          <t xml:space="preserve">Переключатель_ / проходной/одноклавишный/открытой установки / 10А, 220В, IP20</t>
        </is>
      </c>
      <c r="D736" s="7" t="inlineStr">
        <is>
          <t xml:space="preserve">Переключатель проходной одноклавишный скрытой установки, 10А, 250В, IP20 белый</t>
        </is>
      </c>
      <c r="E736" s="7" t="inlineStr">
        <is>
          <t xml:space="preserve"/>
        </is>
      </c>
      <c r="F736" s="7" t="inlineStr">
        <is>
          <t xml:space="preserve">ШТ</t>
        </is>
      </c>
      <c r="G736" s="7" t="inlineStr">
        <is>
          <t xml:space="preserve">1</t>
        </is>
      </c>
      <c r="H736" s="8" t="n">
        <v>50</v>
      </c>
      <c r="I736" s="20" t="n" hidden="false">
        <v>400</v>
      </c>
      <c r="J736" s="19" t="n" hidden="false">
        <v/>
      </c>
      <c r="K736" s="19" t="n" hidden="false">
        <f>I736+J736</f>
        <v>400</v>
      </c>
      <c r="L736" s="19" t="n" hidden="false">
        <f>ROUND(H736*I736,2)</f>
        <v>20000</v>
      </c>
      <c r="M736" s="19" t="n" hidden="false">
        <v/>
      </c>
      <c r="N736" s="19" t="n" hidden="false">
        <f>L736+M736</f>
        <v>20000</v>
      </c>
    </row>
    <row r="737" customFormat="false" hidden="false" outlineLevel="0" collapsed="false">
      <c r="A737" s="18" t="inlineStr">
        <is>
          <t xml:space="preserve">1.1.1.2.1.1.4.1.4</t>
        </is>
      </c>
      <c r="B737" s="18" t="inlineStr">
        <is>
          <t xml:space="preserve"/>
        </is>
      </c>
      <c r="C737" s="22" t="inlineStr">
        <is>
          <t xml:space="preserve">Выключатель_ / марку и артикул указать в примечании</t>
        </is>
      </c>
      <c r="D737" s="7" t="inlineStr">
        <is>
          <t xml:space="preserve">Выключатель одноклавишный, одинарный, 250В, 16А, IP44,открытый монтаж</t>
        </is>
      </c>
      <c r="E737" s="7" t="inlineStr">
        <is>
          <t xml:space="preserve"/>
        </is>
      </c>
      <c r="F737" s="7" t="inlineStr">
        <is>
          <t xml:space="preserve">ШТ</t>
        </is>
      </c>
      <c r="G737" s="7" t="inlineStr">
        <is>
          <t xml:space="preserve">1</t>
        </is>
      </c>
      <c r="H737" s="8" t="n">
        <v>10</v>
      </c>
      <c r="I737" s="20" t="n" hidden="false">
        <v>350</v>
      </c>
      <c r="J737" s="19" t="n" hidden="false">
        <v/>
      </c>
      <c r="K737" s="19" t="n" hidden="false">
        <f>I737+J737</f>
        <v>350</v>
      </c>
      <c r="L737" s="19" t="n" hidden="false">
        <f>ROUND(H737*I737,2)</f>
        <v>3500</v>
      </c>
      <c r="M737" s="19" t="n" hidden="false">
        <v/>
      </c>
      <c r="N737" s="19" t="n" hidden="false">
        <f>L737+M737</f>
        <v>3500</v>
      </c>
    </row>
    <row r="738" customFormat="false" hidden="false" outlineLevel="0" collapsed="false">
      <c r="A738" s="18" t="inlineStr">
        <is>
          <t xml:space="preserve">1.1.1.2.1.1.4.1.5</t>
        </is>
      </c>
      <c r="B738" s="18" t="inlineStr">
        <is>
          <t xml:space="preserve"/>
        </is>
      </c>
      <c r="C738" s="22" t="inlineStr">
        <is>
          <t xml:space="preserve">Выключатель Одноклавишный Открытый 16А 220...250В IP44 Белый</t>
        </is>
      </c>
      <c r="D738" s="7" t="inlineStr">
        <is>
          <t xml:space="preserve">Выключатель одноклавишный, одинарный, 250В, 16А, IP44, скрытый монтаж</t>
        </is>
      </c>
      <c r="E738" s="7" t="inlineStr">
        <is>
          <t xml:space="preserve"/>
        </is>
      </c>
      <c r="F738" s="7" t="inlineStr">
        <is>
          <t xml:space="preserve">ШТ</t>
        </is>
      </c>
      <c r="G738" s="7" t="inlineStr">
        <is>
          <t xml:space="preserve">1</t>
        </is>
      </c>
      <c r="H738" s="8" t="n">
        <v>12</v>
      </c>
      <c r="I738" s="23" t="n" hidden="false">
        <v>133.56</v>
      </c>
      <c r="J738" s="19" t="n" hidden="false">
        <v/>
      </c>
      <c r="K738" s="19" t="n" hidden="false">
        <f>I738+J738</f>
        <v>133.56</v>
      </c>
      <c r="L738" s="19" t="n" hidden="false">
        <f>ROUND(H738*I738,2)</f>
        <v>1602.72</v>
      </c>
      <c r="M738" s="19" t="n" hidden="false">
        <v/>
      </c>
      <c r="N738" s="19" t="n" hidden="false">
        <f>L738+M738</f>
        <v>1602.72</v>
      </c>
    </row>
    <row r="739" customFormat="false" hidden="false" outlineLevel="0" collapsed="false">
      <c r="A739" s="18" t="inlineStr">
        <is>
          <t xml:space="preserve">1.1.1.2.1.1.4.1.6</t>
        </is>
      </c>
      <c r="B739" s="18" t="inlineStr">
        <is>
          <t xml:space="preserve"/>
        </is>
      </c>
      <c r="C739" s="22" t="inlineStr">
        <is>
          <t xml:space="preserve">Выключатель Трехклавишный Скрытый 10А 220...250В IP20 Белый</t>
        </is>
      </c>
      <c r="D739" s="7" t="inlineStr">
        <is>
          <t xml:space="preserve"/>
        </is>
      </c>
      <c r="E739" s="7" t="inlineStr">
        <is>
          <t xml:space="preserve"/>
        </is>
      </c>
      <c r="F739" s="7" t="inlineStr">
        <is>
          <t xml:space="preserve">ШТ</t>
        </is>
      </c>
      <c r="G739" s="7" t="inlineStr">
        <is>
          <t xml:space="preserve">1</t>
        </is>
      </c>
      <c r="H739" s="8" t="n">
        <v>3</v>
      </c>
      <c r="I739" s="23" t="n" hidden="false">
        <v>153.46</v>
      </c>
      <c r="J739" s="19" t="n" hidden="false">
        <v/>
      </c>
      <c r="K739" s="19" t="n" hidden="false">
        <f>I739+J739</f>
        <v>153.46</v>
      </c>
      <c r="L739" s="19" t="n" hidden="false">
        <f>ROUND(H739*I739,2)</f>
        <v>460.38</v>
      </c>
      <c r="M739" s="19" t="n" hidden="false">
        <v/>
      </c>
      <c r="N739" s="19" t="n" hidden="false">
        <f>L739+M739</f>
        <v>460.38</v>
      </c>
    </row>
    <row r="740" customFormat="false" hidden="false" outlineLevel="0" collapsed="false">
      <c r="A740" s="18" t="inlineStr">
        <is>
          <t xml:space="preserve">1.1.1.2.1.1.4.1.7</t>
        </is>
      </c>
      <c r="B740" s="18" t="inlineStr">
        <is>
          <t xml:space="preserve"/>
        </is>
      </c>
      <c r="C740" s="22" t="inlineStr">
        <is>
          <t xml:space="preserve">Выключатель Одноклавишный Скрытый 10А 220...250В IP20 Белый</t>
        </is>
      </c>
      <c r="D740" s="7" t="inlineStr">
        <is>
          <t xml:space="preserve"/>
        </is>
      </c>
      <c r="E740" s="7" t="inlineStr">
        <is>
          <t xml:space="preserve"/>
        </is>
      </c>
      <c r="F740" s="7" t="inlineStr">
        <is>
          <t xml:space="preserve">ШТ</t>
        </is>
      </c>
      <c r="G740" s="7" t="inlineStr">
        <is>
          <t xml:space="preserve">1</t>
        </is>
      </c>
      <c r="H740" s="8" t="n">
        <v>82</v>
      </c>
      <c r="I740" s="23" t="n" hidden="false">
        <v>81.86</v>
      </c>
      <c r="J740" s="19" t="n" hidden="false">
        <v/>
      </c>
      <c r="K740" s="19" t="n" hidden="false">
        <f>I740+J740</f>
        <v>81.86</v>
      </c>
      <c r="L740" s="19" t="n" hidden="false">
        <f>ROUND(H740*I740,2)</f>
        <v>6712.52</v>
      </c>
      <c r="M740" s="19" t="n" hidden="false">
        <v/>
      </c>
      <c r="N740" s="19" t="n" hidden="false">
        <f>L740+M740</f>
        <v>6712.52</v>
      </c>
    </row>
    <row r="741" customFormat="false" hidden="false" outlineLevel="0" collapsed="false">
      <c r="A741" s="18" t="inlineStr">
        <is>
          <t xml:space="preserve">1.1.1.2.1.1.4.1.8</t>
        </is>
      </c>
      <c r="B741" s="18" t="inlineStr">
        <is>
          <t xml:space="preserve"/>
        </is>
      </c>
      <c r="C741" s="22" t="inlineStr">
        <is>
          <t xml:space="preserve">Выключатель Двухклавишный Скрытый 10А 220...250В IP20 Белый</t>
        </is>
      </c>
      <c r="D741" s="7" t="inlineStr">
        <is>
          <t xml:space="preserve"/>
        </is>
      </c>
      <c r="E741" s="7" t="inlineStr">
        <is>
          <t xml:space="preserve"/>
        </is>
      </c>
      <c r="F741" s="7" t="inlineStr">
        <is>
          <t xml:space="preserve">ШТ</t>
        </is>
      </c>
      <c r="G741" s="7" t="inlineStr">
        <is>
          <t xml:space="preserve">1</t>
        </is>
      </c>
      <c r="H741" s="8" t="n">
        <v>23</v>
      </c>
      <c r="I741" s="20" t="n" hidden="false">
        <v>400</v>
      </c>
      <c r="J741" s="19" t="n" hidden="false">
        <v/>
      </c>
      <c r="K741" s="19" t="n" hidden="false">
        <f>I741+J741</f>
        <v>400</v>
      </c>
      <c r="L741" s="19" t="n" hidden="false">
        <f>ROUND(H741*I741,2)</f>
        <v>9200</v>
      </c>
      <c r="M741" s="19" t="n" hidden="false">
        <v/>
      </c>
      <c r="N741" s="19" t="n" hidden="false">
        <f>L741+M741</f>
        <v>9200</v>
      </c>
    </row>
    <row r="742" customFormat="false" hidden="false" outlineLevel="0" collapsed="false">
      <c r="A742" s="18" t="inlineStr">
        <is>
          <t xml:space="preserve">1.1.1.2.1.1.4.2</t>
        </is>
      </c>
      <c r="B742" s="18" t="inlineStr">
        <is>
          <t xml:space="preserve"/>
        </is>
      </c>
      <c r="C742" s="18" t="inlineStr">
        <is>
          <t xml:space="preserve">Монтаж электрических оконечных устройств / розетка</t>
        </is>
      </c>
      <c r="D742" s="7" t="inlineStr">
        <is>
          <t xml:space="preserve">4.1</t>
        </is>
      </c>
      <c r="E742" s="7" t="inlineStr">
        <is>
          <t xml:space="preserve">Выгружается из БО по объектам BIM-КЦ</t>
        </is>
      </c>
      <c r="F742" s="7" t="inlineStr">
        <is>
          <t xml:space="preserve">ШТ</t>
        </is>
      </c>
      <c r="G742" s="7" t="inlineStr">
        <is>
          <t xml:space="preserve">1</t>
        </is>
      </c>
      <c r="H742" s="8" t="n">
        <v>75</v>
      </c>
      <c r="I742" s="19" t="n" hidden="false">
        <f>ROUND((L743+L744+L745)/H742,2)</f>
        <v>260.25</v>
      </c>
      <c r="J742" s="20" t="n" hidden="false">
        <v>1000</v>
      </c>
      <c r="K742" s="19" t="n" hidden="false">
        <f>I742+J742</f>
        <v>1260.25</v>
      </c>
      <c r="L742" s="19" t="n" hidden="false">
        <f>ROUND(H742*I742,2)</f>
        <v>19518.75</v>
      </c>
      <c r="M742" s="19" t="n" hidden="false">
        <f>ROUND(H742*J742,2)</f>
        <v>75000</v>
      </c>
      <c r="N742" s="19" t="n" hidden="false">
        <f>L742+M742</f>
        <v>94518.75</v>
      </c>
    </row>
    <row r="743" customFormat="false" hidden="false" outlineLevel="0" collapsed="false">
      <c r="A743" s="18" t="inlineStr">
        <is>
          <t xml:space="preserve">1.1.1.2.1.1.4.2.1</t>
        </is>
      </c>
      <c r="B743" s="18" t="inlineStr">
        <is>
          <t xml:space="preserve"/>
        </is>
      </c>
      <c r="C743" s="22" t="inlineStr">
        <is>
          <t xml:space="preserve">Розетка Открытая 1п 2P+PE 16А IP20 220...250В з/к з/ш Белый</t>
        </is>
      </c>
      <c r="D743" s="7" t="inlineStr">
        <is>
          <t xml:space="preserve">Розетка Скрытая 1п 2P+E 16А IP20 220...250В з/к з/ш
Белый EWR16-028-90</t>
        </is>
      </c>
      <c r="E743" s="7" t="inlineStr">
        <is>
          <t xml:space="preserve"/>
        </is>
      </c>
      <c r="F743" s="7" t="inlineStr">
        <is>
          <t xml:space="preserve">ШТ</t>
        </is>
      </c>
      <c r="G743" s="7" t="inlineStr">
        <is>
          <t xml:space="preserve">1</t>
        </is>
      </c>
      <c r="H743" s="8" t="n">
        <v>75</v>
      </c>
      <c r="I743" s="20" t="n" hidden="false">
        <v>250</v>
      </c>
      <c r="J743" s="19" t="n" hidden="false">
        <v/>
      </c>
      <c r="K743" s="19" t="n" hidden="false">
        <f>I743+J743</f>
        <v>250</v>
      </c>
      <c r="L743" s="19" t="n" hidden="false">
        <f>ROUND(H743*I743,2)</f>
        <v>18750</v>
      </c>
      <c r="M743" s="19" t="n" hidden="false">
        <v/>
      </c>
      <c r="N743" s="19" t="n" hidden="false">
        <f>L743+M743</f>
        <v>18750</v>
      </c>
    </row>
    <row r="744" customFormat="false" hidden="false" outlineLevel="0" collapsed="false">
      <c r="A744" s="18" t="inlineStr">
        <is>
          <t xml:space="preserve">1.1.1.2.1.1.4.2.2</t>
        </is>
      </c>
      <c r="B744" s="18" t="inlineStr">
        <is>
          <t xml:space="preserve"/>
        </is>
      </c>
      <c r="C744" s="22" t="inlineStr">
        <is>
          <t xml:space="preserve">Рамка Schneider Electric Glossa_ / белый / 2 поста / GSL000102</t>
        </is>
      </c>
      <c r="D744" s="7" t="inlineStr">
        <is>
          <t xml:space="preserve">EWM-G-302-10</t>
        </is>
      </c>
      <c r="E744" s="7" t="inlineStr">
        <is>
          <t xml:space="preserve"/>
        </is>
      </c>
      <c r="F744" s="7" t="inlineStr">
        <is>
          <t xml:space="preserve">ШТ</t>
        </is>
      </c>
      <c r="G744" s="7" t="inlineStr">
        <is>
          <t xml:space="preserve">1</t>
        </is>
      </c>
      <c r="H744" s="8" t="n">
        <v>7</v>
      </c>
      <c r="I744" s="23" t="n" hidden="false">
        <v>16.93</v>
      </c>
      <c r="J744" s="19" t="n" hidden="false">
        <v/>
      </c>
      <c r="K744" s="19" t="n" hidden="false">
        <f>I744+J744</f>
        <v>16.93</v>
      </c>
      <c r="L744" s="19" t="n" hidden="false">
        <f>ROUND(H744*I744,2)</f>
        <v>118.51</v>
      </c>
      <c r="M744" s="19" t="n" hidden="false">
        <v/>
      </c>
      <c r="N744" s="19" t="n" hidden="false">
        <f>L744+M744</f>
        <v>118.51</v>
      </c>
    </row>
    <row r="745" customFormat="false" hidden="false" outlineLevel="0" collapsed="false">
      <c r="A745" s="18" t="inlineStr">
        <is>
          <t xml:space="preserve">1.1.1.2.1.1.4.2.3</t>
        </is>
      </c>
      <c r="B745" s="18" t="inlineStr">
        <is>
          <t xml:space="preserve"/>
        </is>
      </c>
      <c r="C745" s="22" t="inlineStr">
        <is>
          <t xml:space="preserve">Рамка Schneider Electric Glossa_ / белый / 1 пост / GSL000101</t>
        </is>
      </c>
      <c r="D745" s="7" t="inlineStr">
        <is>
          <t xml:space="preserve">EWM-G-301-10</t>
        </is>
      </c>
      <c r="E745" s="7" t="inlineStr">
        <is>
          <t xml:space="preserve"/>
        </is>
      </c>
      <c r="F745" s="7" t="inlineStr">
        <is>
          <t xml:space="preserve">ШТ</t>
        </is>
      </c>
      <c r="G745" s="7" t="inlineStr">
        <is>
          <t xml:space="preserve">1</t>
        </is>
      </c>
      <c r="H745" s="8" t="n">
        <v>61</v>
      </c>
      <c r="I745" s="23" t="n" hidden="false">
        <v>10.66</v>
      </c>
      <c r="J745" s="19" t="n" hidden="false">
        <v/>
      </c>
      <c r="K745" s="19" t="n" hidden="false">
        <f>I745+J745</f>
        <v>10.66</v>
      </c>
      <c r="L745" s="19" t="n" hidden="false">
        <f>ROUND(H745*I745,2)</f>
        <v>650.26</v>
      </c>
      <c r="M745" s="19" t="n" hidden="false">
        <v/>
      </c>
      <c r="N745" s="19" t="n" hidden="false">
        <f>L745+M745</f>
        <v>650.26</v>
      </c>
    </row>
    <row r="746" customFormat="false" hidden="false" outlineLevel="0" collapsed="false">
      <c r="A746" s="18" t="inlineStr">
        <is>
          <t xml:space="preserve">1.1.1.2.1.1.4.3</t>
        </is>
      </c>
      <c r="B746" s="18" t="inlineStr">
        <is>
          <t xml:space="preserve"/>
        </is>
      </c>
      <c r="C746" s="18" t="inlineStr">
        <is>
          <t xml:space="preserve">Монтаж электрических оконечных устройств / розетка</t>
        </is>
      </c>
      <c r="D746" s="7" t="inlineStr">
        <is>
          <t xml:space="preserve">ЭМ 4.2</t>
        </is>
      </c>
      <c r="E746" s="7" t="inlineStr">
        <is>
          <t xml:space="preserve">Выгружается из БО по объектам BIM-КЦ</t>
        </is>
      </c>
      <c r="F746" s="7" t="inlineStr">
        <is>
          <t xml:space="preserve">ШТ</t>
        </is>
      </c>
      <c r="G746" s="7" t="inlineStr">
        <is>
          <t xml:space="preserve">1</t>
        </is>
      </c>
      <c r="H746" s="8" t="n">
        <v>211</v>
      </c>
      <c r="I746" s="19" t="n" hidden="false">
        <f>ROUND((L747+L748+L749)/H746,2)</f>
        <v>259.87</v>
      </c>
      <c r="J746" s="20" t="n" hidden="false">
        <v>1000</v>
      </c>
      <c r="K746" s="19" t="n" hidden="false">
        <f>I746+J746</f>
        <v>1259.87</v>
      </c>
      <c r="L746" s="19" t="n" hidden="false">
        <f>ROUND(H746*I746,2)</f>
        <v>54832.57</v>
      </c>
      <c r="M746" s="19" t="n" hidden="false">
        <f>ROUND(H746*J746,2)</f>
        <v>211000</v>
      </c>
      <c r="N746" s="19" t="n" hidden="false">
        <f>L746+M746</f>
        <v>265832.57</v>
      </c>
    </row>
    <row r="747" customFormat="false" hidden="false" outlineLevel="0" collapsed="false">
      <c r="A747" s="18" t="inlineStr">
        <is>
          <t xml:space="preserve">1.1.1.2.1.1.4.3.1</t>
        </is>
      </c>
      <c r="B747" s="18" t="inlineStr">
        <is>
          <t xml:space="preserve"/>
        </is>
      </c>
      <c r="C747" s="22" t="inlineStr">
        <is>
          <t xml:space="preserve">Рамка Schneider Electric Glossa_ / белый / 2 поста / GSL000102</t>
        </is>
      </c>
      <c r="D747" s="7" t="inlineStr">
        <is>
          <t xml:space="preserve">EWM-G-302-10</t>
        </is>
      </c>
      <c r="E747" s="7" t="inlineStr">
        <is>
          <t xml:space="preserve"/>
        </is>
      </c>
      <c r="F747" s="7" t="inlineStr">
        <is>
          <t xml:space="preserve">ШТ</t>
        </is>
      </c>
      <c r="G747" s="7" t="inlineStr">
        <is>
          <t xml:space="preserve">1</t>
        </is>
      </c>
      <c r="H747" s="8" t="n">
        <v>38</v>
      </c>
      <c r="I747" s="23" t="n" hidden="false">
        <v>16.93</v>
      </c>
      <c r="J747" s="19" t="n" hidden="false">
        <v/>
      </c>
      <c r="K747" s="19" t="n" hidden="false">
        <f>I747+J747</f>
        <v>16.93</v>
      </c>
      <c r="L747" s="19" t="n" hidden="false">
        <f>ROUND(H747*I747,2)</f>
        <v>643.34</v>
      </c>
      <c r="M747" s="19" t="n" hidden="false">
        <v/>
      </c>
      <c r="N747" s="19" t="n" hidden="false">
        <f>L747+M747</f>
        <v>643.34</v>
      </c>
    </row>
    <row r="748" customFormat="false" hidden="false" outlineLevel="0" collapsed="false">
      <c r="A748" s="18" t="inlineStr">
        <is>
          <t xml:space="preserve">1.1.1.2.1.1.4.3.2</t>
        </is>
      </c>
      <c r="B748" s="18" t="inlineStr">
        <is>
          <t xml:space="preserve"/>
        </is>
      </c>
      <c r="C748" s="22" t="inlineStr">
        <is>
          <t xml:space="preserve">Рамка Schneider Electric Glossa_ / белый / 1 пост / GSL000101</t>
        </is>
      </c>
      <c r="D748" s="7" t="inlineStr">
        <is>
          <t xml:space="preserve">EWM-G-301-10</t>
        </is>
      </c>
      <c r="E748" s="7" t="inlineStr">
        <is>
          <t xml:space="preserve"/>
        </is>
      </c>
      <c r="F748" s="7" t="inlineStr">
        <is>
          <t xml:space="preserve">ШТ</t>
        </is>
      </c>
      <c r="G748" s="7" t="inlineStr">
        <is>
          <t xml:space="preserve">1</t>
        </is>
      </c>
      <c r="H748" s="8" t="n">
        <v>135</v>
      </c>
      <c r="I748" s="23" t="n" hidden="false">
        <v>10.66</v>
      </c>
      <c r="J748" s="19" t="n" hidden="false">
        <v/>
      </c>
      <c r="K748" s="19" t="n" hidden="false">
        <f>I748+J748</f>
        <v>10.66</v>
      </c>
      <c r="L748" s="19" t="n" hidden="false">
        <f>ROUND(H748*I748,2)</f>
        <v>1439.1</v>
      </c>
      <c r="M748" s="19" t="n" hidden="false">
        <v/>
      </c>
      <c r="N748" s="19" t="n" hidden="false">
        <f>L748+M748</f>
        <v>1439.1</v>
      </c>
    </row>
    <row r="749" customFormat="false" hidden="false" outlineLevel="0" collapsed="false">
      <c r="A749" s="18" t="inlineStr">
        <is>
          <t xml:space="preserve">1.1.1.2.1.1.4.3.3</t>
        </is>
      </c>
      <c r="B749" s="18" t="inlineStr">
        <is>
          <t xml:space="preserve"/>
        </is>
      </c>
      <c r="C749" s="22" t="inlineStr">
        <is>
          <t xml:space="preserve">Розетка Открытая 1п 2P+PE 16А IP20 220...250В з/к з/ш Белый</t>
        </is>
      </c>
      <c r="D749" s="7" t="inlineStr">
        <is>
          <t xml:space="preserve">Розетка Скрытая 1п 2P+E 16А IP20 220...250В з/к з/ш
Белый EWR16-028-90</t>
        </is>
      </c>
      <c r="E749" s="7" t="inlineStr">
        <is>
          <t xml:space="preserve"/>
        </is>
      </c>
      <c r="F749" s="7" t="inlineStr">
        <is>
          <t xml:space="preserve">ШТ</t>
        </is>
      </c>
      <c r="G749" s="7" t="inlineStr">
        <is>
          <t xml:space="preserve">1</t>
        </is>
      </c>
      <c r="H749" s="8" t="n">
        <v>211</v>
      </c>
      <c r="I749" s="20" t="n" hidden="false">
        <v>250</v>
      </c>
      <c r="J749" s="19" t="n" hidden="false">
        <v/>
      </c>
      <c r="K749" s="19" t="n" hidden="false">
        <f>I749+J749</f>
        <v>250</v>
      </c>
      <c r="L749" s="19" t="n" hidden="false">
        <f>ROUND(H749*I749,2)</f>
        <v>52750</v>
      </c>
      <c r="M749" s="19" t="n" hidden="false">
        <v/>
      </c>
      <c r="N749" s="19" t="n" hidden="false">
        <f>L749+M749</f>
        <v>52750</v>
      </c>
    </row>
    <row r="750" customFormat="false" hidden="false" outlineLevel="0" collapsed="false">
      <c r="A750" s="18" t="inlineStr">
        <is>
          <t xml:space="preserve">1.1.1.2.1.1.4.4</t>
        </is>
      </c>
      <c r="B750" s="18" t="inlineStr">
        <is>
          <t xml:space="preserve"/>
        </is>
      </c>
      <c r="C750" s="18" t="inlineStr">
        <is>
          <t xml:space="preserve">Монтаж коробки распределительной, распаячной</t>
        </is>
      </c>
      <c r="D750" s="7" t="inlineStr">
        <is>
          <t xml:space="preserve">ЭМ 4.1</t>
        </is>
      </c>
      <c r="E750" s="7" t="inlineStr">
        <is>
          <t xml:space="preserve">Выгружается из БО по объектам BIM-КЦ</t>
        </is>
      </c>
      <c r="F750" s="7" t="inlineStr">
        <is>
          <t xml:space="preserve">ШТ</t>
        </is>
      </c>
      <c r="G750" s="7" t="inlineStr">
        <is>
          <t xml:space="preserve">1</t>
        </is>
      </c>
      <c r="H750" s="8" t="n">
        <v>68</v>
      </c>
      <c r="I750" s="19" t="n" hidden="false">
        <f>ROUND((L751)/H750,2)</f>
        <v>15</v>
      </c>
      <c r="J750" s="20" t="n" hidden="false">
        <v>1000</v>
      </c>
      <c r="K750" s="19" t="n" hidden="false">
        <f>I750+J750</f>
        <v>1015</v>
      </c>
      <c r="L750" s="19" t="n" hidden="false">
        <f>ROUND(H750*I750,2)</f>
        <v>1020</v>
      </c>
      <c r="M750" s="19" t="n" hidden="false">
        <f>ROUND(H750*J750,2)</f>
        <v>68000</v>
      </c>
      <c r="N750" s="19" t="n" hidden="false">
        <f>L750+M750</f>
        <v>69020</v>
      </c>
    </row>
    <row r="751" customFormat="false" hidden="false" outlineLevel="0" collapsed="false">
      <c r="A751" s="18" t="inlineStr">
        <is>
          <t xml:space="preserve">1.1.1.2.1.1.4.4.1</t>
        </is>
      </c>
      <c r="B751" s="18" t="inlineStr">
        <is>
          <t xml:space="preserve"/>
        </is>
      </c>
      <c r="C751" s="22" t="inlineStr">
        <is>
          <t xml:space="preserve">Коробка распаячная_ / Круглая / 80х40 / КМ41004 (UKT01-080-040-000)</t>
        </is>
      </c>
      <c r="D751" s="7" t="inlineStr">
        <is>
          <t xml:space="preserve">UKT10-065-040-000</t>
        </is>
      </c>
      <c r="E751" s="7" t="inlineStr">
        <is>
          <t xml:space="preserve"/>
        </is>
      </c>
      <c r="F751" s="7" t="inlineStr">
        <is>
          <t xml:space="preserve">ШТ</t>
        </is>
      </c>
      <c r="G751" s="7" t="inlineStr">
        <is>
          <t xml:space="preserve">1</t>
        </is>
      </c>
      <c r="H751" s="8" t="n">
        <v>68</v>
      </c>
      <c r="I751" s="20" t="n" hidden="false">
        <v>15</v>
      </c>
      <c r="J751" s="19" t="n" hidden="false">
        <v/>
      </c>
      <c r="K751" s="19" t="n" hidden="false">
        <f>I751+J751</f>
        <v>15</v>
      </c>
      <c r="L751" s="19" t="n" hidden="false">
        <f>ROUND(H751*I751,2)</f>
        <v>1020</v>
      </c>
      <c r="M751" s="19" t="n" hidden="false">
        <v/>
      </c>
      <c r="N751" s="19" t="n" hidden="false">
        <f>L751+M751</f>
        <v>1020</v>
      </c>
    </row>
    <row r="752" customFormat="false" hidden="false" outlineLevel="0" collapsed="false">
      <c r="A752" s="18" t="inlineStr">
        <is>
          <t xml:space="preserve">1.1.1.2.1.1.4.5</t>
        </is>
      </c>
      <c r="B752" s="18" t="inlineStr">
        <is>
          <t xml:space="preserve"/>
        </is>
      </c>
      <c r="C752" s="18" t="inlineStr">
        <is>
          <t xml:space="preserve">Монтаж коробки распределительной, распаячной</t>
        </is>
      </c>
      <c r="D752" s="7" t="inlineStr">
        <is>
          <t xml:space="preserve">ЭМ 4.2</t>
        </is>
      </c>
      <c r="E752" s="7" t="inlineStr">
        <is>
          <t xml:space="preserve">Выгружается из БО по объектам BIM-КЦ</t>
        </is>
      </c>
      <c r="F752" s="7" t="inlineStr">
        <is>
          <t xml:space="preserve">ШТ</t>
        </is>
      </c>
      <c r="G752" s="7" t="inlineStr">
        <is>
          <t xml:space="preserve">1</t>
        </is>
      </c>
      <c r="H752" s="8" t="n">
        <v>113</v>
      </c>
      <c r="I752" s="19" t="n" hidden="false">
        <f>ROUND((L753)/H752,2)</f>
        <v>15</v>
      </c>
      <c r="J752" s="20" t="n" hidden="false">
        <v>1000</v>
      </c>
      <c r="K752" s="19" t="n" hidden="false">
        <f>I752+J752</f>
        <v>1015</v>
      </c>
      <c r="L752" s="19" t="n" hidden="false">
        <f>ROUND(H752*I752,2)</f>
        <v>1695</v>
      </c>
      <c r="M752" s="19" t="n" hidden="false">
        <f>ROUND(H752*J752,2)</f>
        <v>113000</v>
      </c>
      <c r="N752" s="19" t="n" hidden="false">
        <f>L752+M752</f>
        <v>114695</v>
      </c>
    </row>
    <row r="753" customFormat="false" hidden="false" outlineLevel="0" collapsed="false">
      <c r="A753" s="18" t="inlineStr">
        <is>
          <t xml:space="preserve">1.1.1.2.1.1.4.5.1</t>
        </is>
      </c>
      <c r="B753" s="18" t="inlineStr">
        <is>
          <t xml:space="preserve"/>
        </is>
      </c>
      <c r="C753" s="22" t="inlineStr">
        <is>
          <t xml:space="preserve">Коробка распаячная_ / Круглая / 80х40 / КМ41004 (UKT01-080-040-000)</t>
        </is>
      </c>
      <c r="D753" s="7" t="inlineStr">
        <is>
          <t xml:space="preserve">UKT10-065-040-000</t>
        </is>
      </c>
      <c r="E753" s="7" t="inlineStr">
        <is>
          <t xml:space="preserve"/>
        </is>
      </c>
      <c r="F753" s="7" t="inlineStr">
        <is>
          <t xml:space="preserve">ШТ</t>
        </is>
      </c>
      <c r="G753" s="7" t="inlineStr">
        <is>
          <t xml:space="preserve">1</t>
        </is>
      </c>
      <c r="H753" s="8" t="n">
        <v>113</v>
      </c>
      <c r="I753" s="20" t="n" hidden="false">
        <v>15</v>
      </c>
      <c r="J753" s="19" t="n" hidden="false">
        <v/>
      </c>
      <c r="K753" s="19" t="n" hidden="false">
        <f>I753+J753</f>
        <v>15</v>
      </c>
      <c r="L753" s="19" t="n" hidden="false">
        <f>ROUND(H753*I753,2)</f>
        <v>1695</v>
      </c>
      <c r="M753" s="19" t="n" hidden="false">
        <v/>
      </c>
      <c r="N753" s="19" t="n" hidden="false">
        <f>L753+M753</f>
        <v>1695</v>
      </c>
    </row>
    <row r="754" customFormat="false" hidden="false" outlineLevel="0" collapsed="false">
      <c r="A754" s="18" t="inlineStr">
        <is>
          <t xml:space="preserve">1.1.1.2.1.1.4.6</t>
        </is>
      </c>
      <c r="B754" s="18" t="inlineStr">
        <is>
          <t xml:space="preserve"/>
        </is>
      </c>
      <c r="C754" s="18" t="inlineStr">
        <is>
          <t xml:space="preserve">Монтаж подрозетников, установочных, монтажных коробок в подготовленные отверстия / в ЖБИ, ПГП, газобетон, акотек</t>
        </is>
      </c>
      <c r="D754" s="7" t="inlineStr">
        <is>
          <t xml:space="preserve"/>
        </is>
      </c>
      <c r="E754" s="7" t="inlineStr">
        <is>
          <t xml:space="preserve">Выгружается из БО по объектам BIM-КЦ</t>
        </is>
      </c>
      <c r="F754" s="7" t="inlineStr">
        <is>
          <t xml:space="preserve">ШТ</t>
        </is>
      </c>
      <c r="G754" s="7" t="inlineStr">
        <is>
          <t xml:space="preserve">1</t>
        </is>
      </c>
      <c r="H754" s="8" t="n">
        <v>436</v>
      </c>
      <c r="I754" s="19" t="n" hidden="false">
        <f>ROUND((L755+L756)/H754,2)</f>
        <v>60</v>
      </c>
      <c r="J754" s="20" t="n" hidden="false">
        <v>1000</v>
      </c>
      <c r="K754" s="19" t="n" hidden="false">
        <f>I754+J754</f>
        <v>1060</v>
      </c>
      <c r="L754" s="19" t="n" hidden="false">
        <f>ROUND(H754*I754,2)</f>
        <v>26160</v>
      </c>
      <c r="M754" s="19" t="n" hidden="false">
        <f>ROUND(H754*J754,2)</f>
        <v>436000</v>
      </c>
      <c r="N754" s="19" t="n" hidden="false">
        <f>L754+M754</f>
        <v>462160</v>
      </c>
    </row>
    <row r="755" customFormat="false" hidden="false" outlineLevel="0" collapsed="false">
      <c r="A755" s="18" t="inlineStr">
        <is>
          <t xml:space="preserve">1.1.1.2.1.1.4.6.1</t>
        </is>
      </c>
      <c r="B755" s="18" t="inlineStr">
        <is>
          <t xml:space="preserve"/>
        </is>
      </c>
      <c r="C755" s="22" t="inlineStr">
        <is>
          <t xml:space="preserve">Смесь штукатурная гипсовая_</t>
        </is>
      </c>
      <c r="D755" s="7" t="inlineStr">
        <is>
          <t xml:space="preserve"/>
        </is>
      </c>
      <c r="E755" s="7" t="inlineStr">
        <is>
          <t xml:space="preserve"/>
        </is>
      </c>
      <c r="F755" s="7" t="inlineStr">
        <is>
          <t xml:space="preserve">КГ</t>
        </is>
      </c>
      <c r="G755" s="7" t="inlineStr">
        <is>
          <t xml:space="preserve">0.3</t>
        </is>
      </c>
      <c r="H755" s="8" t="n">
        <v>39.24</v>
      </c>
      <c r="I755" s="20" t="n" hidden="false">
        <v>500</v>
      </c>
      <c r="J755" s="19" t="n" hidden="false">
        <v/>
      </c>
      <c r="K755" s="19" t="n" hidden="false">
        <f>I755+J755</f>
        <v>500</v>
      </c>
      <c r="L755" s="19" t="n" hidden="false">
        <f>ROUND(H755*I755,2)</f>
        <v>19620</v>
      </c>
      <c r="M755" s="19" t="n" hidden="false">
        <v/>
      </c>
      <c r="N755" s="19" t="n" hidden="false">
        <f>L755+M755</f>
        <v>19620</v>
      </c>
    </row>
    <row r="756" customFormat="false" hidden="false" outlineLevel="0" collapsed="false">
      <c r="A756" s="18" t="inlineStr">
        <is>
          <t xml:space="preserve">1.1.1.2.1.1.4.6.2</t>
        </is>
      </c>
      <c r="B756" s="18" t="inlineStr">
        <is>
          <t xml:space="preserve"/>
        </is>
      </c>
      <c r="C756" s="22" t="inlineStr">
        <is>
          <t xml:space="preserve">Коробка установочная круглая D=68мм h=40мм IP20 пластик тип установки скрытый для твердых стен б/крышки б/вводов</t>
        </is>
      </c>
      <c r="D756" s="7" t="inlineStr">
        <is>
          <t xml:space="preserve"/>
        </is>
      </c>
      <c r="E756" s="7" t="inlineStr">
        <is>
          <t xml:space="preserve"/>
        </is>
      </c>
      <c r="F756" s="7" t="inlineStr">
        <is>
          <t xml:space="preserve">ШТ</t>
        </is>
      </c>
      <c r="G756" s="7" t="inlineStr">
        <is>
          <t xml:space="preserve">1</t>
        </is>
      </c>
      <c r="H756" s="8" t="n">
        <v>436</v>
      </c>
      <c r="I756" s="20" t="n" hidden="false">
        <v>15</v>
      </c>
      <c r="J756" s="19" t="n" hidden="false">
        <v/>
      </c>
      <c r="K756" s="19" t="n" hidden="false">
        <f>I756+J756</f>
        <v>15</v>
      </c>
      <c r="L756" s="19" t="n" hidden="false">
        <f>ROUND(H756*I756,2)</f>
        <v>6540</v>
      </c>
      <c r="M756" s="19" t="n" hidden="false">
        <v/>
      </c>
      <c r="N756" s="19" t="n" hidden="false">
        <f>L756+M756</f>
        <v>6540</v>
      </c>
    </row>
    <row r="757" customFormat="false" hidden="false" outlineLevel="0" collapsed="false">
      <c r="A757" s="14" t="inlineStr">
        <is>
          <t xml:space="preserve">1.1.1.2.1.1.5</t>
        </is>
      </c>
      <c r="B757" s="14" t="inlineStr">
        <is>
          <t xml:space="preserve"/>
        </is>
      </c>
      <c r="C757" s="14" t="inlineStr">
        <is>
          <t xml:space="preserve">Монтаж светотехнического оборудования</t>
        </is>
      </c>
      <c r="D757" s="6" t="inlineStr">
        <is>
          <t xml:space="preserve"/>
        </is>
      </c>
      <c r="E757" s="6" t="inlineStr">
        <is>
          <t xml:space="preserve"/>
        </is>
      </c>
      <c r="F757" s="6" t="inlineStr">
        <is>
          <t xml:space="preserve"/>
        </is>
      </c>
      <c r="G757" s="6" t="inlineStr">
        <is>
          <t xml:space="preserve"/>
        </is>
      </c>
      <c r="H757" s="15" t="n">
        <v/>
      </c>
      <c r="I757" s="16" t="n" hidden="false">
        <v/>
      </c>
      <c r="J757" s="16" t="n" hidden="false">
        <v/>
      </c>
      <c r="K757" s="16" t="n" hidden="false">
        <v/>
      </c>
      <c r="L757" s="16" t="n" hidden="false">
        <f>L758+L768+L773</f>
        <v>13541575.84</v>
      </c>
      <c r="M757" s="16" t="n" hidden="false">
        <f>M758+M768+M773</f>
        <v>2446500</v>
      </c>
      <c r="N757" s="16" t="n" hidden="false">
        <f>N758+N768+N773</f>
        <v>15988075.84</v>
      </c>
    </row>
    <row r="758" customFormat="false" hidden="false" outlineLevel="0" collapsed="false">
      <c r="A758" s="18" t="inlineStr">
        <is>
          <t xml:space="preserve">1.1.1.2.1.1.5.1</t>
        </is>
      </c>
      <c r="B758" s="18" t="inlineStr">
        <is>
          <t xml:space="preserve"/>
        </is>
      </c>
      <c r="C758" s="18" t="inlineStr">
        <is>
          <t xml:space="preserve">Монтаж светильника / накладной</t>
        </is>
      </c>
      <c r="D758" s="7" t="inlineStr">
        <is>
          <t xml:space="preserve"/>
        </is>
      </c>
      <c r="E758" s="7" t="inlineStr">
        <is>
          <t xml:space="preserve">Выгружается из БО по объектам BIM-КЦ</t>
        </is>
      </c>
      <c r="F758" s="7" t="inlineStr">
        <is>
          <t xml:space="preserve">ШТ</t>
        </is>
      </c>
      <c r="G758" s="7" t="inlineStr">
        <is>
          <t xml:space="preserve">1</t>
        </is>
      </c>
      <c r="H758" s="8" t="n">
        <v>1302</v>
      </c>
      <c r="I758" s="19" t="n" hidden="false">
        <f>ROUND((L759+L760+L761+L762+L763+L764+L765+L766+L767)/H758,2)</f>
        <v>9236.18</v>
      </c>
      <c r="J758" s="20" t="n" hidden="false">
        <v>1500</v>
      </c>
      <c r="K758" s="19" t="n" hidden="false">
        <f>I758+J758</f>
        <v>10736.18</v>
      </c>
      <c r="L758" s="19" t="n" hidden="false">
        <f>ROUND(H758*I758,2)</f>
        <v>12025506.36</v>
      </c>
      <c r="M758" s="19" t="n" hidden="false">
        <f>ROUND(H758*J758,2)</f>
        <v>1953000</v>
      </c>
      <c r="N758" s="19" t="n" hidden="false">
        <f>L758+M758</f>
        <v>13978506.36</v>
      </c>
    </row>
    <row r="759" customFormat="false" hidden="false" outlineLevel="0" collapsed="false">
      <c r="A759" s="18" t="inlineStr">
        <is>
          <t xml:space="preserve">1.1.1.2.1.1.5.1.1</t>
        </is>
      </c>
      <c r="B759" s="18" t="inlineStr">
        <is>
          <t xml:space="preserve"/>
        </is>
      </c>
      <c r="C759" s="22" t="inlineStr">
        <is>
          <t xml:space="preserve">Светильник_ / марку и артикул указать в примечании</t>
        </is>
      </c>
      <c r="D759" s="7" t="inlineStr">
        <is>
          <t xml:space="preserve">Светильник светодиодный универсальный HIGHTECH-64, 1195х295х40,
4000K, 72 Вт,световой поток 7100Лм, IP40</t>
        </is>
      </c>
      <c r="E759" s="7" t="inlineStr">
        <is>
          <t xml:space="preserve"/>
        </is>
      </c>
      <c r="F759" s="7" t="inlineStr">
        <is>
          <t xml:space="preserve">ШТ</t>
        </is>
      </c>
      <c r="G759" s="7" t="inlineStr">
        <is>
          <t xml:space="preserve">1</t>
        </is>
      </c>
      <c r="H759" s="8" t="n">
        <v>36</v>
      </c>
      <c r="I759" s="20" t="n" hidden="false">
        <v>5500</v>
      </c>
      <c r="J759" s="19" t="n" hidden="false">
        <v/>
      </c>
      <c r="K759" s="19" t="n" hidden="false">
        <f>I759+J759</f>
        <v>5500</v>
      </c>
      <c r="L759" s="19" t="n" hidden="false">
        <f>ROUND(H759*I759,2)</f>
        <v>198000</v>
      </c>
      <c r="M759" s="19" t="n" hidden="false">
        <v/>
      </c>
      <c r="N759" s="19" t="n" hidden="false">
        <f>L759+M759</f>
        <v>198000</v>
      </c>
    </row>
    <row r="760" customFormat="false" hidden="false" outlineLevel="0" collapsed="false">
      <c r="A760" s="18" t="inlineStr">
        <is>
          <t xml:space="preserve">1.1.1.2.1.1.5.1.2</t>
        </is>
      </c>
      <c r="B760" s="18" t="inlineStr">
        <is>
          <t xml:space="preserve"/>
        </is>
      </c>
      <c r="C760" s="22" t="inlineStr">
        <is>
          <t xml:space="preserve">Светильник_ / марку и артикул указать в примечании</t>
        </is>
      </c>
      <c r="D760" s="7" t="inlineStr">
        <is>
          <t xml:space="preserve">Светильник линейный накладной светодиодный Dust 1200 P L 65 4000 W GR 1200х124, 4000K, 36 Вт, световой поток 4320 Лм, IP65</t>
        </is>
      </c>
      <c r="E760" s="7" t="inlineStr">
        <is>
          <t xml:space="preserve"/>
        </is>
      </c>
      <c r="F760" s="7" t="inlineStr">
        <is>
          <t xml:space="preserve">ШТ</t>
        </is>
      </c>
      <c r="G760" s="7" t="inlineStr">
        <is>
          <t xml:space="preserve">1</t>
        </is>
      </c>
      <c r="H760" s="8" t="n">
        <v>178</v>
      </c>
      <c r="I760" s="20" t="n" hidden="false">
        <v>9500</v>
      </c>
      <c r="J760" s="19" t="n" hidden="false">
        <v/>
      </c>
      <c r="K760" s="19" t="n" hidden="false">
        <f>I760+J760</f>
        <v>9500</v>
      </c>
      <c r="L760" s="19" t="n" hidden="false">
        <f>ROUND(H760*I760,2)</f>
        <v>1691000</v>
      </c>
      <c r="M760" s="19" t="n" hidden="false">
        <v/>
      </c>
      <c r="N760" s="19" t="n" hidden="false">
        <f>L760+M760</f>
        <v>1691000</v>
      </c>
    </row>
    <row r="761" customFormat="false" hidden="false" outlineLevel="0" collapsed="false">
      <c r="A761" s="18" t="inlineStr">
        <is>
          <t xml:space="preserve">1.1.1.2.1.1.5.1.3</t>
        </is>
      </c>
      <c r="B761" s="18" t="inlineStr">
        <is>
          <t xml:space="preserve"/>
        </is>
      </c>
      <c r="C761" s="22" t="inlineStr">
        <is>
          <t xml:space="preserve">Светильник_ / марку и артикул указать в примечании</t>
        </is>
      </c>
      <c r="D761" s="7" t="inlineStr">
        <is>
          <t xml:space="preserve">Светильник светодиодный ДВО-06-О-58-4К-IP40 CRI90 ,1200х600, 4000K, 64Вт, световой поток 6100 Лм, IP40</t>
        </is>
      </c>
      <c r="E761" s="7" t="inlineStr">
        <is>
          <t xml:space="preserve"/>
        </is>
      </c>
      <c r="F761" s="7" t="inlineStr">
        <is>
          <t xml:space="preserve">ШТ</t>
        </is>
      </c>
      <c r="G761" s="7" t="inlineStr">
        <is>
          <t xml:space="preserve">1</t>
        </is>
      </c>
      <c r="H761" s="8" t="n">
        <v>102</v>
      </c>
      <c r="I761" s="20" t="n" hidden="false">
        <v>10000</v>
      </c>
      <c r="J761" s="19" t="n" hidden="false">
        <v/>
      </c>
      <c r="K761" s="19" t="n" hidden="false">
        <f>I761+J761</f>
        <v>10000</v>
      </c>
      <c r="L761" s="19" t="n" hidden="false">
        <f>ROUND(H761*I761,2)</f>
        <v>1020000</v>
      </c>
      <c r="M761" s="19" t="n" hidden="false">
        <v/>
      </c>
      <c r="N761" s="19" t="n" hidden="false">
        <f>L761+M761</f>
        <v>1020000</v>
      </c>
    </row>
    <row r="762" customFormat="false" hidden="false" outlineLevel="0" collapsed="false">
      <c r="A762" s="18" t="inlineStr">
        <is>
          <t xml:space="preserve">1.1.1.2.1.1.5.1.4</t>
        </is>
      </c>
      <c r="B762" s="18" t="inlineStr">
        <is>
          <t xml:space="preserve"/>
        </is>
      </c>
      <c r="C762" s="22" t="inlineStr">
        <is>
          <t xml:space="preserve">Светильник_ / марку и артикул указать в примечании</t>
        </is>
      </c>
      <c r="D762" s="7" t="inlineStr">
        <is>
          <t xml:space="preserve">Светильник потолочный/накладной светодиодный ES 96-058-20 EXSER
1250х60, 4000K, 28 Вт, световой поток 3250 Лм, IP20</t>
        </is>
      </c>
      <c r="E762" s="7" t="inlineStr">
        <is>
          <t xml:space="preserve"/>
        </is>
      </c>
      <c r="F762" s="7" t="inlineStr">
        <is>
          <t xml:space="preserve">ШТ</t>
        </is>
      </c>
      <c r="G762" s="7" t="inlineStr">
        <is>
          <t xml:space="preserve">1</t>
        </is>
      </c>
      <c r="H762" s="8" t="n">
        <v>178</v>
      </c>
      <c r="I762" s="20" t="n" hidden="false">
        <v>8000</v>
      </c>
      <c r="J762" s="19" t="n" hidden="false">
        <v/>
      </c>
      <c r="K762" s="19" t="n" hidden="false">
        <f>I762+J762</f>
        <v>8000</v>
      </c>
      <c r="L762" s="19" t="n" hidden="false">
        <f>ROUND(H762*I762,2)</f>
        <v>1424000</v>
      </c>
      <c r="M762" s="19" t="n" hidden="false">
        <v/>
      </c>
      <c r="N762" s="19" t="n" hidden="false">
        <f>L762+M762</f>
        <v>1424000</v>
      </c>
    </row>
    <row r="763" customFormat="false" hidden="false" outlineLevel="0" collapsed="false">
      <c r="A763" s="18" t="inlineStr">
        <is>
          <t xml:space="preserve">1.1.1.2.1.1.5.1.5</t>
        </is>
      </c>
      <c r="B763" s="18" t="inlineStr">
        <is>
          <t xml:space="preserve"/>
        </is>
      </c>
      <c r="C763" s="22" t="inlineStr">
        <is>
          <t xml:space="preserve">Светильник_ / марку и артикул указать в примечании</t>
        </is>
      </c>
      <c r="D763" s="7" t="inlineStr">
        <is>
          <t xml:space="preserve">Светильник потолочный/накладной светодиодный OPTIMA 5771 P 1250 S 54 4000 W BK GL 1250х70, 4000K, 23 Вт, IP54</t>
        </is>
      </c>
      <c r="E763" s="7" t="inlineStr">
        <is>
          <t xml:space="preserve"/>
        </is>
      </c>
      <c r="F763" s="7" t="inlineStr">
        <is>
          <t xml:space="preserve">ШТ</t>
        </is>
      </c>
      <c r="G763" s="7" t="inlineStr">
        <is>
          <t xml:space="preserve">1</t>
        </is>
      </c>
      <c r="H763" s="8" t="n">
        <v>55</v>
      </c>
      <c r="I763" s="20" t="n" hidden="false">
        <v>15000</v>
      </c>
      <c r="J763" s="19" t="n" hidden="false">
        <v/>
      </c>
      <c r="K763" s="19" t="n" hidden="false">
        <f>I763+J763</f>
        <v>15000</v>
      </c>
      <c r="L763" s="19" t="n" hidden="false">
        <f>ROUND(H763*I763,2)</f>
        <v>825000</v>
      </c>
      <c r="M763" s="19" t="n" hidden="false">
        <v/>
      </c>
      <c r="N763" s="19" t="n" hidden="false">
        <f>L763+M763</f>
        <v>825000</v>
      </c>
    </row>
    <row r="764" customFormat="false" hidden="false" outlineLevel="0" collapsed="false">
      <c r="A764" s="18" t="inlineStr">
        <is>
          <t xml:space="preserve">1.1.1.2.1.1.5.1.6</t>
        </is>
      </c>
      <c r="B764" s="18" t="inlineStr">
        <is>
          <t xml:space="preserve"/>
        </is>
      </c>
      <c r="C764" s="22" t="inlineStr">
        <is>
          <t xml:space="preserve">Светильник_ / марку и артикул указать в примечании</t>
        </is>
      </c>
      <c r="D764" s="7" t="inlineStr">
        <is>
          <t xml:space="preserve">Светильник светодиодный ES 96-056-20 EXSER ,1123х60, 4000K, 32 Вт,
световой поток 3050 Лм, IP20</t>
        </is>
      </c>
      <c r="E764" s="7" t="inlineStr">
        <is>
          <t xml:space="preserve"/>
        </is>
      </c>
      <c r="F764" s="7" t="inlineStr">
        <is>
          <t xml:space="preserve">ШТ</t>
        </is>
      </c>
      <c r="G764" s="7" t="inlineStr">
        <is>
          <t xml:space="preserve">1</t>
        </is>
      </c>
      <c r="H764" s="8" t="n">
        <v>91</v>
      </c>
      <c r="I764" s="20" t="n" hidden="false">
        <v>8000</v>
      </c>
      <c r="J764" s="19" t="n" hidden="false">
        <v/>
      </c>
      <c r="K764" s="19" t="n" hidden="false">
        <f>I764+J764</f>
        <v>8000</v>
      </c>
      <c r="L764" s="19" t="n" hidden="false">
        <f>ROUND(H764*I764,2)</f>
        <v>728000</v>
      </c>
      <c r="M764" s="19" t="n" hidden="false">
        <v/>
      </c>
      <c r="N764" s="19" t="n" hidden="false">
        <f>L764+M764</f>
        <v>728000</v>
      </c>
    </row>
    <row r="765" customFormat="false" hidden="false" outlineLevel="0" collapsed="false">
      <c r="A765" s="18" t="inlineStr">
        <is>
          <t xml:space="preserve">1.1.1.2.1.1.5.1.7</t>
        </is>
      </c>
      <c r="B765" s="18" t="inlineStr">
        <is>
          <t xml:space="preserve"/>
        </is>
      </c>
      <c r="C765" s="22" t="inlineStr">
        <is>
          <t xml:space="preserve">Светильник_ / марку и артикул указать в примечании</t>
        </is>
      </c>
      <c r="D765" s="7" t="inlineStr">
        <is>
          <t xml:space="preserve">Светильник встраиваемый/накладной светодиодный OPTIMA.OPL ECO LED 1200х600, 4000K, 76 Вт, световой поток 6000 Лм, IP20</t>
        </is>
      </c>
      <c r="E765" s="7" t="inlineStr">
        <is>
          <t xml:space="preserve"/>
        </is>
      </c>
      <c r="F765" s="7" t="inlineStr">
        <is>
          <t xml:space="preserve">ШТ</t>
        </is>
      </c>
      <c r="G765" s="7" t="inlineStr">
        <is>
          <t xml:space="preserve">1</t>
        </is>
      </c>
      <c r="H765" s="8" t="n">
        <v>223</v>
      </c>
      <c r="I765" s="20" t="n" hidden="false">
        <v>11500</v>
      </c>
      <c r="J765" s="19" t="n" hidden="false">
        <v/>
      </c>
      <c r="K765" s="19" t="n" hidden="false">
        <f>I765+J765</f>
        <v>11500</v>
      </c>
      <c r="L765" s="19" t="n" hidden="false">
        <f>ROUND(H765*I765,2)</f>
        <v>2564500</v>
      </c>
      <c r="M765" s="19" t="n" hidden="false">
        <v/>
      </c>
      <c r="N765" s="19" t="n" hidden="false">
        <f>L765+M765</f>
        <v>2564500</v>
      </c>
    </row>
    <row r="766" customFormat="false" hidden="false" outlineLevel="0" collapsed="false">
      <c r="A766" s="18" t="inlineStr">
        <is>
          <t xml:space="preserve">1.1.1.2.1.1.5.1.8</t>
        </is>
      </c>
      <c r="B766" s="18" t="inlineStr">
        <is>
          <t xml:space="preserve"/>
        </is>
      </c>
      <c r="C766" s="22" t="inlineStr">
        <is>
          <t xml:space="preserve">Светильник_ / марку и артикул указать в примечании</t>
        </is>
      </c>
      <c r="D766" s="7" t="inlineStr">
        <is>
          <t xml:space="preserve">Светильник светодиодный, настенный, DOMO LED 11W 840 SL, 11 Вт, 4000К, световой поток 1450 Лм, IP65</t>
        </is>
      </c>
      <c r="E766" s="7" t="inlineStr">
        <is>
          <t xml:space="preserve"/>
        </is>
      </c>
      <c r="F766" s="7" t="inlineStr">
        <is>
          <t xml:space="preserve">ШТ</t>
        </is>
      </c>
      <c r="G766" s="7" t="inlineStr">
        <is>
          <t xml:space="preserve">1</t>
        </is>
      </c>
      <c r="H766" s="8" t="n">
        <v>21</v>
      </c>
      <c r="I766" s="20" t="n" hidden="false">
        <v>11000</v>
      </c>
      <c r="J766" s="19" t="n" hidden="false">
        <v/>
      </c>
      <c r="K766" s="19" t="n" hidden="false">
        <f>I766+J766</f>
        <v>11000</v>
      </c>
      <c r="L766" s="19" t="n" hidden="false">
        <f>ROUND(H766*I766,2)</f>
        <v>231000</v>
      </c>
      <c r="M766" s="19" t="n" hidden="false">
        <v/>
      </c>
      <c r="N766" s="19" t="n" hidden="false">
        <f>L766+M766</f>
        <v>231000</v>
      </c>
    </row>
    <row r="767" customFormat="false" hidden="false" outlineLevel="0" collapsed="false">
      <c r="A767" s="18" t="inlineStr">
        <is>
          <t xml:space="preserve">1.1.1.2.1.1.5.1.9</t>
        </is>
      </c>
      <c r="B767" s="18" t="inlineStr">
        <is>
          <t xml:space="preserve"/>
        </is>
      </c>
      <c r="C767" s="22" t="inlineStr">
        <is>
          <t xml:space="preserve">Светильник_ / марку и артикул указать в примечании</t>
        </is>
      </c>
      <c r="D767" s="7" t="inlineStr">
        <is>
          <t xml:space="preserve">Светильник потолочный/накладной светодиодный ES 96-062-20 EXSER
2000х80, 4000K, 49 Вт, световой поток 3690 Лм, IP20</t>
        </is>
      </c>
      <c r="E767" s="7" t="inlineStr">
        <is>
          <t xml:space="preserve"/>
        </is>
      </c>
      <c r="F767" s="7" t="inlineStr">
        <is>
          <t xml:space="preserve">ШТ</t>
        </is>
      </c>
      <c r="G767" s="7" t="inlineStr">
        <is>
          <t xml:space="preserve">1</t>
        </is>
      </c>
      <c r="H767" s="8" t="n">
        <v>418</v>
      </c>
      <c r="I767" s="20" t="n" hidden="false">
        <v>8000</v>
      </c>
      <c r="J767" s="19" t="n" hidden="false">
        <v/>
      </c>
      <c r="K767" s="19" t="n" hidden="false">
        <f>I767+J767</f>
        <v>8000</v>
      </c>
      <c r="L767" s="19" t="n" hidden="false">
        <f>ROUND(H767*I767,2)</f>
        <v>3344000</v>
      </c>
      <c r="M767" s="19" t="n" hidden="false">
        <v/>
      </c>
      <c r="N767" s="19" t="n" hidden="false">
        <f>L767+M767</f>
        <v>3344000</v>
      </c>
    </row>
    <row r="768" customFormat="false" hidden="false" outlineLevel="0" collapsed="false">
      <c r="A768" s="18" t="inlineStr">
        <is>
          <t xml:space="preserve">1.1.1.2.1.1.5.2</t>
        </is>
      </c>
      <c r="B768" s="18" t="inlineStr">
        <is>
          <t xml:space="preserve"/>
        </is>
      </c>
      <c r="C768" s="18" t="inlineStr">
        <is>
          <t xml:space="preserve">Монтаж светильника / встраиваемый в Армстронг, Грильято</t>
        </is>
      </c>
      <c r="D768" s="7" t="inlineStr">
        <is>
          <t xml:space="preserve"/>
        </is>
      </c>
      <c r="E768" s="7" t="inlineStr">
        <is>
          <t xml:space="preserve">Выгружается из БО по объектам BIM-КЦ</t>
        </is>
      </c>
      <c r="F768" s="7" t="inlineStr">
        <is>
          <t xml:space="preserve">ШТ</t>
        </is>
      </c>
      <c r="G768" s="7" t="inlineStr">
        <is>
          <t xml:space="preserve">1</t>
        </is>
      </c>
      <c r="H768" s="8" t="n">
        <v>324</v>
      </c>
      <c r="I768" s="19" t="n" hidden="false">
        <f>ROUND((L769+L770+L771+L772)/H768,2)</f>
        <v>4555.77</v>
      </c>
      <c r="J768" s="20" t="n" hidden="false">
        <v>1500</v>
      </c>
      <c r="K768" s="19" t="n" hidden="false">
        <f>I768+J768</f>
        <v>6055.77</v>
      </c>
      <c r="L768" s="19" t="n" hidden="false">
        <f>ROUND(H768*I768,2)</f>
        <v>1476069.48</v>
      </c>
      <c r="M768" s="19" t="n" hidden="false">
        <f>ROUND(H768*J768,2)</f>
        <v>486000</v>
      </c>
      <c r="N768" s="19" t="n" hidden="false">
        <f>L768+M768</f>
        <v>1962069.48</v>
      </c>
    </row>
    <row r="769" customFormat="false" hidden="false" outlineLevel="0" collapsed="false">
      <c r="A769" s="18" t="inlineStr">
        <is>
          <t xml:space="preserve">1.1.1.2.1.1.5.2.1</t>
        </is>
      </c>
      <c r="B769" s="18" t="inlineStr">
        <is>
          <t xml:space="preserve"/>
        </is>
      </c>
      <c r="C769" s="22" t="inlineStr">
        <is>
          <t xml:space="preserve">Светильник_ / марку и артикул указать в примечании</t>
        </is>
      </c>
      <c r="D769" s="7" t="inlineStr">
        <is>
          <t xml:space="preserve">Светильник встраиваемый светодиодный GRILIATO COMBO 100(89) R S 54 4000 W WH , 4000K, 11 Вт, световой поток 990 Лм, IP54</t>
        </is>
      </c>
      <c r="E769" s="7" t="inlineStr">
        <is>
          <t xml:space="preserve"/>
        </is>
      </c>
      <c r="F769" s="7" t="inlineStr">
        <is>
          <t xml:space="preserve">ШТ</t>
        </is>
      </c>
      <c r="G769" s="7" t="inlineStr">
        <is>
          <t xml:space="preserve">1</t>
        </is>
      </c>
      <c r="H769" s="8" t="n">
        <v>170</v>
      </c>
      <c r="I769" s="20" t="n" hidden="false">
        <v>6000</v>
      </c>
      <c r="J769" s="19" t="n" hidden="false">
        <v/>
      </c>
      <c r="K769" s="19" t="n" hidden="false">
        <f>I769+J769</f>
        <v>6000</v>
      </c>
      <c r="L769" s="19" t="n" hidden="false">
        <f>ROUND(H769*I769,2)</f>
        <v>1020000</v>
      </c>
      <c r="M769" s="19" t="n" hidden="false">
        <v/>
      </c>
      <c r="N769" s="19" t="n" hidden="false">
        <f>L769+M769</f>
        <v>1020000</v>
      </c>
    </row>
    <row r="770" customFormat="false" hidden="false" outlineLevel="0" collapsed="false">
      <c r="A770" s="18" t="inlineStr">
        <is>
          <t xml:space="preserve">1.1.1.2.1.1.5.2.2</t>
        </is>
      </c>
      <c r="B770" s="18" t="inlineStr">
        <is>
          <t xml:space="preserve"/>
        </is>
      </c>
      <c r="C770" s="22" t="inlineStr">
        <is>
          <t xml:space="preserve">Светильник_ / марку и артикул указать в примечании</t>
        </is>
      </c>
      <c r="D770" s="7" t="inlineStr">
        <is>
          <t xml:space="preserve">Светильник светодиодный CSVT AVRORA, 595х595, 4000K, 32 Вт, световой поток 3700 Лм, IP20</t>
        </is>
      </c>
      <c r="E770" s="7" t="inlineStr">
        <is>
          <t xml:space="preserve"/>
        </is>
      </c>
      <c r="F770" s="7" t="inlineStr">
        <is>
          <t xml:space="preserve">ШТ</t>
        </is>
      </c>
      <c r="G770" s="7" t="inlineStr">
        <is>
          <t xml:space="preserve">1</t>
        </is>
      </c>
      <c r="H770" s="8" t="n">
        <v>127</v>
      </c>
      <c r="I770" s="20" t="n" hidden="false">
        <v>1700</v>
      </c>
      <c r="J770" s="19" t="n" hidden="false">
        <v/>
      </c>
      <c r="K770" s="19" t="n" hidden="false">
        <f>I770+J770</f>
        <v>1700</v>
      </c>
      <c r="L770" s="19" t="n" hidden="false">
        <f>ROUND(H770*I770,2)</f>
        <v>215900</v>
      </c>
      <c r="M770" s="19" t="n" hidden="false">
        <v/>
      </c>
      <c r="N770" s="19" t="n" hidden="false">
        <f>L770+M770</f>
        <v>215900</v>
      </c>
    </row>
    <row r="771" customFormat="false" hidden="false" outlineLevel="0" collapsed="false">
      <c r="A771" s="18" t="inlineStr">
        <is>
          <t xml:space="preserve">1.1.1.2.1.1.5.2.3</t>
        </is>
      </c>
      <c r="B771" s="18" t="inlineStr">
        <is>
          <t xml:space="preserve"/>
        </is>
      </c>
      <c r="C771" s="22" t="inlineStr">
        <is>
          <t xml:space="preserve">Светильник_ / марку и артикул указать в примечании</t>
        </is>
      </c>
      <c r="D771" s="7" t="inlineStr">
        <is>
          <t xml:space="preserve">Светильник встраиваемый светодиодный ES 96-024-20 EXSER 595x595,
4000K, 32 Вт, IP54, с темперированным стеклом</t>
        </is>
      </c>
      <c r="E771" s="7" t="inlineStr">
        <is>
          <t xml:space="preserve"/>
        </is>
      </c>
      <c r="F771" s="7" t="inlineStr">
        <is>
          <t xml:space="preserve">ШТ</t>
        </is>
      </c>
      <c r="G771" s="7" t="inlineStr">
        <is>
          <t xml:space="preserve">1</t>
        </is>
      </c>
      <c r="H771" s="8" t="n">
        <v>27</v>
      </c>
      <c r="I771" s="20" t="n" hidden="false">
        <v>8000</v>
      </c>
      <c r="J771" s="19" t="n" hidden="false">
        <v/>
      </c>
      <c r="K771" s="19" t="n" hidden="false">
        <f>I771+J771</f>
        <v>8000</v>
      </c>
      <c r="L771" s="19" t="n" hidden="false">
        <f>ROUND(H771*I771,2)</f>
        <v>216000</v>
      </c>
      <c r="M771" s="19" t="n" hidden="false">
        <v/>
      </c>
      <c r="N771" s="19" t="n" hidden="false">
        <f>L771+M771</f>
        <v>216000</v>
      </c>
    </row>
    <row r="772" customFormat="false" hidden="false" outlineLevel="0" collapsed="false">
      <c r="A772" s="18" t="inlineStr">
        <is>
          <t xml:space="preserve">1.1.1.2.1.1.5.2.4</t>
        </is>
      </c>
      <c r="B772" s="18" t="inlineStr">
        <is>
          <t xml:space="preserve"/>
        </is>
      </c>
      <c r="C772" s="22" t="inlineStr">
        <is>
          <t xml:space="preserve">Драйвер на 6 светильников Грильято</t>
        </is>
      </c>
      <c r="D772" s="7" t="inlineStr">
        <is>
          <t xml:space="preserve"/>
        </is>
      </c>
      <c r="E772" s="7" t="inlineStr">
        <is>
          <t xml:space="preserve"/>
        </is>
      </c>
      <c r="F772" s="7" t="inlineStr">
        <is>
          <t xml:space="preserve">ШТ</t>
        </is>
      </c>
      <c r="G772" s="7" t="inlineStr">
        <is>
          <t xml:space="preserve">1</t>
        </is>
      </c>
      <c r="H772" s="8" t="n">
        <v>54</v>
      </c>
      <c r="I772" s="23" t="n" hidden="false">
        <v>447.6</v>
      </c>
      <c r="J772" s="19" t="n" hidden="false">
        <v/>
      </c>
      <c r="K772" s="19" t="n" hidden="false">
        <f>I772+J772</f>
        <v>447.6</v>
      </c>
      <c r="L772" s="19" t="n" hidden="false">
        <f>ROUND(H772*I772,2)</f>
        <v>24170.4</v>
      </c>
      <c r="M772" s="19" t="n" hidden="false">
        <v/>
      </c>
      <c r="N772" s="19" t="n" hidden="false">
        <f>L772+M772</f>
        <v>24170.4</v>
      </c>
    </row>
    <row r="773" customFormat="false" hidden="false" outlineLevel="0" collapsed="false">
      <c r="A773" s="18" t="inlineStr">
        <is>
          <t xml:space="preserve">1.1.1.2.1.1.5.3</t>
        </is>
      </c>
      <c r="B773" s="18" t="inlineStr">
        <is>
          <t xml:space="preserve"/>
        </is>
      </c>
      <c r="C773" s="18" t="inlineStr">
        <is>
          <t xml:space="preserve">Монтаж светильника СКБ подвесного на подвесах</t>
        </is>
      </c>
      <c r="D773" s="7" t="inlineStr">
        <is>
          <t xml:space="preserve"/>
        </is>
      </c>
      <c r="E773" s="7" t="inlineStr">
        <is>
          <t xml:space="preserve"/>
        </is>
      </c>
      <c r="F773" s="7" t="inlineStr">
        <is>
          <t xml:space="preserve">ШТ</t>
        </is>
      </c>
      <c r="G773" s="7" t="inlineStr">
        <is>
          <t xml:space="preserve">1</t>
        </is>
      </c>
      <c r="H773" s="8" t="n">
        <v>5</v>
      </c>
      <c r="I773" s="19" t="n" hidden="false">
        <f>ROUND((L774+L775)/H773,2)</f>
        <v>8000</v>
      </c>
      <c r="J773" s="20" t="n" hidden="false">
        <v>1500</v>
      </c>
      <c r="K773" s="19" t="n" hidden="false">
        <f>I773+J773</f>
        <v>9500</v>
      </c>
      <c r="L773" s="19" t="n" hidden="false">
        <f>ROUND(H773*I773,2)</f>
        <v>40000</v>
      </c>
      <c r="M773" s="19" t="n" hidden="false">
        <f>ROUND(H773*J773,2)</f>
        <v>7500</v>
      </c>
      <c r="N773" s="19" t="n" hidden="false">
        <f>L773+M773</f>
        <v>47500</v>
      </c>
    </row>
    <row r="774" customFormat="false" hidden="false" outlineLevel="0" collapsed="false">
      <c r="A774" s="18" t="inlineStr">
        <is>
          <t xml:space="preserve">1.1.1.2.1.1.5.3.1</t>
        </is>
      </c>
      <c r="B774" s="18" t="inlineStr">
        <is>
          <t xml:space="preserve"/>
        </is>
      </c>
      <c r="C774" s="22" t="inlineStr">
        <is>
          <t xml:space="preserve">Шпилька резьбовая_ / L=1000 мм / М6</t>
        </is>
      </c>
      <c r="D774" s="7" t="inlineStr">
        <is>
          <t xml:space="preserve">крепления</t>
        </is>
      </c>
      <c r="E774" s="7" t="inlineStr">
        <is>
          <t xml:space="preserve"/>
        </is>
      </c>
      <c r="F774" s="7" t="inlineStr">
        <is>
          <t xml:space="preserve">ШТ</t>
        </is>
      </c>
      <c r="G774" s="7" t="inlineStr">
        <is>
          <t xml:space="preserve">1</t>
        </is>
      </c>
      <c r="H774" s="8" t="n">
        <v>10</v>
      </c>
      <c r="I774" s="20" t="n" hidden="false">
        <v>500</v>
      </c>
      <c r="J774" s="19" t="n" hidden="false">
        <v/>
      </c>
      <c r="K774" s="19" t="n" hidden="false">
        <f>I774+J774</f>
        <v>500</v>
      </c>
      <c r="L774" s="19" t="n" hidden="false">
        <f>ROUND(H774*I774,2)</f>
        <v>5000</v>
      </c>
      <c r="M774" s="19" t="n" hidden="false">
        <v/>
      </c>
      <c r="N774" s="19" t="n" hidden="false">
        <f>L774+M774</f>
        <v>5000</v>
      </c>
    </row>
    <row r="775" customFormat="false" hidden="false" outlineLevel="0" collapsed="false">
      <c r="A775" s="18" t="inlineStr">
        <is>
          <t xml:space="preserve">1.1.1.2.1.1.5.3.2</t>
        </is>
      </c>
      <c r="B775" s="18" t="inlineStr">
        <is>
          <t xml:space="preserve"/>
        </is>
      </c>
      <c r="C775" s="22" t="inlineStr">
        <is>
          <t xml:space="preserve">Светильник LED_ / марку и характеристики указать в примечаниях</t>
        </is>
      </c>
      <c r="D775" s="7" t="inlineStr">
        <is>
          <t xml:space="preserve">Светильник светодиодный для школьных досок ДСО-01-П-18-1200-4К-IP40 СRI90,1200х102, 4000K, 18 Вт, световой поток 1800 Лм, IP40</t>
        </is>
      </c>
      <c r="E775" s="7" t="inlineStr">
        <is>
          <t xml:space="preserve"/>
        </is>
      </c>
      <c r="F775" s="7" t="inlineStr">
        <is>
          <t xml:space="preserve">ШТ</t>
        </is>
      </c>
      <c r="G775" s="7" t="inlineStr">
        <is>
          <t xml:space="preserve">1</t>
        </is>
      </c>
      <c r="H775" s="8" t="n">
        <v>5</v>
      </c>
      <c r="I775" s="20" t="n" hidden="false">
        <v>7000</v>
      </c>
      <c r="J775" s="19" t="n" hidden="false">
        <v/>
      </c>
      <c r="K775" s="19" t="n" hidden="false">
        <f>I775+J775</f>
        <v>7000</v>
      </c>
      <c r="L775" s="19" t="n" hidden="false">
        <f>ROUND(H775*I775,2)</f>
        <v>35000</v>
      </c>
      <c r="M775" s="19" t="n" hidden="false">
        <v/>
      </c>
      <c r="N775" s="19" t="n" hidden="false">
        <f>L775+M775</f>
        <v>35000</v>
      </c>
    </row>
    <row r="776" customFormat="false" hidden="false" outlineLevel="0" collapsed="false">
      <c r="A776" s="14" t="inlineStr">
        <is>
          <t xml:space="preserve">1.1.1.2.1.1.6</t>
        </is>
      </c>
      <c r="B776" s="14" t="inlineStr">
        <is>
          <t xml:space="preserve"/>
        </is>
      </c>
      <c r="C776" s="14" t="inlineStr">
        <is>
          <t xml:space="preserve">Штробление и бурение</t>
        </is>
      </c>
      <c r="D776" s="6" t="inlineStr">
        <is>
          <t xml:space="preserve"/>
        </is>
      </c>
      <c r="E776" s="6" t="inlineStr">
        <is>
          <t xml:space="preserve"/>
        </is>
      </c>
      <c r="F776" s="6" t="inlineStr">
        <is>
          <t xml:space="preserve"/>
        </is>
      </c>
      <c r="G776" s="6" t="inlineStr">
        <is>
          <t xml:space="preserve"/>
        </is>
      </c>
      <c r="H776" s="15" t="n">
        <v/>
      </c>
      <c r="I776" s="16" t="n" hidden="false">
        <v/>
      </c>
      <c r="J776" s="16" t="n" hidden="false">
        <v/>
      </c>
      <c r="K776" s="16" t="n" hidden="false">
        <v/>
      </c>
      <c r="L776" s="16" t="n" hidden="false">
        <f>L777+L778+L779</f>
        <v>0</v>
      </c>
      <c r="M776" s="16" t="n" hidden="false">
        <f>M777+M778+M779</f>
        <v>368000</v>
      </c>
      <c r="N776" s="16" t="n" hidden="false">
        <f>N777+N778+N779</f>
        <v>368000</v>
      </c>
    </row>
    <row r="777" customFormat="false" hidden="false" outlineLevel="0" collapsed="false">
      <c r="A777" s="18" t="inlineStr">
        <is>
          <t xml:space="preserve">1.1.1.2.1.1.6.1</t>
        </is>
      </c>
      <c r="B777" s="18" t="inlineStr">
        <is>
          <t xml:space="preserve"/>
        </is>
      </c>
      <c r="C777" s="18" t="inlineStr">
        <is>
          <t xml:space="preserve">Устройство глухих отверстий в стенах / ЖБИ / диаметром от 51 мм до 100 мм</t>
        </is>
      </c>
      <c r="D777" s="7" t="inlineStr">
        <is>
          <t xml:space="preserve">Коронение подрозетников</t>
        </is>
      </c>
      <c r="E777" s="7" t="inlineStr">
        <is>
          <t xml:space="preserve"/>
        </is>
      </c>
      <c r="F777" s="7" t="inlineStr">
        <is>
          <t xml:space="preserve">ШТ</t>
        </is>
      </c>
      <c r="G777" s="7" t="inlineStr">
        <is>
          <t xml:space="preserve">1</t>
        </is>
      </c>
      <c r="H777" s="8" t="n">
        <v>436</v>
      </c>
      <c r="I777" s="19" t="n" hidden="false">
        <v/>
      </c>
      <c r="J777" s="20" t="n" hidden="false">
        <v>500</v>
      </c>
      <c r="K777" s="19" t="n" hidden="false">
        <f>I777+J777</f>
        <v>500</v>
      </c>
      <c r="L777" s="19" t="n" hidden="false">
        <v/>
      </c>
      <c r="M777" s="19" t="n" hidden="false">
        <f>ROUND(H777*J777,2)</f>
        <v>218000</v>
      </c>
      <c r="N777" s="19" t="n" hidden="false">
        <f>L777+M777</f>
        <v>218000</v>
      </c>
    </row>
    <row r="778" customFormat="false" hidden="false" outlineLevel="0" collapsed="false">
      <c r="A778" s="18" t="inlineStr">
        <is>
          <t xml:space="preserve">1.1.1.2.1.1.6.2</t>
        </is>
      </c>
      <c r="B778" s="18" t="inlineStr">
        <is>
          <t xml:space="preserve"/>
        </is>
      </c>
      <c r="C778" s="18" t="inlineStr">
        <is>
          <t xml:space="preserve">Устройство штроб для монтажа кабеля, труб / ЖБИ</t>
        </is>
      </c>
      <c r="D778" s="7" t="inlineStr">
        <is>
          <t xml:space="preserve"/>
        </is>
      </c>
      <c r="E778" s="7" t="inlineStr">
        <is>
          <t xml:space="preserve"/>
        </is>
      </c>
      <c r="F778" s="7" t="inlineStr">
        <is>
          <t xml:space="preserve">ПОГ М</t>
        </is>
      </c>
      <c r="G778" s="7" t="inlineStr">
        <is>
          <t xml:space="preserve">1</t>
        </is>
      </c>
      <c r="H778" s="8" t="n">
        <v>100</v>
      </c>
      <c r="I778" s="19" t="n" hidden="false">
        <v/>
      </c>
      <c r="J778" s="20" t="n" hidden="false">
        <v>1000</v>
      </c>
      <c r="K778" s="19" t="n" hidden="false">
        <f>I778+J778</f>
        <v>1000</v>
      </c>
      <c r="L778" s="19" t="n" hidden="false">
        <v/>
      </c>
      <c r="M778" s="19" t="n" hidden="false">
        <f>ROUND(H778*J778,2)</f>
        <v>100000</v>
      </c>
      <c r="N778" s="19" t="n" hidden="false">
        <f>L778+M778</f>
        <v>100000</v>
      </c>
    </row>
    <row r="779" customFormat="false" hidden="false" outlineLevel="0" collapsed="false">
      <c r="A779" s="18" t="inlineStr">
        <is>
          <t xml:space="preserve">1.1.1.2.1.1.6.3</t>
        </is>
      </c>
      <c r="B779" s="18" t="inlineStr">
        <is>
          <t xml:space="preserve"/>
        </is>
      </c>
      <c r="C779" s="18" t="inlineStr">
        <is>
          <t xml:space="preserve">Устройство штроб для монтажа кабеля, труб / ПГП, газобетон, акотек</t>
        </is>
      </c>
      <c r="D779" s="7" t="inlineStr">
        <is>
          <t xml:space="preserve"/>
        </is>
      </c>
      <c r="E779" s="7" t="inlineStr">
        <is>
          <t xml:space="preserve"/>
        </is>
      </c>
      <c r="F779" s="7" t="inlineStr">
        <is>
          <t xml:space="preserve">ПОГ М</t>
        </is>
      </c>
      <c r="G779" s="7" t="inlineStr">
        <is>
          <t xml:space="preserve">1</t>
        </is>
      </c>
      <c r="H779" s="8" t="n">
        <v>100</v>
      </c>
      <c r="I779" s="19" t="n" hidden="false">
        <v/>
      </c>
      <c r="J779" s="20" t="n" hidden="false">
        <v>500</v>
      </c>
      <c r="K779" s="19" t="n" hidden="false">
        <f>I779+J779</f>
        <v>500</v>
      </c>
      <c r="L779" s="19" t="n" hidden="false">
        <v/>
      </c>
      <c r="M779" s="19" t="n" hidden="false">
        <f>ROUND(H779*J779,2)</f>
        <v>50000</v>
      </c>
      <c r="N779" s="19" t="n" hidden="false">
        <f>L779+M779</f>
        <v>50000</v>
      </c>
    </row>
    <row r="780" customFormat="false" hidden="false" outlineLevel="0" collapsed="false">
      <c r="A780" s="14" t="inlineStr">
        <is>
          <t xml:space="preserve">1.1.1.2.1.2</t>
        </is>
      </c>
      <c r="B780" s="14" t="inlineStr">
        <is>
          <t xml:space="preserve"/>
        </is>
      </c>
      <c r="C780" s="14" t="inlineStr">
        <is>
          <t xml:space="preserve">Пуско-наладочные работы</t>
        </is>
      </c>
      <c r="D780" s="6" t="inlineStr">
        <is>
          <t xml:space="preserve"/>
        </is>
      </c>
      <c r="E780" s="6" t="inlineStr">
        <is>
          <t xml:space="preserve"/>
        </is>
      </c>
      <c r="F780" s="6" t="inlineStr">
        <is>
          <t xml:space="preserve"/>
        </is>
      </c>
      <c r="G780" s="6" t="inlineStr">
        <is>
          <t xml:space="preserve"/>
        </is>
      </c>
      <c r="H780" s="15" t="n">
        <v/>
      </c>
      <c r="I780" s="16" t="n" hidden="false">
        <v/>
      </c>
      <c r="J780" s="16" t="n" hidden="false">
        <v/>
      </c>
      <c r="K780" s="16" t="n" hidden="false">
        <v/>
      </c>
      <c r="L780" s="16" t="n" hidden="false">
        <f>L781+L782</f>
        <v>0</v>
      </c>
      <c r="M780" s="16" t="n" hidden="false">
        <f>M781+M782</f>
        <v>4663231.5</v>
      </c>
      <c r="N780" s="16" t="n" hidden="false">
        <f>N781+N782</f>
        <v>4663231.5</v>
      </c>
    </row>
    <row r="781" customFormat="false" hidden="false" outlineLevel="0" collapsed="false">
      <c r="A781" s="18" t="inlineStr">
        <is>
          <t xml:space="preserve">1.1.1.2.1.2.1</t>
        </is>
      </c>
      <c r="B781" s="18" t="inlineStr">
        <is>
          <t xml:space="preserve"/>
        </is>
      </c>
      <c r="C781" s="18" t="inlineStr">
        <is>
          <t xml:space="preserve">Пуско-наладочные работы СКБ (СОШ, ДОУ) ЭОМ (от полного СМР, кроме раздела ВРУ)</t>
        </is>
      </c>
      <c r="D781" s="7" t="inlineStr">
        <is>
          <t xml:space="preserve"/>
        </is>
      </c>
      <c r="E781" s="7" t="inlineStr">
        <is>
          <t xml:space="preserve">Относится к школам, детским садам 5%.
База для расчета ПНР без раздела ВРУ.</t>
        </is>
      </c>
      <c r="F781" s="7" t="inlineStr">
        <is>
          <t xml:space="preserve">комплекс</t>
        </is>
      </c>
      <c r="G781" s="7" t="inlineStr">
        <is>
          <t xml:space="preserve">1</t>
        </is>
      </c>
      <c r="H781" s="8" t="n">
        <v>1</v>
      </c>
      <c r="I781" s="19" t="n" hidden="false">
        <v/>
      </c>
      <c r="J781" s="20" t="n" hidden="false">
        <v>1554410.5</v>
      </c>
      <c r="K781" s="19" t="n" hidden="false">
        <f>I781+J781</f>
        <v>1554410.5</v>
      </c>
      <c r="L781" s="19" t="n" hidden="false">
        <v/>
      </c>
      <c r="M781" s="19" t="n" hidden="false">
        <f>ROUND(H781*J781,2)</f>
        <v>1554410.5</v>
      </c>
      <c r="N781" s="19" t="n" hidden="false">
        <f>L781+M781</f>
        <v>1554410.5</v>
      </c>
    </row>
    <row r="782" customFormat="false" hidden="false" outlineLevel="0" collapsed="false">
      <c r="A782" s="18" t="inlineStr">
        <is>
          <t xml:space="preserve">1.1.1.2.1.2.2</t>
        </is>
      </c>
      <c r="B782" s="18" t="inlineStr">
        <is>
          <t xml:space="preserve"/>
        </is>
      </c>
      <c r="C782" s="18" t="inlineStr">
        <is>
          <t xml:space="preserve">Сдача систем в эксплуатирующую организацию СКБ (СОШ, ДОУ)</t>
        </is>
      </c>
      <c r="D782" s="7" t="inlineStr">
        <is>
          <t xml:space="preserve"/>
        </is>
      </c>
      <c r="E78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782" s="7" t="inlineStr">
        <is>
          <t xml:space="preserve">комплекс</t>
        </is>
      </c>
      <c r="G782" s="7" t="inlineStr">
        <is>
          <t xml:space="preserve">1</t>
        </is>
      </c>
      <c r="H782" s="8" t="n">
        <v>1</v>
      </c>
      <c r="I782" s="19" t="n" hidden="false">
        <v/>
      </c>
      <c r="J782" s="20" t="n" hidden="false">
        <v>3108821</v>
      </c>
      <c r="K782" s="19" t="n" hidden="false">
        <f>I782+J782</f>
        <v>3108821</v>
      </c>
      <c r="L782" s="19" t="n" hidden="false">
        <v/>
      </c>
      <c r="M782" s="19" t="n" hidden="false">
        <f>ROUND(H782*J782,2)</f>
        <v>3108821</v>
      </c>
      <c r="N782" s="19" t="n" hidden="false">
        <f>L782+M782</f>
        <v>3108821</v>
      </c>
    </row>
    <row r="783" customFormat="false" hidden="false" outlineLevel="0" collapsed="false">
      <c r="A783" s="24" t="inlineStr">
        <is>
          <t xml:space="preserve"/>
        </is>
      </c>
      <c r="B783" s="24" t="inlineStr">
        <is>
          <t xml:space="preserve"/>
        </is>
      </c>
      <c r="C783" s="24" t="inlineStr">
        <is>
          <t xml:space="preserve">ВСЕГО затрат на выполнение полного комплекса работ</t>
        </is>
      </c>
      <c r="D783" s="25" t="inlineStr">
        <is>
          <t xml:space="preserve"/>
        </is>
      </c>
      <c r="E783" s="25" t="inlineStr">
        <is>
          <t xml:space="preserve"/>
        </is>
      </c>
      <c r="F783" s="25" t="inlineStr">
        <is>
          <t xml:space="preserve"/>
        </is>
      </c>
      <c r="G783" s="25" t="inlineStr">
        <is>
          <t xml:space="preserve"/>
        </is>
      </c>
      <c r="H783" s="26" t="n">
        <v/>
      </c>
      <c r="I783" s="27" t="n" hidden="false">
        <v/>
      </c>
      <c r="J783" s="27" t="n" hidden="false">
        <v/>
      </c>
      <c r="K783" s="27" t="n" hidden="false">
        <v/>
      </c>
      <c r="L783" s="27" t="n" hidden="false">
        <f>L520</f>
        <v>35614623.68</v>
      </c>
      <c r="M783" s="27" t="n" hidden="false">
        <f>M520</f>
        <v>35751441.5</v>
      </c>
      <c r="N783" s="27" t="n" hidden="false">
        <f>N520</f>
        <v>71366065.18</v>
      </c>
    </row>
    <row r="784" customFormat="false" hidden="false" customHeight="1" outlineLevel="0" collapsed="false" ht="26" height="26">
      <c r="A784" s="3" t="inlineStr">
        <is>
          <t xml:space="preserve">Блок 5</t>
        </is>
      </c>
    </row>
    <row r="785" customFormat="false" hidden="false" customHeight="1" outlineLevel="0" collapsed="false" ht="54" height="54">
      <c r="A785" s="37" t="inlineStr">
        <is>
          <t xml:space="preserve">по адресу: ул. Люблинская, корпус 34</t>
        </is>
      </c>
    </row>
    <row r="786" customFormat="false" hidden="false" customHeight="1" outlineLevel="0" collapsed="false" ht="24" height="24">
      <c r="A786" s="38"/>
      <c r="B786" s="39" t="inlineStr">
        <is>
          <t xml:space="preserve">-заполняемые ячейки!</t>
        </is>
      </c>
      <c r="C786" s="39"/>
    </row>
    <row r="787" customFormat="false" hidden="false" customHeight="1" outlineLevel="0" collapsed="false" ht="30" height="30">
      <c r="A787" s="6" t="inlineStr">
        <is>
          <t xml:space="preserve">№ п/п</t>
        </is>
      </c>
      <c r="B787" s="6" t="inlineStr">
        <is>
          <t xml:space="preserve">Код узла ИСР</t>
        </is>
      </c>
      <c r="C787" s="6" t="inlineStr">
        <is>
          <t xml:space="preserve">Наименование</t>
        </is>
      </c>
      <c r="D787" s="6" t="inlineStr">
        <is>
          <t xml:space="preserve">Комментарий для подрядчика</t>
        </is>
      </c>
      <c r="E787" s="6" t="inlineStr">
        <is>
          <t xml:space="preserve">Комментарий по ИСР</t>
        </is>
      </c>
      <c r="F787" s="6" t="inlineStr">
        <is>
          <t xml:space="preserve">Ед. изм.</t>
        </is>
      </c>
      <c r="G787" s="6" t="inlineStr">
        <is>
          <t xml:space="preserve">Коэф. расхода</t>
        </is>
      </c>
      <c r="H787" s="6" t="inlineStr">
        <is>
          <t xml:space="preserve">Кол-во</t>
        </is>
      </c>
      <c r="I787" s="6" t="inlineStr">
        <is>
          <t xml:space="preserve">Цена за единицу, руб. (в т.ч. НДС 20%)</t>
        </is>
      </c>
      <c r="J787" s="6"/>
      <c r="K787" s="6"/>
      <c r="L787" s="6" t="inlineStr">
        <is>
          <t xml:space="preserve">Общая стоимость, руб. (в т.ч. НДС 20%)</t>
        </is>
      </c>
      <c r="M787" s="6"/>
      <c r="N787" s="6"/>
    </row>
    <row r="788" customFormat="false" hidden="false" customHeight="1" outlineLevel="0" collapsed="false" ht="40" height="40">
      <c r="A788" s="6" t="inlineStr">
        <is>
          <t xml:space="preserve">Итого</t>
        </is>
      </c>
      <c r="B788" s="6" t="inlineStr">
        <is>
          <t xml:space="preserve">Итого</t>
        </is>
      </c>
      <c r="C788" s="6" t="inlineStr">
        <is>
          <t xml:space="preserve">Итого</t>
        </is>
      </c>
      <c r="D788" s="6" t="inlineStr">
        <is>
          <t xml:space="preserve">Итого</t>
        </is>
      </c>
      <c r="E788" s="6" t="inlineStr">
        <is>
          <t xml:space="preserve">Итого</t>
        </is>
      </c>
      <c r="F788" s="6" t="inlineStr">
        <is>
          <t xml:space="preserve">Итого</t>
        </is>
      </c>
      <c r="G788" s="6" t="inlineStr">
        <is>
          <t xml:space="preserve">Итого</t>
        </is>
      </c>
      <c r="H788" s="6"/>
      <c r="I788" s="7" t="inlineStr">
        <is>
          <t xml:space="preserve">Материалы</t>
        </is>
      </c>
      <c r="J788" s="7" t="inlineStr">
        <is>
          <t xml:space="preserve">СМР</t>
        </is>
      </c>
      <c r="K788" s="7" t="inlineStr">
        <is>
          <t xml:space="preserve">Итого</t>
        </is>
      </c>
      <c r="L788" s="7" t="inlineStr">
        <is>
          <t xml:space="preserve">Материалы</t>
        </is>
      </c>
      <c r="M788" s="7" t="inlineStr">
        <is>
          <t xml:space="preserve">СМР</t>
        </is>
      </c>
      <c r="N788" s="7" t="inlineStr">
        <is>
          <t xml:space="preserve">Итого</t>
        </is>
      </c>
    </row>
    <row r="789" customFormat="false" hidden="false" outlineLevel="0" collapsed="false">
      <c r="A789" s="8" t="n">
        <v>1</v>
      </c>
      <c r="B789" s="8" t="n">
        <v>2</v>
      </c>
      <c r="C789" s="8" t="n">
        <v>3</v>
      </c>
      <c r="D789" s="8" t="n">
        <v>4</v>
      </c>
      <c r="E789" s="8" t="n">
        <v>5</v>
      </c>
      <c r="F789" s="8" t="n">
        <v>6</v>
      </c>
      <c r="G789" s="8" t="n">
        <v>7</v>
      </c>
      <c r="H789" s="8" t="n">
        <v>8</v>
      </c>
      <c r="I789" s="8" t="n">
        <v>9</v>
      </c>
      <c r="J789" s="8" t="n">
        <v>10</v>
      </c>
      <c r="K789" s="8" t="n">
        <v>11</v>
      </c>
      <c r="L789" s="8" t="n">
        <v>12</v>
      </c>
      <c r="M789" s="8" t="n">
        <v>13</v>
      </c>
      <c r="N789" s="8" t="n">
        <v>14</v>
      </c>
    </row>
    <row r="790" customFormat="false" hidden="false" outlineLevel="0" collapsed="false">
      <c r="A790" s="9" t="inlineStr">
        <is>
          <t xml:space="preserve">1</t>
        </is>
      </c>
      <c r="B790" s="9" t="inlineStr">
        <is>
          <t xml:space="preserve"/>
        </is>
      </c>
      <c r="C790" s="9" t="inlineStr">
        <is>
          <t xml:space="preserve">Объект ИДП без распределения на секции</t>
        </is>
      </c>
      <c r="D790" s="10" t="inlineStr">
        <is>
          <t xml:space="preserve"/>
        </is>
      </c>
      <c r="E790" s="10" t="inlineStr">
        <is>
          <t xml:space="preserve"/>
        </is>
      </c>
      <c r="F790" s="10" t="inlineStr">
        <is>
          <t xml:space="preserve"/>
        </is>
      </c>
      <c r="G790" s="10" t="inlineStr">
        <is>
          <t xml:space="preserve"/>
        </is>
      </c>
      <c r="H790" s="11" t="n">
        <v/>
      </c>
      <c r="I790" s="12" t="n" hidden="false">
        <v/>
      </c>
      <c r="J790" s="12" t="n" hidden="false">
        <v/>
      </c>
      <c r="K790" s="12" t="n" hidden="false">
        <v/>
      </c>
      <c r="L790" s="12" t="n" hidden="false">
        <f>L791</f>
        <v>19855142.82</v>
      </c>
      <c r="M790" s="12" t="n" hidden="false">
        <f>M791</f>
        <v>20424954.5</v>
      </c>
      <c r="N790" s="12" t="n" hidden="false">
        <f>N791</f>
        <v>40280097.32</v>
      </c>
    </row>
    <row r="791" customFormat="false" hidden="false" outlineLevel="0" collapsed="false">
      <c r="A791" s="14" t="inlineStr">
        <is>
          <t xml:space="preserve">1.1</t>
        </is>
      </c>
      <c r="B791" s="14" t="inlineStr">
        <is>
          <t xml:space="preserve">6</t>
        </is>
      </c>
      <c r="C791" s="14" t="inlineStr">
        <is>
          <t xml:space="preserve">Затраты на строительство</t>
        </is>
      </c>
      <c r="D791" s="6" t="inlineStr">
        <is>
          <t xml:space="preserve"/>
        </is>
      </c>
      <c r="E791" s="6" t="inlineStr">
        <is>
          <t xml:space="preserve"/>
        </is>
      </c>
      <c r="F791" s="6" t="inlineStr">
        <is>
          <t xml:space="preserve"/>
        </is>
      </c>
      <c r="G791" s="6" t="inlineStr">
        <is>
          <t xml:space="preserve"/>
        </is>
      </c>
      <c r="H791" s="15" t="n">
        <v/>
      </c>
      <c r="I791" s="16" t="n" hidden="false">
        <v/>
      </c>
      <c r="J791" s="16" t="n" hidden="false">
        <v/>
      </c>
      <c r="K791" s="16" t="n" hidden="false">
        <v/>
      </c>
      <c r="L791" s="16" t="n" hidden="false">
        <f>L792</f>
        <v>19855142.82</v>
      </c>
      <c r="M791" s="16" t="n" hidden="false">
        <f>M792</f>
        <v>20424954.5</v>
      </c>
      <c r="N791" s="16" t="n" hidden="false">
        <f>N792</f>
        <v>40280097.32</v>
      </c>
    </row>
    <row r="792" customFormat="false" hidden="false" outlineLevel="0" collapsed="false">
      <c r="A792" s="14" t="inlineStr">
        <is>
          <t xml:space="preserve">1.1.1</t>
        </is>
      </c>
      <c r="B792" s="14" t="inlineStr">
        <is>
          <t xml:space="preserve"/>
        </is>
      </c>
      <c r="C792" s="14" t="inlineStr">
        <is>
          <t xml:space="preserve">СМР корпуса без отделки</t>
        </is>
      </c>
      <c r="D792" s="6" t="inlineStr">
        <is>
          <t xml:space="preserve"/>
        </is>
      </c>
      <c r="E792" s="6" t="inlineStr">
        <is>
          <t xml:space="preserve"/>
        </is>
      </c>
      <c r="F792" s="6" t="inlineStr">
        <is>
          <t xml:space="preserve"/>
        </is>
      </c>
      <c r="G792" s="6" t="inlineStr">
        <is>
          <t xml:space="preserve"/>
        </is>
      </c>
      <c r="H792" s="15" t="n">
        <v/>
      </c>
      <c r="I792" s="16" t="n" hidden="false">
        <v/>
      </c>
      <c r="J792" s="16" t="n" hidden="false">
        <v/>
      </c>
      <c r="K792" s="16" t="n" hidden="false">
        <v/>
      </c>
      <c r="L792" s="16" t="n" hidden="false">
        <f>L793+L798</f>
        <v>19855142.82</v>
      </c>
      <c r="M792" s="16" t="n" hidden="false">
        <f>M793+M798</f>
        <v>20424954.5</v>
      </c>
      <c r="N792" s="16" t="n" hidden="false">
        <f>N793+N798</f>
        <v>40280097.32</v>
      </c>
    </row>
    <row r="793" customFormat="false" hidden="false" outlineLevel="0" collapsed="false">
      <c r="A793" s="14" t="inlineStr">
        <is>
          <t xml:space="preserve">1.1.1.1</t>
        </is>
      </c>
      <c r="B793" s="14" t="inlineStr">
        <is>
          <t xml:space="preserve"/>
        </is>
      </c>
      <c r="C793" s="14" t="inlineStr">
        <is>
          <t xml:space="preserve">СМР надземной части корпуса (без отделки)</t>
        </is>
      </c>
      <c r="D793" s="6" t="inlineStr">
        <is>
          <t xml:space="preserve"/>
        </is>
      </c>
      <c r="E793" s="6" t="inlineStr">
        <is>
          <t xml:space="preserve"/>
        </is>
      </c>
      <c r="F793" s="6" t="inlineStr">
        <is>
          <t xml:space="preserve"/>
        </is>
      </c>
      <c r="G793" s="6" t="inlineStr">
        <is>
          <t xml:space="preserve"/>
        </is>
      </c>
      <c r="H793" s="15" t="n">
        <v/>
      </c>
      <c r="I793" s="16" t="n" hidden="false">
        <v/>
      </c>
      <c r="J793" s="16" t="n" hidden="false">
        <v/>
      </c>
      <c r="K793" s="16" t="n" hidden="false">
        <v/>
      </c>
      <c r="L793" s="16" t="n" hidden="false">
        <f>L794</f>
        <v>110500</v>
      </c>
      <c r="M793" s="16" t="n" hidden="false">
        <f>M794</f>
        <v>13000</v>
      </c>
      <c r="N793" s="16" t="n" hidden="false">
        <f>N794</f>
        <v>123500</v>
      </c>
    </row>
    <row r="794" customFormat="false" hidden="false" outlineLevel="0" collapsed="false">
      <c r="A794" s="14" t="inlineStr">
        <is>
          <t xml:space="preserve">1.1.1.1.1</t>
        </is>
      </c>
      <c r="B794" s="14" t="inlineStr">
        <is>
          <t xml:space="preserve"/>
        </is>
      </c>
      <c r="C794" s="14" t="inlineStr">
        <is>
          <t xml:space="preserve">Кровля</t>
        </is>
      </c>
      <c r="D794" s="6" t="inlineStr">
        <is>
          <t xml:space="preserve"/>
        </is>
      </c>
      <c r="E794" s="6" t="inlineStr">
        <is>
          <t xml:space="preserve"/>
        </is>
      </c>
      <c r="F794" s="6" t="inlineStr">
        <is>
          <t xml:space="preserve"/>
        </is>
      </c>
      <c r="G794" s="6" t="inlineStr">
        <is>
          <t xml:space="preserve"/>
        </is>
      </c>
      <c r="H794" s="15" t="n">
        <v/>
      </c>
      <c r="I794" s="16" t="n" hidden="false">
        <v/>
      </c>
      <c r="J794" s="16" t="n" hidden="false">
        <v/>
      </c>
      <c r="K794" s="16" t="n" hidden="false">
        <v/>
      </c>
      <c r="L794" s="16" t="n" hidden="false">
        <f>L795</f>
        <v>110500</v>
      </c>
      <c r="M794" s="16" t="n" hidden="false">
        <f>M795</f>
        <v>13000</v>
      </c>
      <c r="N794" s="16" t="n" hidden="false">
        <f>N795</f>
        <v>123500</v>
      </c>
    </row>
    <row r="795" customFormat="false" hidden="false" outlineLevel="0" collapsed="false">
      <c r="A795" s="14" t="inlineStr">
        <is>
          <t xml:space="preserve">1.1.1.1.1.1</t>
        </is>
      </c>
      <c r="B795" s="14" t="inlineStr">
        <is>
          <t xml:space="preserve"/>
        </is>
      </c>
      <c r="C795" s="14" t="inlineStr">
        <is>
          <t xml:space="preserve">Прочие работы</t>
        </is>
      </c>
      <c r="D795" s="6" t="inlineStr">
        <is>
          <t xml:space="preserve"/>
        </is>
      </c>
      <c r="E795" s="6" t="inlineStr">
        <is>
          <t xml:space="preserve"/>
        </is>
      </c>
      <c r="F795" s="6" t="inlineStr">
        <is>
          <t xml:space="preserve"/>
        </is>
      </c>
      <c r="G795" s="6" t="inlineStr">
        <is>
          <t xml:space="preserve"/>
        </is>
      </c>
      <c r="H795" s="15" t="n">
        <v/>
      </c>
      <c r="I795" s="16" t="n" hidden="false">
        <v/>
      </c>
      <c r="J795" s="16" t="n" hidden="false">
        <v/>
      </c>
      <c r="K795" s="16" t="n" hidden="false">
        <v/>
      </c>
      <c r="L795" s="16" t="n" hidden="false">
        <f>L796</f>
        <v>110500</v>
      </c>
      <c r="M795" s="16" t="n" hidden="false">
        <f>M796</f>
        <v>13000</v>
      </c>
      <c r="N795" s="16" t="n" hidden="false">
        <f>N796</f>
        <v>123500</v>
      </c>
    </row>
    <row r="796" customFormat="false" hidden="false" outlineLevel="0" collapsed="false">
      <c r="A796" s="18" t="inlineStr">
        <is>
          <t xml:space="preserve">1.1.1.1.1.1.1</t>
        </is>
      </c>
      <c r="B796" s="18" t="inlineStr">
        <is>
          <t xml:space="preserve"/>
        </is>
      </c>
      <c r="C796" s="18" t="inlineStr">
        <is>
          <t xml:space="preserve">Установка гильз для протяжки кабеля</t>
        </is>
      </c>
      <c r="D796" s="7" t="inlineStr">
        <is>
          <t xml:space="preserve"/>
        </is>
      </c>
      <c r="E796" s="7" t="inlineStr">
        <is>
          <t xml:space="preserve"/>
        </is>
      </c>
      <c r="F796" s="7" t="inlineStr">
        <is>
          <t xml:space="preserve">ШТ</t>
        </is>
      </c>
      <c r="G796" s="7" t="inlineStr">
        <is>
          <t xml:space="preserve">1</t>
        </is>
      </c>
      <c r="H796" s="8" t="n">
        <v>13</v>
      </c>
      <c r="I796" s="19" t="n" hidden="false">
        <f>ROUND((L797)/H796,2)</f>
        <v>8500</v>
      </c>
      <c r="J796" s="20" t="n" hidden="false">
        <v>1000</v>
      </c>
      <c r="K796" s="19" t="n" hidden="false">
        <f>I796+J796</f>
        <v>9500</v>
      </c>
      <c r="L796" s="19" t="n" hidden="false">
        <f>ROUND(H796*I796,2)</f>
        <v>110500</v>
      </c>
      <c r="M796" s="19" t="n" hidden="false">
        <f>ROUND(H796*J796,2)</f>
        <v>13000</v>
      </c>
      <c r="N796" s="19" t="n" hidden="false">
        <f>L796+M796</f>
        <v>123500</v>
      </c>
    </row>
    <row r="797" customFormat="false" hidden="false" outlineLevel="0" collapsed="false">
      <c r="A797" s="18" t="inlineStr">
        <is>
          <t xml:space="preserve">1.1.1.1.1.1.1.1</t>
        </is>
      </c>
      <c r="B797" s="18" t="inlineStr">
        <is>
          <t xml:space="preserve"/>
        </is>
      </c>
      <c r="C797" s="22" t="inlineStr">
        <is>
          <t xml:space="preserve">Проходка металлическая / ПГ1 40-1500</t>
        </is>
      </c>
      <c r="D797" s="7" t="inlineStr">
        <is>
          <t xml:space="preserve">Выход кабельных линий на кровлю</t>
        </is>
      </c>
      <c r="E797" s="7" t="inlineStr">
        <is>
          <t xml:space="preserve"/>
        </is>
      </c>
      <c r="F797" s="7" t="inlineStr">
        <is>
          <t xml:space="preserve">ШТ</t>
        </is>
      </c>
      <c r="G797" s="7" t="inlineStr">
        <is>
          <t xml:space="preserve">1</t>
        </is>
      </c>
      <c r="H797" s="8" t="n">
        <v>13</v>
      </c>
      <c r="I797" s="20" t="n" hidden="false">
        <v>8500</v>
      </c>
      <c r="J797" s="19" t="n" hidden="false">
        <v/>
      </c>
      <c r="K797" s="19" t="n" hidden="false">
        <f>I797+J797</f>
        <v>8500</v>
      </c>
      <c r="L797" s="19" t="n" hidden="false">
        <f>ROUND(H797*I797,2)</f>
        <v>110500</v>
      </c>
      <c r="M797" s="19" t="n" hidden="false">
        <v/>
      </c>
      <c r="N797" s="19" t="n" hidden="false">
        <f>L797+M797</f>
        <v>110500</v>
      </c>
    </row>
    <row r="798" customFormat="false" hidden="false" outlineLevel="0" collapsed="false">
      <c r="A798" s="14" t="inlineStr">
        <is>
          <t xml:space="preserve">1.1.1.2</t>
        </is>
      </c>
      <c r="B798" s="14" t="inlineStr">
        <is>
          <t xml:space="preserve"/>
        </is>
      </c>
      <c r="C798" s="14" t="inlineStr">
        <is>
          <t xml:space="preserve">Инженерные системы</t>
        </is>
      </c>
      <c r="D798" s="6" t="inlineStr">
        <is>
          <t xml:space="preserve"/>
        </is>
      </c>
      <c r="E798" s="6" t="inlineStr">
        <is>
          <t xml:space="preserve"/>
        </is>
      </c>
      <c r="F798" s="6" t="inlineStr">
        <is>
          <t xml:space="preserve"/>
        </is>
      </c>
      <c r="G798" s="6" t="inlineStr">
        <is>
          <t xml:space="preserve"/>
        </is>
      </c>
      <c r="H798" s="15" t="n">
        <v/>
      </c>
      <c r="I798" s="16" t="n" hidden="false">
        <v/>
      </c>
      <c r="J798" s="16" t="n" hidden="false">
        <v/>
      </c>
      <c r="K798" s="16" t="n" hidden="false">
        <v/>
      </c>
      <c r="L798" s="16" t="n" hidden="false">
        <f>L799</f>
        <v>19744642.82</v>
      </c>
      <c r="M798" s="16" t="n" hidden="false">
        <f>M799</f>
        <v>20411954.5</v>
      </c>
      <c r="N798" s="16" t="n" hidden="false">
        <f>N799</f>
        <v>40156597.32</v>
      </c>
    </row>
    <row r="799" customFormat="false" hidden="false" outlineLevel="0" collapsed="false">
      <c r="A799" s="14" t="inlineStr">
        <is>
          <t xml:space="preserve">1.1.1.2.1</t>
        </is>
      </c>
      <c r="B799" s="14" t="inlineStr">
        <is>
          <t xml:space="preserve"/>
        </is>
      </c>
      <c r="C799" s="14" t="inlineStr">
        <is>
          <t xml:space="preserve">Электроснабжение</t>
        </is>
      </c>
      <c r="D799" s="6" t="inlineStr">
        <is>
          <t xml:space="preserve"/>
        </is>
      </c>
      <c r="E799" s="6" t="inlineStr">
        <is>
          <t xml:space="preserve"/>
        </is>
      </c>
      <c r="F799" s="6" t="inlineStr">
        <is>
          <t xml:space="preserve"/>
        </is>
      </c>
      <c r="G799" s="6" t="inlineStr">
        <is>
          <t xml:space="preserve"/>
        </is>
      </c>
      <c r="H799" s="15" t="n">
        <v/>
      </c>
      <c r="I799" s="16" t="n" hidden="false">
        <v/>
      </c>
      <c r="J799" s="16" t="n" hidden="false">
        <v/>
      </c>
      <c r="K799" s="16" t="n" hidden="false">
        <v/>
      </c>
      <c r="L799" s="16" t="n" hidden="false">
        <f>L800+L959</f>
        <v>19744642.82</v>
      </c>
      <c r="M799" s="16" t="n" hidden="false">
        <f>M800+M959</f>
        <v>20411954.5</v>
      </c>
      <c r="N799" s="16" t="n" hidden="false">
        <f>N800+N959</f>
        <v>40156597.32</v>
      </c>
    </row>
    <row r="800" customFormat="false" hidden="false" outlineLevel="0" collapsed="false">
      <c r="A800" s="14" t="inlineStr">
        <is>
          <t xml:space="preserve">1.1.1.2.1.1</t>
        </is>
      </c>
      <c r="B800" s="14" t="inlineStr">
        <is>
          <t xml:space="preserve"/>
        </is>
      </c>
      <c r="C800" s="14" t="inlineStr">
        <is>
          <t xml:space="preserve">Электромонтажные работы в нежилой части</t>
        </is>
      </c>
      <c r="D800" s="6" t="inlineStr">
        <is>
          <t xml:space="preserve"/>
        </is>
      </c>
      <c r="E800" s="6" t="inlineStr">
        <is>
          <t xml:space="preserve"/>
        </is>
      </c>
      <c r="F800" s="6" t="inlineStr">
        <is>
          <t xml:space="preserve"/>
        </is>
      </c>
      <c r="G800" s="6" t="inlineStr">
        <is>
          <t xml:space="preserve"/>
        </is>
      </c>
      <c r="H800" s="15" t="n">
        <v/>
      </c>
      <c r="I800" s="16" t="n" hidden="false">
        <v/>
      </c>
      <c r="J800" s="16" t="n" hidden="false">
        <v/>
      </c>
      <c r="K800" s="16" t="n" hidden="false">
        <v/>
      </c>
      <c r="L800" s="16" t="n" hidden="false">
        <f>L801+L819+L848+L919+L940+L955</f>
        <v>19744642.82</v>
      </c>
      <c r="M800" s="16" t="n" hidden="false">
        <f>M801+M819+M848+M919+M940+M955</f>
        <v>17747830</v>
      </c>
      <c r="N800" s="16" t="n" hidden="false">
        <f>N801+N819+N848+N919+N940+N955</f>
        <v>37492472.82</v>
      </c>
    </row>
    <row r="801" customFormat="false" hidden="false" outlineLevel="0" collapsed="false">
      <c r="A801" s="14" t="inlineStr">
        <is>
          <t xml:space="preserve">1.1.1.2.1.1.1</t>
        </is>
      </c>
      <c r="B801" s="14" t="inlineStr">
        <is>
          <t xml:space="preserve"/>
        </is>
      </c>
      <c r="C801" s="14" t="inlineStr">
        <is>
          <t xml:space="preserve">Монтаж ВРУ</t>
        </is>
      </c>
      <c r="D801" s="6" t="inlineStr">
        <is>
          <t xml:space="preserve"/>
        </is>
      </c>
      <c r="E801" s="6" t="inlineStr">
        <is>
          <t xml:space="preserve"/>
        </is>
      </c>
      <c r="F801" s="6" t="inlineStr">
        <is>
          <t xml:space="preserve"/>
        </is>
      </c>
      <c r="G801" s="6" t="inlineStr">
        <is>
          <t xml:space="preserve"/>
        </is>
      </c>
      <c r="H801" s="15" t="n">
        <v/>
      </c>
      <c r="I801" s="16" t="n" hidden="false">
        <v/>
      </c>
      <c r="J801" s="16" t="n" hidden="false">
        <v/>
      </c>
      <c r="K801" s="16" t="n" hidden="false">
        <v/>
      </c>
      <c r="L801" s="16" t="n" hidden="false">
        <f>L802+L805+L807+L818</f>
        <v>76461.96</v>
      </c>
      <c r="M801" s="16" t="n" hidden="false">
        <f>M802+M805+M807+M818</f>
        <v>1128000</v>
      </c>
      <c r="N801" s="16" t="n" hidden="false">
        <f>N802+N805+N807+N818</f>
        <v>1204461.96</v>
      </c>
    </row>
    <row r="802" customFormat="false" hidden="false" outlineLevel="0" collapsed="false">
      <c r="A802" s="18" t="inlineStr">
        <is>
          <t xml:space="preserve">1.1.1.2.1.1.1.1</t>
        </is>
      </c>
      <c r="B802" s="18" t="inlineStr">
        <is>
          <t xml:space="preserve"/>
        </is>
      </c>
      <c r="C802" s="18" t="inlineStr">
        <is>
          <t xml:space="preserve">Установка и коммутация щитов ВРУ / 8 панелей</t>
        </is>
      </c>
      <c r="D802" s="7" t="inlineStr">
        <is>
          <t xml:space="preserve"/>
        </is>
      </c>
      <c r="E802" s="7" t="inlineStr">
        <is>
          <t xml:space="preserve">Выгружается из БО по объектам BIM-КЦ</t>
        </is>
      </c>
      <c r="F802" s="7" t="inlineStr">
        <is>
          <t xml:space="preserve">ШТ</t>
        </is>
      </c>
      <c r="G802" s="7" t="inlineStr">
        <is>
          <t xml:space="preserve">1</t>
        </is>
      </c>
      <c r="H802" s="8" t="n">
        <v>1</v>
      </c>
      <c r="I802" s="19" t="n" hidden="false">
        <f>ROUND((L803+L804)/H802,2)</f>
        <v>20001</v>
      </c>
      <c r="J802" s="20" t="n" hidden="false">
        <v>600000</v>
      </c>
      <c r="K802" s="19" t="n" hidden="false">
        <f>I802+J802</f>
        <v>620001</v>
      </c>
      <c r="L802" s="19" t="n" hidden="false">
        <f>ROUND(H802*I802,2)</f>
        <v>20001</v>
      </c>
      <c r="M802" s="19" t="n" hidden="false">
        <f>ROUND(H802*J802,2)</f>
        <v>600000</v>
      </c>
      <c r="N802" s="19" t="n" hidden="false">
        <f>L802+M802</f>
        <v>620001</v>
      </c>
    </row>
    <row r="803" customFormat="false" hidden="false" outlineLevel="0" collapsed="false">
      <c r="A803" s="18" t="inlineStr">
        <is>
          <t xml:space="preserve">1.1.1.2.1.1.1.1.1</t>
        </is>
      </c>
      <c r="B803" s="18" t="inlineStr">
        <is>
          <t xml:space="preserve"/>
        </is>
      </c>
      <c r="C803" s="22" t="inlineStr">
        <is>
          <t xml:space="preserve">Комплект наконечников и бирок для монтажа ВРУ_ / 8 панелей</t>
        </is>
      </c>
      <c r="D803" s="7" t="inlineStr">
        <is>
          <t xml:space="preserve"/>
        </is>
      </c>
      <c r="E803" s="7" t="inlineStr">
        <is>
          <t xml:space="preserve"/>
        </is>
      </c>
      <c r="F803" s="7" t="inlineStr">
        <is>
          <t xml:space="preserve">КОМПЛ</t>
        </is>
      </c>
      <c r="G803" s="7" t="inlineStr">
        <is>
          <t xml:space="preserve">1</t>
        </is>
      </c>
      <c r="H803" s="8" t="n">
        <v>1</v>
      </c>
      <c r="I803" s="20" t="n" hidden="false">
        <v>20000</v>
      </c>
      <c r="J803" s="19" t="n" hidden="false">
        <v/>
      </c>
      <c r="K803" s="19" t="n" hidden="false">
        <f>I803+J803</f>
        <v>20000</v>
      </c>
      <c r="L803" s="19" t="n" hidden="false">
        <f>ROUND(H803*I803,2)</f>
        <v>20000</v>
      </c>
      <c r="M803" s="19" t="n" hidden="false">
        <v/>
      </c>
      <c r="N803" s="19" t="n" hidden="false">
        <f>L803+M803</f>
        <v>20000</v>
      </c>
    </row>
    <row r="804" customFormat="false" hidden="false" outlineLevel="0" collapsed="false">
      <c r="A804" s="18" t="inlineStr">
        <is>
          <t xml:space="preserve">1.1.1.2.1.1.1.1.2</t>
        </is>
      </c>
      <c r="B804" s="18" t="inlineStr">
        <is>
          <t xml:space="preserve"/>
        </is>
      </c>
      <c r="C804" s="22" t="inlineStr">
        <is>
          <t xml:space="preserve">ВРУ (в соответствии со схемой) / МЭЛ_ / 8-панельный (к-т)</t>
        </is>
      </c>
      <c r="D804" s="7" t="inlineStr">
        <is>
          <t xml:space="preserve"/>
        </is>
      </c>
      <c r="E804" s="7" t="inlineStr">
        <is>
          <t xml:space="preserve"/>
        </is>
      </c>
      <c r="F804" s="7" t="inlineStr">
        <is>
          <t xml:space="preserve">ШТ</t>
        </is>
      </c>
      <c r="G804" s="7" t="inlineStr">
        <is>
          <t xml:space="preserve">1</t>
        </is>
      </c>
      <c r="H804" s="8" t="n">
        <v>1</v>
      </c>
      <c r="I804" s="23" t="n" hidden="false">
        <v>1</v>
      </c>
      <c r="J804" s="19" t="n" hidden="false">
        <v/>
      </c>
      <c r="K804" s="19" t="n" hidden="false">
        <f>I804+J804</f>
        <v>1</v>
      </c>
      <c r="L804" s="19" t="n" hidden="false">
        <f>ROUND(H804*I804,2)</f>
        <v>1</v>
      </c>
      <c r="M804" s="19" t="n" hidden="false">
        <v/>
      </c>
      <c r="N804" s="19" t="n" hidden="false">
        <f>L804+M804</f>
        <v>1</v>
      </c>
    </row>
    <row r="805" customFormat="false" hidden="false" outlineLevel="0" collapsed="false">
      <c r="A805" s="18" t="inlineStr">
        <is>
          <t xml:space="preserve">1.1.1.2.1.1.1.2</t>
        </is>
      </c>
      <c r="B805" s="18" t="inlineStr">
        <is>
          <t xml:space="preserve"/>
        </is>
      </c>
      <c r="C805" s="18" t="inlineStr">
        <is>
          <t xml:space="preserve">Комплектация щитов ВРУ</t>
        </is>
      </c>
      <c r="D805" s="7" t="inlineStr">
        <is>
          <t xml:space="preserve"/>
        </is>
      </c>
      <c r="E805" s="7" t="inlineStr">
        <is>
          <t xml:space="preserve"/>
        </is>
      </c>
      <c r="F805" s="7" t="inlineStr">
        <is>
          <t xml:space="preserve">ШТ</t>
        </is>
      </c>
      <c r="G805" s="7" t="inlineStr">
        <is>
          <t xml:space="preserve">1</t>
        </is>
      </c>
      <c r="H805" s="8" t="n">
        <v>8</v>
      </c>
      <c r="I805" s="19" t="n" hidden="false">
        <f>ROUND((L806)/H805,2)</f>
        <v>5000</v>
      </c>
      <c r="J805" s="20" t="n" hidden="false">
        <v>500</v>
      </c>
      <c r="K805" s="19" t="n" hidden="false">
        <f>I805+J805</f>
        <v>5500</v>
      </c>
      <c r="L805" s="19" t="n" hidden="false">
        <f>ROUND(H805*I805,2)</f>
        <v>40000</v>
      </c>
      <c r="M805" s="19" t="n" hidden="false">
        <f>ROUND(H805*J805,2)</f>
        <v>4000</v>
      </c>
      <c r="N805" s="19" t="n" hidden="false">
        <f>L805+M805</f>
        <v>44000</v>
      </c>
    </row>
    <row r="806" customFormat="false" hidden="false" outlineLevel="0" collapsed="false">
      <c r="A806" s="18" t="inlineStr">
        <is>
          <t xml:space="preserve">1.1.1.2.1.1.1.2.1</t>
        </is>
      </c>
      <c r="B806" s="18" t="inlineStr">
        <is>
          <t xml:space="preserve"/>
        </is>
      </c>
      <c r="C806" s="22" t="inlineStr">
        <is>
          <t xml:space="preserve">Автоматическая установка пожаротушения_ / ОСП-2</t>
        </is>
      </c>
      <c r="D806" s="7" t="inlineStr">
        <is>
          <t xml:space="preserve"/>
        </is>
      </c>
      <c r="E806" s="7" t="inlineStr">
        <is>
          <t xml:space="preserve"/>
        </is>
      </c>
      <c r="F806" s="7" t="inlineStr">
        <is>
          <t xml:space="preserve">ШТ</t>
        </is>
      </c>
      <c r="G806" s="7" t="inlineStr">
        <is>
          <t xml:space="preserve">1</t>
        </is>
      </c>
      <c r="H806" s="8" t="n">
        <v>8</v>
      </c>
      <c r="I806" s="20" t="n" hidden="false">
        <v>5000</v>
      </c>
      <c r="J806" s="19" t="n" hidden="false">
        <v/>
      </c>
      <c r="K806" s="19" t="n" hidden="false">
        <f>I806+J806</f>
        <v>5000</v>
      </c>
      <c r="L806" s="19" t="n" hidden="false">
        <f>ROUND(H806*I806,2)</f>
        <v>40000</v>
      </c>
      <c r="M806" s="19" t="n" hidden="false">
        <v/>
      </c>
      <c r="N806" s="19" t="n" hidden="false">
        <f>L806+M806</f>
        <v>40000</v>
      </c>
    </row>
    <row r="807" customFormat="false" hidden="false" outlineLevel="0" collapsed="false">
      <c r="A807" s="18" t="inlineStr">
        <is>
          <t xml:space="preserve">1.1.1.2.1.1.1.3</t>
        </is>
      </c>
      <c r="B807" s="18" t="inlineStr">
        <is>
          <t xml:space="preserve"/>
        </is>
      </c>
      <c r="C807" s="18" t="inlineStr">
        <is>
          <t xml:space="preserve">Средства защиты</t>
        </is>
      </c>
      <c r="D807" s="7" t="inlineStr">
        <is>
          <t xml:space="preserve"/>
        </is>
      </c>
      <c r="E807" s="7" t="inlineStr">
        <is>
          <t xml:space="preserve"/>
        </is>
      </c>
      <c r="F807" s="7" t="inlineStr">
        <is>
          <t xml:space="preserve">ШТ</t>
        </is>
      </c>
      <c r="G807" s="7" t="inlineStr">
        <is>
          <t xml:space="preserve">1</t>
        </is>
      </c>
      <c r="H807" s="8" t="n">
        <v>16</v>
      </c>
      <c r="I807" s="19" t="n" hidden="false">
        <f>ROUND((L808+L809+L810+L811+L812+L813+L814+L815+L816+L817)/H807,2)</f>
        <v>1028.81</v>
      </c>
      <c r="J807" s="20" t="n" hidden="false">
        <v>1500</v>
      </c>
      <c r="K807" s="19" t="n" hidden="false">
        <f>I807+J807</f>
        <v>2528.81</v>
      </c>
      <c r="L807" s="19" t="n" hidden="false">
        <f>ROUND(H807*I807,2)</f>
        <v>16460.96</v>
      </c>
      <c r="M807" s="19" t="n" hidden="false">
        <f>ROUND(H807*J807,2)</f>
        <v>24000</v>
      </c>
      <c r="N807" s="19" t="n" hidden="false">
        <f>L807+M807</f>
        <v>40460.96</v>
      </c>
    </row>
    <row r="808" customFormat="false" hidden="false" outlineLevel="0" collapsed="false">
      <c r="A808" s="18" t="inlineStr">
        <is>
          <t xml:space="preserve">1.1.1.2.1.1.1.3.1</t>
        </is>
      </c>
      <c r="B808" s="18" t="inlineStr">
        <is>
          <t xml:space="preserve"/>
        </is>
      </c>
      <c r="C808" s="22" t="inlineStr">
        <is>
          <t xml:space="preserve">Заземления переносные_</t>
        </is>
      </c>
      <c r="D808" s="7" t="inlineStr">
        <is>
          <t xml:space="preserve"/>
        </is>
      </c>
      <c r="E808" s="7" t="inlineStr">
        <is>
          <t xml:space="preserve"/>
        </is>
      </c>
      <c r="F808" s="7" t="inlineStr">
        <is>
          <t xml:space="preserve">КОМПЛ</t>
        </is>
      </c>
      <c r="G808" s="7" t="inlineStr">
        <is>
          <t xml:space="preserve">1</t>
        </is>
      </c>
      <c r="H808" s="8" t="n">
        <v>1</v>
      </c>
      <c r="I808" s="20" t="n" hidden="false">
        <v>500</v>
      </c>
      <c r="J808" s="19" t="n" hidden="false">
        <v/>
      </c>
      <c r="K808" s="19" t="n" hidden="false">
        <f>I808+J808</f>
        <v>500</v>
      </c>
      <c r="L808" s="19" t="n" hidden="false">
        <f>ROUND(H808*I808,2)</f>
        <v>500</v>
      </c>
      <c r="M808" s="19" t="n" hidden="false">
        <v/>
      </c>
      <c r="N808" s="19" t="n" hidden="false">
        <f>L808+M808</f>
        <v>500</v>
      </c>
    </row>
    <row r="809" customFormat="false" hidden="false" outlineLevel="0" collapsed="false">
      <c r="A809" s="18" t="inlineStr">
        <is>
          <t xml:space="preserve">1.1.1.2.1.1.1.3.2</t>
        </is>
      </c>
      <c r="B809" s="18" t="inlineStr">
        <is>
          <t xml:space="preserve"/>
        </is>
      </c>
      <c r="C809" s="22" t="inlineStr">
        <is>
          <t xml:space="preserve">Аптечка_</t>
        </is>
      </c>
      <c r="D809" s="7" t="inlineStr">
        <is>
          <t xml:space="preserve"/>
        </is>
      </c>
      <c r="E809" s="7" t="inlineStr">
        <is>
          <t xml:space="preserve"/>
        </is>
      </c>
      <c r="F809" s="7" t="inlineStr">
        <is>
          <t xml:space="preserve">ШТ</t>
        </is>
      </c>
      <c r="G809" s="7" t="inlineStr">
        <is>
          <t xml:space="preserve">1</t>
        </is>
      </c>
      <c r="H809" s="8" t="n">
        <v>1</v>
      </c>
      <c r="I809" s="20" t="n" hidden="false">
        <v>1500</v>
      </c>
      <c r="J809" s="19" t="n" hidden="false">
        <v/>
      </c>
      <c r="K809" s="19" t="n" hidden="false">
        <f>I809+J809</f>
        <v>1500</v>
      </c>
      <c r="L809" s="19" t="n" hidden="false">
        <f>ROUND(H809*I809,2)</f>
        <v>1500</v>
      </c>
      <c r="M809" s="19" t="n" hidden="false">
        <v/>
      </c>
      <c r="N809" s="19" t="n" hidden="false">
        <f>L809+M809</f>
        <v>1500</v>
      </c>
    </row>
    <row r="810" customFormat="false" hidden="false" outlineLevel="0" collapsed="false">
      <c r="A810" s="18" t="inlineStr">
        <is>
          <t xml:space="preserve">1.1.1.2.1.1.1.3.3</t>
        </is>
      </c>
      <c r="B810" s="18" t="inlineStr">
        <is>
          <t xml:space="preserve"/>
        </is>
      </c>
      <c r="C810" s="22" t="inlineStr">
        <is>
          <t xml:space="preserve">Защитные очки</t>
        </is>
      </c>
      <c r="D810" s="7" t="inlineStr">
        <is>
          <t xml:space="preserve"/>
        </is>
      </c>
      <c r="E810" s="7" t="inlineStr">
        <is>
          <t xml:space="preserve"/>
        </is>
      </c>
      <c r="F810" s="7" t="inlineStr">
        <is>
          <t xml:space="preserve">ШТ</t>
        </is>
      </c>
      <c r="G810" s="7" t="inlineStr">
        <is>
          <t xml:space="preserve">1</t>
        </is>
      </c>
      <c r="H810" s="8" t="n">
        <v>1</v>
      </c>
      <c r="I810" s="20" t="n" hidden="false">
        <v>500</v>
      </c>
      <c r="J810" s="19" t="n" hidden="false">
        <v/>
      </c>
      <c r="K810" s="19" t="n" hidden="false">
        <f>I810+J810</f>
        <v>500</v>
      </c>
      <c r="L810" s="19" t="n" hidden="false">
        <f>ROUND(H810*I810,2)</f>
        <v>500</v>
      </c>
      <c r="M810" s="19" t="n" hidden="false">
        <v/>
      </c>
      <c r="N810" s="19" t="n" hidden="false">
        <f>L810+M810</f>
        <v>500</v>
      </c>
    </row>
    <row r="811" customFormat="false" hidden="false" outlineLevel="0" collapsed="false">
      <c r="A811" s="18" t="inlineStr">
        <is>
          <t xml:space="preserve">1.1.1.2.1.1.1.3.4</t>
        </is>
      </c>
      <c r="B811" s="18" t="inlineStr">
        <is>
          <t xml:space="preserve"/>
        </is>
      </c>
      <c r="C811" s="22" t="inlineStr">
        <is>
          <t xml:space="preserve">Диэлектрические галоши_</t>
        </is>
      </c>
      <c r="D811" s="7" t="inlineStr">
        <is>
          <t xml:space="preserve"/>
        </is>
      </c>
      <c r="E811" s="7" t="inlineStr">
        <is>
          <t xml:space="preserve"/>
        </is>
      </c>
      <c r="F811" s="7" t="inlineStr">
        <is>
          <t xml:space="preserve">ШТ</t>
        </is>
      </c>
      <c r="G811" s="7" t="inlineStr">
        <is>
          <t xml:space="preserve">1</t>
        </is>
      </c>
      <c r="H811" s="8" t="n">
        <v>2</v>
      </c>
      <c r="I811" s="20" t="n" hidden="false">
        <v>500</v>
      </c>
      <c r="J811" s="19" t="n" hidden="false">
        <v/>
      </c>
      <c r="K811" s="19" t="n" hidden="false">
        <f>I811+J811</f>
        <v>500</v>
      </c>
      <c r="L811" s="19" t="n" hidden="false">
        <f>ROUND(H811*I811,2)</f>
        <v>1000</v>
      </c>
      <c r="M811" s="19" t="n" hidden="false">
        <v/>
      </c>
      <c r="N811" s="19" t="n" hidden="false">
        <f>L811+M811</f>
        <v>1000</v>
      </c>
    </row>
    <row r="812" customFormat="false" hidden="false" outlineLevel="0" collapsed="false">
      <c r="A812" s="18" t="inlineStr">
        <is>
          <t xml:space="preserve">1.1.1.2.1.1.1.3.5</t>
        </is>
      </c>
      <c r="B812" s="18" t="inlineStr">
        <is>
          <t xml:space="preserve"/>
        </is>
      </c>
      <c r="C812" s="22" t="inlineStr">
        <is>
          <t xml:space="preserve">Диэлектрические ковры_ /  800х1500 мм</t>
        </is>
      </c>
      <c r="D812" s="7" t="inlineStr">
        <is>
          <t xml:space="preserve"/>
        </is>
      </c>
      <c r="E812" s="7" t="inlineStr">
        <is>
          <t xml:space="preserve"/>
        </is>
      </c>
      <c r="F812" s="7" t="inlineStr">
        <is>
          <t xml:space="preserve">ШТ</t>
        </is>
      </c>
      <c r="G812" s="7" t="inlineStr">
        <is>
          <t xml:space="preserve">1</t>
        </is>
      </c>
      <c r="H812" s="8" t="n">
        <v>3</v>
      </c>
      <c r="I812" s="20" t="n" hidden="false">
        <v>1500</v>
      </c>
      <c r="J812" s="19" t="n" hidden="false">
        <v/>
      </c>
      <c r="K812" s="19" t="n" hidden="false">
        <f>I812+J812</f>
        <v>1500</v>
      </c>
      <c r="L812" s="19" t="n" hidden="false">
        <f>ROUND(H812*I812,2)</f>
        <v>4500</v>
      </c>
      <c r="M812" s="19" t="n" hidden="false">
        <v/>
      </c>
      <c r="N812" s="19" t="n" hidden="false">
        <f>L812+M812</f>
        <v>4500</v>
      </c>
    </row>
    <row r="813" customFormat="false" hidden="false" outlineLevel="0" collapsed="false">
      <c r="A813" s="18" t="inlineStr">
        <is>
          <t xml:space="preserve">1.1.1.2.1.1.1.3.6</t>
        </is>
      </c>
      <c r="B813" s="18" t="inlineStr">
        <is>
          <t xml:space="preserve"/>
        </is>
      </c>
      <c r="C813" s="22" t="inlineStr">
        <is>
          <t xml:space="preserve">Предупредительные плакаты и знаки безопасности_</t>
        </is>
      </c>
      <c r="D813" s="7" t="inlineStr">
        <is>
          <t xml:space="preserve"/>
        </is>
      </c>
      <c r="E813" s="7" t="inlineStr">
        <is>
          <t xml:space="preserve"/>
        </is>
      </c>
      <c r="F813" s="7" t="inlineStr">
        <is>
          <t xml:space="preserve">ШТ</t>
        </is>
      </c>
      <c r="G813" s="7" t="inlineStr">
        <is>
          <t xml:space="preserve">1</t>
        </is>
      </c>
      <c r="H813" s="8" t="n">
        <v>2</v>
      </c>
      <c r="I813" s="20" t="n" hidden="false">
        <v>2000</v>
      </c>
      <c r="J813" s="19" t="n" hidden="false">
        <v/>
      </c>
      <c r="K813" s="19" t="n" hidden="false">
        <f>I813+J813</f>
        <v>2000</v>
      </c>
      <c r="L813" s="19" t="n" hidden="false">
        <f>ROUND(H813*I813,2)</f>
        <v>4000</v>
      </c>
      <c r="M813" s="19" t="n" hidden="false">
        <v/>
      </c>
      <c r="N813" s="19" t="n" hidden="false">
        <f>L813+M813</f>
        <v>4000</v>
      </c>
    </row>
    <row r="814" customFormat="false" hidden="false" outlineLevel="0" collapsed="false">
      <c r="A814" s="18" t="inlineStr">
        <is>
          <t xml:space="preserve">1.1.1.2.1.1.1.3.7</t>
        </is>
      </c>
      <c r="B814" s="18" t="inlineStr">
        <is>
          <t xml:space="preserve"/>
        </is>
      </c>
      <c r="C814" s="22" t="inlineStr">
        <is>
          <t xml:space="preserve">Указатель напряжения_ / 10-500 В</t>
        </is>
      </c>
      <c r="D814" s="7" t="inlineStr">
        <is>
          <t xml:space="preserve"/>
        </is>
      </c>
      <c r="E814" s="7" t="inlineStr">
        <is>
          <t xml:space="preserve"/>
        </is>
      </c>
      <c r="F814" s="7" t="inlineStr">
        <is>
          <t xml:space="preserve">ШТ</t>
        </is>
      </c>
      <c r="G814" s="7" t="inlineStr">
        <is>
          <t xml:space="preserve">1</t>
        </is>
      </c>
      <c r="H814" s="8" t="n">
        <v>2</v>
      </c>
      <c r="I814" s="20" t="n" hidden="false">
        <v>500</v>
      </c>
      <c r="J814" s="19" t="n" hidden="false">
        <v/>
      </c>
      <c r="K814" s="19" t="n" hidden="false">
        <f>I814+J814</f>
        <v>500</v>
      </c>
      <c r="L814" s="19" t="n" hidden="false">
        <f>ROUND(H814*I814,2)</f>
        <v>1000</v>
      </c>
      <c r="M814" s="19" t="n" hidden="false">
        <v/>
      </c>
      <c r="N814" s="19" t="n" hidden="false">
        <f>L814+M814</f>
        <v>1000</v>
      </c>
    </row>
    <row r="815" customFormat="false" hidden="false" outlineLevel="0" collapsed="false">
      <c r="A815" s="18" t="inlineStr">
        <is>
          <t xml:space="preserve">1.1.1.2.1.1.1.3.8</t>
        </is>
      </c>
      <c r="B815" s="18" t="inlineStr">
        <is>
          <t xml:space="preserve"/>
        </is>
      </c>
      <c r="C815" s="22" t="inlineStr">
        <is>
          <t xml:space="preserve">Перчатки диэлектрические до 1 кВ/Безшовные</t>
        </is>
      </c>
      <c r="D815" s="7" t="inlineStr">
        <is>
          <t xml:space="preserve"/>
        </is>
      </c>
      <c r="E815" s="7" t="inlineStr">
        <is>
          <t xml:space="preserve"/>
        </is>
      </c>
      <c r="F815" s="7" t="inlineStr">
        <is>
          <t xml:space="preserve">ПАР</t>
        </is>
      </c>
      <c r="G815" s="7" t="inlineStr">
        <is>
          <t xml:space="preserve">1</t>
        </is>
      </c>
      <c r="H815" s="8" t="n">
        <v>2</v>
      </c>
      <c r="I815" s="20" t="n" hidden="false">
        <v>500</v>
      </c>
      <c r="J815" s="19" t="n" hidden="false">
        <v/>
      </c>
      <c r="K815" s="19" t="n" hidden="false">
        <f>I815+J815</f>
        <v>500</v>
      </c>
      <c r="L815" s="19" t="n" hidden="false">
        <f>ROUND(H815*I815,2)</f>
        <v>1000</v>
      </c>
      <c r="M815" s="19" t="n" hidden="false">
        <v/>
      </c>
      <c r="N815" s="19" t="n" hidden="false">
        <f>L815+M815</f>
        <v>1000</v>
      </c>
    </row>
    <row r="816" customFormat="false" hidden="false" outlineLevel="0" collapsed="false">
      <c r="A816" s="18" t="inlineStr">
        <is>
          <t xml:space="preserve">1.1.1.2.1.1.1.3.9</t>
        </is>
      </c>
      <c r="B816" s="18" t="inlineStr">
        <is>
          <t xml:space="preserve"/>
        </is>
      </c>
      <c r="C816" s="22" t="inlineStr">
        <is>
          <t xml:space="preserve">Огнетушитель_ / углекислотный ОУ-2</t>
        </is>
      </c>
      <c r="D816" s="7" t="inlineStr">
        <is>
          <t xml:space="preserve"/>
        </is>
      </c>
      <c r="E816" s="7" t="inlineStr">
        <is>
          <t xml:space="preserve"/>
        </is>
      </c>
      <c r="F816" s="7" t="inlineStr">
        <is>
          <t xml:space="preserve">ШТ</t>
        </is>
      </c>
      <c r="G816" s="7" t="inlineStr">
        <is>
          <t xml:space="preserve">1</t>
        </is>
      </c>
      <c r="H816" s="8" t="n">
        <v>1</v>
      </c>
      <c r="I816" s="23" t="n" hidden="false">
        <v>961</v>
      </c>
      <c r="J816" s="19" t="n" hidden="false">
        <v/>
      </c>
      <c r="K816" s="19" t="n" hidden="false">
        <f>I816+J816</f>
        <v>961</v>
      </c>
      <c r="L816" s="19" t="n" hidden="false">
        <f>ROUND(H816*I816,2)</f>
        <v>961</v>
      </c>
      <c r="M816" s="19" t="n" hidden="false">
        <v/>
      </c>
      <c r="N816" s="19" t="n" hidden="false">
        <f>L816+M816</f>
        <v>961</v>
      </c>
    </row>
    <row r="817" customFormat="false" hidden="false" outlineLevel="0" collapsed="false">
      <c r="A817" s="18" t="inlineStr">
        <is>
          <t xml:space="preserve">1.1.1.2.1.1.1.3.10</t>
        </is>
      </c>
      <c r="B817" s="18" t="inlineStr">
        <is>
          <t xml:space="preserve"/>
        </is>
      </c>
      <c r="C817" s="22" t="inlineStr">
        <is>
          <t xml:space="preserve">Огнетушитель_ / углекислотный ОУ-3</t>
        </is>
      </c>
      <c r="D817" s="7" t="inlineStr">
        <is>
          <t xml:space="preserve"/>
        </is>
      </c>
      <c r="E817" s="7" t="inlineStr">
        <is>
          <t xml:space="preserve"/>
        </is>
      </c>
      <c r="F817" s="7" t="inlineStr">
        <is>
          <t xml:space="preserve">ШТ</t>
        </is>
      </c>
      <c r="G817" s="7" t="inlineStr">
        <is>
          <t xml:space="preserve">1</t>
        </is>
      </c>
      <c r="H817" s="8" t="n">
        <v>1</v>
      </c>
      <c r="I817" s="20" t="n" hidden="false">
        <v>1500</v>
      </c>
      <c r="J817" s="19" t="n" hidden="false">
        <v/>
      </c>
      <c r="K817" s="19" t="n" hidden="false">
        <f>I817+J817</f>
        <v>1500</v>
      </c>
      <c r="L817" s="19" t="n" hidden="false">
        <f>ROUND(H817*I817,2)</f>
        <v>1500</v>
      </c>
      <c r="M817" s="19" t="n" hidden="false">
        <v/>
      </c>
      <c r="N817" s="19" t="n" hidden="false">
        <f>L817+M817</f>
        <v>1500</v>
      </c>
    </row>
    <row r="818" customFormat="false" hidden="false" outlineLevel="0" collapsed="false">
      <c r="A818" s="18" t="inlineStr">
        <is>
          <t xml:space="preserve">1.1.1.2.1.1.1.4</t>
        </is>
      </c>
      <c r="B818" s="18" t="inlineStr">
        <is>
          <t xml:space="preserve"/>
        </is>
      </c>
      <c r="C818" s="18" t="inlineStr">
        <is>
          <t xml:space="preserve">Пуско-наладочные работы ВРУ</t>
        </is>
      </c>
      <c r="D818" s="7" t="inlineStr">
        <is>
          <t xml:space="preserve"/>
        </is>
      </c>
      <c r="E818" s="7" t="inlineStr">
        <is>
          <t xml:space="preserve"/>
        </is>
      </c>
      <c r="F818" s="7" t="inlineStr">
        <is>
          <t xml:space="preserve">ШТ</t>
        </is>
      </c>
      <c r="G818" s="7" t="inlineStr">
        <is>
          <t xml:space="preserve">1</t>
        </is>
      </c>
      <c r="H818" s="8" t="n">
        <v>1</v>
      </c>
      <c r="I818" s="19" t="n" hidden="false">
        <v/>
      </c>
      <c r="J818" s="20" t="n" hidden="false">
        <v>500000</v>
      </c>
      <c r="K818" s="19" t="n" hidden="false">
        <f>I818+J818</f>
        <v>500000</v>
      </c>
      <c r="L818" s="19" t="n" hidden="false">
        <v/>
      </c>
      <c r="M818" s="19" t="n" hidden="false">
        <f>ROUND(H818*J818,2)</f>
        <v>500000</v>
      </c>
      <c r="N818" s="19" t="n" hidden="false">
        <f>L818+M818</f>
        <v>500000</v>
      </c>
    </row>
    <row r="819" customFormat="false" hidden="false" outlineLevel="0" collapsed="false">
      <c r="A819" s="14" t="inlineStr">
        <is>
          <t xml:space="preserve">1.1.1.2.1.1.2</t>
        </is>
      </c>
      <c r="B819" s="14" t="inlineStr">
        <is>
          <t xml:space="preserve"/>
        </is>
      </c>
      <c r="C819" s="14" t="inlineStr">
        <is>
          <t xml:space="preserve">Монтаж щитового оборудования</t>
        </is>
      </c>
      <c r="D819" s="6" t="inlineStr">
        <is>
          <t xml:space="preserve"/>
        </is>
      </c>
      <c r="E819" s="6" t="inlineStr">
        <is>
          <t xml:space="preserve"/>
        </is>
      </c>
      <c r="F819" s="6" t="inlineStr">
        <is>
          <t xml:space="preserve"/>
        </is>
      </c>
      <c r="G819" s="6" t="inlineStr">
        <is>
          <t xml:space="preserve"/>
        </is>
      </c>
      <c r="H819" s="15" t="n">
        <v/>
      </c>
      <c r="I819" s="16" t="n" hidden="false">
        <v/>
      </c>
      <c r="J819" s="16" t="n" hidden="false">
        <v/>
      </c>
      <c r="K819" s="16" t="n" hidden="false">
        <v/>
      </c>
      <c r="L819" s="16" t="n" hidden="false">
        <f>L820+L823+L825+L829+L838+L840</f>
        <v>100021</v>
      </c>
      <c r="M819" s="16" t="n" hidden="false">
        <f>M820+M823+M825+M829+M838+M840</f>
        <v>393800</v>
      </c>
      <c r="N819" s="16" t="n" hidden="false">
        <f>N820+N823+N825+N829+N838+N840</f>
        <v>493821</v>
      </c>
    </row>
    <row r="820" customFormat="false" hidden="false" outlineLevel="0" collapsed="false">
      <c r="A820" s="18" t="inlineStr">
        <is>
          <t xml:space="preserve">1.1.1.2.1.1.2.1</t>
        </is>
      </c>
      <c r="B820" s="18" t="inlineStr">
        <is>
          <t xml:space="preserve"/>
        </is>
      </c>
      <c r="C820" s="18" t="inlineStr">
        <is>
          <t xml:space="preserve">Монтаж щита, шкафа распределительного, учетного</t>
        </is>
      </c>
      <c r="D820" s="7" t="inlineStr">
        <is>
          <t xml:space="preserve"/>
        </is>
      </c>
      <c r="E820" s="7" t="inlineStr">
        <is>
          <t xml:space="preserve">Выгружается из БО по объектам BIM-КЦ</t>
        </is>
      </c>
      <c r="F820" s="7" t="inlineStr">
        <is>
          <t xml:space="preserve">ШТ</t>
        </is>
      </c>
      <c r="G820" s="7" t="inlineStr">
        <is>
          <t xml:space="preserve">1</t>
        </is>
      </c>
      <c r="H820" s="8" t="n">
        <v>2</v>
      </c>
      <c r="I820" s="19" t="n" hidden="false">
        <f>ROUND((L821+L822)/H820,2)</f>
        <v>1</v>
      </c>
      <c r="J820" s="20" t="n" hidden="false">
        <v>9000</v>
      </c>
      <c r="K820" s="19" t="n" hidden="false">
        <f>I820+J820</f>
        <v>9001</v>
      </c>
      <c r="L820" s="19" t="n" hidden="false">
        <f>ROUND(H820*I820,2)</f>
        <v>2</v>
      </c>
      <c r="M820" s="19" t="n" hidden="false">
        <f>ROUND(H820*J820,2)</f>
        <v>18000</v>
      </c>
      <c r="N820" s="19" t="n" hidden="false">
        <f>L820+M820</f>
        <v>18002</v>
      </c>
    </row>
    <row r="821" customFormat="false" hidden="false" outlineLevel="0" collapsed="false">
      <c r="A821" s="18" t="inlineStr">
        <is>
          <t xml:space="preserve">1.1.1.2.1.1.2.1.1</t>
        </is>
      </c>
      <c r="B821" s="18" t="inlineStr">
        <is>
          <t xml:space="preserve"/>
        </is>
      </c>
      <c r="C821" s="22" t="inlineStr">
        <is>
          <t xml:space="preserve">Щит силовой (в соответствии со схемой)_ / МЭЛ</t>
        </is>
      </c>
      <c r="D821" s="7" t="inlineStr">
        <is>
          <t xml:space="preserve">ЩСК</t>
        </is>
      </c>
      <c r="E821" s="7" t="inlineStr">
        <is>
          <t xml:space="preserve"/>
        </is>
      </c>
      <c r="F821" s="7" t="inlineStr">
        <is>
          <t xml:space="preserve">ШТ</t>
        </is>
      </c>
      <c r="G821" s="7" t="inlineStr">
        <is>
          <t xml:space="preserve">1</t>
        </is>
      </c>
      <c r="H821" s="8" t="n">
        <v>1</v>
      </c>
      <c r="I821" s="23" t="n" hidden="false">
        <v>1</v>
      </c>
      <c r="J821" s="19" t="n" hidden="false">
        <v/>
      </c>
      <c r="K821" s="19" t="n" hidden="false">
        <f>I821+J821</f>
        <v>1</v>
      </c>
      <c r="L821" s="19" t="n" hidden="false">
        <f>ROUND(H821*I821,2)</f>
        <v>1</v>
      </c>
      <c r="M821" s="19" t="n" hidden="false">
        <v/>
      </c>
      <c r="N821" s="19" t="n" hidden="false">
        <f>L821+M821</f>
        <v>1</v>
      </c>
    </row>
    <row r="822" customFormat="false" hidden="false" outlineLevel="0" collapsed="false">
      <c r="A822" s="18" t="inlineStr">
        <is>
          <t xml:space="preserve">1.1.1.2.1.1.2.1.2</t>
        </is>
      </c>
      <c r="B822" s="18" t="inlineStr">
        <is>
          <t xml:space="preserve"/>
        </is>
      </c>
      <c r="C822" s="22" t="inlineStr">
        <is>
          <t xml:space="preserve">Щит силовой (в соответствии со схемой)_ / МЭЛ</t>
        </is>
      </c>
      <c r="D822" s="7" t="inlineStr">
        <is>
          <t xml:space="preserve">ЩРВ</t>
        </is>
      </c>
      <c r="E822" s="7" t="inlineStr">
        <is>
          <t xml:space="preserve"/>
        </is>
      </c>
      <c r="F822" s="7" t="inlineStr">
        <is>
          <t xml:space="preserve">ШТ</t>
        </is>
      </c>
      <c r="G822" s="7" t="inlineStr">
        <is>
          <t xml:space="preserve">1</t>
        </is>
      </c>
      <c r="H822" s="8" t="n">
        <v>1</v>
      </c>
      <c r="I822" s="23" t="n" hidden="false">
        <v>1</v>
      </c>
      <c r="J822" s="19" t="n" hidden="false">
        <v/>
      </c>
      <c r="K822" s="19" t="n" hidden="false">
        <f>I822+J822</f>
        <v>1</v>
      </c>
      <c r="L822" s="19" t="n" hidden="false">
        <f>ROUND(H822*I822,2)</f>
        <v>1</v>
      </c>
      <c r="M822" s="19" t="n" hidden="false">
        <v/>
      </c>
      <c r="N822" s="19" t="n" hidden="false">
        <f>L822+M822</f>
        <v>1</v>
      </c>
    </row>
    <row r="823" customFormat="false" hidden="false" outlineLevel="0" collapsed="false">
      <c r="A823" s="18" t="inlineStr">
        <is>
          <t xml:space="preserve">1.1.1.2.1.1.2.2</t>
        </is>
      </c>
      <c r="B823" s="18" t="inlineStr">
        <is>
          <t xml:space="preserve"/>
        </is>
      </c>
      <c r="C823" s="18" t="inlineStr">
        <is>
          <t xml:space="preserve">Монтаж АВР</t>
        </is>
      </c>
      <c r="D823" s="7" t="inlineStr">
        <is>
          <t xml:space="preserve"/>
        </is>
      </c>
      <c r="E823" s="7" t="inlineStr">
        <is>
          <t xml:space="preserve">Выгружается из БО по объектам BIM-КЦ</t>
        </is>
      </c>
      <c r="F823" s="7" t="inlineStr">
        <is>
          <t xml:space="preserve">ШТ</t>
        </is>
      </c>
      <c r="G823" s="7" t="inlineStr">
        <is>
          <t xml:space="preserve">1</t>
        </is>
      </c>
      <c r="H823" s="8" t="n">
        <v>2</v>
      </c>
      <c r="I823" s="19" t="n" hidden="false">
        <f>ROUND((L824)/H823,2)</f>
        <v>50000</v>
      </c>
      <c r="J823" s="20" t="n" hidden="false">
        <v>24000</v>
      </c>
      <c r="K823" s="19" t="n" hidden="false">
        <f>I823+J823</f>
        <v>74000</v>
      </c>
      <c r="L823" s="19" t="n" hidden="false">
        <f>ROUND(H823*I823,2)</f>
        <v>100000</v>
      </c>
      <c r="M823" s="19" t="n" hidden="false">
        <f>ROUND(H823*J823,2)</f>
        <v>48000</v>
      </c>
      <c r="N823" s="19" t="n" hidden="false">
        <f>L823+M823</f>
        <v>148000</v>
      </c>
    </row>
    <row r="824" customFormat="false" hidden="false" outlineLevel="0" collapsed="false">
      <c r="A824" s="18" t="inlineStr">
        <is>
          <t xml:space="preserve">1.1.1.2.1.1.2.2.1</t>
        </is>
      </c>
      <c r="B824" s="18" t="inlineStr">
        <is>
          <t xml:space="preserve"/>
        </is>
      </c>
      <c r="C824" s="22" t="inlineStr">
        <is>
          <t xml:space="preserve">Устройство автоматического ввода резерва АВР_ / 100А на 2 ввода IP 54</t>
        </is>
      </c>
      <c r="D824" s="7" t="inlineStr">
        <is>
          <t xml:space="preserve"/>
        </is>
      </c>
      <c r="E824" s="7" t="inlineStr">
        <is>
          <t xml:space="preserve"/>
        </is>
      </c>
      <c r="F824" s="7" t="inlineStr">
        <is>
          <t xml:space="preserve">ШТ</t>
        </is>
      </c>
      <c r="G824" s="7" t="inlineStr">
        <is>
          <t xml:space="preserve">1</t>
        </is>
      </c>
      <c r="H824" s="8" t="n">
        <v>2</v>
      </c>
      <c r="I824" s="20" t="n" hidden="false">
        <v>50000</v>
      </c>
      <c r="J824" s="19" t="n" hidden="false">
        <v/>
      </c>
      <c r="K824" s="19" t="n" hidden="false">
        <f>I824+J824</f>
        <v>50000</v>
      </c>
      <c r="L824" s="19" t="n" hidden="false">
        <f>ROUND(H824*I824,2)</f>
        <v>100000</v>
      </c>
      <c r="M824" s="19" t="n" hidden="false">
        <v/>
      </c>
      <c r="N824" s="19" t="n" hidden="false">
        <f>L824+M824</f>
        <v>100000</v>
      </c>
    </row>
    <row r="825" customFormat="false" hidden="false" outlineLevel="0" collapsed="false">
      <c r="A825" s="18" t="inlineStr">
        <is>
          <t xml:space="preserve">1.1.1.2.1.1.2.3</t>
        </is>
      </c>
      <c r="B825" s="18" t="inlineStr">
        <is>
          <t xml:space="preserve"/>
        </is>
      </c>
      <c r="C825" s="18" t="inlineStr">
        <is>
          <t xml:space="preserve">Монтаж щита силового (для СКБ) / 12 модулей</t>
        </is>
      </c>
      <c r="D825" s="7" t="inlineStr">
        <is>
          <t xml:space="preserve"/>
        </is>
      </c>
      <c r="E825" s="7" t="inlineStr">
        <is>
          <t xml:space="preserve"/>
        </is>
      </c>
      <c r="F825" s="7" t="inlineStr">
        <is>
          <t xml:space="preserve">ШТ</t>
        </is>
      </c>
      <c r="G825" s="7" t="inlineStr">
        <is>
          <t xml:space="preserve">1</t>
        </is>
      </c>
      <c r="H825" s="8" t="n">
        <v>3</v>
      </c>
      <c r="I825" s="19" t="n" hidden="false">
        <f>ROUND((L826+L827+L828)/H825,2)</f>
        <v>1</v>
      </c>
      <c r="J825" s="20" t="n" hidden="false">
        <v>8200</v>
      </c>
      <c r="K825" s="19" t="n" hidden="false">
        <f>I825+J825</f>
        <v>8201</v>
      </c>
      <c r="L825" s="19" t="n" hidden="false">
        <f>ROUND(H825*I825,2)</f>
        <v>3</v>
      </c>
      <c r="M825" s="19" t="n" hidden="false">
        <f>ROUND(H825*J825,2)</f>
        <v>24600</v>
      </c>
      <c r="N825" s="19" t="n" hidden="false">
        <f>L825+M825</f>
        <v>24603</v>
      </c>
    </row>
    <row r="826" customFormat="false" hidden="false" outlineLevel="0" collapsed="false">
      <c r="A826" s="18" t="inlineStr">
        <is>
          <t xml:space="preserve">1.1.1.2.1.1.2.3.1</t>
        </is>
      </c>
      <c r="B826" s="18" t="inlineStr">
        <is>
          <t xml:space="preserve"/>
        </is>
      </c>
      <c r="C826" s="22" t="inlineStr">
        <is>
          <t xml:space="preserve">Щит силовой (в соответствии со схемой)_ / МЭЛ</t>
        </is>
      </c>
      <c r="D826" s="7" t="inlineStr">
        <is>
          <t xml:space="preserve">ЩС1.8</t>
        </is>
      </c>
      <c r="E826" s="7" t="inlineStr">
        <is>
          <t xml:space="preserve"/>
        </is>
      </c>
      <c r="F826" s="7" t="inlineStr">
        <is>
          <t xml:space="preserve">ШТ</t>
        </is>
      </c>
      <c r="G826" s="7" t="inlineStr">
        <is>
          <t xml:space="preserve">1</t>
        </is>
      </c>
      <c r="H826" s="8" t="n">
        <v>1</v>
      </c>
      <c r="I826" s="23" t="n" hidden="false">
        <v>1</v>
      </c>
      <c r="J826" s="19" t="n" hidden="false">
        <v/>
      </c>
      <c r="K826" s="19" t="n" hidden="false">
        <f>I826+J826</f>
        <v>1</v>
      </c>
      <c r="L826" s="19" t="n" hidden="false">
        <f>ROUND(H826*I826,2)</f>
        <v>1</v>
      </c>
      <c r="M826" s="19" t="n" hidden="false">
        <v/>
      </c>
      <c r="N826" s="19" t="n" hidden="false">
        <f>L826+M826</f>
        <v>1</v>
      </c>
    </row>
    <row r="827" customFormat="false" hidden="false" outlineLevel="0" collapsed="false">
      <c r="A827" s="18" t="inlineStr">
        <is>
          <t xml:space="preserve">1.1.1.2.1.1.2.3.2</t>
        </is>
      </c>
      <c r="B827" s="18" t="inlineStr">
        <is>
          <t xml:space="preserve"/>
        </is>
      </c>
      <c r="C827" s="22" t="inlineStr">
        <is>
          <t xml:space="preserve">Щит силовой (в соответствии со схемой)_ / МЭЛ</t>
        </is>
      </c>
      <c r="D827" s="7" t="inlineStr">
        <is>
          <t xml:space="preserve">ЩС1.7</t>
        </is>
      </c>
      <c r="E827" s="7" t="inlineStr">
        <is>
          <t xml:space="preserve"/>
        </is>
      </c>
      <c r="F827" s="7" t="inlineStr">
        <is>
          <t xml:space="preserve">ШТ</t>
        </is>
      </c>
      <c r="G827" s="7" t="inlineStr">
        <is>
          <t xml:space="preserve">1</t>
        </is>
      </c>
      <c r="H827" s="8" t="n">
        <v>1</v>
      </c>
      <c r="I827" s="23" t="n" hidden="false">
        <v>1</v>
      </c>
      <c r="J827" s="19" t="n" hidden="false">
        <v/>
      </c>
      <c r="K827" s="19" t="n" hidden="false">
        <f>I827+J827</f>
        <v>1</v>
      </c>
      <c r="L827" s="19" t="n" hidden="false">
        <f>ROUND(H827*I827,2)</f>
        <v>1</v>
      </c>
      <c r="M827" s="19" t="n" hidden="false">
        <v/>
      </c>
      <c r="N827" s="19" t="n" hidden="false">
        <f>L827+M827</f>
        <v>1</v>
      </c>
    </row>
    <row r="828" customFormat="false" hidden="false" outlineLevel="0" collapsed="false">
      <c r="A828" s="18" t="inlineStr">
        <is>
          <t xml:space="preserve">1.1.1.2.1.1.2.3.3</t>
        </is>
      </c>
      <c r="B828" s="18" t="inlineStr">
        <is>
          <t xml:space="preserve"/>
        </is>
      </c>
      <c r="C828" s="22" t="inlineStr">
        <is>
          <t xml:space="preserve">Щит силовой (в соответствии со схемой)_ / МЭЛ</t>
        </is>
      </c>
      <c r="D828" s="7" t="inlineStr">
        <is>
          <t xml:space="preserve">ЩС1.6</t>
        </is>
      </c>
      <c r="E828" s="7" t="inlineStr">
        <is>
          <t xml:space="preserve"/>
        </is>
      </c>
      <c r="F828" s="7" t="inlineStr">
        <is>
          <t xml:space="preserve">ШТ</t>
        </is>
      </c>
      <c r="G828" s="7" t="inlineStr">
        <is>
          <t xml:space="preserve">1</t>
        </is>
      </c>
      <c r="H828" s="8" t="n">
        <v>1</v>
      </c>
      <c r="I828" s="23" t="n" hidden="false">
        <v>1</v>
      </c>
      <c r="J828" s="19" t="n" hidden="false">
        <v/>
      </c>
      <c r="K828" s="19" t="n" hidden="false">
        <f>I828+J828</f>
        <v>1</v>
      </c>
      <c r="L828" s="19" t="n" hidden="false">
        <f>ROUND(H828*I828,2)</f>
        <v>1</v>
      </c>
      <c r="M828" s="19" t="n" hidden="false">
        <v/>
      </c>
      <c r="N828" s="19" t="n" hidden="false">
        <f>L828+M828</f>
        <v>1</v>
      </c>
    </row>
    <row r="829" customFormat="false" hidden="false" outlineLevel="0" collapsed="false">
      <c r="A829" s="18" t="inlineStr">
        <is>
          <t xml:space="preserve">1.1.1.2.1.1.2.4</t>
        </is>
      </c>
      <c r="B829" s="18" t="inlineStr">
        <is>
          <t xml:space="preserve"/>
        </is>
      </c>
      <c r="C829" s="18" t="inlineStr">
        <is>
          <t xml:space="preserve">Монтаж щита силового (для СКБ) / 18 модулей</t>
        </is>
      </c>
      <c r="D829" s="7" t="inlineStr">
        <is>
          <t xml:space="preserve"/>
        </is>
      </c>
      <c r="E829" s="7" t="inlineStr">
        <is>
          <t xml:space="preserve"/>
        </is>
      </c>
      <c r="F829" s="7" t="inlineStr">
        <is>
          <t xml:space="preserve">ШТ</t>
        </is>
      </c>
      <c r="G829" s="7" t="inlineStr">
        <is>
          <t xml:space="preserve">1</t>
        </is>
      </c>
      <c r="H829" s="8" t="n">
        <v>8</v>
      </c>
      <c r="I829" s="19" t="n" hidden="false">
        <f>ROUND((L830+L831+L832+L833+L834+L835+L836+L837)/H829,2)</f>
        <v>1</v>
      </c>
      <c r="J829" s="20" t="n" hidden="false">
        <v>13400</v>
      </c>
      <c r="K829" s="19" t="n" hidden="false">
        <f>I829+J829</f>
        <v>13401</v>
      </c>
      <c r="L829" s="19" t="n" hidden="false">
        <f>ROUND(H829*I829,2)</f>
        <v>8</v>
      </c>
      <c r="M829" s="19" t="n" hidden="false">
        <f>ROUND(H829*J829,2)</f>
        <v>107200</v>
      </c>
      <c r="N829" s="19" t="n" hidden="false">
        <f>L829+M829</f>
        <v>107208</v>
      </c>
    </row>
    <row r="830" customFormat="false" hidden="false" outlineLevel="0" collapsed="false">
      <c r="A830" s="18" t="inlineStr">
        <is>
          <t xml:space="preserve">1.1.1.2.1.1.2.4.1</t>
        </is>
      </c>
      <c r="B830" s="18" t="inlineStr">
        <is>
          <t xml:space="preserve"/>
        </is>
      </c>
      <c r="C830" s="22" t="inlineStr">
        <is>
          <t xml:space="preserve">Щит силовой (в соответствии со схемой)_ / МЭЛ</t>
        </is>
      </c>
      <c r="D830" s="7" t="inlineStr">
        <is>
          <t xml:space="preserve">ЩС1.2</t>
        </is>
      </c>
      <c r="E830" s="7" t="inlineStr">
        <is>
          <t xml:space="preserve"/>
        </is>
      </c>
      <c r="F830" s="7" t="inlineStr">
        <is>
          <t xml:space="preserve">ШТ</t>
        </is>
      </c>
      <c r="G830" s="7" t="inlineStr">
        <is>
          <t xml:space="preserve">1</t>
        </is>
      </c>
      <c r="H830" s="8" t="n">
        <v>1</v>
      </c>
      <c r="I830" s="23" t="n" hidden="false">
        <v>1</v>
      </c>
      <c r="J830" s="19" t="n" hidden="false">
        <v/>
      </c>
      <c r="K830" s="19" t="n" hidden="false">
        <f>I830+J830</f>
        <v>1</v>
      </c>
      <c r="L830" s="19" t="n" hidden="false">
        <f>ROUND(H830*I830,2)</f>
        <v>1</v>
      </c>
      <c r="M830" s="19" t="n" hidden="false">
        <v/>
      </c>
      <c r="N830" s="19" t="n" hidden="false">
        <f>L830+M830</f>
        <v>1</v>
      </c>
    </row>
    <row r="831" customFormat="false" hidden="false" outlineLevel="0" collapsed="false">
      <c r="A831" s="18" t="inlineStr">
        <is>
          <t xml:space="preserve">1.1.1.2.1.1.2.4.2</t>
        </is>
      </c>
      <c r="B831" s="18" t="inlineStr">
        <is>
          <t xml:space="preserve"/>
        </is>
      </c>
      <c r="C831" s="22" t="inlineStr">
        <is>
          <t xml:space="preserve">Щит силовой (в соответствии со схемой)_ / МЭЛ</t>
        </is>
      </c>
      <c r="D831" s="7" t="inlineStr">
        <is>
          <t xml:space="preserve">ЩАО5/1.1  ЩРн-18-350х300х120-IP31 mb11-18n EKF</t>
        </is>
      </c>
      <c r="E831" s="7" t="inlineStr">
        <is>
          <t xml:space="preserve"/>
        </is>
      </c>
      <c r="F831" s="7" t="inlineStr">
        <is>
          <t xml:space="preserve">ШТ</t>
        </is>
      </c>
      <c r="G831" s="7" t="inlineStr">
        <is>
          <t xml:space="preserve">1</t>
        </is>
      </c>
      <c r="H831" s="8" t="n">
        <v>1</v>
      </c>
      <c r="I831" s="23" t="n" hidden="false">
        <v>1</v>
      </c>
      <c r="J831" s="19" t="n" hidden="false">
        <v/>
      </c>
      <c r="K831" s="19" t="n" hidden="false">
        <f>I831+J831</f>
        <v>1</v>
      </c>
      <c r="L831" s="19" t="n" hidden="false">
        <f>ROUND(H831*I831,2)</f>
        <v>1</v>
      </c>
      <c r="M831" s="19" t="n" hidden="false">
        <v/>
      </c>
      <c r="N831" s="19" t="n" hidden="false">
        <f>L831+M831</f>
        <v>1</v>
      </c>
    </row>
    <row r="832" customFormat="false" hidden="false" outlineLevel="0" collapsed="false">
      <c r="A832" s="18" t="inlineStr">
        <is>
          <t xml:space="preserve">1.1.1.2.1.1.2.4.3</t>
        </is>
      </c>
      <c r="B832" s="18" t="inlineStr">
        <is>
          <t xml:space="preserve"/>
        </is>
      </c>
      <c r="C832" s="22" t="inlineStr">
        <is>
          <t xml:space="preserve">Щит силовой (в соответствии со схемой)_ / МЭЛ</t>
        </is>
      </c>
      <c r="D832" s="7" t="inlineStr">
        <is>
          <t xml:space="preserve">ЩАО5/2.0 ЩРн-18-350х300х120-IP31 mb11-18n EKF</t>
        </is>
      </c>
      <c r="E832" s="7" t="inlineStr">
        <is>
          <t xml:space="preserve"/>
        </is>
      </c>
      <c r="F832" s="7" t="inlineStr">
        <is>
          <t xml:space="preserve">ШТ</t>
        </is>
      </c>
      <c r="G832" s="7" t="inlineStr">
        <is>
          <t xml:space="preserve">1</t>
        </is>
      </c>
      <c r="H832" s="8" t="n">
        <v>1</v>
      </c>
      <c r="I832" s="23" t="n" hidden="false">
        <v>1</v>
      </c>
      <c r="J832" s="19" t="n" hidden="false">
        <v/>
      </c>
      <c r="K832" s="19" t="n" hidden="false">
        <f>I832+J832</f>
        <v>1</v>
      </c>
      <c r="L832" s="19" t="n" hidden="false">
        <f>ROUND(H832*I832,2)</f>
        <v>1</v>
      </c>
      <c r="M832" s="19" t="n" hidden="false">
        <v/>
      </c>
      <c r="N832" s="19" t="n" hidden="false">
        <f>L832+M832</f>
        <v>1</v>
      </c>
    </row>
    <row r="833" customFormat="false" hidden="false" outlineLevel="0" collapsed="false">
      <c r="A833" s="18" t="inlineStr">
        <is>
          <t xml:space="preserve">1.1.1.2.1.1.2.4.4</t>
        </is>
      </c>
      <c r="B833" s="18" t="inlineStr">
        <is>
          <t xml:space="preserve"/>
        </is>
      </c>
      <c r="C833" s="22" t="inlineStr">
        <is>
          <t xml:space="preserve">Щит силовой (в соответствии со схемой)_ / МЭЛ</t>
        </is>
      </c>
      <c r="D833" s="7" t="inlineStr">
        <is>
          <t xml:space="preserve">ЩАО5/1.0 ЩРн-18-350х300х120-IP31 mb11-18n EKF</t>
        </is>
      </c>
      <c r="E833" s="7" t="inlineStr">
        <is>
          <t xml:space="preserve"/>
        </is>
      </c>
      <c r="F833" s="7" t="inlineStr">
        <is>
          <t xml:space="preserve">ШТ</t>
        </is>
      </c>
      <c r="G833" s="7" t="inlineStr">
        <is>
          <t xml:space="preserve">1</t>
        </is>
      </c>
      <c r="H833" s="8" t="n">
        <v>1</v>
      </c>
      <c r="I833" s="23" t="n" hidden="false">
        <v>1</v>
      </c>
      <c r="J833" s="19" t="n" hidden="false">
        <v/>
      </c>
      <c r="K833" s="19" t="n" hidden="false">
        <f>I833+J833</f>
        <v>1</v>
      </c>
      <c r="L833" s="19" t="n" hidden="false">
        <f>ROUND(H833*I833,2)</f>
        <v>1</v>
      </c>
      <c r="M833" s="19" t="n" hidden="false">
        <v/>
      </c>
      <c r="N833" s="19" t="n" hidden="false">
        <f>L833+M833</f>
        <v>1</v>
      </c>
    </row>
    <row r="834" customFormat="false" hidden="false" outlineLevel="0" collapsed="false">
      <c r="A834" s="18" t="inlineStr">
        <is>
          <t xml:space="preserve">1.1.1.2.1.1.2.4.5</t>
        </is>
      </c>
      <c r="B834" s="18" t="inlineStr">
        <is>
          <t xml:space="preserve"/>
        </is>
      </c>
      <c r="C834" s="22" t="inlineStr">
        <is>
          <t xml:space="preserve">Щит силовой (в соответствии со схемой)_ / МЭЛ</t>
        </is>
      </c>
      <c r="D834" s="7" t="inlineStr">
        <is>
          <t xml:space="preserve">ЩС1.1</t>
        </is>
      </c>
      <c r="E834" s="7" t="inlineStr">
        <is>
          <t xml:space="preserve"/>
        </is>
      </c>
      <c r="F834" s="7" t="inlineStr">
        <is>
          <t xml:space="preserve">ШТ</t>
        </is>
      </c>
      <c r="G834" s="7" t="inlineStr">
        <is>
          <t xml:space="preserve">1</t>
        </is>
      </c>
      <c r="H834" s="8" t="n">
        <v>1</v>
      </c>
      <c r="I834" s="23" t="n" hidden="false">
        <v>1</v>
      </c>
      <c r="J834" s="19" t="n" hidden="false">
        <v/>
      </c>
      <c r="K834" s="19" t="n" hidden="false">
        <f>I834+J834</f>
        <v>1</v>
      </c>
      <c r="L834" s="19" t="n" hidden="false">
        <f>ROUND(H834*I834,2)</f>
        <v>1</v>
      </c>
      <c r="M834" s="19" t="n" hidden="false">
        <v/>
      </c>
      <c r="N834" s="19" t="n" hidden="false">
        <f>L834+M834</f>
        <v>1</v>
      </c>
    </row>
    <row r="835" customFormat="false" hidden="false" outlineLevel="0" collapsed="false">
      <c r="A835" s="18" t="inlineStr">
        <is>
          <t xml:space="preserve">1.1.1.2.1.1.2.4.6</t>
        </is>
      </c>
      <c r="B835" s="18" t="inlineStr">
        <is>
          <t xml:space="preserve"/>
        </is>
      </c>
      <c r="C835" s="22" t="inlineStr">
        <is>
          <t xml:space="preserve">Щит силовой (в соответствии со схемой)_ / МЭЛ</t>
        </is>
      </c>
      <c r="D835" s="7" t="inlineStr">
        <is>
          <t xml:space="preserve">ЩАО5/3  ЩРн-18-350х300х120-IP31 mb11-18n EKF</t>
        </is>
      </c>
      <c r="E835" s="7" t="inlineStr">
        <is>
          <t xml:space="preserve"/>
        </is>
      </c>
      <c r="F835" s="7" t="inlineStr">
        <is>
          <t xml:space="preserve">ШТ</t>
        </is>
      </c>
      <c r="G835" s="7" t="inlineStr">
        <is>
          <t xml:space="preserve">1</t>
        </is>
      </c>
      <c r="H835" s="8" t="n">
        <v>1</v>
      </c>
      <c r="I835" s="23" t="n" hidden="false">
        <v>1</v>
      </c>
      <c r="J835" s="19" t="n" hidden="false">
        <v/>
      </c>
      <c r="K835" s="19" t="n" hidden="false">
        <f>I835+J835</f>
        <v>1</v>
      </c>
      <c r="L835" s="19" t="n" hidden="false">
        <f>ROUND(H835*I835,2)</f>
        <v>1</v>
      </c>
      <c r="M835" s="19" t="n" hidden="false">
        <v/>
      </c>
      <c r="N835" s="19" t="n" hidden="false">
        <f>L835+M835</f>
        <v>1</v>
      </c>
    </row>
    <row r="836" customFormat="false" hidden="false" outlineLevel="0" collapsed="false">
      <c r="A836" s="18" t="inlineStr">
        <is>
          <t xml:space="preserve">1.1.1.2.1.1.2.4.7</t>
        </is>
      </c>
      <c r="B836" s="18" t="inlineStr">
        <is>
          <t xml:space="preserve"/>
        </is>
      </c>
      <c r="C836" s="22" t="inlineStr">
        <is>
          <t xml:space="preserve">Щит силовой (в соответствии со схемой)_ / МЭЛ</t>
        </is>
      </c>
      <c r="D836" s="7" t="inlineStr">
        <is>
          <t xml:space="preserve">ЩС1.5</t>
        </is>
      </c>
      <c r="E836" s="7" t="inlineStr">
        <is>
          <t xml:space="preserve"/>
        </is>
      </c>
      <c r="F836" s="7" t="inlineStr">
        <is>
          <t xml:space="preserve">ШТ</t>
        </is>
      </c>
      <c r="G836" s="7" t="inlineStr">
        <is>
          <t xml:space="preserve">1</t>
        </is>
      </c>
      <c r="H836" s="8" t="n">
        <v>1</v>
      </c>
      <c r="I836" s="23" t="n" hidden="false">
        <v>1</v>
      </c>
      <c r="J836" s="19" t="n" hidden="false">
        <v/>
      </c>
      <c r="K836" s="19" t="n" hidden="false">
        <f>I836+J836</f>
        <v>1</v>
      </c>
      <c r="L836" s="19" t="n" hidden="false">
        <f>ROUND(H836*I836,2)</f>
        <v>1</v>
      </c>
      <c r="M836" s="19" t="n" hidden="false">
        <v/>
      </c>
      <c r="N836" s="19" t="n" hidden="false">
        <f>L836+M836</f>
        <v>1</v>
      </c>
    </row>
    <row r="837" customFormat="false" hidden="false" outlineLevel="0" collapsed="false">
      <c r="A837" s="18" t="inlineStr">
        <is>
          <t xml:space="preserve">1.1.1.2.1.1.2.4.8</t>
        </is>
      </c>
      <c r="B837" s="18" t="inlineStr">
        <is>
          <t xml:space="preserve"/>
        </is>
      </c>
      <c r="C837" s="22" t="inlineStr">
        <is>
          <t xml:space="preserve">Щит силовой (в соответствии со схемой)_ / МЭЛ</t>
        </is>
      </c>
      <c r="D837" s="7" t="inlineStr">
        <is>
          <t xml:space="preserve">ЩАО5/1.2 ЩРн-18-350х300х120-IP31 mb11-18n EKF</t>
        </is>
      </c>
      <c r="E837" s="7" t="inlineStr">
        <is>
          <t xml:space="preserve"/>
        </is>
      </c>
      <c r="F837" s="7" t="inlineStr">
        <is>
          <t xml:space="preserve">ШТ</t>
        </is>
      </c>
      <c r="G837" s="7" t="inlineStr">
        <is>
          <t xml:space="preserve">1</t>
        </is>
      </c>
      <c r="H837" s="8" t="n">
        <v>1</v>
      </c>
      <c r="I837" s="23" t="n" hidden="false">
        <v>1</v>
      </c>
      <c r="J837" s="19" t="n" hidden="false">
        <v/>
      </c>
      <c r="K837" s="19" t="n" hidden="false">
        <f>I837+J837</f>
        <v>1</v>
      </c>
      <c r="L837" s="19" t="n" hidden="false">
        <f>ROUND(H837*I837,2)</f>
        <v>1</v>
      </c>
      <c r="M837" s="19" t="n" hidden="false">
        <v/>
      </c>
      <c r="N837" s="19" t="n" hidden="false">
        <f>L837+M837</f>
        <v>1</v>
      </c>
    </row>
    <row r="838" customFormat="false" hidden="false" outlineLevel="0" collapsed="false">
      <c r="A838" s="18" t="inlineStr">
        <is>
          <t xml:space="preserve">1.1.1.2.1.1.2.5</t>
        </is>
      </c>
      <c r="B838" s="18" t="inlineStr">
        <is>
          <t xml:space="preserve"/>
        </is>
      </c>
      <c r="C838" s="18" t="inlineStr">
        <is>
          <t xml:space="preserve">Монтаж щита силового (для СКБ) / 36 модулей</t>
        </is>
      </c>
      <c r="D838" s="7" t="inlineStr">
        <is>
          <t xml:space="preserve"/>
        </is>
      </c>
      <c r="E838" s="7" t="inlineStr">
        <is>
          <t xml:space="preserve"/>
        </is>
      </c>
      <c r="F838" s="7" t="inlineStr">
        <is>
          <t xml:space="preserve">ШТ</t>
        </is>
      </c>
      <c r="G838" s="7" t="inlineStr">
        <is>
          <t xml:space="preserve">1</t>
        </is>
      </c>
      <c r="H838" s="8" t="n">
        <v>1</v>
      </c>
      <c r="I838" s="19" t="n" hidden="false">
        <f>ROUND((L839)/H838,2)</f>
        <v>1</v>
      </c>
      <c r="J838" s="20" t="n" hidden="false">
        <v>28000</v>
      </c>
      <c r="K838" s="19" t="n" hidden="false">
        <f>I838+J838</f>
        <v>28001</v>
      </c>
      <c r="L838" s="19" t="n" hidden="false">
        <f>ROUND(H838*I838,2)</f>
        <v>1</v>
      </c>
      <c r="M838" s="19" t="n" hidden="false">
        <f>ROUND(H838*J838,2)</f>
        <v>28000</v>
      </c>
      <c r="N838" s="19" t="n" hidden="false">
        <f>L838+M838</f>
        <v>28001</v>
      </c>
    </row>
    <row r="839" customFormat="false" hidden="false" outlineLevel="0" collapsed="false">
      <c r="A839" s="18" t="inlineStr">
        <is>
          <t xml:space="preserve">1.1.1.2.1.1.2.5.1</t>
        </is>
      </c>
      <c r="B839" s="18" t="inlineStr">
        <is>
          <t xml:space="preserve"/>
        </is>
      </c>
      <c r="C839" s="22" t="inlineStr">
        <is>
          <t xml:space="preserve">Щит силовой (в соответствии со схемой)_ / МЭЛ</t>
        </is>
      </c>
      <c r="D839" s="7" t="inlineStr">
        <is>
          <t xml:space="preserve">ЩС1.5</t>
        </is>
      </c>
      <c r="E839" s="7" t="inlineStr">
        <is>
          <t xml:space="preserve"/>
        </is>
      </c>
      <c r="F839" s="7" t="inlineStr">
        <is>
          <t xml:space="preserve">ШТ</t>
        </is>
      </c>
      <c r="G839" s="7" t="inlineStr">
        <is>
          <t xml:space="preserve">1</t>
        </is>
      </c>
      <c r="H839" s="8" t="n">
        <v>1</v>
      </c>
      <c r="I839" s="23" t="n" hidden="false">
        <v>1</v>
      </c>
      <c r="J839" s="19" t="n" hidden="false">
        <v/>
      </c>
      <c r="K839" s="19" t="n" hidden="false">
        <f>I839+J839</f>
        <v>1</v>
      </c>
      <c r="L839" s="19" t="n" hidden="false">
        <f>ROUND(H839*I839,2)</f>
        <v>1</v>
      </c>
      <c r="M839" s="19" t="n" hidden="false">
        <v/>
      </c>
      <c r="N839" s="19" t="n" hidden="false">
        <f>L839+M839</f>
        <v>1</v>
      </c>
    </row>
    <row r="840" customFormat="false" hidden="false" outlineLevel="0" collapsed="false">
      <c r="A840" s="18" t="inlineStr">
        <is>
          <t xml:space="preserve">1.1.1.2.1.1.2.6</t>
        </is>
      </c>
      <c r="B840" s="18" t="inlineStr">
        <is>
          <t xml:space="preserve"/>
        </is>
      </c>
      <c r="C840" s="18" t="inlineStr">
        <is>
          <t xml:space="preserve">Монтаж щита силового (для СКБ) / 24 модуля</t>
        </is>
      </c>
      <c r="D840" s="7" t="inlineStr">
        <is>
          <t xml:space="preserve"/>
        </is>
      </c>
      <c r="E840" s="7" t="inlineStr">
        <is>
          <t xml:space="preserve"/>
        </is>
      </c>
      <c r="F840" s="7" t="inlineStr">
        <is>
          <t xml:space="preserve">ШТ</t>
        </is>
      </c>
      <c r="G840" s="7" t="inlineStr">
        <is>
          <t xml:space="preserve">1</t>
        </is>
      </c>
      <c r="H840" s="8" t="n">
        <v>7</v>
      </c>
      <c r="I840" s="19" t="n" hidden="false">
        <f>ROUND((L841+L842+L843+L844+L845+L846+L847)/H840,2)</f>
        <v>1</v>
      </c>
      <c r="J840" s="20" t="n" hidden="false">
        <v>24000</v>
      </c>
      <c r="K840" s="19" t="n" hidden="false">
        <f>I840+J840</f>
        <v>24001</v>
      </c>
      <c r="L840" s="19" t="n" hidden="false">
        <f>ROUND(H840*I840,2)</f>
        <v>7</v>
      </c>
      <c r="M840" s="19" t="n" hidden="false">
        <f>ROUND(H840*J840,2)</f>
        <v>168000</v>
      </c>
      <c r="N840" s="19" t="n" hidden="false">
        <f>L840+M840</f>
        <v>168007</v>
      </c>
    </row>
    <row r="841" customFormat="false" hidden="false" outlineLevel="0" collapsed="false">
      <c r="A841" s="18" t="inlineStr">
        <is>
          <t xml:space="preserve">1.1.1.2.1.1.2.6.1</t>
        </is>
      </c>
      <c r="B841" s="18" t="inlineStr">
        <is>
          <t xml:space="preserve"/>
        </is>
      </c>
      <c r="C841" s="22" t="inlineStr">
        <is>
          <t xml:space="preserve">Щит силовой (в соответствии со схемой)_ / МЭЛ</t>
        </is>
      </c>
      <c r="D841" s="7" t="inlineStr">
        <is>
          <t xml:space="preserve">ЩО5/1.1 ЩРн-24-395х310х120-IP31 mb11-24n EKF</t>
        </is>
      </c>
      <c r="E841" s="7" t="inlineStr">
        <is>
          <t xml:space="preserve"/>
        </is>
      </c>
      <c r="F841" s="7" t="inlineStr">
        <is>
          <t xml:space="preserve">ШТ</t>
        </is>
      </c>
      <c r="G841" s="7" t="inlineStr">
        <is>
          <t xml:space="preserve">1</t>
        </is>
      </c>
      <c r="H841" s="8" t="n">
        <v>1</v>
      </c>
      <c r="I841" s="23" t="n" hidden="false">
        <v>1</v>
      </c>
      <c r="J841" s="19" t="n" hidden="false">
        <v/>
      </c>
      <c r="K841" s="19" t="n" hidden="false">
        <f>I841+J841</f>
        <v>1</v>
      </c>
      <c r="L841" s="19" t="n" hidden="false">
        <f>ROUND(H841*I841,2)</f>
        <v>1</v>
      </c>
      <c r="M841" s="19" t="n" hidden="false">
        <v/>
      </c>
      <c r="N841" s="19" t="n" hidden="false">
        <f>L841+M841</f>
        <v>1</v>
      </c>
    </row>
    <row r="842" customFormat="false" hidden="false" outlineLevel="0" collapsed="false">
      <c r="A842" s="18" t="inlineStr">
        <is>
          <t xml:space="preserve">1.1.1.2.1.1.2.6.2</t>
        </is>
      </c>
      <c r="B842" s="18" t="inlineStr">
        <is>
          <t xml:space="preserve"/>
        </is>
      </c>
      <c r="C842" s="22" t="inlineStr">
        <is>
          <t xml:space="preserve">Щит силовой (в соответствии со схемой)_ / МЭЛ</t>
        </is>
      </c>
      <c r="D842" s="7" t="inlineStr">
        <is>
          <t xml:space="preserve">ЩО5/3 ЩРн-24-395х310х120-IP31 mb11-24n EKF</t>
        </is>
      </c>
      <c r="E842" s="7" t="inlineStr">
        <is>
          <t xml:space="preserve"/>
        </is>
      </c>
      <c r="F842" s="7" t="inlineStr">
        <is>
          <t xml:space="preserve">ШТ</t>
        </is>
      </c>
      <c r="G842" s="7" t="inlineStr">
        <is>
          <t xml:space="preserve">1</t>
        </is>
      </c>
      <c r="H842" s="8" t="n">
        <v>1</v>
      </c>
      <c r="I842" s="23" t="n" hidden="false">
        <v>1</v>
      </c>
      <c r="J842" s="19" t="n" hidden="false">
        <v/>
      </c>
      <c r="K842" s="19" t="n" hidden="false">
        <f>I842+J842</f>
        <v>1</v>
      </c>
      <c r="L842" s="19" t="n" hidden="false">
        <f>ROUND(H842*I842,2)</f>
        <v>1</v>
      </c>
      <c r="M842" s="19" t="n" hidden="false">
        <v/>
      </c>
      <c r="N842" s="19" t="n" hidden="false">
        <f>L842+M842</f>
        <v>1</v>
      </c>
    </row>
    <row r="843" customFormat="false" hidden="false" outlineLevel="0" collapsed="false">
      <c r="A843" s="18" t="inlineStr">
        <is>
          <t xml:space="preserve">1.1.1.2.1.1.2.6.3</t>
        </is>
      </c>
      <c r="B843" s="18" t="inlineStr">
        <is>
          <t xml:space="preserve"/>
        </is>
      </c>
      <c r="C843" s="22" t="inlineStr">
        <is>
          <t xml:space="preserve">Щит силовой (в соответствии со схемой)_ / МЭЛ</t>
        </is>
      </c>
      <c r="D843" s="7" t="inlineStr">
        <is>
          <t xml:space="preserve">ЩС1.3</t>
        </is>
      </c>
      <c r="E843" s="7" t="inlineStr">
        <is>
          <t xml:space="preserve"/>
        </is>
      </c>
      <c r="F843" s="7" t="inlineStr">
        <is>
          <t xml:space="preserve">ШТ</t>
        </is>
      </c>
      <c r="G843" s="7" t="inlineStr">
        <is>
          <t xml:space="preserve">1</t>
        </is>
      </c>
      <c r="H843" s="8" t="n">
        <v>1</v>
      </c>
      <c r="I843" s="23" t="n" hidden="false">
        <v>1</v>
      </c>
      <c r="J843" s="19" t="n" hidden="false">
        <v/>
      </c>
      <c r="K843" s="19" t="n" hidden="false">
        <f>I843+J843</f>
        <v>1</v>
      </c>
      <c r="L843" s="19" t="n" hidden="false">
        <f>ROUND(H843*I843,2)</f>
        <v>1</v>
      </c>
      <c r="M843" s="19" t="n" hidden="false">
        <v/>
      </c>
      <c r="N843" s="19" t="n" hidden="false">
        <f>L843+M843</f>
        <v>1</v>
      </c>
    </row>
    <row r="844" customFormat="false" hidden="false" outlineLevel="0" collapsed="false">
      <c r="A844" s="18" t="inlineStr">
        <is>
          <t xml:space="preserve">1.1.1.2.1.1.2.6.4</t>
        </is>
      </c>
      <c r="B844" s="18" t="inlineStr">
        <is>
          <t xml:space="preserve"/>
        </is>
      </c>
      <c r="C844" s="22" t="inlineStr">
        <is>
          <t xml:space="preserve">Щит силовой (в соответствии со схемой)_ / МЭЛ</t>
        </is>
      </c>
      <c r="D844" s="7" t="inlineStr">
        <is>
          <t xml:space="preserve">ЩО5/2.0 ЩРн-24-395х310х120-IP54 mb11-24n EKF</t>
        </is>
      </c>
      <c r="E844" s="7" t="inlineStr">
        <is>
          <t xml:space="preserve"/>
        </is>
      </c>
      <c r="F844" s="7" t="inlineStr">
        <is>
          <t xml:space="preserve">ШТ</t>
        </is>
      </c>
      <c r="G844" s="7" t="inlineStr">
        <is>
          <t xml:space="preserve">1</t>
        </is>
      </c>
      <c r="H844" s="8" t="n">
        <v>1</v>
      </c>
      <c r="I844" s="23" t="n" hidden="false">
        <v>1</v>
      </c>
      <c r="J844" s="19" t="n" hidden="false">
        <v/>
      </c>
      <c r="K844" s="19" t="n" hidden="false">
        <f>I844+J844</f>
        <v>1</v>
      </c>
      <c r="L844" s="19" t="n" hidden="false">
        <f>ROUND(H844*I844,2)</f>
        <v>1</v>
      </c>
      <c r="M844" s="19" t="n" hidden="false">
        <v/>
      </c>
      <c r="N844" s="19" t="n" hidden="false">
        <f>L844+M844</f>
        <v>1</v>
      </c>
    </row>
    <row r="845" customFormat="false" hidden="false" outlineLevel="0" collapsed="false">
      <c r="A845" s="18" t="inlineStr">
        <is>
          <t xml:space="preserve">1.1.1.2.1.1.2.6.5</t>
        </is>
      </c>
      <c r="B845" s="18" t="inlineStr">
        <is>
          <t xml:space="preserve"/>
        </is>
      </c>
      <c r="C845" s="22" t="inlineStr">
        <is>
          <t xml:space="preserve">Щит силовой (в соответствии со схемой)_ / МЭЛ</t>
        </is>
      </c>
      <c r="D845" s="7" t="inlineStr">
        <is>
          <t xml:space="preserve">ЩО5/1.0 ЩРн-24-395х310х120-IP54 mb11-24n EKF</t>
        </is>
      </c>
      <c r="E845" s="7" t="inlineStr">
        <is>
          <t xml:space="preserve"/>
        </is>
      </c>
      <c r="F845" s="7" t="inlineStr">
        <is>
          <t xml:space="preserve">ШТ</t>
        </is>
      </c>
      <c r="G845" s="7" t="inlineStr">
        <is>
          <t xml:space="preserve">1</t>
        </is>
      </c>
      <c r="H845" s="8" t="n">
        <v>1</v>
      </c>
      <c r="I845" s="23" t="n" hidden="false">
        <v>1</v>
      </c>
      <c r="J845" s="19" t="n" hidden="false">
        <v/>
      </c>
      <c r="K845" s="19" t="n" hidden="false">
        <f>I845+J845</f>
        <v>1</v>
      </c>
      <c r="L845" s="19" t="n" hidden="false">
        <f>ROUND(H845*I845,2)</f>
        <v>1</v>
      </c>
      <c r="M845" s="19" t="n" hidden="false">
        <v/>
      </c>
      <c r="N845" s="19" t="n" hidden="false">
        <f>L845+M845</f>
        <v>1</v>
      </c>
    </row>
    <row r="846" customFormat="false" hidden="false" outlineLevel="0" collapsed="false">
      <c r="A846" s="18" t="inlineStr">
        <is>
          <t xml:space="preserve">1.1.1.2.1.1.2.6.6</t>
        </is>
      </c>
      <c r="B846" s="18" t="inlineStr">
        <is>
          <t xml:space="preserve"/>
        </is>
      </c>
      <c r="C846" s="22" t="inlineStr">
        <is>
          <t xml:space="preserve">Щит силовой (в соответствии со схемой)_ / МЭЛ</t>
        </is>
      </c>
      <c r="D846" s="7" t="inlineStr">
        <is>
          <t xml:space="preserve">ЩО5/1.2 ЩРн-24-395х310х120-IP31 mb11-24n</t>
        </is>
      </c>
      <c r="E846" s="7" t="inlineStr">
        <is>
          <t xml:space="preserve"/>
        </is>
      </c>
      <c r="F846" s="7" t="inlineStr">
        <is>
          <t xml:space="preserve">ШТ</t>
        </is>
      </c>
      <c r="G846" s="7" t="inlineStr">
        <is>
          <t xml:space="preserve">1</t>
        </is>
      </c>
      <c r="H846" s="8" t="n">
        <v>1</v>
      </c>
      <c r="I846" s="23" t="n" hidden="false">
        <v>1</v>
      </c>
      <c r="J846" s="19" t="n" hidden="false">
        <v/>
      </c>
      <c r="K846" s="19" t="n" hidden="false">
        <f>I846+J846</f>
        <v>1</v>
      </c>
      <c r="L846" s="19" t="n" hidden="false">
        <f>ROUND(H846*I846,2)</f>
        <v>1</v>
      </c>
      <c r="M846" s="19" t="n" hidden="false">
        <v/>
      </c>
      <c r="N846" s="19" t="n" hidden="false">
        <f>L846+M846</f>
        <v>1</v>
      </c>
    </row>
    <row r="847" customFormat="false" hidden="false" outlineLevel="0" collapsed="false">
      <c r="A847" s="18" t="inlineStr">
        <is>
          <t xml:space="preserve">1.1.1.2.1.1.2.6.7</t>
        </is>
      </c>
      <c r="B847" s="18" t="inlineStr">
        <is>
          <t xml:space="preserve"/>
        </is>
      </c>
      <c r="C847" s="22" t="inlineStr">
        <is>
          <t xml:space="preserve">Щит силовой (в соответствии со схемой)_ / МЭЛ</t>
        </is>
      </c>
      <c r="D847" s="7" t="inlineStr">
        <is>
          <t xml:space="preserve">ЩАО5/1.0 ЩРн-18-350х300х120-IP31 mb11-18n EKF</t>
        </is>
      </c>
      <c r="E847" s="7" t="inlineStr">
        <is>
          <t xml:space="preserve"/>
        </is>
      </c>
      <c r="F847" s="7" t="inlineStr">
        <is>
          <t xml:space="preserve">ШТ</t>
        </is>
      </c>
      <c r="G847" s="7" t="inlineStr">
        <is>
          <t xml:space="preserve">1</t>
        </is>
      </c>
      <c r="H847" s="8" t="n">
        <v>1</v>
      </c>
      <c r="I847" s="23" t="n" hidden="false">
        <v>1</v>
      </c>
      <c r="J847" s="19" t="n" hidden="false">
        <v/>
      </c>
      <c r="K847" s="19" t="n" hidden="false">
        <f>I847+J847</f>
        <v>1</v>
      </c>
      <c r="L847" s="19" t="n" hidden="false">
        <f>ROUND(H847*I847,2)</f>
        <v>1</v>
      </c>
      <c r="M847" s="19" t="n" hidden="false">
        <v/>
      </c>
      <c r="N847" s="19" t="n" hidden="false">
        <f>L847+M847</f>
        <v>1</v>
      </c>
    </row>
    <row r="848" customFormat="false" hidden="false" outlineLevel="0" collapsed="false">
      <c r="A848" s="14" t="inlineStr">
        <is>
          <t xml:space="preserve">1.1.1.2.1.1.3</t>
        </is>
      </c>
      <c r="B848" s="14" t="inlineStr">
        <is>
          <t xml:space="preserve"/>
        </is>
      </c>
      <c r="C848" s="14" t="inlineStr">
        <is>
          <t xml:space="preserve">Прокладка кабеля</t>
        </is>
      </c>
      <c r="D848" s="6" t="inlineStr">
        <is>
          <t xml:space="preserve"/>
        </is>
      </c>
      <c r="E848" s="6" t="inlineStr">
        <is>
          <t xml:space="preserve"/>
        </is>
      </c>
      <c r="F848" s="6" t="inlineStr">
        <is>
          <t xml:space="preserve"/>
        </is>
      </c>
      <c r="G848" s="6" t="inlineStr">
        <is>
          <t xml:space="preserve"/>
        </is>
      </c>
      <c r="H848" s="15" t="n">
        <v/>
      </c>
      <c r="I848" s="16" t="n" hidden="false">
        <v/>
      </c>
      <c r="J848" s="16" t="n" hidden="false">
        <v/>
      </c>
      <c r="K848" s="16" t="n" hidden="false">
        <v/>
      </c>
      <c r="L848" s="16" t="n" hidden="false">
        <f>L849+L852+L855+L862+L870+L873+L875+L878+L881+L884+L886+L890+L893+L899+L905+L911+L914+L917</f>
        <v>14490365.84</v>
      </c>
      <c r="M848" s="16" t="n" hidden="false">
        <f>M849+M852+M855+M862+M870+M873+M875+M878+M881+M884+M886+M890+M893+M899+M905+M911+M914+M917</f>
        <v>14587530</v>
      </c>
      <c r="N848" s="16" t="n" hidden="false">
        <f>N849+N852+N855+N862+N870+N873+N875+N878+N881+N884+N886+N890+N893+N899+N905+N911+N914+N917</f>
        <v>29077895.84</v>
      </c>
    </row>
    <row r="849" customFormat="false" hidden="false" outlineLevel="0" collapsed="false">
      <c r="A849" s="18" t="inlineStr">
        <is>
          <t xml:space="preserve">1.1.1.2.1.1.3.1</t>
        </is>
      </c>
      <c r="B849" s="18" t="inlineStr">
        <is>
          <t xml:space="preserve"/>
        </is>
      </c>
      <c r="C849" s="18" t="inlineStr">
        <is>
          <t xml:space="preserve">Затяжка кабеля, провода в трубу / 1,5-6 мм</t>
        </is>
      </c>
      <c r="D849" s="7" t="inlineStr">
        <is>
          <t xml:space="preserve">ЭО
Поставщики: ООО "Богословский кабельный завод", Акционерное общество "Электрокабель" Кольчугинский завод"</t>
        </is>
      </c>
      <c r="E849" s="7" t="inlineStr">
        <is>
          <t xml:space="preserve">Выгружается из БО по объектам BIM-КЦ</t>
        </is>
      </c>
      <c r="F849" s="7" t="inlineStr">
        <is>
          <t xml:space="preserve">ПОГ М</t>
        </is>
      </c>
      <c r="G849" s="7" t="inlineStr">
        <is>
          <t xml:space="preserve">1</t>
        </is>
      </c>
      <c r="H849" s="8" t="n">
        <v>1144</v>
      </c>
      <c r="I849" s="19" t="n" hidden="false">
        <f>ROUND((L850+L851)/H849,2)</f>
        <v>60.73</v>
      </c>
      <c r="J849" s="20" t="n" hidden="false">
        <v>170</v>
      </c>
      <c r="K849" s="19" t="n" hidden="false">
        <f>I849+J849</f>
        <v>230.73</v>
      </c>
      <c r="L849" s="19" t="n" hidden="false">
        <f>ROUND(H849*I849,2)</f>
        <v>69475.12</v>
      </c>
      <c r="M849" s="19" t="n" hidden="false">
        <f>ROUND(H849*J849,2)</f>
        <v>194480</v>
      </c>
      <c r="N849" s="19" t="n" hidden="false">
        <f>L849+M849</f>
        <v>263955.12</v>
      </c>
    </row>
    <row r="850" customFormat="false" hidden="false" outlineLevel="0" collapsed="false">
      <c r="A850" s="18" t="inlineStr">
        <is>
          <t xml:space="preserve">1.1.1.2.1.1.3.1.1</t>
        </is>
      </c>
      <c r="B850" s="18" t="inlineStr">
        <is>
          <t xml:space="preserve"/>
        </is>
      </c>
      <c r="C850" s="22" t="inlineStr">
        <is>
          <t xml:space="preserve">Кабель силовой ВВГнг(A)-FRLS 3х1,5мм2, 660В</t>
        </is>
      </c>
      <c r="D850" s="7" t="inlineStr">
        <is>
          <t xml:space="preserve"/>
        </is>
      </c>
      <c r="E850" s="7" t="inlineStr">
        <is>
          <t xml:space="preserve"/>
        </is>
      </c>
      <c r="F850" s="7" t="inlineStr">
        <is>
          <t xml:space="preserve">М</t>
        </is>
      </c>
      <c r="G850" s="7" t="inlineStr">
        <is>
          <t xml:space="preserve">1</t>
        </is>
      </c>
      <c r="H850" s="8" t="n">
        <v>449</v>
      </c>
      <c r="I850" s="23" t="n" hidden="false">
        <v>64</v>
      </c>
      <c r="J850" s="19" t="n" hidden="false">
        <v/>
      </c>
      <c r="K850" s="19" t="n" hidden="false">
        <f>I850+J850</f>
        <v>64</v>
      </c>
      <c r="L850" s="19" t="n" hidden="false">
        <f>ROUND(H850*I850,2)</f>
        <v>28736</v>
      </c>
      <c r="M850" s="19" t="n" hidden="false">
        <v/>
      </c>
      <c r="N850" s="19" t="n" hidden="false">
        <f>L850+M850</f>
        <v>28736</v>
      </c>
    </row>
    <row r="851" customFormat="false" hidden="false" outlineLevel="0" collapsed="false">
      <c r="A851" s="18" t="inlineStr">
        <is>
          <t xml:space="preserve">1.1.1.2.1.1.3.1.2</t>
        </is>
      </c>
      <c r="B851" s="18" t="inlineStr">
        <is>
          <t xml:space="preserve"/>
        </is>
      </c>
      <c r="C851" s="22" t="inlineStr">
        <is>
          <t xml:space="preserve">Кабель силовой ВВГнг(A)-LSLTx 3х1,5мм2, 660В</t>
        </is>
      </c>
      <c r="D851" s="7" t="inlineStr">
        <is>
          <t xml:space="preserve"/>
        </is>
      </c>
      <c r="E851" s="7" t="inlineStr">
        <is>
          <t xml:space="preserve"/>
        </is>
      </c>
      <c r="F851" s="7" t="inlineStr">
        <is>
          <t xml:space="preserve">М</t>
        </is>
      </c>
      <c r="G851" s="7" t="inlineStr">
        <is>
          <t xml:space="preserve">1</t>
        </is>
      </c>
      <c r="H851" s="8" t="n">
        <v>695</v>
      </c>
      <c r="I851" s="23" t="n" hidden="false">
        <v>58.61</v>
      </c>
      <c r="J851" s="19" t="n" hidden="false">
        <v/>
      </c>
      <c r="K851" s="19" t="n" hidden="false">
        <f>I851+J851</f>
        <v>58.61</v>
      </c>
      <c r="L851" s="19" t="n" hidden="false">
        <f>ROUND(H851*I851,2)</f>
        <v>40733.95</v>
      </c>
      <c r="M851" s="19" t="n" hidden="false">
        <v/>
      </c>
      <c r="N851" s="19" t="n" hidden="false">
        <f>L851+M851</f>
        <v>40733.95</v>
      </c>
    </row>
    <row r="852" customFormat="false" hidden="false" outlineLevel="0" collapsed="false">
      <c r="A852" s="18" t="inlineStr">
        <is>
          <t xml:space="preserve">1.1.1.2.1.1.3.2</t>
        </is>
      </c>
      <c r="B852" s="18" t="inlineStr">
        <is>
          <t xml:space="preserve"/>
        </is>
      </c>
      <c r="C852" s="18" t="inlineStr">
        <is>
          <t xml:space="preserve">Затяжка кабеля, провода в трубу / 7-17 мм</t>
        </is>
      </c>
      <c r="D852" s="7" t="inlineStr">
        <is>
          <t xml:space="preserve">ЭО
Поставщики: ООО "Богословский кабельный завод", Акционерное общество "Электрокабель" Кольчугинский завод"</t>
        </is>
      </c>
      <c r="E852" s="7" t="inlineStr">
        <is>
          <t xml:space="preserve">Выгружается из БО по объектам BIM-КЦ</t>
        </is>
      </c>
      <c r="F852" s="7" t="inlineStr">
        <is>
          <t xml:space="preserve">ПОГ М</t>
        </is>
      </c>
      <c r="G852" s="7" t="inlineStr">
        <is>
          <t xml:space="preserve">1</t>
        </is>
      </c>
      <c r="H852" s="8" t="n">
        <v>595</v>
      </c>
      <c r="I852" s="19" t="n" hidden="false">
        <f>ROUND((L853+L854)/H852,2)</f>
        <v>86.83</v>
      </c>
      <c r="J852" s="20" t="n" hidden="false">
        <v>170</v>
      </c>
      <c r="K852" s="19" t="n" hidden="false">
        <f>I852+J852</f>
        <v>256.83</v>
      </c>
      <c r="L852" s="19" t="n" hidden="false">
        <f>ROUND(H852*I852,2)</f>
        <v>51663.85</v>
      </c>
      <c r="M852" s="19" t="n" hidden="false">
        <f>ROUND(H852*J852,2)</f>
        <v>101150</v>
      </c>
      <c r="N852" s="19" t="n" hidden="false">
        <f>L852+M852</f>
        <v>152813.85</v>
      </c>
    </row>
    <row r="853" customFormat="false" hidden="false" outlineLevel="0" collapsed="false">
      <c r="A853" s="18" t="inlineStr">
        <is>
          <t xml:space="preserve">1.1.1.2.1.1.3.2.1</t>
        </is>
      </c>
      <c r="B853" s="18" t="inlineStr">
        <is>
          <t xml:space="preserve"/>
        </is>
      </c>
      <c r="C853" s="22" t="inlineStr">
        <is>
          <t xml:space="preserve">Кабель силовой ВВГнг(A)-FRLS 3х2,5мм2, 660В</t>
        </is>
      </c>
      <c r="D853" s="7" t="inlineStr">
        <is>
          <t xml:space="preserve"/>
        </is>
      </c>
      <c r="E853" s="7" t="inlineStr">
        <is>
          <t xml:space="preserve"/>
        </is>
      </c>
      <c r="F853" s="7" t="inlineStr">
        <is>
          <t xml:space="preserve">М</t>
        </is>
      </c>
      <c r="G853" s="7" t="inlineStr">
        <is>
          <t xml:space="preserve">1</t>
        </is>
      </c>
      <c r="H853" s="8" t="n">
        <v>295</v>
      </c>
      <c r="I853" s="23" t="n" hidden="false">
        <v>107.26</v>
      </c>
      <c r="J853" s="19" t="n" hidden="false">
        <v/>
      </c>
      <c r="K853" s="19" t="n" hidden="false">
        <f>I853+J853</f>
        <v>107.26</v>
      </c>
      <c r="L853" s="19" t="n" hidden="false">
        <f>ROUND(H853*I853,2)</f>
        <v>31641.7</v>
      </c>
      <c r="M853" s="19" t="n" hidden="false">
        <v/>
      </c>
      <c r="N853" s="19" t="n" hidden="false">
        <f>L853+M853</f>
        <v>31641.7</v>
      </c>
    </row>
    <row r="854" customFormat="false" hidden="false" outlineLevel="0" collapsed="false">
      <c r="A854" s="18" t="inlineStr">
        <is>
          <t xml:space="preserve">1.1.1.2.1.1.3.2.2</t>
        </is>
      </c>
      <c r="B854" s="18" t="inlineStr">
        <is>
          <t xml:space="preserve"/>
        </is>
      </c>
      <c r="C854" s="22" t="inlineStr">
        <is>
          <t xml:space="preserve">Кабель силовой ВВГнг(A)-LSLTx 3х2,5мм2, 660В</t>
        </is>
      </c>
      <c r="D854" s="7" t="inlineStr">
        <is>
          <t xml:space="preserve"/>
        </is>
      </c>
      <c r="E854" s="7" t="inlineStr">
        <is>
          <t xml:space="preserve"/>
        </is>
      </c>
      <c r="F854" s="7" t="inlineStr">
        <is>
          <t xml:space="preserve">М</t>
        </is>
      </c>
      <c r="G854" s="7" t="inlineStr">
        <is>
          <t xml:space="preserve">1</t>
        </is>
      </c>
      <c r="H854" s="8" t="n">
        <v>300</v>
      </c>
      <c r="I854" s="23" t="n" hidden="false">
        <v>66.74</v>
      </c>
      <c r="J854" s="19" t="n" hidden="false">
        <v/>
      </c>
      <c r="K854" s="19" t="n" hidden="false">
        <f>I854+J854</f>
        <v>66.74</v>
      </c>
      <c r="L854" s="19" t="n" hidden="false">
        <f>ROUND(H854*I854,2)</f>
        <v>20022</v>
      </c>
      <c r="M854" s="19" t="n" hidden="false">
        <v/>
      </c>
      <c r="N854" s="19" t="n" hidden="false">
        <f>L854+M854</f>
        <v>20022</v>
      </c>
    </row>
    <row r="855" customFormat="false" hidden="false" outlineLevel="0" collapsed="false">
      <c r="A855" s="18" t="inlineStr">
        <is>
          <t xml:space="preserve">1.1.1.2.1.1.3.3</t>
        </is>
      </c>
      <c r="B855" s="18" t="inlineStr">
        <is>
          <t xml:space="preserve"/>
        </is>
      </c>
      <c r="C855" s="18" t="inlineStr">
        <is>
          <t xml:space="preserve">Затяжка кабеля, провода в трубу / 7-17 мм</t>
        </is>
      </c>
      <c r="D855" s="7" t="inlineStr">
        <is>
          <t xml:space="preserve">ЭМ
Поставщики: ООО "Богословский кабельный завод", Акционерное общество "Электрокабель" Кольчугинский завод"</t>
        </is>
      </c>
      <c r="E855" s="7" t="inlineStr">
        <is>
          <t xml:space="preserve">Выгружается из БО по объектам BIM-КЦ</t>
        </is>
      </c>
      <c r="F855" s="7" t="inlineStr">
        <is>
          <t xml:space="preserve">ПОГ М</t>
        </is>
      </c>
      <c r="G855" s="7" t="inlineStr">
        <is>
          <t xml:space="preserve">1</t>
        </is>
      </c>
      <c r="H855" s="8" t="n">
        <v>16962</v>
      </c>
      <c r="I855" s="19" t="n" hidden="false">
        <f>ROUND((L856+L857+L858+L859+L860+L861)/H855,2)</f>
        <v>117.26</v>
      </c>
      <c r="J855" s="20" t="n" hidden="false">
        <v>250</v>
      </c>
      <c r="K855" s="19" t="n" hidden="false">
        <f>I855+J855</f>
        <v>367.26</v>
      </c>
      <c r="L855" s="19" t="n" hidden="false">
        <f>ROUND(H855*I855,2)</f>
        <v>1988964.12</v>
      </c>
      <c r="M855" s="19" t="n" hidden="false">
        <f>ROUND(H855*J855,2)</f>
        <v>4240500</v>
      </c>
      <c r="N855" s="19" t="n" hidden="false">
        <f>L855+M855</f>
        <v>6229464.12</v>
      </c>
    </row>
    <row r="856" customFormat="false" hidden="false" outlineLevel="0" collapsed="false">
      <c r="A856" s="18" t="inlineStr">
        <is>
          <t xml:space="preserve">1.1.1.2.1.1.3.3.1</t>
        </is>
      </c>
      <c r="B856" s="18" t="inlineStr">
        <is>
          <t xml:space="preserve"/>
        </is>
      </c>
      <c r="C856" s="22" t="inlineStr">
        <is>
          <t xml:space="preserve">Кабель силовой ВВГнг(A)-FRLS 3х2,5мм2, 660В</t>
        </is>
      </c>
      <c r="D856" s="7" t="inlineStr">
        <is>
          <t xml:space="preserve"/>
        </is>
      </c>
      <c r="E856" s="7" t="inlineStr">
        <is>
          <t xml:space="preserve"/>
        </is>
      </c>
      <c r="F856" s="7" t="inlineStr">
        <is>
          <t xml:space="preserve">М</t>
        </is>
      </c>
      <c r="G856" s="7" t="inlineStr">
        <is>
          <t xml:space="preserve">1</t>
        </is>
      </c>
      <c r="H856" s="8" t="n">
        <v>540</v>
      </c>
      <c r="I856" s="23" t="n" hidden="false">
        <v>107.26</v>
      </c>
      <c r="J856" s="19" t="n" hidden="false">
        <v/>
      </c>
      <c r="K856" s="19" t="n" hidden="false">
        <f>I856+J856</f>
        <v>107.26</v>
      </c>
      <c r="L856" s="19" t="n" hidden="false">
        <f>ROUND(H856*I856,2)</f>
        <v>57920.4</v>
      </c>
      <c r="M856" s="19" t="n" hidden="false">
        <v/>
      </c>
      <c r="N856" s="19" t="n" hidden="false">
        <f>L856+M856</f>
        <v>57920.4</v>
      </c>
    </row>
    <row r="857" customFormat="false" hidden="false" outlineLevel="0" collapsed="false">
      <c r="A857" s="18" t="inlineStr">
        <is>
          <t xml:space="preserve">1.1.1.2.1.1.3.3.2</t>
        </is>
      </c>
      <c r="B857" s="18" t="inlineStr">
        <is>
          <t xml:space="preserve"/>
        </is>
      </c>
      <c r="C857" s="22" t="inlineStr">
        <is>
          <t xml:space="preserve">Кабель силовой ВВГнг(A)-LSLTx 5х2,5мм2, 660В</t>
        </is>
      </c>
      <c r="D857" s="7" t="inlineStr">
        <is>
          <t xml:space="preserve"/>
        </is>
      </c>
      <c r="E857" s="7" t="inlineStr">
        <is>
          <t xml:space="preserve"/>
        </is>
      </c>
      <c r="F857" s="7" t="inlineStr">
        <is>
          <t xml:space="preserve">М</t>
        </is>
      </c>
      <c r="G857" s="7" t="inlineStr">
        <is>
          <t xml:space="preserve">1</t>
        </is>
      </c>
      <c r="H857" s="8" t="n">
        <v>2954</v>
      </c>
      <c r="I857" s="23" t="n" hidden="false">
        <v>153.21</v>
      </c>
      <c r="J857" s="19" t="n" hidden="false">
        <v/>
      </c>
      <c r="K857" s="19" t="n" hidden="false">
        <f>I857+J857</f>
        <v>153.21</v>
      </c>
      <c r="L857" s="19" t="n" hidden="false">
        <f>ROUND(H857*I857,2)</f>
        <v>452582.34</v>
      </c>
      <c r="M857" s="19" t="n" hidden="false">
        <v/>
      </c>
      <c r="N857" s="19" t="n" hidden="false">
        <f>L857+M857</f>
        <v>452582.34</v>
      </c>
    </row>
    <row r="858" customFormat="false" hidden="false" outlineLevel="0" collapsed="false">
      <c r="A858" s="18" t="inlineStr">
        <is>
          <t xml:space="preserve">1.1.1.2.1.1.3.3.3</t>
        </is>
      </c>
      <c r="B858" s="18" t="inlineStr">
        <is>
          <t xml:space="preserve"/>
        </is>
      </c>
      <c r="C858" s="22" t="inlineStr">
        <is>
          <t xml:space="preserve">Кабель силовой ВВГнг(A)-FRLSLTx 3х4мм2, 660В</t>
        </is>
      </c>
      <c r="D858" s="7" t="inlineStr">
        <is>
          <t xml:space="preserve"/>
        </is>
      </c>
      <c r="E858" s="7" t="inlineStr">
        <is>
          <t xml:space="preserve"/>
        </is>
      </c>
      <c r="F858" s="7" t="inlineStr">
        <is>
          <t xml:space="preserve">М</t>
        </is>
      </c>
      <c r="G858" s="7" t="inlineStr">
        <is>
          <t xml:space="preserve">1</t>
        </is>
      </c>
      <c r="H858" s="8" t="n">
        <v>432</v>
      </c>
      <c r="I858" s="23" t="n" hidden="false">
        <v>199.59</v>
      </c>
      <c r="J858" s="19" t="n" hidden="false">
        <v/>
      </c>
      <c r="K858" s="19" t="n" hidden="false">
        <f>I858+J858</f>
        <v>199.59</v>
      </c>
      <c r="L858" s="19" t="n" hidden="false">
        <f>ROUND(H858*I858,2)</f>
        <v>86222.88</v>
      </c>
      <c r="M858" s="19" t="n" hidden="false">
        <v/>
      </c>
      <c r="N858" s="19" t="n" hidden="false">
        <f>L858+M858</f>
        <v>86222.88</v>
      </c>
    </row>
    <row r="859" customFormat="false" hidden="false" outlineLevel="0" collapsed="false">
      <c r="A859" s="18" t="inlineStr">
        <is>
          <t xml:space="preserve">1.1.1.2.1.1.3.3.4</t>
        </is>
      </c>
      <c r="B859" s="18" t="inlineStr">
        <is>
          <t xml:space="preserve"/>
        </is>
      </c>
      <c r="C859" s="22" t="inlineStr">
        <is>
          <t xml:space="preserve">Кабель силовой ВВГнг(A)-FRLSLTx 5х2,5мм2, 660В</t>
        </is>
      </c>
      <c r="D859" s="7" t="inlineStr">
        <is>
          <t xml:space="preserve"/>
        </is>
      </c>
      <c r="E859" s="7" t="inlineStr">
        <is>
          <t xml:space="preserve"/>
        </is>
      </c>
      <c r="F859" s="7" t="inlineStr">
        <is>
          <t xml:space="preserve">М</t>
        </is>
      </c>
      <c r="G859" s="7" t="inlineStr">
        <is>
          <t xml:space="preserve">1</t>
        </is>
      </c>
      <c r="H859" s="8" t="n">
        <v>4936</v>
      </c>
      <c r="I859" s="23" t="n" hidden="false">
        <v>158.06</v>
      </c>
      <c r="J859" s="19" t="n" hidden="false">
        <v/>
      </c>
      <c r="K859" s="19" t="n" hidden="false">
        <f>I859+J859</f>
        <v>158.06</v>
      </c>
      <c r="L859" s="19" t="n" hidden="false">
        <f>ROUND(H859*I859,2)</f>
        <v>780184.16</v>
      </c>
      <c r="M859" s="19" t="n" hidden="false">
        <v/>
      </c>
      <c r="N859" s="19" t="n" hidden="false">
        <f>L859+M859</f>
        <v>780184.16</v>
      </c>
    </row>
    <row r="860" customFormat="false" hidden="false" outlineLevel="0" collapsed="false">
      <c r="A860" s="18" t="inlineStr">
        <is>
          <t xml:space="preserve">1.1.1.2.1.1.3.3.5</t>
        </is>
      </c>
      <c r="B860" s="18" t="inlineStr">
        <is>
          <t xml:space="preserve"/>
        </is>
      </c>
      <c r="C860" s="22" t="inlineStr">
        <is>
          <t xml:space="preserve">Кабель силовой ВВГнг(A)-LSLTx 3х2,5мм2, 660В</t>
        </is>
      </c>
      <c r="D860" s="7" t="inlineStr">
        <is>
          <t xml:space="preserve"/>
        </is>
      </c>
      <c r="E860" s="7" t="inlineStr">
        <is>
          <t xml:space="preserve"/>
        </is>
      </c>
      <c r="F860" s="7" t="inlineStr">
        <is>
          <t xml:space="preserve">М</t>
        </is>
      </c>
      <c r="G860" s="7" t="inlineStr">
        <is>
          <t xml:space="preserve">1</t>
        </is>
      </c>
      <c r="H860" s="8" t="n">
        <v>7506</v>
      </c>
      <c r="I860" s="23" t="n" hidden="false">
        <v>66.74</v>
      </c>
      <c r="J860" s="19" t="n" hidden="false">
        <v/>
      </c>
      <c r="K860" s="19" t="n" hidden="false">
        <f>I860+J860</f>
        <v>66.74</v>
      </c>
      <c r="L860" s="19" t="n" hidden="false">
        <f>ROUND(H860*I860,2)</f>
        <v>500950.44</v>
      </c>
      <c r="M860" s="19" t="n" hidden="false">
        <v/>
      </c>
      <c r="N860" s="19" t="n" hidden="false">
        <f>L860+M860</f>
        <v>500950.44</v>
      </c>
    </row>
    <row r="861" customFormat="false" hidden="false" outlineLevel="0" collapsed="false">
      <c r="A861" s="18" t="inlineStr">
        <is>
          <t xml:space="preserve">1.1.1.2.1.1.3.3.6</t>
        </is>
      </c>
      <c r="B861" s="18" t="inlineStr">
        <is>
          <t xml:space="preserve"/>
        </is>
      </c>
      <c r="C861" s="22" t="inlineStr">
        <is>
          <t xml:space="preserve">Кабель силовой ВВГнг(A)-LSLTx 3х4мм2, 1000В</t>
        </is>
      </c>
      <c r="D861" s="7" t="inlineStr">
        <is>
          <t xml:space="preserve"/>
        </is>
      </c>
      <c r="E861" s="7" t="inlineStr">
        <is>
          <t xml:space="preserve"/>
        </is>
      </c>
      <c r="F861" s="7" t="inlineStr">
        <is>
          <t xml:space="preserve">М</t>
        </is>
      </c>
      <c r="G861" s="7" t="inlineStr">
        <is>
          <t xml:space="preserve">1</t>
        </is>
      </c>
      <c r="H861" s="8" t="n">
        <v>594</v>
      </c>
      <c r="I861" s="20" t="n" hidden="false">
        <v>187</v>
      </c>
      <c r="J861" s="19" t="n" hidden="false">
        <v/>
      </c>
      <c r="K861" s="19" t="n" hidden="false">
        <f>I861+J861</f>
        <v>187</v>
      </c>
      <c r="L861" s="19" t="n" hidden="false">
        <f>ROUND(H861*I861,2)</f>
        <v>111078</v>
      </c>
      <c r="M861" s="19" t="n" hidden="false">
        <v/>
      </c>
      <c r="N861" s="19" t="n" hidden="false">
        <f>L861+M861</f>
        <v>111078</v>
      </c>
    </row>
    <row r="862" customFormat="false" hidden="false" outlineLevel="0" collapsed="false">
      <c r="A862" s="18" t="inlineStr">
        <is>
          <t xml:space="preserve">1.1.1.2.1.1.3.4</t>
        </is>
      </c>
      <c r="B862" s="18" t="inlineStr">
        <is>
          <t xml:space="preserve"/>
        </is>
      </c>
      <c r="C862" s="18" t="inlineStr">
        <is>
          <t xml:space="preserve">Затяжка кабеля, провода в трубу / 18-39 мм</t>
        </is>
      </c>
      <c r="D862" s="7" t="inlineStr">
        <is>
          <t xml:space="preserve">ЭМ
Поставщики: ООО "Богословский кабельный завод", Акционерное общество "Электрокабель" Кольчугинский завод"</t>
        </is>
      </c>
      <c r="E862" s="7" t="inlineStr">
        <is>
          <t xml:space="preserve">Выгружается из БО по объектам BIM-КЦ</t>
        </is>
      </c>
      <c r="F862" s="7" t="inlineStr">
        <is>
          <t xml:space="preserve">ПОГ М</t>
        </is>
      </c>
      <c r="G862" s="7" t="inlineStr">
        <is>
          <t xml:space="preserve">1</t>
        </is>
      </c>
      <c r="H862" s="8" t="n">
        <v>4024</v>
      </c>
      <c r="I862" s="19" t="n" hidden="false">
        <f>ROUND((L863+L864+L865+L866+L867+L868+L869)/H862,2)</f>
        <v>233.77</v>
      </c>
      <c r="J862" s="20" t="n" hidden="false">
        <v>350</v>
      </c>
      <c r="K862" s="19" t="n" hidden="false">
        <f>I862+J862</f>
        <v>583.77</v>
      </c>
      <c r="L862" s="19" t="n" hidden="false">
        <f>ROUND(H862*I862,2)</f>
        <v>940690.48</v>
      </c>
      <c r="M862" s="19" t="n" hidden="false">
        <f>ROUND(H862*J862,2)</f>
        <v>1408400</v>
      </c>
      <c r="N862" s="19" t="n" hidden="false">
        <f>L862+M862</f>
        <v>2349090.48</v>
      </c>
    </row>
    <row r="863" customFormat="false" hidden="false" outlineLevel="0" collapsed="false">
      <c r="A863" s="18" t="inlineStr">
        <is>
          <t xml:space="preserve">1.1.1.2.1.1.3.4.1</t>
        </is>
      </c>
      <c r="B863" s="18" t="inlineStr">
        <is>
          <t xml:space="preserve"/>
        </is>
      </c>
      <c r="C863" s="22" t="inlineStr">
        <is>
          <t xml:space="preserve">Кабель силовой ВВГнг(A)-FRLS 3х6мм2, 660В</t>
        </is>
      </c>
      <c r="D863" s="7" t="inlineStr">
        <is>
          <t xml:space="preserve"/>
        </is>
      </c>
      <c r="E863" s="7" t="inlineStr">
        <is>
          <t xml:space="preserve"/>
        </is>
      </c>
      <c r="F863" s="7" t="inlineStr">
        <is>
          <t xml:space="preserve">М</t>
        </is>
      </c>
      <c r="G863" s="7" t="inlineStr">
        <is>
          <t xml:space="preserve">1</t>
        </is>
      </c>
      <c r="H863" s="8" t="n">
        <v>324</v>
      </c>
      <c r="I863" s="23" t="n" hidden="false">
        <v>183.71</v>
      </c>
      <c r="J863" s="19" t="n" hidden="false">
        <v/>
      </c>
      <c r="K863" s="19" t="n" hidden="false">
        <f>I863+J863</f>
        <v>183.71</v>
      </c>
      <c r="L863" s="19" t="n" hidden="false">
        <f>ROUND(H863*I863,2)</f>
        <v>59522.04</v>
      </c>
      <c r="M863" s="19" t="n" hidden="false">
        <v/>
      </c>
      <c r="N863" s="19" t="n" hidden="false">
        <f>L863+M863</f>
        <v>59522.04</v>
      </c>
    </row>
    <row r="864" customFormat="false" hidden="false" outlineLevel="0" collapsed="false">
      <c r="A864" s="18" t="inlineStr">
        <is>
          <t xml:space="preserve">1.1.1.2.1.1.3.4.2</t>
        </is>
      </c>
      <c r="B864" s="18" t="inlineStr">
        <is>
          <t xml:space="preserve"/>
        </is>
      </c>
      <c r="C864" s="22" t="inlineStr">
        <is>
          <t xml:space="preserve">Кабель силовой ВВГнг(A)-LS 3х10мм2, 660В</t>
        </is>
      </c>
      <c r="D864" s="7" t="inlineStr">
        <is>
          <t xml:space="preserve"/>
        </is>
      </c>
      <c r="E864" s="7" t="inlineStr">
        <is>
          <t xml:space="preserve"/>
        </is>
      </c>
      <c r="F864" s="7" t="inlineStr">
        <is>
          <t xml:space="preserve">М</t>
        </is>
      </c>
      <c r="G864" s="7" t="inlineStr">
        <is>
          <t xml:space="preserve">1</t>
        </is>
      </c>
      <c r="H864" s="8" t="n">
        <v>389</v>
      </c>
      <c r="I864" s="23" t="n" hidden="false">
        <v>316.75</v>
      </c>
      <c r="J864" s="19" t="n" hidden="false">
        <v/>
      </c>
      <c r="K864" s="19" t="n" hidden="false">
        <f>I864+J864</f>
        <v>316.75</v>
      </c>
      <c r="L864" s="19" t="n" hidden="false">
        <f>ROUND(H864*I864,2)</f>
        <v>123215.75</v>
      </c>
      <c r="M864" s="19" t="n" hidden="false">
        <v/>
      </c>
      <c r="N864" s="19" t="n" hidden="false">
        <f>L864+M864</f>
        <v>123215.75</v>
      </c>
    </row>
    <row r="865" customFormat="false" hidden="false" outlineLevel="0" collapsed="false">
      <c r="A865" s="18" t="inlineStr">
        <is>
          <t xml:space="preserve">1.1.1.2.1.1.3.4.3</t>
        </is>
      </c>
      <c r="B865" s="18" t="inlineStr">
        <is>
          <t xml:space="preserve"/>
        </is>
      </c>
      <c r="C865" s="22" t="inlineStr">
        <is>
          <t xml:space="preserve">Кабель силовой ВВГнг(A)-FRLSLTx 5х4мм2, 660В</t>
        </is>
      </c>
      <c r="D865" s="7" t="inlineStr">
        <is>
          <t xml:space="preserve"/>
        </is>
      </c>
      <c r="E865" s="7" t="inlineStr">
        <is>
          <t xml:space="preserve"/>
        </is>
      </c>
      <c r="F865" s="7" t="inlineStr">
        <is>
          <t xml:space="preserve">М</t>
        </is>
      </c>
      <c r="G865" s="7" t="inlineStr">
        <is>
          <t xml:space="preserve">1</t>
        </is>
      </c>
      <c r="H865" s="8" t="n">
        <v>335</v>
      </c>
      <c r="I865" s="23" t="n" hidden="false">
        <v>140.79</v>
      </c>
      <c r="J865" s="19" t="n" hidden="false">
        <v/>
      </c>
      <c r="K865" s="19" t="n" hidden="false">
        <f>I865+J865</f>
        <v>140.79</v>
      </c>
      <c r="L865" s="19" t="n" hidden="false">
        <f>ROUND(H865*I865,2)</f>
        <v>47164.65</v>
      </c>
      <c r="M865" s="19" t="n" hidden="false">
        <v/>
      </c>
      <c r="N865" s="19" t="n" hidden="false">
        <f>L865+M865</f>
        <v>47164.65</v>
      </c>
    </row>
    <row r="866" customFormat="false" hidden="false" outlineLevel="0" collapsed="false">
      <c r="A866" s="18" t="inlineStr">
        <is>
          <t xml:space="preserve">1.1.1.2.1.1.3.4.4</t>
        </is>
      </c>
      <c r="B866" s="18" t="inlineStr">
        <is>
          <t xml:space="preserve"/>
        </is>
      </c>
      <c r="C866" s="22" t="inlineStr">
        <is>
          <t xml:space="preserve">Кабель силовой ВВГнг(A)-FRLSLTx 5х6мм2, 660В</t>
        </is>
      </c>
      <c r="D866" s="7" t="inlineStr">
        <is>
          <t xml:space="preserve"/>
        </is>
      </c>
      <c r="E866" s="7" t="inlineStr">
        <is>
          <t xml:space="preserve"/>
        </is>
      </c>
      <c r="F866" s="7" t="inlineStr">
        <is>
          <t xml:space="preserve">М</t>
        </is>
      </c>
      <c r="G866" s="7" t="inlineStr">
        <is>
          <t xml:space="preserve">1</t>
        </is>
      </c>
      <c r="H866" s="8" t="n">
        <v>589</v>
      </c>
      <c r="I866" s="23" t="n" hidden="false">
        <v>341.61</v>
      </c>
      <c r="J866" s="19" t="n" hidden="false">
        <v/>
      </c>
      <c r="K866" s="19" t="n" hidden="false">
        <f>I866+J866</f>
        <v>341.61</v>
      </c>
      <c r="L866" s="19" t="n" hidden="false">
        <f>ROUND(H866*I866,2)</f>
        <v>201208.29</v>
      </c>
      <c r="M866" s="19" t="n" hidden="false">
        <v/>
      </c>
      <c r="N866" s="19" t="n" hidden="false">
        <f>L866+M866</f>
        <v>201208.29</v>
      </c>
    </row>
    <row r="867" customFormat="false" hidden="false" outlineLevel="0" collapsed="false">
      <c r="A867" s="18" t="inlineStr">
        <is>
          <t xml:space="preserve">1.1.1.2.1.1.3.4.5</t>
        </is>
      </c>
      <c r="B867" s="18" t="inlineStr">
        <is>
          <t xml:space="preserve"/>
        </is>
      </c>
      <c r="C867" s="22" t="inlineStr">
        <is>
          <t xml:space="preserve">Кабель силовой ВВГнг(A)-LSLTx 5х4мм2, 660В</t>
        </is>
      </c>
      <c r="D867" s="7" t="inlineStr">
        <is>
          <t xml:space="preserve"/>
        </is>
      </c>
      <c r="E867" s="7" t="inlineStr">
        <is>
          <t xml:space="preserve"/>
        </is>
      </c>
      <c r="F867" s="7" t="inlineStr">
        <is>
          <t xml:space="preserve">М</t>
        </is>
      </c>
      <c r="G867" s="7" t="inlineStr">
        <is>
          <t xml:space="preserve">1</t>
        </is>
      </c>
      <c r="H867" s="8" t="n">
        <v>1172</v>
      </c>
      <c r="I867" s="23" t="n" hidden="false">
        <v>192.91</v>
      </c>
      <c r="J867" s="19" t="n" hidden="false">
        <v/>
      </c>
      <c r="K867" s="19" t="n" hidden="false">
        <f>I867+J867</f>
        <v>192.91</v>
      </c>
      <c r="L867" s="19" t="n" hidden="false">
        <f>ROUND(H867*I867,2)</f>
        <v>226090.52</v>
      </c>
      <c r="M867" s="19" t="n" hidden="false">
        <v/>
      </c>
      <c r="N867" s="19" t="n" hidden="false">
        <f>L867+M867</f>
        <v>226090.52</v>
      </c>
    </row>
    <row r="868" customFormat="false" hidden="false" outlineLevel="0" collapsed="false">
      <c r="A868" s="18" t="inlineStr">
        <is>
          <t xml:space="preserve">1.1.1.2.1.1.3.4.6</t>
        </is>
      </c>
      <c r="B868" s="18" t="inlineStr">
        <is>
          <t xml:space="preserve"/>
        </is>
      </c>
      <c r="C868" s="22" t="inlineStr">
        <is>
          <t xml:space="preserve">Кабель силовой ВВГнг(A)-LSLTx 5х6мм2, 1000В</t>
        </is>
      </c>
      <c r="D868" s="7" t="inlineStr">
        <is>
          <t xml:space="preserve"/>
        </is>
      </c>
      <c r="E868" s="7" t="inlineStr">
        <is>
          <t xml:space="preserve"/>
        </is>
      </c>
      <c r="F868" s="7" t="inlineStr">
        <is>
          <t xml:space="preserve">М</t>
        </is>
      </c>
      <c r="G868" s="7" t="inlineStr">
        <is>
          <t xml:space="preserve">1</t>
        </is>
      </c>
      <c r="H868" s="8" t="n">
        <v>189</v>
      </c>
      <c r="I868" s="20" t="n" hidden="false">
        <v>450</v>
      </c>
      <c r="J868" s="19" t="n" hidden="false">
        <v/>
      </c>
      <c r="K868" s="19" t="n" hidden="false">
        <f>I868+J868</f>
        <v>450</v>
      </c>
      <c r="L868" s="19" t="n" hidden="false">
        <f>ROUND(H868*I868,2)</f>
        <v>85050</v>
      </c>
      <c r="M868" s="19" t="n" hidden="false">
        <v/>
      </c>
      <c r="N868" s="19" t="n" hidden="false">
        <f>L868+M868</f>
        <v>85050</v>
      </c>
    </row>
    <row r="869" customFormat="false" hidden="false" outlineLevel="0" collapsed="false">
      <c r="A869" s="18" t="inlineStr">
        <is>
          <t xml:space="preserve">1.1.1.2.1.1.3.4.7</t>
        </is>
      </c>
      <c r="B869" s="18" t="inlineStr">
        <is>
          <t xml:space="preserve"/>
        </is>
      </c>
      <c r="C869" s="22" t="inlineStr">
        <is>
          <t xml:space="preserve">Кабель силовой ВВГнг(A)-LSLTx 3х6мм2, 660В</t>
        </is>
      </c>
      <c r="D869" s="7" t="inlineStr">
        <is>
          <t xml:space="preserve"/>
        </is>
      </c>
      <c r="E869" s="7" t="inlineStr">
        <is>
          <t xml:space="preserve"/>
        </is>
      </c>
      <c r="F869" s="7" t="inlineStr">
        <is>
          <t xml:space="preserve">М</t>
        </is>
      </c>
      <c r="G869" s="7" t="inlineStr">
        <is>
          <t xml:space="preserve">1</t>
        </is>
      </c>
      <c r="H869" s="8" t="n">
        <v>1026</v>
      </c>
      <c r="I869" s="23" t="n" hidden="false">
        <v>193.4</v>
      </c>
      <c r="J869" s="19" t="n" hidden="false">
        <v/>
      </c>
      <c r="K869" s="19" t="n" hidden="false">
        <f>I869+J869</f>
        <v>193.4</v>
      </c>
      <c r="L869" s="19" t="n" hidden="false">
        <f>ROUND(H869*I869,2)</f>
        <v>198428.4</v>
      </c>
      <c r="M869" s="19" t="n" hidden="false">
        <v/>
      </c>
      <c r="N869" s="19" t="n" hidden="false">
        <f>L869+M869</f>
        <v>198428.4</v>
      </c>
    </row>
    <row r="870" customFormat="false" hidden="false" outlineLevel="0" collapsed="false">
      <c r="A870" s="18" t="inlineStr">
        <is>
          <t xml:space="preserve">1.1.1.2.1.1.3.5</t>
        </is>
      </c>
      <c r="B870" s="18" t="inlineStr">
        <is>
          <t xml:space="preserve"/>
        </is>
      </c>
      <c r="C870" s="18" t="inlineStr">
        <is>
          <t xml:space="preserve">Затяжка кабеля, провода в трубу / 40-69 мм</t>
        </is>
      </c>
      <c r="D870" s="7" t="inlineStr">
        <is>
          <t xml:space="preserve">ЭМ
Поставщики: ООО "Богословский кабельный завод", Акционерное общество "Электрокабель" Кольчугинский завод"</t>
        </is>
      </c>
      <c r="E870" s="7" t="inlineStr">
        <is>
          <t xml:space="preserve">Выгружается из БО по объектам BIM-КЦ</t>
        </is>
      </c>
      <c r="F870" s="7" t="inlineStr">
        <is>
          <t xml:space="preserve">ПОГ М</t>
        </is>
      </c>
      <c r="G870" s="7" t="inlineStr">
        <is>
          <t xml:space="preserve">1</t>
        </is>
      </c>
      <c r="H870" s="8" t="n">
        <v>973</v>
      </c>
      <c r="I870" s="19" t="n" hidden="false">
        <f>ROUND((L871+L872)/H870,2)</f>
        <v>718.54</v>
      </c>
      <c r="J870" s="20" t="n" hidden="false">
        <v>450</v>
      </c>
      <c r="K870" s="19" t="n" hidden="false">
        <f>I870+J870</f>
        <v>1168.54</v>
      </c>
      <c r="L870" s="19" t="n" hidden="false">
        <f>ROUND(H870*I870,2)</f>
        <v>699139.42</v>
      </c>
      <c r="M870" s="19" t="n" hidden="false">
        <f>ROUND(H870*J870,2)</f>
        <v>437850</v>
      </c>
      <c r="N870" s="19" t="n" hidden="false">
        <f>L870+M870</f>
        <v>1136989.42</v>
      </c>
    </row>
    <row r="871" customFormat="false" hidden="false" outlineLevel="0" collapsed="false">
      <c r="A871" s="18" t="inlineStr">
        <is>
          <t xml:space="preserve">1.1.1.2.1.1.3.5.1</t>
        </is>
      </c>
      <c r="B871" s="18" t="inlineStr">
        <is>
          <t xml:space="preserve"/>
        </is>
      </c>
      <c r="C871" s="22" t="inlineStr">
        <is>
          <t xml:space="preserve">Кабель силовой ВВГнг(A)-FRLS 5х10мм2, 660В</t>
        </is>
      </c>
      <c r="D871" s="7" t="inlineStr">
        <is>
          <t xml:space="preserve"/>
        </is>
      </c>
      <c r="E871" s="7" t="inlineStr">
        <is>
          <t xml:space="preserve"/>
        </is>
      </c>
      <c r="F871" s="7" t="inlineStr">
        <is>
          <t xml:space="preserve">М</t>
        </is>
      </c>
      <c r="G871" s="7" t="inlineStr">
        <is>
          <t xml:space="preserve">1</t>
        </is>
      </c>
      <c r="H871" s="8" t="n">
        <v>157</v>
      </c>
      <c r="I871" s="23" t="n" hidden="false">
        <v>555.01</v>
      </c>
      <c r="J871" s="19" t="n" hidden="false">
        <v/>
      </c>
      <c r="K871" s="19" t="n" hidden="false">
        <f>I871+J871</f>
        <v>555.01</v>
      </c>
      <c r="L871" s="19" t="n" hidden="false">
        <f>ROUND(H871*I871,2)</f>
        <v>87136.57</v>
      </c>
      <c r="M871" s="19" t="n" hidden="false">
        <v/>
      </c>
      <c r="N871" s="19" t="n" hidden="false">
        <f>L871+M871</f>
        <v>87136.57</v>
      </c>
    </row>
    <row r="872" customFormat="false" hidden="false" outlineLevel="0" collapsed="false">
      <c r="A872" s="18" t="inlineStr">
        <is>
          <t xml:space="preserve">1.1.1.2.1.1.3.5.2</t>
        </is>
      </c>
      <c r="B872" s="18" t="inlineStr">
        <is>
          <t xml:space="preserve"/>
        </is>
      </c>
      <c r="C872" s="22" t="inlineStr">
        <is>
          <t xml:space="preserve">Кабель силовой ВВГнг(A)-LSLTx 5х10мм2, 1000В</t>
        </is>
      </c>
      <c r="D872" s="7" t="inlineStr">
        <is>
          <t xml:space="preserve"/>
        </is>
      </c>
      <c r="E872" s="7" t="inlineStr">
        <is>
          <t xml:space="preserve"/>
        </is>
      </c>
      <c r="F872" s="7" t="inlineStr">
        <is>
          <t xml:space="preserve">М</t>
        </is>
      </c>
      <c r="G872" s="7" t="inlineStr">
        <is>
          <t xml:space="preserve">1</t>
        </is>
      </c>
      <c r="H872" s="8" t="n">
        <v>816</v>
      </c>
      <c r="I872" s="20" t="n" hidden="false">
        <v>750</v>
      </c>
      <c r="J872" s="19" t="n" hidden="false">
        <v/>
      </c>
      <c r="K872" s="19" t="n" hidden="false">
        <f>I872+J872</f>
        <v>750</v>
      </c>
      <c r="L872" s="19" t="n" hidden="false">
        <f>ROUND(H872*I872,2)</f>
        <v>612000</v>
      </c>
      <c r="M872" s="19" t="n" hidden="false">
        <v/>
      </c>
      <c r="N872" s="19" t="n" hidden="false">
        <f>L872+M872</f>
        <v>612000</v>
      </c>
    </row>
    <row r="873" customFormat="false" hidden="false" outlineLevel="0" collapsed="false">
      <c r="A873" s="18" t="inlineStr">
        <is>
          <t xml:space="preserve">1.1.1.2.1.1.3.6</t>
        </is>
      </c>
      <c r="B873" s="18" t="inlineStr">
        <is>
          <t xml:space="preserve"/>
        </is>
      </c>
      <c r="C873" s="18" t="inlineStr">
        <is>
          <t xml:space="preserve">Затяжка кабеля, провода в трубу / 70-124 мм</t>
        </is>
      </c>
      <c r="D873" s="7" t="inlineStr">
        <is>
          <t xml:space="preserve">ЭМ
Поставщики: ООО "Богословский кабельный завод", Акционерное общество "Электрокабель" Кольчугинский завод"</t>
        </is>
      </c>
      <c r="E873" s="7" t="inlineStr">
        <is>
          <t xml:space="preserve">Выгружается из БО по объектам BIM-КЦ</t>
        </is>
      </c>
      <c r="F873" s="7" t="inlineStr">
        <is>
          <t xml:space="preserve">ПОГ М</t>
        </is>
      </c>
      <c r="G873" s="7" t="inlineStr">
        <is>
          <t xml:space="preserve">1</t>
        </is>
      </c>
      <c r="H873" s="8" t="n">
        <v>281</v>
      </c>
      <c r="I873" s="19" t="n" hidden="false">
        <f>ROUND((L874)/H873,2)</f>
        <v>907.23</v>
      </c>
      <c r="J873" s="20" t="n" hidden="false">
        <v>500</v>
      </c>
      <c r="K873" s="19" t="n" hidden="false">
        <f>I873+J873</f>
        <v>1407.23</v>
      </c>
      <c r="L873" s="19" t="n" hidden="false">
        <f>ROUND(H873*I873,2)</f>
        <v>254931.63</v>
      </c>
      <c r="M873" s="19" t="n" hidden="false">
        <f>ROUND(H873*J873,2)</f>
        <v>140500</v>
      </c>
      <c r="N873" s="19" t="n" hidden="false">
        <f>L873+M873</f>
        <v>395431.63</v>
      </c>
    </row>
    <row r="874" customFormat="false" hidden="false" outlineLevel="0" collapsed="false">
      <c r="A874" s="18" t="inlineStr">
        <is>
          <t xml:space="preserve">1.1.1.2.1.1.3.6.1</t>
        </is>
      </c>
      <c r="B874" s="18" t="inlineStr">
        <is>
          <t xml:space="preserve"/>
        </is>
      </c>
      <c r="C874" s="22" t="inlineStr">
        <is>
          <t xml:space="preserve">Кабель силовой ВВГнг(A)-LSLTx 5х16мм2, 660В</t>
        </is>
      </c>
      <c r="D874" s="7" t="inlineStr">
        <is>
          <t xml:space="preserve"/>
        </is>
      </c>
      <c r="E874" s="7" t="inlineStr">
        <is>
          <t xml:space="preserve"/>
        </is>
      </c>
      <c r="F874" s="7" t="inlineStr">
        <is>
          <t xml:space="preserve">М</t>
        </is>
      </c>
      <c r="G874" s="7" t="inlineStr">
        <is>
          <t xml:space="preserve">1</t>
        </is>
      </c>
      <c r="H874" s="8" t="n">
        <v>281</v>
      </c>
      <c r="I874" s="23" t="n" hidden="false">
        <v>907.23</v>
      </c>
      <c r="J874" s="19" t="n" hidden="false">
        <v/>
      </c>
      <c r="K874" s="19" t="n" hidden="false">
        <f>I874+J874</f>
        <v>907.23</v>
      </c>
      <c r="L874" s="19" t="n" hidden="false">
        <f>ROUND(H874*I874,2)</f>
        <v>254931.63</v>
      </c>
      <c r="M874" s="19" t="n" hidden="false">
        <v/>
      </c>
      <c r="N874" s="19" t="n" hidden="false">
        <f>L874+M874</f>
        <v>254931.63</v>
      </c>
    </row>
    <row r="875" customFormat="false" hidden="false" outlineLevel="0" collapsed="false">
      <c r="A875" s="18" t="inlineStr">
        <is>
          <t xml:space="preserve">1.1.1.2.1.1.3.7</t>
        </is>
      </c>
      <c r="B875" s="18" t="inlineStr">
        <is>
          <t xml:space="preserve"/>
        </is>
      </c>
      <c r="C875" s="18" t="inlineStr">
        <is>
          <t xml:space="preserve">Затяжка кабеля, провода в трубу / 125-249 мм</t>
        </is>
      </c>
      <c r="D875" s="7" t="inlineStr">
        <is>
          <t xml:space="preserve">ЭМ
Поставщики: ООО "Богословский кабельный завод", Акционерное общество "Электрокабель" Кольчугинский завод"</t>
        </is>
      </c>
      <c r="E875" s="7" t="inlineStr">
        <is>
          <t xml:space="preserve">Выгружается из БО по объектам BIM-КЦ</t>
        </is>
      </c>
      <c r="F875" s="7" t="inlineStr">
        <is>
          <t xml:space="preserve">ПОГ М</t>
        </is>
      </c>
      <c r="G875" s="7" t="inlineStr">
        <is>
          <t xml:space="preserve">1</t>
        </is>
      </c>
      <c r="H875" s="8" t="n">
        <v>863</v>
      </c>
      <c r="I875" s="19" t="n" hidden="false">
        <f>ROUND((L876+L877)/H875,2)</f>
        <v>1865.06</v>
      </c>
      <c r="J875" s="20" t="n" hidden="false">
        <v>800</v>
      </c>
      <c r="K875" s="19" t="n" hidden="false">
        <f>I875+J875</f>
        <v>2665.06</v>
      </c>
      <c r="L875" s="19" t="n" hidden="false">
        <f>ROUND(H875*I875,2)</f>
        <v>1609546.78</v>
      </c>
      <c r="M875" s="19" t="n" hidden="false">
        <f>ROUND(H875*J875,2)</f>
        <v>690400</v>
      </c>
      <c r="N875" s="19" t="n" hidden="false">
        <f>L875+M875</f>
        <v>2299946.78</v>
      </c>
    </row>
    <row r="876" customFormat="false" hidden="false" outlineLevel="0" collapsed="false">
      <c r="A876" s="18" t="inlineStr">
        <is>
          <t xml:space="preserve">1.1.1.2.1.1.3.7.1</t>
        </is>
      </c>
      <c r="B876" s="18" t="inlineStr">
        <is>
          <t xml:space="preserve"/>
        </is>
      </c>
      <c r="C876" s="22" t="inlineStr">
        <is>
          <t xml:space="preserve">Кабель силовой ВВГнг(A)-LSLTx 5х25мм2, 1000В</t>
        </is>
      </c>
      <c r="D876" s="7" t="inlineStr">
        <is>
          <t xml:space="preserve"/>
        </is>
      </c>
      <c r="E876" s="7" t="inlineStr">
        <is>
          <t xml:space="preserve"/>
        </is>
      </c>
      <c r="F876" s="7" t="inlineStr">
        <is>
          <t xml:space="preserve">М</t>
        </is>
      </c>
      <c r="G876" s="7" t="inlineStr">
        <is>
          <t xml:space="preserve">1</t>
        </is>
      </c>
      <c r="H876" s="8" t="n">
        <v>843</v>
      </c>
      <c r="I876" s="20" t="n" hidden="false">
        <v>1850</v>
      </c>
      <c r="J876" s="19" t="n" hidden="false">
        <v/>
      </c>
      <c r="K876" s="19" t="n" hidden="false">
        <f>I876+J876</f>
        <v>1850</v>
      </c>
      <c r="L876" s="19" t="n" hidden="false">
        <f>ROUND(H876*I876,2)</f>
        <v>1559550</v>
      </c>
      <c r="M876" s="19" t="n" hidden="false">
        <v/>
      </c>
      <c r="N876" s="19" t="n" hidden="false">
        <f>L876+M876</f>
        <v>1559550</v>
      </c>
    </row>
    <row r="877" customFormat="false" hidden="false" outlineLevel="0" collapsed="false">
      <c r="A877" s="18" t="inlineStr">
        <is>
          <t xml:space="preserve">1.1.1.2.1.1.3.7.2</t>
        </is>
      </c>
      <c r="B877" s="18" t="inlineStr">
        <is>
          <t xml:space="preserve"/>
        </is>
      </c>
      <c r="C877" s="22" t="inlineStr">
        <is>
          <t xml:space="preserve">Кабель силовой ВВГнг(A)-LSLTx 5х35мм2, 1000В</t>
        </is>
      </c>
      <c r="D877" s="7" t="inlineStr">
        <is>
          <t xml:space="preserve"/>
        </is>
      </c>
      <c r="E877" s="7" t="inlineStr">
        <is>
          <t xml:space="preserve"/>
        </is>
      </c>
      <c r="F877" s="7" t="inlineStr">
        <is>
          <t xml:space="preserve">М</t>
        </is>
      </c>
      <c r="G877" s="7" t="inlineStr">
        <is>
          <t xml:space="preserve">1</t>
        </is>
      </c>
      <c r="H877" s="8" t="n">
        <v>20</v>
      </c>
      <c r="I877" s="20" t="n" hidden="false">
        <v>2500</v>
      </c>
      <c r="J877" s="19" t="n" hidden="false">
        <v/>
      </c>
      <c r="K877" s="19" t="n" hidden="false">
        <f>I877+J877</f>
        <v>2500</v>
      </c>
      <c r="L877" s="19" t="n" hidden="false">
        <f>ROUND(H877*I877,2)</f>
        <v>50000</v>
      </c>
      <c r="M877" s="19" t="n" hidden="false">
        <v/>
      </c>
      <c r="N877" s="19" t="n" hidden="false">
        <f>L877+M877</f>
        <v>50000</v>
      </c>
    </row>
    <row r="878" customFormat="false" hidden="false" outlineLevel="0" collapsed="false">
      <c r="A878" s="18" t="inlineStr">
        <is>
          <t xml:space="preserve">1.1.1.2.1.1.3.8</t>
        </is>
      </c>
      <c r="B878" s="18" t="inlineStr">
        <is>
          <t xml:space="preserve"/>
        </is>
      </c>
      <c r="C878" s="18" t="inlineStr">
        <is>
          <t xml:space="preserve">Прокладка кабеля, провода в лотке, металлоконструкциях / 1,5-6 мм</t>
        </is>
      </c>
      <c r="D878" s="7" t="inlineStr">
        <is>
          <t xml:space="preserve">ЭО
Поставщики: ООО "Богословский кабельный завод", Акционерное общество "Электрокабель" Кольчугинский завод"</t>
        </is>
      </c>
      <c r="E878" s="7" t="inlineStr">
        <is>
          <t xml:space="preserve">Выгружается из БО по объектам BIM-КЦ</t>
        </is>
      </c>
      <c r="F878" s="7" t="inlineStr">
        <is>
          <t xml:space="preserve">М</t>
        </is>
      </c>
      <c r="G878" s="7" t="inlineStr">
        <is>
          <t xml:space="preserve">1</t>
        </is>
      </c>
      <c r="H878" s="8" t="n">
        <v>851</v>
      </c>
      <c r="I878" s="19" t="n" hidden="false">
        <f>ROUND((L879+L880)/H878,2)</f>
        <v>64.36</v>
      </c>
      <c r="J878" s="20" t="n" hidden="false">
        <v>170</v>
      </c>
      <c r="K878" s="19" t="n" hidden="false">
        <f>I878+J878</f>
        <v>234.36</v>
      </c>
      <c r="L878" s="19" t="n" hidden="false">
        <f>ROUND(H878*I878,2)</f>
        <v>54770.36</v>
      </c>
      <c r="M878" s="19" t="n" hidden="false">
        <f>ROUND(H878*J878,2)</f>
        <v>144670</v>
      </c>
      <c r="N878" s="19" t="n" hidden="false">
        <f>L878+M878</f>
        <v>199440.36</v>
      </c>
    </row>
    <row r="879" customFormat="false" hidden="false" outlineLevel="0" collapsed="false">
      <c r="A879" s="18" t="inlineStr">
        <is>
          <t xml:space="preserve">1.1.1.2.1.1.3.8.1</t>
        </is>
      </c>
      <c r="B879" s="18" t="inlineStr">
        <is>
          <t xml:space="preserve"/>
        </is>
      </c>
      <c r="C879" s="22" t="inlineStr">
        <is>
          <t xml:space="preserve">Кабель силовой ВВГнг(A)-FRLSLTx 3х1,5мм2, 660В</t>
        </is>
      </c>
      <c r="D879" s="7" t="inlineStr">
        <is>
          <t xml:space="preserve"/>
        </is>
      </c>
      <c r="E879" s="7" t="inlineStr">
        <is>
          <t xml:space="preserve"/>
        </is>
      </c>
      <c r="F879" s="7" t="inlineStr">
        <is>
          <t xml:space="preserve">М</t>
        </is>
      </c>
      <c r="G879" s="7" t="inlineStr">
        <is>
          <t xml:space="preserve">1</t>
        </is>
      </c>
      <c r="H879" s="8" t="n">
        <v>359</v>
      </c>
      <c r="I879" s="23" t="n" hidden="false">
        <v>72.23</v>
      </c>
      <c r="J879" s="19" t="n" hidden="false">
        <v/>
      </c>
      <c r="K879" s="19" t="n" hidden="false">
        <f>I879+J879</f>
        <v>72.23</v>
      </c>
      <c r="L879" s="19" t="n" hidden="false">
        <f>ROUND(H879*I879,2)</f>
        <v>25930.57</v>
      </c>
      <c r="M879" s="19" t="n" hidden="false">
        <v/>
      </c>
      <c r="N879" s="19" t="n" hidden="false">
        <f>L879+M879</f>
        <v>25930.57</v>
      </c>
    </row>
    <row r="880" customFormat="false" hidden="false" outlineLevel="0" collapsed="false">
      <c r="A880" s="18" t="inlineStr">
        <is>
          <t xml:space="preserve">1.1.1.2.1.1.3.8.2</t>
        </is>
      </c>
      <c r="B880" s="18" t="inlineStr">
        <is>
          <t xml:space="preserve"/>
        </is>
      </c>
      <c r="C880" s="22" t="inlineStr">
        <is>
          <t xml:space="preserve">Кабель силовой ВВГнг(A)-LSLTx 3х1,5мм2, 660В</t>
        </is>
      </c>
      <c r="D880" s="7" t="inlineStr">
        <is>
          <t xml:space="preserve"/>
        </is>
      </c>
      <c r="E880" s="7" t="inlineStr">
        <is>
          <t xml:space="preserve"/>
        </is>
      </c>
      <c r="F880" s="7" t="inlineStr">
        <is>
          <t xml:space="preserve">М</t>
        </is>
      </c>
      <c r="G880" s="7" t="inlineStr">
        <is>
          <t xml:space="preserve">1</t>
        </is>
      </c>
      <c r="H880" s="8" t="n">
        <v>492</v>
      </c>
      <c r="I880" s="23" t="n" hidden="false">
        <v>58.61</v>
      </c>
      <c r="J880" s="19" t="n" hidden="false">
        <v/>
      </c>
      <c r="K880" s="19" t="n" hidden="false">
        <f>I880+J880</f>
        <v>58.61</v>
      </c>
      <c r="L880" s="19" t="n" hidden="false">
        <f>ROUND(H880*I880,2)</f>
        <v>28836.12</v>
      </c>
      <c r="M880" s="19" t="n" hidden="false">
        <v/>
      </c>
      <c r="N880" s="19" t="n" hidden="false">
        <f>L880+M880</f>
        <v>28836.12</v>
      </c>
    </row>
    <row r="881" customFormat="false" hidden="false" outlineLevel="0" collapsed="false">
      <c r="A881" s="18" t="inlineStr">
        <is>
          <t xml:space="preserve">1.1.1.2.1.1.3.9</t>
        </is>
      </c>
      <c r="B881" s="18" t="inlineStr">
        <is>
          <t xml:space="preserve"/>
        </is>
      </c>
      <c r="C881" s="18" t="inlineStr">
        <is>
          <t xml:space="preserve">Прокладка кабеля, провода в лотке, металлоконструкциях / 7-17 мм</t>
        </is>
      </c>
      <c r="D881" s="7" t="inlineStr">
        <is>
          <t xml:space="preserve">ЭО
Поставщики: ООО "Богословский кабельный завод", Акционерное общество "Электрокабель" Кольчугинский завод"</t>
        </is>
      </c>
      <c r="E881" s="7" t="inlineStr">
        <is>
          <t xml:space="preserve">Выгружается из БО по объектам BIM-КЦ</t>
        </is>
      </c>
      <c r="F881" s="7" t="inlineStr">
        <is>
          <t xml:space="preserve">М</t>
        </is>
      </c>
      <c r="G881" s="7" t="inlineStr">
        <is>
          <t xml:space="preserve">1</t>
        </is>
      </c>
      <c r="H881" s="8" t="n">
        <v>1382</v>
      </c>
      <c r="I881" s="19" t="n" hidden="false">
        <f>ROUND((L882+L883)/H881,2)</f>
        <v>78.55</v>
      </c>
      <c r="J881" s="20" t="n" hidden="false">
        <v>170</v>
      </c>
      <c r="K881" s="19" t="n" hidden="false">
        <f>I881+J881</f>
        <v>248.55</v>
      </c>
      <c r="L881" s="19" t="n" hidden="false">
        <f>ROUND(H881*I881,2)</f>
        <v>108556.1</v>
      </c>
      <c r="M881" s="19" t="n" hidden="false">
        <f>ROUND(H881*J881,2)</f>
        <v>234940</v>
      </c>
      <c r="N881" s="19" t="n" hidden="false">
        <f>L881+M881</f>
        <v>343496.1</v>
      </c>
    </row>
    <row r="882" customFormat="false" hidden="false" outlineLevel="0" collapsed="false">
      <c r="A882" s="18" t="inlineStr">
        <is>
          <t xml:space="preserve">1.1.1.2.1.1.3.9.1</t>
        </is>
      </c>
      <c r="B882" s="18" t="inlineStr">
        <is>
          <t xml:space="preserve"/>
        </is>
      </c>
      <c r="C882" s="22" t="inlineStr">
        <is>
          <t xml:space="preserve">Кабель силовой ВВГнг(A)-FRLSLTx 3х2,5мм2, 660В</t>
        </is>
      </c>
      <c r="D882" s="7" t="inlineStr">
        <is>
          <t xml:space="preserve"/>
        </is>
      </c>
      <c r="E882" s="7" t="inlineStr">
        <is>
          <t xml:space="preserve"/>
        </is>
      </c>
      <c r="F882" s="7" t="inlineStr">
        <is>
          <t xml:space="preserve">М</t>
        </is>
      </c>
      <c r="G882" s="7" t="inlineStr">
        <is>
          <t xml:space="preserve">1</t>
        </is>
      </c>
      <c r="H882" s="8" t="n">
        <v>517</v>
      </c>
      <c r="I882" s="23" t="n" hidden="false">
        <v>98.31</v>
      </c>
      <c r="J882" s="19" t="n" hidden="false">
        <v/>
      </c>
      <c r="K882" s="19" t="n" hidden="false">
        <f>I882+J882</f>
        <v>98.31</v>
      </c>
      <c r="L882" s="19" t="n" hidden="false">
        <f>ROUND(H882*I882,2)</f>
        <v>50826.27</v>
      </c>
      <c r="M882" s="19" t="n" hidden="false">
        <v/>
      </c>
      <c r="N882" s="19" t="n" hidden="false">
        <f>L882+M882</f>
        <v>50826.27</v>
      </c>
    </row>
    <row r="883" customFormat="false" hidden="false" outlineLevel="0" collapsed="false">
      <c r="A883" s="18" t="inlineStr">
        <is>
          <t xml:space="preserve">1.1.1.2.1.1.3.9.2</t>
        </is>
      </c>
      <c r="B883" s="18" t="inlineStr">
        <is>
          <t xml:space="preserve"/>
        </is>
      </c>
      <c r="C883" s="22" t="inlineStr">
        <is>
          <t xml:space="preserve">Кабель силовой ВВГнг(A)-LSLTx 3х2,5мм2, 660В</t>
        </is>
      </c>
      <c r="D883" s="7" t="inlineStr">
        <is>
          <t xml:space="preserve"/>
        </is>
      </c>
      <c r="E883" s="7" t="inlineStr">
        <is>
          <t xml:space="preserve"/>
        </is>
      </c>
      <c r="F883" s="7" t="inlineStr">
        <is>
          <t xml:space="preserve">М</t>
        </is>
      </c>
      <c r="G883" s="7" t="inlineStr">
        <is>
          <t xml:space="preserve">1</t>
        </is>
      </c>
      <c r="H883" s="8" t="n">
        <v>865</v>
      </c>
      <c r="I883" s="23" t="n" hidden="false">
        <v>66.74</v>
      </c>
      <c r="J883" s="19" t="n" hidden="false">
        <v/>
      </c>
      <c r="K883" s="19" t="n" hidden="false">
        <f>I883+J883</f>
        <v>66.74</v>
      </c>
      <c r="L883" s="19" t="n" hidden="false">
        <f>ROUND(H883*I883,2)</f>
        <v>57730.1</v>
      </c>
      <c r="M883" s="19" t="n" hidden="false">
        <v/>
      </c>
      <c r="N883" s="19" t="n" hidden="false">
        <f>L883+M883</f>
        <v>57730.1</v>
      </c>
    </row>
    <row r="884" customFormat="false" hidden="false" outlineLevel="0" collapsed="false">
      <c r="A884" s="18" t="inlineStr">
        <is>
          <t xml:space="preserve">1.1.1.2.1.1.3.10</t>
        </is>
      </c>
      <c r="B884" s="18" t="inlineStr">
        <is>
          <t xml:space="preserve"/>
        </is>
      </c>
      <c r="C884" s="18" t="inlineStr">
        <is>
          <t xml:space="preserve">Прокладка кабеля, провода в лотке, металлоконструкциях / 700-1000 мм</t>
        </is>
      </c>
      <c r="D884" s="7" t="inlineStr">
        <is>
          <t xml:space="preserve">ЭМ
Поставщики: ООО "Богословский кабельный завод", Акционерное общество "Электрокабель" Кольчугинский завод"</t>
        </is>
      </c>
      <c r="E884" s="7" t="inlineStr">
        <is>
          <t xml:space="preserve">Выгружается из БО по объектам BIM-КЦ</t>
        </is>
      </c>
      <c r="F884" s="7" t="inlineStr">
        <is>
          <t xml:space="preserve">М</t>
        </is>
      </c>
      <c r="G884" s="7" t="inlineStr">
        <is>
          <t xml:space="preserve">1</t>
        </is>
      </c>
      <c r="H884" s="8" t="n">
        <v>20</v>
      </c>
      <c r="I884" s="19" t="n" hidden="false">
        <f>ROUND((L885)/H884,2)</f>
        <v>9106.63</v>
      </c>
      <c r="J884" s="20" t="n" hidden="false">
        <v>1200</v>
      </c>
      <c r="K884" s="19" t="n" hidden="false">
        <f>I884+J884</f>
        <v>10306.63</v>
      </c>
      <c r="L884" s="19" t="n" hidden="false">
        <f>ROUND(H884*I884,2)</f>
        <v>182132.6</v>
      </c>
      <c r="M884" s="19" t="n" hidden="false">
        <f>ROUND(H884*J884,2)</f>
        <v>24000</v>
      </c>
      <c r="N884" s="19" t="n" hidden="false">
        <f>L884+M884</f>
        <v>206132.6</v>
      </c>
    </row>
    <row r="885" customFormat="false" hidden="false" outlineLevel="0" collapsed="false">
      <c r="A885" s="18" t="inlineStr">
        <is>
          <t xml:space="preserve">1.1.1.2.1.1.3.10.1</t>
        </is>
      </c>
      <c r="B885" s="18" t="inlineStr">
        <is>
          <t xml:space="preserve"/>
        </is>
      </c>
      <c r="C885" s="22" t="inlineStr">
        <is>
          <t xml:space="preserve">Кабель силовой ВВГнг(A)-FRLS 5х150мм2, 660В</t>
        </is>
      </c>
      <c r="D885" s="7" t="inlineStr">
        <is>
          <t xml:space="preserve"/>
        </is>
      </c>
      <c r="E885" s="7" t="inlineStr">
        <is>
          <t xml:space="preserve"/>
        </is>
      </c>
      <c r="F885" s="7" t="inlineStr">
        <is>
          <t xml:space="preserve">М</t>
        </is>
      </c>
      <c r="G885" s="7" t="inlineStr">
        <is>
          <t xml:space="preserve">1</t>
        </is>
      </c>
      <c r="H885" s="8" t="n">
        <v>20</v>
      </c>
      <c r="I885" s="23" t="n" hidden="false">
        <v>9106.63</v>
      </c>
      <c r="J885" s="19" t="n" hidden="false">
        <v/>
      </c>
      <c r="K885" s="19" t="n" hidden="false">
        <f>I885+J885</f>
        <v>9106.63</v>
      </c>
      <c r="L885" s="19" t="n" hidden="false">
        <f>ROUND(H885*I885,2)</f>
        <v>182132.6</v>
      </c>
      <c r="M885" s="19" t="n" hidden="false">
        <v/>
      </c>
      <c r="N885" s="19" t="n" hidden="false">
        <f>L885+M885</f>
        <v>182132.6</v>
      </c>
    </row>
    <row r="886" customFormat="false" hidden="false" outlineLevel="0" collapsed="false">
      <c r="A886" s="18" t="inlineStr">
        <is>
          <t xml:space="preserve">1.1.1.2.1.1.3.11</t>
        </is>
      </c>
      <c r="B886" s="18" t="inlineStr">
        <is>
          <t xml:space="preserve"/>
        </is>
      </c>
      <c r="C886" s="18" t="inlineStr">
        <is>
          <t xml:space="preserve">Монтаж трубы ПВХ, ПНД для кабеля / до 32мм</t>
        </is>
      </c>
      <c r="D886" s="7" t="inlineStr">
        <is>
          <t xml:space="preserve">ЭО</t>
        </is>
      </c>
      <c r="E886" s="7" t="inlineStr">
        <is>
          <t xml:space="preserve">Выгружается из БО по объектам BIM-КЦ</t>
        </is>
      </c>
      <c r="F886" s="7" t="inlineStr">
        <is>
          <t xml:space="preserve">ПОГ М</t>
        </is>
      </c>
      <c r="G886" s="7" t="inlineStr">
        <is>
          <t xml:space="preserve">1</t>
        </is>
      </c>
      <c r="H886" s="8" t="n">
        <v>2304</v>
      </c>
      <c r="I886" s="19" t="n" hidden="false">
        <f>ROUND((L887+L888+L889)/H886,2)</f>
        <v>97.97</v>
      </c>
      <c r="J886" s="20" t="n" hidden="false">
        <v>160</v>
      </c>
      <c r="K886" s="19" t="n" hidden="false">
        <f>I886+J886</f>
        <v>257.97</v>
      </c>
      <c r="L886" s="19" t="n" hidden="false">
        <f>ROUND(H886*I886,2)</f>
        <v>225722.88</v>
      </c>
      <c r="M886" s="19" t="n" hidden="false">
        <f>ROUND(H886*J886,2)</f>
        <v>368640</v>
      </c>
      <c r="N886" s="19" t="n" hidden="false">
        <f>L886+M886</f>
        <v>594362.88</v>
      </c>
    </row>
    <row r="887" customFormat="false" hidden="false" outlineLevel="0" collapsed="false">
      <c r="A887" s="18" t="inlineStr">
        <is>
          <t xml:space="preserve">1.1.1.2.1.1.3.11.1</t>
        </is>
      </c>
      <c r="B887" s="18" t="inlineStr">
        <is>
          <t xml:space="preserve"/>
        </is>
      </c>
      <c r="C887" s="22" t="inlineStr">
        <is>
          <t xml:space="preserve">Труба ПВХ гофрированная_ / Легкая с протяжкой / 20 мм</t>
        </is>
      </c>
      <c r="D887" s="7" t="inlineStr">
        <is>
          <t xml:space="preserve"/>
        </is>
      </c>
      <c r="E887" s="7" t="inlineStr">
        <is>
          <t xml:space="preserve"/>
        </is>
      </c>
      <c r="F887" s="7" t="inlineStr">
        <is>
          <t xml:space="preserve">ПОГ М</t>
        </is>
      </c>
      <c r="G887" s="7" t="inlineStr">
        <is>
          <t xml:space="preserve">1</t>
        </is>
      </c>
      <c r="H887" s="8" t="n">
        <v>695</v>
      </c>
      <c r="I887" s="20" t="n" hidden="false">
        <v>80</v>
      </c>
      <c r="J887" s="19" t="n" hidden="false">
        <v/>
      </c>
      <c r="K887" s="19" t="n" hidden="false">
        <f>I887+J887</f>
        <v>80</v>
      </c>
      <c r="L887" s="19" t="n" hidden="false">
        <f>ROUND(H887*I887,2)</f>
        <v>55600</v>
      </c>
      <c r="M887" s="19" t="n" hidden="false">
        <v/>
      </c>
      <c r="N887" s="19" t="n" hidden="false">
        <f>L887+M887</f>
        <v>55600</v>
      </c>
    </row>
    <row r="888" customFormat="false" hidden="false" outlineLevel="0" collapsed="false">
      <c r="A888" s="18" t="inlineStr">
        <is>
          <t xml:space="preserve">1.1.1.2.1.1.3.11.2</t>
        </is>
      </c>
      <c r="B888" s="18" t="inlineStr">
        <is>
          <t xml:space="preserve"/>
        </is>
      </c>
      <c r="C888" s="22" t="inlineStr">
        <is>
          <t xml:space="preserve">Труба ПВХ гофрированная_ / Легкая с протяжкой / 25 мм</t>
        </is>
      </c>
      <c r="D888" s="7" t="inlineStr">
        <is>
          <t xml:space="preserve"/>
        </is>
      </c>
      <c r="E888" s="7" t="inlineStr">
        <is>
          <t xml:space="preserve"/>
        </is>
      </c>
      <c r="F888" s="7" t="inlineStr">
        <is>
          <t xml:space="preserve">ПОГ М</t>
        </is>
      </c>
      <c r="G888" s="7" t="inlineStr">
        <is>
          <t xml:space="preserve">1</t>
        </is>
      </c>
      <c r="H888" s="8" t="n">
        <v>765</v>
      </c>
      <c r="I888" s="20" t="n" hidden="false">
        <v>90</v>
      </c>
      <c r="J888" s="19" t="n" hidden="false">
        <v/>
      </c>
      <c r="K888" s="19" t="n" hidden="false">
        <f>I888+J888</f>
        <v>90</v>
      </c>
      <c r="L888" s="19" t="n" hidden="false">
        <f>ROUND(H888*I888,2)</f>
        <v>68850</v>
      </c>
      <c r="M888" s="19" t="n" hidden="false">
        <v/>
      </c>
      <c r="N888" s="19" t="n" hidden="false">
        <f>L888+M888</f>
        <v>68850</v>
      </c>
    </row>
    <row r="889" customFormat="false" hidden="false" outlineLevel="0" collapsed="false">
      <c r="A889" s="18" t="inlineStr">
        <is>
          <t xml:space="preserve">1.1.1.2.1.1.3.11.3</t>
        </is>
      </c>
      <c r="B889" s="18" t="inlineStr">
        <is>
          <t xml:space="preserve"/>
        </is>
      </c>
      <c r="C889" s="22" t="inlineStr">
        <is>
          <t xml:space="preserve">Труба ПВХ гофрированная_ / Тяжелая с протяжкой / 32 мм</t>
        </is>
      </c>
      <c r="D889" s="7" t="inlineStr">
        <is>
          <t xml:space="preserve">Труба гибкая гофрированная легкая, серия HFR, из композиции
полиолифенов (без галогена), самозатухающая, с зондом</t>
        </is>
      </c>
      <c r="E889" s="7" t="inlineStr">
        <is>
          <t xml:space="preserve"/>
        </is>
      </c>
      <c r="F889" s="7" t="inlineStr">
        <is>
          <t xml:space="preserve">ПОГ М</t>
        </is>
      </c>
      <c r="G889" s="7" t="inlineStr">
        <is>
          <t xml:space="preserve">1</t>
        </is>
      </c>
      <c r="H889" s="8" t="n">
        <v>844</v>
      </c>
      <c r="I889" s="20" t="n" hidden="false">
        <v>120</v>
      </c>
      <c r="J889" s="19" t="n" hidden="false">
        <v/>
      </c>
      <c r="K889" s="19" t="n" hidden="false">
        <f>I889+J889</f>
        <v>120</v>
      </c>
      <c r="L889" s="19" t="n" hidden="false">
        <f>ROUND(H889*I889,2)</f>
        <v>101280</v>
      </c>
      <c r="M889" s="19" t="n" hidden="false">
        <v/>
      </c>
      <c r="N889" s="19" t="n" hidden="false">
        <f>L889+M889</f>
        <v>101280</v>
      </c>
    </row>
    <row r="890" customFormat="false" hidden="false" outlineLevel="0" collapsed="false">
      <c r="A890" s="18" t="inlineStr">
        <is>
          <t xml:space="preserve">1.1.1.2.1.1.3.12</t>
        </is>
      </c>
      <c r="B890" s="18" t="inlineStr">
        <is>
          <t xml:space="preserve"/>
        </is>
      </c>
      <c r="C890" s="18" t="inlineStr">
        <is>
          <t xml:space="preserve">Монтаж трубы ПВХ, ПНД для кабеля / до 32мм</t>
        </is>
      </c>
      <c r="D890" s="7" t="inlineStr">
        <is>
          <t xml:space="preserve">ЭМ</t>
        </is>
      </c>
      <c r="E890" s="7" t="inlineStr">
        <is>
          <t xml:space="preserve">Выгружается из БО по объектам BIM-КЦ</t>
        </is>
      </c>
      <c r="F890" s="7" t="inlineStr">
        <is>
          <t xml:space="preserve">ПОГ М</t>
        </is>
      </c>
      <c r="G890" s="7" t="inlineStr">
        <is>
          <t xml:space="preserve">1</t>
        </is>
      </c>
      <c r="H890" s="8" t="n">
        <v>11360</v>
      </c>
      <c r="I890" s="19" t="n" hidden="false">
        <f>ROUND((L891+L892)/H890,2)</f>
        <v>120</v>
      </c>
      <c r="J890" s="20" t="n" hidden="false">
        <v>160</v>
      </c>
      <c r="K890" s="19" t="n" hidden="false">
        <f>I890+J890</f>
        <v>280</v>
      </c>
      <c r="L890" s="19" t="n" hidden="false">
        <f>ROUND(H890*I890,2)</f>
        <v>1363200</v>
      </c>
      <c r="M890" s="19" t="n" hidden="false">
        <f>ROUND(H890*J890,2)</f>
        <v>1817600</v>
      </c>
      <c r="N890" s="19" t="n" hidden="false">
        <f>L890+M890</f>
        <v>3180800</v>
      </c>
    </row>
    <row r="891" customFormat="false" hidden="false" outlineLevel="0" collapsed="false">
      <c r="A891" s="18" t="inlineStr">
        <is>
          <t xml:space="preserve">1.1.1.2.1.1.3.12.1</t>
        </is>
      </c>
      <c r="B891" s="18" t="inlineStr">
        <is>
          <t xml:space="preserve"/>
        </is>
      </c>
      <c r="C891" s="22" t="inlineStr">
        <is>
          <t xml:space="preserve">Труба ПВХ гофрированная_ / Легкая с протяжкой / 32 мм</t>
        </is>
      </c>
      <c r="D891" s="7" t="inlineStr">
        <is>
          <t xml:space="preserve"/>
        </is>
      </c>
      <c r="E891" s="7" t="inlineStr">
        <is>
          <t xml:space="preserve"/>
        </is>
      </c>
      <c r="F891" s="7" t="inlineStr">
        <is>
          <t xml:space="preserve">ПОГ М</t>
        </is>
      </c>
      <c r="G891" s="7" t="inlineStr">
        <is>
          <t xml:space="preserve">1</t>
        </is>
      </c>
      <c r="H891" s="8" t="n">
        <v>11225</v>
      </c>
      <c r="I891" s="20" t="n" hidden="false">
        <v>120</v>
      </c>
      <c r="J891" s="19" t="n" hidden="false">
        <v/>
      </c>
      <c r="K891" s="19" t="n" hidden="false">
        <f>I891+J891</f>
        <v>120</v>
      </c>
      <c r="L891" s="19" t="n" hidden="false">
        <f>ROUND(H891*I891,2)</f>
        <v>1347000</v>
      </c>
      <c r="M891" s="19" t="n" hidden="false">
        <v/>
      </c>
      <c r="N891" s="19" t="n" hidden="false">
        <f>L891+M891</f>
        <v>1347000</v>
      </c>
    </row>
    <row r="892" customFormat="false" hidden="false" outlineLevel="0" collapsed="false">
      <c r="A892" s="18" t="inlineStr">
        <is>
          <t xml:space="preserve">1.1.1.2.1.1.3.12.2</t>
        </is>
      </c>
      <c r="B892" s="18" t="inlineStr">
        <is>
          <t xml:space="preserve"/>
        </is>
      </c>
      <c r="C892" s="22" t="inlineStr">
        <is>
          <t xml:space="preserve">Труба ПВХ гофрированная_ / ОКЛ (10132-E90)  / D=32 мм</t>
        </is>
      </c>
      <c r="D892" s="7" t="inlineStr">
        <is>
          <t xml:space="preserve"/>
        </is>
      </c>
      <c r="E892" s="7" t="inlineStr">
        <is>
          <t xml:space="preserve"/>
        </is>
      </c>
      <c r="F892" s="7" t="inlineStr">
        <is>
          <t xml:space="preserve">ПОГ М</t>
        </is>
      </c>
      <c r="G892" s="7" t="inlineStr">
        <is>
          <t xml:space="preserve">1</t>
        </is>
      </c>
      <c r="H892" s="8" t="n">
        <v>135</v>
      </c>
      <c r="I892" s="20" t="n" hidden="false">
        <v>120</v>
      </c>
      <c r="J892" s="19" t="n" hidden="false">
        <v/>
      </c>
      <c r="K892" s="19" t="n" hidden="false">
        <f>I892+J892</f>
        <v>120</v>
      </c>
      <c r="L892" s="19" t="n" hidden="false">
        <f>ROUND(H892*I892,2)</f>
        <v>16200</v>
      </c>
      <c r="M892" s="19" t="n" hidden="false">
        <v/>
      </c>
      <c r="N892" s="19" t="n" hidden="false">
        <f>L892+M892</f>
        <v>16200</v>
      </c>
    </row>
    <row r="893" customFormat="false" hidden="false" outlineLevel="0" collapsed="false">
      <c r="A893" s="18" t="inlineStr">
        <is>
          <t xml:space="preserve">1.1.1.2.1.1.3.13</t>
        </is>
      </c>
      <c r="B893" s="18" t="inlineStr">
        <is>
          <t xml:space="preserve"/>
        </is>
      </c>
      <c r="C893" s="18" t="inlineStr">
        <is>
          <t xml:space="preserve">Монтаж трубы ПВХ, ПНД для кабеля / от 40мм до 100мм</t>
        </is>
      </c>
      <c r="D893" s="7" t="inlineStr">
        <is>
          <t xml:space="preserve">ЭМ</t>
        </is>
      </c>
      <c r="E893" s="7" t="inlineStr">
        <is>
          <t xml:space="preserve">Выгружается из БО по объектам BIM-КЦ</t>
        </is>
      </c>
      <c r="F893" s="7" t="inlineStr">
        <is>
          <t xml:space="preserve">ПОГ М</t>
        </is>
      </c>
      <c r="G893" s="7" t="inlineStr">
        <is>
          <t xml:space="preserve">1</t>
        </is>
      </c>
      <c r="H893" s="8" t="n">
        <v>14090</v>
      </c>
      <c r="I893" s="19" t="n" hidden="false">
        <f>ROUND((L894+L895+L896+L897+L898)/H893,2)</f>
        <v>290.73</v>
      </c>
      <c r="J893" s="20" t="n" hidden="false">
        <v>160</v>
      </c>
      <c r="K893" s="19" t="n" hidden="false">
        <f>I893+J893</f>
        <v>450.73</v>
      </c>
      <c r="L893" s="19" t="n" hidden="false">
        <f>ROUND(H893*I893,2)</f>
        <v>4096385.7</v>
      </c>
      <c r="M893" s="19" t="n" hidden="false">
        <f>ROUND(H893*J893,2)</f>
        <v>2254400</v>
      </c>
      <c r="N893" s="19" t="n" hidden="false">
        <f>L893+M893</f>
        <v>6350785.7</v>
      </c>
    </row>
    <row r="894" customFormat="false" hidden="false" outlineLevel="0" collapsed="false">
      <c r="A894" s="18" t="inlineStr">
        <is>
          <t xml:space="preserve">1.1.1.2.1.1.3.13.1</t>
        </is>
      </c>
      <c r="B894" s="18" t="inlineStr">
        <is>
          <t xml:space="preserve"/>
        </is>
      </c>
      <c r="C894" s="22" t="inlineStr">
        <is>
          <t xml:space="preserve">Труба полимерная гофрированная_ / ССД-Пайп, 800N, SN22, с протяжкой / OD=50 мм</t>
        </is>
      </c>
      <c r="D894" s="7" t="inlineStr">
        <is>
          <t xml:space="preserve">Труба гибкая гофрированная, из самозатухающей композиции
ПВХ , для ОКЛ , с
протяжкой, наружным диаметром</t>
        </is>
      </c>
      <c r="E894" s="7" t="inlineStr">
        <is>
          <t xml:space="preserve"/>
        </is>
      </c>
      <c r="F894" s="7" t="inlineStr">
        <is>
          <t xml:space="preserve">ПОГ М</t>
        </is>
      </c>
      <c r="G894" s="7" t="inlineStr">
        <is>
          <t xml:space="preserve">1</t>
        </is>
      </c>
      <c r="H894" s="8" t="n">
        <v>2785</v>
      </c>
      <c r="I894" s="20" t="n" hidden="false">
        <v>350</v>
      </c>
      <c r="J894" s="19" t="n" hidden="false">
        <v/>
      </c>
      <c r="K894" s="19" t="n" hidden="false">
        <f>I894+J894</f>
        <v>350</v>
      </c>
      <c r="L894" s="19" t="n" hidden="false">
        <f>ROUND(H894*I894,2)</f>
        <v>974750</v>
      </c>
      <c r="M894" s="19" t="n" hidden="false">
        <v/>
      </c>
      <c r="N894" s="19" t="n" hidden="false">
        <f>L894+M894</f>
        <v>974750</v>
      </c>
    </row>
    <row r="895" customFormat="false" hidden="false" outlineLevel="0" collapsed="false">
      <c r="A895" s="18" t="inlineStr">
        <is>
          <t xml:space="preserve">1.1.1.2.1.1.3.13.2</t>
        </is>
      </c>
      <c r="B895" s="18" t="inlineStr">
        <is>
          <t xml:space="preserve"/>
        </is>
      </c>
      <c r="C895" s="22" t="inlineStr">
        <is>
          <t xml:space="preserve">Труба ПВХ гофрированная_ / Легкая с протяжкой / 50 мм</t>
        </is>
      </c>
      <c r="D895" s="7" t="inlineStr">
        <is>
          <t xml:space="preserve"/>
        </is>
      </c>
      <c r="E895" s="7" t="inlineStr">
        <is>
          <t xml:space="preserve"/>
        </is>
      </c>
      <c r="F895" s="7" t="inlineStr">
        <is>
          <t xml:space="preserve">ПОГ М</t>
        </is>
      </c>
      <c r="G895" s="7" t="inlineStr">
        <is>
          <t xml:space="preserve">1</t>
        </is>
      </c>
      <c r="H895" s="8" t="n">
        <v>725</v>
      </c>
      <c r="I895" s="20" t="n" hidden="false">
        <v>350</v>
      </c>
      <c r="J895" s="19" t="n" hidden="false">
        <v/>
      </c>
      <c r="K895" s="19" t="n" hidden="false">
        <f>I895+J895</f>
        <v>350</v>
      </c>
      <c r="L895" s="19" t="n" hidden="false">
        <f>ROUND(H895*I895,2)</f>
        <v>253750</v>
      </c>
      <c r="M895" s="19" t="n" hidden="false">
        <v/>
      </c>
      <c r="N895" s="19" t="n" hidden="false">
        <f>L895+M895</f>
        <v>253750</v>
      </c>
    </row>
    <row r="896" customFormat="false" hidden="false" outlineLevel="0" collapsed="false">
      <c r="A896" s="18" t="inlineStr">
        <is>
          <t xml:space="preserve">1.1.1.2.1.1.3.13.3</t>
        </is>
      </c>
      <c r="B896" s="18" t="inlineStr">
        <is>
          <t xml:space="preserve"/>
        </is>
      </c>
      <c r="C896" s="22" t="inlineStr">
        <is>
          <t xml:space="preserve">Труба ПВХ гофрированная_ / Жесткая с протяжкой ССД-Пайп 800 N, SN22 / 63 мм</t>
        </is>
      </c>
      <c r="D896" s="7" t="inlineStr">
        <is>
          <t xml:space="preserve"/>
        </is>
      </c>
      <c r="E896" s="7" t="inlineStr">
        <is>
          <t xml:space="preserve"/>
        </is>
      </c>
      <c r="F896" s="7" t="inlineStr">
        <is>
          <t xml:space="preserve">ПОГ М</t>
        </is>
      </c>
      <c r="G896" s="7" t="inlineStr">
        <is>
          <t xml:space="preserve">1</t>
        </is>
      </c>
      <c r="H896" s="8" t="n">
        <v>1715</v>
      </c>
      <c r="I896" s="20" t="n" hidden="false">
        <v>380</v>
      </c>
      <c r="J896" s="19" t="n" hidden="false">
        <v/>
      </c>
      <c r="K896" s="19" t="n" hidden="false">
        <f>I896+J896</f>
        <v>380</v>
      </c>
      <c r="L896" s="19" t="n" hidden="false">
        <f>ROUND(H896*I896,2)</f>
        <v>651700</v>
      </c>
      <c r="M896" s="19" t="n" hidden="false">
        <v/>
      </c>
      <c r="N896" s="19" t="n" hidden="false">
        <f>L896+M896</f>
        <v>651700</v>
      </c>
    </row>
    <row r="897" customFormat="false" hidden="false" outlineLevel="0" collapsed="false">
      <c r="A897" s="18" t="inlineStr">
        <is>
          <t xml:space="preserve">1.1.1.2.1.1.3.13.4</t>
        </is>
      </c>
      <c r="B897" s="18" t="inlineStr">
        <is>
          <t xml:space="preserve"/>
        </is>
      </c>
      <c r="C897" s="22" t="inlineStr">
        <is>
          <t xml:space="preserve">Труба ПВХ гофрированная_ / Легкая с протяжкой / 40 мм</t>
        </is>
      </c>
      <c r="D897" s="7" t="inlineStr">
        <is>
          <t xml:space="preserve"/>
        </is>
      </c>
      <c r="E897" s="7" t="inlineStr">
        <is>
          <t xml:space="preserve"/>
        </is>
      </c>
      <c r="F897" s="7" t="inlineStr">
        <is>
          <t xml:space="preserve">ПОГ М</t>
        </is>
      </c>
      <c r="G897" s="7" t="inlineStr">
        <is>
          <t xml:space="preserve">1</t>
        </is>
      </c>
      <c r="H897" s="8" t="n">
        <v>4975</v>
      </c>
      <c r="I897" s="20" t="n" hidden="false">
        <v>250</v>
      </c>
      <c r="J897" s="19" t="n" hidden="false">
        <v/>
      </c>
      <c r="K897" s="19" t="n" hidden="false">
        <f>I897+J897</f>
        <v>250</v>
      </c>
      <c r="L897" s="19" t="n" hidden="false">
        <f>ROUND(H897*I897,2)</f>
        <v>1243750</v>
      </c>
      <c r="M897" s="19" t="n" hidden="false">
        <v/>
      </c>
      <c r="N897" s="19" t="n" hidden="false">
        <f>L897+M897</f>
        <v>1243750</v>
      </c>
    </row>
    <row r="898" customFormat="false" hidden="false" outlineLevel="0" collapsed="false">
      <c r="A898" s="18" t="inlineStr">
        <is>
          <t xml:space="preserve">1.1.1.2.1.1.3.13.5</t>
        </is>
      </c>
      <c r="B898" s="18" t="inlineStr">
        <is>
          <t xml:space="preserve"/>
        </is>
      </c>
      <c r="C898" s="22" t="inlineStr">
        <is>
          <t xml:space="preserve">Труба ПВХ_ / Жесткая / Гладкая / тяжелая / 40 мм</t>
        </is>
      </c>
      <c r="D898" s="7" t="inlineStr">
        <is>
          <t xml:space="preserve"/>
        </is>
      </c>
      <c r="E898" s="7" t="inlineStr">
        <is>
          <t xml:space="preserve"/>
        </is>
      </c>
      <c r="F898" s="7" t="inlineStr">
        <is>
          <t xml:space="preserve">ПОГ М</t>
        </is>
      </c>
      <c r="G898" s="7" t="inlineStr">
        <is>
          <t xml:space="preserve">1</t>
        </is>
      </c>
      <c r="H898" s="8" t="n">
        <v>3890</v>
      </c>
      <c r="I898" s="20" t="n" hidden="false">
        <v>250</v>
      </c>
      <c r="J898" s="19" t="n" hidden="false">
        <v/>
      </c>
      <c r="K898" s="19" t="n" hidden="false">
        <f>I898+J898</f>
        <v>250</v>
      </c>
      <c r="L898" s="19" t="n" hidden="false">
        <f>ROUND(H898*I898,2)</f>
        <v>972500</v>
      </c>
      <c r="M898" s="19" t="n" hidden="false">
        <v/>
      </c>
      <c r="N898" s="19" t="n" hidden="false">
        <f>L898+M898</f>
        <v>972500</v>
      </c>
    </row>
    <row r="899" customFormat="false" hidden="false" outlineLevel="0" collapsed="false">
      <c r="A899" s="18" t="inlineStr">
        <is>
          <t xml:space="preserve">1.1.1.2.1.1.3.14</t>
        </is>
      </c>
      <c r="B899" s="18" t="inlineStr">
        <is>
          <t xml:space="preserve"/>
        </is>
      </c>
      <c r="C899" s="18" t="inlineStr">
        <is>
          <t xml:space="preserve">Монтаж трубы ПВХ, ПНД для кабеля / расходные материалы</t>
        </is>
      </c>
      <c r="D899" s="7" t="inlineStr">
        <is>
          <t xml:space="preserve">ЭО</t>
        </is>
      </c>
      <c r="E899" s="7" t="inlineStr">
        <is>
          <t xml:space="preserve"/>
        </is>
      </c>
      <c r="F899" s="7" t="inlineStr">
        <is>
          <t xml:space="preserve">ПОГ М</t>
        </is>
      </c>
      <c r="G899" s="7" t="inlineStr">
        <is>
          <t xml:space="preserve">1</t>
        </is>
      </c>
      <c r="H899" s="8" t="n">
        <v>2304</v>
      </c>
      <c r="I899" s="19" t="n" hidden="false">
        <f>ROUND((L900+L901+L902+L903+L904)/H899,2)</f>
        <v>40.45</v>
      </c>
      <c r="J899" s="19" t="n" hidden="false">
        <v>0</v>
      </c>
      <c r="K899" s="19" t="n" hidden="false">
        <f>I899+J899</f>
        <v>40.45</v>
      </c>
      <c r="L899" s="19" t="n" hidden="false">
        <f>ROUND(H899*I899,2)</f>
        <v>93196.8</v>
      </c>
      <c r="M899" s="19" t="n" hidden="false">
        <f>ROUND(H899*J899,2)</f>
        <v>0</v>
      </c>
      <c r="N899" s="19" t="n" hidden="false">
        <f>L899+M899</f>
        <v>93196.8</v>
      </c>
    </row>
    <row r="900" customFormat="false" hidden="false" outlineLevel="0" collapsed="false">
      <c r="A900" s="18" t="inlineStr">
        <is>
          <t xml:space="preserve">1.1.1.2.1.1.3.14.1</t>
        </is>
      </c>
      <c r="B900" s="18" t="inlineStr">
        <is>
          <t xml:space="preserve"/>
        </is>
      </c>
      <c r="C900" s="22" t="inlineStr">
        <is>
          <t xml:space="preserve">Скоба металлическая однолапковая_ / 31-32мм</t>
        </is>
      </c>
      <c r="D900" s="7" t="inlineStr">
        <is>
          <t xml:space="preserve">двухлапковая</t>
        </is>
      </c>
      <c r="E900" s="7" t="inlineStr">
        <is>
          <t xml:space="preserve"/>
        </is>
      </c>
      <c r="F900" s="7" t="inlineStr">
        <is>
          <t xml:space="preserve">ШТ</t>
        </is>
      </c>
      <c r="G900" s="7" t="inlineStr">
        <is>
          <t xml:space="preserve">1</t>
        </is>
      </c>
      <c r="H900" s="8" t="n">
        <v>1700</v>
      </c>
      <c r="I900" s="20" t="n" hidden="false">
        <v>18</v>
      </c>
      <c r="J900" s="19" t="n" hidden="false">
        <v/>
      </c>
      <c r="K900" s="19" t="n" hidden="false">
        <f>I900+J900</f>
        <v>18</v>
      </c>
      <c r="L900" s="19" t="n" hidden="false">
        <f>ROUND(H900*I900,2)</f>
        <v>30600</v>
      </c>
      <c r="M900" s="19" t="n" hidden="false">
        <v/>
      </c>
      <c r="N900" s="19" t="n" hidden="false">
        <f>L900+M900</f>
        <v>30600</v>
      </c>
    </row>
    <row r="901" customFormat="false" hidden="false" outlineLevel="0" collapsed="false">
      <c r="A901" s="18" t="inlineStr">
        <is>
          <t xml:space="preserve">1.1.1.2.1.1.3.14.2</t>
        </is>
      </c>
      <c r="B901" s="18" t="inlineStr">
        <is>
          <t xml:space="preserve"/>
        </is>
      </c>
      <c r="C901" s="22" t="inlineStr">
        <is>
          <t xml:space="preserve">Муфта соединительная труба-коробка_ / 25 мм</t>
        </is>
      </c>
      <c r="D901" s="7" t="inlineStr">
        <is>
          <t xml:space="preserve">42725 + BS25</t>
        </is>
      </c>
      <c r="E901" s="7" t="inlineStr">
        <is>
          <t xml:space="preserve"/>
        </is>
      </c>
      <c r="F901" s="7" t="inlineStr">
        <is>
          <t xml:space="preserve">ШТ</t>
        </is>
      </c>
      <c r="G901" s="7" t="inlineStr">
        <is>
          <t xml:space="preserve">1</t>
        </is>
      </c>
      <c r="H901" s="8" t="n">
        <v>74</v>
      </c>
      <c r="I901" s="20" t="n" hidden="false">
        <v>50</v>
      </c>
      <c r="J901" s="19" t="n" hidden="false">
        <v/>
      </c>
      <c r="K901" s="19" t="n" hidden="false">
        <f>I901+J901</f>
        <v>50</v>
      </c>
      <c r="L901" s="19" t="n" hidden="false">
        <f>ROUND(H901*I901,2)</f>
        <v>3700</v>
      </c>
      <c r="M901" s="19" t="n" hidden="false">
        <v/>
      </c>
      <c r="N901" s="19" t="n" hidden="false">
        <f>L901+M901</f>
        <v>3700</v>
      </c>
    </row>
    <row r="902" customFormat="false" hidden="false" outlineLevel="0" collapsed="false">
      <c r="A902" s="18" t="inlineStr">
        <is>
          <t xml:space="preserve">1.1.1.2.1.1.3.14.3</t>
        </is>
      </c>
      <c r="B902" s="18" t="inlineStr">
        <is>
          <t xml:space="preserve"/>
        </is>
      </c>
      <c r="C902" s="22" t="inlineStr">
        <is>
          <t xml:space="preserve">Муфта соединительная труба-коробка_ / 20 мм</t>
        </is>
      </c>
      <c r="D902" s="7" t="inlineStr">
        <is>
          <t xml:space="preserve"/>
        </is>
      </c>
      <c r="E902" s="7" t="inlineStr">
        <is>
          <t xml:space="preserve"/>
        </is>
      </c>
      <c r="F902" s="7" t="inlineStr">
        <is>
          <t xml:space="preserve">ШТ</t>
        </is>
      </c>
      <c r="G902" s="7" t="inlineStr">
        <is>
          <t xml:space="preserve">1</t>
        </is>
      </c>
      <c r="H902" s="8" t="n">
        <v>10</v>
      </c>
      <c r="I902" s="20" t="n" hidden="false">
        <v>50</v>
      </c>
      <c r="J902" s="19" t="n" hidden="false">
        <v/>
      </c>
      <c r="K902" s="19" t="n" hidden="false">
        <f>I902+J902</f>
        <v>50</v>
      </c>
      <c r="L902" s="19" t="n" hidden="false">
        <f>ROUND(H902*I902,2)</f>
        <v>500</v>
      </c>
      <c r="M902" s="19" t="n" hidden="false">
        <v/>
      </c>
      <c r="N902" s="19" t="n" hidden="false">
        <f>L902+M902</f>
        <v>500</v>
      </c>
    </row>
    <row r="903" customFormat="false" hidden="false" outlineLevel="0" collapsed="false">
      <c r="A903" s="18" t="inlineStr">
        <is>
          <t xml:space="preserve">1.1.1.2.1.1.3.14.4</t>
        </is>
      </c>
      <c r="B903" s="18" t="inlineStr">
        <is>
          <t xml:space="preserve"/>
        </is>
      </c>
      <c r="C903" s="22" t="inlineStr">
        <is>
          <t xml:space="preserve">Клипса с дюбелем саморезом для крепления гофротрубы_ / 20 мм</t>
        </is>
      </c>
      <c r="D903" s="7" t="inlineStr">
        <is>
          <t xml:space="preserve"/>
        </is>
      </c>
      <c r="E903" s="7" t="inlineStr">
        <is>
          <t xml:space="preserve"/>
        </is>
      </c>
      <c r="F903" s="7" t="inlineStr">
        <is>
          <t xml:space="preserve">ШТ</t>
        </is>
      </c>
      <c r="G903" s="7" t="inlineStr">
        <is>
          <t xml:space="preserve">2</t>
        </is>
      </c>
      <c r="H903" s="8" t="n">
        <v>1390</v>
      </c>
      <c r="I903" s="20" t="n" hidden="false">
        <v>20</v>
      </c>
      <c r="J903" s="19" t="n" hidden="false">
        <v/>
      </c>
      <c r="K903" s="19" t="n" hidden="false">
        <f>I903+J903</f>
        <v>20</v>
      </c>
      <c r="L903" s="19" t="n" hidden="false">
        <f>ROUND(H903*I903,2)</f>
        <v>27800</v>
      </c>
      <c r="M903" s="19" t="n" hidden="false">
        <v/>
      </c>
      <c r="N903" s="19" t="n" hidden="false">
        <f>L903+M903</f>
        <v>27800</v>
      </c>
    </row>
    <row r="904" customFormat="false" hidden="false" outlineLevel="0" collapsed="false">
      <c r="A904" s="18" t="inlineStr">
        <is>
          <t xml:space="preserve">1.1.1.2.1.1.3.14.5</t>
        </is>
      </c>
      <c r="B904" s="18" t="inlineStr">
        <is>
          <t xml:space="preserve"/>
        </is>
      </c>
      <c r="C904" s="22" t="inlineStr">
        <is>
          <t xml:space="preserve">Клипса с дюбелем саморезом для крепления гофротрубы_ / 25 мм</t>
        </is>
      </c>
      <c r="D904" s="7" t="inlineStr">
        <is>
          <t xml:space="preserve"/>
        </is>
      </c>
      <c r="E904" s="7" t="inlineStr">
        <is>
          <t xml:space="preserve"/>
        </is>
      </c>
      <c r="F904" s="7" t="inlineStr">
        <is>
          <t xml:space="preserve">ШТ</t>
        </is>
      </c>
      <c r="G904" s="7" t="inlineStr">
        <is>
          <t xml:space="preserve">2</t>
        </is>
      </c>
      <c r="H904" s="8" t="n">
        <v>1530</v>
      </c>
      <c r="I904" s="20" t="n" hidden="false">
        <v>20</v>
      </c>
      <c r="J904" s="19" t="n" hidden="false">
        <v/>
      </c>
      <c r="K904" s="19" t="n" hidden="false">
        <f>I904+J904</f>
        <v>20</v>
      </c>
      <c r="L904" s="19" t="n" hidden="false">
        <f>ROUND(H904*I904,2)</f>
        <v>30600</v>
      </c>
      <c r="M904" s="19" t="n" hidden="false">
        <v/>
      </c>
      <c r="N904" s="19" t="n" hidden="false">
        <f>L904+M904</f>
        <v>30600</v>
      </c>
    </row>
    <row r="905" customFormat="false" hidden="false" outlineLevel="0" collapsed="false">
      <c r="A905" s="18" t="inlineStr">
        <is>
          <t xml:space="preserve">1.1.1.2.1.1.3.15</t>
        </is>
      </c>
      <c r="B905" s="18" t="inlineStr">
        <is>
          <t xml:space="preserve"/>
        </is>
      </c>
      <c r="C905" s="18" t="inlineStr">
        <is>
          <t xml:space="preserve">Монтаж трубы ПВХ, ПНД для кабеля / расходные материалы</t>
        </is>
      </c>
      <c r="D905" s="7" t="inlineStr">
        <is>
          <t xml:space="preserve">ЭМ</t>
        </is>
      </c>
      <c r="E905" s="7" t="inlineStr">
        <is>
          <t xml:space="preserve"/>
        </is>
      </c>
      <c r="F905" s="7" t="inlineStr">
        <is>
          <t xml:space="preserve">ПОГ М</t>
        </is>
      </c>
      <c r="G905" s="7" t="inlineStr">
        <is>
          <t xml:space="preserve">1</t>
        </is>
      </c>
      <c r="H905" s="8" t="n">
        <v>18775</v>
      </c>
      <c r="I905" s="19" t="n" hidden="false">
        <f>ROUND((L906+L907+L908+L909+L910)/H905,2)</f>
        <v>57.82</v>
      </c>
      <c r="J905" s="19" t="n" hidden="false">
        <v>0</v>
      </c>
      <c r="K905" s="19" t="n" hidden="false">
        <f>I905+J905</f>
        <v>57.82</v>
      </c>
      <c r="L905" s="19" t="n" hidden="false">
        <f>ROUND(H905*I905,2)</f>
        <v>1085570.5</v>
      </c>
      <c r="M905" s="19" t="n" hidden="false">
        <f>ROUND(H905*J905,2)</f>
        <v>0</v>
      </c>
      <c r="N905" s="19" t="n" hidden="false">
        <f>L905+M905</f>
        <v>1085570.5</v>
      </c>
    </row>
    <row r="906" customFormat="false" hidden="false" outlineLevel="0" collapsed="false">
      <c r="A906" s="18" t="inlineStr">
        <is>
          <t xml:space="preserve">1.1.1.2.1.1.3.15.1</t>
        </is>
      </c>
      <c r="B906" s="18" t="inlineStr">
        <is>
          <t xml:space="preserve"/>
        </is>
      </c>
      <c r="C906" s="22" t="inlineStr">
        <is>
          <t xml:space="preserve">Клипса с дюбелем саморезом для крепления гофротрубы_ / 32 мм</t>
        </is>
      </c>
      <c r="D906" s="7" t="inlineStr">
        <is>
          <t xml:space="preserve"/>
        </is>
      </c>
      <c r="E906" s="7" t="inlineStr">
        <is>
          <t xml:space="preserve"/>
        </is>
      </c>
      <c r="F906" s="7" t="inlineStr">
        <is>
          <t xml:space="preserve">ШТ</t>
        </is>
      </c>
      <c r="G906" s="7" t="inlineStr">
        <is>
          <t xml:space="preserve">2</t>
        </is>
      </c>
      <c r="H906" s="8" t="n">
        <v>22450</v>
      </c>
      <c r="I906" s="20" t="n" hidden="false">
        <v>26</v>
      </c>
      <c r="J906" s="19" t="n" hidden="false">
        <v/>
      </c>
      <c r="K906" s="19" t="n" hidden="false">
        <f>I906+J906</f>
        <v>26</v>
      </c>
      <c r="L906" s="19" t="n" hidden="false">
        <f>ROUND(H906*I906,2)</f>
        <v>583700</v>
      </c>
      <c r="M906" s="19" t="n" hidden="false">
        <v/>
      </c>
      <c r="N906" s="19" t="n" hidden="false">
        <f>L906+M906</f>
        <v>583700</v>
      </c>
    </row>
    <row r="907" customFormat="false" hidden="false" outlineLevel="0" collapsed="false">
      <c r="A907" s="18" t="inlineStr">
        <is>
          <t xml:space="preserve">1.1.1.2.1.1.3.15.2</t>
        </is>
      </c>
      <c r="B907" s="18" t="inlineStr">
        <is>
          <t xml:space="preserve"/>
        </is>
      </c>
      <c r="C907" s="22" t="inlineStr">
        <is>
          <t xml:space="preserve">Клипса с дюбелем саморезом для крепления гофротрубы_ / 50 мм</t>
        </is>
      </c>
      <c r="D907" s="7" t="inlineStr">
        <is>
          <t xml:space="preserve"/>
        </is>
      </c>
      <c r="E907" s="7" t="inlineStr">
        <is>
          <t xml:space="preserve"/>
        </is>
      </c>
      <c r="F907" s="7" t="inlineStr">
        <is>
          <t xml:space="preserve">ШТ</t>
        </is>
      </c>
      <c r="G907" s="7" t="inlineStr">
        <is>
          <t xml:space="preserve">2</t>
        </is>
      </c>
      <c r="H907" s="8" t="n">
        <v>1450</v>
      </c>
      <c r="I907" s="20" t="n" hidden="false">
        <v>40</v>
      </c>
      <c r="J907" s="19" t="n" hidden="false">
        <v/>
      </c>
      <c r="K907" s="19" t="n" hidden="false">
        <f>I907+J907</f>
        <v>40</v>
      </c>
      <c r="L907" s="19" t="n" hidden="false">
        <f>ROUND(H907*I907,2)</f>
        <v>58000</v>
      </c>
      <c r="M907" s="19" t="n" hidden="false">
        <v/>
      </c>
      <c r="N907" s="19" t="n" hidden="false">
        <f>L907+M907</f>
        <v>58000</v>
      </c>
    </row>
    <row r="908" customFormat="false" hidden="false" outlineLevel="0" collapsed="false">
      <c r="A908" s="18" t="inlineStr">
        <is>
          <t xml:space="preserve">1.1.1.2.1.1.3.15.3</t>
        </is>
      </c>
      <c r="B908" s="18" t="inlineStr">
        <is>
          <t xml:space="preserve"/>
        </is>
      </c>
      <c r="C908" s="22" t="inlineStr">
        <is>
          <t xml:space="preserve">Клипса с дюбелем саморезом для крепления гофротрубы_ / 40 мм</t>
        </is>
      </c>
      <c r="D908" s="7" t="inlineStr">
        <is>
          <t xml:space="preserve"/>
        </is>
      </c>
      <c r="E908" s="7" t="inlineStr">
        <is>
          <t xml:space="preserve"/>
        </is>
      </c>
      <c r="F908" s="7" t="inlineStr">
        <is>
          <t xml:space="preserve">ШТ</t>
        </is>
      </c>
      <c r="G908" s="7" t="inlineStr">
        <is>
          <t xml:space="preserve">2</t>
        </is>
      </c>
      <c r="H908" s="8" t="n">
        <v>9950</v>
      </c>
      <c r="I908" s="20" t="n" hidden="false">
        <v>30</v>
      </c>
      <c r="J908" s="19" t="n" hidden="false">
        <v/>
      </c>
      <c r="K908" s="19" t="n" hidden="false">
        <f>I908+J908</f>
        <v>30</v>
      </c>
      <c r="L908" s="19" t="n" hidden="false">
        <f>ROUND(H908*I908,2)</f>
        <v>298500</v>
      </c>
      <c r="M908" s="19" t="n" hidden="false">
        <v/>
      </c>
      <c r="N908" s="19" t="n" hidden="false">
        <f>L908+M908</f>
        <v>298500</v>
      </c>
    </row>
    <row r="909" customFormat="false" hidden="false" outlineLevel="0" collapsed="false">
      <c r="A909" s="18" t="inlineStr">
        <is>
          <t xml:space="preserve">1.1.1.2.1.1.3.15.4</t>
        </is>
      </c>
      <c r="B909" s="18" t="inlineStr">
        <is>
          <t xml:space="preserve"/>
        </is>
      </c>
      <c r="C909" s="22" t="inlineStr">
        <is>
          <t xml:space="preserve">Скоба металлическая однолапковая_ / 31-32мм</t>
        </is>
      </c>
      <c r="D909" s="7" t="inlineStr">
        <is>
          <t xml:space="preserve"/>
        </is>
      </c>
      <c r="E909" s="7" t="inlineStr">
        <is>
          <t xml:space="preserve"/>
        </is>
      </c>
      <c r="F909" s="7" t="inlineStr">
        <is>
          <t xml:space="preserve">ШТ</t>
        </is>
      </c>
      <c r="G909" s="7" t="inlineStr">
        <is>
          <t xml:space="preserve">1</t>
        </is>
      </c>
      <c r="H909" s="8" t="n">
        <v>270</v>
      </c>
      <c r="I909" s="20" t="n" hidden="false">
        <v>30</v>
      </c>
      <c r="J909" s="19" t="n" hidden="false">
        <v/>
      </c>
      <c r="K909" s="19" t="n" hidden="false">
        <f>I909+J909</f>
        <v>30</v>
      </c>
      <c r="L909" s="19" t="n" hidden="false">
        <f>ROUND(H909*I909,2)</f>
        <v>8100</v>
      </c>
      <c r="M909" s="19" t="n" hidden="false">
        <v/>
      </c>
      <c r="N909" s="19" t="n" hidden="false">
        <f>L909+M909</f>
        <v>8100</v>
      </c>
    </row>
    <row r="910" customFormat="false" hidden="false" outlineLevel="0" collapsed="false">
      <c r="A910" s="18" t="inlineStr">
        <is>
          <t xml:space="preserve">1.1.1.2.1.1.3.15.5</t>
        </is>
      </c>
      <c r="B910" s="18" t="inlineStr">
        <is>
          <t xml:space="preserve"/>
        </is>
      </c>
      <c r="C910" s="22" t="inlineStr">
        <is>
          <t xml:space="preserve">Скоба металлическая двухлапковая_ / 48-50мм</t>
        </is>
      </c>
      <c r="D910" s="7" t="inlineStr">
        <is>
          <t xml:space="preserve">Держатель с защёлкой и дюбелем для труб гофрированных,
диаметром 63</t>
        </is>
      </c>
      <c r="E910" s="7" t="inlineStr">
        <is>
          <t xml:space="preserve"/>
        </is>
      </c>
      <c r="F910" s="7" t="inlineStr">
        <is>
          <t xml:space="preserve">ШТ</t>
        </is>
      </c>
      <c r="G910" s="7" t="inlineStr">
        <is>
          <t xml:space="preserve">1</t>
        </is>
      </c>
      <c r="H910" s="8" t="n">
        <v>3430</v>
      </c>
      <c r="I910" s="20" t="n" hidden="false">
        <v>40</v>
      </c>
      <c r="J910" s="19" t="n" hidden="false">
        <v/>
      </c>
      <c r="K910" s="19" t="n" hidden="false">
        <f>I910+J910</f>
        <v>40</v>
      </c>
      <c r="L910" s="19" t="n" hidden="false">
        <f>ROUND(H910*I910,2)</f>
        <v>137200</v>
      </c>
      <c r="M910" s="19" t="n" hidden="false">
        <v/>
      </c>
      <c r="N910" s="19" t="n" hidden="false">
        <f>L910+M910</f>
        <v>137200</v>
      </c>
    </row>
    <row r="911" customFormat="false" hidden="false" outlineLevel="0" collapsed="false">
      <c r="A911" s="18" t="inlineStr">
        <is>
          <t xml:space="preserve">1.1.1.2.1.1.3.16</t>
        </is>
      </c>
      <c r="B911" s="18" t="inlineStr">
        <is>
          <t xml:space="preserve"/>
        </is>
      </c>
      <c r="C911" s="18" t="inlineStr">
        <is>
          <t xml:space="preserve">Монтаж трубы ПВХ, ПНД для кабеля / расходные материалы</t>
        </is>
      </c>
      <c r="D911" s="7" t="inlineStr">
        <is>
          <t xml:space="preserve">ЭМ ОКЛ</t>
        </is>
      </c>
      <c r="E911" s="7" t="inlineStr">
        <is>
          <t xml:space="preserve"/>
        </is>
      </c>
      <c r="F911" s="7" t="inlineStr">
        <is>
          <t xml:space="preserve">ПОГ М</t>
        </is>
      </c>
      <c r="G911" s="7" t="inlineStr">
        <is>
          <t xml:space="preserve">1</t>
        </is>
      </c>
      <c r="H911" s="8" t="n">
        <v>6675</v>
      </c>
      <c r="I911" s="19" t="n" hidden="false">
        <f>ROUND((L912+L913)/H911,2)</f>
        <v>68.34</v>
      </c>
      <c r="J911" s="19" t="n" hidden="false">
        <v>0</v>
      </c>
      <c r="K911" s="19" t="n" hidden="false">
        <f>I911+J911</f>
        <v>68.34</v>
      </c>
      <c r="L911" s="19" t="n" hidden="false">
        <f>ROUND(H911*I911,2)</f>
        <v>456169.5</v>
      </c>
      <c r="M911" s="19" t="n" hidden="false">
        <f>ROUND(H911*J911,2)</f>
        <v>0</v>
      </c>
      <c r="N911" s="19" t="n" hidden="false">
        <f>L911+M911</f>
        <v>456169.5</v>
      </c>
    </row>
    <row r="912" customFormat="false" hidden="false" outlineLevel="0" collapsed="false">
      <c r="A912" s="18" t="inlineStr">
        <is>
          <t xml:space="preserve">1.1.1.2.1.1.3.16.1</t>
        </is>
      </c>
      <c r="B912" s="18" t="inlineStr">
        <is>
          <t xml:space="preserve"/>
        </is>
      </c>
      <c r="C912" s="22" t="inlineStr">
        <is>
          <t xml:space="preserve">Скоба металлическая двухлапковая_ / 48-50мм</t>
        </is>
      </c>
      <c r="D912" s="7" t="inlineStr">
        <is>
          <t xml:space="preserve"/>
        </is>
      </c>
      <c r="E912" s="7" t="inlineStr">
        <is>
          <t xml:space="preserve"/>
        </is>
      </c>
      <c r="F912" s="7" t="inlineStr">
        <is>
          <t xml:space="preserve">ШТ</t>
        </is>
      </c>
      <c r="G912" s="7" t="inlineStr">
        <is>
          <t xml:space="preserve">1</t>
        </is>
      </c>
      <c r="H912" s="8" t="n">
        <v>5570</v>
      </c>
      <c r="I912" s="20" t="n" hidden="false">
        <v>40</v>
      </c>
      <c r="J912" s="19" t="n" hidden="false">
        <v/>
      </c>
      <c r="K912" s="19" t="n" hidden="false">
        <f>I912+J912</f>
        <v>40</v>
      </c>
      <c r="L912" s="19" t="n" hidden="false">
        <f>ROUND(H912*I912,2)</f>
        <v>222800</v>
      </c>
      <c r="M912" s="19" t="n" hidden="false">
        <v/>
      </c>
      <c r="N912" s="19" t="n" hidden="false">
        <f>L912+M912</f>
        <v>222800</v>
      </c>
    </row>
    <row r="913" customFormat="false" hidden="false" outlineLevel="0" collapsed="false">
      <c r="A913" s="18" t="inlineStr">
        <is>
          <t xml:space="preserve">1.1.1.2.1.1.3.16.2</t>
        </is>
      </c>
      <c r="B913" s="18" t="inlineStr">
        <is>
          <t xml:space="preserve"/>
        </is>
      </c>
      <c r="C913" s="22" t="inlineStr">
        <is>
          <t xml:space="preserve">Скоба металлическая однолапковая_ / 31-32мм</t>
        </is>
      </c>
      <c r="D913" s="7" t="inlineStr">
        <is>
          <t xml:space="preserve">Ф40 двухлапковая</t>
        </is>
      </c>
      <c r="E913" s="7" t="inlineStr">
        <is>
          <t xml:space="preserve"/>
        </is>
      </c>
      <c r="F913" s="7" t="inlineStr">
        <is>
          <t xml:space="preserve">ШТ</t>
        </is>
      </c>
      <c r="G913" s="7" t="inlineStr">
        <is>
          <t xml:space="preserve">1</t>
        </is>
      </c>
      <c r="H913" s="8" t="n">
        <v>7780</v>
      </c>
      <c r="I913" s="20" t="n" hidden="false">
        <v>30</v>
      </c>
      <c r="J913" s="19" t="n" hidden="false">
        <v/>
      </c>
      <c r="K913" s="19" t="n" hidden="false">
        <f>I913+J913</f>
        <v>30</v>
      </c>
      <c r="L913" s="19" t="n" hidden="false">
        <f>ROUND(H913*I913,2)</f>
        <v>233400</v>
      </c>
      <c r="M913" s="19" t="n" hidden="false">
        <v/>
      </c>
      <c r="N913" s="19" t="n" hidden="false">
        <f>L913+M913</f>
        <v>233400</v>
      </c>
    </row>
    <row r="914" customFormat="false" hidden="false" outlineLevel="0" collapsed="false">
      <c r="A914" s="18" t="inlineStr">
        <is>
          <t xml:space="preserve">1.1.1.2.1.1.3.17</t>
        </is>
      </c>
      <c r="B914" s="18" t="inlineStr">
        <is>
          <t xml:space="preserve"/>
        </is>
      </c>
      <c r="C914" s="18" t="inlineStr">
        <is>
          <t xml:space="preserve">Монтаж лотка электротехнического / перфорированного, неперфорированного</t>
        </is>
      </c>
      <c r="D914" s="7" t="inlineStr">
        <is>
          <t xml:space="preserve">С учетом дополнительных комплектующих.СМР предусматривает дополнительные комплектующие</t>
        </is>
      </c>
      <c r="E914" s="7" t="inlineStr">
        <is>
          <t xml:space="preserve"/>
        </is>
      </c>
      <c r="F914" s="7" t="inlineStr">
        <is>
          <t xml:space="preserve">ПОГ М</t>
        </is>
      </c>
      <c r="G914" s="7" t="inlineStr">
        <is>
          <t xml:space="preserve">1</t>
        </is>
      </c>
      <c r="H914" s="8" t="n">
        <v>1000</v>
      </c>
      <c r="I914" s="19" t="n" hidden="false">
        <f>ROUND((L915+L916)/H914,2)</f>
        <v>1087.1</v>
      </c>
      <c r="J914" s="20" t="n" hidden="false">
        <v>2200</v>
      </c>
      <c r="K914" s="19" t="n" hidden="false">
        <f>I914+J914</f>
        <v>3287.1</v>
      </c>
      <c r="L914" s="19" t="n" hidden="false">
        <f>ROUND(H914*I914,2)</f>
        <v>1087100</v>
      </c>
      <c r="M914" s="19" t="n" hidden="false">
        <f>ROUND(H914*J914,2)</f>
        <v>2200000</v>
      </c>
      <c r="N914" s="19" t="n" hidden="false">
        <f>L914+M914</f>
        <v>3287100</v>
      </c>
    </row>
    <row r="915" customFormat="false" hidden="false" outlineLevel="0" collapsed="false">
      <c r="A915" s="18" t="inlineStr">
        <is>
          <t xml:space="preserve">1.1.1.2.1.1.3.17.1</t>
        </is>
      </c>
      <c r="B915" s="18" t="inlineStr">
        <is>
          <t xml:space="preserve"/>
        </is>
      </c>
      <c r="C915" s="22" t="inlineStr">
        <is>
          <t xml:space="preserve">Лоток электротехнический перфорированный осн.400мм H=80мм</t>
        </is>
      </c>
      <c r="D915" s="7" t="inlineStr">
        <is>
          <t xml:space="preserve">Без учета дополнительных комплектующих
ДКС,Ostec</t>
        </is>
      </c>
      <c r="E915" s="7" t="inlineStr">
        <is>
          <t xml:space="preserve"/>
        </is>
      </c>
      <c r="F915" s="7" t="inlineStr">
        <is>
          <t xml:space="preserve">М</t>
        </is>
      </c>
      <c r="G915" s="7" t="inlineStr">
        <is>
          <t xml:space="preserve">1</t>
        </is>
      </c>
      <c r="H915" s="8" t="n">
        <v>1000</v>
      </c>
      <c r="I915" s="23" t="n" hidden="false">
        <v>831.78</v>
      </c>
      <c r="J915" s="19" t="n" hidden="false">
        <v/>
      </c>
      <c r="K915" s="19" t="n" hidden="false">
        <f>I915+J915</f>
        <v>831.78</v>
      </c>
      <c r="L915" s="19" t="n" hidden="false">
        <f>ROUND(H915*I915,2)</f>
        <v>831780</v>
      </c>
      <c r="M915" s="19" t="n" hidden="false">
        <v/>
      </c>
      <c r="N915" s="19" t="n" hidden="false">
        <f>L915+M915</f>
        <v>831780</v>
      </c>
    </row>
    <row r="916" customFormat="false" hidden="false" outlineLevel="0" collapsed="false">
      <c r="A916" s="18" t="inlineStr">
        <is>
          <t xml:space="preserve">1.1.1.2.1.1.3.17.2</t>
        </is>
      </c>
      <c r="B916" s="18" t="inlineStr">
        <is>
          <t xml:space="preserve"/>
        </is>
      </c>
      <c r="C916" s="22" t="inlineStr">
        <is>
          <t xml:space="preserve">Крышка на лоток осн.400мм</t>
        </is>
      </c>
      <c r="D916" s="7" t="inlineStr">
        <is>
          <t xml:space="preserve">Без учета дополнительных комплектующих
ДКС,Ostec</t>
        </is>
      </c>
      <c r="E916" s="7" t="inlineStr">
        <is>
          <t xml:space="preserve"/>
        </is>
      </c>
      <c r="F916" s="7" t="inlineStr">
        <is>
          <t xml:space="preserve">М</t>
        </is>
      </c>
      <c r="G916" s="7" t="inlineStr">
        <is>
          <t xml:space="preserve">1</t>
        </is>
      </c>
      <c r="H916" s="8" t="n">
        <v>1000</v>
      </c>
      <c r="I916" s="23" t="n" hidden="false">
        <v>255.32</v>
      </c>
      <c r="J916" s="19" t="n" hidden="false">
        <v/>
      </c>
      <c r="K916" s="19" t="n" hidden="false">
        <f>I916+J916</f>
        <v>255.32</v>
      </c>
      <c r="L916" s="19" t="n" hidden="false">
        <f>ROUND(H916*I916,2)</f>
        <v>255320</v>
      </c>
      <c r="M916" s="19" t="n" hidden="false">
        <v/>
      </c>
      <c r="N916" s="19" t="n" hidden="false">
        <f>L916+M916</f>
        <v>255320</v>
      </c>
    </row>
    <row r="917" customFormat="false" hidden="false" outlineLevel="0" collapsed="false">
      <c r="A917" s="18" t="inlineStr">
        <is>
          <t xml:space="preserve">1.1.1.2.1.1.3.18</t>
        </is>
      </c>
      <c r="B917" s="18" t="inlineStr">
        <is>
          <t xml:space="preserve"/>
        </is>
      </c>
      <c r="C917" s="18" t="inlineStr">
        <is>
          <t xml:space="preserve">Монтаж лотка электротехнического / лестничного</t>
        </is>
      </c>
      <c r="D917" s="7" t="inlineStr">
        <is>
          <t xml:space="preserve">С учетом дополнительных комплектующих.СМР предусматривает дополнительные комплектующие</t>
        </is>
      </c>
      <c r="E917" s="7" t="inlineStr">
        <is>
          <t xml:space="preserve"/>
        </is>
      </c>
      <c r="F917" s="7" t="inlineStr">
        <is>
          <t xml:space="preserve">ПОГ М</t>
        </is>
      </c>
      <c r="G917" s="7" t="inlineStr">
        <is>
          <t xml:space="preserve">1</t>
        </is>
      </c>
      <c r="H917" s="8" t="n">
        <v>150</v>
      </c>
      <c r="I917" s="19" t="n" hidden="false">
        <f>ROUND((L918)/H917,2)</f>
        <v>821</v>
      </c>
      <c r="J917" s="20" t="n" hidden="false">
        <v>2200</v>
      </c>
      <c r="K917" s="19" t="n" hidden="false">
        <f>I917+J917</f>
        <v>3021</v>
      </c>
      <c r="L917" s="19" t="n" hidden="false">
        <f>ROUND(H917*I917,2)</f>
        <v>123150</v>
      </c>
      <c r="M917" s="19" t="n" hidden="false">
        <f>ROUND(H917*J917,2)</f>
        <v>330000</v>
      </c>
      <c r="N917" s="19" t="n" hidden="false">
        <f>L917+M917</f>
        <v>453150</v>
      </c>
    </row>
    <row r="918" customFormat="false" hidden="false" outlineLevel="0" collapsed="false">
      <c r="A918" s="18" t="inlineStr">
        <is>
          <t xml:space="preserve">1.1.1.2.1.1.3.18.1</t>
        </is>
      </c>
      <c r="B918" s="18" t="inlineStr">
        <is>
          <t xml:space="preserve"/>
        </is>
      </c>
      <c r="C918" s="22" t="inlineStr">
        <is>
          <t xml:space="preserve">Лоток электротехнический лестничный осн.400мм H=80мм</t>
        </is>
      </c>
      <c r="D918" s="7" t="inlineStr">
        <is>
          <t xml:space="preserve">Без учета дополнительных комплектующих
ДКС,Ostec</t>
        </is>
      </c>
      <c r="E918" s="7" t="inlineStr">
        <is>
          <t xml:space="preserve"/>
        </is>
      </c>
      <c r="F918" s="7" t="inlineStr">
        <is>
          <t xml:space="preserve">М</t>
        </is>
      </c>
      <c r="G918" s="7" t="inlineStr">
        <is>
          <t xml:space="preserve">1</t>
        </is>
      </c>
      <c r="H918" s="8" t="n">
        <v>150</v>
      </c>
      <c r="I918" s="23" t="n" hidden="false">
        <v>821</v>
      </c>
      <c r="J918" s="19" t="n" hidden="false">
        <v/>
      </c>
      <c r="K918" s="19" t="n" hidden="false">
        <f>I918+J918</f>
        <v>821</v>
      </c>
      <c r="L918" s="19" t="n" hidden="false">
        <f>ROUND(H918*I918,2)</f>
        <v>123150</v>
      </c>
      <c r="M918" s="19" t="n" hidden="false">
        <v/>
      </c>
      <c r="N918" s="19" t="n" hidden="false">
        <f>L918+M918</f>
        <v>123150</v>
      </c>
    </row>
    <row r="919" customFormat="false" hidden="false" outlineLevel="0" collapsed="false">
      <c r="A919" s="14" t="inlineStr">
        <is>
          <t xml:space="preserve">1.1.1.2.1.1.4</t>
        </is>
      </c>
      <c r="B919" s="14" t="inlineStr">
        <is>
          <t xml:space="preserve"/>
        </is>
      </c>
      <c r="C919" s="14" t="inlineStr">
        <is>
          <t xml:space="preserve">Монтаж электроустановочных изделий</t>
        </is>
      </c>
      <c r="D919" s="6" t="inlineStr">
        <is>
          <t xml:space="preserve"/>
        </is>
      </c>
      <c r="E919" s="6" t="inlineStr">
        <is>
          <t xml:space="preserve"/>
        </is>
      </c>
      <c r="F919" s="6" t="inlineStr">
        <is>
          <t xml:space="preserve"/>
        </is>
      </c>
      <c r="G919" s="6" t="inlineStr">
        <is>
          <t xml:space="preserve"/>
        </is>
      </c>
      <c r="H919" s="15" t="n">
        <v/>
      </c>
      <c r="I919" s="16" t="n" hidden="false">
        <v/>
      </c>
      <c r="J919" s="16" t="n" hidden="false">
        <v/>
      </c>
      <c r="K919" s="16" t="n" hidden="false">
        <v/>
      </c>
      <c r="L919" s="16" t="n" hidden="false">
        <f>L920+L928+L933+L935+L937</f>
        <v>82911.38</v>
      </c>
      <c r="M919" s="16" t="n" hidden="false">
        <f>M920+M928+M933+M935+M937</f>
        <v>498000</v>
      </c>
      <c r="N919" s="16" t="n" hidden="false">
        <f>N920+N928+N933+N935+N937</f>
        <v>580911.38</v>
      </c>
    </row>
    <row r="920" customFormat="false" hidden="false" outlineLevel="0" collapsed="false">
      <c r="A920" s="18" t="inlineStr">
        <is>
          <t xml:space="preserve">1.1.1.2.1.1.4.1</t>
        </is>
      </c>
      <c r="B920" s="18" t="inlineStr">
        <is>
          <t xml:space="preserve"/>
        </is>
      </c>
      <c r="C920" s="18" t="inlineStr">
        <is>
          <t xml:space="preserve">Монтаж электрических оконечных устройств / выключатель, переключатель</t>
        </is>
      </c>
      <c r="D920" s="7" t="inlineStr">
        <is>
          <t xml:space="preserve"/>
        </is>
      </c>
      <c r="E920" s="7" t="inlineStr">
        <is>
          <t xml:space="preserve">Выгружается из БО по объектам BIM-КЦ</t>
        </is>
      </c>
      <c r="F920" s="7" t="inlineStr">
        <is>
          <t xml:space="preserve">ШТ</t>
        </is>
      </c>
      <c r="G920" s="7" t="inlineStr">
        <is>
          <t xml:space="preserve">1</t>
        </is>
      </c>
      <c r="H920" s="8" t="n">
        <v>95</v>
      </c>
      <c r="I920" s="19" t="n" hidden="false">
        <f>ROUND((L921+L922+L923+L924+L925+L926+L927)/H920,2)</f>
        <v>264.1</v>
      </c>
      <c r="J920" s="20" t="n" hidden="false">
        <v>1000</v>
      </c>
      <c r="K920" s="19" t="n" hidden="false">
        <f>I920+J920</f>
        <v>1264.1</v>
      </c>
      <c r="L920" s="19" t="n" hidden="false">
        <f>ROUND(H920*I920,2)</f>
        <v>25089.5</v>
      </c>
      <c r="M920" s="19" t="n" hidden="false">
        <f>ROUND(H920*J920,2)</f>
        <v>95000</v>
      </c>
      <c r="N920" s="19" t="n" hidden="false">
        <f>L920+M920</f>
        <v>120089.5</v>
      </c>
    </row>
    <row r="921" customFormat="false" hidden="false" outlineLevel="0" collapsed="false">
      <c r="A921" s="18" t="inlineStr">
        <is>
          <t xml:space="preserve">1.1.1.2.1.1.4.1.1</t>
        </is>
      </c>
      <c r="B921" s="18" t="inlineStr">
        <is>
          <t xml:space="preserve"/>
        </is>
      </c>
      <c r="C921" s="22" t="inlineStr">
        <is>
          <t xml:space="preserve">Рамка Schneider Electric Glossa_ / белый / 1 пост / GSL000101</t>
        </is>
      </c>
      <c r="D921" s="7" t="inlineStr">
        <is>
          <t xml:space="preserve"/>
        </is>
      </c>
      <c r="E921" s="7" t="inlineStr">
        <is>
          <t xml:space="preserve"/>
        </is>
      </c>
      <c r="F921" s="7" t="inlineStr">
        <is>
          <t xml:space="preserve">ШТ</t>
        </is>
      </c>
      <c r="G921" s="7" t="inlineStr">
        <is>
          <t xml:space="preserve">1</t>
        </is>
      </c>
      <c r="H921" s="8" t="n">
        <v>48</v>
      </c>
      <c r="I921" s="23" t="n" hidden="false">
        <v>10.66</v>
      </c>
      <c r="J921" s="19" t="n" hidden="false">
        <v/>
      </c>
      <c r="K921" s="19" t="n" hidden="false">
        <f>I921+J921</f>
        <v>10.66</v>
      </c>
      <c r="L921" s="19" t="n" hidden="false">
        <f>ROUND(H921*I921,2)</f>
        <v>511.68</v>
      </c>
      <c r="M921" s="19" t="n" hidden="false">
        <v/>
      </c>
      <c r="N921" s="19" t="n" hidden="false">
        <f>L921+M921</f>
        <v>511.68</v>
      </c>
    </row>
    <row r="922" customFormat="false" hidden="false" outlineLevel="0" collapsed="false">
      <c r="A922" s="18" t="inlineStr">
        <is>
          <t xml:space="preserve">1.1.1.2.1.1.4.1.2</t>
        </is>
      </c>
      <c r="B922" s="18" t="inlineStr">
        <is>
          <t xml:space="preserve"/>
        </is>
      </c>
      <c r="C922" s="22" t="inlineStr">
        <is>
          <t xml:space="preserve">Переключатель_ / на два направления / открытой установки / 10А, 250В, IP44</t>
        </is>
      </c>
      <c r="D922" s="7" t="inlineStr">
        <is>
          <t xml:space="preserve">Переключатель проходной двухклавишный скрытой установки, 10А, 250В,
IP44 белый</t>
        </is>
      </c>
      <c r="E922" s="7" t="inlineStr">
        <is>
          <t xml:space="preserve"/>
        </is>
      </c>
      <c r="F922" s="7" t="inlineStr">
        <is>
          <t xml:space="preserve">ШТ</t>
        </is>
      </c>
      <c r="G922" s="7" t="inlineStr">
        <is>
          <t xml:space="preserve">1</t>
        </is>
      </c>
      <c r="H922" s="8" t="n">
        <v>2</v>
      </c>
      <c r="I922" s="20" t="n" hidden="false">
        <v>350</v>
      </c>
      <c r="J922" s="19" t="n" hidden="false">
        <v/>
      </c>
      <c r="K922" s="19" t="n" hidden="false">
        <f>I922+J922</f>
        <v>350</v>
      </c>
      <c r="L922" s="19" t="n" hidden="false">
        <f>ROUND(H922*I922,2)</f>
        <v>700</v>
      </c>
      <c r="M922" s="19" t="n" hidden="false">
        <v/>
      </c>
      <c r="N922" s="19" t="n" hidden="false">
        <f>L922+M922</f>
        <v>700</v>
      </c>
    </row>
    <row r="923" customFormat="false" hidden="false" outlineLevel="0" collapsed="false">
      <c r="A923" s="18" t="inlineStr">
        <is>
          <t xml:space="preserve">1.1.1.2.1.1.4.1.3</t>
        </is>
      </c>
      <c r="B923" s="18" t="inlineStr">
        <is>
          <t xml:space="preserve"/>
        </is>
      </c>
      <c r="C923" s="22" t="inlineStr">
        <is>
          <t xml:space="preserve">Переключатель_ / проходной/одноклавишный/открытой установки / 10А, 220В, IP20</t>
        </is>
      </c>
      <c r="D923" s="7" t="inlineStr">
        <is>
          <t xml:space="preserve">Переключатель проходной одноклавишный скрытой установки, 10А, 250В,
IP20 белый</t>
        </is>
      </c>
      <c r="E923" s="7" t="inlineStr">
        <is>
          <t xml:space="preserve"/>
        </is>
      </c>
      <c r="F923" s="7" t="inlineStr">
        <is>
          <t xml:space="preserve">ШТ</t>
        </is>
      </c>
      <c r="G923" s="7" t="inlineStr">
        <is>
          <t xml:space="preserve">1</t>
        </is>
      </c>
      <c r="H923" s="8" t="n">
        <v>6</v>
      </c>
      <c r="I923" s="20" t="n" hidden="false">
        <v>400</v>
      </c>
      <c r="J923" s="19" t="n" hidden="false">
        <v/>
      </c>
      <c r="K923" s="19" t="n" hidden="false">
        <f>I923+J923</f>
        <v>400</v>
      </c>
      <c r="L923" s="19" t="n" hidden="false">
        <f>ROUND(H923*I923,2)</f>
        <v>2400</v>
      </c>
      <c r="M923" s="19" t="n" hidden="false">
        <v/>
      </c>
      <c r="N923" s="19" t="n" hidden="false">
        <f>L923+M923</f>
        <v>2400</v>
      </c>
    </row>
    <row r="924" customFormat="false" hidden="false" outlineLevel="0" collapsed="false">
      <c r="A924" s="18" t="inlineStr">
        <is>
          <t xml:space="preserve">1.1.1.2.1.1.4.1.4</t>
        </is>
      </c>
      <c r="B924" s="18" t="inlineStr">
        <is>
          <t xml:space="preserve"/>
        </is>
      </c>
      <c r="C924" s="22" t="inlineStr">
        <is>
          <t xml:space="preserve">Переключатель_ / проходной/одноклавишный/открытой установки / 10А, 250В, IP44 влагозащищенный</t>
        </is>
      </c>
      <c r="D924" s="7" t="inlineStr">
        <is>
          <t xml:space="preserve">Переключатель проходной одноклавишный скрытой установки, 10А, 250В,
IP44 белый</t>
        </is>
      </c>
      <c r="E924" s="7" t="inlineStr">
        <is>
          <t xml:space="preserve"/>
        </is>
      </c>
      <c r="F924" s="7" t="inlineStr">
        <is>
          <t xml:space="preserve">ШТ</t>
        </is>
      </c>
      <c r="G924" s="7" t="inlineStr">
        <is>
          <t xml:space="preserve">1</t>
        </is>
      </c>
      <c r="H924" s="8" t="n">
        <v>35</v>
      </c>
      <c r="I924" s="20" t="n" hidden="false">
        <v>400</v>
      </c>
      <c r="J924" s="19" t="n" hidden="false">
        <v/>
      </c>
      <c r="K924" s="19" t="n" hidden="false">
        <f>I924+J924</f>
        <v>400</v>
      </c>
      <c r="L924" s="19" t="n" hidden="false">
        <f>ROUND(H924*I924,2)</f>
        <v>14000</v>
      </c>
      <c r="M924" s="19" t="n" hidden="false">
        <v/>
      </c>
      <c r="N924" s="19" t="n" hidden="false">
        <f>L924+M924</f>
        <v>14000</v>
      </c>
    </row>
    <row r="925" customFormat="false" hidden="false" outlineLevel="0" collapsed="false">
      <c r="A925" s="18" t="inlineStr">
        <is>
          <t xml:space="preserve">1.1.1.2.1.1.4.1.5</t>
        </is>
      </c>
      <c r="B925" s="18" t="inlineStr">
        <is>
          <t xml:space="preserve"/>
        </is>
      </c>
      <c r="C925" s="22" t="inlineStr">
        <is>
          <t xml:space="preserve">Выключатель Одноклавишный Открытый 16А 220...250В IP44 Белый</t>
        </is>
      </c>
      <c r="D925" s="7" t="inlineStr">
        <is>
          <t xml:space="preserve">Выключатель одноклавишный, одинарный, 250В, 16А, IP44, скрытый монтаж</t>
        </is>
      </c>
      <c r="E925" s="7" t="inlineStr">
        <is>
          <t xml:space="preserve"/>
        </is>
      </c>
      <c r="F925" s="7" t="inlineStr">
        <is>
          <t xml:space="preserve">ШТ</t>
        </is>
      </c>
      <c r="G925" s="7" t="inlineStr">
        <is>
          <t xml:space="preserve">1</t>
        </is>
      </c>
      <c r="H925" s="8" t="n">
        <v>26</v>
      </c>
      <c r="I925" s="23" t="n" hidden="false">
        <v>133.56</v>
      </c>
      <c r="J925" s="19" t="n" hidden="false">
        <v/>
      </c>
      <c r="K925" s="19" t="n" hidden="false">
        <f>I925+J925</f>
        <v>133.56</v>
      </c>
      <c r="L925" s="19" t="n" hidden="false">
        <f>ROUND(H925*I925,2)</f>
        <v>3472.56</v>
      </c>
      <c r="M925" s="19" t="n" hidden="false">
        <v/>
      </c>
      <c r="N925" s="19" t="n" hidden="false">
        <f>L925+M925</f>
        <v>3472.56</v>
      </c>
    </row>
    <row r="926" customFormat="false" hidden="false" outlineLevel="0" collapsed="false">
      <c r="A926" s="18" t="inlineStr">
        <is>
          <t xml:space="preserve">1.1.1.2.1.1.4.1.6</t>
        </is>
      </c>
      <c r="B926" s="18" t="inlineStr">
        <is>
          <t xml:space="preserve"/>
        </is>
      </c>
      <c r="C926" s="22" t="inlineStr">
        <is>
          <t xml:space="preserve">Выключатель Одноклавишный Скрытый 10А 220...250В IP20 Белый</t>
        </is>
      </c>
      <c r="D926" s="7" t="inlineStr">
        <is>
          <t xml:space="preserve"/>
        </is>
      </c>
      <c r="E926" s="7" t="inlineStr">
        <is>
          <t xml:space="preserve"/>
        </is>
      </c>
      <c r="F926" s="7" t="inlineStr">
        <is>
          <t xml:space="preserve">ШТ</t>
        </is>
      </c>
      <c r="G926" s="7" t="inlineStr">
        <is>
          <t xml:space="preserve">1</t>
        </is>
      </c>
      <c r="H926" s="8" t="n">
        <v>19</v>
      </c>
      <c r="I926" s="23" t="n" hidden="false">
        <v>81.86</v>
      </c>
      <c r="J926" s="19" t="n" hidden="false">
        <v/>
      </c>
      <c r="K926" s="19" t="n" hidden="false">
        <f>I926+J926</f>
        <v>81.86</v>
      </c>
      <c r="L926" s="19" t="n" hidden="false">
        <f>ROUND(H926*I926,2)</f>
        <v>1555.34</v>
      </c>
      <c r="M926" s="19" t="n" hidden="false">
        <v/>
      </c>
      <c r="N926" s="19" t="n" hidden="false">
        <f>L926+M926</f>
        <v>1555.34</v>
      </c>
    </row>
    <row r="927" customFormat="false" hidden="false" outlineLevel="0" collapsed="false">
      <c r="A927" s="18" t="inlineStr">
        <is>
          <t xml:space="preserve">1.1.1.2.1.1.4.1.7</t>
        </is>
      </c>
      <c r="B927" s="18" t="inlineStr">
        <is>
          <t xml:space="preserve"/>
        </is>
      </c>
      <c r="C927" s="22" t="inlineStr">
        <is>
          <t xml:space="preserve">Выключатель Двухклавишный Скрытый 10А 220...250В IP20 Белый</t>
        </is>
      </c>
      <c r="D927" s="7" t="inlineStr">
        <is>
          <t xml:space="preserve"/>
        </is>
      </c>
      <c r="E927" s="7" t="inlineStr">
        <is>
          <t xml:space="preserve"/>
        </is>
      </c>
      <c r="F927" s="7" t="inlineStr">
        <is>
          <t xml:space="preserve">ШТ</t>
        </is>
      </c>
      <c r="G927" s="7" t="inlineStr">
        <is>
          <t xml:space="preserve">1</t>
        </is>
      </c>
      <c r="H927" s="8" t="n">
        <v>7</v>
      </c>
      <c r="I927" s="20" t="n" hidden="false">
        <v>350</v>
      </c>
      <c r="J927" s="19" t="n" hidden="false">
        <v/>
      </c>
      <c r="K927" s="19" t="n" hidden="false">
        <f>I927+J927</f>
        <v>350</v>
      </c>
      <c r="L927" s="19" t="n" hidden="false">
        <f>ROUND(H927*I927,2)</f>
        <v>2450</v>
      </c>
      <c r="M927" s="19" t="n" hidden="false">
        <v/>
      </c>
      <c r="N927" s="19" t="n" hidden="false">
        <f>L927+M927</f>
        <v>2450</v>
      </c>
    </row>
    <row r="928" customFormat="false" hidden="false" outlineLevel="0" collapsed="false">
      <c r="A928" s="18" t="inlineStr">
        <is>
          <t xml:space="preserve">1.1.1.2.1.1.4.2</t>
        </is>
      </c>
      <c r="B928" s="18" t="inlineStr">
        <is>
          <t xml:space="preserve"/>
        </is>
      </c>
      <c r="C928" s="18" t="inlineStr">
        <is>
          <t xml:space="preserve">Монтаж электрических оконечных устройств / розетка</t>
        </is>
      </c>
      <c r="D928" s="7" t="inlineStr">
        <is>
          <t xml:space="preserve"/>
        </is>
      </c>
      <c r="E928" s="7" t="inlineStr">
        <is>
          <t xml:space="preserve">Выгружается из БО по объектам BIM-КЦ</t>
        </is>
      </c>
      <c r="F928" s="7" t="inlineStr">
        <is>
          <t xml:space="preserve">ШТ</t>
        </is>
      </c>
      <c r="G928" s="7" t="inlineStr">
        <is>
          <t xml:space="preserve">1</t>
        </is>
      </c>
      <c r="H928" s="8" t="n">
        <v>151</v>
      </c>
      <c r="I928" s="19" t="n" hidden="false">
        <f>ROUND((L929+L930+L931+L932)/H928,2)</f>
        <v>329.88</v>
      </c>
      <c r="J928" s="20" t="n" hidden="false">
        <v>1000</v>
      </c>
      <c r="K928" s="19" t="n" hidden="false">
        <f>I928+J928</f>
        <v>1329.88</v>
      </c>
      <c r="L928" s="19" t="n" hidden="false">
        <f>ROUND(H928*I928,2)</f>
        <v>49811.88</v>
      </c>
      <c r="M928" s="19" t="n" hidden="false">
        <f>ROUND(H928*J928,2)</f>
        <v>151000</v>
      </c>
      <c r="N928" s="19" t="n" hidden="false">
        <f>L928+M928</f>
        <v>200811.88</v>
      </c>
    </row>
    <row r="929" customFormat="false" hidden="false" outlineLevel="0" collapsed="false">
      <c r="A929" s="18" t="inlineStr">
        <is>
          <t xml:space="preserve">1.1.1.2.1.1.4.2.1</t>
        </is>
      </c>
      <c r="B929" s="18" t="inlineStr">
        <is>
          <t xml:space="preserve"/>
        </is>
      </c>
      <c r="C929" s="22" t="inlineStr">
        <is>
          <t xml:space="preserve">Розетка Открытая 2P+E 220...250В 16А IP44, с крышкой, с/ш, с з/к, постов-1, Черный</t>
        </is>
      </c>
      <c r="D929" s="7" t="inlineStr">
        <is>
          <t xml:space="preserve">Розетка Открытая 1п 2P+E 16А IP44 220...250В з/к з/ш с/к
Белый EQR16-029-30-54-T</t>
        </is>
      </c>
      <c r="E929" s="7" t="inlineStr">
        <is>
          <t xml:space="preserve"/>
        </is>
      </c>
      <c r="F929" s="7" t="inlineStr">
        <is>
          <t xml:space="preserve">ШТ</t>
        </is>
      </c>
      <c r="G929" s="7" t="inlineStr">
        <is>
          <t xml:space="preserve">1</t>
        </is>
      </c>
      <c r="H929" s="8" t="n">
        <v>135</v>
      </c>
      <c r="I929" s="20" t="n" hidden="false">
        <v>350</v>
      </c>
      <c r="J929" s="19" t="n" hidden="false">
        <v/>
      </c>
      <c r="K929" s="19" t="n" hidden="false">
        <f>I929+J929</f>
        <v>350</v>
      </c>
      <c r="L929" s="19" t="n" hidden="false">
        <f>ROUND(H929*I929,2)</f>
        <v>47250</v>
      </c>
      <c r="M929" s="19" t="n" hidden="false">
        <v/>
      </c>
      <c r="N929" s="19" t="n" hidden="false">
        <f>L929+M929</f>
        <v>47250</v>
      </c>
    </row>
    <row r="930" customFormat="false" hidden="false" outlineLevel="0" collapsed="false">
      <c r="A930" s="18" t="inlineStr">
        <is>
          <t xml:space="preserve">1.1.1.2.1.1.4.2.2</t>
        </is>
      </c>
      <c r="B930" s="18" t="inlineStr">
        <is>
          <t xml:space="preserve"/>
        </is>
      </c>
      <c r="C930" s="22" t="inlineStr">
        <is>
          <t xml:space="preserve">Розетка Открытая 1п 2P+PE 16А IP20 220...250В з/к з/ш Белый</t>
        </is>
      </c>
      <c r="D930" s="7" t="inlineStr">
        <is>
          <t xml:space="preserve">EWR16-028-90</t>
        </is>
      </c>
      <c r="E930" s="7" t="inlineStr">
        <is>
          <t xml:space="preserve"/>
        </is>
      </c>
      <c r="F930" s="7" t="inlineStr">
        <is>
          <t xml:space="preserve">ШТ</t>
        </is>
      </c>
      <c r="G930" s="7" t="inlineStr">
        <is>
          <t xml:space="preserve">1</t>
        </is>
      </c>
      <c r="H930" s="8" t="n">
        <v>16</v>
      </c>
      <c r="I930" s="20" t="n" hidden="false">
        <v>150</v>
      </c>
      <c r="J930" s="19" t="n" hidden="false">
        <v/>
      </c>
      <c r="K930" s="19" t="n" hidden="false">
        <f>I930+J930</f>
        <v>150</v>
      </c>
      <c r="L930" s="19" t="n" hidden="false">
        <f>ROUND(H930*I930,2)</f>
        <v>2400</v>
      </c>
      <c r="M930" s="19" t="n" hidden="false">
        <v/>
      </c>
      <c r="N930" s="19" t="n" hidden="false">
        <f>L930+M930</f>
        <v>2400</v>
      </c>
    </row>
    <row r="931" customFormat="false" hidden="false" outlineLevel="0" collapsed="false">
      <c r="A931" s="18" t="inlineStr">
        <is>
          <t xml:space="preserve">1.1.1.2.1.1.4.2.3</t>
        </is>
      </c>
      <c r="B931" s="18" t="inlineStr">
        <is>
          <t xml:space="preserve"/>
        </is>
      </c>
      <c r="C931" s="22" t="inlineStr">
        <is>
          <t xml:space="preserve">Рамка Schneider Electric Glossa_ / белый / 2 поста / GSL000102</t>
        </is>
      </c>
      <c r="D931" s="7" t="inlineStr">
        <is>
          <t xml:space="preserve">EWM-G-302-10</t>
        </is>
      </c>
      <c r="E931" s="7" t="inlineStr">
        <is>
          <t xml:space="preserve"/>
        </is>
      </c>
      <c r="F931" s="7" t="inlineStr">
        <is>
          <t xml:space="preserve">ШТ</t>
        </is>
      </c>
      <c r="G931" s="7" t="inlineStr">
        <is>
          <t xml:space="preserve">1</t>
        </is>
      </c>
      <c r="H931" s="8" t="n">
        <v>2</v>
      </c>
      <c r="I931" s="23" t="n" hidden="false">
        <v>16.93</v>
      </c>
      <c r="J931" s="19" t="n" hidden="false">
        <v/>
      </c>
      <c r="K931" s="19" t="n" hidden="false">
        <f>I931+J931</f>
        <v>16.93</v>
      </c>
      <c r="L931" s="19" t="n" hidden="false">
        <f>ROUND(H931*I931,2)</f>
        <v>33.86</v>
      </c>
      <c r="M931" s="19" t="n" hidden="false">
        <v/>
      </c>
      <c r="N931" s="19" t="n" hidden="false">
        <f>L931+M931</f>
        <v>33.86</v>
      </c>
    </row>
    <row r="932" customFormat="false" hidden="false" outlineLevel="0" collapsed="false">
      <c r="A932" s="18" t="inlineStr">
        <is>
          <t xml:space="preserve">1.1.1.2.1.1.4.2.4</t>
        </is>
      </c>
      <c r="B932" s="18" t="inlineStr">
        <is>
          <t xml:space="preserve"/>
        </is>
      </c>
      <c r="C932" s="22" t="inlineStr">
        <is>
          <t xml:space="preserve">Рамка Schneider Electric Glossa_ / белый / 1 пост / GSL000101</t>
        </is>
      </c>
      <c r="D932" s="7" t="inlineStr">
        <is>
          <t xml:space="preserve">EWM-G-301-10</t>
        </is>
      </c>
      <c r="E932" s="7" t="inlineStr">
        <is>
          <t xml:space="preserve"/>
        </is>
      </c>
      <c r="F932" s="7" t="inlineStr">
        <is>
          <t xml:space="preserve">ШТ</t>
        </is>
      </c>
      <c r="G932" s="7" t="inlineStr">
        <is>
          <t xml:space="preserve">1</t>
        </is>
      </c>
      <c r="H932" s="8" t="n">
        <v>12</v>
      </c>
      <c r="I932" s="23" t="n" hidden="false">
        <v>10.66</v>
      </c>
      <c r="J932" s="19" t="n" hidden="false">
        <v/>
      </c>
      <c r="K932" s="19" t="n" hidden="false">
        <f>I932+J932</f>
        <v>10.66</v>
      </c>
      <c r="L932" s="19" t="n" hidden="false">
        <f>ROUND(H932*I932,2)</f>
        <v>127.92</v>
      </c>
      <c r="M932" s="19" t="n" hidden="false">
        <v/>
      </c>
      <c r="N932" s="19" t="n" hidden="false">
        <f>L932+M932</f>
        <v>127.92</v>
      </c>
    </row>
    <row r="933" customFormat="false" hidden="false" outlineLevel="0" collapsed="false">
      <c r="A933" s="18" t="inlineStr">
        <is>
          <t xml:space="preserve">1.1.1.2.1.1.4.3</t>
        </is>
      </c>
      <c r="B933" s="18" t="inlineStr">
        <is>
          <t xml:space="preserve"/>
        </is>
      </c>
      <c r="C933" s="18" t="inlineStr">
        <is>
          <t xml:space="preserve">Монтаж электрических оконечных устройств / башенка напольная</t>
        </is>
      </c>
      <c r="D933" s="7" t="inlineStr">
        <is>
          <t xml:space="preserve">88064 LG Legrand</t>
        </is>
      </c>
      <c r="E933" s="7" t="inlineStr">
        <is>
          <t xml:space="preserve">Выгружается из БО по объектам BIM-КЦ</t>
        </is>
      </c>
      <c r="F933" s="7" t="inlineStr">
        <is>
          <t xml:space="preserve">ШТ</t>
        </is>
      </c>
      <c r="G933" s="7" t="inlineStr">
        <is>
          <t xml:space="preserve">1</t>
        </is>
      </c>
      <c r="H933" s="8" t="n">
        <v>8</v>
      </c>
      <c r="I933" s="19" t="n" hidden="false">
        <f>ROUND((L934)/H933,2)</f>
        <v>15</v>
      </c>
      <c r="J933" s="20" t="n" hidden="false">
        <v>1000</v>
      </c>
      <c r="K933" s="19" t="n" hidden="false">
        <f>I933+J933</f>
        <v>1015</v>
      </c>
      <c r="L933" s="19" t="n" hidden="false">
        <f>ROUND(H933*I933,2)</f>
        <v>120</v>
      </c>
      <c r="M933" s="19" t="n" hidden="false">
        <f>ROUND(H933*J933,2)</f>
        <v>8000</v>
      </c>
      <c r="N933" s="19" t="n" hidden="false">
        <f>L933+M933</f>
        <v>8120</v>
      </c>
    </row>
    <row r="934" customFormat="false" hidden="false" outlineLevel="0" collapsed="false">
      <c r="A934" s="18" t="inlineStr">
        <is>
          <t xml:space="preserve">1.1.1.2.1.1.4.3.1</t>
        </is>
      </c>
      <c r="B934" s="18" t="inlineStr">
        <is>
          <t xml:space="preserve"/>
        </is>
      </c>
      <c r="C934" s="22" t="inlineStr">
        <is>
          <t xml:space="preserve">Напольная башенка_ / BUS, 12 модулей</t>
        </is>
      </c>
      <c r="D934" s="7" t="inlineStr">
        <is>
          <t xml:space="preserve"/>
        </is>
      </c>
      <c r="E934" s="7" t="inlineStr">
        <is>
          <t xml:space="preserve"/>
        </is>
      </c>
      <c r="F934" s="7" t="inlineStr">
        <is>
          <t xml:space="preserve">ШТ</t>
        </is>
      </c>
      <c r="G934" s="7" t="inlineStr">
        <is>
          <t xml:space="preserve">1</t>
        </is>
      </c>
      <c r="H934" s="8" t="n">
        <v>8</v>
      </c>
      <c r="I934" s="20" t="n" hidden="false">
        <v>15</v>
      </c>
      <c r="J934" s="19" t="n" hidden="false">
        <v/>
      </c>
      <c r="K934" s="19" t="n" hidden="false">
        <f>I934+J934</f>
        <v>15</v>
      </c>
      <c r="L934" s="19" t="n" hidden="false">
        <f>ROUND(H934*I934,2)</f>
        <v>120</v>
      </c>
      <c r="M934" s="19" t="n" hidden="false">
        <v/>
      </c>
      <c r="N934" s="19" t="n" hidden="false">
        <f>L934+M934</f>
        <v>120</v>
      </c>
    </row>
    <row r="935" customFormat="false" hidden="false" outlineLevel="0" collapsed="false">
      <c r="A935" s="18" t="inlineStr">
        <is>
          <t xml:space="preserve">1.1.1.2.1.1.4.4</t>
        </is>
      </c>
      <c r="B935" s="18" t="inlineStr">
        <is>
          <t xml:space="preserve"/>
        </is>
      </c>
      <c r="C935" s="18" t="inlineStr">
        <is>
          <t xml:space="preserve">Монтаж коробки распределительной, распаячной</t>
        </is>
      </c>
      <c r="D935" s="7" t="inlineStr">
        <is>
          <t xml:space="preserve"/>
        </is>
      </c>
      <c r="E935" s="7" t="inlineStr">
        <is>
          <t xml:space="preserve">Выгружается из БО по объектам BIM-КЦ</t>
        </is>
      </c>
      <c r="F935" s="7" t="inlineStr">
        <is>
          <t xml:space="preserve">ШТ</t>
        </is>
      </c>
      <c r="G935" s="7" t="inlineStr">
        <is>
          <t xml:space="preserve">1</t>
        </is>
      </c>
      <c r="H935" s="8" t="n">
        <v>150</v>
      </c>
      <c r="I935" s="19" t="n" hidden="false">
        <f>ROUND((L936)/H935,2)</f>
        <v>15</v>
      </c>
      <c r="J935" s="20" t="n" hidden="false">
        <v>1000</v>
      </c>
      <c r="K935" s="19" t="n" hidden="false">
        <f>I935+J935</f>
        <v>1015</v>
      </c>
      <c r="L935" s="19" t="n" hidden="false">
        <f>ROUND(H935*I935,2)</f>
        <v>2250</v>
      </c>
      <c r="M935" s="19" t="n" hidden="false">
        <f>ROUND(H935*J935,2)</f>
        <v>150000</v>
      </c>
      <c r="N935" s="19" t="n" hidden="false">
        <f>L935+M935</f>
        <v>152250</v>
      </c>
    </row>
    <row r="936" customFormat="false" hidden="false" outlineLevel="0" collapsed="false">
      <c r="A936" s="18" t="inlineStr">
        <is>
          <t xml:space="preserve">1.1.1.2.1.1.4.4.1</t>
        </is>
      </c>
      <c r="B936" s="18" t="inlineStr">
        <is>
          <t xml:space="preserve"/>
        </is>
      </c>
      <c r="C936" s="22" t="inlineStr">
        <is>
          <t xml:space="preserve">Коробка распаячная_ / Круглая / 80х40 / КМ41004 (UKT01-080-040-000)</t>
        </is>
      </c>
      <c r="D936" s="7" t="inlineStr">
        <is>
          <t xml:space="preserve">КМ40002 UKT10-065-040-000</t>
        </is>
      </c>
      <c r="E936" s="7" t="inlineStr">
        <is>
          <t xml:space="preserve"/>
        </is>
      </c>
      <c r="F936" s="7" t="inlineStr">
        <is>
          <t xml:space="preserve">ШТ</t>
        </is>
      </c>
      <c r="G936" s="7" t="inlineStr">
        <is>
          <t xml:space="preserve">1</t>
        </is>
      </c>
      <c r="H936" s="8" t="n">
        <v>150</v>
      </c>
      <c r="I936" s="20" t="n" hidden="false">
        <v>15</v>
      </c>
      <c r="J936" s="19" t="n" hidden="false">
        <v/>
      </c>
      <c r="K936" s="19" t="n" hidden="false">
        <f>I936+J936</f>
        <v>15</v>
      </c>
      <c r="L936" s="19" t="n" hidden="false">
        <f>ROUND(H936*I936,2)</f>
        <v>2250</v>
      </c>
      <c r="M936" s="19" t="n" hidden="false">
        <v/>
      </c>
      <c r="N936" s="19" t="n" hidden="false">
        <f>L936+M936</f>
        <v>2250</v>
      </c>
    </row>
    <row r="937" customFormat="false" hidden="false" outlineLevel="0" collapsed="false">
      <c r="A937" s="18" t="inlineStr">
        <is>
          <t xml:space="preserve">1.1.1.2.1.1.4.5</t>
        </is>
      </c>
      <c r="B937" s="18" t="inlineStr">
        <is>
          <t xml:space="preserve"/>
        </is>
      </c>
      <c r="C937" s="18" t="inlineStr">
        <is>
          <t xml:space="preserve">Монтаж подрозетников, установочных, монтажных коробок в подготовленные отверстия / в ЖБИ, ПГП, газобетон, акотек</t>
        </is>
      </c>
      <c r="D937" s="7" t="inlineStr">
        <is>
          <t xml:space="preserve"/>
        </is>
      </c>
      <c r="E937" s="7" t="inlineStr">
        <is>
          <t xml:space="preserve">Выгружается из БО по объектам BIM-КЦ</t>
        </is>
      </c>
      <c r="F937" s="7" t="inlineStr">
        <is>
          <t xml:space="preserve">ШТ</t>
        </is>
      </c>
      <c r="G937" s="7" t="inlineStr">
        <is>
          <t xml:space="preserve">1</t>
        </is>
      </c>
      <c r="H937" s="8" t="n">
        <v>94</v>
      </c>
      <c r="I937" s="19" t="n" hidden="false">
        <f>ROUND((L938+L939)/H937,2)</f>
        <v>60</v>
      </c>
      <c r="J937" s="20" t="n" hidden="false">
        <v>1000</v>
      </c>
      <c r="K937" s="19" t="n" hidden="false">
        <f>I937+J937</f>
        <v>1060</v>
      </c>
      <c r="L937" s="19" t="n" hidden="false">
        <f>ROUND(H937*I937,2)</f>
        <v>5640</v>
      </c>
      <c r="M937" s="19" t="n" hidden="false">
        <f>ROUND(H937*J937,2)</f>
        <v>94000</v>
      </c>
      <c r="N937" s="19" t="n" hidden="false">
        <f>L937+M937</f>
        <v>99640</v>
      </c>
    </row>
    <row r="938" customFormat="false" hidden="false" outlineLevel="0" collapsed="false">
      <c r="A938" s="18" t="inlineStr">
        <is>
          <t xml:space="preserve">1.1.1.2.1.1.4.5.1</t>
        </is>
      </c>
      <c r="B938" s="18" t="inlineStr">
        <is>
          <t xml:space="preserve"/>
        </is>
      </c>
      <c r="C938" s="22" t="inlineStr">
        <is>
          <t xml:space="preserve">Смесь штукатурная гипсовая_</t>
        </is>
      </c>
      <c r="D938" s="7" t="inlineStr">
        <is>
          <t xml:space="preserve"/>
        </is>
      </c>
      <c r="E938" s="7" t="inlineStr">
        <is>
          <t xml:space="preserve"/>
        </is>
      </c>
      <c r="F938" s="7" t="inlineStr">
        <is>
          <t xml:space="preserve">КГ</t>
        </is>
      </c>
      <c r="G938" s="7" t="inlineStr">
        <is>
          <t xml:space="preserve">0.3</t>
        </is>
      </c>
      <c r="H938" s="8" t="n">
        <v>8.46</v>
      </c>
      <c r="I938" s="20" t="n" hidden="false">
        <v>500</v>
      </c>
      <c r="J938" s="19" t="n" hidden="false">
        <v/>
      </c>
      <c r="K938" s="19" t="n" hidden="false">
        <f>I938+J938</f>
        <v>500</v>
      </c>
      <c r="L938" s="19" t="n" hidden="false">
        <f>ROUND(H938*I938,2)</f>
        <v>4230</v>
      </c>
      <c r="M938" s="19" t="n" hidden="false">
        <v/>
      </c>
      <c r="N938" s="19" t="n" hidden="false">
        <f>L938+M938</f>
        <v>4230</v>
      </c>
    </row>
    <row r="939" customFormat="false" hidden="false" outlineLevel="0" collapsed="false">
      <c r="A939" s="18" t="inlineStr">
        <is>
          <t xml:space="preserve">1.1.1.2.1.1.4.5.2</t>
        </is>
      </c>
      <c r="B939" s="18" t="inlineStr">
        <is>
          <t xml:space="preserve"/>
        </is>
      </c>
      <c r="C939" s="22" t="inlineStr">
        <is>
          <t xml:space="preserve">Коробка установочная круглая D=68мм h=40мм IP20 пластик тип установки скрытый для твердых стен б/крышки б/вводов</t>
        </is>
      </c>
      <c r="D939" s="7" t="inlineStr">
        <is>
          <t xml:space="preserve"/>
        </is>
      </c>
      <c r="E939" s="7" t="inlineStr">
        <is>
          <t xml:space="preserve"/>
        </is>
      </c>
      <c r="F939" s="7" t="inlineStr">
        <is>
          <t xml:space="preserve">ШТ</t>
        </is>
      </c>
      <c r="G939" s="7" t="inlineStr">
        <is>
          <t xml:space="preserve">1</t>
        </is>
      </c>
      <c r="H939" s="8" t="n">
        <v>94</v>
      </c>
      <c r="I939" s="20" t="n" hidden="false">
        <v>15</v>
      </c>
      <c r="J939" s="19" t="n" hidden="false">
        <v/>
      </c>
      <c r="K939" s="19" t="n" hidden="false">
        <f>I939+J939</f>
        <v>15</v>
      </c>
      <c r="L939" s="19" t="n" hidden="false">
        <f>ROUND(H939*I939,2)</f>
        <v>1410</v>
      </c>
      <c r="M939" s="19" t="n" hidden="false">
        <v/>
      </c>
      <c r="N939" s="19" t="n" hidden="false">
        <f>L939+M939</f>
        <v>1410</v>
      </c>
    </row>
    <row r="940" customFormat="false" hidden="false" outlineLevel="0" collapsed="false">
      <c r="A940" s="14" t="inlineStr">
        <is>
          <t xml:space="preserve">1.1.1.2.1.1.5</t>
        </is>
      </c>
      <c r="B940" s="14" t="inlineStr">
        <is>
          <t xml:space="preserve"/>
        </is>
      </c>
      <c r="C940" s="14" t="inlineStr">
        <is>
          <t xml:space="preserve">Монтаж светотехнического оборудования</t>
        </is>
      </c>
      <c r="D940" s="6" t="inlineStr">
        <is>
          <t xml:space="preserve"/>
        </is>
      </c>
      <c r="E940" s="6" t="inlineStr">
        <is>
          <t xml:space="preserve"/>
        </is>
      </c>
      <c r="F940" s="6" t="inlineStr">
        <is>
          <t xml:space="preserve"/>
        </is>
      </c>
      <c r="G940" s="6" t="inlineStr">
        <is>
          <t xml:space="preserve"/>
        </is>
      </c>
      <c r="H940" s="15" t="n">
        <v/>
      </c>
      <c r="I940" s="16" t="n" hidden="false">
        <v/>
      </c>
      <c r="J940" s="16" t="n" hidden="false">
        <v/>
      </c>
      <c r="K940" s="16" t="n" hidden="false">
        <v/>
      </c>
      <c r="L940" s="16" t="n" hidden="false">
        <f>L941+L951</f>
        <v>4994882.64</v>
      </c>
      <c r="M940" s="16" t="n" hidden="false">
        <f>M941+M951</f>
        <v>943500</v>
      </c>
      <c r="N940" s="16" t="n" hidden="false">
        <f>N941+N951</f>
        <v>5938382.64</v>
      </c>
    </row>
    <row r="941" customFormat="false" hidden="false" outlineLevel="0" collapsed="false">
      <c r="A941" s="18" t="inlineStr">
        <is>
          <t xml:space="preserve">1.1.1.2.1.1.5.1</t>
        </is>
      </c>
      <c r="B941" s="18" t="inlineStr">
        <is>
          <t xml:space="preserve"/>
        </is>
      </c>
      <c r="C941" s="18" t="inlineStr">
        <is>
          <t xml:space="preserve">Монтаж светильника / накладной</t>
        </is>
      </c>
      <c r="D941" s="7" t="inlineStr">
        <is>
          <t xml:space="preserve"/>
        </is>
      </c>
      <c r="E941" s="7" t="inlineStr">
        <is>
          <t xml:space="preserve">Выгружается из БО по объектам BIM-КЦ</t>
        </is>
      </c>
      <c r="F941" s="7" t="inlineStr">
        <is>
          <t xml:space="preserve">ШТ</t>
        </is>
      </c>
      <c r="G941" s="7" t="inlineStr">
        <is>
          <t xml:space="preserve">1</t>
        </is>
      </c>
      <c r="H941" s="8" t="n">
        <v>585</v>
      </c>
      <c r="I941" s="19" t="n" hidden="false">
        <f>ROUND((L942+L943+L944+L945+L946+L947+L948+L949+L950)/H941,2)</f>
        <v>7801.2</v>
      </c>
      <c r="J941" s="20" t="n" hidden="false">
        <v>1500</v>
      </c>
      <c r="K941" s="19" t="n" hidden="false">
        <f>I941+J941</f>
        <v>9301.2</v>
      </c>
      <c r="L941" s="19" t="n" hidden="false">
        <f>ROUND(H941*I941,2)</f>
        <v>4563702</v>
      </c>
      <c r="M941" s="19" t="n" hidden="false">
        <f>ROUND(H941*J941,2)</f>
        <v>877500</v>
      </c>
      <c r="N941" s="19" t="n" hidden="false">
        <f>L941+M941</f>
        <v>5441202</v>
      </c>
    </row>
    <row r="942" customFormat="false" hidden="false" outlineLevel="0" collapsed="false">
      <c r="A942" s="18" t="inlineStr">
        <is>
          <t xml:space="preserve">1.1.1.2.1.1.5.1.1</t>
        </is>
      </c>
      <c r="B942" s="18" t="inlineStr">
        <is>
          <t xml:space="preserve"/>
        </is>
      </c>
      <c r="C942" s="22" t="inlineStr">
        <is>
          <t xml:space="preserve">Светильник_ / марку и артикул указать в примечании</t>
        </is>
      </c>
      <c r="D942" s="7" t="inlineStr">
        <is>
          <t xml:space="preserve">Светильник светодиодный универсальный HIGHTECH-64, 1195х295х40,
4000K, 72 Вт,световой поток 7100Лм, IP40</t>
        </is>
      </c>
      <c r="E942" s="7" t="inlineStr">
        <is>
          <t xml:space="preserve"/>
        </is>
      </c>
      <c r="F942" s="7" t="inlineStr">
        <is>
          <t xml:space="preserve">ШТ</t>
        </is>
      </c>
      <c r="G942" s="7" t="inlineStr">
        <is>
          <t xml:space="preserve">1</t>
        </is>
      </c>
      <c r="H942" s="8" t="n">
        <v>146</v>
      </c>
      <c r="I942" s="20" t="n" hidden="false">
        <v>5500</v>
      </c>
      <c r="J942" s="19" t="n" hidden="false">
        <v/>
      </c>
      <c r="K942" s="19" t="n" hidden="false">
        <f>I942+J942</f>
        <v>5500</v>
      </c>
      <c r="L942" s="19" t="n" hidden="false">
        <f>ROUND(H942*I942,2)</f>
        <v>803000</v>
      </c>
      <c r="M942" s="19" t="n" hidden="false">
        <v/>
      </c>
      <c r="N942" s="19" t="n" hidden="false">
        <f>L942+M942</f>
        <v>803000</v>
      </c>
    </row>
    <row r="943" customFormat="false" hidden="false" outlineLevel="0" collapsed="false">
      <c r="A943" s="18" t="inlineStr">
        <is>
          <t xml:space="preserve">1.1.1.2.1.1.5.1.2</t>
        </is>
      </c>
      <c r="B943" s="18" t="inlineStr">
        <is>
          <t xml:space="preserve"/>
        </is>
      </c>
      <c r="C943" s="22" t="inlineStr">
        <is>
          <t xml:space="preserve">Светильник_ / марку и артикул указать в примечании</t>
        </is>
      </c>
      <c r="D943" s="7" t="inlineStr">
        <is>
          <t xml:space="preserve">Светильник линейный накладной светодиодный Dust 1200 P L 65 4000 W GR 1200х124, 4000K, 36 Вт, световой поток 4320 Лм, IP65</t>
        </is>
      </c>
      <c r="E943" s="7" t="inlineStr">
        <is>
          <t xml:space="preserve"/>
        </is>
      </c>
      <c r="F943" s="7" t="inlineStr">
        <is>
          <t xml:space="preserve">ШТ</t>
        </is>
      </c>
      <c r="G943" s="7" t="inlineStr">
        <is>
          <t xml:space="preserve">1</t>
        </is>
      </c>
      <c r="H943" s="8" t="n">
        <v>140</v>
      </c>
      <c r="I943" s="20" t="n" hidden="false">
        <v>9500</v>
      </c>
      <c r="J943" s="19" t="n" hidden="false">
        <v/>
      </c>
      <c r="K943" s="19" t="n" hidden="false">
        <f>I943+J943</f>
        <v>9500</v>
      </c>
      <c r="L943" s="19" t="n" hidden="false">
        <f>ROUND(H943*I943,2)</f>
        <v>1330000</v>
      </c>
      <c r="M943" s="19" t="n" hidden="false">
        <v/>
      </c>
      <c r="N943" s="19" t="n" hidden="false">
        <f>L943+M943</f>
        <v>1330000</v>
      </c>
    </row>
    <row r="944" customFormat="false" hidden="false" outlineLevel="0" collapsed="false">
      <c r="A944" s="18" t="inlineStr">
        <is>
          <t xml:space="preserve">1.1.1.2.1.1.5.1.3</t>
        </is>
      </c>
      <c r="B944" s="18" t="inlineStr">
        <is>
          <t xml:space="preserve"/>
        </is>
      </c>
      <c r="C944" s="22" t="inlineStr">
        <is>
          <t xml:space="preserve">Светильник_ / марку и артикул указать в примечании</t>
        </is>
      </c>
      <c r="D944" s="7" t="inlineStr">
        <is>
          <t xml:space="preserve">Светильник светодиодный ES 96-028-20 EXSER ,1170х270, 4000K, 37 Вт,
световой поток 3470 Лм, IP54, с темперированным стеклом</t>
        </is>
      </c>
      <c r="E944" s="7" t="inlineStr">
        <is>
          <t xml:space="preserve"/>
        </is>
      </c>
      <c r="F944" s="7" t="inlineStr">
        <is>
          <t xml:space="preserve">ШТ</t>
        </is>
      </c>
      <c r="G944" s="7" t="inlineStr">
        <is>
          <t xml:space="preserve">1</t>
        </is>
      </c>
      <c r="H944" s="8" t="n">
        <v>117</v>
      </c>
      <c r="I944" s="20" t="n" hidden="false">
        <v>8000</v>
      </c>
      <c r="J944" s="19" t="n" hidden="false">
        <v/>
      </c>
      <c r="K944" s="19" t="n" hidden="false">
        <f>I944+J944</f>
        <v>8000</v>
      </c>
      <c r="L944" s="19" t="n" hidden="false">
        <f>ROUND(H944*I944,2)</f>
        <v>936000</v>
      </c>
      <c r="M944" s="19" t="n" hidden="false">
        <v/>
      </c>
      <c r="N944" s="19" t="n" hidden="false">
        <f>L944+M944</f>
        <v>936000</v>
      </c>
    </row>
    <row r="945" customFormat="false" hidden="false" outlineLevel="0" collapsed="false">
      <c r="A945" s="18" t="inlineStr">
        <is>
          <t xml:space="preserve">1.1.1.2.1.1.5.1.4</t>
        </is>
      </c>
      <c r="B945" s="18" t="inlineStr">
        <is>
          <t xml:space="preserve"/>
        </is>
      </c>
      <c r="C945" s="22" t="inlineStr">
        <is>
          <t xml:space="preserve">Светильник_ / марку и артикул указать в примечании</t>
        </is>
      </c>
      <c r="D945" s="7" t="inlineStr">
        <is>
          <t xml:space="preserve">Светильник круглый ES 96-066-20 EXSER, d150, 4000К, 22Вт, световой поток
1760 Лм, IP54</t>
        </is>
      </c>
      <c r="E945" s="7" t="inlineStr">
        <is>
          <t xml:space="preserve"/>
        </is>
      </c>
      <c r="F945" s="7" t="inlineStr">
        <is>
          <t xml:space="preserve">ШТ</t>
        </is>
      </c>
      <c r="G945" s="7" t="inlineStr">
        <is>
          <t xml:space="preserve">1</t>
        </is>
      </c>
      <c r="H945" s="8" t="n">
        <v>7</v>
      </c>
      <c r="I945" s="20" t="n" hidden="false">
        <v>8000</v>
      </c>
      <c r="J945" s="19" t="n" hidden="false">
        <v/>
      </c>
      <c r="K945" s="19" t="n" hidden="false">
        <f>I945+J945</f>
        <v>8000</v>
      </c>
      <c r="L945" s="19" t="n" hidden="false">
        <f>ROUND(H945*I945,2)</f>
        <v>56000</v>
      </c>
      <c r="M945" s="19" t="n" hidden="false">
        <v/>
      </c>
      <c r="N945" s="19" t="n" hidden="false">
        <f>L945+M945</f>
        <v>56000</v>
      </c>
    </row>
    <row r="946" customFormat="false" hidden="false" outlineLevel="0" collapsed="false">
      <c r="A946" s="18" t="inlineStr">
        <is>
          <t xml:space="preserve">1.1.1.2.1.1.5.1.5</t>
        </is>
      </c>
      <c r="B946" s="18" t="inlineStr">
        <is>
          <t xml:space="preserve"/>
        </is>
      </c>
      <c r="C946" s="22" t="inlineStr">
        <is>
          <t xml:space="preserve">Светильник_ / марку и артикул указать в примечании</t>
        </is>
      </c>
      <c r="D946" s="7" t="inlineStr">
        <is>
          <t xml:space="preserve">Светильник потолочный/накладной светодиодный ES 96-062-20 EXSER
2000х80, 4000K, 49 Вт, световой поток 3690 Лм, IP20</t>
        </is>
      </c>
      <c r="E946" s="7" t="inlineStr">
        <is>
          <t xml:space="preserve"/>
        </is>
      </c>
      <c r="F946" s="7" t="inlineStr">
        <is>
          <t xml:space="preserve">ШТ</t>
        </is>
      </c>
      <c r="G946" s="7" t="inlineStr">
        <is>
          <t xml:space="preserve">1</t>
        </is>
      </c>
      <c r="H946" s="8" t="n">
        <v>97</v>
      </c>
      <c r="I946" s="20" t="n" hidden="false">
        <v>8000</v>
      </c>
      <c r="J946" s="19" t="n" hidden="false">
        <v/>
      </c>
      <c r="K946" s="19" t="n" hidden="false">
        <f>I946+J946</f>
        <v>8000</v>
      </c>
      <c r="L946" s="19" t="n" hidden="false">
        <f>ROUND(H946*I946,2)</f>
        <v>776000</v>
      </c>
      <c r="M946" s="19" t="n" hidden="false">
        <v/>
      </c>
      <c r="N946" s="19" t="n" hidden="false">
        <f>L946+M946</f>
        <v>776000</v>
      </c>
    </row>
    <row r="947" customFormat="false" hidden="false" outlineLevel="0" collapsed="false">
      <c r="A947" s="18" t="inlineStr">
        <is>
          <t xml:space="preserve">1.1.1.2.1.1.5.1.6</t>
        </is>
      </c>
      <c r="B947" s="18" t="inlineStr">
        <is>
          <t xml:space="preserve"/>
        </is>
      </c>
      <c r="C947" s="22" t="inlineStr">
        <is>
          <t xml:space="preserve">Светильник_ / марку и артикул указать в примечании</t>
        </is>
      </c>
      <c r="D947" s="7" t="inlineStr">
        <is>
          <t xml:space="preserve">Светильник светодиодный HIGHTECH-32, 1195х160, 4000K, 34 Вт, световой
поток 3700 Лм, IP54</t>
        </is>
      </c>
      <c r="E947" s="7" t="inlineStr">
        <is>
          <t xml:space="preserve"/>
        </is>
      </c>
      <c r="F947" s="7" t="inlineStr">
        <is>
          <t xml:space="preserve">ШТ</t>
        </is>
      </c>
      <c r="G947" s="7" t="inlineStr">
        <is>
          <t xml:space="preserve">1</t>
        </is>
      </c>
      <c r="H947" s="8" t="n">
        <v>4</v>
      </c>
      <c r="I947" s="20" t="n" hidden="false">
        <v>5500</v>
      </c>
      <c r="J947" s="19" t="n" hidden="false">
        <v/>
      </c>
      <c r="K947" s="19" t="n" hidden="false">
        <f>I947+J947</f>
        <v>5500</v>
      </c>
      <c r="L947" s="19" t="n" hidden="false">
        <f>ROUND(H947*I947,2)</f>
        <v>22000</v>
      </c>
      <c r="M947" s="19" t="n" hidden="false">
        <v/>
      </c>
      <c r="N947" s="19" t="n" hidden="false">
        <f>L947+M947</f>
        <v>22000</v>
      </c>
    </row>
    <row r="948" customFormat="false" hidden="false" outlineLevel="0" collapsed="false">
      <c r="A948" s="18" t="inlineStr">
        <is>
          <t xml:space="preserve">1.1.1.2.1.1.5.1.7</t>
        </is>
      </c>
      <c r="B948" s="18" t="inlineStr">
        <is>
          <t xml:space="preserve"/>
        </is>
      </c>
      <c r="C948" s="22" t="inlineStr">
        <is>
          <t xml:space="preserve">Светильник_ / марку и артикул указать в примечании</t>
        </is>
      </c>
      <c r="D948" s="7" t="inlineStr">
        <is>
          <t xml:space="preserve">Светильник светодиодный ES 96-056-20 EXSER ,1123х60, 4000K, 32 Вт,
световой поток 3050 Лм, IP20</t>
        </is>
      </c>
      <c r="E948" s="7" t="inlineStr">
        <is>
          <t xml:space="preserve"/>
        </is>
      </c>
      <c r="F948" s="7" t="inlineStr">
        <is>
          <t xml:space="preserve">ШТ</t>
        </is>
      </c>
      <c r="G948" s="7" t="inlineStr">
        <is>
          <t xml:space="preserve">1</t>
        </is>
      </c>
      <c r="H948" s="8" t="n">
        <v>36</v>
      </c>
      <c r="I948" s="20" t="n" hidden="false">
        <v>8200</v>
      </c>
      <c r="J948" s="19" t="n" hidden="false">
        <v/>
      </c>
      <c r="K948" s="19" t="n" hidden="false">
        <f>I948+J948</f>
        <v>8200</v>
      </c>
      <c r="L948" s="19" t="n" hidden="false">
        <f>ROUND(H948*I948,2)</f>
        <v>295200</v>
      </c>
      <c r="M948" s="19" t="n" hidden="false">
        <v/>
      </c>
      <c r="N948" s="19" t="n" hidden="false">
        <f>L948+M948</f>
        <v>295200</v>
      </c>
    </row>
    <row r="949" customFormat="false" hidden="false" outlineLevel="0" collapsed="false">
      <c r="A949" s="18" t="inlineStr">
        <is>
          <t xml:space="preserve">1.1.1.2.1.1.5.1.8</t>
        </is>
      </c>
      <c r="B949" s="18" t="inlineStr">
        <is>
          <t xml:space="preserve"/>
        </is>
      </c>
      <c r="C949" s="22" t="inlineStr">
        <is>
          <t xml:space="preserve">Светильник_ / марку и артикул указать в примечании</t>
        </is>
      </c>
      <c r="D949" s="7" t="inlineStr">
        <is>
          <t xml:space="preserve">Светильник светодиодный, настенный, DOMO LED 11W 840 SL, 11 Вт, 4000К,
световой поток 1450 Лм, IP65</t>
        </is>
      </c>
      <c r="E949" s="7" t="inlineStr">
        <is>
          <t xml:space="preserve"/>
        </is>
      </c>
      <c r="F949" s="7" t="inlineStr">
        <is>
          <t xml:space="preserve">ШТ</t>
        </is>
      </c>
      <c r="G949" s="7" t="inlineStr">
        <is>
          <t xml:space="preserve">1</t>
        </is>
      </c>
      <c r="H949" s="8" t="n">
        <v>9</v>
      </c>
      <c r="I949" s="20" t="n" hidden="false">
        <v>11000</v>
      </c>
      <c r="J949" s="19" t="n" hidden="false">
        <v/>
      </c>
      <c r="K949" s="19" t="n" hidden="false">
        <f>I949+J949</f>
        <v>11000</v>
      </c>
      <c r="L949" s="19" t="n" hidden="false">
        <f>ROUND(H949*I949,2)</f>
        <v>99000</v>
      </c>
      <c r="M949" s="19" t="n" hidden="false">
        <v/>
      </c>
      <c r="N949" s="19" t="n" hidden="false">
        <f>L949+M949</f>
        <v>99000</v>
      </c>
    </row>
    <row r="950" customFormat="false" hidden="false" outlineLevel="0" collapsed="false">
      <c r="A950" s="18" t="inlineStr">
        <is>
          <t xml:space="preserve">1.1.1.2.1.1.5.1.9</t>
        </is>
      </c>
      <c r="B950" s="18" t="inlineStr">
        <is>
          <t xml:space="preserve"/>
        </is>
      </c>
      <c r="C950" s="22" t="inlineStr">
        <is>
          <t xml:space="preserve">Светильник_ / марку и артикул указать в примечании</t>
        </is>
      </c>
      <c r="D950" s="7" t="inlineStr">
        <is>
          <t xml:space="preserve">Светильник потолочный/накладной светодиодный ES 96-058-20 EXSER
1250х60, 4000K, 28 Вт, световой поток 3250 Лм, IP20</t>
        </is>
      </c>
      <c r="E950" s="7" t="inlineStr">
        <is>
          <t xml:space="preserve"/>
        </is>
      </c>
      <c r="F950" s="7" t="inlineStr">
        <is>
          <t xml:space="preserve">ШТ</t>
        </is>
      </c>
      <c r="G950" s="7" t="inlineStr">
        <is>
          <t xml:space="preserve">1</t>
        </is>
      </c>
      <c r="H950" s="8" t="n">
        <v>29</v>
      </c>
      <c r="I950" s="20" t="n" hidden="false">
        <v>8500</v>
      </c>
      <c r="J950" s="19" t="n" hidden="false">
        <v/>
      </c>
      <c r="K950" s="19" t="n" hidden="false">
        <f>I950+J950</f>
        <v>8500</v>
      </c>
      <c r="L950" s="19" t="n" hidden="false">
        <f>ROUND(H950*I950,2)</f>
        <v>246500</v>
      </c>
      <c r="M950" s="19" t="n" hidden="false">
        <v/>
      </c>
      <c r="N950" s="19" t="n" hidden="false">
        <f>L950+M950</f>
        <v>246500</v>
      </c>
    </row>
    <row r="951" customFormat="false" hidden="false" outlineLevel="0" collapsed="false">
      <c r="A951" s="18" t="inlineStr">
        <is>
          <t xml:space="preserve">1.1.1.2.1.1.5.2</t>
        </is>
      </c>
      <c r="B951" s="18" t="inlineStr">
        <is>
          <t xml:space="preserve"/>
        </is>
      </c>
      <c r="C951" s="18" t="inlineStr">
        <is>
          <t xml:space="preserve">Монтаж светильника / встраиваемый в Армстронг, Грильято</t>
        </is>
      </c>
      <c r="D951" s="7" t="inlineStr">
        <is>
          <t xml:space="preserve"/>
        </is>
      </c>
      <c r="E951" s="7" t="inlineStr">
        <is>
          <t xml:space="preserve">Выгружается из БО по объектам BIM-КЦ</t>
        </is>
      </c>
      <c r="F951" s="7" t="inlineStr">
        <is>
          <t xml:space="preserve">ШТ</t>
        </is>
      </c>
      <c r="G951" s="7" t="inlineStr">
        <is>
          <t xml:space="preserve">1</t>
        </is>
      </c>
      <c r="H951" s="8" t="n">
        <v>44</v>
      </c>
      <c r="I951" s="19" t="n" hidden="false">
        <f>ROUND((L952+L953+L954)/H951,2)</f>
        <v>9799.56</v>
      </c>
      <c r="J951" s="20" t="n" hidden="false">
        <v>1500</v>
      </c>
      <c r="K951" s="19" t="n" hidden="false">
        <f>I951+J951</f>
        <v>11299.56</v>
      </c>
      <c r="L951" s="19" t="n" hidden="false">
        <f>ROUND(H951*I951,2)</f>
        <v>431180.64</v>
      </c>
      <c r="M951" s="19" t="n" hidden="false">
        <f>ROUND(H951*J951,2)</f>
        <v>66000</v>
      </c>
      <c r="N951" s="19" t="n" hidden="false">
        <f>L951+M951</f>
        <v>497180.64</v>
      </c>
    </row>
    <row r="952" customFormat="false" hidden="false" outlineLevel="0" collapsed="false">
      <c r="A952" s="18" t="inlineStr">
        <is>
          <t xml:space="preserve">1.1.1.2.1.1.5.2.1</t>
        </is>
      </c>
      <c r="B952" s="18" t="inlineStr">
        <is>
          <t xml:space="preserve"/>
        </is>
      </c>
      <c r="C952" s="22" t="inlineStr">
        <is>
          <t xml:space="preserve">Светильник_ / марку и артикул указать в примечании</t>
        </is>
      </c>
      <c r="D952" s="7" t="inlineStr">
        <is>
          <t xml:space="preserve">Светильник светодиодный CSVT AVRORA, 595х595, 4000K, 32 Вт, световой поток 3700 Лм, IP20</t>
        </is>
      </c>
      <c r="E952" s="7" t="inlineStr">
        <is>
          <t xml:space="preserve"/>
        </is>
      </c>
      <c r="F952" s="7" t="inlineStr">
        <is>
          <t xml:space="preserve">ШТ</t>
        </is>
      </c>
      <c r="G952" s="7" t="inlineStr">
        <is>
          <t xml:space="preserve">1</t>
        </is>
      </c>
      <c r="H952" s="8" t="n">
        <v>8</v>
      </c>
      <c r="I952" s="20" t="n" hidden="false">
        <v>1700</v>
      </c>
      <c r="J952" s="19" t="n" hidden="false">
        <v/>
      </c>
      <c r="K952" s="19" t="n" hidden="false">
        <f>I952+J952</f>
        <v>1700</v>
      </c>
      <c r="L952" s="19" t="n" hidden="false">
        <f>ROUND(H952*I952,2)</f>
        <v>13600</v>
      </c>
      <c r="M952" s="19" t="n" hidden="false">
        <v/>
      </c>
      <c r="N952" s="19" t="n" hidden="false">
        <f>L952+M952</f>
        <v>13600</v>
      </c>
    </row>
    <row r="953" customFormat="false" hidden="false" outlineLevel="0" collapsed="false">
      <c r="A953" s="18" t="inlineStr">
        <is>
          <t xml:space="preserve">1.1.1.2.1.1.5.2.2</t>
        </is>
      </c>
      <c r="B953" s="18" t="inlineStr">
        <is>
          <t xml:space="preserve"/>
        </is>
      </c>
      <c r="C953" s="22" t="inlineStr">
        <is>
          <t xml:space="preserve">Светильник_ / марку и артикул указать в примечании</t>
        </is>
      </c>
      <c r="D953" s="7" t="inlineStr">
        <is>
          <t xml:space="preserve">Светильник встраиваемый/накладной светодиодный OPTIMA.OPL ECO LED
1200х600, 4000K, 76 Вт, световой поток 6000 Лм, IP20</t>
        </is>
      </c>
      <c r="E953" s="7" t="inlineStr">
        <is>
          <t xml:space="preserve"/>
        </is>
      </c>
      <c r="F953" s="7" t="inlineStr">
        <is>
          <t xml:space="preserve">ШТ</t>
        </is>
      </c>
      <c r="G953" s="7" t="inlineStr">
        <is>
          <t xml:space="preserve">1</t>
        </is>
      </c>
      <c r="H953" s="8" t="n">
        <v>36</v>
      </c>
      <c r="I953" s="20" t="n" hidden="false">
        <v>11500</v>
      </c>
      <c r="J953" s="19" t="n" hidden="false">
        <v/>
      </c>
      <c r="K953" s="19" t="n" hidden="false">
        <f>I953+J953</f>
        <v>11500</v>
      </c>
      <c r="L953" s="19" t="n" hidden="false">
        <f>ROUND(H953*I953,2)</f>
        <v>414000</v>
      </c>
      <c r="M953" s="19" t="n" hidden="false">
        <v/>
      </c>
      <c r="N953" s="19" t="n" hidden="false">
        <f>L953+M953</f>
        <v>414000</v>
      </c>
    </row>
    <row r="954" customFormat="false" hidden="false" outlineLevel="0" collapsed="false">
      <c r="A954" s="18" t="inlineStr">
        <is>
          <t xml:space="preserve">1.1.1.2.1.1.5.2.3</t>
        </is>
      </c>
      <c r="B954" s="18" t="inlineStr">
        <is>
          <t xml:space="preserve"/>
        </is>
      </c>
      <c r="C954" s="22" t="inlineStr">
        <is>
          <t xml:space="preserve">Драйвер на 6 светильников Грильято</t>
        </is>
      </c>
      <c r="D954" s="7" t="inlineStr">
        <is>
          <t xml:space="preserve"/>
        </is>
      </c>
      <c r="E954" s="7" t="inlineStr">
        <is>
          <t xml:space="preserve"/>
        </is>
      </c>
      <c r="F954" s="7" t="inlineStr">
        <is>
          <t xml:space="preserve">ШТ</t>
        </is>
      </c>
      <c r="G954" s="7" t="inlineStr">
        <is>
          <t xml:space="preserve">1</t>
        </is>
      </c>
      <c r="H954" s="8" t="n">
        <v>8</v>
      </c>
      <c r="I954" s="23" t="n" hidden="false">
        <v>447.6</v>
      </c>
      <c r="J954" s="19" t="n" hidden="false">
        <v/>
      </c>
      <c r="K954" s="19" t="n" hidden="false">
        <f>I954+J954</f>
        <v>447.6</v>
      </c>
      <c r="L954" s="19" t="n" hidden="false">
        <f>ROUND(H954*I954,2)</f>
        <v>3580.8</v>
      </c>
      <c r="M954" s="19" t="n" hidden="false">
        <v/>
      </c>
      <c r="N954" s="19" t="n" hidden="false">
        <f>L954+M954</f>
        <v>3580.8</v>
      </c>
    </row>
    <row r="955" customFormat="false" hidden="false" outlineLevel="0" collapsed="false">
      <c r="A955" s="14" t="inlineStr">
        <is>
          <t xml:space="preserve">1.1.1.2.1.1.6</t>
        </is>
      </c>
      <c r="B955" s="14" t="inlineStr">
        <is>
          <t xml:space="preserve"/>
        </is>
      </c>
      <c r="C955" s="14" t="inlineStr">
        <is>
          <t xml:space="preserve">Штробление и бурение</t>
        </is>
      </c>
      <c r="D955" s="6" t="inlineStr">
        <is>
          <t xml:space="preserve"/>
        </is>
      </c>
      <c r="E955" s="6" t="inlineStr">
        <is>
          <t xml:space="preserve"/>
        </is>
      </c>
      <c r="F955" s="6" t="inlineStr">
        <is>
          <t xml:space="preserve"/>
        </is>
      </c>
      <c r="G955" s="6" t="inlineStr">
        <is>
          <t xml:space="preserve"/>
        </is>
      </c>
      <c r="H955" s="15" t="n">
        <v/>
      </c>
      <c r="I955" s="16" t="n" hidden="false">
        <v/>
      </c>
      <c r="J955" s="16" t="n" hidden="false">
        <v/>
      </c>
      <c r="K955" s="16" t="n" hidden="false">
        <v/>
      </c>
      <c r="L955" s="16" t="n" hidden="false">
        <f>L956+L957+L958</f>
        <v>0</v>
      </c>
      <c r="M955" s="16" t="n" hidden="false">
        <f>M956+M957+M958</f>
        <v>197000</v>
      </c>
      <c r="N955" s="16" t="n" hidden="false">
        <f>N956+N957+N958</f>
        <v>197000</v>
      </c>
    </row>
    <row r="956" customFormat="false" hidden="false" outlineLevel="0" collapsed="false">
      <c r="A956" s="18" t="inlineStr">
        <is>
          <t xml:space="preserve">1.1.1.2.1.1.6.1</t>
        </is>
      </c>
      <c r="B956" s="18" t="inlineStr">
        <is>
          <t xml:space="preserve"/>
        </is>
      </c>
      <c r="C956" s="18" t="inlineStr">
        <is>
          <t xml:space="preserve">Устройство глухих отверстий в стенах / ЖБИ / диаметром от 51 мм до 100 мм</t>
        </is>
      </c>
      <c r="D956" s="7" t="inlineStr">
        <is>
          <t xml:space="preserve">Коронение подрозетников</t>
        </is>
      </c>
      <c r="E956" s="7" t="inlineStr">
        <is>
          <t xml:space="preserve"/>
        </is>
      </c>
      <c r="F956" s="7" t="inlineStr">
        <is>
          <t xml:space="preserve">ШТ</t>
        </is>
      </c>
      <c r="G956" s="7" t="inlineStr">
        <is>
          <t xml:space="preserve">1</t>
        </is>
      </c>
      <c r="H956" s="8" t="n">
        <v>94</v>
      </c>
      <c r="I956" s="19" t="n" hidden="false">
        <v/>
      </c>
      <c r="J956" s="20" t="n" hidden="false">
        <v>500</v>
      </c>
      <c r="K956" s="19" t="n" hidden="false">
        <f>I956+J956</f>
        <v>500</v>
      </c>
      <c r="L956" s="19" t="n" hidden="false">
        <v/>
      </c>
      <c r="M956" s="19" t="n" hidden="false">
        <f>ROUND(H956*J956,2)</f>
        <v>47000</v>
      </c>
      <c r="N956" s="19" t="n" hidden="false">
        <f>L956+M956</f>
        <v>47000</v>
      </c>
    </row>
    <row r="957" customFormat="false" hidden="false" outlineLevel="0" collapsed="false">
      <c r="A957" s="18" t="inlineStr">
        <is>
          <t xml:space="preserve">1.1.1.2.1.1.6.2</t>
        </is>
      </c>
      <c r="B957" s="18" t="inlineStr">
        <is>
          <t xml:space="preserve"/>
        </is>
      </c>
      <c r="C957" s="18" t="inlineStr">
        <is>
          <t xml:space="preserve">Устройство штроб для монтажа кабеля, труб / ЖБИ</t>
        </is>
      </c>
      <c r="D957" s="7" t="inlineStr">
        <is>
          <t xml:space="preserve"/>
        </is>
      </c>
      <c r="E957" s="7" t="inlineStr">
        <is>
          <t xml:space="preserve"/>
        </is>
      </c>
      <c r="F957" s="7" t="inlineStr">
        <is>
          <t xml:space="preserve">ПОГ М</t>
        </is>
      </c>
      <c r="G957" s="7" t="inlineStr">
        <is>
          <t xml:space="preserve">1</t>
        </is>
      </c>
      <c r="H957" s="8" t="n">
        <v>100</v>
      </c>
      <c r="I957" s="19" t="n" hidden="false">
        <v/>
      </c>
      <c r="J957" s="20" t="n" hidden="false">
        <v>1000</v>
      </c>
      <c r="K957" s="19" t="n" hidden="false">
        <f>I957+J957</f>
        <v>1000</v>
      </c>
      <c r="L957" s="19" t="n" hidden="false">
        <v/>
      </c>
      <c r="M957" s="19" t="n" hidden="false">
        <f>ROUND(H957*J957,2)</f>
        <v>100000</v>
      </c>
      <c r="N957" s="19" t="n" hidden="false">
        <f>L957+M957</f>
        <v>100000</v>
      </c>
    </row>
    <row r="958" customFormat="false" hidden="false" outlineLevel="0" collapsed="false">
      <c r="A958" s="18" t="inlineStr">
        <is>
          <t xml:space="preserve">1.1.1.2.1.1.6.3</t>
        </is>
      </c>
      <c r="B958" s="18" t="inlineStr">
        <is>
          <t xml:space="preserve"/>
        </is>
      </c>
      <c r="C958" s="18" t="inlineStr">
        <is>
          <t xml:space="preserve">Устройство штроб для монтажа кабеля, труб / ПГП, газобетон, акотек</t>
        </is>
      </c>
      <c r="D958" s="7" t="inlineStr">
        <is>
          <t xml:space="preserve"/>
        </is>
      </c>
      <c r="E958" s="7" t="inlineStr">
        <is>
          <t xml:space="preserve"/>
        </is>
      </c>
      <c r="F958" s="7" t="inlineStr">
        <is>
          <t xml:space="preserve">ПОГ М</t>
        </is>
      </c>
      <c r="G958" s="7" t="inlineStr">
        <is>
          <t xml:space="preserve">1</t>
        </is>
      </c>
      <c r="H958" s="8" t="n">
        <v>100</v>
      </c>
      <c r="I958" s="19" t="n" hidden="false">
        <v/>
      </c>
      <c r="J958" s="20" t="n" hidden="false">
        <v>500</v>
      </c>
      <c r="K958" s="19" t="n" hidden="false">
        <f>I958+J958</f>
        <v>500</v>
      </c>
      <c r="L958" s="19" t="n" hidden="false">
        <v/>
      </c>
      <c r="M958" s="19" t="n" hidden="false">
        <f>ROUND(H958*J958,2)</f>
        <v>50000</v>
      </c>
      <c r="N958" s="19" t="n" hidden="false">
        <f>L958+M958</f>
        <v>50000</v>
      </c>
    </row>
    <row r="959" customFormat="false" hidden="false" outlineLevel="0" collapsed="false">
      <c r="A959" s="14" t="inlineStr">
        <is>
          <t xml:space="preserve">1.1.1.2.1.2</t>
        </is>
      </c>
      <c r="B959" s="14" t="inlineStr">
        <is>
          <t xml:space="preserve"/>
        </is>
      </c>
      <c r="C959" s="14" t="inlineStr">
        <is>
          <t xml:space="preserve">Пуско-наладочные работы</t>
        </is>
      </c>
      <c r="D959" s="6" t="inlineStr">
        <is>
          <t xml:space="preserve"/>
        </is>
      </c>
      <c r="E959" s="6" t="inlineStr">
        <is>
          <t xml:space="preserve"/>
        </is>
      </c>
      <c r="F959" s="6" t="inlineStr">
        <is>
          <t xml:space="preserve"/>
        </is>
      </c>
      <c r="G959" s="6" t="inlineStr">
        <is>
          <t xml:space="preserve"/>
        </is>
      </c>
      <c r="H959" s="15" t="n">
        <v/>
      </c>
      <c r="I959" s="16" t="n" hidden="false">
        <v/>
      </c>
      <c r="J959" s="16" t="n" hidden="false">
        <v/>
      </c>
      <c r="K959" s="16" t="n" hidden="false">
        <v/>
      </c>
      <c r="L959" s="16" t="n" hidden="false">
        <f>L960+L961</f>
        <v>0</v>
      </c>
      <c r="M959" s="16" t="n" hidden="false">
        <f>M960+M961</f>
        <v>2664124.5</v>
      </c>
      <c r="N959" s="16" t="n" hidden="false">
        <f>N960+N961</f>
        <v>2664124.5</v>
      </c>
    </row>
    <row r="960" customFormat="false" hidden="false" outlineLevel="0" collapsed="false">
      <c r="A960" s="18" t="inlineStr">
        <is>
          <t xml:space="preserve">1.1.1.2.1.2.1</t>
        </is>
      </c>
      <c r="B960" s="18" t="inlineStr">
        <is>
          <t xml:space="preserve"/>
        </is>
      </c>
      <c r="C960" s="18" t="inlineStr">
        <is>
          <t xml:space="preserve">Пуско-наладочные работы СКБ (СОШ, ДОУ) ЭОМ (от полного СМР, кроме раздела ВРУ)</t>
        </is>
      </c>
      <c r="D960" s="7" t="inlineStr">
        <is>
          <t xml:space="preserve"/>
        </is>
      </c>
      <c r="E960" s="7" t="inlineStr">
        <is>
          <t xml:space="preserve">Относится к школам, детским садам 5%.
База для расчета ПНР без раздела ВРУ.</t>
        </is>
      </c>
      <c r="F960" s="7" t="inlineStr">
        <is>
          <t xml:space="preserve">комплекс</t>
        </is>
      </c>
      <c r="G960" s="7" t="inlineStr">
        <is>
          <t xml:space="preserve">1</t>
        </is>
      </c>
      <c r="H960" s="8" t="n">
        <v>1</v>
      </c>
      <c r="I960" s="19" t="n" hidden="false">
        <v/>
      </c>
      <c r="J960" s="20" t="n" hidden="false">
        <v>888041.5</v>
      </c>
      <c r="K960" s="19" t="n" hidden="false">
        <f>I960+J960</f>
        <v>888041.5</v>
      </c>
      <c r="L960" s="19" t="n" hidden="false">
        <v/>
      </c>
      <c r="M960" s="19" t="n" hidden="false">
        <f>ROUND(H960*J960,2)</f>
        <v>888041.5</v>
      </c>
      <c r="N960" s="19" t="n" hidden="false">
        <f>L960+M960</f>
        <v>888041.5</v>
      </c>
    </row>
    <row r="961" customFormat="false" hidden="false" outlineLevel="0" collapsed="false">
      <c r="A961" s="18" t="inlineStr">
        <is>
          <t xml:space="preserve">1.1.1.2.1.2.2</t>
        </is>
      </c>
      <c r="B961" s="18" t="inlineStr">
        <is>
          <t xml:space="preserve"/>
        </is>
      </c>
      <c r="C961" s="18" t="inlineStr">
        <is>
          <t xml:space="preserve">Сдача систем в эксплуатирующую организацию СКБ (СОШ, ДОУ)</t>
        </is>
      </c>
      <c r="D961" s="7" t="inlineStr">
        <is>
          <t xml:space="preserve"/>
        </is>
      </c>
      <c r="E961"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961" s="7" t="inlineStr">
        <is>
          <t xml:space="preserve">комплекс</t>
        </is>
      </c>
      <c r="G961" s="7" t="inlineStr">
        <is>
          <t xml:space="preserve">1</t>
        </is>
      </c>
      <c r="H961" s="8" t="n">
        <v>1</v>
      </c>
      <c r="I961" s="19" t="n" hidden="false">
        <v/>
      </c>
      <c r="J961" s="20" t="n" hidden="false">
        <v>1776083</v>
      </c>
      <c r="K961" s="19" t="n" hidden="false">
        <f>I961+J961</f>
        <v>1776083</v>
      </c>
      <c r="L961" s="19" t="n" hidden="false">
        <v/>
      </c>
      <c r="M961" s="19" t="n" hidden="false">
        <f>ROUND(H961*J961,2)</f>
        <v>1776083</v>
      </c>
      <c r="N961" s="19" t="n" hidden="false">
        <f>L961+M961</f>
        <v>1776083</v>
      </c>
    </row>
    <row r="962" customFormat="false" hidden="false" outlineLevel="0" collapsed="false">
      <c r="A962" s="24" t="inlineStr">
        <is>
          <t xml:space="preserve"/>
        </is>
      </c>
      <c r="B962" s="24" t="inlineStr">
        <is>
          <t xml:space="preserve"/>
        </is>
      </c>
      <c r="C962" s="24" t="inlineStr">
        <is>
          <t xml:space="preserve">ВСЕГО затрат на выполнение полного комплекса работ</t>
        </is>
      </c>
      <c r="D962" s="25" t="inlineStr">
        <is>
          <t xml:space="preserve"/>
        </is>
      </c>
      <c r="E962" s="25" t="inlineStr">
        <is>
          <t xml:space="preserve"/>
        </is>
      </c>
      <c r="F962" s="25" t="inlineStr">
        <is>
          <t xml:space="preserve"/>
        </is>
      </c>
      <c r="G962" s="25" t="inlineStr">
        <is>
          <t xml:space="preserve"/>
        </is>
      </c>
      <c r="H962" s="26" t="n">
        <v/>
      </c>
      <c r="I962" s="27" t="n" hidden="false">
        <v/>
      </c>
      <c r="J962" s="27" t="n" hidden="false">
        <v/>
      </c>
      <c r="K962" s="27" t="n" hidden="false">
        <v/>
      </c>
      <c r="L962" s="27" t="n" hidden="false">
        <f>L790</f>
        <v>19855142.82</v>
      </c>
      <c r="M962" s="27" t="n" hidden="false">
        <f>M790</f>
        <v>20424954.5</v>
      </c>
      <c r="N962" s="27" t="n" hidden="false">
        <f>N790</f>
        <v>40280097.32</v>
      </c>
    </row>
    <row r="963" customFormat="false" hidden="false" customHeight="1" outlineLevel="0" collapsed="false" ht="26" height="26">
      <c r="A963" s="3" t="inlineStr">
        <is>
          <t xml:space="preserve">ЭГ</t>
        </is>
      </c>
    </row>
    <row r="964" customFormat="false" hidden="false" customHeight="1" outlineLevel="0" collapsed="false" ht="54" height="54">
      <c r="A964" s="37" t="inlineStr">
        <is>
          <t xml:space="preserve">по адресу: ул. Люблинская, корпус 34</t>
        </is>
      </c>
    </row>
    <row r="965" customFormat="false" hidden="false" customHeight="1" outlineLevel="0" collapsed="false" ht="24" height="24">
      <c r="A965" s="38"/>
      <c r="B965" s="39" t="inlineStr">
        <is>
          <t xml:space="preserve">-заполняемые ячейки!</t>
        </is>
      </c>
      <c r="C965" s="39"/>
    </row>
    <row r="966" customFormat="false" hidden="false" customHeight="1" outlineLevel="0" collapsed="false" ht="30" height="30">
      <c r="A966" s="6" t="inlineStr">
        <is>
          <t xml:space="preserve">№ п/п</t>
        </is>
      </c>
      <c r="B966" s="6" t="inlineStr">
        <is>
          <t xml:space="preserve">Код узла ИСР</t>
        </is>
      </c>
      <c r="C966" s="6" t="inlineStr">
        <is>
          <t xml:space="preserve">Наименование</t>
        </is>
      </c>
      <c r="D966" s="6" t="inlineStr">
        <is>
          <t xml:space="preserve">Комментарий по ИСР</t>
        </is>
      </c>
      <c r="E966" s="6" t="inlineStr">
        <is>
          <t xml:space="preserve">Комментарий для подрядчика</t>
        </is>
      </c>
      <c r="F966" s="6" t="inlineStr">
        <is>
          <t xml:space="preserve">Ед. изм.</t>
        </is>
      </c>
      <c r="G966" s="6" t="inlineStr">
        <is>
          <t xml:space="preserve">Коэф. расхода</t>
        </is>
      </c>
      <c r="H966" s="6" t="inlineStr">
        <is>
          <t xml:space="preserve">Кол-во</t>
        </is>
      </c>
      <c r="I966" s="6" t="inlineStr">
        <is>
          <t xml:space="preserve">Цена за единицу, руб. (в т.ч. НДС 20%)</t>
        </is>
      </c>
      <c r="J966" s="6"/>
      <c r="K966" s="6"/>
      <c r="L966" s="6" t="inlineStr">
        <is>
          <t xml:space="preserve">Общая стоимость, руб. (в т.ч. НДС 20%)</t>
        </is>
      </c>
      <c r="M966" s="6"/>
      <c r="N966" s="6"/>
    </row>
    <row r="967" customFormat="false" hidden="false" customHeight="1" outlineLevel="0" collapsed="false" ht="40" height="40">
      <c r="A967" s="6" t="inlineStr">
        <is>
          <t xml:space="preserve">Итого</t>
        </is>
      </c>
      <c r="B967" s="6" t="inlineStr">
        <is>
          <t xml:space="preserve">Итого</t>
        </is>
      </c>
      <c r="C967" s="6" t="inlineStr">
        <is>
          <t xml:space="preserve">Итого</t>
        </is>
      </c>
      <c r="D967" s="6" t="inlineStr">
        <is>
          <t xml:space="preserve">Итого</t>
        </is>
      </c>
      <c r="E967" s="6" t="inlineStr">
        <is>
          <t xml:space="preserve">Итого</t>
        </is>
      </c>
      <c r="F967" s="6" t="inlineStr">
        <is>
          <t xml:space="preserve">Итого</t>
        </is>
      </c>
      <c r="G967" s="6" t="inlineStr">
        <is>
          <t xml:space="preserve">Итого</t>
        </is>
      </c>
      <c r="H967" s="6"/>
      <c r="I967" s="7" t="inlineStr">
        <is>
          <t xml:space="preserve">Материалы</t>
        </is>
      </c>
      <c r="J967" s="7" t="inlineStr">
        <is>
          <t xml:space="preserve">СМР</t>
        </is>
      </c>
      <c r="K967" s="7" t="inlineStr">
        <is>
          <t xml:space="preserve">Итого</t>
        </is>
      </c>
      <c r="L967" s="7" t="inlineStr">
        <is>
          <t xml:space="preserve">Материалы</t>
        </is>
      </c>
      <c r="M967" s="7" t="inlineStr">
        <is>
          <t xml:space="preserve">СМР</t>
        </is>
      </c>
      <c r="N967" s="7" t="inlineStr">
        <is>
          <t xml:space="preserve">Итого</t>
        </is>
      </c>
    </row>
    <row r="968" customFormat="false" hidden="false" outlineLevel="0" collapsed="false">
      <c r="A968" s="8" t="n">
        <v>1</v>
      </c>
      <c r="B968" s="8" t="n">
        <v>2</v>
      </c>
      <c r="C968" s="8" t="n">
        <v>3</v>
      </c>
      <c r="D968" s="8" t="n">
        <v>4</v>
      </c>
      <c r="E968" s="8" t="n">
        <v>5</v>
      </c>
      <c r="F968" s="8" t="n">
        <v>6</v>
      </c>
      <c r="G968" s="8" t="n">
        <v>7</v>
      </c>
      <c r="H968" s="8" t="n">
        <v>8</v>
      </c>
      <c r="I968" s="8" t="n">
        <v>9</v>
      </c>
      <c r="J968" s="8" t="n">
        <v>10</v>
      </c>
      <c r="K968" s="8" t="n">
        <v>11</v>
      </c>
      <c r="L968" s="8" t="n">
        <v>12</v>
      </c>
      <c r="M968" s="8" t="n">
        <v>13</v>
      </c>
      <c r="N968" s="8" t="n">
        <v>14</v>
      </c>
    </row>
    <row r="969" customFormat="false" hidden="false" outlineLevel="0" collapsed="false">
      <c r="A969" s="9" t="inlineStr">
        <is>
          <t xml:space="preserve">1</t>
        </is>
      </c>
      <c r="B969" s="9" t="inlineStr">
        <is>
          <t xml:space="preserve"/>
        </is>
      </c>
      <c r="C969" s="9" t="inlineStr">
        <is>
          <t xml:space="preserve">Объект ИДП без распределения на секции</t>
        </is>
      </c>
      <c r="D969" s="10" t="inlineStr">
        <is>
          <t xml:space="preserve"/>
        </is>
      </c>
      <c r="E969" s="10" t="inlineStr">
        <is>
          <t xml:space="preserve"/>
        </is>
      </c>
      <c r="F969" s="10" t="inlineStr">
        <is>
          <t xml:space="preserve"/>
        </is>
      </c>
      <c r="G969" s="10" t="inlineStr">
        <is>
          <t xml:space="preserve"/>
        </is>
      </c>
      <c r="H969" s="11" t="n">
        <v/>
      </c>
      <c r="I969" s="12" t="n" hidden="false">
        <v/>
      </c>
      <c r="J969" s="12" t="n" hidden="false">
        <v/>
      </c>
      <c r="K969" s="12" t="n" hidden="false">
        <v/>
      </c>
      <c r="L969" s="12" t="n" hidden="false">
        <f>L970</f>
        <v>2080682.42</v>
      </c>
      <c r="M969" s="12" t="n" hidden="false">
        <f>M970</f>
        <v>6024850</v>
      </c>
      <c r="N969" s="12" t="n" hidden="false">
        <f>N970</f>
        <v>8105532.42</v>
      </c>
    </row>
    <row r="970" customFormat="false" hidden="false" outlineLevel="0" collapsed="false">
      <c r="A970" s="14" t="inlineStr">
        <is>
          <t xml:space="preserve">1.1</t>
        </is>
      </c>
      <c r="B970" s="14" t="inlineStr">
        <is>
          <t xml:space="preserve">6</t>
        </is>
      </c>
      <c r="C970" s="14" t="inlineStr">
        <is>
          <t xml:space="preserve">Затраты на строительство</t>
        </is>
      </c>
      <c r="D970" s="6" t="inlineStr">
        <is>
          <t xml:space="preserve"/>
        </is>
      </c>
      <c r="E970" s="6" t="inlineStr">
        <is>
          <t xml:space="preserve"/>
        </is>
      </c>
      <c r="F970" s="6" t="inlineStr">
        <is>
          <t xml:space="preserve"/>
        </is>
      </c>
      <c r="G970" s="6" t="inlineStr">
        <is>
          <t xml:space="preserve"/>
        </is>
      </c>
      <c r="H970" s="15" t="n">
        <v/>
      </c>
      <c r="I970" s="16" t="n" hidden="false">
        <v/>
      </c>
      <c r="J970" s="16" t="n" hidden="false">
        <v/>
      </c>
      <c r="K970" s="16" t="n" hidden="false">
        <v/>
      </c>
      <c r="L970" s="16" t="n" hidden="false">
        <f>L971</f>
        <v>2080682.42</v>
      </c>
      <c r="M970" s="16" t="n" hidden="false">
        <f>M971</f>
        <v>6024850</v>
      </c>
      <c r="N970" s="16" t="n" hidden="false">
        <f>N971</f>
        <v>8105532.42</v>
      </c>
    </row>
    <row r="971" customFormat="false" hidden="false" outlineLevel="0" collapsed="false">
      <c r="A971" s="14" t="inlineStr">
        <is>
          <t xml:space="preserve">1.1.1</t>
        </is>
      </c>
      <c r="B971" s="14" t="inlineStr">
        <is>
          <t xml:space="preserve"/>
        </is>
      </c>
      <c r="C971" s="14" t="inlineStr">
        <is>
          <t xml:space="preserve">СМР корпуса без отделки</t>
        </is>
      </c>
      <c r="D971" s="6" t="inlineStr">
        <is>
          <t xml:space="preserve"/>
        </is>
      </c>
      <c r="E971" s="6" t="inlineStr">
        <is>
          <t xml:space="preserve"/>
        </is>
      </c>
      <c r="F971" s="6" t="inlineStr">
        <is>
          <t xml:space="preserve"/>
        </is>
      </c>
      <c r="G971" s="6" t="inlineStr">
        <is>
          <t xml:space="preserve"/>
        </is>
      </c>
      <c r="H971" s="15" t="n">
        <v/>
      </c>
      <c r="I971" s="16" t="n" hidden="false">
        <v/>
      </c>
      <c r="J971" s="16" t="n" hidden="false">
        <v/>
      </c>
      <c r="K971" s="16" t="n" hidden="false">
        <v/>
      </c>
      <c r="L971" s="16" t="n" hidden="false">
        <f>L972</f>
        <v>2080682.42</v>
      </c>
      <c r="M971" s="16" t="n" hidden="false">
        <f>M972</f>
        <v>6024850</v>
      </c>
      <c r="N971" s="16" t="n" hidden="false">
        <f>N972</f>
        <v>8105532.42</v>
      </c>
    </row>
    <row r="972" customFormat="false" hidden="false" outlineLevel="0" collapsed="false">
      <c r="A972" s="14" t="inlineStr">
        <is>
          <t xml:space="preserve">1.1.1.1</t>
        </is>
      </c>
      <c r="B972" s="14" t="inlineStr">
        <is>
          <t xml:space="preserve"/>
        </is>
      </c>
      <c r="C972" s="14" t="inlineStr">
        <is>
          <t xml:space="preserve">Инженерные системы</t>
        </is>
      </c>
      <c r="D972" s="6" t="inlineStr">
        <is>
          <t xml:space="preserve"/>
        </is>
      </c>
      <c r="E972" s="6" t="inlineStr">
        <is>
          <t xml:space="preserve"/>
        </is>
      </c>
      <c r="F972" s="6" t="inlineStr">
        <is>
          <t xml:space="preserve"/>
        </is>
      </c>
      <c r="G972" s="6" t="inlineStr">
        <is>
          <t xml:space="preserve"/>
        </is>
      </c>
      <c r="H972" s="15" t="n">
        <v/>
      </c>
      <c r="I972" s="16" t="n" hidden="false">
        <v/>
      </c>
      <c r="J972" s="16" t="n" hidden="false">
        <v/>
      </c>
      <c r="K972" s="16" t="n" hidden="false">
        <v/>
      </c>
      <c r="L972" s="16" t="n" hidden="false">
        <f>L973</f>
        <v>2080682.42</v>
      </c>
      <c r="M972" s="16" t="n" hidden="false">
        <f>M973</f>
        <v>6024850</v>
      </c>
      <c r="N972" s="16" t="n" hidden="false">
        <f>N973</f>
        <v>8105532.42</v>
      </c>
    </row>
    <row r="973" customFormat="false" hidden="false" outlineLevel="0" collapsed="false">
      <c r="A973" s="14" t="inlineStr">
        <is>
          <t xml:space="preserve">1.1.1.1.1</t>
        </is>
      </c>
      <c r="B973" s="14" t="inlineStr">
        <is>
          <t xml:space="preserve"/>
        </is>
      </c>
      <c r="C973" s="14" t="inlineStr">
        <is>
          <t xml:space="preserve">Электроснабжение</t>
        </is>
      </c>
      <c r="D973" s="6" t="inlineStr">
        <is>
          <t xml:space="preserve"/>
        </is>
      </c>
      <c r="E973" s="6" t="inlineStr">
        <is>
          <t xml:space="preserve"/>
        </is>
      </c>
      <c r="F973" s="6" t="inlineStr">
        <is>
          <t xml:space="preserve"/>
        </is>
      </c>
      <c r="G973" s="6" t="inlineStr">
        <is>
          <t xml:space="preserve"/>
        </is>
      </c>
      <c r="H973" s="15" t="n">
        <v/>
      </c>
      <c r="I973" s="16" t="n" hidden="false">
        <v/>
      </c>
      <c r="J973" s="16" t="n" hidden="false">
        <v/>
      </c>
      <c r="K973" s="16" t="n" hidden="false">
        <v/>
      </c>
      <c r="L973" s="16" t="n" hidden="false">
        <f>L974+L990</f>
        <v>2080682.42</v>
      </c>
      <c r="M973" s="16" t="n" hidden="false">
        <f>M974+M990</f>
        <v>6024850</v>
      </c>
      <c r="N973" s="16" t="n" hidden="false">
        <f>N974+N990</f>
        <v>8105532.42</v>
      </c>
    </row>
    <row r="974" customFormat="false" hidden="false" outlineLevel="0" collapsed="false">
      <c r="A974" s="14" t="inlineStr">
        <is>
          <t xml:space="preserve">1.1.1.1.1.1</t>
        </is>
      </c>
      <c r="B974" s="14" t="inlineStr">
        <is>
          <t xml:space="preserve"/>
        </is>
      </c>
      <c r="C974" s="14" t="inlineStr">
        <is>
          <t xml:space="preserve">Электромонтажные работы в нежилой части</t>
        </is>
      </c>
      <c r="D974" s="6" t="inlineStr">
        <is>
          <t xml:space="preserve"/>
        </is>
      </c>
      <c r="E974" s="6" t="inlineStr">
        <is>
          <t xml:space="preserve"/>
        </is>
      </c>
      <c r="F974" s="6" t="inlineStr">
        <is>
          <t xml:space="preserve"/>
        </is>
      </c>
      <c r="G974" s="6" t="inlineStr">
        <is>
          <t xml:space="preserve"/>
        </is>
      </c>
      <c r="H974" s="15" t="n">
        <v/>
      </c>
      <c r="I974" s="16" t="n" hidden="false">
        <v/>
      </c>
      <c r="J974" s="16" t="n" hidden="false">
        <v/>
      </c>
      <c r="K974" s="16" t="n" hidden="false">
        <v/>
      </c>
      <c r="L974" s="16" t="n" hidden="false">
        <f>L975+L981</f>
        <v>2080682.42</v>
      </c>
      <c r="M974" s="16" t="n" hidden="false">
        <f>M975+M981</f>
        <v>5239000</v>
      </c>
      <c r="N974" s="16" t="n" hidden="false">
        <f>N975+N981</f>
        <v>7319682.42</v>
      </c>
    </row>
    <row r="975" customFormat="false" hidden="false" outlineLevel="0" collapsed="false">
      <c r="A975" s="14" t="inlineStr">
        <is>
          <t xml:space="preserve">1.1.1.1.1.1.1</t>
        </is>
      </c>
      <c r="B975" s="14" t="inlineStr">
        <is>
          <t xml:space="preserve"/>
        </is>
      </c>
      <c r="C975" s="14" t="inlineStr">
        <is>
          <t xml:space="preserve">Прокладка кабеля</t>
        </is>
      </c>
      <c r="D975" s="6" t="inlineStr">
        <is>
          <t xml:space="preserve"/>
        </is>
      </c>
      <c r="E975" s="6" t="inlineStr">
        <is>
          <t xml:space="preserve"/>
        </is>
      </c>
      <c r="F975" s="6" t="inlineStr">
        <is>
          <t xml:space="preserve"/>
        </is>
      </c>
      <c r="G975" s="6" t="inlineStr">
        <is>
          <t xml:space="preserve"/>
        </is>
      </c>
      <c r="H975" s="15" t="n">
        <v/>
      </c>
      <c r="I975" s="16" t="n" hidden="false">
        <v/>
      </c>
      <c r="J975" s="16" t="n" hidden="false">
        <v/>
      </c>
      <c r="K975" s="16" t="n" hidden="false">
        <v/>
      </c>
      <c r="L975" s="16" t="n" hidden="false">
        <f>L976+L979</f>
        <v>544216</v>
      </c>
      <c r="M975" s="16" t="n" hidden="false">
        <f>M976+M979</f>
        <v>1116000</v>
      </c>
      <c r="N975" s="16" t="n" hidden="false">
        <f>N976+N979</f>
        <v>1660216</v>
      </c>
    </row>
    <row r="976" customFormat="false" hidden="false" outlineLevel="0" collapsed="false">
      <c r="A976" s="18" t="inlineStr">
        <is>
          <t xml:space="preserve">1.1.1.1.1.1.1.1</t>
        </is>
      </c>
      <c r="B976" s="18" t="inlineStr">
        <is>
          <t xml:space="preserve"/>
        </is>
      </c>
      <c r="C976" s="18" t="inlineStr">
        <is>
          <t xml:space="preserve">Прокладка кабеля, провода открыто / 1,5-6 мм</t>
        </is>
      </c>
      <c r="D976" s="7" t="inlineStr">
        <is>
          <t xml:space="preserve">Выгружается из БО по объектам BIM-КЦ</t>
        </is>
      </c>
      <c r="E976" s="7" t="inlineStr">
        <is>
          <t xml:space="preserve"/>
        </is>
      </c>
      <c r="F976" s="7" t="inlineStr">
        <is>
          <t xml:space="preserve">М</t>
        </is>
      </c>
      <c r="G976" s="7" t="inlineStr">
        <is>
          <t xml:space="preserve">1</t>
        </is>
      </c>
      <c r="H976" s="8" t="n">
        <v>1580</v>
      </c>
      <c r="I976" s="19" t="n" hidden="false">
        <f>ROUND((L977+L978)/H976,2)</f>
        <v>52.2</v>
      </c>
      <c r="J976" s="20" t="n" hidden="false">
        <v>200</v>
      </c>
      <c r="K976" s="19" t="n" hidden="false">
        <f>I976+J976</f>
        <v>252.2</v>
      </c>
      <c r="L976" s="19" t="n" hidden="false">
        <f>ROUND(H976*I976,2)</f>
        <v>82476</v>
      </c>
      <c r="M976" s="19" t="n" hidden="false">
        <f>ROUND(H976*J976,2)</f>
        <v>316000</v>
      </c>
      <c r="N976" s="19" t="n" hidden="false">
        <f>L976+M976</f>
        <v>398476</v>
      </c>
    </row>
    <row r="977" customFormat="false" hidden="false" outlineLevel="0" collapsed="false">
      <c r="A977" s="18" t="inlineStr">
        <is>
          <t xml:space="preserve">1.1.1.1.1.1.1.1.1</t>
        </is>
      </c>
      <c r="B977" s="18" t="inlineStr">
        <is>
          <t xml:space="preserve"/>
        </is>
      </c>
      <c r="C977" s="22" t="inlineStr">
        <is>
          <t xml:space="preserve">Кабель силовой ВВГнг(A)-LS 1х6мм2, цвет зелено-желтый, 660В</t>
        </is>
      </c>
      <c r="D977" s="7" t="inlineStr">
        <is>
          <t xml:space="preserve"/>
        </is>
      </c>
      <c r="E977" s="7" t="inlineStr">
        <is>
          <t xml:space="preserve"/>
        </is>
      </c>
      <c r="F977" s="7" t="inlineStr">
        <is>
          <t xml:space="preserve">М</t>
        </is>
      </c>
      <c r="G977" s="7" t="inlineStr">
        <is>
          <t xml:space="preserve">1</t>
        </is>
      </c>
      <c r="H977" s="8" t="n">
        <v>500</v>
      </c>
      <c r="I977" s="23" t="n" hidden="false">
        <v>62.72</v>
      </c>
      <c r="J977" s="19" t="n" hidden="false">
        <v/>
      </c>
      <c r="K977" s="19" t="n" hidden="false">
        <f>I977+J977</f>
        <v>62.72</v>
      </c>
      <c r="L977" s="19" t="n" hidden="false">
        <f>ROUND(H977*I977,2)</f>
        <v>31360</v>
      </c>
      <c r="M977" s="19" t="n" hidden="false">
        <v/>
      </c>
      <c r="N977" s="19" t="n" hidden="false">
        <f>L977+M977</f>
        <v>31360</v>
      </c>
    </row>
    <row r="978" customFormat="false" hidden="false" outlineLevel="0" collapsed="false">
      <c r="A978" s="18" t="inlineStr">
        <is>
          <t xml:space="preserve">1.1.1.1.1.1.1.1.2</t>
        </is>
      </c>
      <c r="B978" s="18" t="inlineStr">
        <is>
          <t xml:space="preserve"/>
        </is>
      </c>
      <c r="C978" s="22" t="inlineStr">
        <is>
          <t xml:space="preserve">Кабель силовой ВВГнг(A)-LS 1х4мм2, цвет зелено-желтый, 660В</t>
        </is>
      </c>
      <c r="D978" s="7" t="inlineStr">
        <is>
          <t xml:space="preserve"/>
        </is>
      </c>
      <c r="E978" s="7" t="inlineStr">
        <is>
          <t xml:space="preserve"/>
        </is>
      </c>
      <c r="F978" s="7" t="inlineStr">
        <is>
          <t xml:space="preserve">М</t>
        </is>
      </c>
      <c r="G978" s="7" t="inlineStr">
        <is>
          <t xml:space="preserve">1</t>
        </is>
      </c>
      <c r="H978" s="8" t="n">
        <v>1080</v>
      </c>
      <c r="I978" s="23" t="n" hidden="false">
        <v>47.33</v>
      </c>
      <c r="J978" s="19" t="n" hidden="false">
        <v/>
      </c>
      <c r="K978" s="19" t="n" hidden="false">
        <f>I978+J978</f>
        <v>47.33</v>
      </c>
      <c r="L978" s="19" t="n" hidden="false">
        <f>ROUND(H978*I978,2)</f>
        <v>51116.4</v>
      </c>
      <c r="M978" s="19" t="n" hidden="false">
        <v/>
      </c>
      <c r="N978" s="19" t="n" hidden="false">
        <f>L978+M978</f>
        <v>51116.4</v>
      </c>
    </row>
    <row r="979" customFormat="false" hidden="false" outlineLevel="0" collapsed="false">
      <c r="A979" s="18" t="inlineStr">
        <is>
          <t xml:space="preserve">1.1.1.1.1.1.1.2</t>
        </is>
      </c>
      <c r="B979" s="18" t="inlineStr">
        <is>
          <t xml:space="preserve"/>
        </is>
      </c>
      <c r="C979" s="18" t="inlineStr">
        <is>
          <t xml:space="preserve">Прокладка кабеля, провода открыто / 18-39 мм</t>
        </is>
      </c>
      <c r="D979" s="7" t="inlineStr">
        <is>
          <t xml:space="preserve">Выгружается из БО по объектам BIM-КЦ</t>
        </is>
      </c>
      <c r="E979" s="7" t="inlineStr">
        <is>
          <t xml:space="preserve"/>
        </is>
      </c>
      <c r="F979" s="7" t="inlineStr">
        <is>
          <t xml:space="preserve">М</t>
        </is>
      </c>
      <c r="G979" s="7" t="inlineStr">
        <is>
          <t xml:space="preserve">1</t>
        </is>
      </c>
      <c r="H979" s="8" t="n">
        <v>2000</v>
      </c>
      <c r="I979" s="19" t="n" hidden="false">
        <f>ROUND((L980)/H979,2)</f>
        <v>230.87</v>
      </c>
      <c r="J979" s="20" t="n" hidden="false">
        <v>400</v>
      </c>
      <c r="K979" s="19" t="n" hidden="false">
        <f>I979+J979</f>
        <v>630.87</v>
      </c>
      <c r="L979" s="19" t="n" hidden="false">
        <f>ROUND(H979*I979,2)</f>
        <v>461740</v>
      </c>
      <c r="M979" s="19" t="n" hidden="false">
        <f>ROUND(H979*J979,2)</f>
        <v>800000</v>
      </c>
      <c r="N979" s="19" t="n" hidden="false">
        <f>L979+M979</f>
        <v>1261740</v>
      </c>
    </row>
    <row r="980" customFormat="false" hidden="false" outlineLevel="0" collapsed="false">
      <c r="A980" s="18" t="inlineStr">
        <is>
          <t xml:space="preserve">1.1.1.1.1.1.1.2.1</t>
        </is>
      </c>
      <c r="B980" s="18" t="inlineStr">
        <is>
          <t xml:space="preserve"/>
        </is>
      </c>
      <c r="C980" s="22" t="inlineStr">
        <is>
          <t xml:space="preserve">Кабель силовой ВВГнг(A)-LSLTx 1х25мм2, цвет зелено-желтый, 660В</t>
        </is>
      </c>
      <c r="D980" s="7" t="inlineStr">
        <is>
          <t xml:space="preserve"/>
        </is>
      </c>
      <c r="E980" s="7" t="inlineStr">
        <is>
          <t xml:space="preserve"/>
        </is>
      </c>
      <c r="F980" s="7" t="inlineStr">
        <is>
          <t xml:space="preserve">М</t>
        </is>
      </c>
      <c r="G980" s="7" t="inlineStr">
        <is>
          <t xml:space="preserve">1</t>
        </is>
      </c>
      <c r="H980" s="8" t="n">
        <v>2000</v>
      </c>
      <c r="I980" s="23" t="n" hidden="false">
        <v>230.87</v>
      </c>
      <c r="J980" s="19" t="n" hidden="false">
        <v/>
      </c>
      <c r="K980" s="19" t="n" hidden="false">
        <f>I980+J980</f>
        <v>230.87</v>
      </c>
      <c r="L980" s="19" t="n" hidden="false">
        <f>ROUND(H980*I980,2)</f>
        <v>461740</v>
      </c>
      <c r="M980" s="19" t="n" hidden="false">
        <v/>
      </c>
      <c r="N980" s="19" t="n" hidden="false">
        <f>L980+M980</f>
        <v>461740</v>
      </c>
    </row>
    <row r="981" customFormat="false" hidden="false" outlineLevel="0" collapsed="false">
      <c r="A981" s="14" t="inlineStr">
        <is>
          <t xml:space="preserve">1.1.1.1.1.1.2</t>
        </is>
      </c>
      <c r="B981" s="14" t="inlineStr">
        <is>
          <t xml:space="preserve"/>
        </is>
      </c>
      <c r="C981" s="14" t="inlineStr">
        <is>
          <t xml:space="preserve">Уравнивание потенциалов, молниезащита, заземление</t>
        </is>
      </c>
      <c r="D981" s="6" t="inlineStr">
        <is>
          <t xml:space="preserve"/>
        </is>
      </c>
      <c r="E981" s="6" t="inlineStr">
        <is>
          <t xml:space="preserve"/>
        </is>
      </c>
      <c r="F981" s="6" t="inlineStr">
        <is>
          <t xml:space="preserve"/>
        </is>
      </c>
      <c r="G981" s="6" t="inlineStr">
        <is>
          <t xml:space="preserve"/>
        </is>
      </c>
      <c r="H981" s="15" t="n">
        <v/>
      </c>
      <c r="I981" s="16" t="n" hidden="false">
        <v/>
      </c>
      <c r="J981" s="16" t="n" hidden="false">
        <v/>
      </c>
      <c r="K981" s="16" t="n" hidden="false">
        <v/>
      </c>
      <c r="L981" s="16" t="n" hidden="false">
        <f>L982+L984</f>
        <v>1536466.42</v>
      </c>
      <c r="M981" s="16" t="n" hidden="false">
        <f>M982+M984</f>
        <v>4123000</v>
      </c>
      <c r="N981" s="16" t="n" hidden="false">
        <f>N982+N984</f>
        <v>5659466.42</v>
      </c>
    </row>
    <row r="982" customFormat="false" hidden="false" outlineLevel="0" collapsed="false">
      <c r="A982" s="18" t="inlineStr">
        <is>
          <t xml:space="preserve">1.1.1.1.1.1.2.1</t>
        </is>
      </c>
      <c r="B982" s="18" t="inlineStr">
        <is>
          <t xml:space="preserve"/>
        </is>
      </c>
      <c r="C982" s="18" t="inlineStr">
        <is>
          <t xml:space="preserve">Устройство молниезащитной сетки, заземления</t>
        </is>
      </c>
      <c r="D982" s="7" t="inlineStr">
        <is>
          <t xml:space="preserve"/>
        </is>
      </c>
      <c r="E982" s="7" t="inlineStr">
        <is>
          <t xml:space="preserve"/>
        </is>
      </c>
      <c r="F982" s="7" t="inlineStr">
        <is>
          <t xml:space="preserve">ПОГ М</t>
        </is>
      </c>
      <c r="G982" s="7" t="inlineStr">
        <is>
          <t xml:space="preserve">1</t>
        </is>
      </c>
      <c r="H982" s="8" t="n">
        <v>5000</v>
      </c>
      <c r="I982" s="19" t="n" hidden="false">
        <f>ROUND((L983)/H982,2)</f>
        <v>200</v>
      </c>
      <c r="J982" s="20" t="n" hidden="false">
        <v>500</v>
      </c>
      <c r="K982" s="19" t="n" hidden="false">
        <f>I982+J982</f>
        <v>700</v>
      </c>
      <c r="L982" s="19" t="n" hidden="false">
        <f>ROUND(H982*I982,2)</f>
        <v>1000000</v>
      </c>
      <c r="M982" s="19" t="n" hidden="false">
        <f>ROUND(H982*J982,2)</f>
        <v>2500000</v>
      </c>
      <c r="N982" s="19" t="n" hidden="false">
        <f>L982+M982</f>
        <v>3500000</v>
      </c>
    </row>
    <row r="983" customFormat="false" hidden="false" outlineLevel="0" collapsed="false">
      <c r="A983" s="18" t="inlineStr">
        <is>
          <t xml:space="preserve">1.1.1.1.1.1.2.1.1</t>
        </is>
      </c>
      <c r="B983" s="18" t="inlineStr">
        <is>
          <t xml:space="preserve"/>
        </is>
      </c>
      <c r="C983" s="22" t="inlineStr">
        <is>
          <t xml:space="preserve">Пруток-катанка горячеоцинкованный_ / d 10 мм</t>
        </is>
      </c>
      <c r="D983" s="7" t="inlineStr">
        <is>
          <t xml:space="preserve"/>
        </is>
      </c>
      <c r="E983" s="7" t="inlineStr">
        <is>
          <t xml:space="preserve"/>
        </is>
      </c>
      <c r="F983" s="7" t="inlineStr">
        <is>
          <t xml:space="preserve">ПОГ М</t>
        </is>
      </c>
      <c r="G983" s="7" t="inlineStr">
        <is>
          <t xml:space="preserve">1</t>
        </is>
      </c>
      <c r="H983" s="8" t="n">
        <v>5000</v>
      </c>
      <c r="I983" s="20" t="n" hidden="false">
        <v>200</v>
      </c>
      <c r="J983" s="19" t="n" hidden="false">
        <v/>
      </c>
      <c r="K983" s="19" t="n" hidden="false">
        <f>I983+J983</f>
        <v>200</v>
      </c>
      <c r="L983" s="19" t="n" hidden="false">
        <f>ROUND(H983*I983,2)</f>
        <v>1000000</v>
      </c>
      <c r="M983" s="19" t="n" hidden="false">
        <v/>
      </c>
      <c r="N983" s="19" t="n" hidden="false">
        <f>L983+M983</f>
        <v>1000000</v>
      </c>
    </row>
    <row r="984" customFormat="false" hidden="false" outlineLevel="0" collapsed="false">
      <c r="A984" s="18" t="inlineStr">
        <is>
          <t xml:space="preserve">1.1.1.1.1.1.2.2</t>
        </is>
      </c>
      <c r="B984" s="18" t="inlineStr">
        <is>
          <t xml:space="preserve"/>
        </is>
      </c>
      <c r="C984" s="18" t="inlineStr">
        <is>
          <t xml:space="preserve">Устройство молниезащитной сетки, заземления</t>
        </is>
      </c>
      <c r="D984" s="7" t="inlineStr">
        <is>
          <t xml:space="preserve"/>
        </is>
      </c>
      <c r="E984" s="7" t="inlineStr">
        <is>
          <t xml:space="preserve"/>
        </is>
      </c>
      <c r="F984" s="7" t="inlineStr">
        <is>
          <t xml:space="preserve">ПОГ М</t>
        </is>
      </c>
      <c r="G984" s="7" t="inlineStr">
        <is>
          <t xml:space="preserve">1</t>
        </is>
      </c>
      <c r="H984" s="8" t="n">
        <v>3246</v>
      </c>
      <c r="I984" s="19" t="n" hidden="false">
        <f>ROUND((L985+L986+L987+L988+L989)/H984,2)</f>
        <v>165.27</v>
      </c>
      <c r="J984" s="20" t="n" hidden="false">
        <v>500</v>
      </c>
      <c r="K984" s="19" t="n" hidden="false">
        <f>I984+J984</f>
        <v>665.27</v>
      </c>
      <c r="L984" s="19" t="n" hidden="false">
        <f>ROUND(H984*I984,2)</f>
        <v>536466.42</v>
      </c>
      <c r="M984" s="19" t="n" hidden="false">
        <f>ROUND(H984*J984,2)</f>
        <v>1623000</v>
      </c>
      <c r="N984" s="19" t="n" hidden="false">
        <f>L984+M984</f>
        <v>2159466.42</v>
      </c>
    </row>
    <row r="985" customFormat="false" hidden="false" outlineLevel="0" collapsed="false">
      <c r="A985" s="18" t="inlineStr">
        <is>
          <t xml:space="preserve">1.1.1.1.1.1.2.2.1</t>
        </is>
      </c>
      <c r="B985" s="18" t="inlineStr">
        <is>
          <t xml:space="preserve"/>
        </is>
      </c>
      <c r="C985" s="22" t="inlineStr">
        <is>
          <t xml:space="preserve">Полоса стальная_ / 40х4 мм</t>
        </is>
      </c>
      <c r="D985" s="7" t="inlineStr">
        <is>
          <t xml:space="preserve"/>
        </is>
      </c>
      <c r="E985" s="7" t="inlineStr">
        <is>
          <t xml:space="preserve"/>
        </is>
      </c>
      <c r="F985" s="7" t="inlineStr">
        <is>
          <t xml:space="preserve">ПОГ М</t>
        </is>
      </c>
      <c r="G985" s="7" t="inlineStr">
        <is>
          <t xml:space="preserve">1</t>
        </is>
      </c>
      <c r="H985" s="8" t="n">
        <v>1400</v>
      </c>
      <c r="I985" s="20" t="n" hidden="false">
        <v>120</v>
      </c>
      <c r="J985" s="19" t="n" hidden="false">
        <v/>
      </c>
      <c r="K985" s="19" t="n" hidden="false">
        <f>I985+J985</f>
        <v>120</v>
      </c>
      <c r="L985" s="19" t="n" hidden="false">
        <f>ROUND(H985*I985,2)</f>
        <v>168000</v>
      </c>
      <c r="M985" s="19" t="n" hidden="false">
        <v/>
      </c>
      <c r="N985" s="19" t="n" hidden="false">
        <f>L985+M985</f>
        <v>168000</v>
      </c>
    </row>
    <row r="986" customFormat="false" hidden="false" outlineLevel="0" collapsed="false">
      <c r="A986" s="18" t="inlineStr">
        <is>
          <t xml:space="preserve">1.1.1.1.1.1.2.2.2</t>
        </is>
      </c>
      <c r="B986" s="18" t="inlineStr">
        <is>
          <t xml:space="preserve"/>
        </is>
      </c>
      <c r="C986" s="22" t="inlineStr">
        <is>
          <t xml:space="preserve">Полоса стальная_ / 40х5 мм</t>
        </is>
      </c>
      <c r="D986" s="7" t="inlineStr">
        <is>
          <t xml:space="preserve"/>
        </is>
      </c>
      <c r="E986" s="7" t="inlineStr">
        <is>
          <t xml:space="preserve"/>
        </is>
      </c>
      <c r="F986" s="7" t="inlineStr">
        <is>
          <t xml:space="preserve">ПОГ М</t>
        </is>
      </c>
      <c r="G986" s="7" t="inlineStr">
        <is>
          <t xml:space="preserve">1</t>
        </is>
      </c>
      <c r="H986" s="8" t="n">
        <v>900</v>
      </c>
      <c r="I986" s="20" t="n" hidden="false">
        <v>160</v>
      </c>
      <c r="J986" s="19" t="n" hidden="false">
        <v/>
      </c>
      <c r="K986" s="19" t="n" hidden="false">
        <f>I986+J986</f>
        <v>160</v>
      </c>
      <c r="L986" s="19" t="n" hidden="false">
        <f>ROUND(H986*I986,2)</f>
        <v>144000</v>
      </c>
      <c r="M986" s="19" t="n" hidden="false">
        <v/>
      </c>
      <c r="N986" s="19" t="n" hidden="false">
        <f>L986+M986</f>
        <v>144000</v>
      </c>
    </row>
    <row r="987" customFormat="false" hidden="false" outlineLevel="0" collapsed="false">
      <c r="A987" s="18" t="inlineStr">
        <is>
          <t xml:space="preserve">1.1.1.1.1.1.2.2.3</t>
        </is>
      </c>
      <c r="B987" s="18" t="inlineStr">
        <is>
          <t xml:space="preserve"/>
        </is>
      </c>
      <c r="C987" s="22" t="inlineStr">
        <is>
          <t xml:space="preserve">Полоса стальная_ / 25х4 мм</t>
        </is>
      </c>
      <c r="D987" s="7" t="inlineStr">
        <is>
          <t xml:space="preserve"/>
        </is>
      </c>
      <c r="E987" s="7" t="inlineStr">
        <is>
          <t xml:space="preserve"/>
        </is>
      </c>
      <c r="F987" s="7" t="inlineStr">
        <is>
          <t xml:space="preserve">ПОГ М</t>
        </is>
      </c>
      <c r="G987" s="7" t="inlineStr">
        <is>
          <t xml:space="preserve">1</t>
        </is>
      </c>
      <c r="H987" s="8" t="n">
        <v>817</v>
      </c>
      <c r="I987" s="20" t="n" hidden="false">
        <v>80</v>
      </c>
      <c r="J987" s="19" t="n" hidden="false">
        <v/>
      </c>
      <c r="K987" s="19" t="n" hidden="false">
        <f>I987+J987</f>
        <v>80</v>
      </c>
      <c r="L987" s="19" t="n" hidden="false">
        <f>ROUND(H987*I987,2)</f>
        <v>65360</v>
      </c>
      <c r="M987" s="19" t="n" hidden="false">
        <v/>
      </c>
      <c r="N987" s="19" t="n" hidden="false">
        <f>L987+M987</f>
        <v>65360</v>
      </c>
    </row>
    <row r="988" customFormat="false" hidden="false" outlineLevel="0" collapsed="false">
      <c r="A988" s="18" t="inlineStr">
        <is>
          <t xml:space="preserve">1.1.1.1.1.1.2.2.4</t>
        </is>
      </c>
      <c r="B988" s="18" t="inlineStr">
        <is>
          <t xml:space="preserve"/>
        </is>
      </c>
      <c r="C988" s="22" t="inlineStr">
        <is>
          <t xml:space="preserve">Уголок стальной_ / 50х5 мм</t>
        </is>
      </c>
      <c r="D988" s="7" t="inlineStr">
        <is>
          <t xml:space="preserve"/>
        </is>
      </c>
      <c r="E988" s="7" t="inlineStr">
        <is>
          <t xml:space="preserve"/>
        </is>
      </c>
      <c r="F988" s="7" t="inlineStr">
        <is>
          <t xml:space="preserve">ПОГ М</t>
        </is>
      </c>
      <c r="G988" s="7" t="inlineStr">
        <is>
          <t xml:space="preserve">1</t>
        </is>
      </c>
      <c r="H988" s="8" t="n">
        <v>129</v>
      </c>
      <c r="I988" s="20" t="n" hidden="false">
        <v>300</v>
      </c>
      <c r="J988" s="19" t="n" hidden="false">
        <v/>
      </c>
      <c r="K988" s="19" t="n" hidden="false">
        <f>I988+J988</f>
        <v>300</v>
      </c>
      <c r="L988" s="19" t="n" hidden="false">
        <f>ROUND(H988*I988,2)</f>
        <v>38700</v>
      </c>
      <c r="M988" s="19" t="n" hidden="false">
        <v/>
      </c>
      <c r="N988" s="19" t="n" hidden="false">
        <f>L988+M988</f>
        <v>38700</v>
      </c>
    </row>
    <row r="989" customFormat="false" hidden="false" outlineLevel="0" collapsed="false">
      <c r="A989" s="18" t="inlineStr">
        <is>
          <t xml:space="preserve">1.1.1.1.1.1.2.2.5</t>
        </is>
      </c>
      <c r="B989" s="18" t="inlineStr">
        <is>
          <t xml:space="preserve"/>
        </is>
      </c>
      <c r="C989" s="22" t="inlineStr">
        <is>
          <t xml:space="preserve">Лента бандажная_ / 27х7</t>
        </is>
      </c>
      <c r="D989" s="7" t="inlineStr">
        <is>
          <t xml:space="preserve"/>
        </is>
      </c>
      <c r="E989" s="7" t="inlineStr">
        <is>
          <t xml:space="preserve">NA1001 43 шт= 43*20</t>
        </is>
      </c>
      <c r="F989" s="7" t="inlineStr">
        <is>
          <t xml:space="preserve">ПОГ М</t>
        </is>
      </c>
      <c r="G989" s="7" t="inlineStr">
        <is>
          <t xml:space="preserve">1</t>
        </is>
      </c>
      <c r="H989" s="8" t="n">
        <v>860</v>
      </c>
      <c r="I989" s="20" t="n" hidden="false">
        <v>140</v>
      </c>
      <c r="J989" s="19" t="n" hidden="false">
        <v/>
      </c>
      <c r="K989" s="19" t="n" hidden="false">
        <f>I989+J989</f>
        <v>140</v>
      </c>
      <c r="L989" s="19" t="n" hidden="false">
        <f>ROUND(H989*I989,2)</f>
        <v>120400</v>
      </c>
      <c r="M989" s="19" t="n" hidden="false">
        <v/>
      </c>
      <c r="N989" s="19" t="n" hidden="false">
        <f>L989+M989</f>
        <v>120400</v>
      </c>
    </row>
    <row r="990" customFormat="false" hidden="false" outlineLevel="0" collapsed="false">
      <c r="A990" s="14" t="inlineStr">
        <is>
          <t xml:space="preserve">1.1.1.1.1.2</t>
        </is>
      </c>
      <c r="B990" s="14" t="inlineStr">
        <is>
          <t xml:space="preserve"/>
        </is>
      </c>
      <c r="C990" s="14" t="inlineStr">
        <is>
          <t xml:space="preserve">Пуско-наладочные работы</t>
        </is>
      </c>
      <c r="D990" s="6" t="inlineStr">
        <is>
          <t xml:space="preserve"/>
        </is>
      </c>
      <c r="E990" s="6" t="inlineStr">
        <is>
          <t xml:space="preserve"/>
        </is>
      </c>
      <c r="F990" s="6" t="inlineStr">
        <is>
          <t xml:space="preserve"/>
        </is>
      </c>
      <c r="G990" s="6" t="inlineStr">
        <is>
          <t xml:space="preserve"/>
        </is>
      </c>
      <c r="H990" s="15" t="n">
        <v/>
      </c>
      <c r="I990" s="16" t="n" hidden="false">
        <v/>
      </c>
      <c r="J990" s="16" t="n" hidden="false">
        <v/>
      </c>
      <c r="K990" s="16" t="n" hidden="false">
        <v/>
      </c>
      <c r="L990" s="16" t="n" hidden="false">
        <f>L991+L992</f>
        <v>0</v>
      </c>
      <c r="M990" s="16" t="n" hidden="false">
        <f>M991+M992</f>
        <v>785850</v>
      </c>
      <c r="N990" s="16" t="n" hidden="false">
        <f>N991+N992</f>
        <v>785850</v>
      </c>
    </row>
    <row r="991" customFormat="false" hidden="false" outlineLevel="0" collapsed="false">
      <c r="A991" s="18" t="inlineStr">
        <is>
          <t xml:space="preserve">1.1.1.1.1.2.1</t>
        </is>
      </c>
      <c r="B991" s="18" t="inlineStr">
        <is>
          <t xml:space="preserve"/>
        </is>
      </c>
      <c r="C991" s="18" t="inlineStr">
        <is>
          <t xml:space="preserve">Пуско-наладочные работы СКБ (СОШ, ДОУ) ЭОМ (от полного СМР, кроме раздела ВРУ)</t>
        </is>
      </c>
      <c r="D991" s="7" t="inlineStr">
        <is>
          <t xml:space="preserve">Относится к школам, детским садам 5%.
База для расчета ПНР без раздела ВРУ.</t>
        </is>
      </c>
      <c r="E991" s="7" t="inlineStr">
        <is>
          <t xml:space="preserve"/>
        </is>
      </c>
      <c r="F991" s="7" t="inlineStr">
        <is>
          <t xml:space="preserve">комплекс</t>
        </is>
      </c>
      <c r="G991" s="7" t="inlineStr">
        <is>
          <t xml:space="preserve">1</t>
        </is>
      </c>
      <c r="H991" s="8" t="n">
        <v>1</v>
      </c>
      <c r="I991" s="19" t="n" hidden="false">
        <v/>
      </c>
      <c r="J991" s="20" t="n" hidden="false">
        <v>261950</v>
      </c>
      <c r="K991" s="19" t="n" hidden="false">
        <f>I991+J991</f>
        <v>261950</v>
      </c>
      <c r="L991" s="19" t="n" hidden="false">
        <v/>
      </c>
      <c r="M991" s="19" t="n" hidden="false">
        <f>ROUND(H991*J991,2)</f>
        <v>261950</v>
      </c>
      <c r="N991" s="19" t="n" hidden="false">
        <f>L991+M991</f>
        <v>261950</v>
      </c>
    </row>
    <row r="992" customFormat="false" hidden="false" outlineLevel="0" collapsed="false">
      <c r="A992" s="18" t="inlineStr">
        <is>
          <t xml:space="preserve">1.1.1.1.1.2.2</t>
        </is>
      </c>
      <c r="B992" s="18" t="inlineStr">
        <is>
          <t xml:space="preserve"/>
        </is>
      </c>
      <c r="C992" s="18" t="inlineStr">
        <is>
          <t xml:space="preserve">Сдача систем в эксплуатирующую организацию СКБ (СОШ, ДОУ)</t>
        </is>
      </c>
      <c r="D99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E992" s="7" t="inlineStr">
        <is>
          <t xml:space="preserve"/>
        </is>
      </c>
      <c r="F992" s="7" t="inlineStr">
        <is>
          <t xml:space="preserve">комплекс</t>
        </is>
      </c>
      <c r="G992" s="7" t="inlineStr">
        <is>
          <t xml:space="preserve">1</t>
        </is>
      </c>
      <c r="H992" s="8" t="n">
        <v>1</v>
      </c>
      <c r="I992" s="19" t="n" hidden="false">
        <v/>
      </c>
      <c r="J992" s="20" t="n" hidden="false">
        <v>523900</v>
      </c>
      <c r="K992" s="19" t="n" hidden="false">
        <f>I992+J992</f>
        <v>523900</v>
      </c>
      <c r="L992" s="19" t="n" hidden="false">
        <v/>
      </c>
      <c r="M992" s="19" t="n" hidden="false">
        <f>ROUND(H992*J992,2)</f>
        <v>523900</v>
      </c>
      <c r="N992" s="19" t="n" hidden="false">
        <f>L992+M992</f>
        <v>523900</v>
      </c>
    </row>
    <row r="993" customFormat="false" hidden="false" outlineLevel="0" collapsed="false">
      <c r="A993" s="24" t="inlineStr">
        <is>
          <t xml:space="preserve"/>
        </is>
      </c>
      <c r="B993" s="24" t="inlineStr">
        <is>
          <t xml:space="preserve"/>
        </is>
      </c>
      <c r="C993" s="24" t="inlineStr">
        <is>
          <t xml:space="preserve">ВСЕГО затрат на выполнение полного комплекса работ</t>
        </is>
      </c>
      <c r="D993" s="25" t="inlineStr">
        <is>
          <t xml:space="preserve"/>
        </is>
      </c>
      <c r="E993" s="25" t="inlineStr">
        <is>
          <t xml:space="preserve"/>
        </is>
      </c>
      <c r="F993" s="25" t="inlineStr">
        <is>
          <t xml:space="preserve"/>
        </is>
      </c>
      <c r="G993" s="25" t="inlineStr">
        <is>
          <t xml:space="preserve"/>
        </is>
      </c>
      <c r="H993" s="26" t="n">
        <v/>
      </c>
      <c r="I993" s="27" t="n" hidden="false">
        <v/>
      </c>
      <c r="J993" s="27" t="n" hidden="false">
        <v/>
      </c>
      <c r="K993" s="27" t="n" hidden="false">
        <v/>
      </c>
      <c r="L993" s="27" t="n" hidden="false">
        <f>L969</f>
        <v>2080682.42</v>
      </c>
      <c r="M993" s="27" t="n" hidden="false">
        <f>M969</f>
        <v>6024850</v>
      </c>
      <c r="N993" s="27" t="n" hidden="false">
        <f>N969</f>
        <v>8105532.42</v>
      </c>
    </row>
    <row r="994" customFormat="false" hidden="false" outlineLevel="0" collapsed="false"/>
    <row r="995" customFormat="false" hidden="false" customHeight="1" outlineLevel="0" collapsed="false" ht="22" height="22">
      <c r="A995" s="1"/>
      <c r="B995" s="35" t="inlineStr">
        <is>
          <t xml:space="preserve">Дополнительные параметры</t>
        </is>
      </c>
      <c r="C995" s="35" t="inlineStr">
        <is>
          <t xml:space="preserve"/>
        </is>
      </c>
      <c r="D995" s="35" t="inlineStr">
        <is>
          <t xml:space="preserve"/>
        </is>
      </c>
      <c r="E995" s="35" t="inlineStr">
        <is>
          <t xml:space="preserve"/>
        </is>
      </c>
      <c r="F995" s="35" t="inlineStr">
        <is>
          <t xml:space="preserve"/>
        </is>
      </c>
      <c r="G995" s="35" t="inlineStr">
        <is>
          <t xml:space="preserve"/>
        </is>
      </c>
      <c r="H995" s="35" t="inlineStr">
        <is>
          <t xml:space="preserve"/>
        </is>
      </c>
      <c r="I995" s="35" t="inlineStr">
        <is>
          <t xml:space="preserve"/>
        </is>
      </c>
      <c r="J995" s="35" t="inlineStr">
        <is>
          <t xml:space="preserve"/>
        </is>
      </c>
      <c r="K995" s="35" t="inlineStr">
        <is>
          <t xml:space="preserve"/>
        </is>
      </c>
    </row>
    <row r="996" customFormat="false" hidden="false" outlineLevel="0" collapsed="false"/>
    <row r="997" customFormat="false" hidden="false" customHeight="1" outlineLevel="0" collapsed="false" ht="16" height="16">
      <c r="A997" s="36" t="n">
        <v>1</v>
      </c>
      <c r="B997" s="18" t="inlineStr">
        <is>
          <t xml:space="preserve">Наличие авансирования</t>
        </is>
      </c>
      <c r="C997" s="18"/>
      <c r="D997" s="18" t="inlineStr">
        <is>
          <t xml:space="preserve">да</t>
        </is>
      </c>
      <c r="E997" s="18" t="inlineStr">
        <is>
          <t xml:space="preserve"/>
        </is>
      </c>
      <c r="F997" s="18" t="inlineStr">
        <is>
          <t xml:space="preserve"/>
        </is>
      </c>
      <c r="G997" s="18" t="inlineStr">
        <is>
          <t xml:space="preserve"/>
        </is>
      </c>
      <c r="H997" s="18" t="inlineStr">
        <is>
          <t xml:space="preserve"/>
        </is>
      </c>
      <c r="I997" s="18" t="inlineStr">
        <is>
          <t xml:space="preserve"/>
        </is>
      </c>
      <c r="J997" s="18" t="inlineStr">
        <is>
          <t xml:space="preserve"/>
        </is>
      </c>
    </row>
    <row r="998" customFormat="false" hidden="false" customHeight="1" outlineLevel="0" collapsed="false" ht="16" height="16">
      <c r="A998" s="36" t="n">
        <v>2</v>
      </c>
      <c r="B998" s="18" t="inlineStr">
        <is>
          <t xml:space="preserve">Готовность приступить к работе по уведомлению</t>
        </is>
      </c>
      <c r="C998" s="18"/>
      <c r="D998" s="18" t="inlineStr">
        <is>
          <t xml:space="preserve">да</t>
        </is>
      </c>
      <c r="E998" s="18" t="inlineStr">
        <is>
          <t xml:space="preserve"/>
        </is>
      </c>
      <c r="F998" s="18" t="inlineStr">
        <is>
          <t xml:space="preserve"/>
        </is>
      </c>
      <c r="G998" s="18" t="inlineStr">
        <is>
          <t xml:space="preserve"/>
        </is>
      </c>
      <c r="H998" s="18" t="inlineStr">
        <is>
          <t xml:space="preserve"/>
        </is>
      </c>
      <c r="I998" s="18" t="inlineStr">
        <is>
          <t xml:space="preserve"/>
        </is>
      </c>
      <c r="J998" s="18" t="inlineStr">
        <is>
          <t xml:space="preserve"/>
        </is>
      </c>
    </row>
    <row r="999" customFormat="false" hidden="false" customHeight="1" outlineLevel="0" collapsed="false" ht="16" height="16">
      <c r="A999" s="36" t="n">
        <v>3</v>
      </c>
      <c r="B999" s="18" t="inlineStr">
        <is>
          <t xml:space="preserve">Срок исполнения предмета тендера</t>
        </is>
      </c>
      <c r="C999" s="18"/>
      <c r="D999" s="18" t="inlineStr">
        <is>
          <t xml:space="preserve">9 месяцев</t>
        </is>
      </c>
      <c r="E999" s="18" t="inlineStr">
        <is>
          <t xml:space="preserve"/>
        </is>
      </c>
      <c r="F999" s="18" t="inlineStr">
        <is>
          <t xml:space="preserve"/>
        </is>
      </c>
      <c r="G999" s="18" t="inlineStr">
        <is>
          <t xml:space="preserve"/>
        </is>
      </c>
      <c r="H999" s="18" t="inlineStr">
        <is>
          <t xml:space="preserve"/>
        </is>
      </c>
      <c r="I999" s="18" t="inlineStr">
        <is>
          <t xml:space="preserve"/>
        </is>
      </c>
      <c r="J999" s="18" t="inlineStr">
        <is>
          <t xml:space="preserve"/>
        </is>
      </c>
    </row>
    <row r="1000" customFormat="false" hidden="false" customHeight="1" outlineLevel="0" collapsed="false" ht="16" height="16">
      <c r="A1000" s="36" t="n">
        <v>4</v>
      </c>
      <c r="B1000" s="18" t="inlineStr">
        <is>
          <t xml:space="preserve">Гарантийный срок 5 лет</t>
        </is>
      </c>
      <c r="C1000" s="18"/>
      <c r="D1000" s="18" t="inlineStr">
        <is>
          <t xml:space="preserve">да</t>
        </is>
      </c>
      <c r="E1000" s="18" t="inlineStr">
        <is>
          <t xml:space="preserve"/>
        </is>
      </c>
      <c r="F1000" s="18" t="inlineStr">
        <is>
          <t xml:space="preserve"/>
        </is>
      </c>
      <c r="G1000" s="18" t="inlineStr">
        <is>
          <t xml:space="preserve"/>
        </is>
      </c>
      <c r="H1000" s="18" t="inlineStr">
        <is>
          <t xml:space="preserve"/>
        </is>
      </c>
      <c r="I1000" s="18" t="inlineStr">
        <is>
          <t xml:space="preserve"/>
        </is>
      </c>
      <c r="J1000" s="18" t="inlineStr">
        <is>
          <t xml:space="preserve"/>
        </is>
      </c>
    </row>
    <row r="1001" customFormat="false" hidden="false" customHeight="1" outlineLevel="0" collapsed="false" ht="16" height="16">
      <c r="A1001" s="36" t="n">
        <v>5</v>
      </c>
      <c r="B1001" s="18" t="inlineStr">
        <is>
          <t xml:space="preserve">Информация о посещении объекта (были/не были); вопросы по результатам посещения (да/нет)</t>
        </is>
      </c>
      <c r="C1001" s="18"/>
      <c r="D1001" s="18" t="inlineStr">
        <is>
          <t xml:space="preserve">нет</t>
        </is>
      </c>
      <c r="E1001" s="18" t="inlineStr">
        <is>
          <t xml:space="preserve"/>
        </is>
      </c>
      <c r="F1001" s="18" t="inlineStr">
        <is>
          <t xml:space="preserve"/>
        </is>
      </c>
      <c r="G1001" s="18" t="inlineStr">
        <is>
          <t xml:space="preserve"/>
        </is>
      </c>
      <c r="H1001" s="18" t="inlineStr">
        <is>
          <t xml:space="preserve"/>
        </is>
      </c>
      <c r="I1001" s="18" t="inlineStr">
        <is>
          <t xml:space="preserve"/>
        </is>
      </c>
      <c r="J1001" s="18" t="inlineStr">
        <is>
          <t xml:space="preserve"/>
        </is>
      </c>
    </row>
    <row r="1002" customFormat="false" hidden="false" customHeight="1" outlineLevel="0" collapsed="false" ht="16" height="16">
      <c r="A1002" s="36" t="n">
        <v>6</v>
      </c>
      <c r="B1002" s="18" t="inlineStr">
        <is>
          <t xml:space="preserve">Виды работ, планируемые к выполнению субподрядными организациями</t>
        </is>
      </c>
      <c r="C1002" s="18"/>
      <c r="D1002" s="18" t="inlineStr">
        <is>
          <t xml:space="preserve">Собственные силы</t>
        </is>
      </c>
      <c r="E1002" s="18" t="inlineStr">
        <is>
          <t xml:space="preserve"/>
        </is>
      </c>
      <c r="F1002" s="18" t="inlineStr">
        <is>
          <t xml:space="preserve"/>
        </is>
      </c>
      <c r="G1002" s="18" t="inlineStr">
        <is>
          <t xml:space="preserve"/>
        </is>
      </c>
      <c r="H1002" s="18" t="inlineStr">
        <is>
          <t xml:space="preserve"/>
        </is>
      </c>
      <c r="I1002" s="18" t="inlineStr">
        <is>
          <t xml:space="preserve"/>
        </is>
      </c>
      <c r="J1002" s="18" t="inlineStr">
        <is>
          <t xml:space="preserve"/>
        </is>
      </c>
    </row>
    <row r="1003" customFormat="false" hidden="false" customHeight="1" outlineLevel="0" collapsed="false" ht="16" height="16">
      <c r="A1003" s="36" t="n">
        <v>7</v>
      </c>
      <c r="B1003" s="18" t="inlineStr">
        <is>
          <t xml:space="preserve">Готовность подписать договор в редакции Заказчика</t>
        </is>
      </c>
      <c r="C1003" s="18"/>
      <c r="D1003" s="18" t="inlineStr">
        <is>
          <t xml:space="preserve">да</t>
        </is>
      </c>
      <c r="E1003" s="18" t="inlineStr">
        <is>
          <t xml:space="preserve"/>
        </is>
      </c>
      <c r="F1003" s="18" t="inlineStr">
        <is>
          <t xml:space="preserve"/>
        </is>
      </c>
      <c r="G1003" s="18" t="inlineStr">
        <is>
          <t xml:space="preserve"/>
        </is>
      </c>
      <c r="H1003" s="18" t="inlineStr">
        <is>
          <t xml:space="preserve"/>
        </is>
      </c>
      <c r="I1003" s="18" t="inlineStr">
        <is>
          <t xml:space="preserve"/>
        </is>
      </c>
      <c r="J1003" s="18" t="inlineStr">
        <is>
          <t xml:space="preserve"/>
        </is>
      </c>
    </row>
    <row r="1004" customFormat="false" hidden="false" customHeight="1" outlineLevel="0" collapsed="false" ht="16" height="16">
      <c r="A1004" s="36" t="n">
        <v>8</v>
      </c>
      <c r="B1004" s="18" t="inlineStr">
        <is>
          <t xml:space="preserve">Наличие СРО</t>
        </is>
      </c>
      <c r="C1004" s="18"/>
      <c r="D1004" s="18" t="inlineStr">
        <is>
          <t xml:space="preserve">да</t>
        </is>
      </c>
      <c r="E1004" s="18" t="inlineStr">
        <is>
          <t xml:space="preserve"/>
        </is>
      </c>
      <c r="F1004" s="18" t="inlineStr">
        <is>
          <t xml:space="preserve"/>
        </is>
      </c>
      <c r="G1004" s="18" t="inlineStr">
        <is>
          <t xml:space="preserve"/>
        </is>
      </c>
      <c r="H1004" s="18" t="inlineStr">
        <is>
          <t xml:space="preserve"/>
        </is>
      </c>
      <c r="I1004" s="18" t="inlineStr">
        <is>
          <t xml:space="preserve"/>
        </is>
      </c>
      <c r="J1004" s="18" t="inlineStr">
        <is>
          <t xml:space="preserve"/>
        </is>
      </c>
    </row>
    <row r="1005" customFormat="false" hidden="false" customHeight="1" outlineLevel="0" collapsed="false" ht="16" height="16">
      <c r="A1005" s="36" t="n">
        <v>9</v>
      </c>
      <c r="B1005" s="18" t="inlineStr">
        <is>
          <t xml:space="preserve">Опыт работы с ГК ПИК (при наличии текущих проектов- указать % реализации)</t>
        </is>
      </c>
      <c r="C1005" s="18"/>
      <c r="D1005" s="18" t="inlineStr">
        <is>
          <t xml:space="preserve">ЖК Дмитровский парк СКБ (Электромонтажные работы, алмазное бурение), ЖК Holland park Жилье (Электромонтажные работы, алмазное бурение), ЖК Кронштадтский 14 СКБ (Электромонтажные работы, алмазное бурение), ЖК Сигнальный 16 СКБ (Электромонтажные работы, алмазное бурение)</t>
        </is>
      </c>
      <c r="E1005" s="18" t="inlineStr">
        <is>
          <t xml:space="preserve"/>
        </is>
      </c>
      <c r="F1005" s="18" t="inlineStr">
        <is>
          <t xml:space="preserve"/>
        </is>
      </c>
      <c r="G1005" s="18" t="inlineStr">
        <is>
          <t xml:space="preserve"/>
        </is>
      </c>
      <c r="H1005" s="18" t="inlineStr">
        <is>
          <t xml:space="preserve"/>
        </is>
      </c>
      <c r="I1005" s="18" t="inlineStr">
        <is>
          <t xml:space="preserve"/>
        </is>
      </c>
      <c r="J1005" s="18" t="inlineStr">
        <is>
          <t xml:space="preserve"/>
        </is>
      </c>
    </row>
    <row r="1006" customFormat="false" hidden="false" customHeight="1" outlineLevel="0" collapsed="false" ht="16" height="16">
      <c r="A1006" s="36" t="n">
        <v>10</v>
      </c>
      <c r="B1006" s="18" t="inlineStr">
        <is>
          <t xml:space="preserve">Опыт реализации подобных видов работ за последние 2-3 года (указать не более 5 ключевых объектов и их заказчиков)</t>
        </is>
      </c>
      <c r="C1006" s="18"/>
      <c r="D1006" s="18" t="inlineStr">
        <is>
          <t xml:space="preserve">ЖК Дмитровский парк СКБ (Электромонтажные работы, алмазное бурение), ЖК Holland park Жилье (Электромонтажные работы, алмазное бурение), ЖК Кронштадтский 14 СКБ (Электромонтажные работы, алмазное бурение), ЖК Сигнальный 16 СКБ (Электромонтажные работы, алмазное бурение), ЖК Микинено, ЖК Ильинские луга</t>
        </is>
      </c>
      <c r="E1006" s="18" t="inlineStr">
        <is>
          <t xml:space="preserve"/>
        </is>
      </c>
      <c r="F1006" s="18" t="inlineStr">
        <is>
          <t xml:space="preserve"/>
        </is>
      </c>
      <c r="G1006" s="18" t="inlineStr">
        <is>
          <t xml:space="preserve"/>
        </is>
      </c>
      <c r="H1006" s="18" t="inlineStr">
        <is>
          <t xml:space="preserve"/>
        </is>
      </c>
      <c r="I1006" s="18" t="inlineStr">
        <is>
          <t xml:space="preserve"/>
        </is>
      </c>
      <c r="J1006" s="18" t="inlineStr">
        <is>
          <t xml:space="preserve"/>
        </is>
      </c>
    </row>
    <row r="1007" customFormat="false" hidden="false" customHeight="1" outlineLevel="0" collapsed="false" ht="16" height="16">
      <c r="A1007" s="36" t="n">
        <v>11</v>
      </c>
      <c r="B1007" s="18" t="inlineStr">
        <is>
          <t xml:space="preserve">Численность работающих всего(кол-во); Численность, планируемая для выполнения предмета тендера(кол-во)</t>
        </is>
      </c>
      <c r="C1007" s="18"/>
      <c r="D1007" s="18" t="inlineStr">
        <is>
          <t xml:space="preserve">100; планируется 250</t>
        </is>
      </c>
      <c r="E1007" s="18" t="inlineStr">
        <is>
          <t xml:space="preserve"/>
        </is>
      </c>
      <c r="F1007" s="18" t="inlineStr">
        <is>
          <t xml:space="preserve"/>
        </is>
      </c>
      <c r="G1007" s="18" t="inlineStr">
        <is>
          <t xml:space="preserve"/>
        </is>
      </c>
      <c r="H1007" s="18" t="inlineStr">
        <is>
          <t xml:space="preserve"/>
        </is>
      </c>
      <c r="I1007" s="18" t="inlineStr">
        <is>
          <t xml:space="preserve"/>
        </is>
      </c>
      <c r="J1007" s="18" t="inlineStr">
        <is>
          <t xml:space="preserve"/>
        </is>
      </c>
    </row>
    <row r="1008" customFormat="false" hidden="false" customHeight="1" outlineLevel="0" collapsed="false" ht="16" height="16">
      <c r="A1008" s="36" t="n">
        <v>12</v>
      </c>
      <c r="B1008" s="18" t="inlineStr">
        <is>
          <t xml:space="preserve">Дата регистрации компании</t>
        </is>
      </c>
      <c r="C1008" s="18"/>
      <c r="D1008" s="18" t="inlineStr">
        <is>
          <t xml:space="preserve">20.05.2016г.</t>
        </is>
      </c>
      <c r="E1008" s="18" t="inlineStr">
        <is>
          <t xml:space="preserve"/>
        </is>
      </c>
      <c r="F1008" s="18" t="inlineStr">
        <is>
          <t xml:space="preserve"/>
        </is>
      </c>
      <c r="G1008" s="18" t="inlineStr">
        <is>
          <t xml:space="preserve"/>
        </is>
      </c>
      <c r="H1008" s="18" t="inlineStr">
        <is>
          <t xml:space="preserve"/>
        </is>
      </c>
      <c r="I1008" s="18" t="inlineStr">
        <is>
          <t xml:space="preserve"/>
        </is>
      </c>
      <c r="J1008" s="18" t="inlineStr">
        <is>
          <t xml:space="preserve"/>
        </is>
      </c>
    </row>
    <row r="1009" customFormat="false" hidden="false" customHeight="1" outlineLevel="0" collapsed="false" ht="16" height="16">
      <c r="A1009" s="36" t="n">
        <v>13</v>
      </c>
      <c r="B1009" s="18" t="inlineStr">
        <is>
          <t xml:space="preserve">Оборот за последние 3 года (указать оборот (выручку) по данным бухгалтерской отчетности за 2022/2023/2024 год)</t>
        </is>
      </c>
      <c r="C1009" s="18"/>
      <c r="D1009" s="18" t="inlineStr">
        <is>
          <t xml:space="preserve">2022-1,6 млн/ 2023-5 млн./ 2024- 20 млн</t>
        </is>
      </c>
      <c r="E1009" s="18" t="inlineStr">
        <is>
          <t xml:space="preserve"/>
        </is>
      </c>
      <c r="F1009" s="18" t="inlineStr">
        <is>
          <t xml:space="preserve"/>
        </is>
      </c>
      <c r="G1009" s="18" t="inlineStr">
        <is>
          <t xml:space="preserve"/>
        </is>
      </c>
      <c r="H1009" s="18" t="inlineStr">
        <is>
          <t xml:space="preserve"/>
        </is>
      </c>
      <c r="I1009" s="18" t="inlineStr">
        <is>
          <t xml:space="preserve"/>
        </is>
      </c>
      <c r="J1009" s="18" t="inlineStr">
        <is>
          <t xml:space="preserve"/>
        </is>
      </c>
    </row>
    <row r="1010" customFormat="false" hidden="false" customHeight="1" outlineLevel="0" collapsed="false" ht="16" height="16">
      <c r="A1010" s="36" t="n">
        <v>14</v>
      </c>
      <c r="B1010" s="18" t="inlineStr">
        <is>
          <t xml:space="preserve">Сайт компании</t>
        </is>
      </c>
      <c r="C1010" s="18"/>
      <c r="D1010" s="18" t="inlineStr">
        <is>
          <t xml:space="preserve">нет</t>
        </is>
      </c>
      <c r="E1010" s="18" t="inlineStr">
        <is>
          <t xml:space="preserve"/>
        </is>
      </c>
      <c r="F1010" s="18" t="inlineStr">
        <is>
          <t xml:space="preserve"/>
        </is>
      </c>
      <c r="G1010" s="18" t="inlineStr">
        <is>
          <t xml:space="preserve"/>
        </is>
      </c>
      <c r="H1010" s="18" t="inlineStr">
        <is>
          <t xml:space="preserve"/>
        </is>
      </c>
      <c r="I1010" s="18" t="inlineStr">
        <is>
          <t xml:space="preserve"/>
        </is>
      </c>
      <c r="J1010" s="18" t="inlineStr">
        <is>
          <t xml:space="preserve"/>
        </is>
      </c>
    </row>
    <row r="1011" customFormat="false" hidden="false" customHeight="1" outlineLevel="0" collapsed="false" ht="48" height="48">
      <c r="A1011" s="36" t="n">
        <v>15</v>
      </c>
      <c r="B1011" s="18" t="inlineStr">
        <is>
          <t xml:space="preserve">Генеральный директор</t>
        </is>
      </c>
      <c r="C1011" s="18"/>
      <c r="D1011" s="18" t="inlineStr">
        <is>
          <t xml:space="preserve">Горошко Владимир Эдуардович
+79851414667
texkorsk@yandex.ru</t>
        </is>
      </c>
      <c r="E1011" s="18" t="inlineStr">
        <is>
          <t xml:space="preserve"/>
        </is>
      </c>
      <c r="F1011" s="18" t="inlineStr">
        <is>
          <t xml:space="preserve"/>
        </is>
      </c>
      <c r="G1011" s="18" t="inlineStr">
        <is>
          <t xml:space="preserve"/>
        </is>
      </c>
      <c r="H1011" s="18" t="inlineStr">
        <is>
          <t xml:space="preserve"/>
        </is>
      </c>
      <c r="I1011" s="18" t="inlineStr">
        <is>
          <t xml:space="preserve"/>
        </is>
      </c>
      <c r="J1011" s="18" t="inlineStr">
        <is>
          <t xml:space="preserve"/>
        </is>
      </c>
    </row>
    <row r="1012" customFormat="false" hidden="false" customHeight="1" outlineLevel="0" collapsed="false" ht="48" height="48">
      <c r="A1012" s="36" t="n">
        <v>16</v>
      </c>
      <c r="B1012" s="18" t="inlineStr">
        <is>
          <t xml:space="preserve">Контактное лицо</t>
        </is>
      </c>
      <c r="C1012" s="18"/>
      <c r="D1012" s="18" t="inlineStr">
        <is>
          <t xml:space="preserve">Фомченков Александр Михайлович
+79169460164
foma6069836@yandex.rul</t>
        </is>
      </c>
      <c r="E1012" s="18" t="inlineStr">
        <is>
          <t xml:space="preserve"/>
        </is>
      </c>
      <c r="F1012" s="18" t="inlineStr">
        <is>
          <t xml:space="preserve"/>
        </is>
      </c>
      <c r="G1012" s="18" t="inlineStr">
        <is>
          <t xml:space="preserve"/>
        </is>
      </c>
      <c r="H1012" s="18" t="inlineStr">
        <is>
          <t xml:space="preserve"/>
        </is>
      </c>
      <c r="I1012" s="18" t="inlineStr">
        <is>
          <t xml:space="preserve"/>
        </is>
      </c>
      <c r="J1012" s="18" t="inlineStr">
        <is>
          <t xml:space="preserve"/>
        </is>
      </c>
    </row>
    <row r="1013" customFormat="false" hidden="false" customHeight="1" outlineLevel="0" collapsed="false" ht="16" height="16">
      <c r="A1013" s="36" t="n">
        <v>17</v>
      </c>
      <c r="B1013" s="18" t="inlineStr">
        <is>
          <t xml:space="preserve">Примечание к ТКП претендента</t>
        </is>
      </c>
      <c r="C1013" s="18"/>
      <c r="D1013" s="18" t="inlineStr">
        <is>
          <t xml:space="preserve">нет</t>
        </is>
      </c>
      <c r="E1013" s="18" t="inlineStr">
        <is>
          <t xml:space="preserve"/>
        </is>
      </c>
      <c r="F1013" s="18" t="inlineStr">
        <is>
          <t xml:space="preserve"/>
        </is>
      </c>
      <c r="G1013" s="18" t="inlineStr">
        <is>
          <t xml:space="preserve"/>
        </is>
      </c>
      <c r="H1013" s="18" t="inlineStr">
        <is>
          <t xml:space="preserve"/>
        </is>
      </c>
      <c r="I1013" s="18" t="inlineStr">
        <is>
          <t xml:space="preserve"/>
        </is>
      </c>
      <c r="J1013" s="18" t="inlineStr">
        <is>
          <t xml:space="preserve"/>
        </is>
      </c>
    </row>
    <row r="1014" customFormat="false" hidden="false" customHeight="1" outlineLevel="0" collapsed="false" ht="16" height="16">
      <c r="A1014" s="36" t="n">
        <v>18</v>
      </c>
      <c r="B1014" s="18" t="inlineStr">
        <is>
          <t xml:space="preserve">Готовность подписать в случае победы соглашение об ЭДО (Электронный документооброт)</t>
        </is>
      </c>
      <c r="C1014" s="18"/>
      <c r="D1014" s="18" t="inlineStr">
        <is>
          <t xml:space="preserve">да</t>
        </is>
      </c>
      <c r="E1014" s="18" t="inlineStr">
        <is>
          <t xml:space="preserve"/>
        </is>
      </c>
      <c r="F1014" s="18" t="inlineStr">
        <is>
          <t xml:space="preserve"/>
        </is>
      </c>
      <c r="G1014" s="18" t="inlineStr">
        <is>
          <t xml:space="preserve"/>
        </is>
      </c>
      <c r="H1014" s="18" t="inlineStr">
        <is>
          <t xml:space="preserve"/>
        </is>
      </c>
      <c r="I1014" s="18" t="inlineStr">
        <is>
          <t xml:space="preserve"/>
        </is>
      </c>
      <c r="J1014" s="18" t="inlineStr">
        <is>
          <t xml:space="preserve"/>
        </is>
      </c>
    </row>
    <row r="1015" customFormat="false" hidden="false" customHeight="1" outlineLevel="0" collapsed="false" ht="16" height="16">
      <c r="A1015" s="36" t="n">
        <v>19</v>
      </c>
      <c r="B1015" s="18" t="inlineStr">
        <is>
          <t xml:space="preserve">Подрядчик в случае необходимости до заключения договора согласует разбивку цен попозиционно со сметно-договорным отделом ПАО «ПИК СЗ»</t>
        </is>
      </c>
      <c r="C1015" s="18"/>
      <c r="D1015" s="18" t="inlineStr">
        <is>
          <t xml:space="preserve">да</t>
        </is>
      </c>
      <c r="E1015" s="18" t="inlineStr">
        <is>
          <t xml:space="preserve"/>
        </is>
      </c>
      <c r="F1015" s="18" t="inlineStr">
        <is>
          <t xml:space="preserve"/>
        </is>
      </c>
      <c r="G1015" s="18" t="inlineStr">
        <is>
          <t xml:space="preserve"/>
        </is>
      </c>
      <c r="H1015" s="18" t="inlineStr">
        <is>
          <t xml:space="preserve"/>
        </is>
      </c>
      <c r="I1015" s="18" t="inlineStr">
        <is>
          <t xml:space="preserve"/>
        </is>
      </c>
      <c r="J1015" s="18" t="inlineStr">
        <is>
          <t xml:space="preserve"/>
        </is>
      </c>
    </row>
    <row r="1016" customFormat="false" hidden="false" customHeight="1" outlineLevel="0" collapsed="false" ht="16" height="16">
      <c r="A1016" s="36" t="n">
        <v>20</v>
      </c>
      <c r="B1016" s="18" t="inlineStr">
        <is>
          <t xml:space="preserve">ЗП рабочего за месяц</t>
        </is>
      </c>
      <c r="C1016" s="18"/>
      <c r="D1016" s="18" t="inlineStr">
        <is>
          <t xml:space="preserve">120000</t>
        </is>
      </c>
      <c r="E1016" s="18" t="inlineStr">
        <is>
          <t xml:space="preserve"/>
        </is>
      </c>
      <c r="F1016" s="18" t="inlineStr">
        <is>
          <t xml:space="preserve"/>
        </is>
      </c>
      <c r="G1016" s="18" t="inlineStr">
        <is>
          <t xml:space="preserve"/>
        </is>
      </c>
      <c r="H1016" s="18" t="inlineStr">
        <is>
          <t xml:space="preserve"/>
        </is>
      </c>
      <c r="I1016" s="18" t="inlineStr">
        <is>
          <t xml:space="preserve"/>
        </is>
      </c>
      <c r="J1016" s="18" t="inlineStr">
        <is>
          <t xml:space="preserve"/>
        </is>
      </c>
    </row>
    <row r="1017" customFormat="false" hidden="false" customHeight="1" outlineLevel="0" collapsed="false" ht="16" height="16">
      <c r="A1017" s="36" t="n">
        <v>21</v>
      </c>
      <c r="B1017" s="18" t="inlineStr">
        <is>
          <t xml:space="preserve">Компания работает с НДС/без НДС</t>
        </is>
      </c>
      <c r="C1017" s="18"/>
      <c r="D1017" s="18" t="inlineStr">
        <is>
          <t xml:space="preserve">с НДС</t>
        </is>
      </c>
      <c r="E1017" s="18" t="inlineStr">
        <is>
          <t xml:space="preserve"/>
        </is>
      </c>
      <c r="F1017" s="18" t="inlineStr">
        <is>
          <t xml:space="preserve"/>
        </is>
      </c>
      <c r="G1017" s="18" t="inlineStr">
        <is>
          <t xml:space="preserve"/>
        </is>
      </c>
      <c r="H1017" s="18" t="inlineStr">
        <is>
          <t xml:space="preserve"/>
        </is>
      </c>
      <c r="I1017" s="18" t="inlineStr">
        <is>
          <t xml:space="preserve"/>
        </is>
      </c>
      <c r="J1017" s="18" t="inlineStr">
        <is>
          <t xml:space="preserve"/>
        </is>
      </c>
    </row>
    <row r="1018" customFormat="false" hidden="false" customHeight="1" outlineLevel="0" collapsed="false" ht="16" height="16">
      <c r="A1018" s="36" t="n">
        <v>22</v>
      </c>
      <c r="B1018" s="18" t="inlineStr">
        <is>
          <t xml:space="preserve">Опыт сдачи объектов СКБ (садики, школы, поликлиники) Если да, то указать какие объекты</t>
        </is>
      </c>
      <c r="C1018" s="18"/>
      <c r="D1018" s="18" t="inlineStr">
        <is>
          <t xml:space="preserve">да ЖК Дмитровский парк; ЖК Матвеевский парк</t>
        </is>
      </c>
      <c r="E1018" s="18" t="inlineStr">
        <is>
          <t xml:space="preserve"/>
        </is>
      </c>
      <c r="F1018" s="18" t="inlineStr">
        <is>
          <t xml:space="preserve"/>
        </is>
      </c>
      <c r="G1018" s="18" t="inlineStr">
        <is>
          <t xml:space="preserve"/>
        </is>
      </c>
      <c r="H1018" s="18" t="inlineStr">
        <is>
          <t xml:space="preserve"/>
        </is>
      </c>
      <c r="I1018" s="18" t="inlineStr">
        <is>
          <t xml:space="preserve"/>
        </is>
      </c>
      <c r="J1018" s="18" t="inlineStr">
        <is>
          <t xml:space="preserve"/>
        </is>
      </c>
    </row>
    <row r="1019" customFormat="false" hidden="false" customHeight="1" outlineLevel="0" collapsed="false" ht="16" height="16">
      <c r="A1019" s="36" t="n">
        <v>23</v>
      </c>
      <c r="B1019" s="18" t="inlineStr">
        <is>
          <t xml:space="preserve">Согласие на финальную переторжку на ЕСТП</t>
        </is>
      </c>
      <c r="C1019" s="18"/>
      <c r="D1019" s="18" t="inlineStr">
        <is>
          <t xml:space="preserve">да</t>
        </is>
      </c>
      <c r="E1019" s="18" t="inlineStr">
        <is>
          <t xml:space="preserve"/>
        </is>
      </c>
      <c r="F1019" s="18" t="inlineStr">
        <is>
          <t xml:space="preserve"/>
        </is>
      </c>
      <c r="G1019" s="18" t="inlineStr">
        <is>
          <t xml:space="preserve"/>
        </is>
      </c>
      <c r="H1019" s="18" t="inlineStr">
        <is>
          <t xml:space="preserve"/>
        </is>
      </c>
      <c r="I1019" s="18" t="inlineStr">
        <is>
          <t xml:space="preserve"/>
        </is>
      </c>
      <c r="J1019" s="18" t="inlineStr">
        <is>
          <t xml:space="preserve"/>
        </is>
      </c>
    </row>
  </sheetData>
  <sheetProtection algorithmName="SHA-512" hashValue="�#�-�_N?a�w����������g@t�������T?*�p1�o������x�n~~��}2���֒�{��" saltValue="dHJX/C9mmPwDjbk8l/kQ4g==" spinCount="100000" sheet="1" objects="1" scenarios="1" autoFilter="0"/>
  <protectedRanges>
    <protectedRange sqref="J20 I21 J23 I24 J25 I26 I27 I28 I29 I30 I31 I32 I33 I34 I35 I37 J38 J40 J42 I43 J44 J48 J55 J61 I63 J64 J66 J69 I74 J76 I79 J80 I82 J83 J85 J88 J95 J99 I100 I101 I102 J103 I104 I105 J106 I107 I108 J109 I110 I111 I112 I113 I114 J115 I116 I117 J118 I119 I120 I121 J122 J126 I128 I132 J133 I134 J137 I138 J139 I140 I141 J143 I144 I145 I146 I147 J148 I149 J151 I152 I153 J154 I155 I156 I157 I158 J159 J160 I161 I162 J163 I164 I165 J167 J168 J169 J171 J172 J186 I187 J192 I193 J195 I196 J197 I198 I199 I200 I201 I202 I203 I204 I205 I207 J208 J210 J219 I220 J221 J227 J236 J245 J248 J251 I255 I256 J258 J264 I265 J266 J269 J272 J274 J276 I277 J278 I279 I280 I281 J282 I283 I284 J285 I286 J287 I288 I289 I290 J291 I292 I293 I294 I295 I296 J297 I298 I299 I300 I301 I302 J303 I304 J305 J308 J311 I313 I314 I315 I316 I319 J320 I321 J324 I325 J326 I327 I328 J329 I330 I331 J333 I334 I335 I336 I337 I338 I339 I340 J341 I342 I343 J344 I345 I346 J348 I349 I350 J352 J353 J354 J356 J357 J371 I372 J377 I378 J380 I381 J382 I383 I384 I385 I386 I387 I388 I389 I391 J392 J394 J403 I404 J405 J411 J422 J425 J428 I435 J436 I439 J440 J443 J446 I447 I448 J449 I450 J451 I452 I453 I454 J455 I456 J457 I458 I459 I460 I461 J462 I463 I464 J465 I466 I467 I468 I469 J470 J473 J476 I478 I480 J481 I482 J485 I486 J487 I488 I489 J490 I491 I492 J494 I495 I496 I497 I498 I499 J500 I501 J503 I504 I505 J507 J508 J509 J511 J512 J526 I527 J528 I529 J534 I535 J537 I538 J539 I540 I541 I542 I543 I544 I545 I546 I547 I549 J550 I552 I553 I554 I555 I556 I557 I558 I559 I560 J561 J563 J573 I574 J575 I576 J577 J582 J597 J617 J620 J623 I628 J630 I635 J637 J644 I650 J651 I652 J654 I656 J658 J661 J663 I664 J666 J669 J671 I672 I673 J674 I675 J676 I677 I678 J679 I680 J681 I682 J683 I684 I685 I686 I687 J688 I689 I690 I691 J692 I693 I694 I695 J696 I697 I698 I699 I700 J701 I702 I703 J704 I705 I706 I707 I708 J709 I710 I711 J712 I713 I714 I715 I716 J717 I718 I719 I720 I721 J722 J725 J728 J730 J733 I734 I736 I737 I741 J742 I743 J746 I749 J750 I751 J752 I753 J754 I755 I756 J758 I759 I760 I761 I762 I763 I764 I765 I766 I767 J768 I769 I770 I771 J773 I774 I775 J777 J778 J779 J781 J782 J796 I797 J802 I803 J805 I806 J807 I808 I809 I810 I811 I812 I813 I814 I815 I817 J818 J820 J823 I824 J825 J829 J838 J840 J849 J852 J855 I861 J862 I868 J870 I872 J873 J875 I876 I877 J878 J881 J884 J886 I887 I888 I889 J890 I891 I892 J893 I894 I895 I896 I897 I898 J899 I900 I901 I902 I903 I904 J905 I906 I907 I908 I909 I910 J911 I912 I913 J914 J917 J920 I922 I923 I924 I927 J928 I929 I930 J933 I934 J935 I936 J937 I938 I939 J941 I942 I943 I944 I945 I946 I947 I948 I949 I950 J951 I952 I953 J956 J957 J958 J960 J961 J976 J979 J982 I983 J984 I985 I986 I987 I988 I989 J991 J992" name="EditableCells"/>
  </protectedRanges>
  <mergeCells count="128">
    <mergeCell ref="C2:B2"/>
    <mergeCell ref="C3:B3"/>
    <mergeCell ref="L6:A6"/>
    <mergeCell ref="L7:A7"/>
    <mergeCell ref="L8:A8"/>
    <mergeCell ref="B9:C9"/>
    <mergeCell ref="A10:A11"/>
    <mergeCell ref="B10:B11"/>
    <mergeCell ref="C10:C11"/>
    <mergeCell ref="D10:D11"/>
    <mergeCell ref="E10:E11"/>
    <mergeCell ref="F10:F11"/>
    <mergeCell ref="G10:G11"/>
    <mergeCell ref="H10:H11"/>
    <mergeCell ref="I10:K10"/>
    <mergeCell ref="L10:N10"/>
    <mergeCell ref="L174:A174"/>
    <mergeCell ref="L175:A175"/>
    <mergeCell ref="B176:C176"/>
    <mergeCell ref="A177:A178"/>
    <mergeCell ref="B177:B178"/>
    <mergeCell ref="C177:C178"/>
    <mergeCell ref="D177:D178"/>
    <mergeCell ref="E177:E178"/>
    <mergeCell ref="F177:F178"/>
    <mergeCell ref="G177:G178"/>
    <mergeCell ref="H177:H178"/>
    <mergeCell ref="I177:K177"/>
    <mergeCell ref="L177:N177"/>
    <mergeCell ref="L359:A359"/>
    <mergeCell ref="L360:A360"/>
    <mergeCell ref="B361:C361"/>
    <mergeCell ref="A362:A363"/>
    <mergeCell ref="B362:B363"/>
    <mergeCell ref="C362:C363"/>
    <mergeCell ref="D362:D363"/>
    <mergeCell ref="E362:E363"/>
    <mergeCell ref="F362:F363"/>
    <mergeCell ref="G362:G363"/>
    <mergeCell ref="H362:H363"/>
    <mergeCell ref="I362:K362"/>
    <mergeCell ref="L362:N362"/>
    <mergeCell ref="L514:A514"/>
    <mergeCell ref="L515:A515"/>
    <mergeCell ref="B516:C516"/>
    <mergeCell ref="A517:A518"/>
    <mergeCell ref="B517:B518"/>
    <mergeCell ref="C517:C518"/>
    <mergeCell ref="D517:D518"/>
    <mergeCell ref="E517:E518"/>
    <mergeCell ref="F517:F518"/>
    <mergeCell ref="G517:G518"/>
    <mergeCell ref="H517:H518"/>
    <mergeCell ref="I517:K517"/>
    <mergeCell ref="L517:N517"/>
    <mergeCell ref="L784:A784"/>
    <mergeCell ref="L785:A785"/>
    <mergeCell ref="B786:C786"/>
    <mergeCell ref="A787:A788"/>
    <mergeCell ref="B787:B788"/>
    <mergeCell ref="C787:C788"/>
    <mergeCell ref="D787:D788"/>
    <mergeCell ref="E787:E788"/>
    <mergeCell ref="F787:F788"/>
    <mergeCell ref="G787:G788"/>
    <mergeCell ref="H787:H788"/>
    <mergeCell ref="I787:K787"/>
    <mergeCell ref="L787:N787"/>
    <mergeCell ref="L963:A963"/>
    <mergeCell ref="L964:A964"/>
    <mergeCell ref="B965:C965"/>
    <mergeCell ref="A966:A967"/>
    <mergeCell ref="B966:B967"/>
    <mergeCell ref="C966:C967"/>
    <mergeCell ref="D966:D967"/>
    <mergeCell ref="E966:E967"/>
    <mergeCell ref="F966:F967"/>
    <mergeCell ref="G966:G967"/>
    <mergeCell ref="H966:H967"/>
    <mergeCell ref="I966:K966"/>
    <mergeCell ref="L966:N966"/>
    <mergeCell ref="K995:B995"/>
    <mergeCell ref="C997:B997"/>
    <mergeCell ref="J997:D997"/>
    <mergeCell ref="C998:B998"/>
    <mergeCell ref="J998:D998"/>
    <mergeCell ref="C999:B999"/>
    <mergeCell ref="J999:D999"/>
    <mergeCell ref="C1000:B1000"/>
    <mergeCell ref="J1000:D1000"/>
    <mergeCell ref="C1001:B1001"/>
    <mergeCell ref="J1001:D1001"/>
    <mergeCell ref="C1002:B1002"/>
    <mergeCell ref="J1002:D1002"/>
    <mergeCell ref="C1003:B1003"/>
    <mergeCell ref="J1003:D1003"/>
    <mergeCell ref="C1004:B1004"/>
    <mergeCell ref="J1004:D1004"/>
    <mergeCell ref="C1005:B1005"/>
    <mergeCell ref="J1005:D1005"/>
    <mergeCell ref="C1006:B1006"/>
    <mergeCell ref="J1006:D1006"/>
    <mergeCell ref="C1007:B1007"/>
    <mergeCell ref="J1007:D1007"/>
    <mergeCell ref="C1008:B1008"/>
    <mergeCell ref="J1008:D1008"/>
    <mergeCell ref="C1009:B1009"/>
    <mergeCell ref="J1009:D1009"/>
    <mergeCell ref="C1010:B1010"/>
    <mergeCell ref="J1010:D1010"/>
    <mergeCell ref="C1011:B1011"/>
    <mergeCell ref="J1011:D1011"/>
    <mergeCell ref="C1012:B1012"/>
    <mergeCell ref="J1012:D1012"/>
    <mergeCell ref="C1013:B1013"/>
    <mergeCell ref="J1013:D1013"/>
    <mergeCell ref="C1014:B1014"/>
    <mergeCell ref="J1014:D1014"/>
    <mergeCell ref="C1015:B1015"/>
    <mergeCell ref="J1015:D1015"/>
    <mergeCell ref="C1016:B1016"/>
    <mergeCell ref="J1016:D1016"/>
    <mergeCell ref="C1017:B1017"/>
    <mergeCell ref="J1017:D1017"/>
    <mergeCell ref="C1018:B1018"/>
    <mergeCell ref="J1018:D1018"/>
    <mergeCell ref="C1019:B1019"/>
    <mergeCell ref="J1019:D1019"/>
  </mergeCells>
  <printOptions headings="false" gridLines="false" gridLinesSet="true" horizontalCentered="false" verticalCentered="false"/>
  <pageMargins left="0.39375" right="0.39375" top="0.7875" bottom="0.7875" header="0.511805555555555" footer="0.511805555555555"/>
  <pageSetup paperSize="9" scale="100" firstPageNumber="1" fitToWidth="1" fitToHeight="1" pageOrder="downThenOver" orientation="landscape" blackAndWhite="false" draft="false" cellComments="none" useFirstPageNumber="true" horizontalDpi="300" verticalDpi="300" copies="1"/>
</worksheet>
</file>

<file path=xl/worksheets/sheet6.xml><?xml version="1.0" encoding="utf-8"?>
<worksheet xmlns="http://schemas.openxmlformats.org/spreadsheetml/2006/main" xmlns:r="http://schemas.openxmlformats.org/officeDocument/2006/relationships">
  <sheetPr filterMode="false">
    <pageSetUpPr fitToPage="false"/>
  </sheetPr>
  <dimension ref="A1:N1019"/>
  <sheetViews>
    <sheetView showFormulas="false" showGridLines="true" showRowColHeaders="true" showZeros="true" rightToLeft="false" tabSelected="false" showOutlineSymbols="true" defaultGridColor="true" view="normal" topLeftCell="A1" colorId="64" zoomScale="65" zoomScaleNormal="65" zoomScalePageLayoutView="65" workbookViewId="0">
      <selection pane="topLeft" activeCell="A1" activeCellId="0" sqref="A1"/>
    </sheetView>
  </sheetViews>
  <sheetFormatPr defaultColWidth="11.58984375" defaultRowHeight="14" zeroHeight="false" outlineLevelRow="0" outlineLevelCol="0"/>
  <cols>
    <col min="1" max="1" width="15" style="1" customWidth="1"/>
    <col min="2" max="2" width="15" style="1" customWidth="1"/>
    <col min="3" max="3" width="75" style="1" customWidth="1"/>
    <col min="4" max="4" width="30" style="1" customWidth="1"/>
    <col min="5" max="5" width="25" style="1" customWidth="1"/>
    <col min="6" max="6" width="10" style="1" customWidth="1"/>
    <col min="7" max="7" width="10" style="1" customWidth="1"/>
    <col min="8" max="8" width="10" style="1" customWidth="1"/>
    <col min="9" max="9" width="17.08203125" style="1" customWidth="1"/>
    <col min="10" max="10" width="17.08203125" style="1" customWidth="1"/>
    <col min="11" max="11" width="17.08203125" style="1" customWidth="1"/>
    <col min="12" max="12" width="17.08203125" style="1" customWidth="1"/>
    <col min="13" max="13" width="17.08203125" style="1" customWidth="1"/>
    <col min="14" max="14" width="17.08203125" style="1" customWidth="1"/>
    <col min="15" max="1024" width="15" style="1" customWidth="1"/>
  </cols>
  <sheetData>
    <row r="1" customFormat="false" hidden="false" outlineLevel="0" collapsed="false"/>
    <row r="2" customFormat="false" hidden="false" outlineLevel="0" collapsed="false">
      <c r="A2" s="1"/>
      <c r="B2" s="2" t="inlineStr">
        <is>
          <t xml:space="preserve">ООО "БРИГСТРОЙ"</t>
        </is>
      </c>
    </row>
    <row r="3" customFormat="false" hidden="false" outlineLevel="0" collapsed="false">
      <c r="A3" s="1"/>
      <c r="B3" s="2" t="inlineStr">
        <is>
          <t xml:space="preserve">5003149304</t>
        </is>
      </c>
    </row>
    <row r="4" customFormat="false" hidden="false" outlineLevel="0" collapsed="false"/>
    <row r="5" customFormat="false" hidden="false" outlineLevel="0" collapsed="false"/>
    <row r="6" customFormat="false" hidden="false" customHeight="1" outlineLevel="0" collapsed="false" ht="23" height="23">
      <c r="A6" s="3" t="inlineStr">
        <is>
          <t xml:space="preserve">ТЕХНИКО-КОММЕРЧЕСКОЕ ПРЕДЛОЖЕНИЕ</t>
        </is>
      </c>
    </row>
    <row r="7" customFormat="false" hidden="false" customHeight="1" outlineLevel="0" collapsed="false" ht="26" height="26">
      <c r="A7" s="3" t="inlineStr">
        <is>
          <t xml:space="preserve">Блок 1</t>
        </is>
      </c>
    </row>
    <row r="8" customFormat="false" hidden="false" customHeight="1" outlineLevel="0" collapsed="false" ht="54" height="54">
      <c r="A8" s="37" t="inlineStr">
        <is>
          <t xml:space="preserve">по адресу: ул. Люблинская, корпус 34</t>
        </is>
      </c>
    </row>
    <row r="9" customFormat="false" hidden="false" customHeight="1" outlineLevel="0" collapsed="false" ht="24" height="24">
      <c r="A9" s="38"/>
      <c r="B9" s="39" t="inlineStr">
        <is>
          <t xml:space="preserve">-заполняемые ячейки!</t>
        </is>
      </c>
      <c r="C9" s="39"/>
    </row>
    <row r="10" customFormat="false" hidden="false" customHeight="1" outlineLevel="0" collapsed="false" ht="30" height="30">
      <c r="A10" s="6" t="inlineStr">
        <is>
          <t xml:space="preserve">№ п/п</t>
        </is>
      </c>
      <c r="B10" s="6" t="inlineStr">
        <is>
          <t xml:space="preserve">Код узла ИСР</t>
        </is>
      </c>
      <c r="C10" s="6" t="inlineStr">
        <is>
          <t xml:space="preserve">Наименование</t>
        </is>
      </c>
      <c r="D10" s="6" t="inlineStr">
        <is>
          <t xml:space="preserve">Комментарий по ИСР</t>
        </is>
      </c>
      <c r="E10" s="6" t="inlineStr">
        <is>
          <t xml:space="preserve">Комментарий для подрядчика</t>
        </is>
      </c>
      <c r="F10" s="6" t="inlineStr">
        <is>
          <t xml:space="preserve">Ед. изм.</t>
        </is>
      </c>
      <c r="G10" s="6" t="inlineStr">
        <is>
          <t xml:space="preserve">Коэф. расхода</t>
        </is>
      </c>
      <c r="H10" s="6" t="inlineStr">
        <is>
          <t xml:space="preserve">Кол-во</t>
        </is>
      </c>
      <c r="I10" s="6" t="inlineStr">
        <is>
          <t xml:space="preserve">Цена за единицу, руб. (в т.ч. НДС 20%)</t>
        </is>
      </c>
      <c r="J10" s="6"/>
      <c r="K10" s="6"/>
      <c r="L10" s="6" t="inlineStr">
        <is>
          <t xml:space="preserve">Общая стоимость, руб. (в т.ч. НДС 20%)</t>
        </is>
      </c>
      <c r="M10" s="6"/>
      <c r="N10" s="6"/>
    </row>
    <row r="11" customFormat="false" hidden="false" customHeight="1" outlineLevel="0" collapsed="false" ht="40" height="40">
      <c r="A11" s="6" t="inlineStr">
        <is>
          <t xml:space="preserve">Итого</t>
        </is>
      </c>
      <c r="B11" s="6" t="inlineStr">
        <is>
          <t xml:space="preserve">Итого</t>
        </is>
      </c>
      <c r="C11" s="6" t="inlineStr">
        <is>
          <t xml:space="preserve">Итого</t>
        </is>
      </c>
      <c r="D11" s="6" t="inlineStr">
        <is>
          <t xml:space="preserve">Итого</t>
        </is>
      </c>
      <c r="E11" s="6" t="inlineStr">
        <is>
          <t xml:space="preserve">Итого</t>
        </is>
      </c>
      <c r="F11" s="6" t="inlineStr">
        <is>
          <t xml:space="preserve">Итого</t>
        </is>
      </c>
      <c r="G11" s="6" t="inlineStr">
        <is>
          <t xml:space="preserve">Итого</t>
        </is>
      </c>
      <c r="H11" s="6"/>
      <c r="I11" s="7" t="inlineStr">
        <is>
          <t xml:space="preserve">Материалы</t>
        </is>
      </c>
      <c r="J11" s="7" t="inlineStr">
        <is>
          <t xml:space="preserve">СМР</t>
        </is>
      </c>
      <c r="K11" s="7" t="inlineStr">
        <is>
          <t xml:space="preserve">Итого</t>
        </is>
      </c>
      <c r="L11" s="7" t="inlineStr">
        <is>
          <t xml:space="preserve">Материалы</t>
        </is>
      </c>
      <c r="M11" s="7" t="inlineStr">
        <is>
          <t xml:space="preserve">СМР</t>
        </is>
      </c>
      <c r="N11" s="7" t="inlineStr">
        <is>
          <t xml:space="preserve">Итого</t>
        </is>
      </c>
    </row>
    <row r="12" customFormat="false" hidden="false" outlineLevel="0" collapsed="false">
      <c r="A12" s="8" t="n">
        <v>1</v>
      </c>
      <c r="B12" s="8" t="n">
        <v>2</v>
      </c>
      <c r="C12" s="8" t="n">
        <v>3</v>
      </c>
      <c r="D12" s="8" t="n">
        <v>4</v>
      </c>
      <c r="E12" s="8" t="n">
        <v>5</v>
      </c>
      <c r="F12" s="8" t="n">
        <v>6</v>
      </c>
      <c r="G12" s="8" t="n">
        <v>7</v>
      </c>
      <c r="H12" s="8" t="n">
        <v>8</v>
      </c>
      <c r="I12" s="8" t="n">
        <v>9</v>
      </c>
      <c r="J12" s="8" t="n">
        <v>10</v>
      </c>
      <c r="K12" s="8" t="n">
        <v>11</v>
      </c>
      <c r="L12" s="8" t="n">
        <v>12</v>
      </c>
      <c r="M12" s="8" t="n">
        <v>13</v>
      </c>
      <c r="N12" s="8" t="n">
        <v>14</v>
      </c>
    </row>
    <row r="13" customFormat="false" hidden="false" outlineLevel="0" collapsed="false">
      <c r="A13" s="9" t="inlineStr">
        <is>
          <t xml:space="preserve">1</t>
        </is>
      </c>
      <c r="B13" s="9" t="inlineStr">
        <is>
          <t xml:space="preserve"/>
        </is>
      </c>
      <c r="C13" s="9" t="inlineStr">
        <is>
          <t xml:space="preserve">Объект ИДП без распределения на секции</t>
        </is>
      </c>
      <c r="D13" s="10" t="inlineStr">
        <is>
          <t xml:space="preserve"/>
        </is>
      </c>
      <c r="E13" s="10" t="inlineStr">
        <is>
          <t xml:space="preserve"/>
        </is>
      </c>
      <c r="F13" s="10" t="inlineStr">
        <is>
          <t xml:space="preserve"/>
        </is>
      </c>
      <c r="G13" s="10" t="inlineStr">
        <is>
          <t xml:space="preserve"/>
        </is>
      </c>
      <c r="H13" s="11" t="n">
        <v/>
      </c>
      <c r="I13" s="12" t="n" hidden="false">
        <v/>
      </c>
      <c r="J13" s="12" t="n" hidden="false">
        <v/>
      </c>
      <c r="K13" s="12" t="n" hidden="false">
        <v/>
      </c>
      <c r="L13" s="12" t="n" hidden="false">
        <f>L14</f>
        <v>0</v>
      </c>
      <c r="M13" s="12" t="n" hidden="false">
        <f>M14</f>
        <v>0</v>
      </c>
      <c r="N13" s="12" t="n" hidden="false">
        <f>N14</f>
        <v>0</v>
      </c>
    </row>
    <row r="14" customFormat="false" hidden="false" outlineLevel="0" collapsed="false">
      <c r="A14" s="14" t="inlineStr">
        <is>
          <t xml:space="preserve">1.1</t>
        </is>
      </c>
      <c r="B14" s="14" t="inlineStr">
        <is>
          <t xml:space="preserve">6</t>
        </is>
      </c>
      <c r="C14" s="14" t="inlineStr">
        <is>
          <t xml:space="preserve">Затраты на строительство</t>
        </is>
      </c>
      <c r="D14" s="6" t="inlineStr">
        <is>
          <t xml:space="preserve"/>
        </is>
      </c>
      <c r="E14" s="6" t="inlineStr">
        <is>
          <t xml:space="preserve"/>
        </is>
      </c>
      <c r="F14" s="6" t="inlineStr">
        <is>
          <t xml:space="preserve"/>
        </is>
      </c>
      <c r="G14" s="6" t="inlineStr">
        <is>
          <t xml:space="preserve"/>
        </is>
      </c>
      <c r="H14" s="15" t="n">
        <v/>
      </c>
      <c r="I14" s="16" t="n" hidden="false">
        <v/>
      </c>
      <c r="J14" s="16" t="n" hidden="false">
        <v/>
      </c>
      <c r="K14" s="16" t="n" hidden="false">
        <v/>
      </c>
      <c r="L14" s="16" t="n" hidden="false">
        <f>L15</f>
        <v>0</v>
      </c>
      <c r="M14" s="16" t="n" hidden="false">
        <f>M15</f>
        <v>0</v>
      </c>
      <c r="N14" s="16" t="n" hidden="false">
        <f>N15</f>
        <v>0</v>
      </c>
    </row>
    <row r="15" customFormat="false" hidden="false" outlineLevel="0" collapsed="false">
      <c r="A15" s="14" t="inlineStr">
        <is>
          <t xml:space="preserve">1.1.1</t>
        </is>
      </c>
      <c r="B15" s="14" t="inlineStr">
        <is>
          <t xml:space="preserve"/>
        </is>
      </c>
      <c r="C15" s="14" t="inlineStr">
        <is>
          <t xml:space="preserve">СМР корпуса без отделки</t>
        </is>
      </c>
      <c r="D15" s="6" t="inlineStr">
        <is>
          <t xml:space="preserve"/>
        </is>
      </c>
      <c r="E15" s="6" t="inlineStr">
        <is>
          <t xml:space="preserve"/>
        </is>
      </c>
      <c r="F15" s="6" t="inlineStr">
        <is>
          <t xml:space="preserve"/>
        </is>
      </c>
      <c r="G15" s="6" t="inlineStr">
        <is>
          <t xml:space="preserve"/>
        </is>
      </c>
      <c r="H15" s="15" t="n">
        <v/>
      </c>
      <c r="I15" s="16" t="n" hidden="false">
        <v/>
      </c>
      <c r="J15" s="16" t="n" hidden="false">
        <v/>
      </c>
      <c r="K15" s="16" t="n" hidden="false">
        <v/>
      </c>
      <c r="L15" s="16" t="n" hidden="false">
        <f>L16</f>
        <v>0</v>
      </c>
      <c r="M15" s="16" t="n" hidden="false">
        <f>M16</f>
        <v>0</v>
      </c>
      <c r="N15" s="16" t="n" hidden="false">
        <f>N16</f>
        <v>0</v>
      </c>
    </row>
    <row r="16" customFormat="false" hidden="false" outlineLevel="0" collapsed="false">
      <c r="A16" s="14" t="inlineStr">
        <is>
          <t xml:space="preserve">1.1.1.1</t>
        </is>
      </c>
      <c r="B16" s="14" t="inlineStr">
        <is>
          <t xml:space="preserve"/>
        </is>
      </c>
      <c r="C16" s="14" t="inlineStr">
        <is>
          <t xml:space="preserve">Инженерные системы</t>
        </is>
      </c>
      <c r="D16" s="6" t="inlineStr">
        <is>
          <t xml:space="preserve"/>
        </is>
      </c>
      <c r="E16" s="6" t="inlineStr">
        <is>
          <t xml:space="preserve"/>
        </is>
      </c>
      <c r="F16" s="6" t="inlineStr">
        <is>
          <t xml:space="preserve"/>
        </is>
      </c>
      <c r="G16" s="6" t="inlineStr">
        <is>
          <t xml:space="preserve"/>
        </is>
      </c>
      <c r="H16" s="15" t="n">
        <v/>
      </c>
      <c r="I16" s="16" t="n" hidden="false">
        <v/>
      </c>
      <c r="J16" s="16" t="n" hidden="false">
        <v/>
      </c>
      <c r="K16" s="16" t="n" hidden="false">
        <v/>
      </c>
      <c r="L16" s="16" t="n" hidden="false">
        <f>L17</f>
        <v>0</v>
      </c>
      <c r="M16" s="16" t="n" hidden="false">
        <f>M17</f>
        <v>0</v>
      </c>
      <c r="N16" s="16" t="n" hidden="false">
        <f>N17</f>
        <v>0</v>
      </c>
    </row>
    <row r="17" customFormat="false" hidden="false" outlineLevel="0" collapsed="false">
      <c r="A17" s="14" t="inlineStr">
        <is>
          <t xml:space="preserve">1.1.1.1.1</t>
        </is>
      </c>
      <c r="B17" s="14" t="inlineStr">
        <is>
          <t xml:space="preserve"/>
        </is>
      </c>
      <c r="C17" s="14" t="inlineStr">
        <is>
          <t xml:space="preserve">Электроснабжение</t>
        </is>
      </c>
      <c r="D17" s="6" t="inlineStr">
        <is>
          <t xml:space="preserve"/>
        </is>
      </c>
      <c r="E17" s="6" t="inlineStr">
        <is>
          <t xml:space="preserve"/>
        </is>
      </c>
      <c r="F17" s="6" t="inlineStr">
        <is>
          <t xml:space="preserve"/>
        </is>
      </c>
      <c r="G17" s="6" t="inlineStr">
        <is>
          <t xml:space="preserve"/>
        </is>
      </c>
      <c r="H17" s="15" t="n">
        <v/>
      </c>
      <c r="I17" s="16" t="n" hidden="false">
        <v/>
      </c>
      <c r="J17" s="16" t="n" hidden="false">
        <v/>
      </c>
      <c r="K17" s="16" t="n" hidden="false">
        <v/>
      </c>
      <c r="L17" s="16" t="n" hidden="false">
        <f>L18+L170</f>
        <v>0</v>
      </c>
      <c r="M17" s="16" t="n" hidden="false">
        <f>M18+M170</f>
        <v>0</v>
      </c>
      <c r="N17" s="16" t="n" hidden="false">
        <f>N18+N170</f>
        <v>0</v>
      </c>
    </row>
    <row r="18" customFormat="false" hidden="false" outlineLevel="0" collapsed="false">
      <c r="A18" s="14" t="inlineStr">
        <is>
          <t xml:space="preserve">1.1.1.1.1.1</t>
        </is>
      </c>
      <c r="B18" s="14" t="inlineStr">
        <is>
          <t xml:space="preserve"/>
        </is>
      </c>
      <c r="C18" s="14" t="inlineStr">
        <is>
          <t xml:space="preserve">Электромонтажные работы в нежилой части</t>
        </is>
      </c>
      <c r="D18" s="6" t="inlineStr">
        <is>
          <t xml:space="preserve"/>
        </is>
      </c>
      <c r="E18" s="6" t="inlineStr">
        <is>
          <t xml:space="preserve"/>
        </is>
      </c>
      <c r="F18" s="6" t="inlineStr">
        <is>
          <t xml:space="preserve"/>
        </is>
      </c>
      <c r="G18" s="6" t="inlineStr">
        <is>
          <t xml:space="preserve"/>
        </is>
      </c>
      <c r="H18" s="15" t="n">
        <v/>
      </c>
      <c r="I18" s="16" t="n" hidden="false">
        <v/>
      </c>
      <c r="J18" s="16" t="n" hidden="false">
        <v/>
      </c>
      <c r="K18" s="16" t="n" hidden="false">
        <v/>
      </c>
      <c r="L18" s="16" t="n" hidden="false">
        <f>L19+L39+L60+L125+L142+L166</f>
        <v>0</v>
      </c>
      <c r="M18" s="16" t="n" hidden="false">
        <f>M19+M39+M60+M125+M142+M166</f>
        <v>0</v>
      </c>
      <c r="N18" s="16" t="n" hidden="false">
        <f>N19+N39+N60+N125+N142+N166</f>
        <v>0</v>
      </c>
    </row>
    <row r="19" customFormat="false" hidden="false" outlineLevel="0" collapsed="false">
      <c r="A19" s="14" t="inlineStr">
        <is>
          <t xml:space="preserve">1.1.1.1.1.1.1</t>
        </is>
      </c>
      <c r="B19" s="14" t="inlineStr">
        <is>
          <t xml:space="preserve"/>
        </is>
      </c>
      <c r="C19" s="14" t="inlineStr">
        <is>
          <t xml:space="preserve">Монтаж ВРУ</t>
        </is>
      </c>
      <c r="D19" s="6" t="inlineStr">
        <is>
          <t xml:space="preserve"/>
        </is>
      </c>
      <c r="E19" s="6" t="inlineStr">
        <is>
          <t xml:space="preserve"/>
        </is>
      </c>
      <c r="F19" s="6" t="inlineStr">
        <is>
          <t xml:space="preserve"/>
        </is>
      </c>
      <c r="G19" s="6" t="inlineStr">
        <is>
          <t xml:space="preserve"/>
        </is>
      </c>
      <c r="H19" s="15" t="n">
        <v/>
      </c>
      <c r="I19" s="16" t="n" hidden="false">
        <v/>
      </c>
      <c r="J19" s="16" t="n" hidden="false">
        <v/>
      </c>
      <c r="K19" s="16" t="n" hidden="false">
        <v/>
      </c>
      <c r="L19" s="16" t="n" hidden="false">
        <f>L20+L23+L25+L38</f>
        <v>0</v>
      </c>
      <c r="M19" s="16" t="n" hidden="false">
        <f>M20+M23+M25+M38</f>
        <v>0</v>
      </c>
      <c r="N19" s="16" t="n" hidden="false">
        <f>N20+N23+N25+N38</f>
        <v>0</v>
      </c>
    </row>
    <row r="20" customFormat="false" hidden="false" outlineLevel="0" collapsed="false">
      <c r="A20" s="18" t="inlineStr">
        <is>
          <t xml:space="preserve">1.1.1.1.1.1.1.1</t>
        </is>
      </c>
      <c r="B20" s="18" t="inlineStr">
        <is>
          <t xml:space="preserve"/>
        </is>
      </c>
      <c r="C20" s="18" t="inlineStr">
        <is>
          <t xml:space="preserve">Установка и коммутация щитов ВРУ / 7 панелей</t>
        </is>
      </c>
      <c r="D20" s="7" t="inlineStr">
        <is>
          <t xml:space="preserve">Выгружается из БО по объектам BIM-КЦ</t>
        </is>
      </c>
      <c r="E20" s="7" t="inlineStr">
        <is>
          <t xml:space="preserve"/>
        </is>
      </c>
      <c r="F20" s="7" t="inlineStr">
        <is>
          <t xml:space="preserve">ШТ</t>
        </is>
      </c>
      <c r="G20" s="7" t="inlineStr">
        <is>
          <t xml:space="preserve">1</t>
        </is>
      </c>
      <c r="H20" s="8" t="n">
        <v>0</v>
      </c>
      <c r="I20" s="19" t="n" hidden="false">
        <f>ROUND((L21+L22)/H20,2)</f>
        <v>0</v>
      </c>
      <c r="J20" s="19" t="n" hidden="false">
        <v>0</v>
      </c>
      <c r="K20" s="19" t="n" hidden="false">
        <f>I20+J20</f>
        <v>0</v>
      </c>
      <c r="L20" s="19" t="n" hidden="false">
        <f>ROUND(H20*I20,2)</f>
        <v>0</v>
      </c>
      <c r="M20" s="19" t="n" hidden="false">
        <f>ROUND(H20*J20,2)</f>
        <v>0</v>
      </c>
      <c r="N20" s="19" t="n" hidden="false">
        <f>L20+M20</f>
        <v>0</v>
      </c>
    </row>
    <row r="21" customFormat="false" hidden="false" outlineLevel="0" collapsed="false">
      <c r="A21" s="18" t="inlineStr">
        <is>
          <t xml:space="preserve">1.1.1.1.1.1.1.1.1</t>
        </is>
      </c>
      <c r="B21" s="18" t="inlineStr">
        <is>
          <t xml:space="preserve"/>
        </is>
      </c>
      <c r="C21" s="22" t="inlineStr">
        <is>
          <t xml:space="preserve">Комплект наконечников и бирок для монтажа ВРУ_ / 7 панелей</t>
        </is>
      </c>
      <c r="D21" s="7" t="inlineStr">
        <is>
          <t xml:space="preserve"/>
        </is>
      </c>
      <c r="E21" s="7" t="inlineStr">
        <is>
          <t xml:space="preserve"/>
        </is>
      </c>
      <c r="F21" s="7" t="inlineStr">
        <is>
          <t xml:space="preserve">КОМПЛ</t>
        </is>
      </c>
      <c r="G21" s="7" t="inlineStr">
        <is>
          <t xml:space="preserve">1</t>
        </is>
      </c>
      <c r="H21" s="8" t="n">
        <v>0</v>
      </c>
      <c r="I21" s="19" t="n" hidden="false">
        <v>0</v>
      </c>
      <c r="J21" s="19" t="n" hidden="false">
        <v/>
      </c>
      <c r="K21" s="19" t="n" hidden="false">
        <f>I21+J21</f>
        <v>0</v>
      </c>
      <c r="L21" s="19" t="n" hidden="false">
        <f>ROUND(H21*I21,2)</f>
        <v>0</v>
      </c>
      <c r="M21" s="19" t="n" hidden="false">
        <v/>
      </c>
      <c r="N21" s="19" t="n" hidden="false">
        <f>L21+M21</f>
        <v>0</v>
      </c>
    </row>
    <row r="22" customFormat="false" hidden="false" outlineLevel="0" collapsed="false">
      <c r="A22" s="18" t="inlineStr">
        <is>
          <t xml:space="preserve">1.1.1.1.1.1.1.1.2</t>
        </is>
      </c>
      <c r="B22" s="18" t="inlineStr">
        <is>
          <t xml:space="preserve"/>
        </is>
      </c>
      <c r="C22" s="22" t="inlineStr">
        <is>
          <t xml:space="preserve">ВРУ (в соответствии со схемой) / МЭЛ_ / 7-панельный (к-т)</t>
        </is>
      </c>
      <c r="D22" s="7" t="inlineStr">
        <is>
          <t xml:space="preserve"/>
        </is>
      </c>
      <c r="E22" s="7" t="inlineStr">
        <is>
          <t xml:space="preserve"/>
        </is>
      </c>
      <c r="F22" s="7" t="inlineStr">
        <is>
          <t xml:space="preserve">ШТ</t>
        </is>
      </c>
      <c r="G22" s="7" t="inlineStr">
        <is>
          <t xml:space="preserve">1</t>
        </is>
      </c>
      <c r="H22" s="8" t="n">
        <v>0</v>
      </c>
      <c r="I22" s="23" t="n" hidden="false">
        <v>0</v>
      </c>
      <c r="J22" s="19" t="n" hidden="false">
        <v/>
      </c>
      <c r="K22" s="19" t="n" hidden="false">
        <f>I22+J22</f>
        <v>0</v>
      </c>
      <c r="L22" s="19" t="n" hidden="false">
        <f>ROUND(H22*I22,2)</f>
        <v>0</v>
      </c>
      <c r="M22" s="19" t="n" hidden="false">
        <v/>
      </c>
      <c r="N22" s="19" t="n" hidden="false">
        <f>L22+M22</f>
        <v>0</v>
      </c>
    </row>
    <row r="23" customFormat="false" hidden="false" outlineLevel="0" collapsed="false">
      <c r="A23" s="18" t="inlineStr">
        <is>
          <t xml:space="preserve">1.1.1.1.1.1.1.2</t>
        </is>
      </c>
      <c r="B23" s="18" t="inlineStr">
        <is>
          <t xml:space="preserve"/>
        </is>
      </c>
      <c r="C23" s="18" t="inlineStr">
        <is>
          <t xml:space="preserve">Комплектация щитов ВРУ</t>
        </is>
      </c>
      <c r="D23" s="7" t="inlineStr">
        <is>
          <t xml:space="preserve"/>
        </is>
      </c>
      <c r="E23" s="7" t="inlineStr">
        <is>
          <t xml:space="preserve"/>
        </is>
      </c>
      <c r="F23" s="7" t="inlineStr">
        <is>
          <t xml:space="preserve">ШТ</t>
        </is>
      </c>
      <c r="G23" s="7" t="inlineStr">
        <is>
          <t xml:space="preserve">1</t>
        </is>
      </c>
      <c r="H23" s="8" t="n">
        <v>0</v>
      </c>
      <c r="I23" s="19" t="n" hidden="false">
        <f>ROUND((L24)/H23,2)</f>
        <v>0</v>
      </c>
      <c r="J23" s="19" t="n" hidden="false">
        <v>0</v>
      </c>
      <c r="K23" s="19" t="n" hidden="false">
        <f>I23+J23</f>
        <v>0</v>
      </c>
      <c r="L23" s="19" t="n" hidden="false">
        <f>ROUND(H23*I23,2)</f>
        <v>0</v>
      </c>
      <c r="M23" s="19" t="n" hidden="false">
        <f>ROUND(H23*J23,2)</f>
        <v>0</v>
      </c>
      <c r="N23" s="19" t="n" hidden="false">
        <f>L23+M23</f>
        <v>0</v>
      </c>
    </row>
    <row r="24" customFormat="false" hidden="false" outlineLevel="0" collapsed="false">
      <c r="A24" s="18" t="inlineStr">
        <is>
          <t xml:space="preserve">1.1.1.1.1.1.1.2.1</t>
        </is>
      </c>
      <c r="B24" s="18" t="inlineStr">
        <is>
          <t xml:space="preserve"/>
        </is>
      </c>
      <c r="C24" s="22" t="inlineStr">
        <is>
          <t xml:space="preserve">Автоматическая установка пожаротушения_ / ОСП-2</t>
        </is>
      </c>
      <c r="D24" s="7" t="inlineStr">
        <is>
          <t xml:space="preserve"/>
        </is>
      </c>
      <c r="E24" s="7" t="inlineStr">
        <is>
          <t xml:space="preserve"/>
        </is>
      </c>
      <c r="F24" s="7" t="inlineStr">
        <is>
          <t xml:space="preserve">ШТ</t>
        </is>
      </c>
      <c r="G24" s="7" t="inlineStr">
        <is>
          <t xml:space="preserve">1</t>
        </is>
      </c>
      <c r="H24" s="8" t="n">
        <v>0</v>
      </c>
      <c r="I24" s="19" t="n" hidden="false">
        <v>0</v>
      </c>
      <c r="J24" s="19" t="n" hidden="false">
        <v/>
      </c>
      <c r="K24" s="19" t="n" hidden="false">
        <f>I24+J24</f>
        <v>0</v>
      </c>
      <c r="L24" s="19" t="n" hidden="false">
        <f>ROUND(H24*I24,2)</f>
        <v>0</v>
      </c>
      <c r="M24" s="19" t="n" hidden="false">
        <v/>
      </c>
      <c r="N24" s="19" t="n" hidden="false">
        <f>L24+M24</f>
        <v>0</v>
      </c>
    </row>
    <row r="25" customFormat="false" hidden="false" outlineLevel="0" collapsed="false">
      <c r="A25" s="18" t="inlineStr">
        <is>
          <t xml:space="preserve">1.1.1.1.1.1.1.3</t>
        </is>
      </c>
      <c r="B25" s="18" t="inlineStr">
        <is>
          <t xml:space="preserve"/>
        </is>
      </c>
      <c r="C25" s="18" t="inlineStr">
        <is>
          <t xml:space="preserve">Средства защиты</t>
        </is>
      </c>
      <c r="D25" s="7" t="inlineStr">
        <is>
          <t xml:space="preserve"/>
        </is>
      </c>
      <c r="E25" s="7" t="inlineStr">
        <is>
          <t xml:space="preserve"/>
        </is>
      </c>
      <c r="F25" s="7" t="inlineStr">
        <is>
          <t xml:space="preserve">ШТ</t>
        </is>
      </c>
      <c r="G25" s="7" t="inlineStr">
        <is>
          <t xml:space="preserve">1</t>
        </is>
      </c>
      <c r="H25" s="8" t="n">
        <v>0</v>
      </c>
      <c r="I25" s="19" t="n" hidden="false">
        <f>ROUND((L26+L27+L28+L29+L30+L31+L32+L33+L34+L35+L36+L37)/H25,2)</f>
        <v>0</v>
      </c>
      <c r="J25" s="19" t="n" hidden="false">
        <v>0</v>
      </c>
      <c r="K25" s="19" t="n" hidden="false">
        <f>I25+J25</f>
        <v>0</v>
      </c>
      <c r="L25" s="19" t="n" hidden="false">
        <f>ROUND(H25*I25,2)</f>
        <v>0</v>
      </c>
      <c r="M25" s="19" t="n" hidden="false">
        <f>ROUND(H25*J25,2)</f>
        <v>0</v>
      </c>
      <c r="N25" s="19" t="n" hidden="false">
        <f>L25+M25</f>
        <v>0</v>
      </c>
    </row>
    <row r="26" customFormat="false" hidden="false" outlineLevel="0" collapsed="false">
      <c r="A26" s="18" t="inlineStr">
        <is>
          <t xml:space="preserve">1.1.1.1.1.1.1.3.1</t>
        </is>
      </c>
      <c r="B26" s="18" t="inlineStr">
        <is>
          <t xml:space="preserve"/>
        </is>
      </c>
      <c r="C26" s="22" t="inlineStr">
        <is>
          <t xml:space="preserve">Подставка под огнетушитель Сталь 200х400х200мм</t>
        </is>
      </c>
      <c r="D26" s="7" t="inlineStr">
        <is>
          <t xml:space="preserve"/>
        </is>
      </c>
      <c r="E26" s="7" t="inlineStr">
        <is>
          <t xml:space="preserve"/>
        </is>
      </c>
      <c r="F26" s="7" t="inlineStr">
        <is>
          <t xml:space="preserve">ШТ</t>
        </is>
      </c>
      <c r="G26" s="7" t="inlineStr">
        <is>
          <t xml:space="preserve">1</t>
        </is>
      </c>
      <c r="H26" s="8" t="n">
        <v>0</v>
      </c>
      <c r="I26" s="19" t="n" hidden="false">
        <v>0</v>
      </c>
      <c r="J26" s="19" t="n" hidden="false">
        <v/>
      </c>
      <c r="K26" s="19" t="n" hidden="false">
        <f>I26+J26</f>
        <v>0</v>
      </c>
      <c r="L26" s="19" t="n" hidden="false">
        <f>ROUND(H26*I26,2)</f>
        <v>0</v>
      </c>
      <c r="M26" s="19" t="n" hidden="false">
        <v/>
      </c>
      <c r="N26" s="19" t="n" hidden="false">
        <f>L26+M26</f>
        <v>0</v>
      </c>
    </row>
    <row r="27" customFormat="false" hidden="false" outlineLevel="0" collapsed="false">
      <c r="A27" s="18" t="inlineStr">
        <is>
          <t xml:space="preserve">1.1.1.1.1.1.1.3.2</t>
        </is>
      </c>
      <c r="B27" s="18" t="inlineStr">
        <is>
          <t xml:space="preserve"/>
        </is>
      </c>
      <c r="C27" s="22" t="inlineStr">
        <is>
          <t xml:space="preserve">Заземления переносные_</t>
        </is>
      </c>
      <c r="D27" s="7" t="inlineStr">
        <is>
          <t xml:space="preserve"/>
        </is>
      </c>
      <c r="E27" s="7" t="inlineStr">
        <is>
          <t xml:space="preserve">ПЗРУ-1</t>
        </is>
      </c>
      <c r="F27" s="7" t="inlineStr">
        <is>
          <t xml:space="preserve">КОМПЛ</t>
        </is>
      </c>
      <c r="G27" s="7" t="inlineStr">
        <is>
          <t xml:space="preserve">1</t>
        </is>
      </c>
      <c r="H27" s="8" t="n">
        <v>0</v>
      </c>
      <c r="I27" s="19" t="n" hidden="false">
        <v>0</v>
      </c>
      <c r="J27" s="19" t="n" hidden="false">
        <v/>
      </c>
      <c r="K27" s="19" t="n" hidden="false">
        <f>I27+J27</f>
        <v>0</v>
      </c>
      <c r="L27" s="19" t="n" hidden="false">
        <f>ROUND(H27*I27,2)</f>
        <v>0</v>
      </c>
      <c r="M27" s="19" t="n" hidden="false">
        <v/>
      </c>
      <c r="N27" s="19" t="n" hidden="false">
        <f>L27+M27</f>
        <v>0</v>
      </c>
    </row>
    <row r="28" customFormat="false" hidden="false" outlineLevel="0" collapsed="false">
      <c r="A28" s="18" t="inlineStr">
        <is>
          <t xml:space="preserve">1.1.1.1.1.1.1.3.3</t>
        </is>
      </c>
      <c r="B28" s="18" t="inlineStr">
        <is>
          <t xml:space="preserve"/>
        </is>
      </c>
      <c r="C28" s="22" t="inlineStr">
        <is>
          <t xml:space="preserve">Аптечка_</t>
        </is>
      </c>
      <c r="D28" s="7" t="inlineStr">
        <is>
          <t xml:space="preserve"/>
        </is>
      </c>
      <c r="E28" s="7" t="inlineStr">
        <is>
          <t xml:space="preserve"/>
        </is>
      </c>
      <c r="F28" s="7" t="inlineStr">
        <is>
          <t xml:space="preserve">ШТ</t>
        </is>
      </c>
      <c r="G28" s="7" t="inlineStr">
        <is>
          <t xml:space="preserve">1</t>
        </is>
      </c>
      <c r="H28" s="8" t="n">
        <v>0</v>
      </c>
      <c r="I28" s="19" t="n" hidden="false">
        <v>0</v>
      </c>
      <c r="J28" s="19" t="n" hidden="false">
        <v/>
      </c>
      <c r="K28" s="19" t="n" hidden="false">
        <f>I28+J28</f>
        <v>0</v>
      </c>
      <c r="L28" s="19" t="n" hidden="false">
        <f>ROUND(H28*I28,2)</f>
        <v>0</v>
      </c>
      <c r="M28" s="19" t="n" hidden="false">
        <v/>
      </c>
      <c r="N28" s="19" t="n" hidden="false">
        <f>L28+M28</f>
        <v>0</v>
      </c>
    </row>
    <row r="29" customFormat="false" hidden="false" outlineLevel="0" collapsed="false">
      <c r="A29" s="18" t="inlineStr">
        <is>
          <t xml:space="preserve">1.1.1.1.1.1.1.3.4</t>
        </is>
      </c>
      <c r="B29" s="18" t="inlineStr">
        <is>
          <t xml:space="preserve"/>
        </is>
      </c>
      <c r="C29" s="22" t="inlineStr">
        <is>
          <t xml:space="preserve">Защитные очки</t>
        </is>
      </c>
      <c r="D29" s="7" t="inlineStr">
        <is>
          <t xml:space="preserve"/>
        </is>
      </c>
      <c r="E29" s="7" t="inlineStr">
        <is>
          <t xml:space="preserve"/>
        </is>
      </c>
      <c r="F29" s="7" t="inlineStr">
        <is>
          <t xml:space="preserve">ШТ</t>
        </is>
      </c>
      <c r="G29" s="7" t="inlineStr">
        <is>
          <t xml:space="preserve">1</t>
        </is>
      </c>
      <c r="H29" s="8" t="n">
        <v>0</v>
      </c>
      <c r="I29" s="19" t="n" hidden="false">
        <v>0</v>
      </c>
      <c r="J29" s="19" t="n" hidden="false">
        <v/>
      </c>
      <c r="K29" s="19" t="n" hidden="false">
        <f>I29+J29</f>
        <v>0</v>
      </c>
      <c r="L29" s="19" t="n" hidden="false">
        <f>ROUND(H29*I29,2)</f>
        <v>0</v>
      </c>
      <c r="M29" s="19" t="n" hidden="false">
        <v/>
      </c>
      <c r="N29" s="19" t="n" hidden="false">
        <f>L29+M29</f>
        <v>0</v>
      </c>
    </row>
    <row r="30" customFormat="false" hidden="false" outlineLevel="0" collapsed="false">
      <c r="A30" s="18" t="inlineStr">
        <is>
          <t xml:space="preserve">1.1.1.1.1.1.1.3.5</t>
        </is>
      </c>
      <c r="B30" s="18" t="inlineStr">
        <is>
          <t xml:space="preserve"/>
        </is>
      </c>
      <c r="C30" s="22" t="inlineStr">
        <is>
          <t xml:space="preserve">Диэлектрические галоши_</t>
        </is>
      </c>
      <c r="D30" s="7" t="inlineStr">
        <is>
          <t xml:space="preserve"/>
        </is>
      </c>
      <c r="E30" s="7" t="inlineStr">
        <is>
          <t xml:space="preserve"/>
        </is>
      </c>
      <c r="F30" s="7" t="inlineStr">
        <is>
          <t xml:space="preserve">ШТ</t>
        </is>
      </c>
      <c r="G30" s="7" t="inlineStr">
        <is>
          <t xml:space="preserve">1</t>
        </is>
      </c>
      <c r="H30" s="8" t="n">
        <v>0</v>
      </c>
      <c r="I30" s="19" t="n" hidden="false">
        <v>0</v>
      </c>
      <c r="J30" s="19" t="n" hidden="false">
        <v/>
      </c>
      <c r="K30" s="19" t="n" hidden="false">
        <f>I30+J30</f>
        <v>0</v>
      </c>
      <c r="L30" s="19" t="n" hidden="false">
        <f>ROUND(H30*I30,2)</f>
        <v>0</v>
      </c>
      <c r="M30" s="19" t="n" hidden="false">
        <v/>
      </c>
      <c r="N30" s="19" t="n" hidden="false">
        <f>L30+M30</f>
        <v>0</v>
      </c>
    </row>
    <row r="31" customFormat="false" hidden="false" outlineLevel="0" collapsed="false">
      <c r="A31" s="18" t="inlineStr">
        <is>
          <t xml:space="preserve">1.1.1.1.1.1.1.3.6</t>
        </is>
      </c>
      <c r="B31" s="18" t="inlineStr">
        <is>
          <t xml:space="preserve"/>
        </is>
      </c>
      <c r="C31" s="22" t="inlineStr">
        <is>
          <t xml:space="preserve">Диэлектрические ковры_ /  800х1500 мм</t>
        </is>
      </c>
      <c r="D31" s="7" t="inlineStr">
        <is>
          <t xml:space="preserve"/>
        </is>
      </c>
      <c r="E31" s="7" t="inlineStr">
        <is>
          <t xml:space="preserve">компл</t>
        </is>
      </c>
      <c r="F31" s="7" t="inlineStr">
        <is>
          <t xml:space="preserve">ШТ</t>
        </is>
      </c>
      <c r="G31" s="7" t="inlineStr">
        <is>
          <t xml:space="preserve">1</t>
        </is>
      </c>
      <c r="H31" s="8" t="n">
        <v>0</v>
      </c>
      <c r="I31" s="19" t="n" hidden="false">
        <v>0</v>
      </c>
      <c r="J31" s="19" t="n" hidden="false">
        <v/>
      </c>
      <c r="K31" s="19" t="n" hidden="false">
        <f>I31+J31</f>
        <v>0</v>
      </c>
      <c r="L31" s="19" t="n" hidden="false">
        <f>ROUND(H31*I31,2)</f>
        <v>0</v>
      </c>
      <c r="M31" s="19" t="n" hidden="false">
        <v/>
      </c>
      <c r="N31" s="19" t="n" hidden="false">
        <f>L31+M31</f>
        <v>0</v>
      </c>
    </row>
    <row r="32" customFormat="false" hidden="false" outlineLevel="0" collapsed="false">
      <c r="A32" s="18" t="inlineStr">
        <is>
          <t xml:space="preserve">1.1.1.1.1.1.1.3.7</t>
        </is>
      </c>
      <c r="B32" s="18" t="inlineStr">
        <is>
          <t xml:space="preserve"/>
        </is>
      </c>
      <c r="C32" s="22" t="inlineStr">
        <is>
          <t xml:space="preserve">Предупредительные плакаты и знаки безопасности_</t>
        </is>
      </c>
      <c r="D32" s="7" t="inlineStr">
        <is>
          <t xml:space="preserve"/>
        </is>
      </c>
      <c r="E32" s="7" t="inlineStr">
        <is>
          <t xml:space="preserve">2 компл</t>
        </is>
      </c>
      <c r="F32" s="7" t="inlineStr">
        <is>
          <t xml:space="preserve">ШТ</t>
        </is>
      </c>
      <c r="G32" s="7" t="inlineStr">
        <is>
          <t xml:space="preserve">1</t>
        </is>
      </c>
      <c r="H32" s="8" t="n">
        <v>0</v>
      </c>
      <c r="I32" s="19" t="n" hidden="false">
        <v>0</v>
      </c>
      <c r="J32" s="19" t="n" hidden="false">
        <v/>
      </c>
      <c r="K32" s="19" t="n" hidden="false">
        <f>I32+J32</f>
        <v>0</v>
      </c>
      <c r="L32" s="19" t="n" hidden="false">
        <f>ROUND(H32*I32,2)</f>
        <v>0</v>
      </c>
      <c r="M32" s="19" t="n" hidden="false">
        <v/>
      </c>
      <c r="N32" s="19" t="n" hidden="false">
        <f>L32+M32</f>
        <v>0</v>
      </c>
    </row>
    <row r="33" customFormat="false" hidden="false" outlineLevel="0" collapsed="false">
      <c r="A33" s="18" t="inlineStr">
        <is>
          <t xml:space="preserve">1.1.1.1.1.1.1.3.8</t>
        </is>
      </c>
      <c r="B33" s="18" t="inlineStr">
        <is>
          <t xml:space="preserve"/>
        </is>
      </c>
      <c r="C33" s="22" t="inlineStr">
        <is>
          <t xml:space="preserve">Указатель напряжения_ / 10-500 В</t>
        </is>
      </c>
      <c r="D33" s="7" t="inlineStr">
        <is>
          <t xml:space="preserve"/>
        </is>
      </c>
      <c r="E33" s="7" t="inlineStr">
        <is>
          <t xml:space="preserve">МИН-2 ТУ 25-04-84</t>
        </is>
      </c>
      <c r="F33" s="7" t="inlineStr">
        <is>
          <t xml:space="preserve">ШТ</t>
        </is>
      </c>
      <c r="G33" s="7" t="inlineStr">
        <is>
          <t xml:space="preserve">1</t>
        </is>
      </c>
      <c r="H33" s="8" t="n">
        <v>0</v>
      </c>
      <c r="I33" s="19" t="n" hidden="false">
        <v>0</v>
      </c>
      <c r="J33" s="19" t="n" hidden="false">
        <v/>
      </c>
      <c r="K33" s="19" t="n" hidden="false">
        <f>I33+J33</f>
        <v>0</v>
      </c>
      <c r="L33" s="19" t="n" hidden="false">
        <f>ROUND(H33*I33,2)</f>
        <v>0</v>
      </c>
      <c r="M33" s="19" t="n" hidden="false">
        <v/>
      </c>
      <c r="N33" s="19" t="n" hidden="false">
        <f>L33+M33</f>
        <v>0</v>
      </c>
    </row>
    <row r="34" customFormat="false" hidden="false" outlineLevel="0" collapsed="false">
      <c r="A34" s="18" t="inlineStr">
        <is>
          <t xml:space="preserve">1.1.1.1.1.1.1.3.9</t>
        </is>
      </c>
      <c r="B34" s="18" t="inlineStr">
        <is>
          <t xml:space="preserve"/>
        </is>
      </c>
      <c r="C34" s="22" t="inlineStr">
        <is>
          <t xml:space="preserve">Плавкая вставка_ / ППН-35</t>
        </is>
      </c>
      <c r="D34" s="7" t="inlineStr">
        <is>
          <t xml:space="preserve"/>
        </is>
      </c>
      <c r="E34" s="7" t="inlineStr">
        <is>
          <t xml:space="preserve"/>
        </is>
      </c>
      <c r="F34" s="7" t="inlineStr">
        <is>
          <t xml:space="preserve">ШТ</t>
        </is>
      </c>
      <c r="G34" s="7" t="inlineStr">
        <is>
          <t xml:space="preserve">1</t>
        </is>
      </c>
      <c r="H34" s="8" t="n">
        <v>0</v>
      </c>
      <c r="I34" s="19" t="n" hidden="false">
        <v>0</v>
      </c>
      <c r="J34" s="19" t="n" hidden="false">
        <v/>
      </c>
      <c r="K34" s="19" t="n" hidden="false">
        <f>I34+J34</f>
        <v>0</v>
      </c>
      <c r="L34" s="19" t="n" hidden="false">
        <f>ROUND(H34*I34,2)</f>
        <v>0</v>
      </c>
      <c r="M34" s="19" t="n" hidden="false">
        <v/>
      </c>
      <c r="N34" s="19" t="n" hidden="false">
        <f>L34+M34</f>
        <v>0</v>
      </c>
    </row>
    <row r="35" customFormat="false" hidden="false" outlineLevel="0" collapsed="false">
      <c r="A35" s="18" t="inlineStr">
        <is>
          <t xml:space="preserve">1.1.1.1.1.1.1.3.10</t>
        </is>
      </c>
      <c r="B35" s="18" t="inlineStr">
        <is>
          <t xml:space="preserve"/>
        </is>
      </c>
      <c r="C35" s="22" t="inlineStr">
        <is>
          <t xml:space="preserve">Перчатки диэлектрические до 1 кВ/Безшовные</t>
        </is>
      </c>
      <c r="D35" s="7" t="inlineStr">
        <is>
          <t xml:space="preserve"/>
        </is>
      </c>
      <c r="E35" s="7" t="inlineStr">
        <is>
          <t xml:space="preserve"/>
        </is>
      </c>
      <c r="F35" s="7" t="inlineStr">
        <is>
          <t xml:space="preserve">ПАР</t>
        </is>
      </c>
      <c r="G35" s="7" t="inlineStr">
        <is>
          <t xml:space="preserve">1</t>
        </is>
      </c>
      <c r="H35" s="8" t="n">
        <v>0</v>
      </c>
      <c r="I35" s="19" t="n" hidden="false">
        <v>0</v>
      </c>
      <c r="J35" s="19" t="n" hidden="false">
        <v/>
      </c>
      <c r="K35" s="19" t="n" hidden="false">
        <f>I35+J35</f>
        <v>0</v>
      </c>
      <c r="L35" s="19" t="n" hidden="false">
        <f>ROUND(H35*I35,2)</f>
        <v>0</v>
      </c>
      <c r="M35" s="19" t="n" hidden="false">
        <v/>
      </c>
      <c r="N35" s="19" t="n" hidden="false">
        <f>L35+M35</f>
        <v>0</v>
      </c>
    </row>
    <row r="36" customFormat="false" hidden="false" outlineLevel="0" collapsed="false">
      <c r="A36" s="18" t="inlineStr">
        <is>
          <t xml:space="preserve">1.1.1.1.1.1.1.3.11</t>
        </is>
      </c>
      <c r="B36" s="18" t="inlineStr">
        <is>
          <t xml:space="preserve"/>
        </is>
      </c>
      <c r="C36" s="22" t="inlineStr">
        <is>
          <t xml:space="preserve">Огнетушитель_ / углекислотный ОУ-2</t>
        </is>
      </c>
      <c r="D36" s="7" t="inlineStr">
        <is>
          <t xml:space="preserve"/>
        </is>
      </c>
      <c r="E36" s="7" t="inlineStr">
        <is>
          <t xml:space="preserve"/>
        </is>
      </c>
      <c r="F36" s="7" t="inlineStr">
        <is>
          <t xml:space="preserve">ШТ</t>
        </is>
      </c>
      <c r="G36" s="7" t="inlineStr">
        <is>
          <t xml:space="preserve">1</t>
        </is>
      </c>
      <c r="H36" s="8" t="n">
        <v>0</v>
      </c>
      <c r="I36" s="23" t="n" hidden="false">
        <v>0</v>
      </c>
      <c r="J36" s="19" t="n" hidden="false">
        <v/>
      </c>
      <c r="K36" s="19" t="n" hidden="false">
        <f>I36+J36</f>
        <v>0</v>
      </c>
      <c r="L36" s="19" t="n" hidden="false">
        <f>ROUND(H36*I36,2)</f>
        <v>0</v>
      </c>
      <c r="M36" s="19" t="n" hidden="false">
        <v/>
      </c>
      <c r="N36" s="19" t="n" hidden="false">
        <f>L36+M36</f>
        <v>0</v>
      </c>
    </row>
    <row r="37" customFormat="false" hidden="false" outlineLevel="0" collapsed="false">
      <c r="A37" s="18" t="inlineStr">
        <is>
          <t xml:space="preserve">1.1.1.1.1.1.1.3.12</t>
        </is>
      </c>
      <c r="B37" s="18" t="inlineStr">
        <is>
          <t xml:space="preserve"/>
        </is>
      </c>
      <c r="C37" s="22" t="inlineStr">
        <is>
          <t xml:space="preserve">Огнетушитель_ / углекислотный ОУ-3</t>
        </is>
      </c>
      <c r="D37" s="7" t="inlineStr">
        <is>
          <t xml:space="preserve"/>
        </is>
      </c>
      <c r="E37" s="7" t="inlineStr">
        <is>
          <t xml:space="preserve"/>
        </is>
      </c>
      <c r="F37" s="7" t="inlineStr">
        <is>
          <t xml:space="preserve">ШТ</t>
        </is>
      </c>
      <c r="G37" s="7" t="inlineStr">
        <is>
          <t xml:space="preserve">1</t>
        </is>
      </c>
      <c r="H37" s="8" t="n">
        <v>0</v>
      </c>
      <c r="I37" s="19" t="n" hidden="false">
        <v>0</v>
      </c>
      <c r="J37" s="19" t="n" hidden="false">
        <v/>
      </c>
      <c r="K37" s="19" t="n" hidden="false">
        <f>I37+J37</f>
        <v>0</v>
      </c>
      <c r="L37" s="19" t="n" hidden="false">
        <f>ROUND(H37*I37,2)</f>
        <v>0</v>
      </c>
      <c r="M37" s="19" t="n" hidden="false">
        <v/>
      </c>
      <c r="N37" s="19" t="n" hidden="false">
        <f>L37+M37</f>
        <v>0</v>
      </c>
    </row>
    <row r="38" customFormat="false" hidden="false" outlineLevel="0" collapsed="false">
      <c r="A38" s="18" t="inlineStr">
        <is>
          <t xml:space="preserve">1.1.1.1.1.1.1.4</t>
        </is>
      </c>
      <c r="B38" s="18" t="inlineStr">
        <is>
          <t xml:space="preserve"/>
        </is>
      </c>
      <c r="C38" s="18" t="inlineStr">
        <is>
          <t xml:space="preserve">Пуско-наладочные работы ВРУ</t>
        </is>
      </c>
      <c r="D38" s="7" t="inlineStr">
        <is>
          <t xml:space="preserve"/>
        </is>
      </c>
      <c r="E38" s="7" t="inlineStr">
        <is>
          <t xml:space="preserve"/>
        </is>
      </c>
      <c r="F38" s="7" t="inlineStr">
        <is>
          <t xml:space="preserve">ШТ</t>
        </is>
      </c>
      <c r="G38" s="7" t="inlineStr">
        <is>
          <t xml:space="preserve">1</t>
        </is>
      </c>
      <c r="H38" s="8" t="n">
        <v>0</v>
      </c>
      <c r="I38" s="19" t="n" hidden="false">
        <v/>
      </c>
      <c r="J38" s="19" t="n" hidden="false">
        <v>0</v>
      </c>
      <c r="K38" s="19" t="n" hidden="false">
        <f>I38+J38</f>
        <v>0</v>
      </c>
      <c r="L38" s="19" t="n" hidden="false">
        <v/>
      </c>
      <c r="M38" s="19" t="n" hidden="false">
        <f>ROUND(H38*J38,2)</f>
        <v>0</v>
      </c>
      <c r="N38" s="19" t="n" hidden="false">
        <f>L38+M38</f>
        <v>0</v>
      </c>
    </row>
    <row r="39" customFormat="false" hidden="false" outlineLevel="0" collapsed="false">
      <c r="A39" s="14" t="inlineStr">
        <is>
          <t xml:space="preserve">1.1.1.1.1.1.2</t>
        </is>
      </c>
      <c r="B39" s="14" t="inlineStr">
        <is>
          <t xml:space="preserve"/>
        </is>
      </c>
      <c r="C39" s="14" t="inlineStr">
        <is>
          <t xml:space="preserve">Монтаж щитового оборудования</t>
        </is>
      </c>
      <c r="D39" s="6" t="inlineStr">
        <is>
          <t xml:space="preserve"/>
        </is>
      </c>
      <c r="E39" s="6" t="inlineStr">
        <is>
          <t xml:space="preserve"/>
        </is>
      </c>
      <c r="F39" s="6" t="inlineStr">
        <is>
          <t xml:space="preserve"/>
        </is>
      </c>
      <c r="G39" s="6" t="inlineStr">
        <is>
          <t xml:space="preserve"/>
        </is>
      </c>
      <c r="H39" s="15" t="n">
        <v/>
      </c>
      <c r="I39" s="16" t="n" hidden="false">
        <v/>
      </c>
      <c r="J39" s="16" t="n" hidden="false">
        <v/>
      </c>
      <c r="K39" s="16" t="n" hidden="false">
        <v/>
      </c>
      <c r="L39" s="16" t="n" hidden="false">
        <f>L40+L42+L44+L48+L55</f>
        <v>0</v>
      </c>
      <c r="M39" s="16" t="n" hidden="false">
        <f>M40+M42+M44+M48+M55</f>
        <v>0</v>
      </c>
      <c r="N39" s="16" t="n" hidden="false">
        <f>N40+N42+N44+N48+N55</f>
        <v>0</v>
      </c>
    </row>
    <row r="40" customFormat="false" hidden="false" outlineLevel="0" collapsed="false">
      <c r="A40" s="18" t="inlineStr">
        <is>
          <t xml:space="preserve">1.1.1.1.1.1.2.1</t>
        </is>
      </c>
      <c r="B40" s="18" t="inlineStr">
        <is>
          <t xml:space="preserve"/>
        </is>
      </c>
      <c r="C40" s="18" t="inlineStr">
        <is>
          <t xml:space="preserve">Монтаж щита, шкафа распределительного, учетного</t>
        </is>
      </c>
      <c r="D40" s="7" t="inlineStr">
        <is>
          <t xml:space="preserve">Выгружается из БО по объектам BIM-КЦ</t>
        </is>
      </c>
      <c r="E40" s="7" t="inlineStr">
        <is>
          <t xml:space="preserve"/>
        </is>
      </c>
      <c r="F40" s="7" t="inlineStr">
        <is>
          <t xml:space="preserve">ШТ</t>
        </is>
      </c>
      <c r="G40" s="7" t="inlineStr">
        <is>
          <t xml:space="preserve">1</t>
        </is>
      </c>
      <c r="H40" s="8" t="n">
        <v>0</v>
      </c>
      <c r="I40" s="19" t="n" hidden="false">
        <f>ROUND((L41)/H40,2)</f>
        <v>0</v>
      </c>
      <c r="J40" s="19" t="n" hidden="false">
        <v>0</v>
      </c>
      <c r="K40" s="19" t="n" hidden="false">
        <f>I40+J40</f>
        <v>0</v>
      </c>
      <c r="L40" s="19" t="n" hidden="false">
        <f>ROUND(H40*I40,2)</f>
        <v>0</v>
      </c>
      <c r="M40" s="19" t="n" hidden="false">
        <f>ROUND(H40*J40,2)</f>
        <v>0</v>
      </c>
      <c r="N40" s="19" t="n" hidden="false">
        <f>L40+M40</f>
        <v>0</v>
      </c>
    </row>
    <row r="41" customFormat="false" hidden="false" outlineLevel="0" collapsed="false">
      <c r="A41" s="18" t="inlineStr">
        <is>
          <t xml:space="preserve">1.1.1.1.1.1.2.1.1</t>
        </is>
      </c>
      <c r="B41" s="18" t="inlineStr">
        <is>
          <t xml:space="preserve"/>
        </is>
      </c>
      <c r="C41" s="22" t="inlineStr">
        <is>
          <t xml:space="preserve">Щит силовой (в соответствии со схемой)_ / МЭЛ</t>
        </is>
      </c>
      <c r="D41" s="7" t="inlineStr">
        <is>
          <t xml:space="preserve"/>
        </is>
      </c>
      <c r="E41" s="7" t="inlineStr">
        <is>
          <t xml:space="preserve">Щит силовой кровельных воронок ЩСА</t>
        </is>
      </c>
      <c r="F41" s="7" t="inlineStr">
        <is>
          <t xml:space="preserve">ШТ</t>
        </is>
      </c>
      <c r="G41" s="7" t="inlineStr">
        <is>
          <t xml:space="preserve">1</t>
        </is>
      </c>
      <c r="H41" s="8" t="n">
        <v>0</v>
      </c>
      <c r="I41" s="23" t="n" hidden="false">
        <v>0</v>
      </c>
      <c r="J41" s="19" t="n" hidden="false">
        <v/>
      </c>
      <c r="K41" s="19" t="n" hidden="false">
        <f>I41+J41</f>
        <v>0</v>
      </c>
      <c r="L41" s="19" t="n" hidden="false">
        <f>ROUND(H41*I41,2)</f>
        <v>0</v>
      </c>
      <c r="M41" s="19" t="n" hidden="false">
        <v/>
      </c>
      <c r="N41" s="19" t="n" hidden="false">
        <f>L41+M41</f>
        <v>0</v>
      </c>
    </row>
    <row r="42" customFormat="false" hidden="false" outlineLevel="0" collapsed="false">
      <c r="A42" s="18" t="inlineStr">
        <is>
          <t xml:space="preserve">1.1.1.1.1.1.2.2</t>
        </is>
      </c>
      <c r="B42" s="18" t="inlineStr">
        <is>
          <t xml:space="preserve"/>
        </is>
      </c>
      <c r="C42" s="18" t="inlineStr">
        <is>
          <t xml:space="preserve">Монтаж АВР</t>
        </is>
      </c>
      <c r="D42" s="7" t="inlineStr">
        <is>
          <t xml:space="preserve">Выгружается из БО по объектам BIM-КЦ</t>
        </is>
      </c>
      <c r="E42" s="7" t="inlineStr">
        <is>
          <t xml:space="preserve">АВР1,АВР2</t>
        </is>
      </c>
      <c r="F42" s="7" t="inlineStr">
        <is>
          <t xml:space="preserve">ШТ</t>
        </is>
      </c>
      <c r="G42" s="7" t="inlineStr">
        <is>
          <t xml:space="preserve">1</t>
        </is>
      </c>
      <c r="H42" s="8" t="n">
        <v>0</v>
      </c>
      <c r="I42" s="19" t="n" hidden="false">
        <f>ROUND((L43)/H42,2)</f>
        <v>0</v>
      </c>
      <c r="J42" s="19" t="n" hidden="false">
        <v>0</v>
      </c>
      <c r="K42" s="19" t="n" hidden="false">
        <f>I42+J42</f>
        <v>0</v>
      </c>
      <c r="L42" s="19" t="n" hidden="false">
        <f>ROUND(H42*I42,2)</f>
        <v>0</v>
      </c>
      <c r="M42" s="19" t="n" hidden="false">
        <f>ROUND(H42*J42,2)</f>
        <v>0</v>
      </c>
      <c r="N42" s="19" t="n" hidden="false">
        <f>L42+M42</f>
        <v>0</v>
      </c>
    </row>
    <row r="43" customFormat="false" hidden="false" outlineLevel="0" collapsed="false">
      <c r="A43" s="18" t="inlineStr">
        <is>
          <t xml:space="preserve">1.1.1.1.1.1.2.2.1</t>
        </is>
      </c>
      <c r="B43" s="18" t="inlineStr">
        <is>
          <t xml:space="preserve"/>
        </is>
      </c>
      <c r="C43" s="22" t="inlineStr">
        <is>
          <t xml:space="preserve">Устройство автоматического ввода резерва АВР_ / 100А на 2 ввода IP 54</t>
        </is>
      </c>
      <c r="D43" s="7" t="inlineStr">
        <is>
          <t xml:space="preserve"/>
        </is>
      </c>
      <c r="E43" s="7" t="inlineStr">
        <is>
          <t xml:space="preserve"/>
        </is>
      </c>
      <c r="F43" s="7" t="inlineStr">
        <is>
          <t xml:space="preserve">ШТ</t>
        </is>
      </c>
      <c r="G43" s="7" t="inlineStr">
        <is>
          <t xml:space="preserve">1</t>
        </is>
      </c>
      <c r="H43" s="8" t="n">
        <v>0</v>
      </c>
      <c r="I43" s="19" t="n" hidden="false">
        <v>0</v>
      </c>
      <c r="J43" s="19" t="n" hidden="false">
        <v/>
      </c>
      <c r="K43" s="19" t="n" hidden="false">
        <f>I43+J43</f>
        <v>0</v>
      </c>
      <c r="L43" s="19" t="n" hidden="false">
        <f>ROUND(H43*I43,2)</f>
        <v>0</v>
      </c>
      <c r="M43" s="19" t="n" hidden="false">
        <v/>
      </c>
      <c r="N43" s="19" t="n" hidden="false">
        <f>L43+M43</f>
        <v>0</v>
      </c>
    </row>
    <row r="44" customFormat="false" hidden="false" outlineLevel="0" collapsed="false">
      <c r="A44" s="18" t="inlineStr">
        <is>
          <t xml:space="preserve">1.1.1.1.1.1.2.3</t>
        </is>
      </c>
      <c r="B44" s="18" t="inlineStr">
        <is>
          <t xml:space="preserve"/>
        </is>
      </c>
      <c r="C44" s="18" t="inlineStr">
        <is>
          <t xml:space="preserve">Монтаж щита силового (для СКБ) / 12 модулей</t>
        </is>
      </c>
      <c r="D44" s="7" t="inlineStr">
        <is>
          <t xml:space="preserve"/>
        </is>
      </c>
      <c r="E44" s="7" t="inlineStr">
        <is>
          <t xml:space="preserve"/>
        </is>
      </c>
      <c r="F44" s="7" t="inlineStr">
        <is>
          <t xml:space="preserve">ШТ</t>
        </is>
      </c>
      <c r="G44" s="7" t="inlineStr">
        <is>
          <t xml:space="preserve">1</t>
        </is>
      </c>
      <c r="H44" s="8" t="n">
        <v>0</v>
      </c>
      <c r="I44" s="19" t="n" hidden="false">
        <f>ROUND((L45+L46+L47)/H44,2)</f>
        <v>0</v>
      </c>
      <c r="J44" s="19" t="n" hidden="false">
        <v>0</v>
      </c>
      <c r="K44" s="19" t="n" hidden="false">
        <f>I44+J44</f>
        <v>0</v>
      </c>
      <c r="L44" s="19" t="n" hidden="false">
        <f>ROUND(H44*I44,2)</f>
        <v>0</v>
      </c>
      <c r="M44" s="19" t="n" hidden="false">
        <f>ROUND(H44*J44,2)</f>
        <v>0</v>
      </c>
      <c r="N44" s="19" t="n" hidden="false">
        <f>L44+M44</f>
        <v>0</v>
      </c>
    </row>
    <row r="45" customFormat="false" hidden="false" outlineLevel="0" collapsed="false">
      <c r="A45" s="18" t="inlineStr">
        <is>
          <t xml:space="preserve">1.1.1.1.1.1.2.3.1</t>
        </is>
      </c>
      <c r="B45" s="18" t="inlineStr">
        <is>
          <t xml:space="preserve"/>
        </is>
      </c>
      <c r="C45" s="22" t="inlineStr">
        <is>
          <t xml:space="preserve">Щит силовой (в соответствии со схемой)_ / МЭЛ</t>
        </is>
      </c>
      <c r="D45" s="7" t="inlineStr">
        <is>
          <t xml:space="preserve"/>
        </is>
      </c>
      <c r="E45" s="7" t="inlineStr">
        <is>
          <t xml:space="preserve">ЩС 3.2</t>
        </is>
      </c>
      <c r="F45" s="7" t="inlineStr">
        <is>
          <t xml:space="preserve">ШТ</t>
        </is>
      </c>
      <c r="G45" s="7" t="inlineStr">
        <is>
          <t xml:space="preserve">1</t>
        </is>
      </c>
      <c r="H45" s="8" t="n">
        <v>0</v>
      </c>
      <c r="I45" s="23" t="n" hidden="false">
        <v>0</v>
      </c>
      <c r="J45" s="19" t="n" hidden="false">
        <v/>
      </c>
      <c r="K45" s="19" t="n" hidden="false">
        <f>I45+J45</f>
        <v>0</v>
      </c>
      <c r="L45" s="19" t="n" hidden="false">
        <f>ROUND(H45*I45,2)</f>
        <v>0</v>
      </c>
      <c r="M45" s="19" t="n" hidden="false">
        <v/>
      </c>
      <c r="N45" s="19" t="n" hidden="false">
        <f>L45+M45</f>
        <v>0</v>
      </c>
    </row>
    <row r="46" customFormat="false" hidden="false" outlineLevel="0" collapsed="false">
      <c r="A46" s="18" t="inlineStr">
        <is>
          <t xml:space="preserve">1.1.1.1.1.1.2.3.2</t>
        </is>
      </c>
      <c r="B46" s="18" t="inlineStr">
        <is>
          <t xml:space="preserve"/>
        </is>
      </c>
      <c r="C46" s="22" t="inlineStr">
        <is>
          <t xml:space="preserve">Щит силовой (в соответствии со схемой)_ / МЭЛ</t>
        </is>
      </c>
      <c r="D46" s="7" t="inlineStr">
        <is>
          <t xml:space="preserve"/>
        </is>
      </c>
      <c r="E46" s="7" t="inlineStr">
        <is>
          <t xml:space="preserve">ЩС 3.1</t>
        </is>
      </c>
      <c r="F46" s="7" t="inlineStr">
        <is>
          <t xml:space="preserve">ШТ</t>
        </is>
      </c>
      <c r="G46" s="7" t="inlineStr">
        <is>
          <t xml:space="preserve">1</t>
        </is>
      </c>
      <c r="H46" s="8" t="n">
        <v>0</v>
      </c>
      <c r="I46" s="23" t="n" hidden="false">
        <v>0</v>
      </c>
      <c r="J46" s="19" t="n" hidden="false">
        <v/>
      </c>
      <c r="K46" s="19" t="n" hidden="false">
        <f>I46+J46</f>
        <v>0</v>
      </c>
      <c r="L46" s="19" t="n" hidden="false">
        <f>ROUND(H46*I46,2)</f>
        <v>0</v>
      </c>
      <c r="M46" s="19" t="n" hidden="false">
        <v/>
      </c>
      <c r="N46" s="19" t="n" hidden="false">
        <f>L46+M46</f>
        <v>0</v>
      </c>
    </row>
    <row r="47" customFormat="false" hidden="false" outlineLevel="0" collapsed="false">
      <c r="A47" s="18" t="inlineStr">
        <is>
          <t xml:space="preserve">1.1.1.1.1.1.2.3.3</t>
        </is>
      </c>
      <c r="B47" s="18" t="inlineStr">
        <is>
          <t xml:space="preserve"/>
        </is>
      </c>
      <c r="C47" s="22" t="inlineStr">
        <is>
          <t xml:space="preserve">Щит силовой (в соответствии со схемой)_ / МЭЛ</t>
        </is>
      </c>
      <c r="D47" s="7" t="inlineStr">
        <is>
          <t xml:space="preserve"/>
        </is>
      </c>
      <c r="E47" s="7" t="inlineStr">
        <is>
          <t xml:space="preserve">ЩРв</t>
        </is>
      </c>
      <c r="F47" s="7" t="inlineStr">
        <is>
          <t xml:space="preserve">ШТ</t>
        </is>
      </c>
      <c r="G47" s="7" t="inlineStr">
        <is>
          <t xml:space="preserve">1</t>
        </is>
      </c>
      <c r="H47" s="8" t="n">
        <v>0</v>
      </c>
      <c r="I47" s="23" t="n" hidden="false">
        <v>0</v>
      </c>
      <c r="J47" s="19" t="n" hidden="false">
        <v/>
      </c>
      <c r="K47" s="19" t="n" hidden="false">
        <f>I47+J47</f>
        <v>0</v>
      </c>
      <c r="L47" s="19" t="n" hidden="false">
        <f>ROUND(H47*I47,2)</f>
        <v>0</v>
      </c>
      <c r="M47" s="19" t="n" hidden="false">
        <v/>
      </c>
      <c r="N47" s="19" t="n" hidden="false">
        <f>L47+M47</f>
        <v>0</v>
      </c>
    </row>
    <row r="48" customFormat="false" hidden="false" outlineLevel="0" collapsed="false">
      <c r="A48" s="18" t="inlineStr">
        <is>
          <t xml:space="preserve">1.1.1.1.1.1.2.4</t>
        </is>
      </c>
      <c r="B48" s="18" t="inlineStr">
        <is>
          <t xml:space="preserve"/>
        </is>
      </c>
      <c r="C48" s="18" t="inlineStr">
        <is>
          <t xml:space="preserve">Монтаж щита силового (для СКБ) / 18 модулей</t>
        </is>
      </c>
      <c r="D48" s="7" t="inlineStr">
        <is>
          <t xml:space="preserve"/>
        </is>
      </c>
      <c r="E48" s="7" t="inlineStr">
        <is>
          <t xml:space="preserve"/>
        </is>
      </c>
      <c r="F48" s="7" t="inlineStr">
        <is>
          <t xml:space="preserve">ШТ</t>
        </is>
      </c>
      <c r="G48" s="7" t="inlineStr">
        <is>
          <t xml:space="preserve">1</t>
        </is>
      </c>
      <c r="H48" s="8" t="n">
        <v>0</v>
      </c>
      <c r="I48" s="19" t="n" hidden="false">
        <f>ROUND((L49+L50+L51+L52+L53+L54)/H48,2)</f>
        <v>0</v>
      </c>
      <c r="J48" s="19" t="n" hidden="false">
        <v>0</v>
      </c>
      <c r="K48" s="19" t="n" hidden="false">
        <f>I48+J48</f>
        <v>0</v>
      </c>
      <c r="L48" s="19" t="n" hidden="false">
        <f>ROUND(H48*I48,2)</f>
        <v>0</v>
      </c>
      <c r="M48" s="19" t="n" hidden="false">
        <f>ROUND(H48*J48,2)</f>
        <v>0</v>
      </c>
      <c r="N48" s="19" t="n" hidden="false">
        <f>L48+M48</f>
        <v>0</v>
      </c>
    </row>
    <row r="49" customFormat="false" hidden="false" outlineLevel="0" collapsed="false">
      <c r="A49" s="18" t="inlineStr">
        <is>
          <t xml:space="preserve">1.1.1.1.1.1.2.4.1</t>
        </is>
      </c>
      <c r="B49" s="18" t="inlineStr">
        <is>
          <t xml:space="preserve"/>
        </is>
      </c>
      <c r="C49" s="22" t="inlineStr">
        <is>
          <t xml:space="preserve">Щит силовой (в соответствии со схемой)_ / МЭЛ</t>
        </is>
      </c>
      <c r="D49" s="7" t="inlineStr">
        <is>
          <t xml:space="preserve"/>
        </is>
      </c>
      <c r="E49" s="7" t="inlineStr">
        <is>
          <t xml:space="preserve">ЩАО1.0  ЩРн-18-350х300х120-IP54 EKF</t>
        </is>
      </c>
      <c r="F49" s="7" t="inlineStr">
        <is>
          <t xml:space="preserve">ШТ</t>
        </is>
      </c>
      <c r="G49" s="7" t="inlineStr">
        <is>
          <t xml:space="preserve">1</t>
        </is>
      </c>
      <c r="H49" s="8" t="n">
        <v>0</v>
      </c>
      <c r="I49" s="23" t="n" hidden="false">
        <v>0</v>
      </c>
      <c r="J49" s="19" t="n" hidden="false">
        <v/>
      </c>
      <c r="K49" s="19" t="n" hidden="false">
        <f>I49+J49</f>
        <v>0</v>
      </c>
      <c r="L49" s="19" t="n" hidden="false">
        <f>ROUND(H49*I49,2)</f>
        <v>0</v>
      </c>
      <c r="M49" s="19" t="n" hidden="false">
        <v/>
      </c>
      <c r="N49" s="19" t="n" hidden="false">
        <f>L49+M49</f>
        <v>0</v>
      </c>
    </row>
    <row r="50" customFormat="false" hidden="false" outlineLevel="0" collapsed="false">
      <c r="A50" s="18" t="inlineStr">
        <is>
          <t xml:space="preserve">1.1.1.1.1.1.2.4.2</t>
        </is>
      </c>
      <c r="B50" s="18" t="inlineStr">
        <is>
          <t xml:space="preserve"/>
        </is>
      </c>
      <c r="C50" s="22" t="inlineStr">
        <is>
          <t xml:space="preserve">Щит силовой (в соответствии со схемой)_ / МЭЛ</t>
        </is>
      </c>
      <c r="D50" s="7" t="inlineStr">
        <is>
          <t xml:space="preserve"/>
        </is>
      </c>
      <c r="E50" s="7" t="inlineStr">
        <is>
          <t xml:space="preserve">ЩС 2.1</t>
        </is>
      </c>
      <c r="F50" s="7" t="inlineStr">
        <is>
          <t xml:space="preserve">ШТ</t>
        </is>
      </c>
      <c r="G50" s="7" t="inlineStr">
        <is>
          <t xml:space="preserve">1</t>
        </is>
      </c>
      <c r="H50" s="8" t="n">
        <v>0</v>
      </c>
      <c r="I50" s="23" t="n" hidden="false">
        <v>0</v>
      </c>
      <c r="J50" s="19" t="n" hidden="false">
        <v/>
      </c>
      <c r="K50" s="19" t="n" hidden="false">
        <f>I50+J50</f>
        <v>0</v>
      </c>
      <c r="L50" s="19" t="n" hidden="false">
        <f>ROUND(H50*I50,2)</f>
        <v>0</v>
      </c>
      <c r="M50" s="19" t="n" hidden="false">
        <v/>
      </c>
      <c r="N50" s="19" t="n" hidden="false">
        <f>L50+M50</f>
        <v>0</v>
      </c>
    </row>
    <row r="51" customFormat="false" hidden="false" outlineLevel="0" collapsed="false">
      <c r="A51" s="18" t="inlineStr">
        <is>
          <t xml:space="preserve">1.1.1.1.1.1.2.4.3</t>
        </is>
      </c>
      <c r="B51" s="18" t="inlineStr">
        <is>
          <t xml:space="preserve"/>
        </is>
      </c>
      <c r="C51" s="22" t="inlineStr">
        <is>
          <t xml:space="preserve">Щит силовой (в соответствии со схемой)_ / МЭЛ</t>
        </is>
      </c>
      <c r="D51" s="7" t="inlineStr">
        <is>
          <t xml:space="preserve"/>
        </is>
      </c>
      <c r="E51" s="7" t="inlineStr">
        <is>
          <t xml:space="preserve">ЩС 1.1</t>
        </is>
      </c>
      <c r="F51" s="7" t="inlineStr">
        <is>
          <t xml:space="preserve">ШТ</t>
        </is>
      </c>
      <c r="G51" s="7" t="inlineStr">
        <is>
          <t xml:space="preserve">1</t>
        </is>
      </c>
      <c r="H51" s="8" t="n">
        <v>0</v>
      </c>
      <c r="I51" s="23" t="n" hidden="false">
        <v>0</v>
      </c>
      <c r="J51" s="19" t="n" hidden="false">
        <v/>
      </c>
      <c r="K51" s="19" t="n" hidden="false">
        <f>I51+J51</f>
        <v>0</v>
      </c>
      <c r="L51" s="19" t="n" hidden="false">
        <f>ROUND(H51*I51,2)</f>
        <v>0</v>
      </c>
      <c r="M51" s="19" t="n" hidden="false">
        <v/>
      </c>
      <c r="N51" s="19" t="n" hidden="false">
        <f>L51+M51</f>
        <v>0</v>
      </c>
    </row>
    <row r="52" customFormat="false" hidden="false" outlineLevel="0" collapsed="false">
      <c r="A52" s="18" t="inlineStr">
        <is>
          <t xml:space="preserve">1.1.1.1.1.1.2.4.4</t>
        </is>
      </c>
      <c r="B52" s="18" t="inlineStr">
        <is>
          <t xml:space="preserve"/>
        </is>
      </c>
      <c r="C52" s="22" t="inlineStr">
        <is>
          <t xml:space="preserve">Щит силовой (в соответствии со схемой)_ / МЭЛ</t>
        </is>
      </c>
      <c r="D52" s="7" t="inlineStr">
        <is>
          <t xml:space="preserve"/>
        </is>
      </c>
      <c r="E52" s="7" t="inlineStr">
        <is>
          <t xml:space="preserve">ЩАО1.3 ЩРн-18-350х300х120-IP31 mb11-18n EKF</t>
        </is>
      </c>
      <c r="F52" s="7" t="inlineStr">
        <is>
          <t xml:space="preserve">ШТ</t>
        </is>
      </c>
      <c r="G52" s="7" t="inlineStr">
        <is>
          <t xml:space="preserve">1</t>
        </is>
      </c>
      <c r="H52" s="8" t="n">
        <v>0</v>
      </c>
      <c r="I52" s="23" t="n" hidden="false">
        <v>0</v>
      </c>
      <c r="J52" s="19" t="n" hidden="false">
        <v/>
      </c>
      <c r="K52" s="19" t="n" hidden="false">
        <f>I52+J52</f>
        <v>0</v>
      </c>
      <c r="L52" s="19" t="n" hidden="false">
        <f>ROUND(H52*I52,2)</f>
        <v>0</v>
      </c>
      <c r="M52" s="19" t="n" hidden="false">
        <v/>
      </c>
      <c r="N52" s="19" t="n" hidden="false">
        <f>L52+M52</f>
        <v>0</v>
      </c>
    </row>
    <row r="53" customFormat="false" hidden="false" outlineLevel="0" collapsed="false">
      <c r="A53" s="18" t="inlineStr">
        <is>
          <t xml:space="preserve">1.1.1.1.1.1.2.4.5</t>
        </is>
      </c>
      <c r="B53" s="18" t="inlineStr">
        <is>
          <t xml:space="preserve"/>
        </is>
      </c>
      <c r="C53" s="22" t="inlineStr">
        <is>
          <t xml:space="preserve">Щит силовой (в соответствии со схемой)_ / МЭЛ</t>
        </is>
      </c>
      <c r="D53" s="7" t="inlineStr">
        <is>
          <t xml:space="preserve"/>
        </is>
      </c>
      <c r="E53" s="7" t="inlineStr">
        <is>
          <t xml:space="preserve">ЩАО1.2 ЩРн-18-350х300х120-IP31 mb11-18n EKF</t>
        </is>
      </c>
      <c r="F53" s="7" t="inlineStr">
        <is>
          <t xml:space="preserve">ШТ</t>
        </is>
      </c>
      <c r="G53" s="7" t="inlineStr">
        <is>
          <t xml:space="preserve">1</t>
        </is>
      </c>
      <c r="H53" s="8" t="n">
        <v>0</v>
      </c>
      <c r="I53" s="23" t="n" hidden="false">
        <v>0</v>
      </c>
      <c r="J53" s="19" t="n" hidden="false">
        <v/>
      </c>
      <c r="K53" s="19" t="n" hidden="false">
        <f>I53+J53</f>
        <v>0</v>
      </c>
      <c r="L53" s="19" t="n" hidden="false">
        <f>ROUND(H53*I53,2)</f>
        <v>0</v>
      </c>
      <c r="M53" s="19" t="n" hidden="false">
        <v/>
      </c>
      <c r="N53" s="19" t="n" hidden="false">
        <f>L53+M53</f>
        <v>0</v>
      </c>
    </row>
    <row r="54" customFormat="false" hidden="false" outlineLevel="0" collapsed="false">
      <c r="A54" s="18" t="inlineStr">
        <is>
          <t xml:space="preserve">1.1.1.1.1.1.2.4.6</t>
        </is>
      </c>
      <c r="B54" s="18" t="inlineStr">
        <is>
          <t xml:space="preserve"/>
        </is>
      </c>
      <c r="C54" s="22" t="inlineStr">
        <is>
          <t xml:space="preserve">Щит силовой (в соответствии со схемой)_ / МЭЛ</t>
        </is>
      </c>
      <c r="D54" s="7" t="inlineStr">
        <is>
          <t xml:space="preserve"/>
        </is>
      </c>
      <c r="E54" s="7" t="inlineStr">
        <is>
          <t xml:space="preserve">ЩАО1.1 ЩРн-18-350х300х120-IP31 mb11-18n EKF</t>
        </is>
      </c>
      <c r="F54" s="7" t="inlineStr">
        <is>
          <t xml:space="preserve">ШТ</t>
        </is>
      </c>
      <c r="G54" s="7" t="inlineStr">
        <is>
          <t xml:space="preserve">1</t>
        </is>
      </c>
      <c r="H54" s="8" t="n">
        <v>0</v>
      </c>
      <c r="I54" s="23" t="n" hidden="false">
        <v>0</v>
      </c>
      <c r="J54" s="19" t="n" hidden="false">
        <v/>
      </c>
      <c r="K54" s="19" t="n" hidden="false">
        <f>I54+J54</f>
        <v>0</v>
      </c>
      <c r="L54" s="19" t="n" hidden="false">
        <f>ROUND(H54*I54,2)</f>
        <v>0</v>
      </c>
      <c r="M54" s="19" t="n" hidden="false">
        <v/>
      </c>
      <c r="N54" s="19" t="n" hidden="false">
        <f>L54+M54</f>
        <v>0</v>
      </c>
    </row>
    <row r="55" customFormat="false" hidden="false" outlineLevel="0" collapsed="false">
      <c r="A55" s="18" t="inlineStr">
        <is>
          <t xml:space="preserve">1.1.1.1.1.1.2.5</t>
        </is>
      </c>
      <c r="B55" s="18" t="inlineStr">
        <is>
          <t xml:space="preserve"/>
        </is>
      </c>
      <c r="C55" s="18" t="inlineStr">
        <is>
          <t xml:space="preserve">Монтаж щита силового (для СКБ) / 24 модуля</t>
        </is>
      </c>
      <c r="D55" s="7" t="inlineStr">
        <is>
          <t xml:space="preserve"/>
        </is>
      </c>
      <c r="E55" s="7" t="inlineStr">
        <is>
          <t xml:space="preserve"/>
        </is>
      </c>
      <c r="F55" s="7" t="inlineStr">
        <is>
          <t xml:space="preserve">ШТ</t>
        </is>
      </c>
      <c r="G55" s="7" t="inlineStr">
        <is>
          <t xml:space="preserve">1</t>
        </is>
      </c>
      <c r="H55" s="8" t="n">
        <v>0</v>
      </c>
      <c r="I55" s="19" t="n" hidden="false">
        <f>ROUND((L56+L57+L58+L59)/H55,2)</f>
        <v>0</v>
      </c>
      <c r="J55" s="19" t="n" hidden="false">
        <v>0</v>
      </c>
      <c r="K55" s="19" t="n" hidden="false">
        <f>I55+J55</f>
        <v>0</v>
      </c>
      <c r="L55" s="19" t="n" hidden="false">
        <f>ROUND(H55*I55,2)</f>
        <v>0</v>
      </c>
      <c r="M55" s="19" t="n" hidden="false">
        <f>ROUND(H55*J55,2)</f>
        <v>0</v>
      </c>
      <c r="N55" s="19" t="n" hidden="false">
        <f>L55+M55</f>
        <v>0</v>
      </c>
    </row>
    <row r="56" customFormat="false" hidden="false" outlineLevel="0" collapsed="false">
      <c r="A56" s="18" t="inlineStr">
        <is>
          <t xml:space="preserve">1.1.1.1.1.1.2.5.1</t>
        </is>
      </c>
      <c r="B56" s="18" t="inlineStr">
        <is>
          <t xml:space="preserve"/>
        </is>
      </c>
      <c r="C56" s="22" t="inlineStr">
        <is>
          <t xml:space="preserve">Щит силовой (в соответствии со схемой)_ / МЭЛ</t>
        </is>
      </c>
      <c r="D56" s="7" t="inlineStr">
        <is>
          <t xml:space="preserve"/>
        </is>
      </c>
      <c r="E56" s="7" t="inlineStr">
        <is>
          <t xml:space="preserve">ЩО1.2 ЩРн-24-395х310х120-IP31 EKF</t>
        </is>
      </c>
      <c r="F56" s="7" t="inlineStr">
        <is>
          <t xml:space="preserve">ШТ</t>
        </is>
      </c>
      <c r="G56" s="7" t="inlineStr">
        <is>
          <t xml:space="preserve">1</t>
        </is>
      </c>
      <c r="H56" s="8" t="n">
        <v>0</v>
      </c>
      <c r="I56" s="23" t="n" hidden="false">
        <v>0</v>
      </c>
      <c r="J56" s="19" t="n" hidden="false">
        <v/>
      </c>
      <c r="K56" s="19" t="n" hidden="false">
        <f>I56+J56</f>
        <v>0</v>
      </c>
      <c r="L56" s="19" t="n" hidden="false">
        <f>ROUND(H56*I56,2)</f>
        <v>0</v>
      </c>
      <c r="M56" s="19" t="n" hidden="false">
        <v/>
      </c>
      <c r="N56" s="19" t="n" hidden="false">
        <f>L56+M56</f>
        <v>0</v>
      </c>
    </row>
    <row r="57" customFormat="false" hidden="false" outlineLevel="0" collapsed="false">
      <c r="A57" s="18" t="inlineStr">
        <is>
          <t xml:space="preserve">1.1.1.1.1.1.2.5.2</t>
        </is>
      </c>
      <c r="B57" s="18" t="inlineStr">
        <is>
          <t xml:space="preserve"/>
        </is>
      </c>
      <c r="C57" s="22" t="inlineStr">
        <is>
          <t xml:space="preserve">Щит силовой (в соответствии со схемой)_ / МЭЛ</t>
        </is>
      </c>
      <c r="D57" s="7" t="inlineStr">
        <is>
          <t xml:space="preserve"/>
        </is>
      </c>
      <c r="E57" s="7" t="inlineStr">
        <is>
          <t xml:space="preserve">ЩО1.1 ЩРн-24-395х310х120-IP31 EKF</t>
        </is>
      </c>
      <c r="F57" s="7" t="inlineStr">
        <is>
          <t xml:space="preserve">ШТ</t>
        </is>
      </c>
      <c r="G57" s="7" t="inlineStr">
        <is>
          <t xml:space="preserve">1</t>
        </is>
      </c>
      <c r="H57" s="8" t="n">
        <v>0</v>
      </c>
      <c r="I57" s="23" t="n" hidden="false">
        <v>0</v>
      </c>
      <c r="J57" s="19" t="n" hidden="false">
        <v/>
      </c>
      <c r="K57" s="19" t="n" hidden="false">
        <f>I57+J57</f>
        <v>0</v>
      </c>
      <c r="L57" s="19" t="n" hidden="false">
        <f>ROUND(H57*I57,2)</f>
        <v>0</v>
      </c>
      <c r="M57" s="19" t="n" hidden="false">
        <v/>
      </c>
      <c r="N57" s="19" t="n" hidden="false">
        <f>L57+M57</f>
        <v>0</v>
      </c>
    </row>
    <row r="58" customFormat="false" hidden="false" outlineLevel="0" collapsed="false">
      <c r="A58" s="18" t="inlineStr">
        <is>
          <t xml:space="preserve">1.1.1.1.1.1.2.5.3</t>
        </is>
      </c>
      <c r="B58" s="18" t="inlineStr">
        <is>
          <t xml:space="preserve"/>
        </is>
      </c>
      <c r="C58" s="22" t="inlineStr">
        <is>
          <t xml:space="preserve">Щит силовой (в соответствии со схемой)_ / МЭЛ</t>
        </is>
      </c>
      <c r="D58" s="7" t="inlineStr">
        <is>
          <t xml:space="preserve"/>
        </is>
      </c>
      <c r="E58" s="7" t="inlineStr">
        <is>
          <t xml:space="preserve">ЩО0.1 ЩРн-24-395х310х120-IP54 EKF</t>
        </is>
      </c>
      <c r="F58" s="7" t="inlineStr">
        <is>
          <t xml:space="preserve">ШТ</t>
        </is>
      </c>
      <c r="G58" s="7" t="inlineStr">
        <is>
          <t xml:space="preserve">1</t>
        </is>
      </c>
      <c r="H58" s="8" t="n">
        <v>0</v>
      </c>
      <c r="I58" s="23" t="n" hidden="false">
        <v>0</v>
      </c>
      <c r="J58" s="19" t="n" hidden="false">
        <v/>
      </c>
      <c r="K58" s="19" t="n" hidden="false">
        <f>I58+J58</f>
        <v>0</v>
      </c>
      <c r="L58" s="19" t="n" hidden="false">
        <f>ROUND(H58*I58,2)</f>
        <v>0</v>
      </c>
      <c r="M58" s="19" t="n" hidden="false">
        <v/>
      </c>
      <c r="N58" s="19" t="n" hidden="false">
        <f>L58+M58</f>
        <v>0</v>
      </c>
    </row>
    <row r="59" customFormat="false" hidden="false" outlineLevel="0" collapsed="false">
      <c r="A59" s="18" t="inlineStr">
        <is>
          <t xml:space="preserve">1.1.1.1.1.1.2.5.4</t>
        </is>
      </c>
      <c r="B59" s="18" t="inlineStr">
        <is>
          <t xml:space="preserve"/>
        </is>
      </c>
      <c r="C59" s="22" t="inlineStr">
        <is>
          <t xml:space="preserve">Щит силовой (в соответствии со схемой)_ / МЭЛ</t>
        </is>
      </c>
      <c r="D59" s="7" t="inlineStr">
        <is>
          <t xml:space="preserve"/>
        </is>
      </c>
      <c r="E59" s="7" t="inlineStr">
        <is>
          <t xml:space="preserve">ЩО1.3 ЩРн-24-395х310х120-IP31 EKF</t>
        </is>
      </c>
      <c r="F59" s="7" t="inlineStr">
        <is>
          <t xml:space="preserve">ШТ</t>
        </is>
      </c>
      <c r="G59" s="7" t="inlineStr">
        <is>
          <t xml:space="preserve">1</t>
        </is>
      </c>
      <c r="H59" s="8" t="n">
        <v>0</v>
      </c>
      <c r="I59" s="23" t="n" hidden="false">
        <v>0</v>
      </c>
      <c r="J59" s="19" t="n" hidden="false">
        <v/>
      </c>
      <c r="K59" s="19" t="n" hidden="false">
        <f>I59+J59</f>
        <v>0</v>
      </c>
      <c r="L59" s="19" t="n" hidden="false">
        <f>ROUND(H59*I59,2)</f>
        <v>0</v>
      </c>
      <c r="M59" s="19" t="n" hidden="false">
        <v/>
      </c>
      <c r="N59" s="19" t="n" hidden="false">
        <f>L59+M59</f>
        <v>0</v>
      </c>
    </row>
    <row r="60" customFormat="false" hidden="false" outlineLevel="0" collapsed="false">
      <c r="A60" s="14" t="inlineStr">
        <is>
          <t xml:space="preserve">1.1.1.1.1.1.3</t>
        </is>
      </c>
      <c r="B60" s="14" t="inlineStr">
        <is>
          <t xml:space="preserve"/>
        </is>
      </c>
      <c r="C60" s="14" t="inlineStr">
        <is>
          <t xml:space="preserve">Прокладка кабеля</t>
        </is>
      </c>
      <c r="D60" s="6" t="inlineStr">
        <is>
          <t xml:space="preserve"/>
        </is>
      </c>
      <c r="E60" s="6" t="inlineStr">
        <is>
          <t xml:space="preserve"/>
        </is>
      </c>
      <c r="F60" s="6" t="inlineStr">
        <is>
          <t xml:space="preserve"/>
        </is>
      </c>
      <c r="G60" s="6" t="inlineStr">
        <is>
          <t xml:space="preserve"/>
        </is>
      </c>
      <c r="H60" s="15" t="n">
        <v/>
      </c>
      <c r="I60" s="16" t="n" hidden="false">
        <v/>
      </c>
      <c r="J60" s="16" t="n" hidden="false">
        <v/>
      </c>
      <c r="K60" s="16" t="n" hidden="false">
        <v/>
      </c>
      <c r="L60" s="16" t="n" hidden="false">
        <f>L61+L64+L66+L69+L76+L80+L83+L85+L88+L95+L99+L103+L106+L109+L115+L118+L122</f>
        <v>0</v>
      </c>
      <c r="M60" s="16" t="n" hidden="false">
        <f>M61+M64+M66+M69+M76+M80+M83+M85+M88+M95+M99+M103+M106+M109+M115+M118+M122</f>
        <v>0</v>
      </c>
      <c r="N60" s="16" t="n" hidden="false">
        <f>N61+N64+N66+N69+N76+N80+N83+N85+N88+N95+N99+N103+N106+N109+N115+N118+N122</f>
        <v>0</v>
      </c>
    </row>
    <row r="61" customFormat="false" hidden="false" outlineLevel="0" collapsed="false">
      <c r="A61" s="18" t="inlineStr">
        <is>
          <t xml:space="preserve">1.1.1.1.1.1.3.1</t>
        </is>
      </c>
      <c r="B61" s="18" t="inlineStr">
        <is>
          <t xml:space="preserve"/>
        </is>
      </c>
      <c r="C61" s="18" t="inlineStr">
        <is>
          <t xml:space="preserve">Затяжка кабеля, провода в трубу / 1,5-6 мм</t>
        </is>
      </c>
      <c r="D61" s="7" t="inlineStr">
        <is>
          <t xml:space="preserve">Выгружается из БО по объектам BIM-КЦ</t>
        </is>
      </c>
      <c r="E61" s="7" t="inlineStr">
        <is>
          <t xml:space="preserve">Поставщики: ООО "Богословский кабельный завод", Акционерное общество "Электрокабель" Кольчугинский завод"</t>
        </is>
      </c>
      <c r="F61" s="7" t="inlineStr">
        <is>
          <t xml:space="preserve">ПОГ М</t>
        </is>
      </c>
      <c r="G61" s="7" t="inlineStr">
        <is>
          <t xml:space="preserve">1</t>
        </is>
      </c>
      <c r="H61" s="8" t="n">
        <v>0</v>
      </c>
      <c r="I61" s="19" t="n" hidden="false">
        <f>ROUND((L62+L63)/H61,2)</f>
        <v>0</v>
      </c>
      <c r="J61" s="19" t="n" hidden="false">
        <v>0</v>
      </c>
      <c r="K61" s="19" t="n" hidden="false">
        <f>I61+J61</f>
        <v>0</v>
      </c>
      <c r="L61" s="19" t="n" hidden="false">
        <f>ROUND(H61*I61,2)</f>
        <v>0</v>
      </c>
      <c r="M61" s="19" t="n" hidden="false">
        <f>ROUND(H61*J61,2)</f>
        <v>0</v>
      </c>
      <c r="N61" s="19" t="n" hidden="false">
        <f>L61+M61</f>
        <v>0</v>
      </c>
    </row>
    <row r="62" customFormat="false" hidden="false" outlineLevel="0" collapsed="false">
      <c r="A62" s="18" t="inlineStr">
        <is>
          <t xml:space="preserve">1.1.1.1.1.1.3.1.1</t>
        </is>
      </c>
      <c r="B62" s="18" t="inlineStr">
        <is>
          <t xml:space="preserve"/>
        </is>
      </c>
      <c r="C62" s="22" t="inlineStr">
        <is>
          <t xml:space="preserve">Кабель силовой ВВГнг(A)-FRLS 3х1,5мм2, 660В</t>
        </is>
      </c>
      <c r="D62" s="7" t="inlineStr">
        <is>
          <t xml:space="preserve"/>
        </is>
      </c>
      <c r="E62" s="7" t="inlineStr">
        <is>
          <t xml:space="preserve">ЭО</t>
        </is>
      </c>
      <c r="F62" s="7" t="inlineStr">
        <is>
          <t xml:space="preserve">М</t>
        </is>
      </c>
      <c r="G62" s="7" t="inlineStr">
        <is>
          <t xml:space="preserve">1</t>
        </is>
      </c>
      <c r="H62" s="8" t="n">
        <v>0</v>
      </c>
      <c r="I62" s="23" t="n" hidden="false">
        <v>0</v>
      </c>
      <c r="J62" s="19" t="n" hidden="false">
        <v/>
      </c>
      <c r="K62" s="19" t="n" hidden="false">
        <f>I62+J62</f>
        <v>0</v>
      </c>
      <c r="L62" s="19" t="n" hidden="false">
        <f>ROUND(H62*I62,2)</f>
        <v>0</v>
      </c>
      <c r="M62" s="19" t="n" hidden="false">
        <v/>
      </c>
      <c r="N62" s="19" t="n" hidden="false">
        <f>L62+M62</f>
        <v>0</v>
      </c>
    </row>
    <row r="63" customFormat="false" hidden="false" outlineLevel="0" collapsed="false">
      <c r="A63" s="18" t="inlineStr">
        <is>
          <t xml:space="preserve">1.1.1.1.1.1.3.1.2</t>
        </is>
      </c>
      <c r="B63" s="18" t="inlineStr">
        <is>
          <t xml:space="preserve"/>
        </is>
      </c>
      <c r="C63" s="22" t="inlineStr">
        <is>
          <t xml:space="preserve">Кабель силовой ВВГнг(A)-LSLTx 3х1,5мм2, 1000В</t>
        </is>
      </c>
      <c r="D63" s="7" t="inlineStr">
        <is>
          <t xml:space="preserve"/>
        </is>
      </c>
      <c r="E63" s="7" t="inlineStr">
        <is>
          <t xml:space="preserve">ЭО</t>
        </is>
      </c>
      <c r="F63" s="7" t="inlineStr">
        <is>
          <t xml:space="preserve">М</t>
        </is>
      </c>
      <c r="G63" s="7" t="inlineStr">
        <is>
          <t xml:space="preserve">1</t>
        </is>
      </c>
      <c r="H63" s="8" t="n">
        <v>0</v>
      </c>
      <c r="I63" s="19" t="n" hidden="false">
        <v>0</v>
      </c>
      <c r="J63" s="19" t="n" hidden="false">
        <v/>
      </c>
      <c r="K63" s="19" t="n" hidden="false">
        <f>I63+J63</f>
        <v>0</v>
      </c>
      <c r="L63" s="19" t="n" hidden="false">
        <f>ROUND(H63*I63,2)</f>
        <v>0</v>
      </c>
      <c r="M63" s="19" t="n" hidden="false">
        <v/>
      </c>
      <c r="N63" s="19" t="n" hidden="false">
        <f>L63+M63</f>
        <v>0</v>
      </c>
    </row>
    <row r="64" customFormat="false" hidden="false" outlineLevel="0" collapsed="false">
      <c r="A64" s="18" t="inlineStr">
        <is>
          <t xml:space="preserve">1.1.1.1.1.1.3.2</t>
        </is>
      </c>
      <c r="B64" s="18" t="inlineStr">
        <is>
          <t xml:space="preserve"/>
        </is>
      </c>
      <c r="C64" s="18" t="inlineStr">
        <is>
          <t xml:space="preserve">Затяжка кабеля, провода в трубу / 1,5-6 мм</t>
        </is>
      </c>
      <c r="D64" s="7" t="inlineStr">
        <is>
          <t xml:space="preserve">Выгружается из БО по объектам BIM-КЦ</t>
        </is>
      </c>
      <c r="E64" s="7" t="inlineStr">
        <is>
          <t xml:space="preserve">ЭМ
Поставщики: ООО "Богословский кабельный завод", Акционерное общество "Электрокабель" Кольчугинский завод"</t>
        </is>
      </c>
      <c r="F64" s="7" t="inlineStr">
        <is>
          <t xml:space="preserve">ПОГ М</t>
        </is>
      </c>
      <c r="G64" s="7" t="inlineStr">
        <is>
          <t xml:space="preserve">1</t>
        </is>
      </c>
      <c r="H64" s="8" t="n">
        <v>0</v>
      </c>
      <c r="I64" s="19" t="n" hidden="false">
        <f>ROUND((L65)/H64,2)</f>
        <v>0</v>
      </c>
      <c r="J64" s="19" t="n" hidden="false">
        <v>0</v>
      </c>
      <c r="K64" s="19" t="n" hidden="false">
        <f>I64+J64</f>
        <v>0</v>
      </c>
      <c r="L64" s="19" t="n" hidden="false">
        <f>ROUND(H64*I64,2)</f>
        <v>0</v>
      </c>
      <c r="M64" s="19" t="n" hidden="false">
        <f>ROUND(H64*J64,2)</f>
        <v>0</v>
      </c>
      <c r="N64" s="19" t="n" hidden="false">
        <f>L64+M64</f>
        <v>0</v>
      </c>
    </row>
    <row r="65" customFormat="false" hidden="false" outlineLevel="0" collapsed="false">
      <c r="A65" s="18" t="inlineStr">
        <is>
          <t xml:space="preserve">1.1.1.1.1.1.3.2.1</t>
        </is>
      </c>
      <c r="B65" s="18" t="inlineStr">
        <is>
          <t xml:space="preserve"/>
        </is>
      </c>
      <c r="C65" s="22" t="inlineStr">
        <is>
          <t xml:space="preserve">Кабель силовой ВВГнг(A)-FRLS 3х1,5мм2, 660В</t>
        </is>
      </c>
      <c r="D65" s="7" t="inlineStr">
        <is>
          <t xml:space="preserve"/>
        </is>
      </c>
      <c r="E65" s="7" t="inlineStr">
        <is>
          <t xml:space="preserve">FRLSLTX</t>
        </is>
      </c>
      <c r="F65" s="7" t="inlineStr">
        <is>
          <t xml:space="preserve">М</t>
        </is>
      </c>
      <c r="G65" s="7" t="inlineStr">
        <is>
          <t xml:space="preserve">1</t>
        </is>
      </c>
      <c r="H65" s="8" t="n">
        <v>0</v>
      </c>
      <c r="I65" s="23" t="n" hidden="false">
        <v>0</v>
      </c>
      <c r="J65" s="19" t="n" hidden="false">
        <v/>
      </c>
      <c r="K65" s="19" t="n" hidden="false">
        <f>I65+J65</f>
        <v>0</v>
      </c>
      <c r="L65" s="19" t="n" hidden="false">
        <f>ROUND(H65*I65,2)</f>
        <v>0</v>
      </c>
      <c r="M65" s="19" t="n" hidden="false">
        <v/>
      </c>
      <c r="N65" s="19" t="n" hidden="false">
        <f>L65+M65</f>
        <v>0</v>
      </c>
    </row>
    <row r="66" customFormat="false" hidden="false" outlineLevel="0" collapsed="false">
      <c r="A66" s="18" t="inlineStr">
        <is>
          <t xml:space="preserve">1.1.1.1.1.1.3.3</t>
        </is>
      </c>
      <c r="B66" s="18" t="inlineStr">
        <is>
          <t xml:space="preserve"/>
        </is>
      </c>
      <c r="C66" s="18" t="inlineStr">
        <is>
          <t xml:space="preserve">Затяжка кабеля, провода в трубу / 7-17 мм</t>
        </is>
      </c>
      <c r="D66" s="7" t="inlineStr">
        <is>
          <t xml:space="preserve">Выгружается из БО по объектам BIM-КЦ</t>
        </is>
      </c>
      <c r="E66" s="7" t="inlineStr">
        <is>
          <t xml:space="preserve">Поставщики: ООО "Богословский кабельный завод", Акционерное общество "Электрокабель" Кольчугинский завод"</t>
        </is>
      </c>
      <c r="F66" s="7" t="inlineStr">
        <is>
          <t xml:space="preserve">ПОГ М</t>
        </is>
      </c>
      <c r="G66" s="7" t="inlineStr">
        <is>
          <t xml:space="preserve">1</t>
        </is>
      </c>
      <c r="H66" s="8" t="n">
        <v>0</v>
      </c>
      <c r="I66" s="19" t="n" hidden="false">
        <f>ROUND((L67+L68)/H66,2)</f>
        <v>0</v>
      </c>
      <c r="J66" s="19" t="n" hidden="false">
        <v>0</v>
      </c>
      <c r="K66" s="19" t="n" hidden="false">
        <f>I66+J66</f>
        <v>0</v>
      </c>
      <c r="L66" s="19" t="n" hidden="false">
        <f>ROUND(H66*I66,2)</f>
        <v>0</v>
      </c>
      <c r="M66" s="19" t="n" hidden="false">
        <f>ROUND(H66*J66,2)</f>
        <v>0</v>
      </c>
      <c r="N66" s="19" t="n" hidden="false">
        <f>L66+M66</f>
        <v>0</v>
      </c>
    </row>
    <row r="67" customFormat="false" hidden="false" outlineLevel="0" collapsed="false">
      <c r="A67" s="18" t="inlineStr">
        <is>
          <t xml:space="preserve">1.1.1.1.1.1.3.3.1</t>
        </is>
      </c>
      <c r="B67" s="18" t="inlineStr">
        <is>
          <t xml:space="preserve"/>
        </is>
      </c>
      <c r="C67" s="22" t="inlineStr">
        <is>
          <t xml:space="preserve">Кабель силовой ВВГнг(A)-FRLS 3х2,5мм2, 660В</t>
        </is>
      </c>
      <c r="D67" s="7" t="inlineStr">
        <is>
          <t xml:space="preserve"/>
        </is>
      </c>
      <c r="E67" s="7" t="inlineStr">
        <is>
          <t xml:space="preserve">ЭО</t>
        </is>
      </c>
      <c r="F67" s="7" t="inlineStr">
        <is>
          <t xml:space="preserve">М</t>
        </is>
      </c>
      <c r="G67" s="7" t="inlineStr">
        <is>
          <t xml:space="preserve">1</t>
        </is>
      </c>
      <c r="H67" s="8" t="n">
        <v>0</v>
      </c>
      <c r="I67" s="23" t="n" hidden="false">
        <v>0</v>
      </c>
      <c r="J67" s="19" t="n" hidden="false">
        <v/>
      </c>
      <c r="K67" s="19" t="n" hidden="false">
        <f>I67+J67</f>
        <v>0</v>
      </c>
      <c r="L67" s="19" t="n" hidden="false">
        <f>ROUND(H67*I67,2)</f>
        <v>0</v>
      </c>
      <c r="M67" s="19" t="n" hidden="false">
        <v/>
      </c>
      <c r="N67" s="19" t="n" hidden="false">
        <f>L67+M67</f>
        <v>0</v>
      </c>
    </row>
    <row r="68" customFormat="false" hidden="false" outlineLevel="0" collapsed="false">
      <c r="A68" s="18" t="inlineStr">
        <is>
          <t xml:space="preserve">1.1.1.1.1.1.3.3.2</t>
        </is>
      </c>
      <c r="B68" s="18" t="inlineStr">
        <is>
          <t xml:space="preserve"/>
        </is>
      </c>
      <c r="C68" s="22" t="inlineStr">
        <is>
          <t xml:space="preserve">Кабель силовой ВВГнг(A)-LSLTx 3х2,5мм2, 660В</t>
        </is>
      </c>
      <c r="D68" s="7" t="inlineStr">
        <is>
          <t xml:space="preserve"/>
        </is>
      </c>
      <c r="E68" s="7" t="inlineStr">
        <is>
          <t xml:space="preserve">ЭО</t>
        </is>
      </c>
      <c r="F68" s="7" t="inlineStr">
        <is>
          <t xml:space="preserve">М</t>
        </is>
      </c>
      <c r="G68" s="7" t="inlineStr">
        <is>
          <t xml:space="preserve">1</t>
        </is>
      </c>
      <c r="H68" s="8" t="n">
        <v>0</v>
      </c>
      <c r="I68" s="23" t="n" hidden="false">
        <v>0</v>
      </c>
      <c r="J68" s="19" t="n" hidden="false">
        <v/>
      </c>
      <c r="K68" s="19" t="n" hidden="false">
        <f>I68+J68</f>
        <v>0</v>
      </c>
      <c r="L68" s="19" t="n" hidden="false">
        <f>ROUND(H68*I68,2)</f>
        <v>0</v>
      </c>
      <c r="M68" s="19" t="n" hidden="false">
        <v/>
      </c>
      <c r="N68" s="19" t="n" hidden="false">
        <f>L68+M68</f>
        <v>0</v>
      </c>
    </row>
    <row r="69" customFormat="false" hidden="false" outlineLevel="0" collapsed="false">
      <c r="A69" s="18" t="inlineStr">
        <is>
          <t xml:space="preserve">1.1.1.1.1.1.3.4</t>
        </is>
      </c>
      <c r="B69" s="18" t="inlineStr">
        <is>
          <t xml:space="preserve"/>
        </is>
      </c>
      <c r="C69" s="18" t="inlineStr">
        <is>
          <t xml:space="preserve">Затяжка кабеля, провода в трубу / 7-17 мм</t>
        </is>
      </c>
      <c r="D69" s="7" t="inlineStr">
        <is>
          <t xml:space="preserve">Выгружается из БО по объектам BIM-КЦ</t>
        </is>
      </c>
      <c r="E69" s="7" t="inlineStr">
        <is>
          <t xml:space="preserve">ЭМ
Поставщики: ООО "Богословский кабельный завод", Акционерное общество "Электрокабель" Кольчугинский завод"</t>
        </is>
      </c>
      <c r="F69" s="7" t="inlineStr">
        <is>
          <t xml:space="preserve">ПОГ М</t>
        </is>
      </c>
      <c r="G69" s="7" t="inlineStr">
        <is>
          <t xml:space="preserve">1</t>
        </is>
      </c>
      <c r="H69" s="8" t="n">
        <v>0</v>
      </c>
      <c r="I69" s="19" t="n" hidden="false">
        <f>ROUND((L70+L71+L72+L73+L74+L75)/H69,2)</f>
        <v>0</v>
      </c>
      <c r="J69" s="19" t="n" hidden="false">
        <v>0</v>
      </c>
      <c r="K69" s="19" t="n" hidden="false">
        <f>I69+J69</f>
        <v>0</v>
      </c>
      <c r="L69" s="19" t="n" hidden="false">
        <f>ROUND(H69*I69,2)</f>
        <v>0</v>
      </c>
      <c r="M69" s="19" t="n" hidden="false">
        <f>ROUND(H69*J69,2)</f>
        <v>0</v>
      </c>
      <c r="N69" s="19" t="n" hidden="false">
        <f>L69+M69</f>
        <v>0</v>
      </c>
    </row>
    <row r="70" customFormat="false" hidden="false" outlineLevel="0" collapsed="false">
      <c r="A70" s="18" t="inlineStr">
        <is>
          <t xml:space="preserve">1.1.1.1.1.1.3.4.1</t>
        </is>
      </c>
      <c r="B70" s="18" t="inlineStr">
        <is>
          <t xml:space="preserve"/>
        </is>
      </c>
      <c r="C70" s="22" t="inlineStr">
        <is>
          <t xml:space="preserve">Кабель силовой ВВГнг(A)-LSLTx 5х2,5мм2, 660В</t>
        </is>
      </c>
      <c r="D70" s="7" t="inlineStr">
        <is>
          <t xml:space="preserve"/>
        </is>
      </c>
      <c r="E70" s="7" t="inlineStr">
        <is>
          <t xml:space="preserve"/>
        </is>
      </c>
      <c r="F70" s="7" t="inlineStr">
        <is>
          <t xml:space="preserve">М</t>
        </is>
      </c>
      <c r="G70" s="7" t="inlineStr">
        <is>
          <t xml:space="preserve">1</t>
        </is>
      </c>
      <c r="H70" s="8" t="n">
        <v>0</v>
      </c>
      <c r="I70" s="23" t="n" hidden="false">
        <v>0</v>
      </c>
      <c r="J70" s="19" t="n" hidden="false">
        <v/>
      </c>
      <c r="K70" s="19" t="n" hidden="false">
        <f>I70+J70</f>
        <v>0</v>
      </c>
      <c r="L70" s="19" t="n" hidden="false">
        <f>ROUND(H70*I70,2)</f>
        <v>0</v>
      </c>
      <c r="M70" s="19" t="n" hidden="false">
        <v/>
      </c>
      <c r="N70" s="19" t="n" hidden="false">
        <f>L70+M70</f>
        <v>0</v>
      </c>
    </row>
    <row r="71" customFormat="false" hidden="false" outlineLevel="0" collapsed="false">
      <c r="A71" s="18" t="inlineStr">
        <is>
          <t xml:space="preserve">1.1.1.1.1.1.3.4.2</t>
        </is>
      </c>
      <c r="B71" s="18" t="inlineStr">
        <is>
          <t xml:space="preserve"/>
        </is>
      </c>
      <c r="C71" s="22" t="inlineStr">
        <is>
          <t xml:space="preserve">Кабель силовой ВВГнг(A)-FRLSLTx 3х4мм2, 660В</t>
        </is>
      </c>
      <c r="D71" s="7" t="inlineStr">
        <is>
          <t xml:space="preserve"/>
        </is>
      </c>
      <c r="E71" s="7" t="inlineStr">
        <is>
          <t xml:space="preserve"/>
        </is>
      </c>
      <c r="F71" s="7" t="inlineStr">
        <is>
          <t xml:space="preserve">М</t>
        </is>
      </c>
      <c r="G71" s="7" t="inlineStr">
        <is>
          <t xml:space="preserve">1</t>
        </is>
      </c>
      <c r="H71" s="8" t="n">
        <v>0</v>
      </c>
      <c r="I71" s="23" t="n" hidden="false">
        <v>0</v>
      </c>
      <c r="J71" s="19" t="n" hidden="false">
        <v/>
      </c>
      <c r="K71" s="19" t="n" hidden="false">
        <f>I71+J71</f>
        <v>0</v>
      </c>
      <c r="L71" s="19" t="n" hidden="false">
        <f>ROUND(H71*I71,2)</f>
        <v>0</v>
      </c>
      <c r="M71" s="19" t="n" hidden="false">
        <v/>
      </c>
      <c r="N71" s="19" t="n" hidden="false">
        <f>L71+M71</f>
        <v>0</v>
      </c>
    </row>
    <row r="72" customFormat="false" hidden="false" outlineLevel="0" collapsed="false">
      <c r="A72" s="18" t="inlineStr">
        <is>
          <t xml:space="preserve">1.1.1.1.1.1.3.4.3</t>
        </is>
      </c>
      <c r="B72" s="18" t="inlineStr">
        <is>
          <t xml:space="preserve"/>
        </is>
      </c>
      <c r="C72" s="22" t="inlineStr">
        <is>
          <t xml:space="preserve">Кабель силовой ВВГнг(A)-FRLSLTx 5х2,5мм2, 660В</t>
        </is>
      </c>
      <c r="D72" s="7" t="inlineStr">
        <is>
          <t xml:space="preserve"/>
        </is>
      </c>
      <c r="E72" s="7" t="inlineStr">
        <is>
          <t xml:space="preserve"/>
        </is>
      </c>
      <c r="F72" s="7" t="inlineStr">
        <is>
          <t xml:space="preserve">М</t>
        </is>
      </c>
      <c r="G72" s="7" t="inlineStr">
        <is>
          <t xml:space="preserve">1</t>
        </is>
      </c>
      <c r="H72" s="8" t="n">
        <v>0</v>
      </c>
      <c r="I72" s="23" t="n" hidden="false">
        <v>0</v>
      </c>
      <c r="J72" s="19" t="n" hidden="false">
        <v/>
      </c>
      <c r="K72" s="19" t="n" hidden="false">
        <f>I72+J72</f>
        <v>0</v>
      </c>
      <c r="L72" s="19" t="n" hidden="false">
        <f>ROUND(H72*I72,2)</f>
        <v>0</v>
      </c>
      <c r="M72" s="19" t="n" hidden="false">
        <v/>
      </c>
      <c r="N72" s="19" t="n" hidden="false">
        <f>L72+M72</f>
        <v>0</v>
      </c>
    </row>
    <row r="73" customFormat="false" hidden="false" outlineLevel="0" collapsed="false">
      <c r="A73" s="18" t="inlineStr">
        <is>
          <t xml:space="preserve">1.1.1.1.1.1.3.4.4</t>
        </is>
      </c>
      <c r="B73" s="18" t="inlineStr">
        <is>
          <t xml:space="preserve"/>
        </is>
      </c>
      <c r="C73" s="22" t="inlineStr">
        <is>
          <t xml:space="preserve">Кабель силовой ВВГнг(A)-LSLTx 3х2,5мм2, 660В</t>
        </is>
      </c>
      <c r="D73" s="7" t="inlineStr">
        <is>
          <t xml:space="preserve"/>
        </is>
      </c>
      <c r="E73" s="7" t="inlineStr">
        <is>
          <t xml:space="preserve"/>
        </is>
      </c>
      <c r="F73" s="7" t="inlineStr">
        <is>
          <t xml:space="preserve">М</t>
        </is>
      </c>
      <c r="G73" s="7" t="inlineStr">
        <is>
          <t xml:space="preserve">1</t>
        </is>
      </c>
      <c r="H73" s="8" t="n">
        <v>0</v>
      </c>
      <c r="I73" s="23" t="n" hidden="false">
        <v>0</v>
      </c>
      <c r="J73" s="19" t="n" hidden="false">
        <v/>
      </c>
      <c r="K73" s="19" t="n" hidden="false">
        <f>I73+J73</f>
        <v>0</v>
      </c>
      <c r="L73" s="19" t="n" hidden="false">
        <f>ROUND(H73*I73,2)</f>
        <v>0</v>
      </c>
      <c r="M73" s="19" t="n" hidden="false">
        <v/>
      </c>
      <c r="N73" s="19" t="n" hidden="false">
        <f>L73+M73</f>
        <v>0</v>
      </c>
    </row>
    <row r="74" customFormat="false" hidden="false" outlineLevel="0" collapsed="false">
      <c r="A74" s="18" t="inlineStr">
        <is>
          <t xml:space="preserve">1.1.1.1.1.1.3.4.5</t>
        </is>
      </c>
      <c r="B74" s="18" t="inlineStr">
        <is>
          <t xml:space="preserve"/>
        </is>
      </c>
      <c r="C74" s="22" t="inlineStr">
        <is>
          <t xml:space="preserve">Кабель силовой ВВГнг(A)-LSLTx 3х4мм2, 1000В</t>
        </is>
      </c>
      <c r="D74" s="7" t="inlineStr">
        <is>
          <t xml:space="preserve"/>
        </is>
      </c>
      <c r="E74" s="7" t="inlineStr">
        <is>
          <t xml:space="preserve"/>
        </is>
      </c>
      <c r="F74" s="7" t="inlineStr">
        <is>
          <t xml:space="preserve">М</t>
        </is>
      </c>
      <c r="G74" s="7" t="inlineStr">
        <is>
          <t xml:space="preserve">1</t>
        </is>
      </c>
      <c r="H74" s="8" t="n">
        <v>0</v>
      </c>
      <c r="I74" s="19" t="n" hidden="false">
        <v>0</v>
      </c>
      <c r="J74" s="19" t="n" hidden="false">
        <v/>
      </c>
      <c r="K74" s="19" t="n" hidden="false">
        <f>I74+J74</f>
        <v>0</v>
      </c>
      <c r="L74" s="19" t="n" hidden="false">
        <f>ROUND(H74*I74,2)</f>
        <v>0</v>
      </c>
      <c r="M74" s="19" t="n" hidden="false">
        <v/>
      </c>
      <c r="N74" s="19" t="n" hidden="false">
        <f>L74+M74</f>
        <v>0</v>
      </c>
    </row>
    <row r="75" customFormat="false" hidden="false" outlineLevel="0" collapsed="false">
      <c r="A75" s="18" t="inlineStr">
        <is>
          <t xml:space="preserve">1.1.1.1.1.1.3.4.6</t>
        </is>
      </c>
      <c r="B75" s="18" t="inlineStr">
        <is>
          <t xml:space="preserve"/>
        </is>
      </c>
      <c r="C75" s="22" t="inlineStr">
        <is>
          <t xml:space="preserve">Кабель силовой ВВГнг(A)-LSLTx 5х1,5мм2, 660В</t>
        </is>
      </c>
      <c r="D75" s="7" t="inlineStr">
        <is>
          <t xml:space="preserve"/>
        </is>
      </c>
      <c r="E75" s="7" t="inlineStr">
        <is>
          <t xml:space="preserve"/>
        </is>
      </c>
      <c r="F75" s="7" t="inlineStr">
        <is>
          <t xml:space="preserve">М</t>
        </is>
      </c>
      <c r="G75" s="7" t="inlineStr">
        <is>
          <t xml:space="preserve">1</t>
        </is>
      </c>
      <c r="H75" s="8" t="n">
        <v>0</v>
      </c>
      <c r="I75" s="23" t="n" hidden="false">
        <v>0</v>
      </c>
      <c r="J75" s="19" t="n" hidden="false">
        <v/>
      </c>
      <c r="K75" s="19" t="n" hidden="false">
        <f>I75+J75</f>
        <v>0</v>
      </c>
      <c r="L75" s="19" t="n" hidden="false">
        <f>ROUND(H75*I75,2)</f>
        <v>0</v>
      </c>
      <c r="M75" s="19" t="n" hidden="false">
        <v/>
      </c>
      <c r="N75" s="19" t="n" hidden="false">
        <f>L75+M75</f>
        <v>0</v>
      </c>
    </row>
    <row r="76" customFormat="false" hidden="false" outlineLevel="0" collapsed="false">
      <c r="A76" s="18" t="inlineStr">
        <is>
          <t xml:space="preserve">1.1.1.1.1.1.3.5</t>
        </is>
      </c>
      <c r="B76" s="18" t="inlineStr">
        <is>
          <t xml:space="preserve"/>
        </is>
      </c>
      <c r="C76" s="18" t="inlineStr">
        <is>
          <t xml:space="preserve">Затяжка кабеля, провода в трубу / 18-39 мм</t>
        </is>
      </c>
      <c r="D76" s="7" t="inlineStr">
        <is>
          <t xml:space="preserve">Выгружается из БО по объектам BIM-КЦ</t>
        </is>
      </c>
      <c r="E76" s="7" t="inlineStr">
        <is>
          <t xml:space="preserve">Поставщики: ООО "Богословский кабельный завод", Акционерное общество "Электрокабель" Кольчугинский завод"</t>
        </is>
      </c>
      <c r="F76" s="7" t="inlineStr">
        <is>
          <t xml:space="preserve">ПОГ М</t>
        </is>
      </c>
      <c r="G76" s="7" t="inlineStr">
        <is>
          <t xml:space="preserve">1</t>
        </is>
      </c>
      <c r="H76" s="8" t="n">
        <v>0</v>
      </c>
      <c r="I76" s="19" t="n" hidden="false">
        <f>ROUND((L77+L78+L79)/H76,2)</f>
        <v>0</v>
      </c>
      <c r="J76" s="19" t="n" hidden="false">
        <v>0</v>
      </c>
      <c r="K76" s="19" t="n" hidden="false">
        <f>I76+J76</f>
        <v>0</v>
      </c>
      <c r="L76" s="19" t="n" hidden="false">
        <f>ROUND(H76*I76,2)</f>
        <v>0</v>
      </c>
      <c r="M76" s="19" t="n" hidden="false">
        <f>ROUND(H76*J76,2)</f>
        <v>0</v>
      </c>
      <c r="N76" s="19" t="n" hidden="false">
        <f>L76+M76</f>
        <v>0</v>
      </c>
    </row>
    <row r="77" customFormat="false" hidden="false" outlineLevel="0" collapsed="false">
      <c r="A77" s="18" t="inlineStr">
        <is>
          <t xml:space="preserve">1.1.1.1.1.1.3.5.1</t>
        </is>
      </c>
      <c r="B77" s="18" t="inlineStr">
        <is>
          <t xml:space="preserve"/>
        </is>
      </c>
      <c r="C77" s="22" t="inlineStr">
        <is>
          <t xml:space="preserve">Кабель силовой ВВГнг(A)-FRLS 3х6мм2, 660В</t>
        </is>
      </c>
      <c r="D77" s="7" t="inlineStr">
        <is>
          <t xml:space="preserve"/>
        </is>
      </c>
      <c r="E77" s="7" t="inlineStr">
        <is>
          <t xml:space="preserve">FRLSTLX</t>
        </is>
      </c>
      <c r="F77" s="7" t="inlineStr">
        <is>
          <t xml:space="preserve">М</t>
        </is>
      </c>
      <c r="G77" s="7" t="inlineStr">
        <is>
          <t xml:space="preserve">1</t>
        </is>
      </c>
      <c r="H77" s="8" t="n">
        <v>0</v>
      </c>
      <c r="I77" s="23" t="n" hidden="false">
        <v>0</v>
      </c>
      <c r="J77" s="19" t="n" hidden="false">
        <v/>
      </c>
      <c r="K77" s="19" t="n" hidden="false">
        <f>I77+J77</f>
        <v>0</v>
      </c>
      <c r="L77" s="19" t="n" hidden="false">
        <f>ROUND(H77*I77,2)</f>
        <v>0</v>
      </c>
      <c r="M77" s="19" t="n" hidden="false">
        <v/>
      </c>
      <c r="N77" s="19" t="n" hidden="false">
        <f>L77+M77</f>
        <v>0</v>
      </c>
    </row>
    <row r="78" customFormat="false" hidden="false" outlineLevel="0" collapsed="false">
      <c r="A78" s="18" t="inlineStr">
        <is>
          <t xml:space="preserve">1.1.1.1.1.1.3.5.2</t>
        </is>
      </c>
      <c r="B78" s="18" t="inlineStr">
        <is>
          <t xml:space="preserve"/>
        </is>
      </c>
      <c r="C78" s="22" t="inlineStr">
        <is>
          <t xml:space="preserve">Кабель силовой ВВГнг(A)-FRLSLTx 5х4мм2, 660В</t>
        </is>
      </c>
      <c r="D78" s="7" t="inlineStr">
        <is>
          <t xml:space="preserve"/>
        </is>
      </c>
      <c r="E78" s="7" t="inlineStr">
        <is>
          <t xml:space="preserve"/>
        </is>
      </c>
      <c r="F78" s="7" t="inlineStr">
        <is>
          <t xml:space="preserve">М</t>
        </is>
      </c>
      <c r="G78" s="7" t="inlineStr">
        <is>
          <t xml:space="preserve">1</t>
        </is>
      </c>
      <c r="H78" s="8" t="n">
        <v>0</v>
      </c>
      <c r="I78" s="23" t="n" hidden="false">
        <v>0</v>
      </c>
      <c r="J78" s="19" t="n" hidden="false">
        <v/>
      </c>
      <c r="K78" s="19" t="n" hidden="false">
        <f>I78+J78</f>
        <v>0</v>
      </c>
      <c r="L78" s="19" t="n" hidden="false">
        <f>ROUND(H78*I78,2)</f>
        <v>0</v>
      </c>
      <c r="M78" s="19" t="n" hidden="false">
        <v/>
      </c>
      <c r="N78" s="19" t="n" hidden="false">
        <f>L78+M78</f>
        <v>0</v>
      </c>
    </row>
    <row r="79" customFormat="false" hidden="false" outlineLevel="0" collapsed="false">
      <c r="A79" s="18" t="inlineStr">
        <is>
          <t xml:space="preserve">1.1.1.1.1.1.3.5.3</t>
        </is>
      </c>
      <c r="B79" s="18" t="inlineStr">
        <is>
          <t xml:space="preserve"/>
        </is>
      </c>
      <c r="C79" s="22" t="inlineStr">
        <is>
          <t xml:space="preserve">Кабель силовой ВВГнг(A)-LSLTx 5х6мм2, 1000В</t>
        </is>
      </c>
      <c r="D79" s="7" t="inlineStr">
        <is>
          <t xml:space="preserve"/>
        </is>
      </c>
      <c r="E79" s="7" t="inlineStr">
        <is>
          <t xml:space="preserve"/>
        </is>
      </c>
      <c r="F79" s="7" t="inlineStr">
        <is>
          <t xml:space="preserve">М</t>
        </is>
      </c>
      <c r="G79" s="7" t="inlineStr">
        <is>
          <t xml:space="preserve">1</t>
        </is>
      </c>
      <c r="H79" s="8" t="n">
        <v>0</v>
      </c>
      <c r="I79" s="19" t="n" hidden="false">
        <v>0</v>
      </c>
      <c r="J79" s="19" t="n" hidden="false">
        <v/>
      </c>
      <c r="K79" s="19" t="n" hidden="false">
        <f>I79+J79</f>
        <v>0</v>
      </c>
      <c r="L79" s="19" t="n" hidden="false">
        <f>ROUND(H79*I79,2)</f>
        <v>0</v>
      </c>
      <c r="M79" s="19" t="n" hidden="false">
        <v/>
      </c>
      <c r="N79" s="19" t="n" hidden="false">
        <f>L79+M79</f>
        <v>0</v>
      </c>
    </row>
    <row r="80" customFormat="false" hidden="false" outlineLevel="0" collapsed="false">
      <c r="A80" s="18" t="inlineStr">
        <is>
          <t xml:space="preserve">1.1.1.1.1.1.3.6</t>
        </is>
      </c>
      <c r="B80" s="18" t="inlineStr">
        <is>
          <t xml:space="preserve"/>
        </is>
      </c>
      <c r="C80" s="18" t="inlineStr">
        <is>
          <t xml:space="preserve">Прокладка кабеля, провода в лотке, металлоконструкциях / 1,5-6 мм</t>
        </is>
      </c>
      <c r="D80" s="7" t="inlineStr">
        <is>
          <t xml:space="preserve">Выгружается из БО по объектам BIM-КЦ</t>
        </is>
      </c>
      <c r="E80" s="7" t="inlineStr">
        <is>
          <t xml:space="preserve">Поставщики: ООО "Богословский кабельный завод", Акционерное общество "Электрокабель" Кольчугинский завод"</t>
        </is>
      </c>
      <c r="F80" s="7" t="inlineStr">
        <is>
          <t xml:space="preserve">М</t>
        </is>
      </c>
      <c r="G80" s="7" t="inlineStr">
        <is>
          <t xml:space="preserve">1</t>
        </is>
      </c>
      <c r="H80" s="8" t="n">
        <v>0</v>
      </c>
      <c r="I80" s="19" t="n" hidden="false">
        <f>ROUND((L81+L82)/H80,2)</f>
        <v>0</v>
      </c>
      <c r="J80" s="19" t="n" hidden="false">
        <v>0</v>
      </c>
      <c r="K80" s="19" t="n" hidden="false">
        <f>I80+J80</f>
        <v>0</v>
      </c>
      <c r="L80" s="19" t="n" hidden="false">
        <f>ROUND(H80*I80,2)</f>
        <v>0</v>
      </c>
      <c r="M80" s="19" t="n" hidden="false">
        <f>ROUND(H80*J80,2)</f>
        <v>0</v>
      </c>
      <c r="N80" s="19" t="n" hidden="false">
        <f>L80+M80</f>
        <v>0</v>
      </c>
    </row>
    <row r="81" customFormat="false" hidden="false" outlineLevel="0" collapsed="false">
      <c r="A81" s="18" t="inlineStr">
        <is>
          <t xml:space="preserve">1.1.1.1.1.1.3.6.1</t>
        </is>
      </c>
      <c r="B81" s="18" t="inlineStr">
        <is>
          <t xml:space="preserve"/>
        </is>
      </c>
      <c r="C81" s="22" t="inlineStr">
        <is>
          <t xml:space="preserve">Кабель силовой ВВГнг(A)-FRLSLTx 3х1,5мм2, 660В</t>
        </is>
      </c>
      <c r="D81" s="7" t="inlineStr">
        <is>
          <t xml:space="preserve"/>
        </is>
      </c>
      <c r="E81" s="7" t="inlineStr">
        <is>
          <t xml:space="preserve"/>
        </is>
      </c>
      <c r="F81" s="7" t="inlineStr">
        <is>
          <t xml:space="preserve">М</t>
        </is>
      </c>
      <c r="G81" s="7" t="inlineStr">
        <is>
          <t xml:space="preserve">1</t>
        </is>
      </c>
      <c r="H81" s="8" t="n">
        <v>0</v>
      </c>
      <c r="I81" s="23" t="n" hidden="false">
        <v>0</v>
      </c>
      <c r="J81" s="19" t="n" hidden="false">
        <v/>
      </c>
      <c r="K81" s="19" t="n" hidden="false">
        <f>I81+J81</f>
        <v>0</v>
      </c>
      <c r="L81" s="19" t="n" hidden="false">
        <f>ROUND(H81*I81,2)</f>
        <v>0</v>
      </c>
      <c r="M81" s="19" t="n" hidden="false">
        <v/>
      </c>
      <c r="N81" s="19" t="n" hidden="false">
        <f>L81+M81</f>
        <v>0</v>
      </c>
    </row>
    <row r="82" customFormat="false" hidden="false" outlineLevel="0" collapsed="false">
      <c r="A82" s="18" t="inlineStr">
        <is>
          <t xml:space="preserve">1.1.1.1.1.1.3.6.2</t>
        </is>
      </c>
      <c r="B82" s="18" t="inlineStr">
        <is>
          <t xml:space="preserve"/>
        </is>
      </c>
      <c r="C82" s="22" t="inlineStr">
        <is>
          <t xml:space="preserve">Кабель силовой ВВГнг(A)-LSLTx 3х1,5мм2, 1000В</t>
        </is>
      </c>
      <c r="D82" s="7" t="inlineStr">
        <is>
          <t xml:space="preserve"/>
        </is>
      </c>
      <c r="E82" s="7" t="inlineStr">
        <is>
          <t xml:space="preserve"/>
        </is>
      </c>
      <c r="F82" s="7" t="inlineStr">
        <is>
          <t xml:space="preserve">М</t>
        </is>
      </c>
      <c r="G82" s="7" t="inlineStr">
        <is>
          <t xml:space="preserve">1</t>
        </is>
      </c>
      <c r="H82" s="8" t="n">
        <v>0</v>
      </c>
      <c r="I82" s="19" t="n" hidden="false">
        <v>0</v>
      </c>
      <c r="J82" s="19" t="n" hidden="false">
        <v/>
      </c>
      <c r="K82" s="19" t="n" hidden="false">
        <f>I82+J82</f>
        <v>0</v>
      </c>
      <c r="L82" s="19" t="n" hidden="false">
        <f>ROUND(H82*I82,2)</f>
        <v>0</v>
      </c>
      <c r="M82" s="19" t="n" hidden="false">
        <v/>
      </c>
      <c r="N82" s="19" t="n" hidden="false">
        <f>L82+M82</f>
        <v>0</v>
      </c>
    </row>
    <row r="83" customFormat="false" hidden="false" outlineLevel="0" collapsed="false">
      <c r="A83" s="18" t="inlineStr">
        <is>
          <t xml:space="preserve">1.1.1.1.1.1.3.7</t>
        </is>
      </c>
      <c r="B83" s="18" t="inlineStr">
        <is>
          <t xml:space="preserve"/>
        </is>
      </c>
      <c r="C83" s="18" t="inlineStr">
        <is>
          <t xml:space="preserve">Прокладка кабеля, провода в лотке, металлоконструкциях / 1,5-6 мм</t>
        </is>
      </c>
      <c r="D83" s="7" t="inlineStr">
        <is>
          <t xml:space="preserve">Выгружается из БО по объектам BIM-КЦ</t>
        </is>
      </c>
      <c r="E83" s="7" t="inlineStr">
        <is>
          <t xml:space="preserve">ЭМ
Поставщики: ООО "Богословский кабельный завод", Акционерное общество "Электрокабель" Кольчугинский завод"</t>
        </is>
      </c>
      <c r="F83" s="7" t="inlineStr">
        <is>
          <t xml:space="preserve">М</t>
        </is>
      </c>
      <c r="G83" s="7" t="inlineStr">
        <is>
          <t xml:space="preserve">1</t>
        </is>
      </c>
      <c r="H83" s="8" t="n">
        <v>0</v>
      </c>
      <c r="I83" s="19" t="n" hidden="false">
        <f>ROUND((L84)/H83,2)</f>
        <v>0</v>
      </c>
      <c r="J83" s="19" t="n" hidden="false">
        <v>0</v>
      </c>
      <c r="K83" s="19" t="n" hidden="false">
        <f>I83+J83</f>
        <v>0</v>
      </c>
      <c r="L83" s="19" t="n" hidden="false">
        <f>ROUND(H83*I83,2)</f>
        <v>0</v>
      </c>
      <c r="M83" s="19" t="n" hidden="false">
        <f>ROUND(H83*J83,2)</f>
        <v>0</v>
      </c>
      <c r="N83" s="19" t="n" hidden="false">
        <f>L83+M83</f>
        <v>0</v>
      </c>
    </row>
    <row r="84" customFormat="false" hidden="false" outlineLevel="0" collapsed="false">
      <c r="A84" s="18" t="inlineStr">
        <is>
          <t xml:space="preserve">1.1.1.1.1.1.3.7.1</t>
        </is>
      </c>
      <c r="B84" s="18" t="inlineStr">
        <is>
          <t xml:space="preserve"/>
        </is>
      </c>
      <c r="C84" s="22" t="inlineStr">
        <is>
          <t xml:space="preserve">Кабель силовой ВВГнг(A)-FRLSLTx 3х1,5мм2, 660В</t>
        </is>
      </c>
      <c r="D84" s="7" t="inlineStr">
        <is>
          <t xml:space="preserve"/>
        </is>
      </c>
      <c r="E84" s="7" t="inlineStr">
        <is>
          <t xml:space="preserve"/>
        </is>
      </c>
      <c r="F84" s="7" t="inlineStr">
        <is>
          <t xml:space="preserve">М</t>
        </is>
      </c>
      <c r="G84" s="7" t="inlineStr">
        <is>
          <t xml:space="preserve">1</t>
        </is>
      </c>
      <c r="H84" s="8" t="n">
        <v>0</v>
      </c>
      <c r="I84" s="23" t="n" hidden="false">
        <v>0</v>
      </c>
      <c r="J84" s="19" t="n" hidden="false">
        <v/>
      </c>
      <c r="K84" s="19" t="n" hidden="false">
        <f>I84+J84</f>
        <v>0</v>
      </c>
      <c r="L84" s="19" t="n" hidden="false">
        <f>ROUND(H84*I84,2)</f>
        <v>0</v>
      </c>
      <c r="M84" s="19" t="n" hidden="false">
        <v/>
      </c>
      <c r="N84" s="19" t="n" hidden="false">
        <f>L84+M84</f>
        <v>0</v>
      </c>
    </row>
    <row r="85" customFormat="false" hidden="false" outlineLevel="0" collapsed="false">
      <c r="A85" s="18" t="inlineStr">
        <is>
          <t xml:space="preserve">1.1.1.1.1.1.3.8</t>
        </is>
      </c>
      <c r="B85" s="18" t="inlineStr">
        <is>
          <t xml:space="preserve"/>
        </is>
      </c>
      <c r="C85" s="18" t="inlineStr">
        <is>
          <t xml:space="preserve">Прокладка кабеля, провода в лотке, металлоконструкциях / 7-17 мм</t>
        </is>
      </c>
      <c r="D85" s="7" t="inlineStr">
        <is>
          <t xml:space="preserve">Выгружается из БО по объектам BIM-КЦ</t>
        </is>
      </c>
      <c r="E85" s="7" t="inlineStr">
        <is>
          <t xml:space="preserve">ЭО
Поставщики: ООО "Богословский кабельный завод", Акционерное общество "Электрокабель" Кольчугинский завод"</t>
        </is>
      </c>
      <c r="F85" s="7" t="inlineStr">
        <is>
          <t xml:space="preserve">М</t>
        </is>
      </c>
      <c r="G85" s="7" t="inlineStr">
        <is>
          <t xml:space="preserve">1</t>
        </is>
      </c>
      <c r="H85" s="8" t="n">
        <v>0</v>
      </c>
      <c r="I85" s="19" t="n" hidden="false">
        <f>ROUND((L86+L87)/H85,2)</f>
        <v>0</v>
      </c>
      <c r="J85" s="19" t="n" hidden="false">
        <v>0</v>
      </c>
      <c r="K85" s="19" t="n" hidden="false">
        <f>I85+J85</f>
        <v>0</v>
      </c>
      <c r="L85" s="19" t="n" hidden="false">
        <f>ROUND(H85*I85,2)</f>
        <v>0</v>
      </c>
      <c r="M85" s="19" t="n" hidden="false">
        <f>ROUND(H85*J85,2)</f>
        <v>0</v>
      </c>
      <c r="N85" s="19" t="n" hidden="false">
        <f>L85+M85</f>
        <v>0</v>
      </c>
    </row>
    <row r="86" customFormat="false" hidden="false" outlineLevel="0" collapsed="false">
      <c r="A86" s="18" t="inlineStr">
        <is>
          <t xml:space="preserve">1.1.1.1.1.1.3.8.1</t>
        </is>
      </c>
      <c r="B86" s="18" t="inlineStr">
        <is>
          <t xml:space="preserve"/>
        </is>
      </c>
      <c r="C86" s="22" t="inlineStr">
        <is>
          <t xml:space="preserve">Кабель силовой ВВГнг(A)-FRLSLTx 3х2,5мм2, 660В</t>
        </is>
      </c>
      <c r="D86" s="7" t="inlineStr">
        <is>
          <t xml:space="preserve"/>
        </is>
      </c>
      <c r="E86" s="7" t="inlineStr">
        <is>
          <t xml:space="preserve"/>
        </is>
      </c>
      <c r="F86" s="7" t="inlineStr">
        <is>
          <t xml:space="preserve">М</t>
        </is>
      </c>
      <c r="G86" s="7" t="inlineStr">
        <is>
          <t xml:space="preserve">1</t>
        </is>
      </c>
      <c r="H86" s="8" t="n">
        <v>0</v>
      </c>
      <c r="I86" s="23" t="n" hidden="false">
        <v>0</v>
      </c>
      <c r="J86" s="19" t="n" hidden="false">
        <v/>
      </c>
      <c r="K86" s="19" t="n" hidden="false">
        <f>I86+J86</f>
        <v>0</v>
      </c>
      <c r="L86" s="19" t="n" hidden="false">
        <f>ROUND(H86*I86,2)</f>
        <v>0</v>
      </c>
      <c r="M86" s="19" t="n" hidden="false">
        <v/>
      </c>
      <c r="N86" s="19" t="n" hidden="false">
        <f>L86+M86</f>
        <v>0</v>
      </c>
    </row>
    <row r="87" customFormat="false" hidden="false" outlineLevel="0" collapsed="false">
      <c r="A87" s="18" t="inlineStr">
        <is>
          <t xml:space="preserve">1.1.1.1.1.1.3.8.2</t>
        </is>
      </c>
      <c r="B87" s="18" t="inlineStr">
        <is>
          <t xml:space="preserve"/>
        </is>
      </c>
      <c r="C87" s="22" t="inlineStr">
        <is>
          <t xml:space="preserve">Кабель силовой ВВГнг(A)-LSLTx 3х2,5мм2, 660В</t>
        </is>
      </c>
      <c r="D87" s="7" t="inlineStr">
        <is>
          <t xml:space="preserve"/>
        </is>
      </c>
      <c r="E87" s="7" t="inlineStr">
        <is>
          <t xml:space="preserve"/>
        </is>
      </c>
      <c r="F87" s="7" t="inlineStr">
        <is>
          <t xml:space="preserve">М</t>
        </is>
      </c>
      <c r="G87" s="7" t="inlineStr">
        <is>
          <t xml:space="preserve">1</t>
        </is>
      </c>
      <c r="H87" s="8" t="n">
        <v>0</v>
      </c>
      <c r="I87" s="23" t="n" hidden="false">
        <v>0</v>
      </c>
      <c r="J87" s="19" t="n" hidden="false">
        <v/>
      </c>
      <c r="K87" s="19" t="n" hidden="false">
        <f>I87+J87</f>
        <v>0</v>
      </c>
      <c r="L87" s="19" t="n" hidden="false">
        <f>ROUND(H87*I87,2)</f>
        <v>0</v>
      </c>
      <c r="M87" s="19" t="n" hidden="false">
        <v/>
      </c>
      <c r="N87" s="19" t="n" hidden="false">
        <f>L87+M87</f>
        <v>0</v>
      </c>
    </row>
    <row r="88" customFormat="false" hidden="false" outlineLevel="0" collapsed="false">
      <c r="A88" s="18" t="inlineStr">
        <is>
          <t xml:space="preserve">1.1.1.1.1.1.3.9</t>
        </is>
      </c>
      <c r="B88" s="18" t="inlineStr">
        <is>
          <t xml:space="preserve"/>
        </is>
      </c>
      <c r="C88" s="18" t="inlineStr">
        <is>
          <t xml:space="preserve">Прокладка кабеля, провода в лотке, металлоконструкциях / 7-17 мм</t>
        </is>
      </c>
      <c r="D88" s="7" t="inlineStr">
        <is>
          <t xml:space="preserve">Выгружается из БО по объектам BIM-КЦ</t>
        </is>
      </c>
      <c r="E88" s="7" t="inlineStr">
        <is>
          <t xml:space="preserve">ЭМ
Поставщики: ООО "Богословский кабельный завод", Акционерное общество "Электрокабель" Кольчугинский завод"</t>
        </is>
      </c>
      <c r="F88" s="7" t="inlineStr">
        <is>
          <t xml:space="preserve">М</t>
        </is>
      </c>
      <c r="G88" s="7" t="inlineStr">
        <is>
          <t xml:space="preserve">1</t>
        </is>
      </c>
      <c r="H88" s="8" t="n">
        <v>0</v>
      </c>
      <c r="I88" s="19" t="n" hidden="false">
        <f>ROUND((L89+L90+L91+L92+L93+L94)/H88,2)</f>
        <v>0</v>
      </c>
      <c r="J88" s="19" t="n" hidden="false">
        <v>0</v>
      </c>
      <c r="K88" s="19" t="n" hidden="false">
        <f>I88+J88</f>
        <v>0</v>
      </c>
      <c r="L88" s="19" t="n" hidden="false">
        <f>ROUND(H88*I88,2)</f>
        <v>0</v>
      </c>
      <c r="M88" s="19" t="n" hidden="false">
        <f>ROUND(H88*J88,2)</f>
        <v>0</v>
      </c>
      <c r="N88" s="19" t="n" hidden="false">
        <f>L88+M88</f>
        <v>0</v>
      </c>
    </row>
    <row r="89" customFormat="false" hidden="false" outlineLevel="0" collapsed="false">
      <c r="A89" s="18" t="inlineStr">
        <is>
          <t xml:space="preserve">1.1.1.1.1.1.3.9.1</t>
        </is>
      </c>
      <c r="B89" s="18" t="inlineStr">
        <is>
          <t xml:space="preserve"/>
        </is>
      </c>
      <c r="C89" s="22" t="inlineStr">
        <is>
          <t xml:space="preserve">Кабель силовой ВВГнг(A)-LSLTx 3х4мм2, 660В</t>
        </is>
      </c>
      <c r="D89" s="7" t="inlineStr">
        <is>
          <t xml:space="preserve"/>
        </is>
      </c>
      <c r="E89" s="7" t="inlineStr">
        <is>
          <t xml:space="preserve"/>
        </is>
      </c>
      <c r="F89" s="7" t="inlineStr">
        <is>
          <t xml:space="preserve">М</t>
        </is>
      </c>
      <c r="G89" s="7" t="inlineStr">
        <is>
          <t xml:space="preserve">1</t>
        </is>
      </c>
      <c r="H89" s="8" t="n">
        <v>0</v>
      </c>
      <c r="I89" s="23" t="n" hidden="false">
        <v>0</v>
      </c>
      <c r="J89" s="19" t="n" hidden="false">
        <v/>
      </c>
      <c r="K89" s="19" t="n" hidden="false">
        <f>I89+J89</f>
        <v>0</v>
      </c>
      <c r="L89" s="19" t="n" hidden="false">
        <f>ROUND(H89*I89,2)</f>
        <v>0</v>
      </c>
      <c r="M89" s="19" t="n" hidden="false">
        <v/>
      </c>
      <c r="N89" s="19" t="n" hidden="false">
        <f>L89+M89</f>
        <v>0</v>
      </c>
    </row>
    <row r="90" customFormat="false" hidden="false" outlineLevel="0" collapsed="false">
      <c r="A90" s="18" t="inlineStr">
        <is>
          <t xml:space="preserve">1.1.1.1.1.1.3.9.2</t>
        </is>
      </c>
      <c r="B90" s="18" t="inlineStr">
        <is>
          <t xml:space="preserve"/>
        </is>
      </c>
      <c r="C90" s="22" t="inlineStr">
        <is>
          <t xml:space="preserve">Кабель силовой ВВГнг(A)-LSLTx 5х2,5мм2, 660В</t>
        </is>
      </c>
      <c r="D90" s="7" t="inlineStr">
        <is>
          <t xml:space="preserve"/>
        </is>
      </c>
      <c r="E90" s="7" t="inlineStr">
        <is>
          <t xml:space="preserve"/>
        </is>
      </c>
      <c r="F90" s="7" t="inlineStr">
        <is>
          <t xml:space="preserve">М</t>
        </is>
      </c>
      <c r="G90" s="7" t="inlineStr">
        <is>
          <t xml:space="preserve">1</t>
        </is>
      </c>
      <c r="H90" s="8" t="n">
        <v>0</v>
      </c>
      <c r="I90" s="23" t="n" hidden="false">
        <v>0</v>
      </c>
      <c r="J90" s="19" t="n" hidden="false">
        <v/>
      </c>
      <c r="K90" s="19" t="n" hidden="false">
        <f>I90+J90</f>
        <v>0</v>
      </c>
      <c r="L90" s="19" t="n" hidden="false">
        <f>ROUND(H90*I90,2)</f>
        <v>0</v>
      </c>
      <c r="M90" s="19" t="n" hidden="false">
        <v/>
      </c>
      <c r="N90" s="19" t="n" hidden="false">
        <f>L90+M90</f>
        <v>0</v>
      </c>
    </row>
    <row r="91" customFormat="false" hidden="false" outlineLevel="0" collapsed="false">
      <c r="A91" s="18" t="inlineStr">
        <is>
          <t xml:space="preserve">1.1.1.1.1.1.3.9.3</t>
        </is>
      </c>
      <c r="B91" s="18" t="inlineStr">
        <is>
          <t xml:space="preserve"/>
        </is>
      </c>
      <c r="C91" s="22" t="inlineStr">
        <is>
          <t xml:space="preserve">Кабель силовой ВВГнг(A)-FRLSLTx 3х4мм2, 660В</t>
        </is>
      </c>
      <c r="D91" s="7" t="inlineStr">
        <is>
          <t xml:space="preserve"/>
        </is>
      </c>
      <c r="E91" s="7" t="inlineStr">
        <is>
          <t xml:space="preserve"/>
        </is>
      </c>
      <c r="F91" s="7" t="inlineStr">
        <is>
          <t xml:space="preserve">М</t>
        </is>
      </c>
      <c r="G91" s="7" t="inlineStr">
        <is>
          <t xml:space="preserve">1</t>
        </is>
      </c>
      <c r="H91" s="8" t="n">
        <v>0</v>
      </c>
      <c r="I91" s="23" t="n" hidden="false">
        <v>0</v>
      </c>
      <c r="J91" s="19" t="n" hidden="false">
        <v/>
      </c>
      <c r="K91" s="19" t="n" hidden="false">
        <f>I91+J91</f>
        <v>0</v>
      </c>
      <c r="L91" s="19" t="n" hidden="false">
        <f>ROUND(H91*I91,2)</f>
        <v>0</v>
      </c>
      <c r="M91" s="19" t="n" hidden="false">
        <v/>
      </c>
      <c r="N91" s="19" t="n" hidden="false">
        <f>L91+M91</f>
        <v>0</v>
      </c>
    </row>
    <row r="92" customFormat="false" hidden="false" outlineLevel="0" collapsed="false">
      <c r="A92" s="18" t="inlineStr">
        <is>
          <t xml:space="preserve">1.1.1.1.1.1.3.9.4</t>
        </is>
      </c>
      <c r="B92" s="18" t="inlineStr">
        <is>
          <t xml:space="preserve"/>
        </is>
      </c>
      <c r="C92" s="22" t="inlineStr">
        <is>
          <t xml:space="preserve">Кабель силовой ВВГнг(A)-FRLSLTx 5х2,5мм2, 660В</t>
        </is>
      </c>
      <c r="D92" s="7" t="inlineStr">
        <is>
          <t xml:space="preserve"/>
        </is>
      </c>
      <c r="E92" s="7" t="inlineStr">
        <is>
          <t xml:space="preserve"/>
        </is>
      </c>
      <c r="F92" s="7" t="inlineStr">
        <is>
          <t xml:space="preserve">М</t>
        </is>
      </c>
      <c r="G92" s="7" t="inlineStr">
        <is>
          <t xml:space="preserve">1</t>
        </is>
      </c>
      <c r="H92" s="8" t="n">
        <v>0</v>
      </c>
      <c r="I92" s="23" t="n" hidden="false">
        <v>0</v>
      </c>
      <c r="J92" s="19" t="n" hidden="false">
        <v/>
      </c>
      <c r="K92" s="19" t="n" hidden="false">
        <f>I92+J92</f>
        <v>0</v>
      </c>
      <c r="L92" s="19" t="n" hidden="false">
        <f>ROUND(H92*I92,2)</f>
        <v>0</v>
      </c>
      <c r="M92" s="19" t="n" hidden="false">
        <v/>
      </c>
      <c r="N92" s="19" t="n" hidden="false">
        <f>L92+M92</f>
        <v>0</v>
      </c>
    </row>
    <row r="93" customFormat="false" hidden="false" outlineLevel="0" collapsed="false">
      <c r="A93" s="18" t="inlineStr">
        <is>
          <t xml:space="preserve">1.1.1.1.1.1.3.9.5</t>
        </is>
      </c>
      <c r="B93" s="18" t="inlineStr">
        <is>
          <t xml:space="preserve"/>
        </is>
      </c>
      <c r="C93" s="22" t="inlineStr">
        <is>
          <t xml:space="preserve">Кабель силовой ВВГнг(A)-LSLTx 3х2,5мм2, 660В</t>
        </is>
      </c>
      <c r="D93" s="7" t="inlineStr">
        <is>
          <t xml:space="preserve"/>
        </is>
      </c>
      <c r="E93" s="7" t="inlineStr">
        <is>
          <t xml:space="preserve"/>
        </is>
      </c>
      <c r="F93" s="7" t="inlineStr">
        <is>
          <t xml:space="preserve">М</t>
        </is>
      </c>
      <c r="G93" s="7" t="inlineStr">
        <is>
          <t xml:space="preserve">1</t>
        </is>
      </c>
      <c r="H93" s="8" t="n">
        <v>0</v>
      </c>
      <c r="I93" s="23" t="n" hidden="false">
        <v>0</v>
      </c>
      <c r="J93" s="19" t="n" hidden="false">
        <v/>
      </c>
      <c r="K93" s="19" t="n" hidden="false">
        <f>I93+J93</f>
        <v>0</v>
      </c>
      <c r="L93" s="19" t="n" hidden="false">
        <f>ROUND(H93*I93,2)</f>
        <v>0</v>
      </c>
      <c r="M93" s="19" t="n" hidden="false">
        <v/>
      </c>
      <c r="N93" s="19" t="n" hidden="false">
        <f>L93+M93</f>
        <v>0</v>
      </c>
    </row>
    <row r="94" customFormat="false" hidden="false" outlineLevel="0" collapsed="false">
      <c r="A94" s="18" t="inlineStr">
        <is>
          <t xml:space="preserve">1.1.1.1.1.1.3.9.6</t>
        </is>
      </c>
      <c r="B94" s="18" t="inlineStr">
        <is>
          <t xml:space="preserve"/>
        </is>
      </c>
      <c r="C94" s="22" t="inlineStr">
        <is>
          <t xml:space="preserve">Кабель силовой ВВГнг(A)-LSLTx 5х1,5мм2, 660В</t>
        </is>
      </c>
      <c r="D94" s="7" t="inlineStr">
        <is>
          <t xml:space="preserve"/>
        </is>
      </c>
      <c r="E94" s="7" t="inlineStr">
        <is>
          <t xml:space="preserve"/>
        </is>
      </c>
      <c r="F94" s="7" t="inlineStr">
        <is>
          <t xml:space="preserve">М</t>
        </is>
      </c>
      <c r="G94" s="7" t="inlineStr">
        <is>
          <t xml:space="preserve">1</t>
        </is>
      </c>
      <c r="H94" s="8" t="n">
        <v>0</v>
      </c>
      <c r="I94" s="23" t="n" hidden="false">
        <v>0</v>
      </c>
      <c r="J94" s="19" t="n" hidden="false">
        <v/>
      </c>
      <c r="K94" s="19" t="n" hidden="false">
        <f>I94+J94</f>
        <v>0</v>
      </c>
      <c r="L94" s="19" t="n" hidden="false">
        <f>ROUND(H94*I94,2)</f>
        <v>0</v>
      </c>
      <c r="M94" s="19" t="n" hidden="false">
        <v/>
      </c>
      <c r="N94" s="19" t="n" hidden="false">
        <f>L94+M94</f>
        <v>0</v>
      </c>
    </row>
    <row r="95" customFormat="false" hidden="false" outlineLevel="0" collapsed="false">
      <c r="A95" s="18" t="inlineStr">
        <is>
          <t xml:space="preserve">1.1.1.1.1.1.3.10</t>
        </is>
      </c>
      <c r="B95" s="18" t="inlineStr">
        <is>
          <t xml:space="preserve"/>
        </is>
      </c>
      <c r="C95" s="18" t="inlineStr">
        <is>
          <t xml:space="preserve">Прокладка кабеля, провода в лотке, металлоконструкциях / 18-39 мм</t>
        </is>
      </c>
      <c r="D95" s="7" t="inlineStr">
        <is>
          <t xml:space="preserve">Выгружается из БО по объектам BIM-КЦ</t>
        </is>
      </c>
      <c r="E95" s="7" t="inlineStr">
        <is>
          <t xml:space="preserve">Поставщики: ООО "Богословский кабельный завод", Акционерное общество "Электрокабель" Кольчугинский завод"</t>
        </is>
      </c>
      <c r="F95" s="7" t="inlineStr">
        <is>
          <t xml:space="preserve">М</t>
        </is>
      </c>
      <c r="G95" s="7" t="inlineStr">
        <is>
          <t xml:space="preserve">1</t>
        </is>
      </c>
      <c r="H95" s="8" t="n">
        <v>0</v>
      </c>
      <c r="I95" s="19" t="n" hidden="false">
        <f>ROUND((L96+L97+L98)/H95,2)</f>
        <v>0</v>
      </c>
      <c r="J95" s="19" t="n" hidden="false">
        <v>0</v>
      </c>
      <c r="K95" s="19" t="n" hidden="false">
        <f>I95+J95</f>
        <v>0</v>
      </c>
      <c r="L95" s="19" t="n" hidden="false">
        <f>ROUND(H95*I95,2)</f>
        <v>0</v>
      </c>
      <c r="M95" s="19" t="n" hidden="false">
        <f>ROUND(H95*J95,2)</f>
        <v>0</v>
      </c>
      <c r="N95" s="19" t="n" hidden="false">
        <f>L95+M95</f>
        <v>0</v>
      </c>
    </row>
    <row r="96" customFormat="false" hidden="false" outlineLevel="0" collapsed="false">
      <c r="A96" s="18" t="inlineStr">
        <is>
          <t xml:space="preserve">1.1.1.1.1.1.3.10.1</t>
        </is>
      </c>
      <c r="B96" s="18" t="inlineStr">
        <is>
          <t xml:space="preserve"/>
        </is>
      </c>
      <c r="C96" s="22" t="inlineStr">
        <is>
          <t xml:space="preserve">Кабель силовой ВВГнг(A)-LSLTx 5х6мм2, 660В</t>
        </is>
      </c>
      <c r="D96" s="7" t="inlineStr">
        <is>
          <t xml:space="preserve"/>
        </is>
      </c>
      <c r="E96" s="7" t="inlineStr">
        <is>
          <t xml:space="preserve"/>
        </is>
      </c>
      <c r="F96" s="7" t="inlineStr">
        <is>
          <t xml:space="preserve">М</t>
        </is>
      </c>
      <c r="G96" s="7" t="inlineStr">
        <is>
          <t xml:space="preserve">1</t>
        </is>
      </c>
      <c r="H96" s="8" t="n">
        <v>0</v>
      </c>
      <c r="I96" s="23" t="n" hidden="false">
        <v>0</v>
      </c>
      <c r="J96" s="19" t="n" hidden="false">
        <v/>
      </c>
      <c r="K96" s="19" t="n" hidden="false">
        <f>I96+J96</f>
        <v>0</v>
      </c>
      <c r="L96" s="19" t="n" hidden="false">
        <f>ROUND(H96*I96,2)</f>
        <v>0</v>
      </c>
      <c r="M96" s="19" t="n" hidden="false">
        <v/>
      </c>
      <c r="N96" s="19" t="n" hidden="false">
        <f>L96+M96</f>
        <v>0</v>
      </c>
    </row>
    <row r="97" customFormat="false" hidden="false" outlineLevel="0" collapsed="false">
      <c r="A97" s="18" t="inlineStr">
        <is>
          <t xml:space="preserve">1.1.1.1.1.1.3.10.2</t>
        </is>
      </c>
      <c r="B97" s="18" t="inlineStr">
        <is>
          <t xml:space="preserve"/>
        </is>
      </c>
      <c r="C97" s="22" t="inlineStr">
        <is>
          <t xml:space="preserve">Кабель силовой ВВГнг(A)-FRLSLTx 5х4мм2, 660В</t>
        </is>
      </c>
      <c r="D97" s="7" t="inlineStr">
        <is>
          <t xml:space="preserve"/>
        </is>
      </c>
      <c r="E97" s="7" t="inlineStr">
        <is>
          <t xml:space="preserve"/>
        </is>
      </c>
      <c r="F97" s="7" t="inlineStr">
        <is>
          <t xml:space="preserve">М</t>
        </is>
      </c>
      <c r="G97" s="7" t="inlineStr">
        <is>
          <t xml:space="preserve">1</t>
        </is>
      </c>
      <c r="H97" s="8" t="n">
        <v>0</v>
      </c>
      <c r="I97" s="23" t="n" hidden="false">
        <v>0</v>
      </c>
      <c r="J97" s="19" t="n" hidden="false">
        <v/>
      </c>
      <c r="K97" s="19" t="n" hidden="false">
        <f>I97+J97</f>
        <v>0</v>
      </c>
      <c r="L97" s="19" t="n" hidden="false">
        <f>ROUND(H97*I97,2)</f>
        <v>0</v>
      </c>
      <c r="M97" s="19" t="n" hidden="false">
        <v/>
      </c>
      <c r="N97" s="19" t="n" hidden="false">
        <f>L97+M97</f>
        <v>0</v>
      </c>
    </row>
    <row r="98" customFormat="false" hidden="false" outlineLevel="0" collapsed="false">
      <c r="A98" s="18" t="inlineStr">
        <is>
          <t xml:space="preserve">1.1.1.1.1.1.3.10.3</t>
        </is>
      </c>
      <c r="B98" s="18" t="inlineStr">
        <is>
          <t xml:space="preserve"/>
        </is>
      </c>
      <c r="C98" s="22" t="inlineStr">
        <is>
          <t xml:space="preserve">Кабель силовой ВВГнг(A)-FRLSLTx 3х6мм2, 660В</t>
        </is>
      </c>
      <c r="D98" s="7" t="inlineStr">
        <is>
          <t xml:space="preserve"/>
        </is>
      </c>
      <c r="E98" s="7" t="inlineStr">
        <is>
          <t xml:space="preserve"/>
        </is>
      </c>
      <c r="F98" s="7" t="inlineStr">
        <is>
          <t xml:space="preserve">М</t>
        </is>
      </c>
      <c r="G98" s="7" t="inlineStr">
        <is>
          <t xml:space="preserve">1</t>
        </is>
      </c>
      <c r="H98" s="8" t="n">
        <v>0</v>
      </c>
      <c r="I98" s="23" t="n" hidden="false">
        <v>0</v>
      </c>
      <c r="J98" s="19" t="n" hidden="false">
        <v/>
      </c>
      <c r="K98" s="19" t="n" hidden="false">
        <f>I98+J98</f>
        <v>0</v>
      </c>
      <c r="L98" s="19" t="n" hidden="false">
        <f>ROUND(H98*I98,2)</f>
        <v>0</v>
      </c>
      <c r="M98" s="19" t="n" hidden="false">
        <v/>
      </c>
      <c r="N98" s="19" t="n" hidden="false">
        <f>L98+M98</f>
        <v>0</v>
      </c>
    </row>
    <row r="99" customFormat="false" hidden="false" outlineLevel="0" collapsed="false">
      <c r="A99" s="18" t="inlineStr">
        <is>
          <t xml:space="preserve">1.1.1.1.1.1.3.11</t>
        </is>
      </c>
      <c r="B99" s="18" t="inlineStr">
        <is>
          <t xml:space="preserve"/>
        </is>
      </c>
      <c r="C99" s="18" t="inlineStr">
        <is>
          <t xml:space="preserve">Монтаж трубы ПВХ, ПНД для кабеля / до 32мм</t>
        </is>
      </c>
      <c r="D99" s="7" t="inlineStr">
        <is>
          <t xml:space="preserve">Выгружается из БО по объектам BIM-КЦ</t>
        </is>
      </c>
      <c r="E99" s="7" t="inlineStr">
        <is>
          <t xml:space="preserve">ЭО</t>
        </is>
      </c>
      <c r="F99" s="7" t="inlineStr">
        <is>
          <t xml:space="preserve">ПОГ М</t>
        </is>
      </c>
      <c r="G99" s="7" t="inlineStr">
        <is>
          <t xml:space="preserve">1</t>
        </is>
      </c>
      <c r="H99" s="8" t="n">
        <v>0</v>
      </c>
      <c r="I99" s="19" t="n" hidden="false">
        <f>ROUND((L100+L101+L102)/H99,2)</f>
        <v>0</v>
      </c>
      <c r="J99" s="19" t="n" hidden="false">
        <v>0</v>
      </c>
      <c r="K99" s="19" t="n" hidden="false">
        <f>I99+J99</f>
        <v>0</v>
      </c>
      <c r="L99" s="19" t="n" hidden="false">
        <f>ROUND(H99*I99,2)</f>
        <v>0</v>
      </c>
      <c r="M99" s="19" t="n" hidden="false">
        <f>ROUND(H99*J99,2)</f>
        <v>0</v>
      </c>
      <c r="N99" s="19" t="n" hidden="false">
        <f>L99+M99</f>
        <v>0</v>
      </c>
    </row>
    <row r="100" customFormat="false" hidden="false" outlineLevel="0" collapsed="false">
      <c r="A100" s="18" t="inlineStr">
        <is>
          <t xml:space="preserve">1.1.1.1.1.1.3.11.1</t>
        </is>
      </c>
      <c r="B100" s="18" t="inlineStr">
        <is>
          <t xml:space="preserve"/>
        </is>
      </c>
      <c r="C100" s="22" t="inlineStr">
        <is>
          <t xml:space="preserve">Труба ППЛ_ / 25 мм / легкая с протяжкой</t>
        </is>
      </c>
      <c r="D100" s="7" t="inlineStr">
        <is>
          <t xml:space="preserve"/>
        </is>
      </c>
      <c r="E100" s="7" t="inlineStr">
        <is>
          <t xml:space="preserve"/>
        </is>
      </c>
      <c r="F100" s="7" t="inlineStr">
        <is>
          <t xml:space="preserve">ПОГ М</t>
        </is>
      </c>
      <c r="G100" s="7" t="inlineStr">
        <is>
          <t xml:space="preserve">1</t>
        </is>
      </c>
      <c r="H100" s="8" t="n">
        <v>0</v>
      </c>
      <c r="I100" s="19" t="n" hidden="false">
        <v>0</v>
      </c>
      <c r="J100" s="19" t="n" hidden="false">
        <v/>
      </c>
      <c r="K100" s="19" t="n" hidden="false">
        <f>I100+J100</f>
        <v>0</v>
      </c>
      <c r="L100" s="19" t="n" hidden="false">
        <f>ROUND(H100*I100,2)</f>
        <v>0</v>
      </c>
      <c r="M100" s="19" t="n" hidden="false">
        <v/>
      </c>
      <c r="N100" s="19" t="n" hidden="false">
        <f>L100+M100</f>
        <v>0</v>
      </c>
    </row>
    <row r="101" customFormat="false" hidden="false" outlineLevel="0" collapsed="false">
      <c r="A101" s="18" t="inlineStr">
        <is>
          <t xml:space="preserve">1.1.1.1.1.1.3.11.2</t>
        </is>
      </c>
      <c r="B101" s="18" t="inlineStr">
        <is>
          <t xml:space="preserve"/>
        </is>
      </c>
      <c r="C101" s="22" t="inlineStr">
        <is>
          <t xml:space="preserve">Труба ПВХ гофрированная_ / Легкая с протяжкой / 20 мм</t>
        </is>
      </c>
      <c r="D101" s="7" t="inlineStr">
        <is>
          <t xml:space="preserve"/>
        </is>
      </c>
      <c r="E101" s="7" t="inlineStr">
        <is>
          <t xml:space="preserve"/>
        </is>
      </c>
      <c r="F101" s="7" t="inlineStr">
        <is>
          <t xml:space="preserve">ПОГ М</t>
        </is>
      </c>
      <c r="G101" s="7" t="inlineStr">
        <is>
          <t xml:space="preserve">1</t>
        </is>
      </c>
      <c r="H101" s="8" t="n">
        <v>0</v>
      </c>
      <c r="I101" s="19" t="n" hidden="false">
        <v>0</v>
      </c>
      <c r="J101" s="19" t="n" hidden="false">
        <v/>
      </c>
      <c r="K101" s="19" t="n" hidden="false">
        <f>I101+J101</f>
        <v>0</v>
      </c>
      <c r="L101" s="19" t="n" hidden="false">
        <f>ROUND(H101*I101,2)</f>
        <v>0</v>
      </c>
      <c r="M101" s="19" t="n" hidden="false">
        <v/>
      </c>
      <c r="N101" s="19" t="n" hidden="false">
        <f>L101+M101</f>
        <v>0</v>
      </c>
    </row>
    <row r="102" customFormat="false" hidden="false" outlineLevel="0" collapsed="false">
      <c r="A102" s="18" t="inlineStr">
        <is>
          <t xml:space="preserve">1.1.1.1.1.1.3.11.3</t>
        </is>
      </c>
      <c r="B102" s="18" t="inlineStr">
        <is>
          <t xml:space="preserve"/>
        </is>
      </c>
      <c r="C102" s="22" t="inlineStr">
        <is>
          <t xml:space="preserve">Труба ПВХ гофрированная_ / Легкая с протяжкой / 25 мм</t>
        </is>
      </c>
      <c r="D102" s="7" t="inlineStr">
        <is>
          <t xml:space="preserve"/>
        </is>
      </c>
      <c r="E102" s="7" t="inlineStr">
        <is>
          <t xml:space="preserve"/>
        </is>
      </c>
      <c r="F102" s="7" t="inlineStr">
        <is>
          <t xml:space="preserve">ПОГ М</t>
        </is>
      </c>
      <c r="G102" s="7" t="inlineStr">
        <is>
          <t xml:space="preserve">1</t>
        </is>
      </c>
      <c r="H102" s="8" t="n">
        <v>0</v>
      </c>
      <c r="I102" s="19" t="n" hidden="false">
        <v>0</v>
      </c>
      <c r="J102" s="19" t="n" hidden="false">
        <v/>
      </c>
      <c r="K102" s="19" t="n" hidden="false">
        <f>I102+J102</f>
        <v>0</v>
      </c>
      <c r="L102" s="19" t="n" hidden="false">
        <f>ROUND(H102*I102,2)</f>
        <v>0</v>
      </c>
      <c r="M102" s="19" t="n" hidden="false">
        <v/>
      </c>
      <c r="N102" s="19" t="n" hidden="false">
        <f>L102+M102</f>
        <v>0</v>
      </c>
    </row>
    <row r="103" customFormat="false" hidden="false" outlineLevel="0" collapsed="false">
      <c r="A103" s="18" t="inlineStr">
        <is>
          <t xml:space="preserve">1.1.1.1.1.1.3.12</t>
        </is>
      </c>
      <c r="B103" s="18" t="inlineStr">
        <is>
          <t xml:space="preserve"/>
        </is>
      </c>
      <c r="C103" s="18" t="inlineStr">
        <is>
          <t xml:space="preserve">Монтаж трубы ПВХ, ПНД для кабеля / до 32мм</t>
        </is>
      </c>
      <c r="D103" s="7" t="inlineStr">
        <is>
          <t xml:space="preserve">Выгружается из БО по объектам BIM-КЦ</t>
        </is>
      </c>
      <c r="E103" s="7" t="inlineStr">
        <is>
          <t xml:space="preserve">ЭМ</t>
        </is>
      </c>
      <c r="F103" s="7" t="inlineStr">
        <is>
          <t xml:space="preserve">ПОГ М</t>
        </is>
      </c>
      <c r="G103" s="7" t="inlineStr">
        <is>
          <t xml:space="preserve">1</t>
        </is>
      </c>
      <c r="H103" s="8" t="n">
        <v>0</v>
      </c>
      <c r="I103" s="19" t="n" hidden="false">
        <f>ROUND((L104+L105)/H103,2)</f>
        <v>0</v>
      </c>
      <c r="J103" s="19" t="n" hidden="false">
        <v>0</v>
      </c>
      <c r="K103" s="19" t="n" hidden="false">
        <f>I103+J103</f>
        <v>0</v>
      </c>
      <c r="L103" s="19" t="n" hidden="false">
        <f>ROUND(H103*I103,2)</f>
        <v>0</v>
      </c>
      <c r="M103" s="19" t="n" hidden="false">
        <f>ROUND(H103*J103,2)</f>
        <v>0</v>
      </c>
      <c r="N103" s="19" t="n" hidden="false">
        <f>L103+M103</f>
        <v>0</v>
      </c>
    </row>
    <row r="104" customFormat="false" hidden="false" outlineLevel="0" collapsed="false">
      <c r="A104" s="18" t="inlineStr">
        <is>
          <t xml:space="preserve">1.1.1.1.1.1.3.12.1</t>
        </is>
      </c>
      <c r="B104" s="18" t="inlineStr">
        <is>
          <t xml:space="preserve"/>
        </is>
      </c>
      <c r="C104" s="22" t="inlineStr">
        <is>
          <t xml:space="preserve">Труба ПВХ гофрированная_ / Легкая с протяжкой / 32 мм</t>
        </is>
      </c>
      <c r="D104" s="7" t="inlineStr">
        <is>
          <t xml:space="preserve"/>
        </is>
      </c>
      <c r="E104" s="7" t="inlineStr">
        <is>
          <t xml:space="preserve"/>
        </is>
      </c>
      <c r="F104" s="7" t="inlineStr">
        <is>
          <t xml:space="preserve">ПОГ М</t>
        </is>
      </c>
      <c r="G104" s="7" t="inlineStr">
        <is>
          <t xml:space="preserve">1</t>
        </is>
      </c>
      <c r="H104" s="8" t="n">
        <v>0</v>
      </c>
      <c r="I104" s="19" t="n" hidden="false">
        <v>0</v>
      </c>
      <c r="J104" s="19" t="n" hidden="false">
        <v/>
      </c>
      <c r="K104" s="19" t="n" hidden="false">
        <f>I104+J104</f>
        <v>0</v>
      </c>
      <c r="L104" s="19" t="n" hidden="false">
        <f>ROUND(H104*I104,2)</f>
        <v>0</v>
      </c>
      <c r="M104" s="19" t="n" hidden="false">
        <v/>
      </c>
      <c r="N104" s="19" t="n" hidden="false">
        <f>L104+M104</f>
        <v>0</v>
      </c>
    </row>
    <row r="105" customFormat="false" hidden="false" outlineLevel="0" collapsed="false">
      <c r="A105" s="18" t="inlineStr">
        <is>
          <t xml:space="preserve">1.1.1.1.1.1.3.12.2</t>
        </is>
      </c>
      <c r="B105" s="18" t="inlineStr">
        <is>
          <t xml:space="preserve"/>
        </is>
      </c>
      <c r="C105" s="22" t="inlineStr">
        <is>
          <t xml:space="preserve">Труба ПВХ гофрированная_ / Легкая с протяжкой / 25 мм</t>
        </is>
      </c>
      <c r="D105" s="7" t="inlineStr">
        <is>
          <t xml:space="preserve"/>
        </is>
      </c>
      <c r="E105" s="7" t="inlineStr">
        <is>
          <t xml:space="preserve"/>
        </is>
      </c>
      <c r="F105" s="7" t="inlineStr">
        <is>
          <t xml:space="preserve">ПОГ М</t>
        </is>
      </c>
      <c r="G105" s="7" t="inlineStr">
        <is>
          <t xml:space="preserve">1</t>
        </is>
      </c>
      <c r="H105" s="8" t="n">
        <v>0</v>
      </c>
      <c r="I105" s="19" t="n" hidden="false">
        <v>0</v>
      </c>
      <c r="J105" s="19" t="n" hidden="false">
        <v/>
      </c>
      <c r="K105" s="19" t="n" hidden="false">
        <f>I105+J105</f>
        <v>0</v>
      </c>
      <c r="L105" s="19" t="n" hidden="false">
        <f>ROUND(H105*I105,2)</f>
        <v>0</v>
      </c>
      <c r="M105" s="19" t="n" hidden="false">
        <v/>
      </c>
      <c r="N105" s="19" t="n" hidden="false">
        <f>L105+M105</f>
        <v>0</v>
      </c>
    </row>
    <row r="106" customFormat="false" hidden="false" outlineLevel="0" collapsed="false">
      <c r="A106" s="18" t="inlineStr">
        <is>
          <t xml:space="preserve">1.1.1.1.1.1.3.13</t>
        </is>
      </c>
      <c r="B106" s="18" t="inlineStr">
        <is>
          <t xml:space="preserve"/>
        </is>
      </c>
      <c r="C106" s="18" t="inlineStr">
        <is>
          <t xml:space="preserve">Монтаж трубы ПВХ, ПНД для кабеля / до 32мм</t>
        </is>
      </c>
      <c r="D106" s="7" t="inlineStr">
        <is>
          <t xml:space="preserve">Выгружается из БО по объектам BIM-КЦ</t>
        </is>
      </c>
      <c r="E106" s="7" t="inlineStr">
        <is>
          <t xml:space="preserve">Возможно ошибка спецификации, так как кабеля меньше чем количество трубы</t>
        </is>
      </c>
      <c r="F106" s="7" t="inlineStr">
        <is>
          <t xml:space="preserve">ПОГ М</t>
        </is>
      </c>
      <c r="G106" s="7" t="inlineStr">
        <is>
          <t xml:space="preserve">1</t>
        </is>
      </c>
      <c r="H106" s="8" t="n">
        <v>0</v>
      </c>
      <c r="I106" s="19" t="n" hidden="false">
        <f>ROUND((L107+L108)/H106,2)</f>
        <v>0</v>
      </c>
      <c r="J106" s="19" t="n" hidden="false">
        <v>0</v>
      </c>
      <c r="K106" s="19" t="n" hidden="false">
        <f>I106+J106</f>
        <v>0</v>
      </c>
      <c r="L106" s="19" t="n" hidden="false">
        <f>ROUND(H106*I106,2)</f>
        <v>0</v>
      </c>
      <c r="M106" s="19" t="n" hidden="false">
        <f>ROUND(H106*J106,2)</f>
        <v>0</v>
      </c>
      <c r="N106" s="19" t="n" hidden="false">
        <f>L106+M106</f>
        <v>0</v>
      </c>
    </row>
    <row r="107" customFormat="false" hidden="false" outlineLevel="0" collapsed="false">
      <c r="A107" s="18" t="inlineStr">
        <is>
          <t xml:space="preserve">1.1.1.1.1.1.3.13.1</t>
        </is>
      </c>
      <c r="B107" s="18" t="inlineStr">
        <is>
          <t xml:space="preserve"/>
        </is>
      </c>
      <c r="C107" s="22" t="inlineStr">
        <is>
          <t xml:space="preserve">Труба ПВХ гофрированная_ / Легкая с протяжкой / 32 мм</t>
        </is>
      </c>
      <c r="D107" s="7" t="inlineStr">
        <is>
          <t xml:space="preserve"/>
        </is>
      </c>
      <c r="E107" s="7" t="inlineStr">
        <is>
          <t xml:space="preserve">Труба гибкая гофрированная, из самозатухающей композиции
ПВХ , для ОКЛ , с
протяжкой ECOPLAST</t>
        </is>
      </c>
      <c r="F107" s="7" t="inlineStr">
        <is>
          <t xml:space="preserve">ПОГ М</t>
        </is>
      </c>
      <c r="G107" s="7" t="inlineStr">
        <is>
          <t xml:space="preserve">1</t>
        </is>
      </c>
      <c r="H107" s="8" t="n">
        <v>0</v>
      </c>
      <c r="I107" s="19" t="n" hidden="false">
        <v>0</v>
      </c>
      <c r="J107" s="19" t="n" hidden="false">
        <v/>
      </c>
      <c r="K107" s="19" t="n" hidden="false">
        <f>I107+J107</f>
        <v>0</v>
      </c>
      <c r="L107" s="19" t="n" hidden="false">
        <f>ROUND(H107*I107,2)</f>
        <v>0</v>
      </c>
      <c r="M107" s="19" t="n" hidden="false">
        <v/>
      </c>
      <c r="N107" s="19" t="n" hidden="false">
        <f>L107+M107</f>
        <v>0</v>
      </c>
    </row>
    <row r="108" customFormat="false" hidden="false" outlineLevel="0" collapsed="false">
      <c r="A108" s="18" t="inlineStr">
        <is>
          <t xml:space="preserve">1.1.1.1.1.1.3.13.2</t>
        </is>
      </c>
      <c r="B108" s="18" t="inlineStr">
        <is>
          <t xml:space="preserve"/>
        </is>
      </c>
      <c r="C108" s="22" t="inlineStr">
        <is>
          <t xml:space="preserve">Труба ПВХ гофрированная_ / Легкая с протяжкой / 25 мм</t>
        </is>
      </c>
      <c r="D108" s="7" t="inlineStr">
        <is>
          <t xml:space="preserve"/>
        </is>
      </c>
      <c r="E108" s="7" t="inlineStr">
        <is>
          <t xml:space="preserve">Труба гибкая гофрированная, из самозатухающей композиции
ПВХ , для ОКЛ , с
протяжкой ECOPLAST</t>
        </is>
      </c>
      <c r="F108" s="7" t="inlineStr">
        <is>
          <t xml:space="preserve">ПОГ М</t>
        </is>
      </c>
      <c r="G108" s="7" t="inlineStr">
        <is>
          <t xml:space="preserve">1</t>
        </is>
      </c>
      <c r="H108" s="8" t="n">
        <v>0</v>
      </c>
      <c r="I108" s="19" t="n" hidden="false">
        <v>0</v>
      </c>
      <c r="J108" s="19" t="n" hidden="false">
        <v/>
      </c>
      <c r="K108" s="19" t="n" hidden="false">
        <f>I108+J108</f>
        <v>0</v>
      </c>
      <c r="L108" s="19" t="n" hidden="false">
        <f>ROUND(H108*I108,2)</f>
        <v>0</v>
      </c>
      <c r="M108" s="19" t="n" hidden="false">
        <v/>
      </c>
      <c r="N108" s="19" t="n" hidden="false">
        <f>L108+M108</f>
        <v>0</v>
      </c>
    </row>
    <row r="109" customFormat="false" hidden="false" outlineLevel="0" collapsed="false">
      <c r="A109" s="18" t="inlineStr">
        <is>
          <t xml:space="preserve">1.1.1.1.1.1.3.14</t>
        </is>
      </c>
      <c r="B109" s="18" t="inlineStr">
        <is>
          <t xml:space="preserve"/>
        </is>
      </c>
      <c r="C109" s="18" t="inlineStr">
        <is>
          <t xml:space="preserve">Монтаж трубы ПВХ, ПНД для кабеля / расходные материалы</t>
        </is>
      </c>
      <c r="D109" s="7" t="inlineStr">
        <is>
          <t xml:space="preserve"/>
        </is>
      </c>
      <c r="E109" s="7" t="inlineStr">
        <is>
          <t xml:space="preserve"/>
        </is>
      </c>
      <c r="F109" s="7" t="inlineStr">
        <is>
          <t xml:space="preserve">ПОГ М</t>
        </is>
      </c>
      <c r="G109" s="7" t="inlineStr">
        <is>
          <t xml:space="preserve">1</t>
        </is>
      </c>
      <c r="H109" s="8" t="n">
        <v>0</v>
      </c>
      <c r="I109" s="19" t="n" hidden="false">
        <f>ROUND((L110+L111+L112+L113+L114)/H109,2)</f>
        <v>0</v>
      </c>
      <c r="J109" s="19" t="n" hidden="false">
        <v>0</v>
      </c>
      <c r="K109" s="19" t="n" hidden="false">
        <f>I109+J109</f>
        <v>0</v>
      </c>
      <c r="L109" s="19" t="n" hidden="false">
        <f>ROUND(H109*I109,2)</f>
        <v>0</v>
      </c>
      <c r="M109" s="19" t="n" hidden="false">
        <f>ROUND(H109*J109,2)</f>
        <v>0</v>
      </c>
      <c r="N109" s="19" t="n" hidden="false">
        <f>L109+M109</f>
        <v>0</v>
      </c>
    </row>
    <row r="110" customFormat="false" hidden="false" outlineLevel="0" collapsed="false">
      <c r="A110" s="18" t="inlineStr">
        <is>
          <t xml:space="preserve">1.1.1.1.1.1.3.14.1</t>
        </is>
      </c>
      <c r="B110" s="18" t="inlineStr">
        <is>
          <t xml:space="preserve"/>
        </is>
      </c>
      <c r="C110" s="22" t="inlineStr">
        <is>
          <t xml:space="preserve">Скоба металлическая однолапковая_ / 25-26мм</t>
        </is>
      </c>
      <c r="D110" s="7" t="inlineStr">
        <is>
          <t xml:space="preserve"/>
        </is>
      </c>
      <c r="E110" s="7" t="inlineStr">
        <is>
          <t xml:space="preserve">Двухлапковая</t>
        </is>
      </c>
      <c r="F110" s="7" t="inlineStr">
        <is>
          <t xml:space="preserve">ШТ</t>
        </is>
      </c>
      <c r="G110" s="7" t="inlineStr">
        <is>
          <t xml:space="preserve">1</t>
        </is>
      </c>
      <c r="H110" s="8" t="n">
        <v>0</v>
      </c>
      <c r="I110" s="19" t="n" hidden="false">
        <v>0</v>
      </c>
      <c r="J110" s="19" t="n" hidden="false">
        <v/>
      </c>
      <c r="K110" s="19" t="n" hidden="false">
        <f>I110+J110</f>
        <v>0</v>
      </c>
      <c r="L110" s="19" t="n" hidden="false">
        <f>ROUND(H110*I110,2)</f>
        <v>0</v>
      </c>
      <c r="M110" s="19" t="n" hidden="false">
        <v/>
      </c>
      <c r="N110" s="19" t="n" hidden="false">
        <f>L110+M110</f>
        <v>0</v>
      </c>
    </row>
    <row r="111" customFormat="false" hidden="false" outlineLevel="0" collapsed="false">
      <c r="A111" s="18" t="inlineStr">
        <is>
          <t xml:space="preserve">1.1.1.1.1.1.3.14.2</t>
        </is>
      </c>
      <c r="B111" s="18" t="inlineStr">
        <is>
          <t xml:space="preserve"/>
        </is>
      </c>
      <c r="C111" s="22" t="inlineStr">
        <is>
          <t xml:space="preserve">Муфта соединительная труба-коробка_ / 25 мм</t>
        </is>
      </c>
      <c r="D111" s="7" t="inlineStr">
        <is>
          <t xml:space="preserve"/>
        </is>
      </c>
      <c r="E111" s="7" t="inlineStr">
        <is>
          <t xml:space="preserve">42725(42) + 42725HF(28 шт)</t>
        </is>
      </c>
      <c r="F111" s="7" t="inlineStr">
        <is>
          <t xml:space="preserve">ШТ</t>
        </is>
      </c>
      <c r="G111" s="7" t="inlineStr">
        <is>
          <t xml:space="preserve">1</t>
        </is>
      </c>
      <c r="H111" s="8" t="n">
        <v>0</v>
      </c>
      <c r="I111" s="19" t="n" hidden="false">
        <v>0</v>
      </c>
      <c r="J111" s="19" t="n" hidden="false">
        <v/>
      </c>
      <c r="K111" s="19" t="n" hidden="false">
        <f>I111+J111</f>
        <v>0</v>
      </c>
      <c r="L111" s="19" t="n" hidden="false">
        <f>ROUND(H111*I111,2)</f>
        <v>0</v>
      </c>
      <c r="M111" s="19" t="n" hidden="false">
        <v/>
      </c>
      <c r="N111" s="19" t="n" hidden="false">
        <f>L111+M111</f>
        <v>0</v>
      </c>
    </row>
    <row r="112" customFormat="false" hidden="false" outlineLevel="0" collapsed="false">
      <c r="A112" s="18" t="inlineStr">
        <is>
          <t xml:space="preserve">1.1.1.1.1.1.3.14.3</t>
        </is>
      </c>
      <c r="B112" s="18" t="inlineStr">
        <is>
          <t xml:space="preserve"/>
        </is>
      </c>
      <c r="C112" s="22" t="inlineStr">
        <is>
          <t xml:space="preserve">Муфта соединительная труба-коробка_ / 20 мм</t>
        </is>
      </c>
      <c r="D112" s="7" t="inlineStr">
        <is>
          <t xml:space="preserve"/>
        </is>
      </c>
      <c r="E112" s="7" t="inlineStr">
        <is>
          <t xml:space="preserve">42720</t>
        </is>
      </c>
      <c r="F112" s="7" t="inlineStr">
        <is>
          <t xml:space="preserve">ШТ</t>
        </is>
      </c>
      <c r="G112" s="7" t="inlineStr">
        <is>
          <t xml:space="preserve">1</t>
        </is>
      </c>
      <c r="H112" s="8" t="n">
        <v>0</v>
      </c>
      <c r="I112" s="19" t="n" hidden="false">
        <v>0</v>
      </c>
      <c r="J112" s="19" t="n" hidden="false">
        <v/>
      </c>
      <c r="K112" s="19" t="n" hidden="false">
        <f>I112+J112</f>
        <v>0</v>
      </c>
      <c r="L112" s="19" t="n" hidden="false">
        <f>ROUND(H112*I112,2)</f>
        <v>0</v>
      </c>
      <c r="M112" s="19" t="n" hidden="false">
        <v/>
      </c>
      <c r="N112" s="19" t="n" hidden="false">
        <f>L112+M112</f>
        <v>0</v>
      </c>
    </row>
    <row r="113" customFormat="false" hidden="false" outlineLevel="0" collapsed="false">
      <c r="A113" s="18" t="inlineStr">
        <is>
          <t xml:space="preserve">1.1.1.1.1.1.3.14.4</t>
        </is>
      </c>
      <c r="B113" s="18" t="inlineStr">
        <is>
          <t xml:space="preserve"/>
        </is>
      </c>
      <c r="C113" s="22" t="inlineStr">
        <is>
          <t xml:space="preserve">Клипса с дюбелем саморезом для крепления гофротрубы_ / 20 мм</t>
        </is>
      </c>
      <c r="D113" s="7" t="inlineStr">
        <is>
          <t xml:space="preserve"/>
        </is>
      </c>
      <c r="E113" s="7" t="inlineStr">
        <is>
          <t xml:space="preserve"/>
        </is>
      </c>
      <c r="F113" s="7" t="inlineStr">
        <is>
          <t xml:space="preserve">ШТ</t>
        </is>
      </c>
      <c r="G113" s="7" t="inlineStr">
        <is>
          <t xml:space="preserve">2</t>
        </is>
      </c>
      <c r="H113" s="8" t="n">
        <v>0</v>
      </c>
      <c r="I113" s="19" t="n" hidden="false">
        <v>0</v>
      </c>
      <c r="J113" s="19" t="n" hidden="false">
        <v/>
      </c>
      <c r="K113" s="19" t="n" hidden="false">
        <f>I113+J113</f>
        <v>0</v>
      </c>
      <c r="L113" s="19" t="n" hidden="false">
        <f>ROUND(H113*I113,2)</f>
        <v>0</v>
      </c>
      <c r="M113" s="19" t="n" hidden="false">
        <v/>
      </c>
      <c r="N113" s="19" t="n" hidden="false">
        <f>L113+M113</f>
        <v>0</v>
      </c>
    </row>
    <row r="114" customFormat="false" hidden="false" outlineLevel="0" collapsed="false">
      <c r="A114" s="18" t="inlineStr">
        <is>
          <t xml:space="preserve">1.1.1.1.1.1.3.14.5</t>
        </is>
      </c>
      <c r="B114" s="18" t="inlineStr">
        <is>
          <t xml:space="preserve"/>
        </is>
      </c>
      <c r="C114" s="22" t="inlineStr">
        <is>
          <t xml:space="preserve">Клипса с дюбелем саморезом для крепления гофротрубы_ / 25 мм</t>
        </is>
      </c>
      <c r="D114" s="7" t="inlineStr">
        <is>
          <t xml:space="preserve"/>
        </is>
      </c>
      <c r="E114" s="7" t="inlineStr">
        <is>
          <t xml:space="preserve"/>
        </is>
      </c>
      <c r="F114" s="7" t="inlineStr">
        <is>
          <t xml:space="preserve">ШТ</t>
        </is>
      </c>
      <c r="G114" s="7" t="inlineStr">
        <is>
          <t xml:space="preserve">2</t>
        </is>
      </c>
      <c r="H114" s="8" t="n">
        <v>0</v>
      </c>
      <c r="I114" s="19" t="n" hidden="false">
        <v>0</v>
      </c>
      <c r="J114" s="19" t="n" hidden="false">
        <v/>
      </c>
      <c r="K114" s="19" t="n" hidden="false">
        <f>I114+J114</f>
        <v>0</v>
      </c>
      <c r="L114" s="19" t="n" hidden="false">
        <f>ROUND(H114*I114,2)</f>
        <v>0</v>
      </c>
      <c r="M114" s="19" t="n" hidden="false">
        <v/>
      </c>
      <c r="N114" s="19" t="n" hidden="false">
        <f>L114+M114</f>
        <v>0</v>
      </c>
    </row>
    <row r="115" customFormat="false" hidden="false" outlineLevel="0" collapsed="false">
      <c r="A115" s="18" t="inlineStr">
        <is>
          <t xml:space="preserve">1.1.1.1.1.1.3.15</t>
        </is>
      </c>
      <c r="B115" s="18" t="inlineStr">
        <is>
          <t xml:space="preserve"/>
        </is>
      </c>
      <c r="C115" s="18" t="inlineStr">
        <is>
          <t xml:space="preserve">Монтаж трубы ПВХ, ПНД для кабеля / расходные материалы</t>
        </is>
      </c>
      <c r="D115" s="7" t="inlineStr">
        <is>
          <t xml:space="preserve"/>
        </is>
      </c>
      <c r="E115" s="7" t="inlineStr">
        <is>
          <t xml:space="preserve"/>
        </is>
      </c>
      <c r="F115" s="7" t="inlineStr">
        <is>
          <t xml:space="preserve">ПОГ М</t>
        </is>
      </c>
      <c r="G115" s="7" t="inlineStr">
        <is>
          <t xml:space="preserve">1</t>
        </is>
      </c>
      <c r="H115" s="8" t="n">
        <v>0</v>
      </c>
      <c r="I115" s="19" t="n" hidden="false">
        <f>ROUND((L116+L117)/H115,2)</f>
        <v>0</v>
      </c>
      <c r="J115" s="19" t="n" hidden="false">
        <v>0</v>
      </c>
      <c r="K115" s="19" t="n" hidden="false">
        <f>I115+J115</f>
        <v>0</v>
      </c>
      <c r="L115" s="19" t="n" hidden="false">
        <f>ROUND(H115*I115,2)</f>
        <v>0</v>
      </c>
      <c r="M115" s="19" t="n" hidden="false">
        <f>ROUND(H115*J115,2)</f>
        <v>0</v>
      </c>
      <c r="N115" s="19" t="n" hidden="false">
        <f>L115+M115</f>
        <v>0</v>
      </c>
    </row>
    <row r="116" customFormat="false" hidden="false" outlineLevel="0" collapsed="false">
      <c r="A116" s="18" t="inlineStr">
        <is>
          <t xml:space="preserve">1.1.1.1.1.1.3.15.1</t>
        </is>
      </c>
      <c r="B116" s="18" t="inlineStr">
        <is>
          <t xml:space="preserve"/>
        </is>
      </c>
      <c r="C116" s="22" t="inlineStr">
        <is>
          <t xml:space="preserve">Клипса с дюбелем саморезом для крепления гофротрубы_ / 32 мм</t>
        </is>
      </c>
      <c r="D116" s="7" t="inlineStr">
        <is>
          <t xml:space="preserve"/>
        </is>
      </c>
      <c r="E116" s="7" t="inlineStr">
        <is>
          <t xml:space="preserve"/>
        </is>
      </c>
      <c r="F116" s="7" t="inlineStr">
        <is>
          <t xml:space="preserve">ШТ</t>
        </is>
      </c>
      <c r="G116" s="7" t="inlineStr">
        <is>
          <t xml:space="preserve">2</t>
        </is>
      </c>
      <c r="H116" s="8" t="n">
        <v>0</v>
      </c>
      <c r="I116" s="19" t="n" hidden="false">
        <v>0</v>
      </c>
      <c r="J116" s="19" t="n" hidden="false">
        <v/>
      </c>
      <c r="K116" s="19" t="n" hidden="false">
        <f>I116+J116</f>
        <v>0</v>
      </c>
      <c r="L116" s="19" t="n" hidden="false">
        <f>ROUND(H116*I116,2)</f>
        <v>0</v>
      </c>
      <c r="M116" s="19" t="n" hidden="false">
        <v/>
      </c>
      <c r="N116" s="19" t="n" hidden="false">
        <f>L116+M116</f>
        <v>0</v>
      </c>
    </row>
    <row r="117" customFormat="false" hidden="false" outlineLevel="0" collapsed="false">
      <c r="A117" s="18" t="inlineStr">
        <is>
          <t xml:space="preserve">1.1.1.1.1.1.3.15.2</t>
        </is>
      </c>
      <c r="B117" s="18" t="inlineStr">
        <is>
          <t xml:space="preserve"/>
        </is>
      </c>
      <c r="C117" s="22" t="inlineStr">
        <is>
          <t xml:space="preserve">Клипса с дюбелем саморезом для крепления гофротрубы_ / 25 мм</t>
        </is>
      </c>
      <c r="D117" s="7" t="inlineStr">
        <is>
          <t xml:space="preserve"/>
        </is>
      </c>
      <c r="E117" s="7" t="inlineStr">
        <is>
          <t xml:space="preserve"/>
        </is>
      </c>
      <c r="F117" s="7" t="inlineStr">
        <is>
          <t xml:space="preserve">ШТ</t>
        </is>
      </c>
      <c r="G117" s="7" t="inlineStr">
        <is>
          <t xml:space="preserve">2</t>
        </is>
      </c>
      <c r="H117" s="8" t="n">
        <v>0</v>
      </c>
      <c r="I117" s="19" t="n" hidden="false">
        <v>0</v>
      </c>
      <c r="J117" s="19" t="n" hidden="false">
        <v/>
      </c>
      <c r="K117" s="19" t="n" hidden="false">
        <f>I117+J117</f>
        <v>0</v>
      </c>
      <c r="L117" s="19" t="n" hidden="false">
        <f>ROUND(H117*I117,2)</f>
        <v>0</v>
      </c>
      <c r="M117" s="19" t="n" hidden="false">
        <v/>
      </c>
      <c r="N117" s="19" t="n" hidden="false">
        <f>L117+M117</f>
        <v>0</v>
      </c>
    </row>
    <row r="118" customFormat="false" hidden="false" outlineLevel="0" collapsed="false">
      <c r="A118" s="18" t="inlineStr">
        <is>
          <t xml:space="preserve">1.1.1.1.1.1.3.16</t>
        </is>
      </c>
      <c r="B118" s="18" t="inlineStr">
        <is>
          <t xml:space="preserve"/>
        </is>
      </c>
      <c r="C118" s="18" t="inlineStr">
        <is>
          <t xml:space="preserve">Монтаж трубы ПВХ, ПНД для кабеля / расходные материалы</t>
        </is>
      </c>
      <c r="D118" s="7" t="inlineStr">
        <is>
          <t xml:space="preserve"/>
        </is>
      </c>
      <c r="E118" s="7" t="inlineStr">
        <is>
          <t xml:space="preserve"/>
        </is>
      </c>
      <c r="F118" s="7" t="inlineStr">
        <is>
          <t xml:space="preserve">ПОГ М</t>
        </is>
      </c>
      <c r="G118" s="7" t="inlineStr">
        <is>
          <t xml:space="preserve">1</t>
        </is>
      </c>
      <c r="H118" s="8" t="n">
        <v>0</v>
      </c>
      <c r="I118" s="19" t="n" hidden="false">
        <f>ROUND((L119+L120+L121)/H118,2)</f>
        <v>0</v>
      </c>
      <c r="J118" s="19" t="n" hidden="false">
        <v>0</v>
      </c>
      <c r="K118" s="19" t="n" hidden="false">
        <f>I118+J118</f>
        <v>0</v>
      </c>
      <c r="L118" s="19" t="n" hidden="false">
        <f>ROUND(H118*I118,2)</f>
        <v>0</v>
      </c>
      <c r="M118" s="19" t="n" hidden="false">
        <f>ROUND(H118*J118,2)</f>
        <v>0</v>
      </c>
      <c r="N118" s="19" t="n" hidden="false">
        <f>L118+M118</f>
        <v>0</v>
      </c>
    </row>
    <row r="119" customFormat="false" hidden="false" outlineLevel="0" collapsed="false">
      <c r="A119" s="18" t="inlineStr">
        <is>
          <t xml:space="preserve">1.1.1.1.1.1.3.16.1</t>
        </is>
      </c>
      <c r="B119" s="18" t="inlineStr">
        <is>
          <t xml:space="preserve"/>
        </is>
      </c>
      <c r="C119" s="22" t="inlineStr">
        <is>
          <t xml:space="preserve">Скоба металлическая однолапковая_ / 25-26мм</t>
        </is>
      </c>
      <c r="D119" s="7" t="inlineStr">
        <is>
          <t xml:space="preserve"/>
        </is>
      </c>
      <c r="E119" s="7" t="inlineStr">
        <is>
          <t xml:space="preserve">Двухлапковая</t>
        </is>
      </c>
      <c r="F119" s="7" t="inlineStr">
        <is>
          <t xml:space="preserve">ШТ</t>
        </is>
      </c>
      <c r="G119" s="7" t="inlineStr">
        <is>
          <t xml:space="preserve">1</t>
        </is>
      </c>
      <c r="H119" s="8" t="n">
        <v>0</v>
      </c>
      <c r="I119" s="19" t="n" hidden="false">
        <v>0</v>
      </c>
      <c r="J119" s="19" t="n" hidden="false">
        <v/>
      </c>
      <c r="K119" s="19" t="n" hidden="false">
        <f>I119+J119</f>
        <v>0</v>
      </c>
      <c r="L119" s="19" t="n" hidden="false">
        <f>ROUND(H119*I119,2)</f>
        <v>0</v>
      </c>
      <c r="M119" s="19" t="n" hidden="false">
        <v/>
      </c>
      <c r="N119" s="19" t="n" hidden="false">
        <f>L119+M119</f>
        <v>0</v>
      </c>
    </row>
    <row r="120" customFormat="false" hidden="false" outlineLevel="0" collapsed="false">
      <c r="A120" s="18" t="inlineStr">
        <is>
          <t xml:space="preserve">1.1.1.1.1.1.3.16.2</t>
        </is>
      </c>
      <c r="B120" s="18" t="inlineStr">
        <is>
          <t xml:space="preserve"/>
        </is>
      </c>
      <c r="C120" s="22" t="inlineStr">
        <is>
          <t xml:space="preserve">Скоба металлическая однолапковая_ / 31-32мм</t>
        </is>
      </c>
      <c r="D120" s="7" t="inlineStr">
        <is>
          <t xml:space="preserve"/>
        </is>
      </c>
      <c r="E120" s="7" t="inlineStr">
        <is>
          <t xml:space="preserve">Двухлапковая</t>
        </is>
      </c>
      <c r="F120" s="7" t="inlineStr">
        <is>
          <t xml:space="preserve">ШТ</t>
        </is>
      </c>
      <c r="G120" s="7" t="inlineStr">
        <is>
          <t xml:space="preserve">1</t>
        </is>
      </c>
      <c r="H120" s="8" t="n">
        <v>0</v>
      </c>
      <c r="I120" s="19" t="n" hidden="false">
        <v>0</v>
      </c>
      <c r="J120" s="19" t="n" hidden="false">
        <v/>
      </c>
      <c r="K120" s="19" t="n" hidden="false">
        <f>I120+J120</f>
        <v>0</v>
      </c>
      <c r="L120" s="19" t="n" hidden="false">
        <f>ROUND(H120*I120,2)</f>
        <v>0</v>
      </c>
      <c r="M120" s="19" t="n" hidden="false">
        <v/>
      </c>
      <c r="N120" s="19" t="n" hidden="false">
        <f>L120+M120</f>
        <v>0</v>
      </c>
    </row>
    <row r="121" customFormat="false" hidden="false" outlineLevel="0" collapsed="false">
      <c r="A121" s="18" t="inlineStr">
        <is>
          <t xml:space="preserve">1.1.1.1.1.1.3.16.3</t>
        </is>
      </c>
      <c r="B121" s="18" t="inlineStr">
        <is>
          <t xml:space="preserve"/>
        </is>
      </c>
      <c r="C121" s="22" t="inlineStr">
        <is>
          <t xml:space="preserve">Скоба металлическая однолапковая_ / 16-17мм</t>
        </is>
      </c>
      <c r="D121" s="7" t="inlineStr">
        <is>
          <t xml:space="preserve"/>
        </is>
      </c>
      <c r="E121" s="7" t="inlineStr">
        <is>
          <t xml:space="preserve">Универсальный металлический дюбель для бетона и газобетона
малой плотности
для ОКЛ</t>
        </is>
      </c>
      <c r="F121" s="7" t="inlineStr">
        <is>
          <t xml:space="preserve">ШТ</t>
        </is>
      </c>
      <c r="G121" s="7" t="inlineStr">
        <is>
          <t xml:space="preserve">1</t>
        </is>
      </c>
      <c r="H121" s="8" t="n">
        <v>0</v>
      </c>
      <c r="I121" s="19" t="n" hidden="false">
        <v>0</v>
      </c>
      <c r="J121" s="19" t="n" hidden="false">
        <v/>
      </c>
      <c r="K121" s="19" t="n" hidden="false">
        <f>I121+J121</f>
        <v>0</v>
      </c>
      <c r="L121" s="19" t="n" hidden="false">
        <f>ROUND(H121*I121,2)</f>
        <v>0</v>
      </c>
      <c r="M121" s="19" t="n" hidden="false">
        <v/>
      </c>
      <c r="N121" s="19" t="n" hidden="false">
        <f>L121+M121</f>
        <v>0</v>
      </c>
    </row>
    <row r="122" customFormat="false" hidden="false" outlineLevel="0" collapsed="false">
      <c r="A122" s="18" t="inlineStr">
        <is>
          <t xml:space="preserve">1.1.1.1.1.1.3.17</t>
        </is>
      </c>
      <c r="B122" s="18" t="inlineStr">
        <is>
          <t xml:space="preserve"/>
        </is>
      </c>
      <c r="C122" s="18" t="inlineStr">
        <is>
          <t xml:space="preserve">Монтаж лотка электротехнического / перфорированного, неперфорированного</t>
        </is>
      </c>
      <c r="D122" s="7" t="inlineStr">
        <is>
          <t xml:space="preserve"/>
        </is>
      </c>
      <c r="E122" s="7" t="inlineStr">
        <is>
          <t xml:space="preserve">С учетом дополнительных комплектующих.СМР предусматривает дополнительные комплектующие</t>
        </is>
      </c>
      <c r="F122" s="7" t="inlineStr">
        <is>
          <t xml:space="preserve">ПОГ М</t>
        </is>
      </c>
      <c r="G122" s="7" t="inlineStr">
        <is>
          <t xml:space="preserve">1</t>
        </is>
      </c>
      <c r="H122" s="8" t="n">
        <v>0</v>
      </c>
      <c r="I122" s="19" t="n" hidden="false">
        <f>ROUND((L123+L124)/H122,2)</f>
        <v>0</v>
      </c>
      <c r="J122" s="19" t="n" hidden="false">
        <v>0</v>
      </c>
      <c r="K122" s="19" t="n" hidden="false">
        <f>I122+J122</f>
        <v>0</v>
      </c>
      <c r="L122" s="19" t="n" hidden="false">
        <f>ROUND(H122*I122,2)</f>
        <v>0</v>
      </c>
      <c r="M122" s="19" t="n" hidden="false">
        <f>ROUND(H122*J122,2)</f>
        <v>0</v>
      </c>
      <c r="N122" s="19" t="n" hidden="false">
        <f>L122+M122</f>
        <v>0</v>
      </c>
    </row>
    <row r="123" customFormat="false" hidden="false" outlineLevel="0" collapsed="false">
      <c r="A123" s="18" t="inlineStr">
        <is>
          <t xml:space="preserve">1.1.1.1.1.1.3.17.1</t>
        </is>
      </c>
      <c r="B123" s="18" t="inlineStr">
        <is>
          <t xml:space="preserve"/>
        </is>
      </c>
      <c r="C123" s="22" t="inlineStr">
        <is>
          <t xml:space="preserve">Лоток электротехнический перфорированный осн.400мм H=80мм</t>
        </is>
      </c>
      <c r="D123" s="7" t="inlineStr">
        <is>
          <t xml:space="preserve"/>
        </is>
      </c>
      <c r="E123" s="7" t="inlineStr">
        <is>
          <t xml:space="preserve">Без учета дополнительных комплектующих
ДКС,Ostec</t>
        </is>
      </c>
      <c r="F123" s="7" t="inlineStr">
        <is>
          <t xml:space="preserve">М</t>
        </is>
      </c>
      <c r="G123" s="7" t="inlineStr">
        <is>
          <t xml:space="preserve">1</t>
        </is>
      </c>
      <c r="H123" s="8" t="n">
        <v>0</v>
      </c>
      <c r="I123" s="23" t="n" hidden="false">
        <v>0</v>
      </c>
      <c r="J123" s="19" t="n" hidden="false">
        <v/>
      </c>
      <c r="K123" s="19" t="n" hidden="false">
        <f>I123+J123</f>
        <v>0</v>
      </c>
      <c r="L123" s="19" t="n" hidden="false">
        <f>ROUND(H123*I123,2)</f>
        <v>0</v>
      </c>
      <c r="M123" s="19" t="n" hidden="false">
        <v/>
      </c>
      <c r="N123" s="19" t="n" hidden="false">
        <f>L123+M123</f>
        <v>0</v>
      </c>
    </row>
    <row r="124" customFormat="false" hidden="false" outlineLevel="0" collapsed="false">
      <c r="A124" s="18" t="inlineStr">
        <is>
          <t xml:space="preserve">1.1.1.1.1.1.3.17.2</t>
        </is>
      </c>
      <c r="B124" s="18" t="inlineStr">
        <is>
          <t xml:space="preserve"/>
        </is>
      </c>
      <c r="C124" s="22" t="inlineStr">
        <is>
          <t xml:space="preserve">Крышка на лоток осн.400мм</t>
        </is>
      </c>
      <c r="D124" s="7" t="inlineStr">
        <is>
          <t xml:space="preserve"/>
        </is>
      </c>
      <c r="E124" s="7" t="inlineStr">
        <is>
          <t xml:space="preserve">Без учета дополнительных комплектующих
ДКС,Ostec</t>
        </is>
      </c>
      <c r="F124" s="7" t="inlineStr">
        <is>
          <t xml:space="preserve">М</t>
        </is>
      </c>
      <c r="G124" s="7" t="inlineStr">
        <is>
          <t xml:space="preserve">1</t>
        </is>
      </c>
      <c r="H124" s="8" t="n">
        <v>0</v>
      </c>
      <c r="I124" s="23" t="n" hidden="false">
        <v>0</v>
      </c>
      <c r="J124" s="19" t="n" hidden="false">
        <v/>
      </c>
      <c r="K124" s="19" t="n" hidden="false">
        <f>I124+J124</f>
        <v>0</v>
      </c>
      <c r="L124" s="19" t="n" hidden="false">
        <f>ROUND(H124*I124,2)</f>
        <v>0</v>
      </c>
      <c r="M124" s="19" t="n" hidden="false">
        <v/>
      </c>
      <c r="N124" s="19" t="n" hidden="false">
        <f>L124+M124</f>
        <v>0</v>
      </c>
    </row>
    <row r="125" customFormat="false" hidden="false" outlineLevel="0" collapsed="false">
      <c r="A125" s="14" t="inlineStr">
        <is>
          <t xml:space="preserve">1.1.1.1.1.1.4</t>
        </is>
      </c>
      <c r="B125" s="14" t="inlineStr">
        <is>
          <t xml:space="preserve"/>
        </is>
      </c>
      <c r="C125" s="14" t="inlineStr">
        <is>
          <t xml:space="preserve">Монтаж электроустановочных изделий</t>
        </is>
      </c>
      <c r="D125" s="6" t="inlineStr">
        <is>
          <t xml:space="preserve"/>
        </is>
      </c>
      <c r="E125" s="6" t="inlineStr">
        <is>
          <t xml:space="preserve"/>
        </is>
      </c>
      <c r="F125" s="6" t="inlineStr">
        <is>
          <t xml:space="preserve"/>
        </is>
      </c>
      <c r="G125" s="6" t="inlineStr">
        <is>
          <t xml:space="preserve"/>
        </is>
      </c>
      <c r="H125" s="15" t="n">
        <v/>
      </c>
      <c r="I125" s="16" t="n" hidden="false">
        <v/>
      </c>
      <c r="J125" s="16" t="n" hidden="false">
        <v/>
      </c>
      <c r="K125" s="16" t="n" hidden="false">
        <v/>
      </c>
      <c r="L125" s="16" t="n" hidden="false">
        <f>L126+L133+L137+L139</f>
        <v>0</v>
      </c>
      <c r="M125" s="16" t="n" hidden="false">
        <f>M126+M133+M137+M139</f>
        <v>0</v>
      </c>
      <c r="N125" s="16" t="n" hidden="false">
        <f>N126+N133+N137+N139</f>
        <v>0</v>
      </c>
    </row>
    <row r="126" customFormat="false" hidden="false" outlineLevel="0" collapsed="false">
      <c r="A126" s="18" t="inlineStr">
        <is>
          <t xml:space="preserve">1.1.1.1.1.1.4.1</t>
        </is>
      </c>
      <c r="B126" s="18" t="inlineStr">
        <is>
          <t xml:space="preserve"/>
        </is>
      </c>
      <c r="C126" s="18" t="inlineStr">
        <is>
          <t xml:space="preserve">Монтаж электрических оконечных устройств / выключатель, переключатель</t>
        </is>
      </c>
      <c r="D126" s="7" t="inlineStr">
        <is>
          <t xml:space="preserve">Выгружается из БО по объектам BIM-КЦ</t>
        </is>
      </c>
      <c r="E126" s="7" t="inlineStr">
        <is>
          <t xml:space="preserve"/>
        </is>
      </c>
      <c r="F126" s="7" t="inlineStr">
        <is>
          <t xml:space="preserve">ШТ</t>
        </is>
      </c>
      <c r="G126" s="7" t="inlineStr">
        <is>
          <t xml:space="preserve">1</t>
        </is>
      </c>
      <c r="H126" s="8" t="n">
        <v>0</v>
      </c>
      <c r="I126" s="19" t="n" hidden="false">
        <f>ROUND((L127+L128+L129+L130+L131+L132)/H126,2)</f>
        <v>0</v>
      </c>
      <c r="J126" s="19" t="n" hidden="false">
        <v>0</v>
      </c>
      <c r="K126" s="19" t="n" hidden="false">
        <f>I126+J126</f>
        <v>0</v>
      </c>
      <c r="L126" s="19" t="n" hidden="false">
        <f>ROUND(H126*I126,2)</f>
        <v>0</v>
      </c>
      <c r="M126" s="19" t="n" hidden="false">
        <f>ROUND(H126*J126,2)</f>
        <v>0</v>
      </c>
      <c r="N126" s="19" t="n" hidden="false">
        <f>L126+M126</f>
        <v>0</v>
      </c>
    </row>
    <row r="127" customFormat="false" hidden="false" outlineLevel="0" collapsed="false">
      <c r="A127" s="18" t="inlineStr">
        <is>
          <t xml:space="preserve">1.1.1.1.1.1.4.1.1</t>
        </is>
      </c>
      <c r="B127" s="18" t="inlineStr">
        <is>
          <t xml:space="preserve"/>
        </is>
      </c>
      <c r="C127" s="22" t="inlineStr">
        <is>
          <t xml:space="preserve">Рамка Schneider Electric Glossa_ / белый / 1 пост / GSL000101</t>
        </is>
      </c>
      <c r="D127" s="7" t="inlineStr">
        <is>
          <t xml:space="preserve"/>
        </is>
      </c>
      <c r="E127" s="7" t="inlineStr">
        <is>
          <t xml:space="preserve">LK60, цвет Белый</t>
        </is>
      </c>
      <c r="F127" s="7" t="inlineStr">
        <is>
          <t xml:space="preserve">ШТ</t>
        </is>
      </c>
      <c r="G127" s="7" t="inlineStr">
        <is>
          <t xml:space="preserve">1</t>
        </is>
      </c>
      <c r="H127" s="8" t="n">
        <v>0</v>
      </c>
      <c r="I127" s="23" t="n" hidden="false">
        <v>0</v>
      </c>
      <c r="J127" s="19" t="n" hidden="false">
        <v/>
      </c>
      <c r="K127" s="19" t="n" hidden="false">
        <f>I127+J127</f>
        <v>0</v>
      </c>
      <c r="L127" s="19" t="n" hidden="false">
        <f>ROUND(H127*I127,2)</f>
        <v>0</v>
      </c>
      <c r="M127" s="19" t="n" hidden="false">
        <v/>
      </c>
      <c r="N127" s="19" t="n" hidden="false">
        <f>L127+M127</f>
        <v>0</v>
      </c>
    </row>
    <row r="128" customFormat="false" hidden="false" outlineLevel="0" collapsed="false">
      <c r="A128" s="18" t="inlineStr">
        <is>
          <t xml:space="preserve">1.1.1.1.1.1.4.1.2</t>
        </is>
      </c>
      <c r="B128" s="18" t="inlineStr">
        <is>
          <t xml:space="preserve"/>
        </is>
      </c>
      <c r="C128" s="22" t="inlineStr">
        <is>
          <t xml:space="preserve">Переключатель_ / проходной/одноклавишный/открытой установки / 10А, 220В, IP20</t>
        </is>
      </c>
      <c r="D128" s="7" t="inlineStr">
        <is>
          <t xml:space="preserve"/>
        </is>
      </c>
      <c r="E128" s="7" t="inlineStr">
        <is>
          <t xml:space="preserve">Переключатель проходной одноклавишный скрытой установки, 10А, 250В, IP44 белый</t>
        </is>
      </c>
      <c r="F128" s="7" t="inlineStr">
        <is>
          <t xml:space="preserve">ШТ</t>
        </is>
      </c>
      <c r="G128" s="7" t="inlineStr">
        <is>
          <t xml:space="preserve">1</t>
        </is>
      </c>
      <c r="H128" s="8" t="n">
        <v>0</v>
      </c>
      <c r="I128" s="19" t="n" hidden="false">
        <v>0</v>
      </c>
      <c r="J128" s="19" t="n" hidden="false">
        <v/>
      </c>
      <c r="K128" s="19" t="n" hidden="false">
        <f>I128+J128</f>
        <v>0</v>
      </c>
      <c r="L128" s="19" t="n" hidden="false">
        <f>ROUND(H128*I128,2)</f>
        <v>0</v>
      </c>
      <c r="M128" s="19" t="n" hidden="false">
        <v/>
      </c>
      <c r="N128" s="19" t="n" hidden="false">
        <f>L128+M128</f>
        <v>0</v>
      </c>
    </row>
    <row r="129" customFormat="false" hidden="false" outlineLevel="0" collapsed="false">
      <c r="A129" s="18" t="inlineStr">
        <is>
          <t xml:space="preserve">1.1.1.1.1.1.4.1.3</t>
        </is>
      </c>
      <c r="B129" s="18" t="inlineStr">
        <is>
          <t xml:space="preserve"/>
        </is>
      </c>
      <c r="C129" s="22" t="inlineStr">
        <is>
          <t xml:space="preserve">Выключатель Schneider Electric Этюд_/одноклавишный</t>
        </is>
      </c>
      <c r="D129" s="7" t="inlineStr">
        <is>
          <t xml:space="preserve"/>
        </is>
      </c>
      <c r="E129" s="7" t="inlineStr">
        <is>
          <t xml:space="preserve">LK60,  Выключатель 1-кл. скрытой установки 10А, IP44</t>
        </is>
      </c>
      <c r="F129" s="7" t="inlineStr">
        <is>
          <t xml:space="preserve">ШТ</t>
        </is>
      </c>
      <c r="G129" s="7" t="inlineStr">
        <is>
          <t xml:space="preserve">1</t>
        </is>
      </c>
      <c r="H129" s="8" t="n">
        <v>0</v>
      </c>
      <c r="I129" s="23" t="n" hidden="false">
        <v>0</v>
      </c>
      <c r="J129" s="19" t="n" hidden="false">
        <v/>
      </c>
      <c r="K129" s="19" t="n" hidden="false">
        <f>I129+J129</f>
        <v>0</v>
      </c>
      <c r="L129" s="19" t="n" hidden="false">
        <f>ROUND(H129*I129,2)</f>
        <v>0</v>
      </c>
      <c r="M129" s="19" t="n" hidden="false">
        <v/>
      </c>
      <c r="N129" s="19" t="n" hidden="false">
        <f>L129+M129</f>
        <v>0</v>
      </c>
    </row>
    <row r="130" customFormat="false" hidden="false" outlineLevel="0" collapsed="false">
      <c r="A130" s="18" t="inlineStr">
        <is>
          <t xml:space="preserve">1.1.1.1.1.1.4.1.4</t>
        </is>
      </c>
      <c r="B130" s="18" t="inlineStr">
        <is>
          <t xml:space="preserve"/>
        </is>
      </c>
      <c r="C130" s="22" t="inlineStr">
        <is>
          <t xml:space="preserve">Выключатель Трехклавишный Скрытый 10А 220...250В IP20 Белый</t>
        </is>
      </c>
      <c r="D130" s="7" t="inlineStr">
        <is>
          <t xml:space="preserve"/>
        </is>
      </c>
      <c r="E130" s="7" t="inlineStr">
        <is>
          <t xml:space="preserve">Выключатель трехклавишный LK60, цвет Белый</t>
        </is>
      </c>
      <c r="F130" s="7" t="inlineStr">
        <is>
          <t xml:space="preserve">ШТ</t>
        </is>
      </c>
      <c r="G130" s="7" t="inlineStr">
        <is>
          <t xml:space="preserve">1</t>
        </is>
      </c>
      <c r="H130" s="8" t="n">
        <v>0</v>
      </c>
      <c r="I130" s="23" t="n" hidden="false">
        <v>0</v>
      </c>
      <c r="J130" s="19" t="n" hidden="false">
        <v/>
      </c>
      <c r="K130" s="19" t="n" hidden="false">
        <f>I130+J130</f>
        <v>0</v>
      </c>
      <c r="L130" s="19" t="n" hidden="false">
        <f>ROUND(H130*I130,2)</f>
        <v>0</v>
      </c>
      <c r="M130" s="19" t="n" hidden="false">
        <v/>
      </c>
      <c r="N130" s="19" t="n" hidden="false">
        <f>L130+M130</f>
        <v>0</v>
      </c>
    </row>
    <row r="131" customFormat="false" hidden="false" outlineLevel="0" collapsed="false">
      <c r="A131" s="18" t="inlineStr">
        <is>
          <t xml:space="preserve">1.1.1.1.1.1.4.1.5</t>
        </is>
      </c>
      <c r="B131" s="18" t="inlineStr">
        <is>
          <t xml:space="preserve"/>
        </is>
      </c>
      <c r="C131" s="22" t="inlineStr">
        <is>
          <t xml:space="preserve">Выключатель Одноклавишный Скрытый 10А 220...250В IP20 Белый</t>
        </is>
      </c>
      <c r="D131" s="7" t="inlineStr">
        <is>
          <t xml:space="preserve"/>
        </is>
      </c>
      <c r="E131" s="7" t="inlineStr">
        <is>
          <t xml:space="preserve">Выключатель одноклавишный, одинарный, 250В, 16А, IP20, скрытый монтаж LK60, цвет Белый</t>
        </is>
      </c>
      <c r="F131" s="7" t="inlineStr">
        <is>
          <t xml:space="preserve">ШТ</t>
        </is>
      </c>
      <c r="G131" s="7" t="inlineStr">
        <is>
          <t xml:space="preserve">1</t>
        </is>
      </c>
      <c r="H131" s="8" t="n">
        <v>0</v>
      </c>
      <c r="I131" s="23" t="n" hidden="false">
        <v>0</v>
      </c>
      <c r="J131" s="19" t="n" hidden="false">
        <v/>
      </c>
      <c r="K131" s="19" t="n" hidden="false">
        <f>I131+J131</f>
        <v>0</v>
      </c>
      <c r="L131" s="19" t="n" hidden="false">
        <f>ROUND(H131*I131,2)</f>
        <v>0</v>
      </c>
      <c r="M131" s="19" t="n" hidden="false">
        <v/>
      </c>
      <c r="N131" s="19" t="n" hidden="false">
        <f>L131+M131</f>
        <v>0</v>
      </c>
    </row>
    <row r="132" customFormat="false" hidden="false" outlineLevel="0" collapsed="false">
      <c r="A132" s="18" t="inlineStr">
        <is>
          <t xml:space="preserve">1.1.1.1.1.1.4.1.6</t>
        </is>
      </c>
      <c r="B132" s="18" t="inlineStr">
        <is>
          <t xml:space="preserve"/>
        </is>
      </c>
      <c r="C132" s="22" t="inlineStr">
        <is>
          <t xml:space="preserve">Выключатель Двухклавишный Скрытый 10А 220...250В IP20 Белый</t>
        </is>
      </c>
      <c r="D132" s="7" t="inlineStr">
        <is>
          <t xml:space="preserve"/>
        </is>
      </c>
      <c r="E132" s="7" t="inlineStr">
        <is>
          <t xml:space="preserve">Выключатель двухклавишный, 250В, 16А, IP20, скрытый монтаж LK60, цвет Белый</t>
        </is>
      </c>
      <c r="F132" s="7" t="inlineStr">
        <is>
          <t xml:space="preserve">ШТ</t>
        </is>
      </c>
      <c r="G132" s="7" t="inlineStr">
        <is>
          <t xml:space="preserve">1</t>
        </is>
      </c>
      <c r="H132" s="8" t="n">
        <v>0</v>
      </c>
      <c r="I132" s="19" t="n" hidden="false">
        <v>0</v>
      </c>
      <c r="J132" s="19" t="n" hidden="false">
        <v/>
      </c>
      <c r="K132" s="19" t="n" hidden="false">
        <f>I132+J132</f>
        <v>0</v>
      </c>
      <c r="L132" s="19" t="n" hidden="false">
        <f>ROUND(H132*I132,2)</f>
        <v>0</v>
      </c>
      <c r="M132" s="19" t="n" hidden="false">
        <v/>
      </c>
      <c r="N132" s="19" t="n" hidden="false">
        <f>L132+M132</f>
        <v>0</v>
      </c>
    </row>
    <row r="133" customFormat="false" hidden="false" outlineLevel="0" collapsed="false">
      <c r="A133" s="18" t="inlineStr">
        <is>
          <t xml:space="preserve">1.1.1.1.1.1.4.2</t>
        </is>
      </c>
      <c r="B133" s="18" t="inlineStr">
        <is>
          <t xml:space="preserve"/>
        </is>
      </c>
      <c r="C133" s="18" t="inlineStr">
        <is>
          <t xml:space="preserve">Монтаж электрических оконечных устройств / розетка</t>
        </is>
      </c>
      <c r="D133" s="7" t="inlineStr">
        <is>
          <t xml:space="preserve">Выгружается из БО по объектам BIM-КЦ</t>
        </is>
      </c>
      <c r="E133" s="7" t="inlineStr">
        <is>
          <t xml:space="preserve"/>
        </is>
      </c>
      <c r="F133" s="7" t="inlineStr">
        <is>
          <t xml:space="preserve">ШТ</t>
        </is>
      </c>
      <c r="G133" s="7" t="inlineStr">
        <is>
          <t xml:space="preserve">1</t>
        </is>
      </c>
      <c r="H133" s="8" t="n">
        <v>0</v>
      </c>
      <c r="I133" s="19" t="n" hidden="false">
        <f>ROUND((L134+L135+L136)/H133,2)</f>
        <v>0</v>
      </c>
      <c r="J133" s="19" t="n" hidden="false">
        <v>0</v>
      </c>
      <c r="K133" s="19" t="n" hidden="false">
        <f>I133+J133</f>
        <v>0</v>
      </c>
      <c r="L133" s="19" t="n" hidden="false">
        <f>ROUND(H133*I133,2)</f>
        <v>0</v>
      </c>
      <c r="M133" s="19" t="n" hidden="false">
        <f>ROUND(H133*J133,2)</f>
        <v>0</v>
      </c>
      <c r="N133" s="19" t="n" hidden="false">
        <f>L133+M133</f>
        <v>0</v>
      </c>
    </row>
    <row r="134" customFormat="false" hidden="false" outlineLevel="0" collapsed="false">
      <c r="A134" s="18" t="inlineStr">
        <is>
          <t xml:space="preserve">1.1.1.1.1.1.4.2.1</t>
        </is>
      </c>
      <c r="B134" s="18" t="inlineStr">
        <is>
          <t xml:space="preserve"/>
        </is>
      </c>
      <c r="C134" s="22" t="inlineStr">
        <is>
          <t xml:space="preserve">Розетка Открытая 1п 2P+PE 16А IP20 220...250В з/к з/ш Белый</t>
        </is>
      </c>
      <c r="D134" s="7" t="inlineStr">
        <is>
          <t xml:space="preserve"/>
        </is>
      </c>
      <c r="E134" s="7" t="inlineStr">
        <is>
          <t xml:space="preserve">Розетка Скрытая EWR16-028-90</t>
        </is>
      </c>
      <c r="F134" s="7" t="inlineStr">
        <is>
          <t xml:space="preserve">ШТ</t>
        </is>
      </c>
      <c r="G134" s="7" t="inlineStr">
        <is>
          <t xml:space="preserve">1</t>
        </is>
      </c>
      <c r="H134" s="8" t="n">
        <v>0</v>
      </c>
      <c r="I134" s="19" t="n" hidden="false">
        <v>0</v>
      </c>
      <c r="J134" s="19" t="n" hidden="false">
        <v/>
      </c>
      <c r="K134" s="19" t="n" hidden="false">
        <f>I134+J134</f>
        <v>0</v>
      </c>
      <c r="L134" s="19" t="n" hidden="false">
        <f>ROUND(H134*I134,2)</f>
        <v>0</v>
      </c>
      <c r="M134" s="19" t="n" hidden="false">
        <v/>
      </c>
      <c r="N134" s="19" t="n" hidden="false">
        <f>L134+M134</f>
        <v>0</v>
      </c>
    </row>
    <row r="135" customFormat="false" hidden="false" outlineLevel="0" collapsed="false">
      <c r="A135" s="18" t="inlineStr">
        <is>
          <t xml:space="preserve">1.1.1.1.1.1.4.2.2</t>
        </is>
      </c>
      <c r="B135" s="18" t="inlineStr">
        <is>
          <t xml:space="preserve"/>
        </is>
      </c>
      <c r="C135" s="22" t="inlineStr">
        <is>
          <t xml:space="preserve">Рамка Schneider Electric Glossa_ / белый / 2 поста / GSL000102</t>
        </is>
      </c>
      <c r="D135" s="7" t="inlineStr">
        <is>
          <t xml:space="preserve"/>
        </is>
      </c>
      <c r="E135" s="7" t="inlineStr">
        <is>
          <t xml:space="preserve">EWM-G-302-10</t>
        </is>
      </c>
      <c r="F135" s="7" t="inlineStr">
        <is>
          <t xml:space="preserve">ШТ</t>
        </is>
      </c>
      <c r="G135" s="7" t="inlineStr">
        <is>
          <t xml:space="preserve">1</t>
        </is>
      </c>
      <c r="H135" s="8" t="n">
        <v>0</v>
      </c>
      <c r="I135" s="23" t="n" hidden="false">
        <v>0</v>
      </c>
      <c r="J135" s="19" t="n" hidden="false">
        <v/>
      </c>
      <c r="K135" s="19" t="n" hidden="false">
        <f>I135+J135</f>
        <v>0</v>
      </c>
      <c r="L135" s="19" t="n" hidden="false">
        <f>ROUND(H135*I135,2)</f>
        <v>0</v>
      </c>
      <c r="M135" s="19" t="n" hidden="false">
        <v/>
      </c>
      <c r="N135" s="19" t="n" hidden="false">
        <f>L135+M135</f>
        <v>0</v>
      </c>
    </row>
    <row r="136" customFormat="false" hidden="false" outlineLevel="0" collapsed="false">
      <c r="A136" s="18" t="inlineStr">
        <is>
          <t xml:space="preserve">1.1.1.1.1.1.4.2.3</t>
        </is>
      </c>
      <c r="B136" s="18" t="inlineStr">
        <is>
          <t xml:space="preserve"/>
        </is>
      </c>
      <c r="C136" s="22" t="inlineStr">
        <is>
          <t xml:space="preserve">Рамка Schneider Electric Glossa_ / белый / 1 пост / GSL000101</t>
        </is>
      </c>
      <c r="D136" s="7" t="inlineStr">
        <is>
          <t xml:space="preserve"/>
        </is>
      </c>
      <c r="E136" s="7" t="inlineStr">
        <is>
          <t xml:space="preserve">EWM-G-301-10</t>
        </is>
      </c>
      <c r="F136" s="7" t="inlineStr">
        <is>
          <t xml:space="preserve">ШТ</t>
        </is>
      </c>
      <c r="G136" s="7" t="inlineStr">
        <is>
          <t xml:space="preserve">1</t>
        </is>
      </c>
      <c r="H136" s="8" t="n">
        <v>0</v>
      </c>
      <c r="I136" s="23" t="n" hidden="false">
        <v>0</v>
      </c>
      <c r="J136" s="19" t="n" hidden="false">
        <v/>
      </c>
      <c r="K136" s="19" t="n" hidden="false">
        <f>I136+J136</f>
        <v>0</v>
      </c>
      <c r="L136" s="19" t="n" hidden="false">
        <f>ROUND(H136*I136,2)</f>
        <v>0</v>
      </c>
      <c r="M136" s="19" t="n" hidden="false">
        <v/>
      </c>
      <c r="N136" s="19" t="n" hidden="false">
        <f>L136+M136</f>
        <v>0</v>
      </c>
    </row>
    <row r="137" customFormat="false" hidden="false" outlineLevel="0" collapsed="false">
      <c r="A137" s="18" t="inlineStr">
        <is>
          <t xml:space="preserve">1.1.1.1.1.1.4.3</t>
        </is>
      </c>
      <c r="B137" s="18" t="inlineStr">
        <is>
          <t xml:space="preserve"/>
        </is>
      </c>
      <c r="C137" s="18" t="inlineStr">
        <is>
          <t xml:space="preserve">Монтаж коробки распределительной, распаячной</t>
        </is>
      </c>
      <c r="D137" s="7" t="inlineStr">
        <is>
          <t xml:space="preserve">Выгружается из БО по объектам BIM-КЦ</t>
        </is>
      </c>
      <c r="E137" s="7" t="inlineStr">
        <is>
          <t xml:space="preserve"/>
        </is>
      </c>
      <c r="F137" s="7" t="inlineStr">
        <is>
          <t xml:space="preserve">ШТ</t>
        </is>
      </c>
      <c r="G137" s="7" t="inlineStr">
        <is>
          <t xml:space="preserve">1</t>
        </is>
      </c>
      <c r="H137" s="8" t="n">
        <v>0</v>
      </c>
      <c r="I137" s="19" t="n" hidden="false">
        <f>ROUND((L138)/H137,2)</f>
        <v>0</v>
      </c>
      <c r="J137" s="19" t="n" hidden="false">
        <v>0</v>
      </c>
      <c r="K137" s="19" t="n" hidden="false">
        <f>I137+J137</f>
        <v>0</v>
      </c>
      <c r="L137" s="19" t="n" hidden="false">
        <f>ROUND(H137*I137,2)</f>
        <v>0</v>
      </c>
      <c r="M137" s="19" t="n" hidden="false">
        <f>ROUND(H137*J137,2)</f>
        <v>0</v>
      </c>
      <c r="N137" s="19" t="n" hidden="false">
        <f>L137+M137</f>
        <v>0</v>
      </c>
    </row>
    <row r="138" customFormat="false" hidden="false" outlineLevel="0" collapsed="false">
      <c r="A138" s="18" t="inlineStr">
        <is>
          <t xml:space="preserve">1.1.1.1.1.1.4.3.1</t>
        </is>
      </c>
      <c r="B138" s="18" t="inlineStr">
        <is>
          <t xml:space="preserve"/>
        </is>
      </c>
      <c r="C138" s="22" t="inlineStr">
        <is>
          <t xml:space="preserve">Коробка распаячная_ / Круглая / 80х40 / КМ41004 (UKT01-080-040-000)</t>
        </is>
      </c>
      <c r="D138" s="7" t="inlineStr">
        <is>
          <t xml:space="preserve"/>
        </is>
      </c>
      <c r="E138" s="7" t="inlineStr">
        <is>
          <t xml:space="preserve">КМ40002 UKT10-065-040-000</t>
        </is>
      </c>
      <c r="F138" s="7" t="inlineStr">
        <is>
          <t xml:space="preserve">ШТ</t>
        </is>
      </c>
      <c r="G138" s="7" t="inlineStr">
        <is>
          <t xml:space="preserve">1</t>
        </is>
      </c>
      <c r="H138" s="8" t="n">
        <v>0</v>
      </c>
      <c r="I138" s="19" t="n" hidden="false">
        <v>0</v>
      </c>
      <c r="J138" s="19" t="n" hidden="false">
        <v/>
      </c>
      <c r="K138" s="19" t="n" hidden="false">
        <f>I138+J138</f>
        <v>0</v>
      </c>
      <c r="L138" s="19" t="n" hidden="false">
        <f>ROUND(H138*I138,2)</f>
        <v>0</v>
      </c>
      <c r="M138" s="19" t="n" hidden="false">
        <v/>
      </c>
      <c r="N138" s="19" t="n" hidden="false">
        <f>L138+M138</f>
        <v>0</v>
      </c>
    </row>
    <row r="139" customFormat="false" hidden="false" outlineLevel="0" collapsed="false">
      <c r="A139" s="18" t="inlineStr">
        <is>
          <t xml:space="preserve">1.1.1.1.1.1.4.4</t>
        </is>
      </c>
      <c r="B139" s="18" t="inlineStr">
        <is>
          <t xml:space="preserve"/>
        </is>
      </c>
      <c r="C139" s="18" t="inlineStr">
        <is>
          <t xml:space="preserve">Монтаж подрозетников, установочных, монтажных коробок в подготовленные отверстия / в ЖБИ, ПГП, газобетон, акотек</t>
        </is>
      </c>
      <c r="D139" s="7" t="inlineStr">
        <is>
          <t xml:space="preserve">Выгружается из БО по объектам BIM-КЦ</t>
        </is>
      </c>
      <c r="E139" s="7" t="inlineStr">
        <is>
          <t xml:space="preserve"/>
        </is>
      </c>
      <c r="F139" s="7" t="inlineStr">
        <is>
          <t xml:space="preserve">ШТ</t>
        </is>
      </c>
      <c r="G139" s="7" t="inlineStr">
        <is>
          <t xml:space="preserve">1</t>
        </is>
      </c>
      <c r="H139" s="8" t="n">
        <v>0</v>
      </c>
      <c r="I139" s="19" t="n" hidden="false">
        <f>ROUND((L140+L141)/H139,2)</f>
        <v>0</v>
      </c>
      <c r="J139" s="19" t="n" hidden="false">
        <v>0</v>
      </c>
      <c r="K139" s="19" t="n" hidden="false">
        <f>I139+J139</f>
        <v>0</v>
      </c>
      <c r="L139" s="19" t="n" hidden="false">
        <f>ROUND(H139*I139,2)</f>
        <v>0</v>
      </c>
      <c r="M139" s="19" t="n" hidden="false">
        <f>ROUND(H139*J139,2)</f>
        <v>0</v>
      </c>
      <c r="N139" s="19" t="n" hidden="false">
        <f>L139+M139</f>
        <v>0</v>
      </c>
    </row>
    <row r="140" customFormat="false" hidden="false" outlineLevel="0" collapsed="false">
      <c r="A140" s="18" t="inlineStr">
        <is>
          <t xml:space="preserve">1.1.1.1.1.1.4.4.1</t>
        </is>
      </c>
      <c r="B140" s="18" t="inlineStr">
        <is>
          <t xml:space="preserve"/>
        </is>
      </c>
      <c r="C140" s="22" t="inlineStr">
        <is>
          <t xml:space="preserve">Смесь штукатурная гипсовая_</t>
        </is>
      </c>
      <c r="D140" s="7" t="inlineStr">
        <is>
          <t xml:space="preserve"/>
        </is>
      </c>
      <c r="E140" s="7" t="inlineStr">
        <is>
          <t xml:space="preserve"/>
        </is>
      </c>
      <c r="F140" s="7" t="inlineStr">
        <is>
          <t xml:space="preserve">КГ</t>
        </is>
      </c>
      <c r="G140" s="7" t="inlineStr">
        <is>
          <t xml:space="preserve">0.3</t>
        </is>
      </c>
      <c r="H140" s="8" t="n">
        <v>0</v>
      </c>
      <c r="I140" s="19" t="n" hidden="false">
        <v>0</v>
      </c>
      <c r="J140" s="19" t="n" hidden="false">
        <v/>
      </c>
      <c r="K140" s="19" t="n" hidden="false">
        <f>I140+J140</f>
        <v>0</v>
      </c>
      <c r="L140" s="19" t="n" hidden="false">
        <f>ROUND(H140*I140,2)</f>
        <v>0</v>
      </c>
      <c r="M140" s="19" t="n" hidden="false">
        <v/>
      </c>
      <c r="N140" s="19" t="n" hidden="false">
        <f>L140+M140</f>
        <v>0</v>
      </c>
    </row>
    <row r="141" customFormat="false" hidden="false" outlineLevel="0" collapsed="false">
      <c r="A141" s="18" t="inlineStr">
        <is>
          <t xml:space="preserve">1.1.1.1.1.1.4.4.2</t>
        </is>
      </c>
      <c r="B141" s="18" t="inlineStr">
        <is>
          <t xml:space="preserve"/>
        </is>
      </c>
      <c r="C141" s="22" t="inlineStr">
        <is>
          <t xml:space="preserve">Коробка установочная круглая D=68мм h=40мм IP20 пластик тип установки скрытый для твердых стен б/крышки б/вводов</t>
        </is>
      </c>
      <c r="D141" s="7" t="inlineStr">
        <is>
          <t xml:space="preserve"/>
        </is>
      </c>
      <c r="E141" s="7" t="inlineStr">
        <is>
          <t xml:space="preserve"/>
        </is>
      </c>
      <c r="F141" s="7" t="inlineStr">
        <is>
          <t xml:space="preserve">ШТ</t>
        </is>
      </c>
      <c r="G141" s="7" t="inlineStr">
        <is>
          <t xml:space="preserve">1</t>
        </is>
      </c>
      <c r="H141" s="8" t="n">
        <v>0</v>
      </c>
      <c r="I141" s="19" t="n" hidden="false">
        <v>0</v>
      </c>
      <c r="J141" s="19" t="n" hidden="false">
        <v/>
      </c>
      <c r="K141" s="19" t="n" hidden="false">
        <f>I141+J141</f>
        <v>0</v>
      </c>
      <c r="L141" s="19" t="n" hidden="false">
        <f>ROUND(H141*I141,2)</f>
        <v>0</v>
      </c>
      <c r="M141" s="19" t="n" hidden="false">
        <v/>
      </c>
      <c r="N141" s="19" t="n" hidden="false">
        <f>L141+M141</f>
        <v>0</v>
      </c>
    </row>
    <row r="142" customFormat="false" hidden="false" outlineLevel="0" collapsed="false">
      <c r="A142" s="14" t="inlineStr">
        <is>
          <t xml:space="preserve">1.1.1.1.1.1.5</t>
        </is>
      </c>
      <c r="B142" s="14" t="inlineStr">
        <is>
          <t xml:space="preserve"/>
        </is>
      </c>
      <c r="C142" s="14" t="inlineStr">
        <is>
          <t xml:space="preserve">Монтаж светотехнического оборудования</t>
        </is>
      </c>
      <c r="D142" s="6" t="inlineStr">
        <is>
          <t xml:space="preserve"/>
        </is>
      </c>
      <c r="E142" s="6" t="inlineStr">
        <is>
          <t xml:space="preserve"/>
        </is>
      </c>
      <c r="F142" s="6" t="inlineStr">
        <is>
          <t xml:space="preserve"/>
        </is>
      </c>
      <c r="G142" s="6" t="inlineStr">
        <is>
          <t xml:space="preserve"/>
        </is>
      </c>
      <c r="H142" s="15" t="n">
        <v/>
      </c>
      <c r="I142" s="16" t="n" hidden="false">
        <v/>
      </c>
      <c r="J142" s="16" t="n" hidden="false">
        <v/>
      </c>
      <c r="K142" s="16" t="n" hidden="false">
        <v/>
      </c>
      <c r="L142" s="16" t="n" hidden="false">
        <f>L143+L148+L151+L154+L159+L160+L163</f>
        <v>0</v>
      </c>
      <c r="M142" s="16" t="n" hidden="false">
        <f>M143+M148+M151+M154+M159+M160+M163</f>
        <v>0</v>
      </c>
      <c r="N142" s="16" t="n" hidden="false">
        <f>N143+N148+N151+N154+N159+N160+N163</f>
        <v>0</v>
      </c>
    </row>
    <row r="143" customFormat="false" hidden="false" outlineLevel="0" collapsed="false">
      <c r="A143" s="18" t="inlineStr">
        <is>
          <t xml:space="preserve">1.1.1.1.1.1.5.1</t>
        </is>
      </c>
      <c r="B143" s="18" t="inlineStr">
        <is>
          <t xml:space="preserve"/>
        </is>
      </c>
      <c r="C143" s="18" t="inlineStr">
        <is>
          <t xml:space="preserve">Монтаж светильника / накладной</t>
        </is>
      </c>
      <c r="D143" s="7" t="inlineStr">
        <is>
          <t xml:space="preserve">Выгружается из БО по объектам BIM-КЦ</t>
        </is>
      </c>
      <c r="E143" s="7" t="inlineStr">
        <is>
          <t xml:space="preserve"/>
        </is>
      </c>
      <c r="F143" s="7" t="inlineStr">
        <is>
          <t xml:space="preserve">ШТ</t>
        </is>
      </c>
      <c r="G143" s="7" t="inlineStr">
        <is>
          <t xml:space="preserve">1</t>
        </is>
      </c>
      <c r="H143" s="8" t="n">
        <v>0</v>
      </c>
      <c r="I143" s="19" t="n" hidden="false">
        <f>ROUND((L144+L145+L146+L147)/H143,2)</f>
        <v>0</v>
      </c>
      <c r="J143" s="19" t="n" hidden="false">
        <v>0</v>
      </c>
      <c r="K143" s="19" t="n" hidden="false">
        <f>I143+J143</f>
        <v>0</v>
      </c>
      <c r="L143" s="19" t="n" hidden="false">
        <f>ROUND(H143*I143,2)</f>
        <v>0</v>
      </c>
      <c r="M143" s="19" t="n" hidden="false">
        <f>ROUND(H143*J143,2)</f>
        <v>0</v>
      </c>
      <c r="N143" s="19" t="n" hidden="false">
        <f>L143+M143</f>
        <v>0</v>
      </c>
    </row>
    <row r="144" customFormat="false" hidden="false" outlineLevel="0" collapsed="false">
      <c r="A144" s="18" t="inlineStr">
        <is>
          <t xml:space="preserve">1.1.1.1.1.1.5.1.1</t>
        </is>
      </c>
      <c r="B144" s="18" t="inlineStr">
        <is>
          <t xml:space="preserve"/>
        </is>
      </c>
      <c r="C144" s="22" t="inlineStr">
        <is>
          <t xml:space="preserve">Светильник_ / марку и артикул указать в примечании</t>
        </is>
      </c>
      <c r="D144" s="7" t="inlineStr">
        <is>
          <t xml:space="preserve"/>
        </is>
      </c>
      <c r="E144" s="7" t="inlineStr">
        <is>
          <t xml:space="preserve">Светильник линейный накладной светодиодный Dust 1200 P L 65 4000 W GR 1200х124, 4000K, 36 Вт, световой поток 4320 Лм, IP65</t>
        </is>
      </c>
      <c r="F144" s="7" t="inlineStr">
        <is>
          <t xml:space="preserve">ШТ</t>
        </is>
      </c>
      <c r="G144" s="7" t="inlineStr">
        <is>
          <t xml:space="preserve">1</t>
        </is>
      </c>
      <c r="H144" s="8" t="n">
        <v>0</v>
      </c>
      <c r="I144" s="19" t="n" hidden="false">
        <v>0</v>
      </c>
      <c r="J144" s="19" t="n" hidden="false">
        <v/>
      </c>
      <c r="K144" s="19" t="n" hidden="false">
        <f>I144+J144</f>
        <v>0</v>
      </c>
      <c r="L144" s="19" t="n" hidden="false">
        <f>ROUND(H144*I144,2)</f>
        <v>0</v>
      </c>
      <c r="M144" s="19" t="n" hidden="false">
        <v/>
      </c>
      <c r="N144" s="19" t="n" hidden="false">
        <f>L144+M144</f>
        <v>0</v>
      </c>
    </row>
    <row r="145" customFormat="false" hidden="false" outlineLevel="0" collapsed="false">
      <c r="A145" s="18" t="inlineStr">
        <is>
          <t xml:space="preserve">1.1.1.1.1.1.5.1.2</t>
        </is>
      </c>
      <c r="B145" s="18" t="inlineStr">
        <is>
          <t xml:space="preserve"/>
        </is>
      </c>
      <c r="C145" s="22" t="inlineStr">
        <is>
          <t xml:space="preserve">Светильник_ / марку и артикул указать в примечании</t>
        </is>
      </c>
      <c r="D145" s="7" t="inlineStr">
        <is>
          <t xml:space="preserve"/>
        </is>
      </c>
      <c r="E145" s="7" t="inlineStr">
        <is>
          <t xml:space="preserve">Светильник потолочный/накладной светодиодный ES 96-058-20 EXSER
1250х60, 4000K, 28 Вт, световой поток 3250 Лм, IP20</t>
        </is>
      </c>
      <c r="F145" s="7" t="inlineStr">
        <is>
          <t xml:space="preserve">ШТ</t>
        </is>
      </c>
      <c r="G145" s="7" t="inlineStr">
        <is>
          <t xml:space="preserve">1</t>
        </is>
      </c>
      <c r="H145" s="8" t="n">
        <v>0</v>
      </c>
      <c r="I145" s="19" t="n" hidden="false">
        <v>0</v>
      </c>
      <c r="J145" s="19" t="n" hidden="false">
        <v/>
      </c>
      <c r="K145" s="19" t="n" hidden="false">
        <f>I145+J145</f>
        <v>0</v>
      </c>
      <c r="L145" s="19" t="n" hidden="false">
        <f>ROUND(H145*I145,2)</f>
        <v>0</v>
      </c>
      <c r="M145" s="19" t="n" hidden="false">
        <v/>
      </c>
      <c r="N145" s="19" t="n" hidden="false">
        <f>L145+M145</f>
        <v>0</v>
      </c>
    </row>
    <row r="146" customFormat="false" hidden="false" outlineLevel="0" collapsed="false">
      <c r="A146" s="18" t="inlineStr">
        <is>
          <t xml:space="preserve">1.1.1.1.1.1.5.1.3</t>
        </is>
      </c>
      <c r="B146" s="18" t="inlineStr">
        <is>
          <t xml:space="preserve"/>
        </is>
      </c>
      <c r="C146" s="22" t="inlineStr">
        <is>
          <t xml:space="preserve">Светильник_ / марку и артикул указать в примечании</t>
        </is>
      </c>
      <c r="D146" s="7" t="inlineStr">
        <is>
          <t xml:space="preserve"/>
        </is>
      </c>
      <c r="E146" s="7" t="inlineStr">
        <is>
          <t xml:space="preserve">Светильник встраиваемый/накладной светодиодный OPTIMA.OPL ECO LED 1200х600, 4000K, 76 Вт, световой поток 6000 Лм, IP20</t>
        </is>
      </c>
      <c r="F146" s="7" t="inlineStr">
        <is>
          <t xml:space="preserve">ШТ</t>
        </is>
      </c>
      <c r="G146" s="7" t="inlineStr">
        <is>
          <t xml:space="preserve">1</t>
        </is>
      </c>
      <c r="H146" s="8" t="n">
        <v>0</v>
      </c>
      <c r="I146" s="19" t="n" hidden="false">
        <v>0</v>
      </c>
      <c r="J146" s="19" t="n" hidden="false">
        <v/>
      </c>
      <c r="K146" s="19" t="n" hidden="false">
        <f>I146+J146</f>
        <v>0</v>
      </c>
      <c r="L146" s="19" t="n" hidden="false">
        <f>ROUND(H146*I146,2)</f>
        <v>0</v>
      </c>
      <c r="M146" s="19" t="n" hidden="false">
        <v/>
      </c>
      <c r="N146" s="19" t="n" hidden="false">
        <f>L146+M146</f>
        <v>0</v>
      </c>
    </row>
    <row r="147" customFormat="false" hidden="false" outlineLevel="0" collapsed="false">
      <c r="A147" s="18" t="inlineStr">
        <is>
          <t xml:space="preserve">1.1.1.1.1.1.5.1.4</t>
        </is>
      </c>
      <c r="B147" s="18" t="inlineStr">
        <is>
          <t xml:space="preserve"/>
        </is>
      </c>
      <c r="C147" s="22" t="inlineStr">
        <is>
          <t xml:space="preserve">Светильник_ / марку и артикул указать в примечании</t>
        </is>
      </c>
      <c r="D147" s="7" t="inlineStr">
        <is>
          <t xml:space="preserve"/>
        </is>
      </c>
      <c r="E147" s="7" t="inlineStr">
        <is>
          <t xml:space="preserve">Светильник светодиодный, настенный, DOMO LED 11W 840 SL, 11 Вт, 4000К, световой поток 1450 Лм, IP65</t>
        </is>
      </c>
      <c r="F147" s="7" t="inlineStr">
        <is>
          <t xml:space="preserve">ШТ</t>
        </is>
      </c>
      <c r="G147" s="7" t="inlineStr">
        <is>
          <t xml:space="preserve">1</t>
        </is>
      </c>
      <c r="H147" s="8" t="n">
        <v>0</v>
      </c>
      <c r="I147" s="19" t="n" hidden="false">
        <v>0</v>
      </c>
      <c r="J147" s="19" t="n" hidden="false">
        <v/>
      </c>
      <c r="K147" s="19" t="n" hidden="false">
        <f>I147+J147</f>
        <v>0</v>
      </c>
      <c r="L147" s="19" t="n" hidden="false">
        <f>ROUND(H147*I147,2)</f>
        <v>0</v>
      </c>
      <c r="M147" s="19" t="n" hidden="false">
        <v/>
      </c>
      <c r="N147" s="19" t="n" hidden="false">
        <f>L147+M147</f>
        <v>0</v>
      </c>
    </row>
    <row r="148" customFormat="false" hidden="false" outlineLevel="0" collapsed="false">
      <c r="A148" s="18" t="inlineStr">
        <is>
          <t xml:space="preserve">1.1.1.1.1.1.5.2</t>
        </is>
      </c>
      <c r="B148" s="18" t="inlineStr">
        <is>
          <t xml:space="preserve"/>
        </is>
      </c>
      <c r="C148" s="18" t="inlineStr">
        <is>
          <t xml:space="preserve">Монтаж светильника / встраиваемый в Армстронг, Грильято</t>
        </is>
      </c>
      <c r="D148" s="7" t="inlineStr">
        <is>
          <t xml:space="preserve">Выгружается из БО по объектам BIM-КЦ</t>
        </is>
      </c>
      <c r="E148" s="7" t="inlineStr">
        <is>
          <t xml:space="preserve"/>
        </is>
      </c>
      <c r="F148" s="7" t="inlineStr">
        <is>
          <t xml:space="preserve">ШТ</t>
        </is>
      </c>
      <c r="G148" s="7" t="inlineStr">
        <is>
          <t xml:space="preserve">1</t>
        </is>
      </c>
      <c r="H148" s="8" t="n">
        <v>0</v>
      </c>
      <c r="I148" s="19" t="n" hidden="false">
        <f>ROUND((L149+L150)/H148,2)</f>
        <v>0</v>
      </c>
      <c r="J148" s="19" t="n" hidden="false">
        <v>0</v>
      </c>
      <c r="K148" s="19" t="n" hidden="false">
        <f>I148+J148</f>
        <v>0</v>
      </c>
      <c r="L148" s="19" t="n" hidden="false">
        <f>ROUND(H148*I148,2)</f>
        <v>0</v>
      </c>
      <c r="M148" s="19" t="n" hidden="false">
        <f>ROUND(H148*J148,2)</f>
        <v>0</v>
      </c>
      <c r="N148" s="19" t="n" hidden="false">
        <f>L148+M148</f>
        <v>0</v>
      </c>
    </row>
    <row r="149" customFormat="false" hidden="false" outlineLevel="0" collapsed="false">
      <c r="A149" s="18" t="inlineStr">
        <is>
          <t xml:space="preserve">1.1.1.1.1.1.5.2.1</t>
        </is>
      </c>
      <c r="B149" s="18" t="inlineStr">
        <is>
          <t xml:space="preserve"/>
        </is>
      </c>
      <c r="C149" s="22" t="inlineStr">
        <is>
          <t xml:space="preserve">Светильник_ / марку и артикул указать в примечании</t>
        </is>
      </c>
      <c r="D149" s="7" t="inlineStr">
        <is>
          <t xml:space="preserve"/>
        </is>
      </c>
      <c r="E149" s="7" t="inlineStr">
        <is>
          <t xml:space="preserve">Светильник встраиваемый светодиодный GRILIATO COMBO 100(89) R S 54 4000 W WH , 4000K, 11 Вт, световой поток 990 Лм, IP54</t>
        </is>
      </c>
      <c r="F149" s="7" t="inlineStr">
        <is>
          <t xml:space="preserve">ШТ</t>
        </is>
      </c>
      <c r="G149" s="7" t="inlineStr">
        <is>
          <t xml:space="preserve">1</t>
        </is>
      </c>
      <c r="H149" s="8" t="n">
        <v>0</v>
      </c>
      <c r="I149" s="19" t="n" hidden="false">
        <v>0</v>
      </c>
      <c r="J149" s="19" t="n" hidden="false">
        <v/>
      </c>
      <c r="K149" s="19" t="n" hidden="false">
        <f>I149+J149</f>
        <v>0</v>
      </c>
      <c r="L149" s="19" t="n" hidden="false">
        <f>ROUND(H149*I149,2)</f>
        <v>0</v>
      </c>
      <c r="M149" s="19" t="n" hidden="false">
        <v/>
      </c>
      <c r="N149" s="19" t="n" hidden="false">
        <f>L149+M149</f>
        <v>0</v>
      </c>
    </row>
    <row r="150" customFormat="false" hidden="false" outlineLevel="0" collapsed="false">
      <c r="A150" s="18" t="inlineStr">
        <is>
          <t xml:space="preserve">1.1.1.1.1.1.5.2.2</t>
        </is>
      </c>
      <c r="B150" s="18" t="inlineStr">
        <is>
          <t xml:space="preserve"/>
        </is>
      </c>
      <c r="C150" s="22" t="inlineStr">
        <is>
          <t xml:space="preserve">Драйвер на 6 светильников Грильято</t>
        </is>
      </c>
      <c r="D150" s="7" t="inlineStr">
        <is>
          <t xml:space="preserve"/>
        </is>
      </c>
      <c r="E150" s="7" t="inlineStr">
        <is>
          <t xml:space="preserve"/>
        </is>
      </c>
      <c r="F150" s="7" t="inlineStr">
        <is>
          <t xml:space="preserve">ШТ</t>
        </is>
      </c>
      <c r="G150" s="7" t="inlineStr">
        <is>
          <t xml:space="preserve">1</t>
        </is>
      </c>
      <c r="H150" s="8" t="n">
        <v>0</v>
      </c>
      <c r="I150" s="23" t="n" hidden="false">
        <v>0</v>
      </c>
      <c r="J150" s="19" t="n" hidden="false">
        <v/>
      </c>
      <c r="K150" s="19" t="n" hidden="false">
        <f>I150+J150</f>
        <v>0</v>
      </c>
      <c r="L150" s="19" t="n" hidden="false">
        <f>ROUND(H150*I150,2)</f>
        <v>0</v>
      </c>
      <c r="M150" s="19" t="n" hidden="false">
        <v/>
      </c>
      <c r="N150" s="19" t="n" hidden="false">
        <f>L150+M150</f>
        <v>0</v>
      </c>
    </row>
    <row r="151" customFormat="false" hidden="false" outlineLevel="0" collapsed="false">
      <c r="A151" s="18" t="inlineStr">
        <is>
          <t xml:space="preserve">1.1.1.1.1.1.5.3</t>
        </is>
      </c>
      <c r="B151" s="18" t="inlineStr">
        <is>
          <t xml:space="preserve"/>
        </is>
      </c>
      <c r="C151" s="18" t="inlineStr">
        <is>
          <t xml:space="preserve">Монтаж указателя номера дома</t>
        </is>
      </c>
      <c r="D151" s="7" t="inlineStr">
        <is>
          <t xml:space="preserve">Выгружается из БО по объектам BIM-КЦ</t>
        </is>
      </c>
      <c r="E151" s="7" t="inlineStr">
        <is>
          <t xml:space="preserve"/>
        </is>
      </c>
      <c r="F151" s="7" t="inlineStr">
        <is>
          <t xml:space="preserve">ШТ</t>
        </is>
      </c>
      <c r="G151" s="7" t="inlineStr">
        <is>
          <t xml:space="preserve">1</t>
        </is>
      </c>
      <c r="H151" s="8" t="n">
        <v>0</v>
      </c>
      <c r="I151" s="19" t="n" hidden="false">
        <f>ROUND((L152+L153)/H151,2)</f>
        <v>0</v>
      </c>
      <c r="J151" s="19" t="n" hidden="false">
        <v>0</v>
      </c>
      <c r="K151" s="19" t="n" hidden="false">
        <f>I151+J151</f>
        <v>0</v>
      </c>
      <c r="L151" s="19" t="n" hidden="false">
        <f>ROUND(H151*I151,2)</f>
        <v>0</v>
      </c>
      <c r="M151" s="19" t="n" hidden="false">
        <f>ROUND(H151*J151,2)</f>
        <v>0</v>
      </c>
      <c r="N151" s="19" t="n" hidden="false">
        <f>L151+M151</f>
        <v>0</v>
      </c>
    </row>
    <row r="152" customFormat="false" hidden="false" outlineLevel="0" collapsed="false">
      <c r="A152" s="18" t="inlineStr">
        <is>
          <t xml:space="preserve">1.1.1.1.1.1.5.3.1</t>
        </is>
      </c>
      <c r="B152" s="18" t="inlineStr">
        <is>
          <t xml:space="preserve"/>
        </is>
      </c>
      <c r="C152" s="22" t="inlineStr">
        <is>
          <t xml:space="preserve">Надомный знак_ / 300х300х90 мм (светодиодный нового образца)</t>
        </is>
      </c>
      <c r="D152" s="7" t="inlineStr">
        <is>
          <t xml:space="preserve"/>
        </is>
      </c>
      <c r="E152" s="7" t="inlineStr">
        <is>
          <t xml:space="preserve"/>
        </is>
      </c>
      <c r="F152" s="7" t="inlineStr">
        <is>
          <t xml:space="preserve">ШТ</t>
        </is>
      </c>
      <c r="G152" s="7" t="inlineStr">
        <is>
          <t xml:space="preserve">1</t>
        </is>
      </c>
      <c r="H152" s="8" t="n">
        <v>0</v>
      </c>
      <c r="I152" s="19" t="n" hidden="false">
        <v>0</v>
      </c>
      <c r="J152" s="19" t="n" hidden="false">
        <v/>
      </c>
      <c r="K152" s="19" t="n" hidden="false">
        <f>I152+J152</f>
        <v>0</v>
      </c>
      <c r="L152" s="19" t="n" hidden="false">
        <f>ROUND(H152*I152,2)</f>
        <v>0</v>
      </c>
      <c r="M152" s="19" t="n" hidden="false">
        <v/>
      </c>
      <c r="N152" s="19" t="n" hidden="false">
        <f>L152+M152</f>
        <v>0</v>
      </c>
    </row>
    <row r="153" customFormat="false" hidden="false" outlineLevel="0" collapsed="false">
      <c r="A153" s="18" t="inlineStr">
        <is>
          <t xml:space="preserve">1.1.1.1.1.1.5.3.2</t>
        </is>
      </c>
      <c r="B153" s="18" t="inlineStr">
        <is>
          <t xml:space="preserve"/>
        </is>
      </c>
      <c r="C153" s="22" t="inlineStr">
        <is>
          <t xml:space="preserve">Надомный знак_ / 1300х300х90 мм (светодиодный нового образца)</t>
        </is>
      </c>
      <c r="D153" s="7" t="inlineStr">
        <is>
          <t xml:space="preserve"/>
        </is>
      </c>
      <c r="E153" s="7" t="inlineStr">
        <is>
          <t xml:space="preserve"/>
        </is>
      </c>
      <c r="F153" s="7" t="inlineStr">
        <is>
          <t xml:space="preserve">ШТ</t>
        </is>
      </c>
      <c r="G153" s="7" t="inlineStr">
        <is>
          <t xml:space="preserve">1</t>
        </is>
      </c>
      <c r="H153" s="8" t="n">
        <v>0</v>
      </c>
      <c r="I153" s="19" t="n" hidden="false">
        <v>0</v>
      </c>
      <c r="J153" s="19" t="n" hidden="false">
        <v/>
      </c>
      <c r="K153" s="19" t="n" hidden="false">
        <f>I153+J153</f>
        <v>0</v>
      </c>
      <c r="L153" s="19" t="n" hidden="false">
        <f>ROUND(H153*I153,2)</f>
        <v>0</v>
      </c>
      <c r="M153" s="19" t="n" hidden="false">
        <v/>
      </c>
      <c r="N153" s="19" t="n" hidden="false">
        <f>L153+M153</f>
        <v>0</v>
      </c>
    </row>
    <row r="154" customFormat="false" hidden="false" outlineLevel="0" collapsed="false">
      <c r="A154" s="18" t="inlineStr">
        <is>
          <t xml:space="preserve">1.1.1.1.1.1.5.4</t>
        </is>
      </c>
      <c r="B154" s="18" t="inlineStr">
        <is>
          <t xml:space="preserve"/>
        </is>
      </c>
      <c r="C154" s="18" t="inlineStr">
        <is>
          <t xml:space="preserve">Монтаж светового указателя, оповещателя</t>
        </is>
      </c>
      <c r="D154" s="7" t="inlineStr">
        <is>
          <t xml:space="preserve">Выгружается из БО по объектам BIM-КЦ</t>
        </is>
      </c>
      <c r="E154" s="7" t="inlineStr">
        <is>
          <t xml:space="preserve"/>
        </is>
      </c>
      <c r="F154" s="7" t="inlineStr">
        <is>
          <t xml:space="preserve">ШТ</t>
        </is>
      </c>
      <c r="G154" s="7" t="inlineStr">
        <is>
          <t xml:space="preserve">1</t>
        </is>
      </c>
      <c r="H154" s="8" t="n">
        <v>0</v>
      </c>
      <c r="I154" s="19" t="n" hidden="false">
        <f>ROUND((L155+L156+L157+L158)/H154,2)</f>
        <v>0</v>
      </c>
      <c r="J154" s="19" t="n" hidden="false">
        <v>0</v>
      </c>
      <c r="K154" s="19" t="n" hidden="false">
        <f>I154+J154</f>
        <v>0</v>
      </c>
      <c r="L154" s="19" t="n" hidden="false">
        <f>ROUND(H154*I154,2)</f>
        <v>0</v>
      </c>
      <c r="M154" s="19" t="n" hidden="false">
        <f>ROUND(H154*J154,2)</f>
        <v>0</v>
      </c>
      <c r="N154" s="19" t="n" hidden="false">
        <f>L154+M154</f>
        <v>0</v>
      </c>
    </row>
    <row r="155" customFormat="false" hidden="false" outlineLevel="0" collapsed="false">
      <c r="A155" s="18" t="inlineStr">
        <is>
          <t xml:space="preserve">1.1.1.1.1.1.5.4.1</t>
        </is>
      </c>
      <c r="B155" s="18" t="inlineStr">
        <is>
          <t xml:space="preserve"/>
        </is>
      </c>
      <c r="C155" s="22" t="inlineStr">
        <is>
          <t xml:space="preserve">Указатель пожарного гидранта_ / светодиодный ДБО 01-1-003</t>
        </is>
      </c>
      <c r="D155" s="7" t="inlineStr">
        <is>
          <t xml:space="preserve"/>
        </is>
      </c>
      <c r="E155" s="7" t="inlineStr">
        <is>
          <t xml:space="preserve">Световой указатель ПГ, IP65, светодиодный, с АКБ на 1час работы, с кнопкой "тест", 3Вт</t>
        </is>
      </c>
      <c r="F155" s="7" t="inlineStr">
        <is>
          <t xml:space="preserve">ШТ</t>
        </is>
      </c>
      <c r="G155" s="7" t="inlineStr">
        <is>
          <t xml:space="preserve">1</t>
        </is>
      </c>
      <c r="H155" s="8" t="n">
        <v>0</v>
      </c>
      <c r="I155" s="19" t="n" hidden="false">
        <v>0</v>
      </c>
      <c r="J155" s="19" t="n" hidden="false">
        <v/>
      </c>
      <c r="K155" s="19" t="n" hidden="false">
        <f>I155+J155</f>
        <v>0</v>
      </c>
      <c r="L155" s="19" t="n" hidden="false">
        <f>ROUND(H155*I155,2)</f>
        <v>0</v>
      </c>
      <c r="M155" s="19" t="n" hidden="false">
        <v/>
      </c>
      <c r="N155" s="19" t="n" hidden="false">
        <f>L155+M155</f>
        <v>0</v>
      </c>
    </row>
    <row r="156" customFormat="false" hidden="false" outlineLevel="0" collapsed="false">
      <c r="A156" s="18" t="inlineStr">
        <is>
          <t xml:space="preserve">1.1.1.1.1.1.5.4.2</t>
        </is>
      </c>
      <c r="B156" s="18" t="inlineStr">
        <is>
          <t xml:space="preserve"/>
        </is>
      </c>
      <c r="C156" s="22" t="inlineStr">
        <is>
          <t xml:space="preserve">Световой указатель_ / IP65 / BS-KURS-73-S1 LED / 359х240х46</t>
        </is>
      </c>
      <c r="D156" s="7" t="inlineStr">
        <is>
          <t xml:space="preserve"/>
        </is>
      </c>
      <c r="E156" s="7" t="inlineStr">
        <is>
          <t xml:space="preserve">BS-KURS-71-S1 LED</t>
        </is>
      </c>
      <c r="F156" s="7" t="inlineStr">
        <is>
          <t xml:space="preserve">ШТ</t>
        </is>
      </c>
      <c r="G156" s="7" t="inlineStr">
        <is>
          <t xml:space="preserve">1</t>
        </is>
      </c>
      <c r="H156" s="8" t="n">
        <v>0</v>
      </c>
      <c r="I156" s="19" t="n" hidden="false">
        <v>0</v>
      </c>
      <c r="J156" s="19" t="n" hidden="false">
        <v/>
      </c>
      <c r="K156" s="19" t="n" hidden="false">
        <f>I156+J156</f>
        <v>0</v>
      </c>
      <c r="L156" s="19" t="n" hidden="false">
        <f>ROUND(H156*I156,2)</f>
        <v>0</v>
      </c>
      <c r="M156" s="19" t="n" hidden="false">
        <v/>
      </c>
      <c r="N156" s="19" t="n" hidden="false">
        <f>L156+M156</f>
        <v>0</v>
      </c>
    </row>
    <row r="157" customFormat="false" hidden="false" outlineLevel="0" collapsed="false">
      <c r="A157" s="18" t="inlineStr">
        <is>
          <t xml:space="preserve">1.1.1.1.1.1.5.4.3</t>
        </is>
      </c>
      <c r="B157" s="18" t="inlineStr">
        <is>
          <t xml:space="preserve"/>
        </is>
      </c>
      <c r="C157" s="22" t="inlineStr">
        <is>
          <t xml:space="preserve">Пиктограмма_ / "Выход"</t>
        </is>
      </c>
      <c r="D157" s="7" t="inlineStr">
        <is>
          <t xml:space="preserve"/>
        </is>
      </c>
      <c r="E157" s="7" t="inlineStr">
        <is>
          <t xml:space="preserve"/>
        </is>
      </c>
      <c r="F157" s="7" t="inlineStr">
        <is>
          <t xml:space="preserve">ШТ</t>
        </is>
      </c>
      <c r="G157" s="7" t="inlineStr">
        <is>
          <t xml:space="preserve">1</t>
        </is>
      </c>
      <c r="H157" s="8" t="n">
        <v>0</v>
      </c>
      <c r="I157" s="19" t="n" hidden="false">
        <v>0</v>
      </c>
      <c r="J157" s="19" t="n" hidden="false">
        <v/>
      </c>
      <c r="K157" s="19" t="n" hidden="false">
        <f>I157+J157</f>
        <v>0</v>
      </c>
      <c r="L157" s="19" t="n" hidden="false">
        <f>ROUND(H157*I157,2)</f>
        <v>0</v>
      </c>
      <c r="M157" s="19" t="n" hidden="false">
        <v/>
      </c>
      <c r="N157" s="19" t="n" hidden="false">
        <f>L157+M157</f>
        <v>0</v>
      </c>
    </row>
    <row r="158" customFormat="false" hidden="false" outlineLevel="0" collapsed="false">
      <c r="A158" s="18" t="inlineStr">
        <is>
          <t xml:space="preserve">1.1.1.1.1.1.5.4.4</t>
        </is>
      </c>
      <c r="B158" s="18" t="inlineStr">
        <is>
          <t xml:space="preserve"/>
        </is>
      </c>
      <c r="C158" s="22" t="inlineStr">
        <is>
          <t xml:space="preserve">Пиктограмма_ / Пожарный гидрант</t>
        </is>
      </c>
      <c r="D158" s="7" t="inlineStr">
        <is>
          <t xml:space="preserve"/>
        </is>
      </c>
      <c r="E158" s="7" t="inlineStr">
        <is>
          <t xml:space="preserve"/>
        </is>
      </c>
      <c r="F158" s="7" t="inlineStr">
        <is>
          <t xml:space="preserve">ШТ</t>
        </is>
      </c>
      <c r="G158" s="7" t="inlineStr">
        <is>
          <t xml:space="preserve">1</t>
        </is>
      </c>
      <c r="H158" s="8" t="n">
        <v>0</v>
      </c>
      <c r="I158" s="19" t="n" hidden="false">
        <v>0</v>
      </c>
      <c r="J158" s="19" t="n" hidden="false">
        <v/>
      </c>
      <c r="K158" s="19" t="n" hidden="false">
        <f>I158+J158</f>
        <v>0</v>
      </c>
      <c r="L158" s="19" t="n" hidden="false">
        <f>ROUND(H158*I158,2)</f>
        <v>0</v>
      </c>
      <c r="M158" s="19" t="n" hidden="false">
        <v/>
      </c>
      <c r="N158" s="19" t="n" hidden="false">
        <f>L158+M158</f>
        <v>0</v>
      </c>
    </row>
    <row r="159" customFormat="false" hidden="false" outlineLevel="0" collapsed="false">
      <c r="A159" s="18" t="inlineStr">
        <is>
          <t xml:space="preserve">1.1.1.1.1.1.5.5</t>
        </is>
      </c>
      <c r="B159" s="18" t="inlineStr">
        <is>
          <t xml:space="preserve"/>
        </is>
      </c>
      <c r="C159" s="18" t="inlineStr">
        <is>
          <t xml:space="preserve">Маркировка наклейками аварийных светильников</t>
        </is>
      </c>
      <c r="D159" s="7" t="inlineStr">
        <is>
          <t xml:space="preserve">Выгружается из БО по объектам BIM-КЦ</t>
        </is>
      </c>
      <c r="E159" s="7" t="inlineStr">
        <is>
          <t xml:space="preserve"/>
        </is>
      </c>
      <c r="F159" s="7" t="inlineStr">
        <is>
          <t xml:space="preserve">ШТ</t>
        </is>
      </c>
      <c r="G159" s="7" t="inlineStr">
        <is>
          <t xml:space="preserve">1</t>
        </is>
      </c>
      <c r="H159" s="8" t="n">
        <v>0</v>
      </c>
      <c r="I159" s="19" t="n" hidden="false">
        <v/>
      </c>
      <c r="J159" s="19" t="n" hidden="false">
        <v>0</v>
      </c>
      <c r="K159" s="19" t="n" hidden="false">
        <f>I159+J159</f>
        <v>0</v>
      </c>
      <c r="L159" s="19" t="n" hidden="false">
        <v/>
      </c>
      <c r="M159" s="19" t="n" hidden="false">
        <f>ROUND(H159*J159,2)</f>
        <v>0</v>
      </c>
      <c r="N159" s="19" t="n" hidden="false">
        <f>L159+M159</f>
        <v>0</v>
      </c>
    </row>
    <row r="160" customFormat="false" hidden="false" outlineLevel="0" collapsed="false">
      <c r="A160" s="18" t="inlineStr">
        <is>
          <t xml:space="preserve">1.1.1.1.1.1.5.6</t>
        </is>
      </c>
      <c r="B160" s="18" t="inlineStr">
        <is>
          <t xml:space="preserve"/>
        </is>
      </c>
      <c r="C160" s="18" t="inlineStr">
        <is>
          <t xml:space="preserve">Монтаж светильника СКБ подвесного на подвесах</t>
        </is>
      </c>
      <c r="D160" s="7" t="inlineStr">
        <is>
          <t xml:space="preserve"/>
        </is>
      </c>
      <c r="E160" s="7" t="inlineStr">
        <is>
          <t xml:space="preserve"/>
        </is>
      </c>
      <c r="F160" s="7" t="inlineStr">
        <is>
          <t xml:space="preserve">ШТ</t>
        </is>
      </c>
      <c r="G160" s="7" t="inlineStr">
        <is>
          <t xml:space="preserve">1</t>
        </is>
      </c>
      <c r="H160" s="8" t="n">
        <v>0</v>
      </c>
      <c r="I160" s="19" t="n" hidden="false">
        <f>ROUND((L161+L162)/H160,2)</f>
        <v>0</v>
      </c>
      <c r="J160" s="19" t="n" hidden="false">
        <v>0</v>
      </c>
      <c r="K160" s="19" t="n" hidden="false">
        <f>I160+J160</f>
        <v>0</v>
      </c>
      <c r="L160" s="19" t="n" hidden="false">
        <f>ROUND(H160*I160,2)</f>
        <v>0</v>
      </c>
      <c r="M160" s="19" t="n" hidden="false">
        <f>ROUND(H160*J160,2)</f>
        <v>0</v>
      </c>
      <c r="N160" s="19" t="n" hidden="false">
        <f>L160+M160</f>
        <v>0</v>
      </c>
    </row>
    <row r="161" customFormat="false" hidden="false" outlineLevel="0" collapsed="false">
      <c r="A161" s="18" t="inlineStr">
        <is>
          <t xml:space="preserve">1.1.1.1.1.1.5.6.1</t>
        </is>
      </c>
      <c r="B161" s="18" t="inlineStr">
        <is>
          <t xml:space="preserve"/>
        </is>
      </c>
      <c r="C161" s="22" t="inlineStr">
        <is>
          <t xml:space="preserve">Шпилька резьбовая_ / L=1000 мм / М6</t>
        </is>
      </c>
      <c r="D161" s="7" t="inlineStr">
        <is>
          <t xml:space="preserve"/>
        </is>
      </c>
      <c r="E161" s="7" t="inlineStr">
        <is>
          <t xml:space="preserve">компл крепления</t>
        </is>
      </c>
      <c r="F161" s="7" t="inlineStr">
        <is>
          <t xml:space="preserve">ШТ</t>
        </is>
      </c>
      <c r="G161" s="7" t="inlineStr">
        <is>
          <t xml:space="preserve">1</t>
        </is>
      </c>
      <c r="H161" s="8" t="n">
        <v>0</v>
      </c>
      <c r="I161" s="19" t="n" hidden="false">
        <v>0</v>
      </c>
      <c r="J161" s="19" t="n" hidden="false">
        <v/>
      </c>
      <c r="K161" s="19" t="n" hidden="false">
        <f>I161+J161</f>
        <v>0</v>
      </c>
      <c r="L161" s="19" t="n" hidden="false">
        <f>ROUND(H161*I161,2)</f>
        <v>0</v>
      </c>
      <c r="M161" s="19" t="n" hidden="false">
        <v/>
      </c>
      <c r="N161" s="19" t="n" hidden="false">
        <f>L161+M161</f>
        <v>0</v>
      </c>
    </row>
    <row r="162" customFormat="false" hidden="false" outlineLevel="0" collapsed="false">
      <c r="A162" s="18" t="inlineStr">
        <is>
          <t xml:space="preserve">1.1.1.1.1.1.5.6.2</t>
        </is>
      </c>
      <c r="B162" s="18" t="inlineStr">
        <is>
          <t xml:space="preserve"/>
        </is>
      </c>
      <c r="C162" s="22" t="inlineStr">
        <is>
          <t xml:space="preserve">Светильник LED_ / марку и характеристики указать в примечаниях</t>
        </is>
      </c>
      <c r="D162" s="7" t="inlineStr">
        <is>
          <t xml:space="preserve"/>
        </is>
      </c>
      <c r="E162" s="7" t="inlineStr">
        <is>
          <t xml:space="preserve">Светильник светодиодный ES 96-056-20 EXSER ,1123х60, 4000K, 32 Вт,
световой поток 3050 Лм, IP20</t>
        </is>
      </c>
      <c r="F162" s="7" t="inlineStr">
        <is>
          <t xml:space="preserve">ШТ</t>
        </is>
      </c>
      <c r="G162" s="7" t="inlineStr">
        <is>
          <t xml:space="preserve">1</t>
        </is>
      </c>
      <c r="H162" s="8" t="n">
        <v>0</v>
      </c>
      <c r="I162" s="19" t="n" hidden="false">
        <v>0</v>
      </c>
      <c r="J162" s="19" t="n" hidden="false">
        <v/>
      </c>
      <c r="K162" s="19" t="n" hidden="false">
        <f>I162+J162</f>
        <v>0</v>
      </c>
      <c r="L162" s="19" t="n" hidden="false">
        <f>ROUND(H162*I162,2)</f>
        <v>0</v>
      </c>
      <c r="M162" s="19" t="n" hidden="false">
        <v/>
      </c>
      <c r="N162" s="19" t="n" hidden="false">
        <f>L162+M162</f>
        <v>0</v>
      </c>
    </row>
    <row r="163" customFormat="false" hidden="false" outlineLevel="0" collapsed="false">
      <c r="A163" s="18" t="inlineStr">
        <is>
          <t xml:space="preserve">1.1.1.1.1.1.5.7</t>
        </is>
      </c>
      <c r="B163" s="18" t="inlineStr">
        <is>
          <t xml:space="preserve"/>
        </is>
      </c>
      <c r="C163" s="18" t="inlineStr">
        <is>
          <t xml:space="preserve">Монтаж светильника СКБ подвесного на подвесах</t>
        </is>
      </c>
      <c r="D163" s="7" t="inlineStr">
        <is>
          <t xml:space="preserve"/>
        </is>
      </c>
      <c r="E163" s="7" t="inlineStr">
        <is>
          <t xml:space="preserve"/>
        </is>
      </c>
      <c r="F163" s="7" t="inlineStr">
        <is>
          <t xml:space="preserve">ШТ</t>
        </is>
      </c>
      <c r="G163" s="7" t="inlineStr">
        <is>
          <t xml:space="preserve">1</t>
        </is>
      </c>
      <c r="H163" s="8" t="n">
        <v>0</v>
      </c>
      <c r="I163" s="19" t="n" hidden="false">
        <f>ROUND((L164+L165)/H163,2)</f>
        <v>0</v>
      </c>
      <c r="J163" s="19" t="n" hidden="false">
        <v>0</v>
      </c>
      <c r="K163" s="19" t="n" hidden="false">
        <f>I163+J163</f>
        <v>0</v>
      </c>
      <c r="L163" s="19" t="n" hidden="false">
        <f>ROUND(H163*I163,2)</f>
        <v>0</v>
      </c>
      <c r="M163" s="19" t="n" hidden="false">
        <f>ROUND(H163*J163,2)</f>
        <v>0</v>
      </c>
      <c r="N163" s="19" t="n" hidden="false">
        <f>L163+M163</f>
        <v>0</v>
      </c>
    </row>
    <row r="164" customFormat="false" hidden="false" outlineLevel="0" collapsed="false">
      <c r="A164" s="18" t="inlineStr">
        <is>
          <t xml:space="preserve">1.1.1.1.1.1.5.7.1</t>
        </is>
      </c>
      <c r="B164" s="18" t="inlineStr">
        <is>
          <t xml:space="preserve"/>
        </is>
      </c>
      <c r="C164" s="22" t="inlineStr">
        <is>
          <t xml:space="preserve">Светильник LED_ / марку и характеристики указать в примечаниях</t>
        </is>
      </c>
      <c r="D164" s="7" t="inlineStr">
        <is>
          <t xml:space="preserve"/>
        </is>
      </c>
      <c r="E164" s="7" t="inlineStr">
        <is>
          <t xml:space="preserve">Светильник светодиодный для школьных досок ДСО-01-П-18-1200-4К-IP40 СRI90,1200х102, 4000K, 18 Вт, световой поток 1800 Лм, IP40</t>
        </is>
      </c>
      <c r="F164" s="7" t="inlineStr">
        <is>
          <t xml:space="preserve">ШТ</t>
        </is>
      </c>
      <c r="G164" s="7" t="inlineStr">
        <is>
          <t xml:space="preserve">1</t>
        </is>
      </c>
      <c r="H164" s="8" t="n">
        <v>0</v>
      </c>
      <c r="I164" s="19" t="n" hidden="false">
        <v>0</v>
      </c>
      <c r="J164" s="19" t="n" hidden="false">
        <v/>
      </c>
      <c r="K164" s="19" t="n" hidden="false">
        <f>I164+J164</f>
        <v>0</v>
      </c>
      <c r="L164" s="19" t="n" hidden="false">
        <f>ROUND(H164*I164,2)</f>
        <v>0</v>
      </c>
      <c r="M164" s="19" t="n" hidden="false">
        <v/>
      </c>
      <c r="N164" s="19" t="n" hidden="false">
        <f>L164+M164</f>
        <v>0</v>
      </c>
    </row>
    <row r="165" customFormat="false" hidden="false" outlineLevel="0" collapsed="false">
      <c r="A165" s="18" t="inlineStr">
        <is>
          <t xml:space="preserve">1.1.1.1.1.1.5.7.2</t>
        </is>
      </c>
      <c r="B165" s="18" t="inlineStr">
        <is>
          <t xml:space="preserve"/>
        </is>
      </c>
      <c r="C165" s="22" t="inlineStr">
        <is>
          <t xml:space="preserve">Шпилька резьбовая_ / L=1000 мм / М6</t>
        </is>
      </c>
      <c r="D165" s="7" t="inlineStr">
        <is>
          <t xml:space="preserve"/>
        </is>
      </c>
      <c r="E165" s="7" t="inlineStr">
        <is>
          <t xml:space="preserve">Кронштейн для школьных досок ЭРА SPOSCHOOLSET2 универсальныйусиленный в комплекте 2шт Б0061953 ЭРА</t>
        </is>
      </c>
      <c r="F165" s="7" t="inlineStr">
        <is>
          <t xml:space="preserve">ШТ</t>
        </is>
      </c>
      <c r="G165" s="7" t="inlineStr">
        <is>
          <t xml:space="preserve">1</t>
        </is>
      </c>
      <c r="H165" s="8" t="n">
        <v>0</v>
      </c>
      <c r="I165" s="19" t="n" hidden="false">
        <v>0</v>
      </c>
      <c r="J165" s="19" t="n" hidden="false">
        <v/>
      </c>
      <c r="K165" s="19" t="n" hidden="false">
        <f>I165+J165</f>
        <v>0</v>
      </c>
      <c r="L165" s="19" t="n" hidden="false">
        <f>ROUND(H165*I165,2)</f>
        <v>0</v>
      </c>
      <c r="M165" s="19" t="n" hidden="false">
        <v/>
      </c>
      <c r="N165" s="19" t="n" hidden="false">
        <f>L165+M165</f>
        <v>0</v>
      </c>
    </row>
    <row r="166" customFormat="false" hidden="false" outlineLevel="0" collapsed="false">
      <c r="A166" s="14" t="inlineStr">
        <is>
          <t xml:space="preserve">1.1.1.1.1.1.6</t>
        </is>
      </c>
      <c r="B166" s="14" t="inlineStr">
        <is>
          <t xml:space="preserve"/>
        </is>
      </c>
      <c r="C166" s="14" t="inlineStr">
        <is>
          <t xml:space="preserve">Штробление и бурение</t>
        </is>
      </c>
      <c r="D166" s="6" t="inlineStr">
        <is>
          <t xml:space="preserve"/>
        </is>
      </c>
      <c r="E166" s="6" t="inlineStr">
        <is>
          <t xml:space="preserve"/>
        </is>
      </c>
      <c r="F166" s="6" t="inlineStr">
        <is>
          <t xml:space="preserve"/>
        </is>
      </c>
      <c r="G166" s="6" t="inlineStr">
        <is>
          <t xml:space="preserve"/>
        </is>
      </c>
      <c r="H166" s="15" t="n">
        <v/>
      </c>
      <c r="I166" s="16" t="n" hidden="false">
        <v/>
      </c>
      <c r="J166" s="16" t="n" hidden="false">
        <v/>
      </c>
      <c r="K166" s="16" t="n" hidden="false">
        <v/>
      </c>
      <c r="L166" s="16" t="n" hidden="false">
        <f>L167+L168+L169</f>
        <v>0</v>
      </c>
      <c r="M166" s="16" t="n" hidden="false">
        <f>M167+M168+M169</f>
        <v>0</v>
      </c>
      <c r="N166" s="16" t="n" hidden="false">
        <f>N167+N168+N169</f>
        <v>0</v>
      </c>
    </row>
    <row r="167" customFormat="false" hidden="false" outlineLevel="0" collapsed="false">
      <c r="A167" s="18" t="inlineStr">
        <is>
          <t xml:space="preserve">1.1.1.1.1.1.6.1</t>
        </is>
      </c>
      <c r="B167" s="18" t="inlineStr">
        <is>
          <t xml:space="preserve"/>
        </is>
      </c>
      <c r="C167" s="18" t="inlineStr">
        <is>
          <t xml:space="preserve">Устройство глухих отверстий в стенах / ЖБИ / диаметром от 51 мм до 100 мм</t>
        </is>
      </c>
      <c r="D167" s="7" t="inlineStr">
        <is>
          <t xml:space="preserve"/>
        </is>
      </c>
      <c r="E167" s="7" t="inlineStr">
        <is>
          <t xml:space="preserve">Коронение подрозетников</t>
        </is>
      </c>
      <c r="F167" s="7" t="inlineStr">
        <is>
          <t xml:space="preserve">ШТ</t>
        </is>
      </c>
      <c r="G167" s="7" t="inlineStr">
        <is>
          <t xml:space="preserve">1</t>
        </is>
      </c>
      <c r="H167" s="8" t="n">
        <v>0</v>
      </c>
      <c r="I167" s="19" t="n" hidden="false">
        <v/>
      </c>
      <c r="J167" s="19" t="n" hidden="false">
        <v>0</v>
      </c>
      <c r="K167" s="19" t="n" hidden="false">
        <f>I167+J167</f>
        <v>0</v>
      </c>
      <c r="L167" s="19" t="n" hidden="false">
        <v/>
      </c>
      <c r="M167" s="19" t="n" hidden="false">
        <f>ROUND(H167*J167,2)</f>
        <v>0</v>
      </c>
      <c r="N167" s="19" t="n" hidden="false">
        <f>L167+M167</f>
        <v>0</v>
      </c>
    </row>
    <row r="168" customFormat="false" hidden="false" outlineLevel="0" collapsed="false">
      <c r="A168" s="18" t="inlineStr">
        <is>
          <t xml:space="preserve">1.1.1.1.1.1.6.2</t>
        </is>
      </c>
      <c r="B168" s="18" t="inlineStr">
        <is>
          <t xml:space="preserve"/>
        </is>
      </c>
      <c r="C168" s="18" t="inlineStr">
        <is>
          <t xml:space="preserve">Устройство штроб для монтажа кабеля, труб / ЖБИ</t>
        </is>
      </c>
      <c r="D168" s="7" t="inlineStr">
        <is>
          <t xml:space="preserve"/>
        </is>
      </c>
      <c r="E168" s="7" t="inlineStr">
        <is>
          <t xml:space="preserve"/>
        </is>
      </c>
      <c r="F168" s="7" t="inlineStr">
        <is>
          <t xml:space="preserve">ПОГ М</t>
        </is>
      </c>
      <c r="G168" s="7" t="inlineStr">
        <is>
          <t xml:space="preserve">1</t>
        </is>
      </c>
      <c r="H168" s="8" t="n">
        <v>0</v>
      </c>
      <c r="I168" s="19" t="n" hidden="false">
        <v/>
      </c>
      <c r="J168" s="19" t="n" hidden="false">
        <v>0</v>
      </c>
      <c r="K168" s="19" t="n" hidden="false">
        <f>I168+J168</f>
        <v>0</v>
      </c>
      <c r="L168" s="19" t="n" hidden="false">
        <v/>
      </c>
      <c r="M168" s="19" t="n" hidden="false">
        <f>ROUND(H168*J168,2)</f>
        <v>0</v>
      </c>
      <c r="N168" s="19" t="n" hidden="false">
        <f>L168+M168</f>
        <v>0</v>
      </c>
    </row>
    <row r="169" customFormat="false" hidden="false" outlineLevel="0" collapsed="false">
      <c r="A169" s="18" t="inlineStr">
        <is>
          <t xml:space="preserve">1.1.1.1.1.1.6.3</t>
        </is>
      </c>
      <c r="B169" s="18" t="inlineStr">
        <is>
          <t xml:space="preserve"/>
        </is>
      </c>
      <c r="C169" s="18" t="inlineStr">
        <is>
          <t xml:space="preserve">Устройство штроб для монтажа кабеля, труб / ПГП, газобетон, акотек</t>
        </is>
      </c>
      <c r="D169" s="7" t="inlineStr">
        <is>
          <t xml:space="preserve"/>
        </is>
      </c>
      <c r="E169" s="7" t="inlineStr">
        <is>
          <t xml:space="preserve"/>
        </is>
      </c>
      <c r="F169" s="7" t="inlineStr">
        <is>
          <t xml:space="preserve">ПОГ М</t>
        </is>
      </c>
      <c r="G169" s="7" t="inlineStr">
        <is>
          <t xml:space="preserve">1</t>
        </is>
      </c>
      <c r="H169" s="8" t="n">
        <v>0</v>
      </c>
      <c r="I169" s="19" t="n" hidden="false">
        <v/>
      </c>
      <c r="J169" s="19" t="n" hidden="false">
        <v>0</v>
      </c>
      <c r="K169" s="19" t="n" hidden="false">
        <f>I169+J169</f>
        <v>0</v>
      </c>
      <c r="L169" s="19" t="n" hidden="false">
        <v/>
      </c>
      <c r="M169" s="19" t="n" hidden="false">
        <f>ROUND(H169*J169,2)</f>
        <v>0</v>
      </c>
      <c r="N169" s="19" t="n" hidden="false">
        <f>L169+M169</f>
        <v>0</v>
      </c>
    </row>
    <row r="170" customFormat="false" hidden="false" outlineLevel="0" collapsed="false">
      <c r="A170" s="14" t="inlineStr">
        <is>
          <t xml:space="preserve">1.1.1.1.1.2</t>
        </is>
      </c>
      <c r="B170" s="14" t="inlineStr">
        <is>
          <t xml:space="preserve"/>
        </is>
      </c>
      <c r="C170" s="14" t="inlineStr">
        <is>
          <t xml:space="preserve">Пуско-наладочные работы</t>
        </is>
      </c>
      <c r="D170" s="6" t="inlineStr">
        <is>
          <t xml:space="preserve"/>
        </is>
      </c>
      <c r="E170" s="6" t="inlineStr">
        <is>
          <t xml:space="preserve"/>
        </is>
      </c>
      <c r="F170" s="6" t="inlineStr">
        <is>
          <t xml:space="preserve"/>
        </is>
      </c>
      <c r="G170" s="6" t="inlineStr">
        <is>
          <t xml:space="preserve"/>
        </is>
      </c>
      <c r="H170" s="15" t="n">
        <v/>
      </c>
      <c r="I170" s="16" t="n" hidden="false">
        <v/>
      </c>
      <c r="J170" s="16" t="n" hidden="false">
        <v/>
      </c>
      <c r="K170" s="16" t="n" hidden="false">
        <v/>
      </c>
      <c r="L170" s="16" t="n" hidden="false">
        <f>L171+L172</f>
        <v>0</v>
      </c>
      <c r="M170" s="16" t="n" hidden="false">
        <f>M171+M172</f>
        <v>0</v>
      </c>
      <c r="N170" s="16" t="n" hidden="false">
        <f>N171+N172</f>
        <v>0</v>
      </c>
    </row>
    <row r="171" customFormat="false" hidden="false" outlineLevel="0" collapsed="false">
      <c r="A171" s="18" t="inlineStr">
        <is>
          <t xml:space="preserve">1.1.1.1.1.2.1</t>
        </is>
      </c>
      <c r="B171" s="18" t="inlineStr">
        <is>
          <t xml:space="preserve"/>
        </is>
      </c>
      <c r="C171" s="18" t="inlineStr">
        <is>
          <t xml:space="preserve">Пуско-наладочные работы СКБ (СОШ, ДОУ) ЭОМ (от полного СМР, кроме раздела ВРУ)</t>
        </is>
      </c>
      <c r="D171" s="7" t="inlineStr">
        <is>
          <t xml:space="preserve">Относится к школам, детским садам 5%.
База для расчета ПНР без раздела ВРУ.</t>
        </is>
      </c>
      <c r="E171" s="7" t="inlineStr">
        <is>
          <t xml:space="preserve"/>
        </is>
      </c>
      <c r="F171" s="7" t="inlineStr">
        <is>
          <t xml:space="preserve">комплекс</t>
        </is>
      </c>
      <c r="G171" s="7" t="inlineStr">
        <is>
          <t xml:space="preserve">1</t>
        </is>
      </c>
      <c r="H171" s="8" t="n">
        <v>0</v>
      </c>
      <c r="I171" s="19" t="n" hidden="false">
        <v/>
      </c>
      <c r="J171" s="19" t="n" hidden="false">
        <v>0</v>
      </c>
      <c r="K171" s="19" t="n" hidden="false">
        <f>I171+J171</f>
        <v>0</v>
      </c>
      <c r="L171" s="19" t="n" hidden="false">
        <v/>
      </c>
      <c r="M171" s="19" t="n" hidden="false">
        <f>ROUND(H171*J171,2)</f>
        <v>0</v>
      </c>
      <c r="N171" s="19" t="n" hidden="false">
        <f>L171+M171</f>
        <v>0</v>
      </c>
    </row>
    <row r="172" customFormat="false" hidden="false" outlineLevel="0" collapsed="false">
      <c r="A172" s="18" t="inlineStr">
        <is>
          <t xml:space="preserve">1.1.1.1.1.2.2</t>
        </is>
      </c>
      <c r="B172" s="18" t="inlineStr">
        <is>
          <t xml:space="preserve"/>
        </is>
      </c>
      <c r="C172" s="18" t="inlineStr">
        <is>
          <t xml:space="preserve">Сдача систем в эксплуатирующую организацию СКБ (СОШ, ДОУ)</t>
        </is>
      </c>
      <c r="D17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E172" s="7" t="inlineStr">
        <is>
          <t xml:space="preserve"/>
        </is>
      </c>
      <c r="F172" s="7" t="inlineStr">
        <is>
          <t xml:space="preserve">комплекс</t>
        </is>
      </c>
      <c r="G172" s="7" t="inlineStr">
        <is>
          <t xml:space="preserve">1</t>
        </is>
      </c>
      <c r="H172" s="8" t="n">
        <v>0</v>
      </c>
      <c r="I172" s="19" t="n" hidden="false">
        <v/>
      </c>
      <c r="J172" s="19" t="n" hidden="false">
        <v>0</v>
      </c>
      <c r="K172" s="19" t="n" hidden="false">
        <f>I172+J172</f>
        <v>0</v>
      </c>
      <c r="L172" s="19" t="n" hidden="false">
        <v/>
      </c>
      <c r="M172" s="19" t="n" hidden="false">
        <f>ROUND(H172*J172,2)</f>
        <v>0</v>
      </c>
      <c r="N172" s="19" t="n" hidden="false">
        <f>L172+M172</f>
        <v>0</v>
      </c>
    </row>
    <row r="173" customFormat="false" hidden="false" outlineLevel="0" collapsed="false">
      <c r="A173" s="24" t="inlineStr">
        <is>
          <t xml:space="preserve"/>
        </is>
      </c>
      <c r="B173" s="24" t="inlineStr">
        <is>
          <t xml:space="preserve"/>
        </is>
      </c>
      <c r="C173" s="24" t="inlineStr">
        <is>
          <t xml:space="preserve">ВСЕГО затрат на выполнение полного комплекса работ</t>
        </is>
      </c>
      <c r="D173" s="25" t="inlineStr">
        <is>
          <t xml:space="preserve"/>
        </is>
      </c>
      <c r="E173" s="25" t="inlineStr">
        <is>
          <t xml:space="preserve"/>
        </is>
      </c>
      <c r="F173" s="25" t="inlineStr">
        <is>
          <t xml:space="preserve"/>
        </is>
      </c>
      <c r="G173" s="25" t="inlineStr">
        <is>
          <t xml:space="preserve"/>
        </is>
      </c>
      <c r="H173" s="26" t="n">
        <v/>
      </c>
      <c r="I173" s="27" t="n" hidden="false">
        <v/>
      </c>
      <c r="J173" s="27" t="n" hidden="false">
        <v/>
      </c>
      <c r="K173" s="27" t="n" hidden="false">
        <v/>
      </c>
      <c r="L173" s="27" t="n" hidden="false">
        <f>L13</f>
        <v>12145979.73</v>
      </c>
      <c r="M173" s="27" t="n" hidden="false">
        <f>M13</f>
        <v>17546297.71</v>
      </c>
      <c r="N173" s="27" t="n" hidden="false">
        <f>N13</f>
        <v>29692277.44</v>
      </c>
    </row>
    <row r="174" customFormat="false" hidden="false" customHeight="1" outlineLevel="0" collapsed="false" ht="26" height="26">
      <c r="A174" s="3" t="inlineStr">
        <is>
          <t xml:space="preserve">Блок 2</t>
        </is>
      </c>
    </row>
    <row r="175" customFormat="false" hidden="false" customHeight="1" outlineLevel="0" collapsed="false" ht="54" height="54">
      <c r="A175" s="37" t="inlineStr">
        <is>
          <t xml:space="preserve">по адресу: ул. Люблинская, корпус 34</t>
        </is>
      </c>
    </row>
    <row r="176" customFormat="false" hidden="false" customHeight="1" outlineLevel="0" collapsed="false" ht="24" height="24">
      <c r="A176" s="38"/>
      <c r="B176" s="39" t="inlineStr">
        <is>
          <t xml:space="preserve">-заполняемые ячейки!</t>
        </is>
      </c>
      <c r="C176" s="39"/>
    </row>
    <row r="177" customFormat="false" hidden="false" customHeight="1" outlineLevel="0" collapsed="false" ht="30" height="30">
      <c r="A177" s="6" t="inlineStr">
        <is>
          <t xml:space="preserve">№ п/п</t>
        </is>
      </c>
      <c r="B177" s="6" t="inlineStr">
        <is>
          <t xml:space="preserve">Код узла ИСР</t>
        </is>
      </c>
      <c r="C177" s="6" t="inlineStr">
        <is>
          <t xml:space="preserve">Наименование</t>
        </is>
      </c>
      <c r="D177" s="6" t="inlineStr">
        <is>
          <t xml:space="preserve">Комментарий для подрядчика</t>
        </is>
      </c>
      <c r="E177" s="6" t="inlineStr">
        <is>
          <t xml:space="preserve">Комментарий по ИСР</t>
        </is>
      </c>
      <c r="F177" s="6" t="inlineStr">
        <is>
          <t xml:space="preserve">Ед. изм.</t>
        </is>
      </c>
      <c r="G177" s="6" t="inlineStr">
        <is>
          <t xml:space="preserve">Коэф. расхода</t>
        </is>
      </c>
      <c r="H177" s="6" t="inlineStr">
        <is>
          <t xml:space="preserve">Кол-во</t>
        </is>
      </c>
      <c r="I177" s="6" t="inlineStr">
        <is>
          <t xml:space="preserve">Цена за единицу, руб. (в т.ч. НДС 20%)</t>
        </is>
      </c>
      <c r="J177" s="6"/>
      <c r="K177" s="6"/>
      <c r="L177" s="6" t="inlineStr">
        <is>
          <t xml:space="preserve">Общая стоимость, руб. (в т.ч. НДС 20%)</t>
        </is>
      </c>
      <c r="M177" s="6"/>
      <c r="N177" s="6"/>
    </row>
    <row r="178" customFormat="false" hidden="false" customHeight="1" outlineLevel="0" collapsed="false" ht="40" height="40">
      <c r="A178" s="6" t="inlineStr">
        <is>
          <t xml:space="preserve">Итого</t>
        </is>
      </c>
      <c r="B178" s="6" t="inlineStr">
        <is>
          <t xml:space="preserve">Итого</t>
        </is>
      </c>
      <c r="C178" s="6" t="inlineStr">
        <is>
          <t xml:space="preserve">Итого</t>
        </is>
      </c>
      <c r="D178" s="6" t="inlineStr">
        <is>
          <t xml:space="preserve">Итого</t>
        </is>
      </c>
      <c r="E178" s="6" t="inlineStr">
        <is>
          <t xml:space="preserve">Итого</t>
        </is>
      </c>
      <c r="F178" s="6" t="inlineStr">
        <is>
          <t xml:space="preserve">Итого</t>
        </is>
      </c>
      <c r="G178" s="6" t="inlineStr">
        <is>
          <t xml:space="preserve">Итого</t>
        </is>
      </c>
      <c r="H178" s="6"/>
      <c r="I178" s="7" t="inlineStr">
        <is>
          <t xml:space="preserve">Материалы</t>
        </is>
      </c>
      <c r="J178" s="7" t="inlineStr">
        <is>
          <t xml:space="preserve">СМР</t>
        </is>
      </c>
      <c r="K178" s="7" t="inlineStr">
        <is>
          <t xml:space="preserve">Итого</t>
        </is>
      </c>
      <c r="L178" s="7" t="inlineStr">
        <is>
          <t xml:space="preserve">Материалы</t>
        </is>
      </c>
      <c r="M178" s="7" t="inlineStr">
        <is>
          <t xml:space="preserve">СМР</t>
        </is>
      </c>
      <c r="N178" s="7" t="inlineStr">
        <is>
          <t xml:space="preserve">Итого</t>
        </is>
      </c>
    </row>
    <row r="179" customFormat="false" hidden="false" outlineLevel="0" collapsed="false">
      <c r="A179" s="8" t="n">
        <v>1</v>
      </c>
      <c r="B179" s="8" t="n">
        <v>2</v>
      </c>
      <c r="C179" s="8" t="n">
        <v>3</v>
      </c>
      <c r="D179" s="8" t="n">
        <v>4</v>
      </c>
      <c r="E179" s="8" t="n">
        <v>5</v>
      </c>
      <c r="F179" s="8" t="n">
        <v>6</v>
      </c>
      <c r="G179" s="8" t="n">
        <v>7</v>
      </c>
      <c r="H179" s="8" t="n">
        <v>8</v>
      </c>
      <c r="I179" s="8" t="n">
        <v>9</v>
      </c>
      <c r="J179" s="8" t="n">
        <v>10</v>
      </c>
      <c r="K179" s="8" t="n">
        <v>11</v>
      </c>
      <c r="L179" s="8" t="n">
        <v>12</v>
      </c>
      <c r="M179" s="8" t="n">
        <v>13</v>
      </c>
      <c r="N179" s="8" t="n">
        <v>14</v>
      </c>
    </row>
    <row r="180" customFormat="false" hidden="false" outlineLevel="0" collapsed="false">
      <c r="A180" s="9" t="inlineStr">
        <is>
          <t xml:space="preserve">1</t>
        </is>
      </c>
      <c r="B180" s="9" t="inlineStr">
        <is>
          <t xml:space="preserve"/>
        </is>
      </c>
      <c r="C180" s="9" t="inlineStr">
        <is>
          <t xml:space="preserve">Объект ИДП без распределения на секции</t>
        </is>
      </c>
      <c r="D180" s="10" t="inlineStr">
        <is>
          <t xml:space="preserve"/>
        </is>
      </c>
      <c r="E180" s="10" t="inlineStr">
        <is>
          <t xml:space="preserve"/>
        </is>
      </c>
      <c r="F180" s="10" t="inlineStr">
        <is>
          <t xml:space="preserve"/>
        </is>
      </c>
      <c r="G180" s="10" t="inlineStr">
        <is>
          <t xml:space="preserve"/>
        </is>
      </c>
      <c r="H180" s="11" t="n">
        <v/>
      </c>
      <c r="I180" s="12" t="n" hidden="false">
        <v/>
      </c>
      <c r="J180" s="12" t="n" hidden="false">
        <v/>
      </c>
      <c r="K180" s="12" t="n" hidden="false">
        <v/>
      </c>
      <c r="L180" s="12" t="n" hidden="false">
        <f>L181</f>
        <v>0</v>
      </c>
      <c r="M180" s="12" t="n" hidden="false">
        <f>M181</f>
        <v>0</v>
      </c>
      <c r="N180" s="12" t="n" hidden="false">
        <f>N181</f>
        <v>0</v>
      </c>
    </row>
    <row r="181" customFormat="false" hidden="false" outlineLevel="0" collapsed="false">
      <c r="A181" s="14" t="inlineStr">
        <is>
          <t xml:space="preserve">1.1</t>
        </is>
      </c>
      <c r="B181" s="14" t="inlineStr">
        <is>
          <t xml:space="preserve">6</t>
        </is>
      </c>
      <c r="C181" s="14" t="inlineStr">
        <is>
          <t xml:space="preserve">Затраты на строительство</t>
        </is>
      </c>
      <c r="D181" s="6" t="inlineStr">
        <is>
          <t xml:space="preserve"/>
        </is>
      </c>
      <c r="E181" s="6" t="inlineStr">
        <is>
          <t xml:space="preserve"/>
        </is>
      </c>
      <c r="F181" s="6" t="inlineStr">
        <is>
          <t xml:space="preserve"/>
        </is>
      </c>
      <c r="G181" s="6" t="inlineStr">
        <is>
          <t xml:space="preserve"/>
        </is>
      </c>
      <c r="H181" s="15" t="n">
        <v/>
      </c>
      <c r="I181" s="16" t="n" hidden="false">
        <v/>
      </c>
      <c r="J181" s="16" t="n" hidden="false">
        <v/>
      </c>
      <c r="K181" s="16" t="n" hidden="false">
        <v/>
      </c>
      <c r="L181" s="16" t="n" hidden="false">
        <f>L182</f>
        <v>0</v>
      </c>
      <c r="M181" s="16" t="n" hidden="false">
        <f>M182</f>
        <v>0</v>
      </c>
      <c r="N181" s="16" t="n" hidden="false">
        <f>N182</f>
        <v>0</v>
      </c>
    </row>
    <row r="182" customFormat="false" hidden="false" outlineLevel="0" collapsed="false">
      <c r="A182" s="14" t="inlineStr">
        <is>
          <t xml:space="preserve">1.1.1</t>
        </is>
      </c>
      <c r="B182" s="14" t="inlineStr">
        <is>
          <t xml:space="preserve"/>
        </is>
      </c>
      <c r="C182" s="14" t="inlineStr">
        <is>
          <t xml:space="preserve">СМР корпуса без отделки</t>
        </is>
      </c>
      <c r="D182" s="6" t="inlineStr">
        <is>
          <t xml:space="preserve"/>
        </is>
      </c>
      <c r="E182" s="6" t="inlineStr">
        <is>
          <t xml:space="preserve"/>
        </is>
      </c>
      <c r="F182" s="6" t="inlineStr">
        <is>
          <t xml:space="preserve"/>
        </is>
      </c>
      <c r="G182" s="6" t="inlineStr">
        <is>
          <t xml:space="preserve"/>
        </is>
      </c>
      <c r="H182" s="15" t="n">
        <v/>
      </c>
      <c r="I182" s="16" t="n" hidden="false">
        <v/>
      </c>
      <c r="J182" s="16" t="n" hidden="false">
        <v/>
      </c>
      <c r="K182" s="16" t="n" hidden="false">
        <v/>
      </c>
      <c r="L182" s="16" t="n" hidden="false">
        <f>L183+L188</f>
        <v>0</v>
      </c>
      <c r="M182" s="16" t="n" hidden="false">
        <f>M183+M188</f>
        <v>0</v>
      </c>
      <c r="N182" s="16" t="n" hidden="false">
        <f>N183+N188</f>
        <v>0</v>
      </c>
    </row>
    <row r="183" customFormat="false" hidden="false" outlineLevel="0" collapsed="false">
      <c r="A183" s="14" t="inlineStr">
        <is>
          <t xml:space="preserve">1.1.1.1</t>
        </is>
      </c>
      <c r="B183" s="14" t="inlineStr">
        <is>
          <t xml:space="preserve"/>
        </is>
      </c>
      <c r="C183" s="14" t="inlineStr">
        <is>
          <t xml:space="preserve">СМР надземной части корпуса (без отделки)</t>
        </is>
      </c>
      <c r="D183" s="6" t="inlineStr">
        <is>
          <t xml:space="preserve"/>
        </is>
      </c>
      <c r="E183" s="6" t="inlineStr">
        <is>
          <t xml:space="preserve"/>
        </is>
      </c>
      <c r="F183" s="6" t="inlineStr">
        <is>
          <t xml:space="preserve"/>
        </is>
      </c>
      <c r="G183" s="6" t="inlineStr">
        <is>
          <t xml:space="preserve"/>
        </is>
      </c>
      <c r="H183" s="15" t="n">
        <v/>
      </c>
      <c r="I183" s="16" t="n" hidden="false">
        <v/>
      </c>
      <c r="J183" s="16" t="n" hidden="false">
        <v/>
      </c>
      <c r="K183" s="16" t="n" hidden="false">
        <v/>
      </c>
      <c r="L183" s="16" t="n" hidden="false">
        <f>L184</f>
        <v>0</v>
      </c>
      <c r="M183" s="16" t="n" hidden="false">
        <f>M184</f>
        <v>0</v>
      </c>
      <c r="N183" s="16" t="n" hidden="false">
        <f>N184</f>
        <v>0</v>
      </c>
    </row>
    <row r="184" customFormat="false" hidden="false" outlineLevel="0" collapsed="false">
      <c r="A184" s="14" t="inlineStr">
        <is>
          <t xml:space="preserve">1.1.1.1.1</t>
        </is>
      </c>
      <c r="B184" s="14" t="inlineStr">
        <is>
          <t xml:space="preserve"/>
        </is>
      </c>
      <c r="C184" s="14" t="inlineStr">
        <is>
          <t xml:space="preserve">Кровля</t>
        </is>
      </c>
      <c r="D184" s="6" t="inlineStr">
        <is>
          <t xml:space="preserve"/>
        </is>
      </c>
      <c r="E184" s="6" t="inlineStr">
        <is>
          <t xml:space="preserve"/>
        </is>
      </c>
      <c r="F184" s="6" t="inlineStr">
        <is>
          <t xml:space="preserve"/>
        </is>
      </c>
      <c r="G184" s="6" t="inlineStr">
        <is>
          <t xml:space="preserve"/>
        </is>
      </c>
      <c r="H184" s="15" t="n">
        <v/>
      </c>
      <c r="I184" s="16" t="n" hidden="false">
        <v/>
      </c>
      <c r="J184" s="16" t="n" hidden="false">
        <v/>
      </c>
      <c r="K184" s="16" t="n" hidden="false">
        <v/>
      </c>
      <c r="L184" s="16" t="n" hidden="false">
        <f>L185</f>
        <v>0</v>
      </c>
      <c r="M184" s="16" t="n" hidden="false">
        <f>M185</f>
        <v>0</v>
      </c>
      <c r="N184" s="16" t="n" hidden="false">
        <f>N185</f>
        <v>0</v>
      </c>
    </row>
    <row r="185" customFormat="false" hidden="false" outlineLevel="0" collapsed="false">
      <c r="A185" s="14" t="inlineStr">
        <is>
          <t xml:space="preserve">1.1.1.1.1.1</t>
        </is>
      </c>
      <c r="B185" s="14" t="inlineStr">
        <is>
          <t xml:space="preserve"/>
        </is>
      </c>
      <c r="C185" s="14" t="inlineStr">
        <is>
          <t xml:space="preserve">Прочие работы</t>
        </is>
      </c>
      <c r="D185" s="6" t="inlineStr">
        <is>
          <t xml:space="preserve"/>
        </is>
      </c>
      <c r="E185" s="6" t="inlineStr">
        <is>
          <t xml:space="preserve"/>
        </is>
      </c>
      <c r="F185" s="6" t="inlineStr">
        <is>
          <t xml:space="preserve"/>
        </is>
      </c>
      <c r="G185" s="6" t="inlineStr">
        <is>
          <t xml:space="preserve"/>
        </is>
      </c>
      <c r="H185" s="15" t="n">
        <v/>
      </c>
      <c r="I185" s="16" t="n" hidden="false">
        <v/>
      </c>
      <c r="J185" s="16" t="n" hidden="false">
        <v/>
      </c>
      <c r="K185" s="16" t="n" hidden="false">
        <v/>
      </c>
      <c r="L185" s="16" t="n" hidden="false">
        <f>L186</f>
        <v>0</v>
      </c>
      <c r="M185" s="16" t="n" hidden="false">
        <f>M186</f>
        <v>0</v>
      </c>
      <c r="N185" s="16" t="n" hidden="false">
        <f>N186</f>
        <v>0</v>
      </c>
    </row>
    <row r="186" customFormat="false" hidden="false" outlineLevel="0" collapsed="false">
      <c r="A186" s="18" t="inlineStr">
        <is>
          <t xml:space="preserve">1.1.1.1.1.1.1</t>
        </is>
      </c>
      <c r="B186" s="18" t="inlineStr">
        <is>
          <t xml:space="preserve"/>
        </is>
      </c>
      <c r="C186" s="18" t="inlineStr">
        <is>
          <t xml:space="preserve">Установка гильз для протяжки кабеля</t>
        </is>
      </c>
      <c r="D186" s="7" t="inlineStr">
        <is>
          <t xml:space="preserve"/>
        </is>
      </c>
      <c r="E186" s="7" t="inlineStr">
        <is>
          <t xml:space="preserve"/>
        </is>
      </c>
      <c r="F186" s="7" t="inlineStr">
        <is>
          <t xml:space="preserve">ШТ</t>
        </is>
      </c>
      <c r="G186" s="7" t="inlineStr">
        <is>
          <t xml:space="preserve">1</t>
        </is>
      </c>
      <c r="H186" s="8" t="n">
        <v>0</v>
      </c>
      <c r="I186" s="19" t="n" hidden="false">
        <f>ROUND((L187)/H186,2)</f>
        <v>0</v>
      </c>
      <c r="J186" s="19" t="n" hidden="false">
        <v>0</v>
      </c>
      <c r="K186" s="19" t="n" hidden="false">
        <f>I186+J186</f>
        <v>0</v>
      </c>
      <c r="L186" s="19" t="n" hidden="false">
        <f>ROUND(H186*I186,2)</f>
        <v>0</v>
      </c>
      <c r="M186" s="19" t="n" hidden="false">
        <f>ROUND(H186*J186,2)</f>
        <v>0</v>
      </c>
      <c r="N186" s="19" t="n" hidden="false">
        <f>L186+M186</f>
        <v>0</v>
      </c>
    </row>
    <row r="187" customFormat="false" hidden="false" outlineLevel="0" collapsed="false">
      <c r="A187" s="18" t="inlineStr">
        <is>
          <t xml:space="preserve">1.1.1.1.1.1.1.1</t>
        </is>
      </c>
      <c r="B187" s="18" t="inlineStr">
        <is>
          <t xml:space="preserve"/>
        </is>
      </c>
      <c r="C187" s="22" t="inlineStr">
        <is>
          <t xml:space="preserve">Проходка металлическая / ПГ1 50-1500</t>
        </is>
      </c>
      <c r="D187" s="7" t="inlineStr">
        <is>
          <t xml:space="preserve">Выход кабельных линий на кровлю</t>
        </is>
      </c>
      <c r="E187" s="7" t="inlineStr">
        <is>
          <t xml:space="preserve"/>
        </is>
      </c>
      <c r="F187" s="7" t="inlineStr">
        <is>
          <t xml:space="preserve">ШТ</t>
        </is>
      </c>
      <c r="G187" s="7" t="inlineStr">
        <is>
          <t xml:space="preserve">1</t>
        </is>
      </c>
      <c r="H187" s="8" t="n">
        <v>0</v>
      </c>
      <c r="I187" s="19" t="n" hidden="false">
        <v>0</v>
      </c>
      <c r="J187" s="19" t="n" hidden="false">
        <v/>
      </c>
      <c r="K187" s="19" t="n" hidden="false">
        <f>I187+J187</f>
        <v>0</v>
      </c>
      <c r="L187" s="19" t="n" hidden="false">
        <f>ROUND(H187*I187,2)</f>
        <v>0</v>
      </c>
      <c r="M187" s="19" t="n" hidden="false">
        <v/>
      </c>
      <c r="N187" s="19" t="n" hidden="false">
        <f>L187+M187</f>
        <v>0</v>
      </c>
    </row>
    <row r="188" customFormat="false" hidden="false" outlineLevel="0" collapsed="false">
      <c r="A188" s="14" t="inlineStr">
        <is>
          <t xml:space="preserve">1.1.1.2</t>
        </is>
      </c>
      <c r="B188" s="14" t="inlineStr">
        <is>
          <t xml:space="preserve"/>
        </is>
      </c>
      <c r="C188" s="14" t="inlineStr">
        <is>
          <t xml:space="preserve">Инженерные системы</t>
        </is>
      </c>
      <c r="D188" s="6" t="inlineStr">
        <is>
          <t xml:space="preserve"/>
        </is>
      </c>
      <c r="E188" s="6" t="inlineStr">
        <is>
          <t xml:space="preserve"/>
        </is>
      </c>
      <c r="F188" s="6" t="inlineStr">
        <is>
          <t xml:space="preserve"/>
        </is>
      </c>
      <c r="G188" s="6" t="inlineStr">
        <is>
          <t xml:space="preserve"/>
        </is>
      </c>
      <c r="H188" s="15" t="n">
        <v/>
      </c>
      <c r="I188" s="16" t="n" hidden="false">
        <v/>
      </c>
      <c r="J188" s="16" t="n" hidden="false">
        <v/>
      </c>
      <c r="K188" s="16" t="n" hidden="false">
        <v/>
      </c>
      <c r="L188" s="16" t="n" hidden="false">
        <f>L189</f>
        <v>0</v>
      </c>
      <c r="M188" s="16" t="n" hidden="false">
        <f>M189</f>
        <v>0</v>
      </c>
      <c r="N188" s="16" t="n" hidden="false">
        <f>N189</f>
        <v>0</v>
      </c>
    </row>
    <row r="189" customFormat="false" hidden="false" outlineLevel="0" collapsed="false">
      <c r="A189" s="14" t="inlineStr">
        <is>
          <t xml:space="preserve">1.1.1.2.1</t>
        </is>
      </c>
      <c r="B189" s="14" t="inlineStr">
        <is>
          <t xml:space="preserve"/>
        </is>
      </c>
      <c r="C189" s="14" t="inlineStr">
        <is>
          <t xml:space="preserve">Электроснабжение</t>
        </is>
      </c>
      <c r="D189" s="6" t="inlineStr">
        <is>
          <t xml:space="preserve"/>
        </is>
      </c>
      <c r="E189" s="6" t="inlineStr">
        <is>
          <t xml:space="preserve"/>
        </is>
      </c>
      <c r="F189" s="6" t="inlineStr">
        <is>
          <t xml:space="preserve"/>
        </is>
      </c>
      <c r="G189" s="6" t="inlineStr">
        <is>
          <t xml:space="preserve"/>
        </is>
      </c>
      <c r="H189" s="15" t="n">
        <v/>
      </c>
      <c r="I189" s="16" t="n" hidden="false">
        <v/>
      </c>
      <c r="J189" s="16" t="n" hidden="false">
        <v/>
      </c>
      <c r="K189" s="16" t="n" hidden="false">
        <v/>
      </c>
      <c r="L189" s="16" t="n" hidden="false">
        <f>L190+L355</f>
        <v>0</v>
      </c>
      <c r="M189" s="16" t="n" hidden="false">
        <f>M190+M355</f>
        <v>0</v>
      </c>
      <c r="N189" s="16" t="n" hidden="false">
        <f>N190+N355</f>
        <v>0</v>
      </c>
    </row>
    <row r="190" customFormat="false" hidden="false" outlineLevel="0" collapsed="false">
      <c r="A190" s="14" t="inlineStr">
        <is>
          <t xml:space="preserve">1.1.1.2.1.1</t>
        </is>
      </c>
      <c r="B190" s="14" t="inlineStr">
        <is>
          <t xml:space="preserve"/>
        </is>
      </c>
      <c r="C190" s="14" t="inlineStr">
        <is>
          <t xml:space="preserve">Электромонтажные работы в нежилой части</t>
        </is>
      </c>
      <c r="D190" s="6" t="inlineStr">
        <is>
          <t xml:space="preserve"/>
        </is>
      </c>
      <c r="E190" s="6" t="inlineStr">
        <is>
          <t xml:space="preserve"/>
        </is>
      </c>
      <c r="F190" s="6" t="inlineStr">
        <is>
          <t xml:space="preserve"/>
        </is>
      </c>
      <c r="G190" s="6" t="inlineStr">
        <is>
          <t xml:space="preserve"/>
        </is>
      </c>
      <c r="H190" s="15" t="n">
        <v/>
      </c>
      <c r="I190" s="16" t="n" hidden="false">
        <v/>
      </c>
      <c r="J190" s="16" t="n" hidden="false">
        <v/>
      </c>
      <c r="K190" s="16" t="n" hidden="false">
        <v/>
      </c>
      <c r="L190" s="16" t="n" hidden="false">
        <f>L191+L209+L244+L310+L332+L351</f>
        <v>0</v>
      </c>
      <c r="M190" s="16" t="n" hidden="false">
        <f>M191+M209+M244+M310+M332+M351</f>
        <v>0</v>
      </c>
      <c r="N190" s="16" t="n" hidden="false">
        <f>N191+N209+N244+N310+N332+N351</f>
        <v>0</v>
      </c>
    </row>
    <row r="191" customFormat="false" hidden="false" outlineLevel="0" collapsed="false">
      <c r="A191" s="14" t="inlineStr">
        <is>
          <t xml:space="preserve">1.1.1.2.1.1.1</t>
        </is>
      </c>
      <c r="B191" s="14" t="inlineStr">
        <is>
          <t xml:space="preserve"/>
        </is>
      </c>
      <c r="C191" s="14" t="inlineStr">
        <is>
          <t xml:space="preserve">Монтаж ВРУ</t>
        </is>
      </c>
      <c r="D191" s="6" t="inlineStr">
        <is>
          <t xml:space="preserve"/>
        </is>
      </c>
      <c r="E191" s="6" t="inlineStr">
        <is>
          <t xml:space="preserve"/>
        </is>
      </c>
      <c r="F191" s="6" t="inlineStr">
        <is>
          <t xml:space="preserve"/>
        </is>
      </c>
      <c r="G191" s="6" t="inlineStr">
        <is>
          <t xml:space="preserve"/>
        </is>
      </c>
      <c r="H191" s="15" t="n">
        <v/>
      </c>
      <c r="I191" s="16" t="n" hidden="false">
        <v/>
      </c>
      <c r="J191" s="16" t="n" hidden="false">
        <v/>
      </c>
      <c r="K191" s="16" t="n" hidden="false">
        <v/>
      </c>
      <c r="L191" s="16" t="n" hidden="false">
        <f>L192+L195+L197+L208</f>
        <v>0</v>
      </c>
      <c r="M191" s="16" t="n" hidden="false">
        <f>M192+M195+M197+M208</f>
        <v>0</v>
      </c>
      <c r="N191" s="16" t="n" hidden="false">
        <f>N192+N195+N197+N208</f>
        <v>0</v>
      </c>
    </row>
    <row r="192" customFormat="false" hidden="false" outlineLevel="0" collapsed="false">
      <c r="A192" s="18" t="inlineStr">
        <is>
          <t xml:space="preserve">1.1.1.2.1.1.1.1</t>
        </is>
      </c>
      <c r="B192" s="18" t="inlineStr">
        <is>
          <t xml:space="preserve"/>
        </is>
      </c>
      <c r="C192" s="18" t="inlineStr">
        <is>
          <t xml:space="preserve">Установка и коммутация щитов ВРУ / 7 панелей</t>
        </is>
      </c>
      <c r="D192" s="7" t="inlineStr">
        <is>
          <t xml:space="preserve"/>
        </is>
      </c>
      <c r="E192" s="7" t="inlineStr">
        <is>
          <t xml:space="preserve">Выгружается из БО по объектам BIM-КЦ</t>
        </is>
      </c>
      <c r="F192" s="7" t="inlineStr">
        <is>
          <t xml:space="preserve">ШТ</t>
        </is>
      </c>
      <c r="G192" s="7" t="inlineStr">
        <is>
          <t xml:space="preserve">1</t>
        </is>
      </c>
      <c r="H192" s="8" t="n">
        <v>0</v>
      </c>
      <c r="I192" s="19" t="n" hidden="false">
        <f>ROUND((L193+L194)/H192,2)</f>
        <v>0</v>
      </c>
      <c r="J192" s="19" t="n" hidden="false">
        <v>0</v>
      </c>
      <c r="K192" s="19" t="n" hidden="false">
        <f>I192+J192</f>
        <v>0</v>
      </c>
      <c r="L192" s="19" t="n" hidden="false">
        <f>ROUND(H192*I192,2)</f>
        <v>0</v>
      </c>
      <c r="M192" s="19" t="n" hidden="false">
        <f>ROUND(H192*J192,2)</f>
        <v>0</v>
      </c>
      <c r="N192" s="19" t="n" hidden="false">
        <f>L192+M192</f>
        <v>0</v>
      </c>
    </row>
    <row r="193" customFormat="false" hidden="false" outlineLevel="0" collapsed="false">
      <c r="A193" s="18" t="inlineStr">
        <is>
          <t xml:space="preserve">1.1.1.2.1.1.1.1.1</t>
        </is>
      </c>
      <c r="B193" s="18" t="inlineStr">
        <is>
          <t xml:space="preserve"/>
        </is>
      </c>
      <c r="C193" s="22" t="inlineStr">
        <is>
          <t xml:space="preserve">Комплект наконечников и бирок для монтажа ВРУ_ / 7 панелей</t>
        </is>
      </c>
      <c r="D193" s="7" t="inlineStr">
        <is>
          <t xml:space="preserve"/>
        </is>
      </c>
      <c r="E193" s="7" t="inlineStr">
        <is>
          <t xml:space="preserve"/>
        </is>
      </c>
      <c r="F193" s="7" t="inlineStr">
        <is>
          <t xml:space="preserve">КОМПЛ</t>
        </is>
      </c>
      <c r="G193" s="7" t="inlineStr">
        <is>
          <t xml:space="preserve">1</t>
        </is>
      </c>
      <c r="H193" s="8" t="n">
        <v>0</v>
      </c>
      <c r="I193" s="19" t="n" hidden="false">
        <v>0</v>
      </c>
      <c r="J193" s="19" t="n" hidden="false">
        <v/>
      </c>
      <c r="K193" s="19" t="n" hidden="false">
        <f>I193+J193</f>
        <v>0</v>
      </c>
      <c r="L193" s="19" t="n" hidden="false">
        <f>ROUND(H193*I193,2)</f>
        <v>0</v>
      </c>
      <c r="M193" s="19" t="n" hidden="false">
        <v/>
      </c>
      <c r="N193" s="19" t="n" hidden="false">
        <f>L193+M193</f>
        <v>0</v>
      </c>
    </row>
    <row r="194" customFormat="false" hidden="false" outlineLevel="0" collapsed="false">
      <c r="A194" s="18" t="inlineStr">
        <is>
          <t xml:space="preserve">1.1.1.2.1.1.1.1.2</t>
        </is>
      </c>
      <c r="B194" s="18" t="inlineStr">
        <is>
          <t xml:space="preserve"/>
        </is>
      </c>
      <c r="C194" s="22" t="inlineStr">
        <is>
          <t xml:space="preserve">ВРУ (в соответствии со схемой) / МЭЛ_ / 7-панельный (к-т)</t>
        </is>
      </c>
      <c r="D194" s="7" t="inlineStr">
        <is>
          <t xml:space="preserve"/>
        </is>
      </c>
      <c r="E194" s="7" t="inlineStr">
        <is>
          <t xml:space="preserve"/>
        </is>
      </c>
      <c r="F194" s="7" t="inlineStr">
        <is>
          <t xml:space="preserve">ШТ</t>
        </is>
      </c>
      <c r="G194" s="7" t="inlineStr">
        <is>
          <t xml:space="preserve">1</t>
        </is>
      </c>
      <c r="H194" s="8" t="n">
        <v>0</v>
      </c>
      <c r="I194" s="23" t="n" hidden="false">
        <v>0</v>
      </c>
      <c r="J194" s="19" t="n" hidden="false">
        <v/>
      </c>
      <c r="K194" s="19" t="n" hidden="false">
        <f>I194+J194</f>
        <v>0</v>
      </c>
      <c r="L194" s="19" t="n" hidden="false">
        <f>ROUND(H194*I194,2)</f>
        <v>0</v>
      </c>
      <c r="M194" s="19" t="n" hidden="false">
        <v/>
      </c>
      <c r="N194" s="19" t="n" hidden="false">
        <f>L194+M194</f>
        <v>0</v>
      </c>
    </row>
    <row r="195" customFormat="false" hidden="false" outlineLevel="0" collapsed="false">
      <c r="A195" s="18" t="inlineStr">
        <is>
          <t xml:space="preserve">1.1.1.2.1.1.1.2</t>
        </is>
      </c>
      <c r="B195" s="18" t="inlineStr">
        <is>
          <t xml:space="preserve"/>
        </is>
      </c>
      <c r="C195" s="18" t="inlineStr">
        <is>
          <t xml:space="preserve">Комплектация щитов ВРУ</t>
        </is>
      </c>
      <c r="D195" s="7" t="inlineStr">
        <is>
          <t xml:space="preserve"/>
        </is>
      </c>
      <c r="E195" s="7" t="inlineStr">
        <is>
          <t xml:space="preserve"/>
        </is>
      </c>
      <c r="F195" s="7" t="inlineStr">
        <is>
          <t xml:space="preserve">ШТ</t>
        </is>
      </c>
      <c r="G195" s="7" t="inlineStr">
        <is>
          <t xml:space="preserve">1</t>
        </is>
      </c>
      <c r="H195" s="8" t="n">
        <v>0</v>
      </c>
      <c r="I195" s="19" t="n" hidden="false">
        <f>ROUND((L196)/H195,2)</f>
        <v>0</v>
      </c>
      <c r="J195" s="19" t="n" hidden="false">
        <v>0</v>
      </c>
      <c r="K195" s="19" t="n" hidden="false">
        <f>I195+J195</f>
        <v>0</v>
      </c>
      <c r="L195" s="19" t="n" hidden="false">
        <f>ROUND(H195*I195,2)</f>
        <v>0</v>
      </c>
      <c r="M195" s="19" t="n" hidden="false">
        <f>ROUND(H195*J195,2)</f>
        <v>0</v>
      </c>
      <c r="N195" s="19" t="n" hidden="false">
        <f>L195+M195</f>
        <v>0</v>
      </c>
    </row>
    <row r="196" customFormat="false" hidden="false" outlineLevel="0" collapsed="false">
      <c r="A196" s="18" t="inlineStr">
        <is>
          <t xml:space="preserve">1.1.1.2.1.1.1.2.1</t>
        </is>
      </c>
      <c r="B196" s="18" t="inlineStr">
        <is>
          <t xml:space="preserve"/>
        </is>
      </c>
      <c r="C196" s="22" t="inlineStr">
        <is>
          <t xml:space="preserve">Автоматическая установка пожаротушения_ / ОСП-2</t>
        </is>
      </c>
      <c r="D196" s="7" t="inlineStr">
        <is>
          <t xml:space="preserve"/>
        </is>
      </c>
      <c r="E196" s="7" t="inlineStr">
        <is>
          <t xml:space="preserve"/>
        </is>
      </c>
      <c r="F196" s="7" t="inlineStr">
        <is>
          <t xml:space="preserve">ШТ</t>
        </is>
      </c>
      <c r="G196" s="7" t="inlineStr">
        <is>
          <t xml:space="preserve">1</t>
        </is>
      </c>
      <c r="H196" s="8" t="n">
        <v>0</v>
      </c>
      <c r="I196" s="19" t="n" hidden="false">
        <v>0</v>
      </c>
      <c r="J196" s="19" t="n" hidden="false">
        <v/>
      </c>
      <c r="K196" s="19" t="n" hidden="false">
        <f>I196+J196</f>
        <v>0</v>
      </c>
      <c r="L196" s="19" t="n" hidden="false">
        <f>ROUND(H196*I196,2)</f>
        <v>0</v>
      </c>
      <c r="M196" s="19" t="n" hidden="false">
        <v/>
      </c>
      <c r="N196" s="19" t="n" hidden="false">
        <f>L196+M196</f>
        <v>0</v>
      </c>
    </row>
    <row r="197" customFormat="false" hidden="false" outlineLevel="0" collapsed="false">
      <c r="A197" s="18" t="inlineStr">
        <is>
          <t xml:space="preserve">1.1.1.2.1.1.1.3</t>
        </is>
      </c>
      <c r="B197" s="18" t="inlineStr">
        <is>
          <t xml:space="preserve"/>
        </is>
      </c>
      <c r="C197" s="18" t="inlineStr">
        <is>
          <t xml:space="preserve">Средства защиты</t>
        </is>
      </c>
      <c r="D197" s="7" t="inlineStr">
        <is>
          <t xml:space="preserve"/>
        </is>
      </c>
      <c r="E197" s="7" t="inlineStr">
        <is>
          <t xml:space="preserve"/>
        </is>
      </c>
      <c r="F197" s="7" t="inlineStr">
        <is>
          <t xml:space="preserve">ШТ</t>
        </is>
      </c>
      <c r="G197" s="7" t="inlineStr">
        <is>
          <t xml:space="preserve">1</t>
        </is>
      </c>
      <c r="H197" s="8" t="n">
        <v>0</v>
      </c>
      <c r="I197" s="19" t="n" hidden="false">
        <f>ROUND((L198+L199+L200+L201+L202+L203+L204+L205+L206+L207)/H197,2)</f>
        <v>0</v>
      </c>
      <c r="J197" s="19" t="n" hidden="false">
        <v>0</v>
      </c>
      <c r="K197" s="19" t="n" hidden="false">
        <f>I197+J197</f>
        <v>0</v>
      </c>
      <c r="L197" s="19" t="n" hidden="false">
        <f>ROUND(H197*I197,2)</f>
        <v>0</v>
      </c>
      <c r="M197" s="19" t="n" hidden="false">
        <f>ROUND(H197*J197,2)</f>
        <v>0</v>
      </c>
      <c r="N197" s="19" t="n" hidden="false">
        <f>L197+M197</f>
        <v>0</v>
      </c>
    </row>
    <row r="198" customFormat="false" hidden="false" outlineLevel="0" collapsed="false">
      <c r="A198" s="18" t="inlineStr">
        <is>
          <t xml:space="preserve">1.1.1.2.1.1.1.3.1</t>
        </is>
      </c>
      <c r="B198" s="18" t="inlineStr">
        <is>
          <t xml:space="preserve"/>
        </is>
      </c>
      <c r="C198" s="22" t="inlineStr">
        <is>
          <t xml:space="preserve">Заземления переносные_</t>
        </is>
      </c>
      <c r="D198" s="7" t="inlineStr">
        <is>
          <t xml:space="preserve">ПЗРУ-1</t>
        </is>
      </c>
      <c r="E198" s="7" t="inlineStr">
        <is>
          <t xml:space="preserve"/>
        </is>
      </c>
      <c r="F198" s="7" t="inlineStr">
        <is>
          <t xml:space="preserve">КОМПЛ</t>
        </is>
      </c>
      <c r="G198" s="7" t="inlineStr">
        <is>
          <t xml:space="preserve">1</t>
        </is>
      </c>
      <c r="H198" s="8" t="n">
        <v>0</v>
      </c>
      <c r="I198" s="19" t="n" hidden="false">
        <v>0</v>
      </c>
      <c r="J198" s="19" t="n" hidden="false">
        <v/>
      </c>
      <c r="K198" s="19" t="n" hidden="false">
        <f>I198+J198</f>
        <v>0</v>
      </c>
      <c r="L198" s="19" t="n" hidden="false">
        <f>ROUND(H198*I198,2)</f>
        <v>0</v>
      </c>
      <c r="M198" s="19" t="n" hidden="false">
        <v/>
      </c>
      <c r="N198" s="19" t="n" hidden="false">
        <f>L198+M198</f>
        <v>0</v>
      </c>
    </row>
    <row r="199" customFormat="false" hidden="false" outlineLevel="0" collapsed="false">
      <c r="A199" s="18" t="inlineStr">
        <is>
          <t xml:space="preserve">1.1.1.2.1.1.1.3.2</t>
        </is>
      </c>
      <c r="B199" s="18" t="inlineStr">
        <is>
          <t xml:space="preserve"/>
        </is>
      </c>
      <c r="C199" s="22" t="inlineStr">
        <is>
          <t xml:space="preserve">Аптечка_</t>
        </is>
      </c>
      <c r="D199" s="7" t="inlineStr">
        <is>
          <t xml:space="preserve"/>
        </is>
      </c>
      <c r="E199" s="7" t="inlineStr">
        <is>
          <t xml:space="preserve"/>
        </is>
      </c>
      <c r="F199" s="7" t="inlineStr">
        <is>
          <t xml:space="preserve">ШТ</t>
        </is>
      </c>
      <c r="G199" s="7" t="inlineStr">
        <is>
          <t xml:space="preserve">1</t>
        </is>
      </c>
      <c r="H199" s="8" t="n">
        <v>0</v>
      </c>
      <c r="I199" s="19" t="n" hidden="false">
        <v>0</v>
      </c>
      <c r="J199" s="19" t="n" hidden="false">
        <v/>
      </c>
      <c r="K199" s="19" t="n" hidden="false">
        <f>I199+J199</f>
        <v>0</v>
      </c>
      <c r="L199" s="19" t="n" hidden="false">
        <f>ROUND(H199*I199,2)</f>
        <v>0</v>
      </c>
      <c r="M199" s="19" t="n" hidden="false">
        <v/>
      </c>
      <c r="N199" s="19" t="n" hidden="false">
        <f>L199+M199</f>
        <v>0</v>
      </c>
    </row>
    <row r="200" customFormat="false" hidden="false" outlineLevel="0" collapsed="false">
      <c r="A200" s="18" t="inlineStr">
        <is>
          <t xml:space="preserve">1.1.1.2.1.1.1.3.3</t>
        </is>
      </c>
      <c r="B200" s="18" t="inlineStr">
        <is>
          <t xml:space="preserve"/>
        </is>
      </c>
      <c r="C200" s="22" t="inlineStr">
        <is>
          <t xml:space="preserve">Защитные очки</t>
        </is>
      </c>
      <c r="D200" s="7" t="inlineStr">
        <is>
          <t xml:space="preserve"/>
        </is>
      </c>
      <c r="E200" s="7" t="inlineStr">
        <is>
          <t xml:space="preserve"/>
        </is>
      </c>
      <c r="F200" s="7" t="inlineStr">
        <is>
          <t xml:space="preserve">ШТ</t>
        </is>
      </c>
      <c r="G200" s="7" t="inlineStr">
        <is>
          <t xml:space="preserve">1</t>
        </is>
      </c>
      <c r="H200" s="8" t="n">
        <v>0</v>
      </c>
      <c r="I200" s="19" t="n" hidden="false">
        <v>0</v>
      </c>
      <c r="J200" s="19" t="n" hidden="false">
        <v/>
      </c>
      <c r="K200" s="19" t="n" hidden="false">
        <f>I200+J200</f>
        <v>0</v>
      </c>
      <c r="L200" s="19" t="n" hidden="false">
        <f>ROUND(H200*I200,2)</f>
        <v>0</v>
      </c>
      <c r="M200" s="19" t="n" hidden="false">
        <v/>
      </c>
      <c r="N200" s="19" t="n" hidden="false">
        <f>L200+M200</f>
        <v>0</v>
      </c>
    </row>
    <row r="201" customFormat="false" hidden="false" outlineLevel="0" collapsed="false">
      <c r="A201" s="18" t="inlineStr">
        <is>
          <t xml:space="preserve">1.1.1.2.1.1.1.3.4</t>
        </is>
      </c>
      <c r="B201" s="18" t="inlineStr">
        <is>
          <t xml:space="preserve"/>
        </is>
      </c>
      <c r="C201" s="22" t="inlineStr">
        <is>
          <t xml:space="preserve">Диэлектрические галоши_</t>
        </is>
      </c>
      <c r="D201" s="7" t="inlineStr">
        <is>
          <t xml:space="preserve"/>
        </is>
      </c>
      <c r="E201" s="7" t="inlineStr">
        <is>
          <t xml:space="preserve"/>
        </is>
      </c>
      <c r="F201" s="7" t="inlineStr">
        <is>
          <t xml:space="preserve">ШТ</t>
        </is>
      </c>
      <c r="G201" s="7" t="inlineStr">
        <is>
          <t xml:space="preserve">1</t>
        </is>
      </c>
      <c r="H201" s="8" t="n">
        <v>0</v>
      </c>
      <c r="I201" s="19" t="n" hidden="false">
        <v>0</v>
      </c>
      <c r="J201" s="19" t="n" hidden="false">
        <v/>
      </c>
      <c r="K201" s="19" t="n" hidden="false">
        <f>I201+J201</f>
        <v>0</v>
      </c>
      <c r="L201" s="19" t="n" hidden="false">
        <f>ROUND(H201*I201,2)</f>
        <v>0</v>
      </c>
      <c r="M201" s="19" t="n" hidden="false">
        <v/>
      </c>
      <c r="N201" s="19" t="n" hidden="false">
        <f>L201+M201</f>
        <v>0</v>
      </c>
    </row>
    <row r="202" customFormat="false" hidden="false" outlineLevel="0" collapsed="false">
      <c r="A202" s="18" t="inlineStr">
        <is>
          <t xml:space="preserve">1.1.1.2.1.1.1.3.5</t>
        </is>
      </c>
      <c r="B202" s="18" t="inlineStr">
        <is>
          <t xml:space="preserve"/>
        </is>
      </c>
      <c r="C202" s="22" t="inlineStr">
        <is>
          <t xml:space="preserve">Предупредительные плакаты и знаки безопасности_</t>
        </is>
      </c>
      <c r="D202" s="7" t="inlineStr">
        <is>
          <t xml:space="preserve">компл</t>
        </is>
      </c>
      <c r="E202" s="7" t="inlineStr">
        <is>
          <t xml:space="preserve"/>
        </is>
      </c>
      <c r="F202" s="7" t="inlineStr">
        <is>
          <t xml:space="preserve">ШТ</t>
        </is>
      </c>
      <c r="G202" s="7" t="inlineStr">
        <is>
          <t xml:space="preserve">1</t>
        </is>
      </c>
      <c r="H202" s="8" t="n">
        <v>0</v>
      </c>
      <c r="I202" s="19" t="n" hidden="false">
        <v>0</v>
      </c>
      <c r="J202" s="19" t="n" hidden="false">
        <v/>
      </c>
      <c r="K202" s="19" t="n" hidden="false">
        <f>I202+J202</f>
        <v>0</v>
      </c>
      <c r="L202" s="19" t="n" hidden="false">
        <f>ROUND(H202*I202,2)</f>
        <v>0</v>
      </c>
      <c r="M202" s="19" t="n" hidden="false">
        <v/>
      </c>
      <c r="N202" s="19" t="n" hidden="false">
        <f>L202+M202</f>
        <v>0</v>
      </c>
    </row>
    <row r="203" customFormat="false" hidden="false" outlineLevel="0" collapsed="false">
      <c r="A203" s="18" t="inlineStr">
        <is>
          <t xml:space="preserve">1.1.1.2.1.1.1.3.6</t>
        </is>
      </c>
      <c r="B203" s="18" t="inlineStr">
        <is>
          <t xml:space="preserve"/>
        </is>
      </c>
      <c r="C203" s="22" t="inlineStr">
        <is>
          <t xml:space="preserve">Диэлектрические ковры_ /  800х1500 мм</t>
        </is>
      </c>
      <c r="D203" s="7" t="inlineStr">
        <is>
          <t xml:space="preserve">комплект</t>
        </is>
      </c>
      <c r="E203" s="7" t="inlineStr">
        <is>
          <t xml:space="preserve"/>
        </is>
      </c>
      <c r="F203" s="7" t="inlineStr">
        <is>
          <t xml:space="preserve">ШТ</t>
        </is>
      </c>
      <c r="G203" s="7" t="inlineStr">
        <is>
          <t xml:space="preserve">1</t>
        </is>
      </c>
      <c r="H203" s="8" t="n">
        <v>0</v>
      </c>
      <c r="I203" s="19" t="n" hidden="false">
        <v>0</v>
      </c>
      <c r="J203" s="19" t="n" hidden="false">
        <v/>
      </c>
      <c r="K203" s="19" t="n" hidden="false">
        <f>I203+J203</f>
        <v>0</v>
      </c>
      <c r="L203" s="19" t="n" hidden="false">
        <f>ROUND(H203*I203,2)</f>
        <v>0</v>
      </c>
      <c r="M203" s="19" t="n" hidden="false">
        <v/>
      </c>
      <c r="N203" s="19" t="n" hidden="false">
        <f>L203+M203</f>
        <v>0</v>
      </c>
    </row>
    <row r="204" customFormat="false" hidden="false" outlineLevel="0" collapsed="false">
      <c r="A204" s="18" t="inlineStr">
        <is>
          <t xml:space="preserve">1.1.1.2.1.1.1.3.7</t>
        </is>
      </c>
      <c r="B204" s="18" t="inlineStr">
        <is>
          <t xml:space="preserve"/>
        </is>
      </c>
      <c r="C204" s="22" t="inlineStr">
        <is>
          <t xml:space="preserve">Указатель напряжения_ / 10-500 В</t>
        </is>
      </c>
      <c r="D204" s="7" t="inlineStr">
        <is>
          <t xml:space="preserve">МИН-2 ТУ 25-04-84</t>
        </is>
      </c>
      <c r="E204" s="7" t="inlineStr">
        <is>
          <t xml:space="preserve"/>
        </is>
      </c>
      <c r="F204" s="7" t="inlineStr">
        <is>
          <t xml:space="preserve">ШТ</t>
        </is>
      </c>
      <c r="G204" s="7" t="inlineStr">
        <is>
          <t xml:space="preserve">1</t>
        </is>
      </c>
      <c r="H204" s="8" t="n">
        <v>0</v>
      </c>
      <c r="I204" s="19" t="n" hidden="false">
        <v>0</v>
      </c>
      <c r="J204" s="19" t="n" hidden="false">
        <v/>
      </c>
      <c r="K204" s="19" t="n" hidden="false">
        <f>I204+J204</f>
        <v>0</v>
      </c>
      <c r="L204" s="19" t="n" hidden="false">
        <f>ROUND(H204*I204,2)</f>
        <v>0</v>
      </c>
      <c r="M204" s="19" t="n" hidden="false">
        <v/>
      </c>
      <c r="N204" s="19" t="n" hidden="false">
        <f>L204+M204</f>
        <v>0</v>
      </c>
    </row>
    <row r="205" customFormat="false" hidden="false" outlineLevel="0" collapsed="false">
      <c r="A205" s="18" t="inlineStr">
        <is>
          <t xml:space="preserve">1.1.1.2.1.1.1.3.8</t>
        </is>
      </c>
      <c r="B205" s="18" t="inlineStr">
        <is>
          <t xml:space="preserve"/>
        </is>
      </c>
      <c r="C205" s="22" t="inlineStr">
        <is>
          <t xml:space="preserve">Перчатки диэлектрические до 1 кВ/Безшовные</t>
        </is>
      </c>
      <c r="D205" s="7" t="inlineStr">
        <is>
          <t xml:space="preserve"/>
        </is>
      </c>
      <c r="E205" s="7" t="inlineStr">
        <is>
          <t xml:space="preserve"/>
        </is>
      </c>
      <c r="F205" s="7" t="inlineStr">
        <is>
          <t xml:space="preserve">ПАР</t>
        </is>
      </c>
      <c r="G205" s="7" t="inlineStr">
        <is>
          <t xml:space="preserve">1</t>
        </is>
      </c>
      <c r="H205" s="8" t="n">
        <v>0</v>
      </c>
      <c r="I205" s="19" t="n" hidden="false">
        <v>0</v>
      </c>
      <c r="J205" s="19" t="n" hidden="false">
        <v/>
      </c>
      <c r="K205" s="19" t="n" hidden="false">
        <f>I205+J205</f>
        <v>0</v>
      </c>
      <c r="L205" s="19" t="n" hidden="false">
        <f>ROUND(H205*I205,2)</f>
        <v>0</v>
      </c>
      <c r="M205" s="19" t="n" hidden="false">
        <v/>
      </c>
      <c r="N205" s="19" t="n" hidden="false">
        <f>L205+M205</f>
        <v>0</v>
      </c>
    </row>
    <row r="206" customFormat="false" hidden="false" outlineLevel="0" collapsed="false">
      <c r="A206" s="18" t="inlineStr">
        <is>
          <t xml:space="preserve">1.1.1.2.1.1.1.3.9</t>
        </is>
      </c>
      <c r="B206" s="18" t="inlineStr">
        <is>
          <t xml:space="preserve"/>
        </is>
      </c>
      <c r="C206" s="22" t="inlineStr">
        <is>
          <t xml:space="preserve">Огнетушитель_ / углекислотный ОУ-2</t>
        </is>
      </c>
      <c r="D206" s="7" t="inlineStr">
        <is>
          <t xml:space="preserve"/>
        </is>
      </c>
      <c r="E206" s="7" t="inlineStr">
        <is>
          <t xml:space="preserve"/>
        </is>
      </c>
      <c r="F206" s="7" t="inlineStr">
        <is>
          <t xml:space="preserve">ШТ</t>
        </is>
      </c>
      <c r="G206" s="7" t="inlineStr">
        <is>
          <t xml:space="preserve">1</t>
        </is>
      </c>
      <c r="H206" s="8" t="n">
        <v>0</v>
      </c>
      <c r="I206" s="23" t="n" hidden="false">
        <v>0</v>
      </c>
      <c r="J206" s="19" t="n" hidden="false">
        <v/>
      </c>
      <c r="K206" s="19" t="n" hidden="false">
        <f>I206+J206</f>
        <v>0</v>
      </c>
      <c r="L206" s="19" t="n" hidden="false">
        <f>ROUND(H206*I206,2)</f>
        <v>0</v>
      </c>
      <c r="M206" s="19" t="n" hidden="false">
        <v/>
      </c>
      <c r="N206" s="19" t="n" hidden="false">
        <f>L206+M206</f>
        <v>0</v>
      </c>
    </row>
    <row r="207" customFormat="false" hidden="false" outlineLevel="0" collapsed="false">
      <c r="A207" s="18" t="inlineStr">
        <is>
          <t xml:space="preserve">1.1.1.2.1.1.1.3.10</t>
        </is>
      </c>
      <c r="B207" s="18" t="inlineStr">
        <is>
          <t xml:space="preserve"/>
        </is>
      </c>
      <c r="C207" s="22" t="inlineStr">
        <is>
          <t xml:space="preserve">Огнетушитель_ / углекислотный ОУ-3</t>
        </is>
      </c>
      <c r="D207" s="7" t="inlineStr">
        <is>
          <t xml:space="preserve"/>
        </is>
      </c>
      <c r="E207" s="7" t="inlineStr">
        <is>
          <t xml:space="preserve"/>
        </is>
      </c>
      <c r="F207" s="7" t="inlineStr">
        <is>
          <t xml:space="preserve">ШТ</t>
        </is>
      </c>
      <c r="G207" s="7" t="inlineStr">
        <is>
          <t xml:space="preserve">1</t>
        </is>
      </c>
      <c r="H207" s="8" t="n">
        <v>0</v>
      </c>
      <c r="I207" s="19" t="n" hidden="false">
        <v>0</v>
      </c>
      <c r="J207" s="19" t="n" hidden="false">
        <v/>
      </c>
      <c r="K207" s="19" t="n" hidden="false">
        <f>I207+J207</f>
        <v>0</v>
      </c>
      <c r="L207" s="19" t="n" hidden="false">
        <f>ROUND(H207*I207,2)</f>
        <v>0</v>
      </c>
      <c r="M207" s="19" t="n" hidden="false">
        <v/>
      </c>
      <c r="N207" s="19" t="n" hidden="false">
        <f>L207+M207</f>
        <v>0</v>
      </c>
    </row>
    <row r="208" customFormat="false" hidden="false" outlineLevel="0" collapsed="false">
      <c r="A208" s="18" t="inlineStr">
        <is>
          <t xml:space="preserve">1.1.1.2.1.1.1.4</t>
        </is>
      </c>
      <c r="B208" s="18" t="inlineStr">
        <is>
          <t xml:space="preserve"/>
        </is>
      </c>
      <c r="C208" s="18" t="inlineStr">
        <is>
          <t xml:space="preserve">Пуско-наладочные работы ВРУ</t>
        </is>
      </c>
      <c r="D208" s="7" t="inlineStr">
        <is>
          <t xml:space="preserve"/>
        </is>
      </c>
      <c r="E208" s="7" t="inlineStr">
        <is>
          <t xml:space="preserve"/>
        </is>
      </c>
      <c r="F208" s="7" t="inlineStr">
        <is>
          <t xml:space="preserve">ШТ</t>
        </is>
      </c>
      <c r="G208" s="7" t="inlineStr">
        <is>
          <t xml:space="preserve">1</t>
        </is>
      </c>
      <c r="H208" s="8" t="n">
        <v>0</v>
      </c>
      <c r="I208" s="19" t="n" hidden="false">
        <v/>
      </c>
      <c r="J208" s="19" t="n" hidden="false">
        <v>0</v>
      </c>
      <c r="K208" s="19" t="n" hidden="false">
        <f>I208+J208</f>
        <v>0</v>
      </c>
      <c r="L208" s="19" t="n" hidden="false">
        <v/>
      </c>
      <c r="M208" s="19" t="n" hidden="false">
        <f>ROUND(H208*J208,2)</f>
        <v>0</v>
      </c>
      <c r="N208" s="19" t="n" hidden="false">
        <f>L208+M208</f>
        <v>0</v>
      </c>
    </row>
    <row r="209" customFormat="false" hidden="false" outlineLevel="0" collapsed="false">
      <c r="A209" s="14" t="inlineStr">
        <is>
          <t xml:space="preserve">1.1.1.2.1.1.2</t>
        </is>
      </c>
      <c r="B209" s="14" t="inlineStr">
        <is>
          <t xml:space="preserve"/>
        </is>
      </c>
      <c r="C209" s="14" t="inlineStr">
        <is>
          <t xml:space="preserve">Монтаж щитового оборудования</t>
        </is>
      </c>
      <c r="D209" s="6" t="inlineStr">
        <is>
          <t xml:space="preserve"/>
        </is>
      </c>
      <c r="E209" s="6" t="inlineStr">
        <is>
          <t xml:space="preserve"/>
        </is>
      </c>
      <c r="F209" s="6" t="inlineStr">
        <is>
          <t xml:space="preserve"/>
        </is>
      </c>
      <c r="G209" s="6" t="inlineStr">
        <is>
          <t xml:space="preserve"/>
        </is>
      </c>
      <c r="H209" s="15" t="n">
        <v/>
      </c>
      <c r="I209" s="16" t="n" hidden="false">
        <v/>
      </c>
      <c r="J209" s="16" t="n" hidden="false">
        <v/>
      </c>
      <c r="K209" s="16" t="n" hidden="false">
        <v/>
      </c>
      <c r="L209" s="16" t="n" hidden="false">
        <f>L210+L219+L221+L227+L236</f>
        <v>0</v>
      </c>
      <c r="M209" s="16" t="n" hidden="false">
        <f>M210+M219+M221+M227+M236</f>
        <v>0</v>
      </c>
      <c r="N209" s="16" t="n" hidden="false">
        <f>N210+N219+N221+N227+N236</f>
        <v>0</v>
      </c>
    </row>
    <row r="210" customFormat="false" hidden="false" outlineLevel="0" collapsed="false">
      <c r="A210" s="18" t="inlineStr">
        <is>
          <t xml:space="preserve">1.1.1.2.1.1.2.1</t>
        </is>
      </c>
      <c r="B210" s="18" t="inlineStr">
        <is>
          <t xml:space="preserve"/>
        </is>
      </c>
      <c r="C210" s="18" t="inlineStr">
        <is>
          <t xml:space="preserve">Монтаж щита, шкафа распределительного, учетного</t>
        </is>
      </c>
      <c r="D210" s="7" t="inlineStr">
        <is>
          <t xml:space="preserve"/>
        </is>
      </c>
      <c r="E210" s="7" t="inlineStr">
        <is>
          <t xml:space="preserve">Выгружается из БО по объектам BIM-КЦ</t>
        </is>
      </c>
      <c r="F210" s="7" t="inlineStr">
        <is>
          <t xml:space="preserve">ШТ</t>
        </is>
      </c>
      <c r="G210" s="7" t="inlineStr">
        <is>
          <t xml:space="preserve">1</t>
        </is>
      </c>
      <c r="H210" s="8" t="n">
        <v>0</v>
      </c>
      <c r="I210" s="19" t="n" hidden="false">
        <f>ROUND((L211+L212+L213+L214+L215+L216+L217+L218)/H210,2)</f>
        <v>0</v>
      </c>
      <c r="J210" s="19" t="n" hidden="false">
        <v>0</v>
      </c>
      <c r="K210" s="19" t="n" hidden="false">
        <f>I210+J210</f>
        <v>0</v>
      </c>
      <c r="L210" s="19" t="n" hidden="false">
        <f>ROUND(H210*I210,2)</f>
        <v>0</v>
      </c>
      <c r="M210" s="19" t="n" hidden="false">
        <f>ROUND(H210*J210,2)</f>
        <v>0</v>
      </c>
      <c r="N210" s="19" t="n" hidden="false">
        <f>L210+M210</f>
        <v>0</v>
      </c>
    </row>
    <row r="211" customFormat="false" hidden="false" outlineLevel="0" collapsed="false">
      <c r="A211" s="18" t="inlineStr">
        <is>
          <t xml:space="preserve">1.1.1.2.1.1.2.1.1</t>
        </is>
      </c>
      <c r="B211" s="18" t="inlineStr">
        <is>
          <t xml:space="preserve"/>
        </is>
      </c>
      <c r="C211" s="22" t="inlineStr">
        <is>
          <t xml:space="preserve">Щит силовой (в соответствии со схемой)_ / МЭЛ</t>
        </is>
      </c>
      <c r="D211" s="7" t="inlineStr">
        <is>
          <t xml:space="preserve">ЩРТ1</t>
        </is>
      </c>
      <c r="E211" s="7" t="inlineStr">
        <is>
          <t xml:space="preserve"/>
        </is>
      </c>
      <c r="F211" s="7" t="inlineStr">
        <is>
          <t xml:space="preserve">ШТ</t>
        </is>
      </c>
      <c r="G211" s="7" t="inlineStr">
        <is>
          <t xml:space="preserve">1</t>
        </is>
      </c>
      <c r="H211" s="8" t="n">
        <v>0</v>
      </c>
      <c r="I211" s="23" t="n" hidden="false">
        <v>0</v>
      </c>
      <c r="J211" s="19" t="n" hidden="false">
        <v/>
      </c>
      <c r="K211" s="19" t="n" hidden="false">
        <f>I211+J211</f>
        <v>0</v>
      </c>
      <c r="L211" s="19" t="n" hidden="false">
        <f>ROUND(H211*I211,2)</f>
        <v>0</v>
      </c>
      <c r="M211" s="19" t="n" hidden="false">
        <v/>
      </c>
      <c r="N211" s="19" t="n" hidden="false">
        <f>L211+M211</f>
        <v>0</v>
      </c>
    </row>
    <row r="212" customFormat="false" hidden="false" outlineLevel="0" collapsed="false">
      <c r="A212" s="18" t="inlineStr">
        <is>
          <t xml:space="preserve">1.1.1.2.1.1.2.1.2</t>
        </is>
      </c>
      <c r="B212" s="18" t="inlineStr">
        <is>
          <t xml:space="preserve"/>
        </is>
      </c>
      <c r="C212" s="22" t="inlineStr">
        <is>
          <t xml:space="preserve">Щит силовой (в соответствии со схемой)_ / МЭЛ</t>
        </is>
      </c>
      <c r="D212" s="7" t="inlineStr">
        <is>
          <t xml:space="preserve">ЩРТ5</t>
        </is>
      </c>
      <c r="E212" s="7" t="inlineStr">
        <is>
          <t xml:space="preserve"/>
        </is>
      </c>
      <c r="F212" s="7" t="inlineStr">
        <is>
          <t xml:space="preserve">ШТ</t>
        </is>
      </c>
      <c r="G212" s="7" t="inlineStr">
        <is>
          <t xml:space="preserve">1</t>
        </is>
      </c>
      <c r="H212" s="8" t="n">
        <v>0</v>
      </c>
      <c r="I212" s="23" t="n" hidden="false">
        <v>0</v>
      </c>
      <c r="J212" s="19" t="n" hidden="false">
        <v/>
      </c>
      <c r="K212" s="19" t="n" hidden="false">
        <f>I212+J212</f>
        <v>0</v>
      </c>
      <c r="L212" s="19" t="n" hidden="false">
        <f>ROUND(H212*I212,2)</f>
        <v>0</v>
      </c>
      <c r="M212" s="19" t="n" hidden="false">
        <v/>
      </c>
      <c r="N212" s="19" t="n" hidden="false">
        <f>L212+M212</f>
        <v>0</v>
      </c>
    </row>
    <row r="213" customFormat="false" hidden="false" outlineLevel="0" collapsed="false">
      <c r="A213" s="18" t="inlineStr">
        <is>
          <t xml:space="preserve">1.1.1.2.1.1.2.1.3</t>
        </is>
      </c>
      <c r="B213" s="18" t="inlineStr">
        <is>
          <t xml:space="preserve"/>
        </is>
      </c>
      <c r="C213" s="22" t="inlineStr">
        <is>
          <t xml:space="preserve">Щит силовой (в соответствии со схемой)_ / МЭЛ</t>
        </is>
      </c>
      <c r="D213" s="7" t="inlineStr">
        <is>
          <t xml:space="preserve">ЩРТ3</t>
        </is>
      </c>
      <c r="E213" s="7" t="inlineStr">
        <is>
          <t xml:space="preserve"/>
        </is>
      </c>
      <c r="F213" s="7" t="inlineStr">
        <is>
          <t xml:space="preserve">ШТ</t>
        </is>
      </c>
      <c r="G213" s="7" t="inlineStr">
        <is>
          <t xml:space="preserve">1</t>
        </is>
      </c>
      <c r="H213" s="8" t="n">
        <v>0</v>
      </c>
      <c r="I213" s="23" t="n" hidden="false">
        <v>0</v>
      </c>
      <c r="J213" s="19" t="n" hidden="false">
        <v/>
      </c>
      <c r="K213" s="19" t="n" hidden="false">
        <f>I213+J213</f>
        <v>0</v>
      </c>
      <c r="L213" s="19" t="n" hidden="false">
        <f>ROUND(H213*I213,2)</f>
        <v>0</v>
      </c>
      <c r="M213" s="19" t="n" hidden="false">
        <v/>
      </c>
      <c r="N213" s="19" t="n" hidden="false">
        <f>L213+M213</f>
        <v>0</v>
      </c>
    </row>
    <row r="214" customFormat="false" hidden="false" outlineLevel="0" collapsed="false">
      <c r="A214" s="18" t="inlineStr">
        <is>
          <t xml:space="preserve">1.1.1.2.1.1.2.1.4</t>
        </is>
      </c>
      <c r="B214" s="18" t="inlineStr">
        <is>
          <t xml:space="preserve"/>
        </is>
      </c>
      <c r="C214" s="22" t="inlineStr">
        <is>
          <t xml:space="preserve">Щит силовой (в соответствии со схемой)_ / МЭЛ</t>
        </is>
      </c>
      <c r="D214" s="7" t="inlineStr">
        <is>
          <t xml:space="preserve">ЩСК 4.2</t>
        </is>
      </c>
      <c r="E214" s="7" t="inlineStr">
        <is>
          <t xml:space="preserve"/>
        </is>
      </c>
      <c r="F214" s="7" t="inlineStr">
        <is>
          <t xml:space="preserve">ШТ</t>
        </is>
      </c>
      <c r="G214" s="7" t="inlineStr">
        <is>
          <t xml:space="preserve">1</t>
        </is>
      </c>
      <c r="H214" s="8" t="n">
        <v>0</v>
      </c>
      <c r="I214" s="23" t="n" hidden="false">
        <v>0</v>
      </c>
      <c r="J214" s="19" t="n" hidden="false">
        <v/>
      </c>
      <c r="K214" s="19" t="n" hidden="false">
        <f>I214+J214</f>
        <v>0</v>
      </c>
      <c r="L214" s="19" t="n" hidden="false">
        <f>ROUND(H214*I214,2)</f>
        <v>0</v>
      </c>
      <c r="M214" s="19" t="n" hidden="false">
        <v/>
      </c>
      <c r="N214" s="19" t="n" hidden="false">
        <f>L214+M214</f>
        <v>0</v>
      </c>
    </row>
    <row r="215" customFormat="false" hidden="false" outlineLevel="0" collapsed="false">
      <c r="A215" s="18" t="inlineStr">
        <is>
          <t xml:space="preserve">1.1.1.2.1.1.2.1.5</t>
        </is>
      </c>
      <c r="B215" s="18" t="inlineStr">
        <is>
          <t xml:space="preserve"/>
        </is>
      </c>
      <c r="C215" s="22" t="inlineStr">
        <is>
          <t xml:space="preserve">Щит силовой (в соответствии со схемой)_ / МЭЛ</t>
        </is>
      </c>
      <c r="D215" s="7" t="inlineStr">
        <is>
          <t xml:space="preserve">ЩРТ4</t>
        </is>
      </c>
      <c r="E215" s="7" t="inlineStr">
        <is>
          <t xml:space="preserve"/>
        </is>
      </c>
      <c r="F215" s="7" t="inlineStr">
        <is>
          <t xml:space="preserve">ШТ</t>
        </is>
      </c>
      <c r="G215" s="7" t="inlineStr">
        <is>
          <t xml:space="preserve">1</t>
        </is>
      </c>
      <c r="H215" s="8" t="n">
        <v>0</v>
      </c>
      <c r="I215" s="23" t="n" hidden="false">
        <v>0</v>
      </c>
      <c r="J215" s="19" t="n" hidden="false">
        <v/>
      </c>
      <c r="K215" s="19" t="n" hidden="false">
        <f>I215+J215</f>
        <v>0</v>
      </c>
      <c r="L215" s="19" t="n" hidden="false">
        <f>ROUND(H215*I215,2)</f>
        <v>0</v>
      </c>
      <c r="M215" s="19" t="n" hidden="false">
        <v/>
      </c>
      <c r="N215" s="19" t="n" hidden="false">
        <f>L215+M215</f>
        <v>0</v>
      </c>
    </row>
    <row r="216" customFormat="false" hidden="false" outlineLevel="0" collapsed="false">
      <c r="A216" s="18" t="inlineStr">
        <is>
          <t xml:space="preserve">1.1.1.2.1.1.2.1.6</t>
        </is>
      </c>
      <c r="B216" s="18" t="inlineStr">
        <is>
          <t xml:space="preserve"/>
        </is>
      </c>
      <c r="C216" s="22" t="inlineStr">
        <is>
          <t xml:space="preserve">Щит силовой (в соответствии со схемой)_ / МЭЛ</t>
        </is>
      </c>
      <c r="D216" s="7" t="inlineStr">
        <is>
          <t xml:space="preserve">ЩСК 4.1</t>
        </is>
      </c>
      <c r="E216" s="7" t="inlineStr">
        <is>
          <t xml:space="preserve"/>
        </is>
      </c>
      <c r="F216" s="7" t="inlineStr">
        <is>
          <t xml:space="preserve">ШТ</t>
        </is>
      </c>
      <c r="G216" s="7" t="inlineStr">
        <is>
          <t xml:space="preserve">1</t>
        </is>
      </c>
      <c r="H216" s="8" t="n">
        <v>0</v>
      </c>
      <c r="I216" s="23" t="n" hidden="false">
        <v>0</v>
      </c>
      <c r="J216" s="19" t="n" hidden="false">
        <v/>
      </c>
      <c r="K216" s="19" t="n" hidden="false">
        <f>I216+J216</f>
        <v>0</v>
      </c>
      <c r="L216" s="19" t="n" hidden="false">
        <f>ROUND(H216*I216,2)</f>
        <v>0</v>
      </c>
      <c r="M216" s="19" t="n" hidden="false">
        <v/>
      </c>
      <c r="N216" s="19" t="n" hidden="false">
        <f>L216+M216</f>
        <v>0</v>
      </c>
    </row>
    <row r="217" customFormat="false" hidden="false" outlineLevel="0" collapsed="false">
      <c r="A217" s="18" t="inlineStr">
        <is>
          <t xml:space="preserve">1.1.1.2.1.1.2.1.7</t>
        </is>
      </c>
      <c r="B217" s="18" t="inlineStr">
        <is>
          <t xml:space="preserve"/>
        </is>
      </c>
      <c r="C217" s="22" t="inlineStr">
        <is>
          <t xml:space="preserve">Щит силовой (в соответствии со схемой)_ / МЭЛ</t>
        </is>
      </c>
      <c r="D217" s="7" t="inlineStr">
        <is>
          <t xml:space="preserve">ЩСК 4.3</t>
        </is>
      </c>
      <c r="E217" s="7" t="inlineStr">
        <is>
          <t xml:space="preserve"/>
        </is>
      </c>
      <c r="F217" s="7" t="inlineStr">
        <is>
          <t xml:space="preserve">ШТ</t>
        </is>
      </c>
      <c r="G217" s="7" t="inlineStr">
        <is>
          <t xml:space="preserve">1</t>
        </is>
      </c>
      <c r="H217" s="8" t="n">
        <v>0</v>
      </c>
      <c r="I217" s="23" t="n" hidden="false">
        <v>0</v>
      </c>
      <c r="J217" s="19" t="n" hidden="false">
        <v/>
      </c>
      <c r="K217" s="19" t="n" hidden="false">
        <f>I217+J217</f>
        <v>0</v>
      </c>
      <c r="L217" s="19" t="n" hidden="false">
        <f>ROUND(H217*I217,2)</f>
        <v>0</v>
      </c>
      <c r="M217" s="19" t="n" hidden="false">
        <v/>
      </c>
      <c r="N217" s="19" t="n" hidden="false">
        <f>L217+M217</f>
        <v>0</v>
      </c>
    </row>
    <row r="218" customFormat="false" hidden="false" outlineLevel="0" collapsed="false">
      <c r="A218" s="18" t="inlineStr">
        <is>
          <t xml:space="preserve">1.1.1.2.1.1.2.1.8</t>
        </is>
      </c>
      <c r="B218" s="18" t="inlineStr">
        <is>
          <t xml:space="preserve"/>
        </is>
      </c>
      <c r="C218" s="22" t="inlineStr">
        <is>
          <t xml:space="preserve">Щит силовой (в соответствии со схемой)_ / МЭЛ</t>
        </is>
      </c>
      <c r="D218" s="7" t="inlineStr">
        <is>
          <t xml:space="preserve">ЩРТ2</t>
        </is>
      </c>
      <c r="E218" s="7" t="inlineStr">
        <is>
          <t xml:space="preserve"/>
        </is>
      </c>
      <c r="F218" s="7" t="inlineStr">
        <is>
          <t xml:space="preserve">ШТ</t>
        </is>
      </c>
      <c r="G218" s="7" t="inlineStr">
        <is>
          <t xml:space="preserve">1</t>
        </is>
      </c>
      <c r="H218" s="8" t="n">
        <v>0</v>
      </c>
      <c r="I218" s="23" t="n" hidden="false">
        <v>0</v>
      </c>
      <c r="J218" s="19" t="n" hidden="false">
        <v/>
      </c>
      <c r="K218" s="19" t="n" hidden="false">
        <f>I218+J218</f>
        <v>0</v>
      </c>
      <c r="L218" s="19" t="n" hidden="false">
        <f>ROUND(H218*I218,2)</f>
        <v>0</v>
      </c>
      <c r="M218" s="19" t="n" hidden="false">
        <v/>
      </c>
      <c r="N218" s="19" t="n" hidden="false">
        <f>L218+M218</f>
        <v>0</v>
      </c>
    </row>
    <row r="219" customFormat="false" hidden="false" outlineLevel="0" collapsed="false">
      <c r="A219" s="18" t="inlineStr">
        <is>
          <t xml:space="preserve">1.1.1.2.1.1.2.2</t>
        </is>
      </c>
      <c r="B219" s="18" t="inlineStr">
        <is>
          <t xml:space="preserve"/>
        </is>
      </c>
      <c r="C219" s="18" t="inlineStr">
        <is>
          <t xml:space="preserve">Монтаж АВР</t>
        </is>
      </c>
      <c r="D219" s="7" t="inlineStr">
        <is>
          <t xml:space="preserve">АВР1,АВР2</t>
        </is>
      </c>
      <c r="E219" s="7" t="inlineStr">
        <is>
          <t xml:space="preserve">Выгружается из БО по объектам BIM-КЦ</t>
        </is>
      </c>
      <c r="F219" s="7" t="inlineStr">
        <is>
          <t xml:space="preserve">ШТ</t>
        </is>
      </c>
      <c r="G219" s="7" t="inlineStr">
        <is>
          <t xml:space="preserve">1</t>
        </is>
      </c>
      <c r="H219" s="8" t="n">
        <v>0</v>
      </c>
      <c r="I219" s="19" t="n" hidden="false">
        <f>ROUND((L220)/H219,2)</f>
        <v>0</v>
      </c>
      <c r="J219" s="19" t="n" hidden="false">
        <v>0</v>
      </c>
      <c r="K219" s="19" t="n" hidden="false">
        <f>I219+J219</f>
        <v>0</v>
      </c>
      <c r="L219" s="19" t="n" hidden="false">
        <f>ROUND(H219*I219,2)</f>
        <v>0</v>
      </c>
      <c r="M219" s="19" t="n" hidden="false">
        <f>ROUND(H219*J219,2)</f>
        <v>0</v>
      </c>
      <c r="N219" s="19" t="n" hidden="false">
        <f>L219+M219</f>
        <v>0</v>
      </c>
    </row>
    <row r="220" customFormat="false" hidden="false" outlineLevel="0" collapsed="false">
      <c r="A220" s="18" t="inlineStr">
        <is>
          <t xml:space="preserve">1.1.1.2.1.1.2.2.1</t>
        </is>
      </c>
      <c r="B220" s="18" t="inlineStr">
        <is>
          <t xml:space="preserve"/>
        </is>
      </c>
      <c r="C220" s="22" t="inlineStr">
        <is>
          <t xml:space="preserve">Устройство автоматического ввода резерва АВР_ / 100А на 2 ввода IP 54</t>
        </is>
      </c>
      <c r="D220" s="7" t="inlineStr">
        <is>
          <t xml:space="preserve"/>
        </is>
      </c>
      <c r="E220" s="7" t="inlineStr">
        <is>
          <t xml:space="preserve"/>
        </is>
      </c>
      <c r="F220" s="7" t="inlineStr">
        <is>
          <t xml:space="preserve">ШТ</t>
        </is>
      </c>
      <c r="G220" s="7" t="inlineStr">
        <is>
          <t xml:space="preserve">1</t>
        </is>
      </c>
      <c r="H220" s="8" t="n">
        <v>0</v>
      </c>
      <c r="I220" s="19" t="n" hidden="false">
        <v>0</v>
      </c>
      <c r="J220" s="19" t="n" hidden="false">
        <v/>
      </c>
      <c r="K220" s="19" t="n" hidden="false">
        <f>I220+J220</f>
        <v>0</v>
      </c>
      <c r="L220" s="19" t="n" hidden="false">
        <f>ROUND(H220*I220,2)</f>
        <v>0</v>
      </c>
      <c r="M220" s="19" t="n" hidden="false">
        <v/>
      </c>
      <c r="N220" s="19" t="n" hidden="false">
        <f>L220+M220</f>
        <v>0</v>
      </c>
    </row>
    <row r="221" customFormat="false" hidden="false" outlineLevel="0" collapsed="false">
      <c r="A221" s="18" t="inlineStr">
        <is>
          <t xml:space="preserve">1.1.1.2.1.1.2.3</t>
        </is>
      </c>
      <c r="B221" s="18" t="inlineStr">
        <is>
          <t xml:space="preserve"/>
        </is>
      </c>
      <c r="C221" s="18" t="inlineStr">
        <is>
          <t xml:space="preserve">Монтаж щита силового (для СКБ) / 12 модулей</t>
        </is>
      </c>
      <c r="D221" s="7" t="inlineStr">
        <is>
          <t xml:space="preserve"/>
        </is>
      </c>
      <c r="E221" s="7" t="inlineStr">
        <is>
          <t xml:space="preserve"/>
        </is>
      </c>
      <c r="F221" s="7" t="inlineStr">
        <is>
          <t xml:space="preserve">ШТ</t>
        </is>
      </c>
      <c r="G221" s="7" t="inlineStr">
        <is>
          <t xml:space="preserve">1</t>
        </is>
      </c>
      <c r="H221" s="8" t="n">
        <v>0</v>
      </c>
      <c r="I221" s="19" t="n" hidden="false">
        <f>ROUND((L222+L223+L224+L225+L226)/H221,2)</f>
        <v>0</v>
      </c>
      <c r="J221" s="19" t="n" hidden="false">
        <v>0</v>
      </c>
      <c r="K221" s="19" t="n" hidden="false">
        <f>I221+J221</f>
        <v>0</v>
      </c>
      <c r="L221" s="19" t="n" hidden="false">
        <f>ROUND(H221*I221,2)</f>
        <v>0</v>
      </c>
      <c r="M221" s="19" t="n" hidden="false">
        <f>ROUND(H221*J221,2)</f>
        <v>0</v>
      </c>
      <c r="N221" s="19" t="n" hidden="false">
        <f>L221+M221</f>
        <v>0</v>
      </c>
    </row>
    <row r="222" customFormat="false" hidden="false" outlineLevel="0" collapsed="false">
      <c r="A222" s="18" t="inlineStr">
        <is>
          <t xml:space="preserve">1.1.1.2.1.1.2.3.1</t>
        </is>
      </c>
      <c r="B222" s="18" t="inlineStr">
        <is>
          <t xml:space="preserve"/>
        </is>
      </c>
      <c r="C222" s="22" t="inlineStr">
        <is>
          <t xml:space="preserve">Щит силовой (в соответствии со схемой)_ / МЭЛ</t>
        </is>
      </c>
      <c r="D222" s="7" t="inlineStr">
        <is>
          <t xml:space="preserve">ЩС 2.2</t>
        </is>
      </c>
      <c r="E222" s="7" t="inlineStr">
        <is>
          <t xml:space="preserve"/>
        </is>
      </c>
      <c r="F222" s="7" t="inlineStr">
        <is>
          <t xml:space="preserve">ШТ</t>
        </is>
      </c>
      <c r="G222" s="7" t="inlineStr">
        <is>
          <t xml:space="preserve">1</t>
        </is>
      </c>
      <c r="H222" s="8" t="n">
        <v>0</v>
      </c>
      <c r="I222" s="23" t="n" hidden="false">
        <v>0</v>
      </c>
      <c r="J222" s="19" t="n" hidden="false">
        <v/>
      </c>
      <c r="K222" s="19" t="n" hidden="false">
        <f>I222+J222</f>
        <v>0</v>
      </c>
      <c r="L222" s="19" t="n" hidden="false">
        <f>ROUND(H222*I222,2)</f>
        <v>0</v>
      </c>
      <c r="M222" s="19" t="n" hidden="false">
        <v/>
      </c>
      <c r="N222" s="19" t="n" hidden="false">
        <f>L222+M222</f>
        <v>0</v>
      </c>
    </row>
    <row r="223" customFormat="false" hidden="false" outlineLevel="0" collapsed="false">
      <c r="A223" s="18" t="inlineStr">
        <is>
          <t xml:space="preserve">1.1.1.2.1.1.2.3.2</t>
        </is>
      </c>
      <c r="B223" s="18" t="inlineStr">
        <is>
          <t xml:space="preserve"/>
        </is>
      </c>
      <c r="C223" s="22" t="inlineStr">
        <is>
          <t xml:space="preserve">Щит силовой (в соответствии со схемой)_ / МЭЛ</t>
        </is>
      </c>
      <c r="D223" s="7" t="inlineStr">
        <is>
          <t xml:space="preserve">ЩС 1.2</t>
        </is>
      </c>
      <c r="E223" s="7" t="inlineStr">
        <is>
          <t xml:space="preserve"/>
        </is>
      </c>
      <c r="F223" s="7" t="inlineStr">
        <is>
          <t xml:space="preserve">ШТ</t>
        </is>
      </c>
      <c r="G223" s="7" t="inlineStr">
        <is>
          <t xml:space="preserve">1</t>
        </is>
      </c>
      <c r="H223" s="8" t="n">
        <v>0</v>
      </c>
      <c r="I223" s="23" t="n" hidden="false">
        <v>0</v>
      </c>
      <c r="J223" s="19" t="n" hidden="false">
        <v/>
      </c>
      <c r="K223" s="19" t="n" hidden="false">
        <f>I223+J223</f>
        <v>0</v>
      </c>
      <c r="L223" s="19" t="n" hidden="false">
        <f>ROUND(H223*I223,2)</f>
        <v>0</v>
      </c>
      <c r="M223" s="19" t="n" hidden="false">
        <v/>
      </c>
      <c r="N223" s="19" t="n" hidden="false">
        <f>L223+M223</f>
        <v>0</v>
      </c>
    </row>
    <row r="224" customFormat="false" hidden="false" outlineLevel="0" collapsed="false">
      <c r="A224" s="18" t="inlineStr">
        <is>
          <t xml:space="preserve">1.1.1.2.1.1.2.3.3</t>
        </is>
      </c>
      <c r="B224" s="18" t="inlineStr">
        <is>
          <t xml:space="preserve"/>
        </is>
      </c>
      <c r="C224" s="22" t="inlineStr">
        <is>
          <t xml:space="preserve">Щит силовой (в соответствии со схемой)_ / МЭЛ</t>
        </is>
      </c>
      <c r="D224" s="7" t="inlineStr">
        <is>
          <t xml:space="preserve">ЩРВ</t>
        </is>
      </c>
      <c r="E224" s="7" t="inlineStr">
        <is>
          <t xml:space="preserve"/>
        </is>
      </c>
      <c r="F224" s="7" t="inlineStr">
        <is>
          <t xml:space="preserve">ШТ</t>
        </is>
      </c>
      <c r="G224" s="7" t="inlineStr">
        <is>
          <t xml:space="preserve">1</t>
        </is>
      </c>
      <c r="H224" s="8" t="n">
        <v>0</v>
      </c>
      <c r="I224" s="23" t="n" hidden="false">
        <v>0</v>
      </c>
      <c r="J224" s="19" t="n" hidden="false">
        <v/>
      </c>
      <c r="K224" s="19" t="n" hidden="false">
        <f>I224+J224</f>
        <v>0</v>
      </c>
      <c r="L224" s="19" t="n" hidden="false">
        <f>ROUND(H224*I224,2)</f>
        <v>0</v>
      </c>
      <c r="M224" s="19" t="n" hidden="false">
        <v/>
      </c>
      <c r="N224" s="19" t="n" hidden="false">
        <f>L224+M224</f>
        <v>0</v>
      </c>
    </row>
    <row r="225" customFormat="false" hidden="false" outlineLevel="0" collapsed="false">
      <c r="A225" s="18" t="inlineStr">
        <is>
          <t xml:space="preserve">1.1.1.2.1.1.2.3.4</t>
        </is>
      </c>
      <c r="B225" s="18" t="inlineStr">
        <is>
          <t xml:space="preserve"/>
        </is>
      </c>
      <c r="C225" s="22" t="inlineStr">
        <is>
          <t xml:space="preserve">Щит силовой (в соответствии со схемой)_ / МЭЛ</t>
        </is>
      </c>
      <c r="D225" s="7" t="inlineStr">
        <is>
          <t xml:space="preserve">ЩС 4.2</t>
        </is>
      </c>
      <c r="E225" s="7" t="inlineStr">
        <is>
          <t xml:space="preserve"/>
        </is>
      </c>
      <c r="F225" s="7" t="inlineStr">
        <is>
          <t xml:space="preserve">ШТ</t>
        </is>
      </c>
      <c r="G225" s="7" t="inlineStr">
        <is>
          <t xml:space="preserve">1</t>
        </is>
      </c>
      <c r="H225" s="8" t="n">
        <v>0</v>
      </c>
      <c r="I225" s="23" t="n" hidden="false">
        <v>0</v>
      </c>
      <c r="J225" s="19" t="n" hidden="false">
        <v/>
      </c>
      <c r="K225" s="19" t="n" hidden="false">
        <f>I225+J225</f>
        <v>0</v>
      </c>
      <c r="L225" s="19" t="n" hidden="false">
        <f>ROUND(H225*I225,2)</f>
        <v>0</v>
      </c>
      <c r="M225" s="19" t="n" hidden="false">
        <v/>
      </c>
      <c r="N225" s="19" t="n" hidden="false">
        <f>L225+M225</f>
        <v>0</v>
      </c>
    </row>
    <row r="226" customFormat="false" hidden="false" outlineLevel="0" collapsed="false">
      <c r="A226" s="18" t="inlineStr">
        <is>
          <t xml:space="preserve">1.1.1.2.1.1.2.3.5</t>
        </is>
      </c>
      <c r="B226" s="18" t="inlineStr">
        <is>
          <t xml:space="preserve"/>
        </is>
      </c>
      <c r="C226" s="22" t="inlineStr">
        <is>
          <t xml:space="preserve">Щит силовой (в соответствии со схемой)_ / МЭЛ</t>
        </is>
      </c>
      <c r="D226" s="7" t="inlineStr">
        <is>
          <t xml:space="preserve">ЩС 3.2</t>
        </is>
      </c>
      <c r="E226" s="7" t="inlineStr">
        <is>
          <t xml:space="preserve"/>
        </is>
      </c>
      <c r="F226" s="7" t="inlineStr">
        <is>
          <t xml:space="preserve">ШТ</t>
        </is>
      </c>
      <c r="G226" s="7" t="inlineStr">
        <is>
          <t xml:space="preserve">1</t>
        </is>
      </c>
      <c r="H226" s="8" t="n">
        <v>0</v>
      </c>
      <c r="I226" s="23" t="n" hidden="false">
        <v>0</v>
      </c>
      <c r="J226" s="19" t="n" hidden="false">
        <v/>
      </c>
      <c r="K226" s="19" t="n" hidden="false">
        <f>I226+J226</f>
        <v>0</v>
      </c>
      <c r="L226" s="19" t="n" hidden="false">
        <f>ROUND(H226*I226,2)</f>
        <v>0</v>
      </c>
      <c r="M226" s="19" t="n" hidden="false">
        <v/>
      </c>
      <c r="N226" s="19" t="n" hidden="false">
        <f>L226+M226</f>
        <v>0</v>
      </c>
    </row>
    <row r="227" customFormat="false" hidden="false" outlineLevel="0" collapsed="false">
      <c r="A227" s="18" t="inlineStr">
        <is>
          <t xml:space="preserve">1.1.1.2.1.1.2.4</t>
        </is>
      </c>
      <c r="B227" s="18" t="inlineStr">
        <is>
          <t xml:space="preserve"/>
        </is>
      </c>
      <c r="C227" s="18" t="inlineStr">
        <is>
          <t xml:space="preserve">Монтаж щита силового (для СКБ) / 18 модулей</t>
        </is>
      </c>
      <c r="D227" s="7" t="inlineStr">
        <is>
          <t xml:space="preserve"/>
        </is>
      </c>
      <c r="E227" s="7" t="inlineStr">
        <is>
          <t xml:space="preserve"/>
        </is>
      </c>
      <c r="F227" s="7" t="inlineStr">
        <is>
          <t xml:space="preserve">ШТ</t>
        </is>
      </c>
      <c r="G227" s="7" t="inlineStr">
        <is>
          <t xml:space="preserve">1</t>
        </is>
      </c>
      <c r="H227" s="8" t="n">
        <v>0</v>
      </c>
      <c r="I227" s="19" t="n" hidden="false">
        <f>ROUND((L228+L229+L230+L231+L232+L233+L234+L235)/H227,2)</f>
        <v>0</v>
      </c>
      <c r="J227" s="19" t="n" hidden="false">
        <v>0</v>
      </c>
      <c r="K227" s="19" t="n" hidden="false">
        <f>I227+J227</f>
        <v>0</v>
      </c>
      <c r="L227" s="19" t="n" hidden="false">
        <f>ROUND(H227*I227,2)</f>
        <v>0</v>
      </c>
      <c r="M227" s="19" t="n" hidden="false">
        <f>ROUND(H227*J227,2)</f>
        <v>0</v>
      </c>
      <c r="N227" s="19" t="n" hidden="false">
        <f>L227+M227</f>
        <v>0</v>
      </c>
    </row>
    <row r="228" customFormat="false" hidden="false" outlineLevel="0" collapsed="false">
      <c r="A228" s="18" t="inlineStr">
        <is>
          <t xml:space="preserve">1.1.1.2.1.1.2.4.1</t>
        </is>
      </c>
      <c r="B228" s="18" t="inlineStr">
        <is>
          <t xml:space="preserve"/>
        </is>
      </c>
      <c r="C228" s="22" t="inlineStr">
        <is>
          <t xml:space="preserve">Щит силовой (в соответствии со схемой)_ / МЭЛ</t>
        </is>
      </c>
      <c r="D228" s="7" t="inlineStr">
        <is>
          <t xml:space="preserve">ЩАО2.3  ЩРн-18-350х300х120-IP31 mb11-18n EKF</t>
        </is>
      </c>
      <c r="E228" s="7" t="inlineStr">
        <is>
          <t xml:space="preserve"/>
        </is>
      </c>
      <c r="F228" s="7" t="inlineStr">
        <is>
          <t xml:space="preserve">ШТ</t>
        </is>
      </c>
      <c r="G228" s="7" t="inlineStr">
        <is>
          <t xml:space="preserve">1</t>
        </is>
      </c>
      <c r="H228" s="8" t="n">
        <v>0</v>
      </c>
      <c r="I228" s="23" t="n" hidden="false">
        <v>0</v>
      </c>
      <c r="J228" s="19" t="n" hidden="false">
        <v/>
      </c>
      <c r="K228" s="19" t="n" hidden="false">
        <f>I228+J228</f>
        <v>0</v>
      </c>
      <c r="L228" s="19" t="n" hidden="false">
        <f>ROUND(H228*I228,2)</f>
        <v>0</v>
      </c>
      <c r="M228" s="19" t="n" hidden="false">
        <v/>
      </c>
      <c r="N228" s="19" t="n" hidden="false">
        <f>L228+M228</f>
        <v>0</v>
      </c>
    </row>
    <row r="229" customFormat="false" hidden="false" outlineLevel="0" collapsed="false">
      <c r="A229" s="18" t="inlineStr">
        <is>
          <t xml:space="preserve">1.1.1.2.1.1.2.4.2</t>
        </is>
      </c>
      <c r="B229" s="18" t="inlineStr">
        <is>
          <t xml:space="preserve"/>
        </is>
      </c>
      <c r="C229" s="22" t="inlineStr">
        <is>
          <t xml:space="preserve">Щит силовой (в соответствии со схемой)_ / МЭЛ</t>
        </is>
      </c>
      <c r="D229" s="7" t="inlineStr">
        <is>
          <t xml:space="preserve">ЩАО2.0 ЩРн-18-350х300х120-IP54 mb11-18n EKF</t>
        </is>
      </c>
      <c r="E229" s="7" t="inlineStr">
        <is>
          <t xml:space="preserve"/>
        </is>
      </c>
      <c r="F229" s="7" t="inlineStr">
        <is>
          <t xml:space="preserve">ШТ</t>
        </is>
      </c>
      <c r="G229" s="7" t="inlineStr">
        <is>
          <t xml:space="preserve">1</t>
        </is>
      </c>
      <c r="H229" s="8" t="n">
        <v>0</v>
      </c>
      <c r="I229" s="23" t="n" hidden="false">
        <v>0</v>
      </c>
      <c r="J229" s="19" t="n" hidden="false">
        <v/>
      </c>
      <c r="K229" s="19" t="n" hidden="false">
        <f>I229+J229</f>
        <v>0</v>
      </c>
      <c r="L229" s="19" t="n" hidden="false">
        <f>ROUND(H229*I229,2)</f>
        <v>0</v>
      </c>
      <c r="M229" s="19" t="n" hidden="false">
        <v/>
      </c>
      <c r="N229" s="19" t="n" hidden="false">
        <f>L229+M229</f>
        <v>0</v>
      </c>
    </row>
    <row r="230" customFormat="false" hidden="false" outlineLevel="0" collapsed="false">
      <c r="A230" s="18" t="inlineStr">
        <is>
          <t xml:space="preserve">1.1.1.2.1.1.2.4.3</t>
        </is>
      </c>
      <c r="B230" s="18" t="inlineStr">
        <is>
          <t xml:space="preserve"/>
        </is>
      </c>
      <c r="C230" s="22" t="inlineStr">
        <is>
          <t xml:space="preserve">Щит силовой (в соответствии со схемой)_ / МЭЛ</t>
        </is>
      </c>
      <c r="D230" s="7" t="inlineStr">
        <is>
          <t xml:space="preserve">ЩРн-18-350х300х120-IP54 mb11-18n EKF</t>
        </is>
      </c>
      <c r="E230" s="7" t="inlineStr">
        <is>
          <t xml:space="preserve"/>
        </is>
      </c>
      <c r="F230" s="7" t="inlineStr">
        <is>
          <t xml:space="preserve">ШТ</t>
        </is>
      </c>
      <c r="G230" s="7" t="inlineStr">
        <is>
          <t xml:space="preserve">1</t>
        </is>
      </c>
      <c r="H230" s="8" t="n">
        <v>0</v>
      </c>
      <c r="I230" s="23" t="n" hidden="false">
        <v>0</v>
      </c>
      <c r="J230" s="19" t="n" hidden="false">
        <v/>
      </c>
      <c r="K230" s="19" t="n" hidden="false">
        <f>I230+J230</f>
        <v>0</v>
      </c>
      <c r="L230" s="19" t="n" hidden="false">
        <f>ROUND(H230*I230,2)</f>
        <v>0</v>
      </c>
      <c r="M230" s="19" t="n" hidden="false">
        <v/>
      </c>
      <c r="N230" s="19" t="n" hidden="false">
        <f>L230+M230</f>
        <v>0</v>
      </c>
    </row>
    <row r="231" customFormat="false" hidden="false" outlineLevel="0" collapsed="false">
      <c r="A231" s="18" t="inlineStr">
        <is>
          <t xml:space="preserve">1.1.1.2.1.1.2.4.4</t>
        </is>
      </c>
      <c r="B231" s="18" t="inlineStr">
        <is>
          <t xml:space="preserve"/>
        </is>
      </c>
      <c r="C231" s="22" t="inlineStr">
        <is>
          <t xml:space="preserve">Щит силовой (в соответствии со схемой)_ / МЭЛ</t>
        </is>
      </c>
      <c r="D231" s="7" t="inlineStr">
        <is>
          <t xml:space="preserve">ЩС 3.1</t>
        </is>
      </c>
      <c r="E231" s="7" t="inlineStr">
        <is>
          <t xml:space="preserve"/>
        </is>
      </c>
      <c r="F231" s="7" t="inlineStr">
        <is>
          <t xml:space="preserve">ШТ</t>
        </is>
      </c>
      <c r="G231" s="7" t="inlineStr">
        <is>
          <t xml:space="preserve">1</t>
        </is>
      </c>
      <c r="H231" s="8" t="n">
        <v>0</v>
      </c>
      <c r="I231" s="23" t="n" hidden="false">
        <v>0</v>
      </c>
      <c r="J231" s="19" t="n" hidden="false">
        <v/>
      </c>
      <c r="K231" s="19" t="n" hidden="false">
        <f>I231+J231</f>
        <v>0</v>
      </c>
      <c r="L231" s="19" t="n" hidden="false">
        <f>ROUND(H231*I231,2)</f>
        <v>0</v>
      </c>
      <c r="M231" s="19" t="n" hidden="false">
        <v/>
      </c>
      <c r="N231" s="19" t="n" hidden="false">
        <f>L231+M231</f>
        <v>0</v>
      </c>
    </row>
    <row r="232" customFormat="false" hidden="false" outlineLevel="0" collapsed="false">
      <c r="A232" s="18" t="inlineStr">
        <is>
          <t xml:space="preserve">1.1.1.2.1.1.2.4.5</t>
        </is>
      </c>
      <c r="B232" s="18" t="inlineStr">
        <is>
          <t xml:space="preserve"/>
        </is>
      </c>
      <c r="C232" s="22" t="inlineStr">
        <is>
          <t xml:space="preserve">Щит силовой (в соответствии со схемой)_ / МЭЛ</t>
        </is>
      </c>
      <c r="D232" s="7" t="inlineStr">
        <is>
          <t xml:space="preserve">ЩАО2.2  ЩРн-18-350х300х120-IP31 mb11-18n EKF</t>
        </is>
      </c>
      <c r="E232" s="7" t="inlineStr">
        <is>
          <t xml:space="preserve"/>
        </is>
      </c>
      <c r="F232" s="7" t="inlineStr">
        <is>
          <t xml:space="preserve">ШТ</t>
        </is>
      </c>
      <c r="G232" s="7" t="inlineStr">
        <is>
          <t xml:space="preserve">1</t>
        </is>
      </c>
      <c r="H232" s="8" t="n">
        <v>0</v>
      </c>
      <c r="I232" s="23" t="n" hidden="false">
        <v>0</v>
      </c>
      <c r="J232" s="19" t="n" hidden="false">
        <v/>
      </c>
      <c r="K232" s="19" t="n" hidden="false">
        <f>I232+J232</f>
        <v>0</v>
      </c>
      <c r="L232" s="19" t="n" hidden="false">
        <f>ROUND(H232*I232,2)</f>
        <v>0</v>
      </c>
      <c r="M232" s="19" t="n" hidden="false">
        <v/>
      </c>
      <c r="N232" s="19" t="n" hidden="false">
        <f>L232+M232</f>
        <v>0</v>
      </c>
    </row>
    <row r="233" customFormat="false" hidden="false" outlineLevel="0" collapsed="false">
      <c r="A233" s="18" t="inlineStr">
        <is>
          <t xml:space="preserve">1.1.1.2.1.1.2.4.6</t>
        </is>
      </c>
      <c r="B233" s="18" t="inlineStr">
        <is>
          <t xml:space="preserve"/>
        </is>
      </c>
      <c r="C233" s="22" t="inlineStr">
        <is>
          <t xml:space="preserve">Щит силовой (в соответствии со схемой)_ / МЭЛ</t>
        </is>
      </c>
      <c r="D233" s="7" t="inlineStr">
        <is>
          <t xml:space="preserve">ЩАО2.1 ЩРн-18-350х300х120-IP31 mb11-18n EKF</t>
        </is>
      </c>
      <c r="E233" s="7" t="inlineStr">
        <is>
          <t xml:space="preserve"/>
        </is>
      </c>
      <c r="F233" s="7" t="inlineStr">
        <is>
          <t xml:space="preserve">ШТ</t>
        </is>
      </c>
      <c r="G233" s="7" t="inlineStr">
        <is>
          <t xml:space="preserve">1</t>
        </is>
      </c>
      <c r="H233" s="8" t="n">
        <v>0</v>
      </c>
      <c r="I233" s="23" t="n" hidden="false">
        <v>0</v>
      </c>
      <c r="J233" s="19" t="n" hidden="false">
        <v/>
      </c>
      <c r="K233" s="19" t="n" hidden="false">
        <f>I233+J233</f>
        <v>0</v>
      </c>
      <c r="L233" s="19" t="n" hidden="false">
        <f>ROUND(H233*I233,2)</f>
        <v>0</v>
      </c>
      <c r="M233" s="19" t="n" hidden="false">
        <v/>
      </c>
      <c r="N233" s="19" t="n" hidden="false">
        <f>L233+M233</f>
        <v>0</v>
      </c>
    </row>
    <row r="234" customFormat="false" hidden="false" outlineLevel="0" collapsed="false">
      <c r="A234" s="18" t="inlineStr">
        <is>
          <t xml:space="preserve">1.1.1.2.1.1.2.4.7</t>
        </is>
      </c>
      <c r="B234" s="18" t="inlineStr">
        <is>
          <t xml:space="preserve"/>
        </is>
      </c>
      <c r="C234" s="22" t="inlineStr">
        <is>
          <t xml:space="preserve">Щит силовой (в соответствии со схемой)_ / МЭЛ</t>
        </is>
      </c>
      <c r="D234" s="7" t="inlineStr">
        <is>
          <t xml:space="preserve">ЩАО2.4  ЩРн-18-350х300х120-IP31 mb11-18n EKF</t>
        </is>
      </c>
      <c r="E234" s="7" t="inlineStr">
        <is>
          <t xml:space="preserve"/>
        </is>
      </c>
      <c r="F234" s="7" t="inlineStr">
        <is>
          <t xml:space="preserve">ШТ</t>
        </is>
      </c>
      <c r="G234" s="7" t="inlineStr">
        <is>
          <t xml:space="preserve">1</t>
        </is>
      </c>
      <c r="H234" s="8" t="n">
        <v>0</v>
      </c>
      <c r="I234" s="23" t="n" hidden="false">
        <v>0</v>
      </c>
      <c r="J234" s="19" t="n" hidden="false">
        <v/>
      </c>
      <c r="K234" s="19" t="n" hidden="false">
        <f>I234+J234</f>
        <v>0</v>
      </c>
      <c r="L234" s="19" t="n" hidden="false">
        <f>ROUND(H234*I234,2)</f>
        <v>0</v>
      </c>
      <c r="M234" s="19" t="n" hidden="false">
        <v/>
      </c>
      <c r="N234" s="19" t="n" hidden="false">
        <f>L234+M234</f>
        <v>0</v>
      </c>
    </row>
    <row r="235" customFormat="false" hidden="false" outlineLevel="0" collapsed="false">
      <c r="A235" s="18" t="inlineStr">
        <is>
          <t xml:space="preserve">1.1.1.2.1.1.2.4.8</t>
        </is>
      </c>
      <c r="B235" s="18" t="inlineStr">
        <is>
          <t xml:space="preserve"/>
        </is>
      </c>
      <c r="C235" s="22" t="inlineStr">
        <is>
          <t xml:space="preserve">Щит силовой (в соответствии со схемой)_ / МЭЛ</t>
        </is>
      </c>
      <c r="D235" s="7" t="inlineStr">
        <is>
          <t xml:space="preserve">ЩАО2 ЩРн-18-350х300х120-IP54 mb11-18n EKF</t>
        </is>
      </c>
      <c r="E235" s="7" t="inlineStr">
        <is>
          <t xml:space="preserve"/>
        </is>
      </c>
      <c r="F235" s="7" t="inlineStr">
        <is>
          <t xml:space="preserve">ШТ</t>
        </is>
      </c>
      <c r="G235" s="7" t="inlineStr">
        <is>
          <t xml:space="preserve">1</t>
        </is>
      </c>
      <c r="H235" s="8" t="n">
        <v>0</v>
      </c>
      <c r="I235" s="23" t="n" hidden="false">
        <v>0</v>
      </c>
      <c r="J235" s="19" t="n" hidden="false">
        <v/>
      </c>
      <c r="K235" s="19" t="n" hidden="false">
        <f>I235+J235</f>
        <v>0</v>
      </c>
      <c r="L235" s="19" t="n" hidden="false">
        <f>ROUND(H235*I235,2)</f>
        <v>0</v>
      </c>
      <c r="M235" s="19" t="n" hidden="false">
        <v/>
      </c>
      <c r="N235" s="19" t="n" hidden="false">
        <f>L235+M235</f>
        <v>0</v>
      </c>
    </row>
    <row r="236" customFormat="false" hidden="false" outlineLevel="0" collapsed="false">
      <c r="A236" s="18" t="inlineStr">
        <is>
          <t xml:space="preserve">1.1.1.2.1.1.2.5</t>
        </is>
      </c>
      <c r="B236" s="18" t="inlineStr">
        <is>
          <t xml:space="preserve"/>
        </is>
      </c>
      <c r="C236" s="18" t="inlineStr">
        <is>
          <t xml:space="preserve">Монтаж щита силового (для СКБ) / 24 модуля</t>
        </is>
      </c>
      <c r="D236" s="7" t="inlineStr">
        <is>
          <t xml:space="preserve"/>
        </is>
      </c>
      <c r="E236" s="7" t="inlineStr">
        <is>
          <t xml:space="preserve"/>
        </is>
      </c>
      <c r="F236" s="7" t="inlineStr">
        <is>
          <t xml:space="preserve">ШТ</t>
        </is>
      </c>
      <c r="G236" s="7" t="inlineStr">
        <is>
          <t xml:space="preserve">1</t>
        </is>
      </c>
      <c r="H236" s="8" t="n">
        <v>0</v>
      </c>
      <c r="I236" s="19" t="n" hidden="false">
        <f>ROUND((L237+L238+L239+L240+L241+L242+L243)/H236,2)</f>
        <v>0</v>
      </c>
      <c r="J236" s="19" t="n" hidden="false">
        <v>0</v>
      </c>
      <c r="K236" s="19" t="n" hidden="false">
        <f>I236+J236</f>
        <v>0</v>
      </c>
      <c r="L236" s="19" t="n" hidden="false">
        <f>ROUND(H236*I236,2)</f>
        <v>0</v>
      </c>
      <c r="M236" s="19" t="n" hidden="false">
        <f>ROUND(H236*J236,2)</f>
        <v>0</v>
      </c>
      <c r="N236" s="19" t="n" hidden="false">
        <f>L236+M236</f>
        <v>0</v>
      </c>
    </row>
    <row r="237" customFormat="false" hidden="false" outlineLevel="0" collapsed="false">
      <c r="A237" s="18" t="inlineStr">
        <is>
          <t xml:space="preserve">1.1.1.2.1.1.2.5.1</t>
        </is>
      </c>
      <c r="B237" s="18" t="inlineStr">
        <is>
          <t xml:space="preserve"/>
        </is>
      </c>
      <c r="C237" s="22" t="inlineStr">
        <is>
          <t xml:space="preserve">Щит силовой (в соответствии со схемой)_ / МЭЛ</t>
        </is>
      </c>
      <c r="D237" s="7" t="inlineStr">
        <is>
          <t xml:space="preserve">ЩО2.0  ЩРн-24-395х310х120-IP54 mb11-24n EKF</t>
        </is>
      </c>
      <c r="E237" s="7" t="inlineStr">
        <is>
          <t xml:space="preserve"/>
        </is>
      </c>
      <c r="F237" s="7" t="inlineStr">
        <is>
          <t xml:space="preserve">ШТ</t>
        </is>
      </c>
      <c r="G237" s="7" t="inlineStr">
        <is>
          <t xml:space="preserve">1</t>
        </is>
      </c>
      <c r="H237" s="8" t="n">
        <v>0</v>
      </c>
      <c r="I237" s="23" t="n" hidden="false">
        <v>0</v>
      </c>
      <c r="J237" s="19" t="n" hidden="false">
        <v/>
      </c>
      <c r="K237" s="19" t="n" hidden="false">
        <f>I237+J237</f>
        <v>0</v>
      </c>
      <c r="L237" s="19" t="n" hidden="false">
        <f>ROUND(H237*I237,2)</f>
        <v>0</v>
      </c>
      <c r="M237" s="19" t="n" hidden="false">
        <v/>
      </c>
      <c r="N237" s="19" t="n" hidden="false">
        <f>L237+M237</f>
        <v>0</v>
      </c>
    </row>
    <row r="238" customFormat="false" hidden="false" outlineLevel="0" collapsed="false">
      <c r="A238" s="18" t="inlineStr">
        <is>
          <t xml:space="preserve">1.1.1.2.1.1.2.5.2</t>
        </is>
      </c>
      <c r="B238" s="18" t="inlineStr">
        <is>
          <t xml:space="preserve"/>
        </is>
      </c>
      <c r="C238" s="22" t="inlineStr">
        <is>
          <t xml:space="preserve">Щит силовой (в соответствии со схемой)_ / МЭЛ</t>
        </is>
      </c>
      <c r="D238" s="7" t="inlineStr">
        <is>
          <t xml:space="preserve">ЩО2.2 ЩРн-24-395х310х120-IP31 mb11-24n EKF</t>
        </is>
      </c>
      <c r="E238" s="7" t="inlineStr">
        <is>
          <t xml:space="preserve"/>
        </is>
      </c>
      <c r="F238" s="7" t="inlineStr">
        <is>
          <t xml:space="preserve">ШТ</t>
        </is>
      </c>
      <c r="G238" s="7" t="inlineStr">
        <is>
          <t xml:space="preserve">1</t>
        </is>
      </c>
      <c r="H238" s="8" t="n">
        <v>0</v>
      </c>
      <c r="I238" s="23" t="n" hidden="false">
        <v>0</v>
      </c>
      <c r="J238" s="19" t="n" hidden="false">
        <v/>
      </c>
      <c r="K238" s="19" t="n" hidden="false">
        <f>I238+J238</f>
        <v>0</v>
      </c>
      <c r="L238" s="19" t="n" hidden="false">
        <f>ROUND(H238*I238,2)</f>
        <v>0</v>
      </c>
      <c r="M238" s="19" t="n" hidden="false">
        <v/>
      </c>
      <c r="N238" s="19" t="n" hidden="false">
        <f>L238+M238</f>
        <v>0</v>
      </c>
    </row>
    <row r="239" customFormat="false" hidden="false" outlineLevel="0" collapsed="false">
      <c r="A239" s="18" t="inlineStr">
        <is>
          <t xml:space="preserve">1.1.1.2.1.1.2.5.3</t>
        </is>
      </c>
      <c r="B239" s="18" t="inlineStr">
        <is>
          <t xml:space="preserve"/>
        </is>
      </c>
      <c r="C239" s="22" t="inlineStr">
        <is>
          <t xml:space="preserve">Щит силовой (в соответствии со схемой)_ / МЭЛ</t>
        </is>
      </c>
      <c r="D239" s="7" t="inlineStr">
        <is>
          <t xml:space="preserve">ЩО2.4 ЩРн-24-395х310х120-IP31 mb11-24n EKF</t>
        </is>
      </c>
      <c r="E239" s="7" t="inlineStr">
        <is>
          <t xml:space="preserve"/>
        </is>
      </c>
      <c r="F239" s="7" t="inlineStr">
        <is>
          <t xml:space="preserve">ШТ</t>
        </is>
      </c>
      <c r="G239" s="7" t="inlineStr">
        <is>
          <t xml:space="preserve">1</t>
        </is>
      </c>
      <c r="H239" s="8" t="n">
        <v>0</v>
      </c>
      <c r="I239" s="23" t="n" hidden="false">
        <v>0</v>
      </c>
      <c r="J239" s="19" t="n" hidden="false">
        <v/>
      </c>
      <c r="K239" s="19" t="n" hidden="false">
        <f>I239+J239</f>
        <v>0</v>
      </c>
      <c r="L239" s="19" t="n" hidden="false">
        <f>ROUND(H239*I239,2)</f>
        <v>0</v>
      </c>
      <c r="M239" s="19" t="n" hidden="false">
        <v/>
      </c>
      <c r="N239" s="19" t="n" hidden="false">
        <f>L239+M239</f>
        <v>0</v>
      </c>
    </row>
    <row r="240" customFormat="false" hidden="false" outlineLevel="0" collapsed="false">
      <c r="A240" s="18" t="inlineStr">
        <is>
          <t xml:space="preserve">1.1.1.2.1.1.2.5.4</t>
        </is>
      </c>
      <c r="B240" s="18" t="inlineStr">
        <is>
          <t xml:space="preserve"/>
        </is>
      </c>
      <c r="C240" s="22" t="inlineStr">
        <is>
          <t xml:space="preserve">Щит силовой (в соответствии со схемой)_ / МЭЛ</t>
        </is>
      </c>
      <c r="D240" s="7" t="inlineStr">
        <is>
          <t xml:space="preserve">ЩС 4.1</t>
        </is>
      </c>
      <c r="E240" s="7" t="inlineStr">
        <is>
          <t xml:space="preserve"/>
        </is>
      </c>
      <c r="F240" s="7" t="inlineStr">
        <is>
          <t xml:space="preserve">ШТ</t>
        </is>
      </c>
      <c r="G240" s="7" t="inlineStr">
        <is>
          <t xml:space="preserve">1</t>
        </is>
      </c>
      <c r="H240" s="8" t="n">
        <v>0</v>
      </c>
      <c r="I240" s="23" t="n" hidden="false">
        <v>0</v>
      </c>
      <c r="J240" s="19" t="n" hidden="false">
        <v/>
      </c>
      <c r="K240" s="19" t="n" hidden="false">
        <f>I240+J240</f>
        <v>0</v>
      </c>
      <c r="L240" s="19" t="n" hidden="false">
        <f>ROUND(H240*I240,2)</f>
        <v>0</v>
      </c>
      <c r="M240" s="19" t="n" hidden="false">
        <v/>
      </c>
      <c r="N240" s="19" t="n" hidden="false">
        <f>L240+M240</f>
        <v>0</v>
      </c>
    </row>
    <row r="241" customFormat="false" hidden="false" outlineLevel="0" collapsed="false">
      <c r="A241" s="18" t="inlineStr">
        <is>
          <t xml:space="preserve">1.1.1.2.1.1.2.5.5</t>
        </is>
      </c>
      <c r="B241" s="18" t="inlineStr">
        <is>
          <t xml:space="preserve"/>
        </is>
      </c>
      <c r="C241" s="22" t="inlineStr">
        <is>
          <t xml:space="preserve">Щит силовой (в соответствии со схемой)_ / МЭЛ</t>
        </is>
      </c>
      <c r="D241" s="7" t="inlineStr">
        <is>
          <t xml:space="preserve">ЩС 1.1</t>
        </is>
      </c>
      <c r="E241" s="7" t="inlineStr">
        <is>
          <t xml:space="preserve"/>
        </is>
      </c>
      <c r="F241" s="7" t="inlineStr">
        <is>
          <t xml:space="preserve">ШТ</t>
        </is>
      </c>
      <c r="G241" s="7" t="inlineStr">
        <is>
          <t xml:space="preserve">1</t>
        </is>
      </c>
      <c r="H241" s="8" t="n">
        <v>0</v>
      </c>
      <c r="I241" s="23" t="n" hidden="false">
        <v>0</v>
      </c>
      <c r="J241" s="19" t="n" hidden="false">
        <v/>
      </c>
      <c r="K241" s="19" t="n" hidden="false">
        <f>I241+J241</f>
        <v>0</v>
      </c>
      <c r="L241" s="19" t="n" hidden="false">
        <f>ROUND(H241*I241,2)</f>
        <v>0</v>
      </c>
      <c r="M241" s="19" t="n" hidden="false">
        <v/>
      </c>
      <c r="N241" s="19" t="n" hidden="false">
        <f>L241+M241</f>
        <v>0</v>
      </c>
    </row>
    <row r="242" customFormat="false" hidden="false" outlineLevel="0" collapsed="false">
      <c r="A242" s="18" t="inlineStr">
        <is>
          <t xml:space="preserve">1.1.1.2.1.1.2.5.6</t>
        </is>
      </c>
      <c r="B242" s="18" t="inlineStr">
        <is>
          <t xml:space="preserve"/>
        </is>
      </c>
      <c r="C242" s="22" t="inlineStr">
        <is>
          <t xml:space="preserve">Щит силовой (в соответствии со схемой)_ / МЭЛ</t>
        </is>
      </c>
      <c r="D242" s="7" t="inlineStr">
        <is>
          <t xml:space="preserve">ЩО2.1 ЩРн-24-395х310х120-IP31 mb11-24n EKF</t>
        </is>
      </c>
      <c r="E242" s="7" t="inlineStr">
        <is>
          <t xml:space="preserve"/>
        </is>
      </c>
      <c r="F242" s="7" t="inlineStr">
        <is>
          <t xml:space="preserve">ШТ</t>
        </is>
      </c>
      <c r="G242" s="7" t="inlineStr">
        <is>
          <t xml:space="preserve">1</t>
        </is>
      </c>
      <c r="H242" s="8" t="n">
        <v>0</v>
      </c>
      <c r="I242" s="23" t="n" hidden="false">
        <v>0</v>
      </c>
      <c r="J242" s="19" t="n" hidden="false">
        <v/>
      </c>
      <c r="K242" s="19" t="n" hidden="false">
        <f>I242+J242</f>
        <v>0</v>
      </c>
      <c r="L242" s="19" t="n" hidden="false">
        <f>ROUND(H242*I242,2)</f>
        <v>0</v>
      </c>
      <c r="M242" s="19" t="n" hidden="false">
        <v/>
      </c>
      <c r="N242" s="19" t="n" hidden="false">
        <f>L242+M242</f>
        <v>0</v>
      </c>
    </row>
    <row r="243" customFormat="false" hidden="false" outlineLevel="0" collapsed="false">
      <c r="A243" s="18" t="inlineStr">
        <is>
          <t xml:space="preserve">1.1.1.2.1.1.2.5.7</t>
        </is>
      </c>
      <c r="B243" s="18" t="inlineStr">
        <is>
          <t xml:space="preserve"/>
        </is>
      </c>
      <c r="C243" s="22" t="inlineStr">
        <is>
          <t xml:space="preserve">Щит силовой (в соответствии со схемой)_ / МЭЛ</t>
        </is>
      </c>
      <c r="D243" s="7" t="inlineStr">
        <is>
          <t xml:space="preserve">ЩО2.3  ЩРн-24-395х310х120-IP31 mb11-24n EKF</t>
        </is>
      </c>
      <c r="E243" s="7" t="inlineStr">
        <is>
          <t xml:space="preserve"/>
        </is>
      </c>
      <c r="F243" s="7" t="inlineStr">
        <is>
          <t xml:space="preserve">ШТ</t>
        </is>
      </c>
      <c r="G243" s="7" t="inlineStr">
        <is>
          <t xml:space="preserve">1</t>
        </is>
      </c>
      <c r="H243" s="8" t="n">
        <v>0</v>
      </c>
      <c r="I243" s="23" t="n" hidden="false">
        <v>0</v>
      </c>
      <c r="J243" s="19" t="n" hidden="false">
        <v/>
      </c>
      <c r="K243" s="19" t="n" hidden="false">
        <f>I243+J243</f>
        <v>0</v>
      </c>
      <c r="L243" s="19" t="n" hidden="false">
        <f>ROUND(H243*I243,2)</f>
        <v>0</v>
      </c>
      <c r="M243" s="19" t="n" hidden="false">
        <v/>
      </c>
      <c r="N243" s="19" t="n" hidden="false">
        <f>L243+M243</f>
        <v>0</v>
      </c>
    </row>
    <row r="244" customFormat="false" hidden="false" outlineLevel="0" collapsed="false">
      <c r="A244" s="14" t="inlineStr">
        <is>
          <t xml:space="preserve">1.1.1.2.1.1.3</t>
        </is>
      </c>
      <c r="B244" s="14" t="inlineStr">
        <is>
          <t xml:space="preserve"/>
        </is>
      </c>
      <c r="C244" s="14" t="inlineStr">
        <is>
          <t xml:space="preserve">Прокладка кабеля</t>
        </is>
      </c>
      <c r="D244" s="6" t="inlineStr">
        <is>
          <t xml:space="preserve"/>
        </is>
      </c>
      <c r="E244" s="6" t="inlineStr">
        <is>
          <t xml:space="preserve"/>
        </is>
      </c>
      <c r="F244" s="6" t="inlineStr">
        <is>
          <t xml:space="preserve"/>
        </is>
      </c>
      <c r="G244" s="6" t="inlineStr">
        <is>
          <t xml:space="preserve"/>
        </is>
      </c>
      <c r="H244" s="15" t="n">
        <v/>
      </c>
      <c r="I244" s="16" t="n" hidden="false">
        <v/>
      </c>
      <c r="J244" s="16" t="n" hidden="false">
        <v/>
      </c>
      <c r="K244" s="16" t="n" hidden="false">
        <v/>
      </c>
      <c r="L244" s="16" t="n" hidden="false">
        <f>L245+L248+L251+L258+L264+L266+L269+L272+L274+L276+L278+L282+L285+L287+L291+L297+L303+L305+L308</f>
        <v>0</v>
      </c>
      <c r="M244" s="16" t="n" hidden="false">
        <f>M245+M248+M251+M258+M264+M266+M269+M272+M274+M276+M278+M282+M285+M287+M291+M297+M303+M305+M308</f>
        <v>0</v>
      </c>
      <c r="N244" s="16" t="n" hidden="false">
        <f>N245+N248+N251+N258+N264+N266+N269+N272+N274+N276+N278+N282+N285+N287+N291+N297+N303+N305+N308</f>
        <v>0</v>
      </c>
    </row>
    <row r="245" customFormat="false" hidden="false" outlineLevel="0" collapsed="false">
      <c r="A245" s="18" t="inlineStr">
        <is>
          <t xml:space="preserve">1.1.1.2.1.1.3.1</t>
        </is>
      </c>
      <c r="B245" s="18" t="inlineStr">
        <is>
          <t xml:space="preserve"/>
        </is>
      </c>
      <c r="C245" s="18" t="inlineStr">
        <is>
          <t xml:space="preserve">Затяжка кабеля, провода в трубу / 1,5-6 мм</t>
        </is>
      </c>
      <c r="D245" s="7" t="inlineStr">
        <is>
          <t xml:space="preserve">ЭО
Поставщики: ООО "Богословский кабельный завод", Акционерное общество "Электрокабель" Кольчугинский завод"</t>
        </is>
      </c>
      <c r="E245" s="7" t="inlineStr">
        <is>
          <t xml:space="preserve">Выгружается из БО по объектам BIM-КЦ</t>
        </is>
      </c>
      <c r="F245" s="7" t="inlineStr">
        <is>
          <t xml:space="preserve">ПОГ М</t>
        </is>
      </c>
      <c r="G245" s="7" t="inlineStr">
        <is>
          <t xml:space="preserve">1</t>
        </is>
      </c>
      <c r="H245" s="8" t="n">
        <v>0</v>
      </c>
      <c r="I245" s="19" t="n" hidden="false">
        <f>ROUND((L246+L247)/H245,2)</f>
        <v>0</v>
      </c>
      <c r="J245" s="19" t="n" hidden="false">
        <v>0</v>
      </c>
      <c r="K245" s="19" t="n" hidden="false">
        <f>I245+J245</f>
        <v>0</v>
      </c>
      <c r="L245" s="19" t="n" hidden="false">
        <f>ROUND(H245*I245,2)</f>
        <v>0</v>
      </c>
      <c r="M245" s="19" t="n" hidden="false">
        <f>ROUND(H245*J245,2)</f>
        <v>0</v>
      </c>
      <c r="N245" s="19" t="n" hidden="false">
        <f>L245+M245</f>
        <v>0</v>
      </c>
    </row>
    <row r="246" customFormat="false" hidden="false" outlineLevel="0" collapsed="false">
      <c r="A246" s="18" t="inlineStr">
        <is>
          <t xml:space="preserve">1.1.1.2.1.1.3.1.1</t>
        </is>
      </c>
      <c r="B246" s="18" t="inlineStr">
        <is>
          <t xml:space="preserve"/>
        </is>
      </c>
      <c r="C246" s="22" t="inlineStr">
        <is>
          <t xml:space="preserve">Кабель силовой ВВГнг(A)-FRLS 3х1,5мм2, 660В</t>
        </is>
      </c>
      <c r="D246" s="7" t="inlineStr">
        <is>
          <t xml:space="preserve">FRLSLTx</t>
        </is>
      </c>
      <c r="E246" s="7" t="inlineStr">
        <is>
          <t xml:space="preserve"/>
        </is>
      </c>
      <c r="F246" s="7" t="inlineStr">
        <is>
          <t xml:space="preserve">М</t>
        </is>
      </c>
      <c r="G246" s="7" t="inlineStr">
        <is>
          <t xml:space="preserve">1</t>
        </is>
      </c>
      <c r="H246" s="8" t="n">
        <v>0</v>
      </c>
      <c r="I246" s="23" t="n" hidden="false">
        <v>0</v>
      </c>
      <c r="J246" s="19" t="n" hidden="false">
        <v/>
      </c>
      <c r="K246" s="19" t="n" hidden="false">
        <f>I246+J246</f>
        <v>0</v>
      </c>
      <c r="L246" s="19" t="n" hidden="false">
        <f>ROUND(H246*I246,2)</f>
        <v>0</v>
      </c>
      <c r="M246" s="19" t="n" hidden="false">
        <v/>
      </c>
      <c r="N246" s="19" t="n" hidden="false">
        <f>L246+M246</f>
        <v>0</v>
      </c>
    </row>
    <row r="247" customFormat="false" hidden="false" outlineLevel="0" collapsed="false">
      <c r="A247" s="18" t="inlineStr">
        <is>
          <t xml:space="preserve">1.1.1.2.1.1.3.1.2</t>
        </is>
      </c>
      <c r="B247" s="18" t="inlineStr">
        <is>
          <t xml:space="preserve"/>
        </is>
      </c>
      <c r="C247" s="22" t="inlineStr">
        <is>
          <t xml:space="preserve">Кабель силовой ВВГнг(A)-LSLTx 3х1,5мм2, 660В</t>
        </is>
      </c>
      <c r="D247" s="7" t="inlineStr">
        <is>
          <t xml:space="preserve"/>
        </is>
      </c>
      <c r="E247" s="7" t="inlineStr">
        <is>
          <t xml:space="preserve"/>
        </is>
      </c>
      <c r="F247" s="7" t="inlineStr">
        <is>
          <t xml:space="preserve">М</t>
        </is>
      </c>
      <c r="G247" s="7" t="inlineStr">
        <is>
          <t xml:space="preserve">1</t>
        </is>
      </c>
      <c r="H247" s="8" t="n">
        <v>0</v>
      </c>
      <c r="I247" s="23" t="n" hidden="false">
        <v>0</v>
      </c>
      <c r="J247" s="19" t="n" hidden="false">
        <v/>
      </c>
      <c r="K247" s="19" t="n" hidden="false">
        <f>I247+J247</f>
        <v>0</v>
      </c>
      <c r="L247" s="19" t="n" hidden="false">
        <f>ROUND(H247*I247,2)</f>
        <v>0</v>
      </c>
      <c r="M247" s="19" t="n" hidden="false">
        <v/>
      </c>
      <c r="N247" s="19" t="n" hidden="false">
        <f>L247+M247</f>
        <v>0</v>
      </c>
    </row>
    <row r="248" customFormat="false" hidden="false" outlineLevel="0" collapsed="false">
      <c r="A248" s="18" t="inlineStr">
        <is>
          <t xml:space="preserve">1.1.1.2.1.1.3.2</t>
        </is>
      </c>
      <c r="B248" s="18" t="inlineStr">
        <is>
          <t xml:space="preserve"/>
        </is>
      </c>
      <c r="C248" s="18" t="inlineStr">
        <is>
          <t xml:space="preserve">Затяжка кабеля, провода в трубу / 7-17 мм</t>
        </is>
      </c>
      <c r="D248" s="7" t="inlineStr">
        <is>
          <t xml:space="preserve">ЭО
Поставщики: ООО "Богословский кабельный завод", Акционерное общество "Электрокабель" Кольчугинский завод"</t>
        </is>
      </c>
      <c r="E248" s="7" t="inlineStr">
        <is>
          <t xml:space="preserve">Выгружается из БО по объектам BIM-КЦ</t>
        </is>
      </c>
      <c r="F248" s="7" t="inlineStr">
        <is>
          <t xml:space="preserve">ПОГ М</t>
        </is>
      </c>
      <c r="G248" s="7" t="inlineStr">
        <is>
          <t xml:space="preserve">1</t>
        </is>
      </c>
      <c r="H248" s="8" t="n">
        <v>0</v>
      </c>
      <c r="I248" s="19" t="n" hidden="false">
        <f>ROUND((L249+L250)/H248,2)</f>
        <v>0</v>
      </c>
      <c r="J248" s="19" t="n" hidden="false">
        <v>0</v>
      </c>
      <c r="K248" s="19" t="n" hidden="false">
        <f>I248+J248</f>
        <v>0</v>
      </c>
      <c r="L248" s="19" t="n" hidden="false">
        <f>ROUND(H248*I248,2)</f>
        <v>0</v>
      </c>
      <c r="M248" s="19" t="n" hidden="false">
        <f>ROUND(H248*J248,2)</f>
        <v>0</v>
      </c>
      <c r="N248" s="19" t="n" hidden="false">
        <f>L248+M248</f>
        <v>0</v>
      </c>
    </row>
    <row r="249" customFormat="false" hidden="false" outlineLevel="0" collapsed="false">
      <c r="A249" s="18" t="inlineStr">
        <is>
          <t xml:space="preserve">1.1.1.2.1.1.3.2.1</t>
        </is>
      </c>
      <c r="B249" s="18" t="inlineStr">
        <is>
          <t xml:space="preserve"/>
        </is>
      </c>
      <c r="C249" s="22" t="inlineStr">
        <is>
          <t xml:space="preserve">Кабель силовой ВВГнг(A)-FRLS 3х2,5мм2, 660В</t>
        </is>
      </c>
      <c r="D249" s="7" t="inlineStr">
        <is>
          <t xml:space="preserve"/>
        </is>
      </c>
      <c r="E249" s="7" t="inlineStr">
        <is>
          <t xml:space="preserve"/>
        </is>
      </c>
      <c r="F249" s="7" t="inlineStr">
        <is>
          <t xml:space="preserve">М</t>
        </is>
      </c>
      <c r="G249" s="7" t="inlineStr">
        <is>
          <t xml:space="preserve">1</t>
        </is>
      </c>
      <c r="H249" s="8" t="n">
        <v>0</v>
      </c>
      <c r="I249" s="23" t="n" hidden="false">
        <v>0</v>
      </c>
      <c r="J249" s="19" t="n" hidden="false">
        <v/>
      </c>
      <c r="K249" s="19" t="n" hidden="false">
        <f>I249+J249</f>
        <v>0</v>
      </c>
      <c r="L249" s="19" t="n" hidden="false">
        <f>ROUND(H249*I249,2)</f>
        <v>0</v>
      </c>
      <c r="M249" s="19" t="n" hidden="false">
        <v/>
      </c>
      <c r="N249" s="19" t="n" hidden="false">
        <f>L249+M249</f>
        <v>0</v>
      </c>
    </row>
    <row r="250" customFormat="false" hidden="false" outlineLevel="0" collapsed="false">
      <c r="A250" s="18" t="inlineStr">
        <is>
          <t xml:space="preserve">1.1.1.2.1.1.3.2.2</t>
        </is>
      </c>
      <c r="B250" s="18" t="inlineStr">
        <is>
          <t xml:space="preserve"/>
        </is>
      </c>
      <c r="C250" s="22" t="inlineStr">
        <is>
          <t xml:space="preserve">Кабель силовой ВВГнг(A)-LSLTx 3х2,5мм2, 660В</t>
        </is>
      </c>
      <c r="D250" s="7" t="inlineStr">
        <is>
          <t xml:space="preserve"/>
        </is>
      </c>
      <c r="E250" s="7" t="inlineStr">
        <is>
          <t xml:space="preserve"/>
        </is>
      </c>
      <c r="F250" s="7" t="inlineStr">
        <is>
          <t xml:space="preserve">М</t>
        </is>
      </c>
      <c r="G250" s="7" t="inlineStr">
        <is>
          <t xml:space="preserve">1</t>
        </is>
      </c>
      <c r="H250" s="8" t="n">
        <v>0</v>
      </c>
      <c r="I250" s="23" t="n" hidden="false">
        <v>0</v>
      </c>
      <c r="J250" s="19" t="n" hidden="false">
        <v/>
      </c>
      <c r="K250" s="19" t="n" hidden="false">
        <f>I250+J250</f>
        <v>0</v>
      </c>
      <c r="L250" s="19" t="n" hidden="false">
        <f>ROUND(H250*I250,2)</f>
        <v>0</v>
      </c>
      <c r="M250" s="19" t="n" hidden="false">
        <v/>
      </c>
      <c r="N250" s="19" t="n" hidden="false">
        <f>L250+M250</f>
        <v>0</v>
      </c>
    </row>
    <row r="251" customFormat="false" hidden="false" outlineLevel="0" collapsed="false">
      <c r="A251" s="18" t="inlineStr">
        <is>
          <t xml:space="preserve">1.1.1.2.1.1.3.3</t>
        </is>
      </c>
      <c r="B251" s="18" t="inlineStr">
        <is>
          <t xml:space="preserve"/>
        </is>
      </c>
      <c r="C251" s="18" t="inlineStr">
        <is>
          <t xml:space="preserve">Затяжка кабеля, провода в трубу / 7-17 мм</t>
        </is>
      </c>
      <c r="D251" s="7" t="inlineStr">
        <is>
          <t xml:space="preserve">ЭМ
Поставщики: ООО "Богословский кабельный завод", Акционерное общество "Электрокабель" Кольчугинский завод"</t>
        </is>
      </c>
      <c r="E251" s="7" t="inlineStr">
        <is>
          <t xml:space="preserve">Выгружается из БО по объектам BIM-КЦ</t>
        </is>
      </c>
      <c r="F251" s="7" t="inlineStr">
        <is>
          <t xml:space="preserve">ПОГ М</t>
        </is>
      </c>
      <c r="G251" s="7" t="inlineStr">
        <is>
          <t xml:space="preserve">1</t>
        </is>
      </c>
      <c r="H251" s="8" t="n">
        <v>0</v>
      </c>
      <c r="I251" s="19" t="n" hidden="false">
        <f>ROUND((L252+L253+L254+L255+L256+L257)/H251,2)</f>
        <v>0</v>
      </c>
      <c r="J251" s="19" t="n" hidden="false">
        <v>0</v>
      </c>
      <c r="K251" s="19" t="n" hidden="false">
        <f>I251+J251</f>
        <v>0</v>
      </c>
      <c r="L251" s="19" t="n" hidden="false">
        <f>ROUND(H251*I251,2)</f>
        <v>0</v>
      </c>
      <c r="M251" s="19" t="n" hidden="false">
        <f>ROUND(H251*J251,2)</f>
        <v>0</v>
      </c>
      <c r="N251" s="19" t="n" hidden="false">
        <f>L251+M251</f>
        <v>0</v>
      </c>
    </row>
    <row r="252" customFormat="false" hidden="false" outlineLevel="0" collapsed="false">
      <c r="A252" s="18" t="inlineStr">
        <is>
          <t xml:space="preserve">1.1.1.2.1.1.3.3.1</t>
        </is>
      </c>
      <c r="B252" s="18" t="inlineStr">
        <is>
          <t xml:space="preserve"/>
        </is>
      </c>
      <c r="C252" s="22" t="inlineStr">
        <is>
          <t xml:space="preserve">Кабель силовой_ (Будет удален с 01.01.2024г.) / ВВГнг(А)-FRLSLTх / 5х2,5 мм</t>
        </is>
      </c>
      <c r="D252" s="7" t="inlineStr">
        <is>
          <t xml:space="preserve"/>
        </is>
      </c>
      <c r="E252" s="7" t="inlineStr">
        <is>
          <t xml:space="preserve"/>
        </is>
      </c>
      <c r="F252" s="7" t="inlineStr">
        <is>
          <t xml:space="preserve">ПОГ М</t>
        </is>
      </c>
      <c r="G252" s="7" t="inlineStr">
        <is>
          <t xml:space="preserve">1</t>
        </is>
      </c>
      <c r="H252" s="8" t="n">
        <v>0</v>
      </c>
      <c r="I252" s="23" t="n" hidden="false">
        <v>0</v>
      </c>
      <c r="J252" s="19" t="n" hidden="false">
        <v/>
      </c>
      <c r="K252" s="19" t="n" hidden="false">
        <f>I252+J252</f>
        <v>0</v>
      </c>
      <c r="L252" s="19" t="n" hidden="false">
        <f>ROUND(H252*I252,2)</f>
        <v>0</v>
      </c>
      <c r="M252" s="19" t="n" hidden="false">
        <v/>
      </c>
      <c r="N252" s="19" t="n" hidden="false">
        <f>L252+M252</f>
        <v>0</v>
      </c>
    </row>
    <row r="253" customFormat="false" hidden="false" outlineLevel="0" collapsed="false">
      <c r="A253" s="18" t="inlineStr">
        <is>
          <t xml:space="preserve">1.1.1.2.1.1.3.3.2</t>
        </is>
      </c>
      <c r="B253" s="18" t="inlineStr">
        <is>
          <t xml:space="preserve"/>
        </is>
      </c>
      <c r="C253" s="22" t="inlineStr">
        <is>
          <t xml:space="preserve">Кабель силовой_ (Будет удален с 01.01.2024г.) / ВВГнг(А)-LSLTx / 5х2,5 мм</t>
        </is>
      </c>
      <c r="D253" s="7" t="inlineStr">
        <is>
          <t xml:space="preserve"/>
        </is>
      </c>
      <c r="E253" s="7" t="inlineStr">
        <is>
          <t xml:space="preserve"/>
        </is>
      </c>
      <c r="F253" s="7" t="inlineStr">
        <is>
          <t xml:space="preserve">ПОГ М</t>
        </is>
      </c>
      <c r="G253" s="7" t="inlineStr">
        <is>
          <t xml:space="preserve">1</t>
        </is>
      </c>
      <c r="H253" s="8" t="n">
        <v>0</v>
      </c>
      <c r="I253" s="23" t="n" hidden="false">
        <v>0</v>
      </c>
      <c r="J253" s="19" t="n" hidden="false">
        <v/>
      </c>
      <c r="K253" s="19" t="n" hidden="false">
        <f>I253+J253</f>
        <v>0</v>
      </c>
      <c r="L253" s="19" t="n" hidden="false">
        <f>ROUND(H253*I253,2)</f>
        <v>0</v>
      </c>
      <c r="M253" s="19" t="n" hidden="false">
        <v/>
      </c>
      <c r="N253" s="19" t="n" hidden="false">
        <f>L253+M253</f>
        <v>0</v>
      </c>
    </row>
    <row r="254" customFormat="false" hidden="false" outlineLevel="0" collapsed="false">
      <c r="A254" s="18" t="inlineStr">
        <is>
          <t xml:space="preserve">1.1.1.2.1.1.3.3.3</t>
        </is>
      </c>
      <c r="B254" s="18" t="inlineStr">
        <is>
          <t xml:space="preserve"/>
        </is>
      </c>
      <c r="C254" s="22" t="inlineStr">
        <is>
          <t xml:space="preserve">Кабель силовой ВВГнг(A)-FRLSLTx 3х4мм2, 660В</t>
        </is>
      </c>
      <c r="D254" s="7" t="inlineStr">
        <is>
          <t xml:space="preserve"/>
        </is>
      </c>
      <c r="E254" s="7" t="inlineStr">
        <is>
          <t xml:space="preserve"/>
        </is>
      </c>
      <c r="F254" s="7" t="inlineStr">
        <is>
          <t xml:space="preserve">М</t>
        </is>
      </c>
      <c r="G254" s="7" t="inlineStr">
        <is>
          <t xml:space="preserve">1</t>
        </is>
      </c>
      <c r="H254" s="8" t="n">
        <v>0</v>
      </c>
      <c r="I254" s="23" t="n" hidden="false">
        <v>0</v>
      </c>
      <c r="J254" s="19" t="n" hidden="false">
        <v/>
      </c>
      <c r="K254" s="19" t="n" hidden="false">
        <f>I254+J254</f>
        <v>0</v>
      </c>
      <c r="L254" s="19" t="n" hidden="false">
        <f>ROUND(H254*I254,2)</f>
        <v>0</v>
      </c>
      <c r="M254" s="19" t="n" hidden="false">
        <v/>
      </c>
      <c r="N254" s="19" t="n" hidden="false">
        <f>L254+M254</f>
        <v>0</v>
      </c>
    </row>
    <row r="255" customFormat="false" hidden="false" outlineLevel="0" collapsed="false">
      <c r="A255" s="18" t="inlineStr">
        <is>
          <t xml:space="preserve">1.1.1.2.1.1.3.3.4</t>
        </is>
      </c>
      <c r="B255" s="18" t="inlineStr">
        <is>
          <t xml:space="preserve"/>
        </is>
      </c>
      <c r="C255" s="22" t="inlineStr">
        <is>
          <t xml:space="preserve">Кабель силовой ВВГнг(A)-LSLTx 3х2,5мм2, 1000В</t>
        </is>
      </c>
      <c r="D255" s="7" t="inlineStr">
        <is>
          <t xml:space="preserve"/>
        </is>
      </c>
      <c r="E255" s="7" t="inlineStr">
        <is>
          <t xml:space="preserve"/>
        </is>
      </c>
      <c r="F255" s="7" t="inlineStr">
        <is>
          <t xml:space="preserve">М</t>
        </is>
      </c>
      <c r="G255" s="7" t="inlineStr">
        <is>
          <t xml:space="preserve">1</t>
        </is>
      </c>
      <c r="H255" s="8" t="n">
        <v>0</v>
      </c>
      <c r="I255" s="19" t="n" hidden="false">
        <v>0</v>
      </c>
      <c r="J255" s="19" t="n" hidden="false">
        <v/>
      </c>
      <c r="K255" s="19" t="n" hidden="false">
        <f>I255+J255</f>
        <v>0</v>
      </c>
      <c r="L255" s="19" t="n" hidden="false">
        <f>ROUND(H255*I255,2)</f>
        <v>0</v>
      </c>
      <c r="M255" s="19" t="n" hidden="false">
        <v/>
      </c>
      <c r="N255" s="19" t="n" hidden="false">
        <f>L255+M255</f>
        <v>0</v>
      </c>
    </row>
    <row r="256" customFormat="false" hidden="false" outlineLevel="0" collapsed="false">
      <c r="A256" s="18" t="inlineStr">
        <is>
          <t xml:space="preserve">1.1.1.2.1.1.3.3.5</t>
        </is>
      </c>
      <c r="B256" s="18" t="inlineStr">
        <is>
          <t xml:space="preserve"/>
        </is>
      </c>
      <c r="C256" s="22" t="inlineStr">
        <is>
          <t xml:space="preserve">Кабель силовой ВВГнг(A)-LSLTx 3х4мм2, 1000В</t>
        </is>
      </c>
      <c r="D256" s="7" t="inlineStr">
        <is>
          <t xml:space="preserve"/>
        </is>
      </c>
      <c r="E256" s="7" t="inlineStr">
        <is>
          <t xml:space="preserve"/>
        </is>
      </c>
      <c r="F256" s="7" t="inlineStr">
        <is>
          <t xml:space="preserve">М</t>
        </is>
      </c>
      <c r="G256" s="7" t="inlineStr">
        <is>
          <t xml:space="preserve">1</t>
        </is>
      </c>
      <c r="H256" s="8" t="n">
        <v>0</v>
      </c>
      <c r="I256" s="19" t="n" hidden="false">
        <v>0</v>
      </c>
      <c r="J256" s="19" t="n" hidden="false">
        <v/>
      </c>
      <c r="K256" s="19" t="n" hidden="false">
        <f>I256+J256</f>
        <v>0</v>
      </c>
      <c r="L256" s="19" t="n" hidden="false">
        <f>ROUND(H256*I256,2)</f>
        <v>0</v>
      </c>
      <c r="M256" s="19" t="n" hidden="false">
        <v/>
      </c>
      <c r="N256" s="19" t="n" hidden="false">
        <f>L256+M256</f>
        <v>0</v>
      </c>
    </row>
    <row r="257" customFormat="false" hidden="false" outlineLevel="0" collapsed="false">
      <c r="A257" s="18" t="inlineStr">
        <is>
          <t xml:space="preserve">1.1.1.2.1.1.3.3.6</t>
        </is>
      </c>
      <c r="B257" s="18" t="inlineStr">
        <is>
          <t xml:space="preserve"/>
        </is>
      </c>
      <c r="C257" s="22" t="inlineStr">
        <is>
          <t xml:space="preserve">Кабель силовой ВВГнг(A)-LSLTx 3х6мм2, 660В</t>
        </is>
      </c>
      <c r="D257" s="7" t="inlineStr">
        <is>
          <t xml:space="preserve"/>
        </is>
      </c>
      <c r="E257" s="7" t="inlineStr">
        <is>
          <t xml:space="preserve"/>
        </is>
      </c>
      <c r="F257" s="7" t="inlineStr">
        <is>
          <t xml:space="preserve">М</t>
        </is>
      </c>
      <c r="G257" s="7" t="inlineStr">
        <is>
          <t xml:space="preserve">1</t>
        </is>
      </c>
      <c r="H257" s="8" t="n">
        <v>0</v>
      </c>
      <c r="I257" s="23" t="n" hidden="false">
        <v>0</v>
      </c>
      <c r="J257" s="19" t="n" hidden="false">
        <v/>
      </c>
      <c r="K257" s="19" t="n" hidden="false">
        <f>I257+J257</f>
        <v>0</v>
      </c>
      <c r="L257" s="19" t="n" hidden="false">
        <f>ROUND(H257*I257,2)</f>
        <v>0</v>
      </c>
      <c r="M257" s="19" t="n" hidden="false">
        <v/>
      </c>
      <c r="N257" s="19" t="n" hidden="false">
        <f>L257+M257</f>
        <v>0</v>
      </c>
    </row>
    <row r="258" customFormat="false" hidden="false" outlineLevel="0" collapsed="false">
      <c r="A258" s="18" t="inlineStr">
        <is>
          <t xml:space="preserve">1.1.1.2.1.1.3.4</t>
        </is>
      </c>
      <c r="B258" s="18" t="inlineStr">
        <is>
          <t xml:space="preserve"/>
        </is>
      </c>
      <c r="C258" s="18" t="inlineStr">
        <is>
          <t xml:space="preserve">Затяжка кабеля, провода в трубу / 18-39 мм</t>
        </is>
      </c>
      <c r="D258" s="7" t="inlineStr">
        <is>
          <t xml:space="preserve">ЭМ
Поставщики: ООО "Богословский кабельный завод", Акционерное общество "Электрокабель" Кольчугинский завод"</t>
        </is>
      </c>
      <c r="E258" s="7" t="inlineStr">
        <is>
          <t xml:space="preserve">Выгружается из БО по объектам BIM-КЦ</t>
        </is>
      </c>
      <c r="F258" s="7" t="inlineStr">
        <is>
          <t xml:space="preserve">ПОГ М</t>
        </is>
      </c>
      <c r="G258" s="7" t="inlineStr">
        <is>
          <t xml:space="preserve">1</t>
        </is>
      </c>
      <c r="H258" s="8" t="n">
        <v>0</v>
      </c>
      <c r="I258" s="19" t="n" hidden="false">
        <f>ROUND((L259+L260+L261+L262+L263)/H258,2)</f>
        <v>0</v>
      </c>
      <c r="J258" s="19" t="n" hidden="false">
        <v>0</v>
      </c>
      <c r="K258" s="19" t="n" hidden="false">
        <f>I258+J258</f>
        <v>0</v>
      </c>
      <c r="L258" s="19" t="n" hidden="false">
        <f>ROUND(H258*I258,2)</f>
        <v>0</v>
      </c>
      <c r="M258" s="19" t="n" hidden="false">
        <f>ROUND(H258*J258,2)</f>
        <v>0</v>
      </c>
      <c r="N258" s="19" t="n" hidden="false">
        <f>L258+M258</f>
        <v>0</v>
      </c>
    </row>
    <row r="259" customFormat="false" hidden="false" outlineLevel="0" collapsed="false">
      <c r="A259" s="18" t="inlineStr">
        <is>
          <t xml:space="preserve">1.1.1.2.1.1.3.4.1</t>
        </is>
      </c>
      <c r="B259" s="18" t="inlineStr">
        <is>
          <t xml:space="preserve"/>
        </is>
      </c>
      <c r="C259" s="22" t="inlineStr">
        <is>
          <t xml:space="preserve">Кабель силовой_ (Будет удален с 01.01.2024г.) / ВВГнг-(А)-LS / 3х10 мм</t>
        </is>
      </c>
      <c r="D259" s="7" t="inlineStr">
        <is>
          <t xml:space="preserve">LSLTx</t>
        </is>
      </c>
      <c r="E259" s="7" t="inlineStr">
        <is>
          <t xml:space="preserve"/>
        </is>
      </c>
      <c r="F259" s="7" t="inlineStr">
        <is>
          <t xml:space="preserve">ПОГ М</t>
        </is>
      </c>
      <c r="G259" s="7" t="inlineStr">
        <is>
          <t xml:space="preserve">1</t>
        </is>
      </c>
      <c r="H259" s="8" t="n">
        <v>0</v>
      </c>
      <c r="I259" s="23" t="n" hidden="false">
        <v>0</v>
      </c>
      <c r="J259" s="19" t="n" hidden="false">
        <v/>
      </c>
      <c r="K259" s="19" t="n" hidden="false">
        <f>I259+J259</f>
        <v>0</v>
      </c>
      <c r="L259" s="19" t="n" hidden="false">
        <f>ROUND(H259*I259,2)</f>
        <v>0</v>
      </c>
      <c r="M259" s="19" t="n" hidden="false">
        <v/>
      </c>
      <c r="N259" s="19" t="n" hidden="false">
        <f>L259+M259</f>
        <v>0</v>
      </c>
    </row>
    <row r="260" customFormat="false" hidden="false" outlineLevel="0" collapsed="false">
      <c r="A260" s="18" t="inlineStr">
        <is>
          <t xml:space="preserve">1.1.1.2.1.1.3.4.2</t>
        </is>
      </c>
      <c r="B260" s="18" t="inlineStr">
        <is>
          <t xml:space="preserve"/>
        </is>
      </c>
      <c r="C260" s="22" t="inlineStr">
        <is>
          <t xml:space="preserve">Кабель силовой ВВГнг(A)-FRLS 3х6мм2, 660В</t>
        </is>
      </c>
      <c r="D260" s="7" t="inlineStr">
        <is>
          <t xml:space="preserve">FRLSLTx</t>
        </is>
      </c>
      <c r="E260" s="7" t="inlineStr">
        <is>
          <t xml:space="preserve"/>
        </is>
      </c>
      <c r="F260" s="7" t="inlineStr">
        <is>
          <t xml:space="preserve">М</t>
        </is>
      </c>
      <c r="G260" s="7" t="inlineStr">
        <is>
          <t xml:space="preserve">1</t>
        </is>
      </c>
      <c r="H260" s="8" t="n">
        <v>0</v>
      </c>
      <c r="I260" s="23" t="n" hidden="false">
        <v>0</v>
      </c>
      <c r="J260" s="19" t="n" hidden="false">
        <v/>
      </c>
      <c r="K260" s="19" t="n" hidden="false">
        <f>I260+J260</f>
        <v>0</v>
      </c>
      <c r="L260" s="19" t="n" hidden="false">
        <f>ROUND(H260*I260,2)</f>
        <v>0</v>
      </c>
      <c r="M260" s="19" t="n" hidden="false">
        <v/>
      </c>
      <c r="N260" s="19" t="n" hidden="false">
        <f>L260+M260</f>
        <v>0</v>
      </c>
    </row>
    <row r="261" customFormat="false" hidden="false" outlineLevel="0" collapsed="false">
      <c r="A261" s="18" t="inlineStr">
        <is>
          <t xml:space="preserve">1.1.1.2.1.1.3.4.3</t>
        </is>
      </c>
      <c r="B261" s="18" t="inlineStr">
        <is>
          <t xml:space="preserve"/>
        </is>
      </c>
      <c r="C261" s="22" t="inlineStr">
        <is>
          <t xml:space="preserve">Кабель силовой ВВГнг(A)-FRLSLTx 5х4мм2, 660В</t>
        </is>
      </c>
      <c r="D261" s="7" t="inlineStr">
        <is>
          <t xml:space="preserve"/>
        </is>
      </c>
      <c r="E261" s="7" t="inlineStr">
        <is>
          <t xml:space="preserve"/>
        </is>
      </c>
      <c r="F261" s="7" t="inlineStr">
        <is>
          <t xml:space="preserve">М</t>
        </is>
      </c>
      <c r="G261" s="7" t="inlineStr">
        <is>
          <t xml:space="preserve">1</t>
        </is>
      </c>
      <c r="H261" s="8" t="n">
        <v>0</v>
      </c>
      <c r="I261" s="23" t="n" hidden="false">
        <v>0</v>
      </c>
      <c r="J261" s="19" t="n" hidden="false">
        <v/>
      </c>
      <c r="K261" s="19" t="n" hidden="false">
        <f>I261+J261</f>
        <v>0</v>
      </c>
      <c r="L261" s="19" t="n" hidden="false">
        <f>ROUND(H261*I261,2)</f>
        <v>0</v>
      </c>
      <c r="M261" s="19" t="n" hidden="false">
        <v/>
      </c>
      <c r="N261" s="19" t="n" hidden="false">
        <f>L261+M261</f>
        <v>0</v>
      </c>
    </row>
    <row r="262" customFormat="false" hidden="false" outlineLevel="0" collapsed="false">
      <c r="A262" s="18" t="inlineStr">
        <is>
          <t xml:space="preserve">1.1.1.2.1.1.3.4.4</t>
        </is>
      </c>
      <c r="B262" s="18" t="inlineStr">
        <is>
          <t xml:space="preserve"/>
        </is>
      </c>
      <c r="C262" s="22" t="inlineStr">
        <is>
          <t xml:space="preserve">Кабель силовой ВВГнг(A)-FRLSLTx 5х6мм2, 660В</t>
        </is>
      </c>
      <c r="D262" s="7" t="inlineStr">
        <is>
          <t xml:space="preserve"/>
        </is>
      </c>
      <c r="E262" s="7" t="inlineStr">
        <is>
          <t xml:space="preserve"/>
        </is>
      </c>
      <c r="F262" s="7" t="inlineStr">
        <is>
          <t xml:space="preserve">М</t>
        </is>
      </c>
      <c r="G262" s="7" t="inlineStr">
        <is>
          <t xml:space="preserve">1</t>
        </is>
      </c>
      <c r="H262" s="8" t="n">
        <v>0</v>
      </c>
      <c r="I262" s="23" t="n" hidden="false">
        <v>0</v>
      </c>
      <c r="J262" s="19" t="n" hidden="false">
        <v/>
      </c>
      <c r="K262" s="19" t="n" hidden="false">
        <f>I262+J262</f>
        <v>0</v>
      </c>
      <c r="L262" s="19" t="n" hidden="false">
        <f>ROUND(H262*I262,2)</f>
        <v>0</v>
      </c>
      <c r="M262" s="19" t="n" hidden="false">
        <v/>
      </c>
      <c r="N262" s="19" t="n" hidden="false">
        <f>L262+M262</f>
        <v>0</v>
      </c>
    </row>
    <row r="263" customFormat="false" hidden="false" outlineLevel="0" collapsed="false">
      <c r="A263" s="18" t="inlineStr">
        <is>
          <t xml:space="preserve">1.1.1.2.1.1.3.4.5</t>
        </is>
      </c>
      <c r="B263" s="18" t="inlineStr">
        <is>
          <t xml:space="preserve"/>
        </is>
      </c>
      <c r="C263" s="22" t="inlineStr">
        <is>
          <t xml:space="preserve">Кабель силовой ВВГнг(A)-LSLTx 5х4мм2, 660В</t>
        </is>
      </c>
      <c r="D263" s="7" t="inlineStr">
        <is>
          <t xml:space="preserve"/>
        </is>
      </c>
      <c r="E263" s="7" t="inlineStr">
        <is>
          <t xml:space="preserve"/>
        </is>
      </c>
      <c r="F263" s="7" t="inlineStr">
        <is>
          <t xml:space="preserve">М</t>
        </is>
      </c>
      <c r="G263" s="7" t="inlineStr">
        <is>
          <t xml:space="preserve">1</t>
        </is>
      </c>
      <c r="H263" s="8" t="n">
        <v>0</v>
      </c>
      <c r="I263" s="23" t="n" hidden="false">
        <v>0</v>
      </c>
      <c r="J263" s="19" t="n" hidden="false">
        <v/>
      </c>
      <c r="K263" s="19" t="n" hidden="false">
        <f>I263+J263</f>
        <v>0</v>
      </c>
      <c r="L263" s="19" t="n" hidden="false">
        <f>ROUND(H263*I263,2)</f>
        <v>0</v>
      </c>
      <c r="M263" s="19" t="n" hidden="false">
        <v/>
      </c>
      <c r="N263" s="19" t="n" hidden="false">
        <f>L263+M263</f>
        <v>0</v>
      </c>
    </row>
    <row r="264" customFormat="false" hidden="false" outlineLevel="0" collapsed="false">
      <c r="A264" s="18" t="inlineStr">
        <is>
          <t xml:space="preserve">1.1.1.2.1.1.3.5</t>
        </is>
      </c>
      <c r="B264" s="18" t="inlineStr">
        <is>
          <t xml:space="preserve"/>
        </is>
      </c>
      <c r="C264" s="18" t="inlineStr">
        <is>
          <t xml:space="preserve">Затяжка кабеля, провода в трубу / 40-69 мм</t>
        </is>
      </c>
      <c r="D264" s="7" t="inlineStr">
        <is>
          <t xml:space="preserve">ЭМ
Поставщики: ООО "Богословский кабельный завод", Акционерное общество "Электрокабель" Кольчугинский завод"</t>
        </is>
      </c>
      <c r="E264" s="7" t="inlineStr">
        <is>
          <t xml:space="preserve">Выгружается из БО по объектам BIM-КЦ</t>
        </is>
      </c>
      <c r="F264" s="7" t="inlineStr">
        <is>
          <t xml:space="preserve">ПОГ М</t>
        </is>
      </c>
      <c r="G264" s="7" t="inlineStr">
        <is>
          <t xml:space="preserve">1</t>
        </is>
      </c>
      <c r="H264" s="8" t="n">
        <v>0</v>
      </c>
      <c r="I264" s="19" t="n" hidden="false">
        <f>ROUND((L265)/H264,2)</f>
        <v>0</v>
      </c>
      <c r="J264" s="19" t="n" hidden="false">
        <v>0</v>
      </c>
      <c r="K264" s="19" t="n" hidden="false">
        <f>I264+J264</f>
        <v>0</v>
      </c>
      <c r="L264" s="19" t="n" hidden="false">
        <f>ROUND(H264*I264,2)</f>
        <v>0</v>
      </c>
      <c r="M264" s="19" t="n" hidden="false">
        <f>ROUND(H264*J264,2)</f>
        <v>0</v>
      </c>
      <c r="N264" s="19" t="n" hidden="false">
        <f>L264+M264</f>
        <v>0</v>
      </c>
    </row>
    <row r="265" customFormat="false" hidden="false" outlineLevel="0" collapsed="false">
      <c r="A265" s="18" t="inlineStr">
        <is>
          <t xml:space="preserve">1.1.1.2.1.1.3.5.1</t>
        </is>
      </c>
      <c r="B265" s="18" t="inlineStr">
        <is>
          <t xml:space="preserve"/>
        </is>
      </c>
      <c r="C265" s="22" t="inlineStr">
        <is>
          <t xml:space="preserve">Кабель силовой ВВГнг(A)-LSLTx 5х10мм2, 1000В</t>
        </is>
      </c>
      <c r="D265" s="7" t="inlineStr">
        <is>
          <t xml:space="preserve"/>
        </is>
      </c>
      <c r="E265" s="7" t="inlineStr">
        <is>
          <t xml:space="preserve"/>
        </is>
      </c>
      <c r="F265" s="7" t="inlineStr">
        <is>
          <t xml:space="preserve">М</t>
        </is>
      </c>
      <c r="G265" s="7" t="inlineStr">
        <is>
          <t xml:space="preserve">1</t>
        </is>
      </c>
      <c r="H265" s="8" t="n">
        <v>0</v>
      </c>
      <c r="I265" s="19" t="n" hidden="false">
        <v>0</v>
      </c>
      <c r="J265" s="19" t="n" hidden="false">
        <v/>
      </c>
      <c r="K265" s="19" t="n" hidden="false">
        <f>I265+J265</f>
        <v>0</v>
      </c>
      <c r="L265" s="19" t="n" hidden="false">
        <f>ROUND(H265*I265,2)</f>
        <v>0</v>
      </c>
      <c r="M265" s="19" t="n" hidden="false">
        <v/>
      </c>
      <c r="N265" s="19" t="n" hidden="false">
        <f>L265+M265</f>
        <v>0</v>
      </c>
    </row>
    <row r="266" customFormat="false" hidden="false" outlineLevel="0" collapsed="false">
      <c r="A266" s="18" t="inlineStr">
        <is>
          <t xml:space="preserve">1.1.1.2.1.1.3.6</t>
        </is>
      </c>
      <c r="B266" s="18" t="inlineStr">
        <is>
          <t xml:space="preserve"/>
        </is>
      </c>
      <c r="C266" s="18" t="inlineStr">
        <is>
          <t xml:space="preserve">Прокладка кабеля, провода в лотке, металлоконструкциях / 1,5-6 мм</t>
        </is>
      </c>
      <c r="D266" s="7" t="inlineStr">
        <is>
          <t xml:space="preserve">ЭО
Поставщики: ООО "Богословский кабельный завод", Акционерное общество "Электрокабель" Кольчугинский завод"</t>
        </is>
      </c>
      <c r="E266" s="7" t="inlineStr">
        <is>
          <t xml:space="preserve">Выгружается из БО по объектам BIM-КЦ</t>
        </is>
      </c>
      <c r="F266" s="7" t="inlineStr">
        <is>
          <t xml:space="preserve">М</t>
        </is>
      </c>
      <c r="G266" s="7" t="inlineStr">
        <is>
          <t xml:space="preserve">1</t>
        </is>
      </c>
      <c r="H266" s="8" t="n">
        <v>0</v>
      </c>
      <c r="I266" s="19" t="n" hidden="false">
        <f>ROUND((L267+L268)/H266,2)</f>
        <v>0</v>
      </c>
      <c r="J266" s="19" t="n" hidden="false">
        <v>0</v>
      </c>
      <c r="K266" s="19" t="n" hidden="false">
        <f>I266+J266</f>
        <v>0</v>
      </c>
      <c r="L266" s="19" t="n" hidden="false">
        <f>ROUND(H266*I266,2)</f>
        <v>0</v>
      </c>
      <c r="M266" s="19" t="n" hidden="false">
        <f>ROUND(H266*J266,2)</f>
        <v>0</v>
      </c>
      <c r="N266" s="19" t="n" hidden="false">
        <f>L266+M266</f>
        <v>0</v>
      </c>
    </row>
    <row r="267" customFormat="false" hidden="false" outlineLevel="0" collapsed="false">
      <c r="A267" s="18" t="inlineStr">
        <is>
          <t xml:space="preserve">1.1.1.2.1.1.3.6.1</t>
        </is>
      </c>
      <c r="B267" s="18" t="inlineStr">
        <is>
          <t xml:space="preserve"/>
        </is>
      </c>
      <c r="C267" s="22" t="inlineStr">
        <is>
          <t xml:space="preserve">Кабель силовой ВВГнг(A)-FRLSLTx 3х1,5мм2, 660В</t>
        </is>
      </c>
      <c r="D267" s="7" t="inlineStr">
        <is>
          <t xml:space="preserve"/>
        </is>
      </c>
      <c r="E267" s="7" t="inlineStr">
        <is>
          <t xml:space="preserve"/>
        </is>
      </c>
      <c r="F267" s="7" t="inlineStr">
        <is>
          <t xml:space="preserve">М</t>
        </is>
      </c>
      <c r="G267" s="7" t="inlineStr">
        <is>
          <t xml:space="preserve">1</t>
        </is>
      </c>
      <c r="H267" s="8" t="n">
        <v>0</v>
      </c>
      <c r="I267" s="23" t="n" hidden="false">
        <v>0</v>
      </c>
      <c r="J267" s="19" t="n" hidden="false">
        <v/>
      </c>
      <c r="K267" s="19" t="n" hidden="false">
        <f>I267+J267</f>
        <v>0</v>
      </c>
      <c r="L267" s="19" t="n" hidden="false">
        <f>ROUND(H267*I267,2)</f>
        <v>0</v>
      </c>
      <c r="M267" s="19" t="n" hidden="false">
        <v/>
      </c>
      <c r="N267" s="19" t="n" hidden="false">
        <f>L267+M267</f>
        <v>0</v>
      </c>
    </row>
    <row r="268" customFormat="false" hidden="false" outlineLevel="0" collapsed="false">
      <c r="A268" s="18" t="inlineStr">
        <is>
          <t xml:space="preserve">1.1.1.2.1.1.3.6.2</t>
        </is>
      </c>
      <c r="B268" s="18" t="inlineStr">
        <is>
          <t xml:space="preserve"/>
        </is>
      </c>
      <c r="C268" s="22" t="inlineStr">
        <is>
          <t xml:space="preserve">Кабель силовой ВВГнг(A)-LSLTx 3х1,5мм2, 660В</t>
        </is>
      </c>
      <c r="D268" s="7" t="inlineStr">
        <is>
          <t xml:space="preserve"/>
        </is>
      </c>
      <c r="E268" s="7" t="inlineStr">
        <is>
          <t xml:space="preserve"/>
        </is>
      </c>
      <c r="F268" s="7" t="inlineStr">
        <is>
          <t xml:space="preserve">М</t>
        </is>
      </c>
      <c r="G268" s="7" t="inlineStr">
        <is>
          <t xml:space="preserve">1</t>
        </is>
      </c>
      <c r="H268" s="8" t="n">
        <v>0</v>
      </c>
      <c r="I268" s="23" t="n" hidden="false">
        <v>0</v>
      </c>
      <c r="J268" s="19" t="n" hidden="false">
        <v/>
      </c>
      <c r="K268" s="19" t="n" hidden="false">
        <f>I268+J268</f>
        <v>0</v>
      </c>
      <c r="L268" s="19" t="n" hidden="false">
        <f>ROUND(H268*I268,2)</f>
        <v>0</v>
      </c>
      <c r="M268" s="19" t="n" hidden="false">
        <v/>
      </c>
      <c r="N268" s="19" t="n" hidden="false">
        <f>L268+M268</f>
        <v>0</v>
      </c>
    </row>
    <row r="269" customFormat="false" hidden="false" outlineLevel="0" collapsed="false">
      <c r="A269" s="18" t="inlineStr">
        <is>
          <t xml:space="preserve">1.1.1.2.1.1.3.7</t>
        </is>
      </c>
      <c r="B269" s="18" t="inlineStr">
        <is>
          <t xml:space="preserve"/>
        </is>
      </c>
      <c r="C269" s="18" t="inlineStr">
        <is>
          <t xml:space="preserve">Прокладка кабеля, провода в лотке, металлоконструкциях / 7-17 мм</t>
        </is>
      </c>
      <c r="D269" s="7" t="inlineStr">
        <is>
          <t xml:space="preserve">ЭО
Поставщики: ООО "Богословский кабельный завод", Акционерное общество "Электрокабель" Кольчугинский завод"</t>
        </is>
      </c>
      <c r="E269" s="7" t="inlineStr">
        <is>
          <t xml:space="preserve">Выгружается из БО по объектам BIM-КЦ</t>
        </is>
      </c>
      <c r="F269" s="7" t="inlineStr">
        <is>
          <t xml:space="preserve">М</t>
        </is>
      </c>
      <c r="G269" s="7" t="inlineStr">
        <is>
          <t xml:space="preserve">1</t>
        </is>
      </c>
      <c r="H269" s="8" t="n">
        <v>0</v>
      </c>
      <c r="I269" s="19" t="n" hidden="false">
        <f>ROUND((L270+L271)/H269,2)</f>
        <v>0</v>
      </c>
      <c r="J269" s="19" t="n" hidden="false">
        <v>0</v>
      </c>
      <c r="K269" s="19" t="n" hidden="false">
        <f>I269+J269</f>
        <v>0</v>
      </c>
      <c r="L269" s="19" t="n" hidden="false">
        <f>ROUND(H269*I269,2)</f>
        <v>0</v>
      </c>
      <c r="M269" s="19" t="n" hidden="false">
        <f>ROUND(H269*J269,2)</f>
        <v>0</v>
      </c>
      <c r="N269" s="19" t="n" hidden="false">
        <f>L269+M269</f>
        <v>0</v>
      </c>
    </row>
    <row r="270" customFormat="false" hidden="false" outlineLevel="0" collapsed="false">
      <c r="A270" s="18" t="inlineStr">
        <is>
          <t xml:space="preserve">1.1.1.2.1.1.3.7.1</t>
        </is>
      </c>
      <c r="B270" s="18" t="inlineStr">
        <is>
          <t xml:space="preserve"/>
        </is>
      </c>
      <c r="C270" s="22" t="inlineStr">
        <is>
          <t xml:space="preserve">Кабель силовой ВВГнг(A)-FRLSLTx 3х2,5мм2, 660В</t>
        </is>
      </c>
      <c r="D270" s="7" t="inlineStr">
        <is>
          <t xml:space="preserve"/>
        </is>
      </c>
      <c r="E270" s="7" t="inlineStr">
        <is>
          <t xml:space="preserve"/>
        </is>
      </c>
      <c r="F270" s="7" t="inlineStr">
        <is>
          <t xml:space="preserve">М</t>
        </is>
      </c>
      <c r="G270" s="7" t="inlineStr">
        <is>
          <t xml:space="preserve">1</t>
        </is>
      </c>
      <c r="H270" s="8" t="n">
        <v>0</v>
      </c>
      <c r="I270" s="23" t="n" hidden="false">
        <v>0</v>
      </c>
      <c r="J270" s="19" t="n" hidden="false">
        <v/>
      </c>
      <c r="K270" s="19" t="n" hidden="false">
        <f>I270+J270</f>
        <v>0</v>
      </c>
      <c r="L270" s="19" t="n" hidden="false">
        <f>ROUND(H270*I270,2)</f>
        <v>0</v>
      </c>
      <c r="M270" s="19" t="n" hidden="false">
        <v/>
      </c>
      <c r="N270" s="19" t="n" hidden="false">
        <f>L270+M270</f>
        <v>0</v>
      </c>
    </row>
    <row r="271" customFormat="false" hidden="false" outlineLevel="0" collapsed="false">
      <c r="A271" s="18" t="inlineStr">
        <is>
          <t xml:space="preserve">1.1.1.2.1.1.3.7.2</t>
        </is>
      </c>
      <c r="B271" s="18" t="inlineStr">
        <is>
          <t xml:space="preserve"/>
        </is>
      </c>
      <c r="C271" s="22" t="inlineStr">
        <is>
          <t xml:space="preserve">Кабель силовой ВВГнг(A)-LSLTx 3х2,5мм2, 660В</t>
        </is>
      </c>
      <c r="D271" s="7" t="inlineStr">
        <is>
          <t xml:space="preserve"/>
        </is>
      </c>
      <c r="E271" s="7" t="inlineStr">
        <is>
          <t xml:space="preserve"/>
        </is>
      </c>
      <c r="F271" s="7" t="inlineStr">
        <is>
          <t xml:space="preserve">М</t>
        </is>
      </c>
      <c r="G271" s="7" t="inlineStr">
        <is>
          <t xml:space="preserve">1</t>
        </is>
      </c>
      <c r="H271" s="8" t="n">
        <v>0</v>
      </c>
      <c r="I271" s="23" t="n" hidden="false">
        <v>0</v>
      </c>
      <c r="J271" s="19" t="n" hidden="false">
        <v/>
      </c>
      <c r="K271" s="19" t="n" hidden="false">
        <f>I271+J271</f>
        <v>0</v>
      </c>
      <c r="L271" s="19" t="n" hidden="false">
        <f>ROUND(H271*I271,2)</f>
        <v>0</v>
      </c>
      <c r="M271" s="19" t="n" hidden="false">
        <v/>
      </c>
      <c r="N271" s="19" t="n" hidden="false">
        <f>L271+M271</f>
        <v>0</v>
      </c>
    </row>
    <row r="272" customFormat="false" hidden="false" outlineLevel="0" collapsed="false">
      <c r="A272" s="18" t="inlineStr">
        <is>
          <t xml:space="preserve">1.1.1.2.1.1.3.8</t>
        </is>
      </c>
      <c r="B272" s="18" t="inlineStr">
        <is>
          <t xml:space="preserve"/>
        </is>
      </c>
      <c r="C272" s="18" t="inlineStr">
        <is>
          <t xml:space="preserve">Прокладка кабеля, провода в лотке, металлоконструкциях / 70-124 мм</t>
        </is>
      </c>
      <c r="D272" s="7" t="inlineStr">
        <is>
          <t xml:space="preserve">ЭМ
Поставщики: ООО "Богословский кабельный завод", Акционерное общество "Электрокабель" Кольчугинский завод"</t>
        </is>
      </c>
      <c r="E272" s="7" t="inlineStr">
        <is>
          <t xml:space="preserve">Выгружается из БО по объектам BIM-КЦ</t>
        </is>
      </c>
      <c r="F272" s="7" t="inlineStr">
        <is>
          <t xml:space="preserve">М</t>
        </is>
      </c>
      <c r="G272" s="7" t="inlineStr">
        <is>
          <t xml:space="preserve">1</t>
        </is>
      </c>
      <c r="H272" s="8" t="n">
        <v>0</v>
      </c>
      <c r="I272" s="19" t="n" hidden="false">
        <f>ROUND((L273)/H272,2)</f>
        <v>0</v>
      </c>
      <c r="J272" s="19" t="n" hidden="false">
        <v>0</v>
      </c>
      <c r="K272" s="19" t="n" hidden="false">
        <f>I272+J272</f>
        <v>0</v>
      </c>
      <c r="L272" s="19" t="n" hidden="false">
        <f>ROUND(H272*I272,2)</f>
        <v>0</v>
      </c>
      <c r="M272" s="19" t="n" hidden="false">
        <f>ROUND(H272*J272,2)</f>
        <v>0</v>
      </c>
      <c r="N272" s="19" t="n" hidden="false">
        <f>L272+M272</f>
        <v>0</v>
      </c>
    </row>
    <row r="273" customFormat="false" hidden="false" outlineLevel="0" collapsed="false">
      <c r="A273" s="18" t="inlineStr">
        <is>
          <t xml:space="preserve">1.1.1.2.1.1.3.8.1</t>
        </is>
      </c>
      <c r="B273" s="18" t="inlineStr">
        <is>
          <t xml:space="preserve"/>
        </is>
      </c>
      <c r="C273" s="22" t="inlineStr">
        <is>
          <t xml:space="preserve">Кабель силовой ВВГнг(A)-LSLTx 5х16мм2, 660В</t>
        </is>
      </c>
      <c r="D273" s="7" t="inlineStr">
        <is>
          <t xml:space="preserve"/>
        </is>
      </c>
      <c r="E273" s="7" t="inlineStr">
        <is>
          <t xml:space="preserve"/>
        </is>
      </c>
      <c r="F273" s="7" t="inlineStr">
        <is>
          <t xml:space="preserve">М</t>
        </is>
      </c>
      <c r="G273" s="7" t="inlineStr">
        <is>
          <t xml:space="preserve">1</t>
        </is>
      </c>
      <c r="H273" s="8" t="n">
        <v>0</v>
      </c>
      <c r="I273" s="23" t="n" hidden="false">
        <v>0</v>
      </c>
      <c r="J273" s="19" t="n" hidden="false">
        <v/>
      </c>
      <c r="K273" s="19" t="n" hidden="false">
        <f>I273+J273</f>
        <v>0</v>
      </c>
      <c r="L273" s="19" t="n" hidden="false">
        <f>ROUND(H273*I273,2)</f>
        <v>0</v>
      </c>
      <c r="M273" s="19" t="n" hidden="false">
        <v/>
      </c>
      <c r="N273" s="19" t="n" hidden="false">
        <f>L273+M273</f>
        <v>0</v>
      </c>
    </row>
    <row r="274" customFormat="false" hidden="false" outlineLevel="0" collapsed="false">
      <c r="A274" s="18" t="inlineStr">
        <is>
          <t xml:space="preserve">1.1.1.2.1.1.3.9</t>
        </is>
      </c>
      <c r="B274" s="18" t="inlineStr">
        <is>
          <t xml:space="preserve"/>
        </is>
      </c>
      <c r="C274" s="18" t="inlineStr">
        <is>
          <t xml:space="preserve">Прокладка кабеля, провода в лотке, металлоконструкциях / 125-249 мм</t>
        </is>
      </c>
      <c r="D274" s="7" t="inlineStr">
        <is>
          <t xml:space="preserve">ЭМ
Поставщики: ООО "Богословский кабельный завод", Акционерное общество "Электрокабель" Кольчугинский завод"</t>
        </is>
      </c>
      <c r="E274" s="7" t="inlineStr">
        <is>
          <t xml:space="preserve">Выгружается из БО по объектам BIM-КЦ</t>
        </is>
      </c>
      <c r="F274" s="7" t="inlineStr">
        <is>
          <t xml:space="preserve">М</t>
        </is>
      </c>
      <c r="G274" s="7" t="inlineStr">
        <is>
          <t xml:space="preserve">1</t>
        </is>
      </c>
      <c r="H274" s="8" t="n">
        <v>0</v>
      </c>
      <c r="I274" s="19" t="n" hidden="false">
        <f>ROUND((L275)/H274,2)</f>
        <v>0</v>
      </c>
      <c r="J274" s="19" t="n" hidden="false">
        <v>0</v>
      </c>
      <c r="K274" s="19" t="n" hidden="false">
        <f>I274+J274</f>
        <v>0</v>
      </c>
      <c r="L274" s="19" t="n" hidden="false">
        <f>ROUND(H274*I274,2)</f>
        <v>0</v>
      </c>
      <c r="M274" s="19" t="n" hidden="false">
        <f>ROUND(H274*J274,2)</f>
        <v>0</v>
      </c>
      <c r="N274" s="19" t="n" hidden="false">
        <f>L274+M274</f>
        <v>0</v>
      </c>
    </row>
    <row r="275" customFormat="false" hidden="false" outlineLevel="0" collapsed="false">
      <c r="A275" s="18" t="inlineStr">
        <is>
          <t xml:space="preserve">1.1.1.2.1.1.3.9.1</t>
        </is>
      </c>
      <c r="B275" s="18" t="inlineStr">
        <is>
          <t xml:space="preserve"/>
        </is>
      </c>
      <c r="C275" s="22" t="inlineStr">
        <is>
          <t xml:space="preserve">Кабель силовой ВВГнг(A)-LSLTx 5х25мм2, 660В</t>
        </is>
      </c>
      <c r="D275" s="7" t="inlineStr">
        <is>
          <t xml:space="preserve"/>
        </is>
      </c>
      <c r="E275" s="7" t="inlineStr">
        <is>
          <t xml:space="preserve"/>
        </is>
      </c>
      <c r="F275" s="7" t="inlineStr">
        <is>
          <t xml:space="preserve">М</t>
        </is>
      </c>
      <c r="G275" s="7" t="inlineStr">
        <is>
          <t xml:space="preserve">1</t>
        </is>
      </c>
      <c r="H275" s="8" t="n">
        <v>0</v>
      </c>
      <c r="I275" s="23" t="n" hidden="false">
        <v>0</v>
      </c>
      <c r="J275" s="19" t="n" hidden="false">
        <v/>
      </c>
      <c r="K275" s="19" t="n" hidden="false">
        <f>I275+J275</f>
        <v>0</v>
      </c>
      <c r="L275" s="19" t="n" hidden="false">
        <f>ROUND(H275*I275,2)</f>
        <v>0</v>
      </c>
      <c r="M275" s="19" t="n" hidden="false">
        <v/>
      </c>
      <c r="N275" s="19" t="n" hidden="false">
        <f>L275+M275</f>
        <v>0</v>
      </c>
    </row>
    <row r="276" customFormat="false" hidden="false" outlineLevel="0" collapsed="false">
      <c r="A276" s="18" t="inlineStr">
        <is>
          <t xml:space="preserve">1.1.1.2.1.1.3.10</t>
        </is>
      </c>
      <c r="B276" s="18" t="inlineStr">
        <is>
          <t xml:space="preserve"/>
        </is>
      </c>
      <c r="C276" s="18" t="inlineStr">
        <is>
          <t xml:space="preserve">Прокладка кабеля, провода в лотке, металлоконструкциях / 700-1000 мм</t>
        </is>
      </c>
      <c r="D276" s="7" t="inlineStr">
        <is>
          <t xml:space="preserve">ЭМ
Поставщики: ООО "Богословский кабельный завод", Акционерное общество "Электрокабель" Кольчугинский завод"</t>
        </is>
      </c>
      <c r="E276" s="7" t="inlineStr">
        <is>
          <t xml:space="preserve">Выгружается из БО по объектам BIM-КЦ</t>
        </is>
      </c>
      <c r="F276" s="7" t="inlineStr">
        <is>
          <t xml:space="preserve">М</t>
        </is>
      </c>
      <c r="G276" s="7" t="inlineStr">
        <is>
          <t xml:space="preserve">1</t>
        </is>
      </c>
      <c r="H276" s="8" t="n">
        <v>0</v>
      </c>
      <c r="I276" s="19" t="n" hidden="false">
        <f>ROUND((L277)/H276,2)</f>
        <v>0</v>
      </c>
      <c r="J276" s="19" t="n" hidden="false">
        <v>0</v>
      </c>
      <c r="K276" s="19" t="n" hidden="false">
        <f>I276+J276</f>
        <v>0</v>
      </c>
      <c r="L276" s="19" t="n" hidden="false">
        <f>ROUND(H276*I276,2)</f>
        <v>0</v>
      </c>
      <c r="M276" s="19" t="n" hidden="false">
        <f>ROUND(H276*J276,2)</f>
        <v>0</v>
      </c>
      <c r="N276" s="19" t="n" hidden="false">
        <f>L276+M276</f>
        <v>0</v>
      </c>
    </row>
    <row r="277" customFormat="false" hidden="false" outlineLevel="0" collapsed="false">
      <c r="A277" s="18" t="inlineStr">
        <is>
          <t xml:space="preserve">1.1.1.2.1.1.3.10.1</t>
        </is>
      </c>
      <c r="B277" s="18" t="inlineStr">
        <is>
          <t xml:space="preserve"/>
        </is>
      </c>
      <c r="C277" s="22" t="inlineStr">
        <is>
          <t xml:space="preserve">Кабель силовой ВВГнг(A)-FRLS 5х185мм2, 1000В</t>
        </is>
      </c>
      <c r="D277" s="7" t="inlineStr">
        <is>
          <t xml:space="preserve">в спец прописан 240й, на схеме 185й  FRLSTLx</t>
        </is>
      </c>
      <c r="E277" s="7" t="inlineStr">
        <is>
          <t xml:space="preserve"/>
        </is>
      </c>
      <c r="F277" s="7" t="inlineStr">
        <is>
          <t xml:space="preserve">М</t>
        </is>
      </c>
      <c r="G277" s="7" t="inlineStr">
        <is>
          <t xml:space="preserve">1</t>
        </is>
      </c>
      <c r="H277" s="8" t="n">
        <v>0</v>
      </c>
      <c r="I277" s="19" t="n" hidden="false">
        <v>0</v>
      </c>
      <c r="J277" s="19" t="n" hidden="false">
        <v/>
      </c>
      <c r="K277" s="19" t="n" hidden="false">
        <f>I277+J277</f>
        <v>0</v>
      </c>
      <c r="L277" s="19" t="n" hidden="false">
        <f>ROUND(H277*I277,2)</f>
        <v>0</v>
      </c>
      <c r="M277" s="19" t="n" hidden="false">
        <v/>
      </c>
      <c r="N277" s="19" t="n" hidden="false">
        <f>L277+M277</f>
        <v>0</v>
      </c>
    </row>
    <row r="278" customFormat="false" hidden="false" outlineLevel="0" collapsed="false">
      <c r="A278" s="18" t="inlineStr">
        <is>
          <t xml:space="preserve">1.1.1.2.1.1.3.11</t>
        </is>
      </c>
      <c r="B278" s="18" t="inlineStr">
        <is>
          <t xml:space="preserve"/>
        </is>
      </c>
      <c r="C278" s="18" t="inlineStr">
        <is>
          <t xml:space="preserve">Монтаж трубы ПВХ, ПНД для кабеля / до 32мм</t>
        </is>
      </c>
      <c r="D278" s="7" t="inlineStr">
        <is>
          <t xml:space="preserve">ЭО</t>
        </is>
      </c>
      <c r="E278" s="7" t="inlineStr">
        <is>
          <t xml:space="preserve">Выгружается из БО по объектам BIM-КЦ</t>
        </is>
      </c>
      <c r="F278" s="7" t="inlineStr">
        <is>
          <t xml:space="preserve">ПОГ М</t>
        </is>
      </c>
      <c r="G278" s="7" t="inlineStr">
        <is>
          <t xml:space="preserve">1</t>
        </is>
      </c>
      <c r="H278" s="8" t="n">
        <v>0</v>
      </c>
      <c r="I278" s="19" t="n" hidden="false">
        <f>ROUND((L279+L280+L281)/H278,2)</f>
        <v>0</v>
      </c>
      <c r="J278" s="19" t="n" hidden="false">
        <v>0</v>
      </c>
      <c r="K278" s="19" t="n" hidden="false">
        <f>I278+J278</f>
        <v>0</v>
      </c>
      <c r="L278" s="19" t="n" hidden="false">
        <f>ROUND(H278*I278,2)</f>
        <v>0</v>
      </c>
      <c r="M278" s="19" t="n" hidden="false">
        <f>ROUND(H278*J278,2)</f>
        <v>0</v>
      </c>
      <c r="N278" s="19" t="n" hidden="false">
        <f>L278+M278</f>
        <v>0</v>
      </c>
    </row>
    <row r="279" customFormat="false" hidden="false" outlineLevel="0" collapsed="false">
      <c r="A279" s="18" t="inlineStr">
        <is>
          <t xml:space="preserve">1.1.1.2.1.1.3.11.1</t>
        </is>
      </c>
      <c r="B279" s="18" t="inlineStr">
        <is>
          <t xml:space="preserve"/>
        </is>
      </c>
      <c r="C279" s="22" t="inlineStr">
        <is>
          <t xml:space="preserve">Труба ПВХ гофрированная_ / FRHF легкая с протяжкой (TDM SQ0413-1020) / 20 мм</t>
        </is>
      </c>
      <c r="D279" s="7" t="inlineStr">
        <is>
          <t xml:space="preserve">Ф25 Экопласт</t>
        </is>
      </c>
      <c r="E279" s="7" t="inlineStr">
        <is>
          <t xml:space="preserve"/>
        </is>
      </c>
      <c r="F279" s="7" t="inlineStr">
        <is>
          <t xml:space="preserve">ПОГ М</t>
        </is>
      </c>
      <c r="G279" s="7" t="inlineStr">
        <is>
          <t xml:space="preserve">1</t>
        </is>
      </c>
      <c r="H279" s="8" t="n">
        <v>0</v>
      </c>
      <c r="I279" s="19" t="n" hidden="false">
        <v>0</v>
      </c>
      <c r="J279" s="19" t="n" hidden="false">
        <v/>
      </c>
      <c r="K279" s="19" t="n" hidden="false">
        <f>I279+J279</f>
        <v>0</v>
      </c>
      <c r="L279" s="19" t="n" hidden="false">
        <f>ROUND(H279*I279,2)</f>
        <v>0</v>
      </c>
      <c r="M279" s="19" t="n" hidden="false">
        <v/>
      </c>
      <c r="N279" s="19" t="n" hidden="false">
        <f>L279+M279</f>
        <v>0</v>
      </c>
    </row>
    <row r="280" customFormat="false" hidden="false" outlineLevel="0" collapsed="false">
      <c r="A280" s="18" t="inlineStr">
        <is>
          <t xml:space="preserve">1.1.1.2.1.1.3.11.2</t>
        </is>
      </c>
      <c r="B280" s="18" t="inlineStr">
        <is>
          <t xml:space="preserve"/>
        </is>
      </c>
      <c r="C280" s="22" t="inlineStr">
        <is>
          <t xml:space="preserve">Труба ПВХ гофрированная_ / Легкая с протяжкой / 20 мм</t>
        </is>
      </c>
      <c r="D280" s="7" t="inlineStr">
        <is>
          <t xml:space="preserve">Экопласт</t>
        </is>
      </c>
      <c r="E280" s="7" t="inlineStr">
        <is>
          <t xml:space="preserve"/>
        </is>
      </c>
      <c r="F280" s="7" t="inlineStr">
        <is>
          <t xml:space="preserve">ПОГ М</t>
        </is>
      </c>
      <c r="G280" s="7" t="inlineStr">
        <is>
          <t xml:space="preserve">1</t>
        </is>
      </c>
      <c r="H280" s="8" t="n">
        <v>0</v>
      </c>
      <c r="I280" s="19" t="n" hidden="false">
        <v>0</v>
      </c>
      <c r="J280" s="19" t="n" hidden="false">
        <v/>
      </c>
      <c r="K280" s="19" t="n" hidden="false">
        <f>I280+J280</f>
        <v>0</v>
      </c>
      <c r="L280" s="19" t="n" hidden="false">
        <f>ROUND(H280*I280,2)</f>
        <v>0</v>
      </c>
      <c r="M280" s="19" t="n" hidden="false">
        <v/>
      </c>
      <c r="N280" s="19" t="n" hidden="false">
        <f>L280+M280</f>
        <v>0</v>
      </c>
    </row>
    <row r="281" customFormat="false" hidden="false" outlineLevel="0" collapsed="false">
      <c r="A281" s="18" t="inlineStr">
        <is>
          <t xml:space="preserve">1.1.1.2.1.1.3.11.3</t>
        </is>
      </c>
      <c r="B281" s="18" t="inlineStr">
        <is>
          <t xml:space="preserve"/>
        </is>
      </c>
      <c r="C281" s="22" t="inlineStr">
        <is>
          <t xml:space="preserve">Труба ПВХ гофрированная_ / Легкая с протяжкой / 25 мм</t>
        </is>
      </c>
      <c r="D281" s="7" t="inlineStr">
        <is>
          <t xml:space="preserve">Экопласт</t>
        </is>
      </c>
      <c r="E281" s="7" t="inlineStr">
        <is>
          <t xml:space="preserve"/>
        </is>
      </c>
      <c r="F281" s="7" t="inlineStr">
        <is>
          <t xml:space="preserve">ПОГ М</t>
        </is>
      </c>
      <c r="G281" s="7" t="inlineStr">
        <is>
          <t xml:space="preserve">1</t>
        </is>
      </c>
      <c r="H281" s="8" t="n">
        <v>0</v>
      </c>
      <c r="I281" s="19" t="n" hidden="false">
        <v>0</v>
      </c>
      <c r="J281" s="19" t="n" hidden="false">
        <v/>
      </c>
      <c r="K281" s="19" t="n" hidden="false">
        <f>I281+J281</f>
        <v>0</v>
      </c>
      <c r="L281" s="19" t="n" hidden="false">
        <f>ROUND(H281*I281,2)</f>
        <v>0</v>
      </c>
      <c r="M281" s="19" t="n" hidden="false">
        <v/>
      </c>
      <c r="N281" s="19" t="n" hidden="false">
        <f>L281+M281</f>
        <v>0</v>
      </c>
    </row>
    <row r="282" customFormat="false" hidden="false" outlineLevel="0" collapsed="false">
      <c r="A282" s="18" t="inlineStr">
        <is>
          <t xml:space="preserve">1.1.1.2.1.1.3.12</t>
        </is>
      </c>
      <c r="B282" s="18" t="inlineStr">
        <is>
          <t xml:space="preserve"/>
        </is>
      </c>
      <c r="C282" s="18" t="inlineStr">
        <is>
          <t xml:space="preserve">Монтаж трубы ПВХ, ПНД для кабеля / до 32мм</t>
        </is>
      </c>
      <c r="D282" s="7" t="inlineStr">
        <is>
          <t xml:space="preserve">ЭМ</t>
        </is>
      </c>
      <c r="E282" s="7" t="inlineStr">
        <is>
          <t xml:space="preserve">Выгружается из БО по объектам BIM-КЦ</t>
        </is>
      </c>
      <c r="F282" s="7" t="inlineStr">
        <is>
          <t xml:space="preserve">ПОГ М</t>
        </is>
      </c>
      <c r="G282" s="7" t="inlineStr">
        <is>
          <t xml:space="preserve">1</t>
        </is>
      </c>
      <c r="H282" s="8" t="n">
        <v>0</v>
      </c>
      <c r="I282" s="19" t="n" hidden="false">
        <f>ROUND((L283+L284)/H282,2)</f>
        <v>0</v>
      </c>
      <c r="J282" s="19" t="n" hidden="false">
        <v>0</v>
      </c>
      <c r="K282" s="19" t="n" hidden="false">
        <f>I282+J282</f>
        <v>0</v>
      </c>
      <c r="L282" s="19" t="n" hidden="false">
        <f>ROUND(H282*I282,2)</f>
        <v>0</v>
      </c>
      <c r="M282" s="19" t="n" hidden="false">
        <f>ROUND(H282*J282,2)</f>
        <v>0</v>
      </c>
      <c r="N282" s="19" t="n" hidden="false">
        <f>L282+M282</f>
        <v>0</v>
      </c>
    </row>
    <row r="283" customFormat="false" hidden="false" outlineLevel="0" collapsed="false">
      <c r="A283" s="18" t="inlineStr">
        <is>
          <t xml:space="preserve">1.1.1.2.1.1.3.12.1</t>
        </is>
      </c>
      <c r="B283" s="18" t="inlineStr">
        <is>
          <t xml:space="preserve"/>
        </is>
      </c>
      <c r="C283" s="22" t="inlineStr">
        <is>
          <t xml:space="preserve">Труба ПВХ гофрированная_ / Легкая с протяжкой / 32 мм</t>
        </is>
      </c>
      <c r="D283" s="7" t="inlineStr">
        <is>
          <t xml:space="preserve"/>
        </is>
      </c>
      <c r="E283" s="7" t="inlineStr">
        <is>
          <t xml:space="preserve"/>
        </is>
      </c>
      <c r="F283" s="7" t="inlineStr">
        <is>
          <t xml:space="preserve">ПОГ М</t>
        </is>
      </c>
      <c r="G283" s="7" t="inlineStr">
        <is>
          <t xml:space="preserve">1</t>
        </is>
      </c>
      <c r="H283" s="8" t="n">
        <v>0</v>
      </c>
      <c r="I283" s="19" t="n" hidden="false">
        <v>0</v>
      </c>
      <c r="J283" s="19" t="n" hidden="false">
        <v/>
      </c>
      <c r="K283" s="19" t="n" hidden="false">
        <f>I283+J283</f>
        <v>0</v>
      </c>
      <c r="L283" s="19" t="n" hidden="false">
        <f>ROUND(H283*I283,2)</f>
        <v>0</v>
      </c>
      <c r="M283" s="19" t="n" hidden="false">
        <v/>
      </c>
      <c r="N283" s="19" t="n" hidden="false">
        <f>L283+M283</f>
        <v>0</v>
      </c>
    </row>
    <row r="284" customFormat="false" hidden="false" outlineLevel="0" collapsed="false">
      <c r="A284" s="18" t="inlineStr">
        <is>
          <t xml:space="preserve">1.1.1.2.1.1.3.12.2</t>
        </is>
      </c>
      <c r="B284" s="18" t="inlineStr">
        <is>
          <t xml:space="preserve"/>
        </is>
      </c>
      <c r="C284" s="22" t="inlineStr">
        <is>
          <t xml:space="preserve">Труба ПВХ гофрированная_ / Легкая с протяжкой / 25 мм</t>
        </is>
      </c>
      <c r="D284" s="7" t="inlineStr">
        <is>
          <t xml:space="preserve"/>
        </is>
      </c>
      <c r="E284" s="7" t="inlineStr">
        <is>
          <t xml:space="preserve"/>
        </is>
      </c>
      <c r="F284" s="7" t="inlineStr">
        <is>
          <t xml:space="preserve">ПОГ М</t>
        </is>
      </c>
      <c r="G284" s="7" t="inlineStr">
        <is>
          <t xml:space="preserve">1</t>
        </is>
      </c>
      <c r="H284" s="8" t="n">
        <v>0</v>
      </c>
      <c r="I284" s="19" t="n" hidden="false">
        <v>0</v>
      </c>
      <c r="J284" s="19" t="n" hidden="false">
        <v/>
      </c>
      <c r="K284" s="19" t="n" hidden="false">
        <f>I284+J284</f>
        <v>0</v>
      </c>
      <c r="L284" s="19" t="n" hidden="false">
        <f>ROUND(H284*I284,2)</f>
        <v>0</v>
      </c>
      <c r="M284" s="19" t="n" hidden="false">
        <v/>
      </c>
      <c r="N284" s="19" t="n" hidden="false">
        <f>L284+M284</f>
        <v>0</v>
      </c>
    </row>
    <row r="285" customFormat="false" hidden="false" outlineLevel="0" collapsed="false">
      <c r="A285" s="18" t="inlineStr">
        <is>
          <t xml:space="preserve">1.1.1.2.1.1.3.13</t>
        </is>
      </c>
      <c r="B285" s="18" t="inlineStr">
        <is>
          <t xml:space="preserve"/>
        </is>
      </c>
      <c r="C285" s="18" t="inlineStr">
        <is>
          <t xml:space="preserve">Монтаж трубы ПВХ, ПНД для кабеля / до 32мм</t>
        </is>
      </c>
      <c r="D285" s="7" t="inlineStr">
        <is>
          <t xml:space="preserve">ЭМ</t>
        </is>
      </c>
      <c r="E285" s="7" t="inlineStr">
        <is>
          <t xml:space="preserve">Выгружается из БО по объектам BIM-КЦ</t>
        </is>
      </c>
      <c r="F285" s="7" t="inlineStr">
        <is>
          <t xml:space="preserve">ПОГ М</t>
        </is>
      </c>
      <c r="G285" s="7" t="inlineStr">
        <is>
          <t xml:space="preserve">1</t>
        </is>
      </c>
      <c r="H285" s="8" t="n">
        <v>0</v>
      </c>
      <c r="I285" s="19" t="n" hidden="false">
        <f>ROUND((L286)/H285,2)</f>
        <v>0</v>
      </c>
      <c r="J285" s="19" t="n" hidden="false">
        <v>0</v>
      </c>
      <c r="K285" s="19" t="n" hidden="false">
        <f>I285+J285</f>
        <v>0</v>
      </c>
      <c r="L285" s="19" t="n" hidden="false">
        <f>ROUND(H285*I285,2)</f>
        <v>0</v>
      </c>
      <c r="M285" s="19" t="n" hidden="false">
        <f>ROUND(H285*J285,2)</f>
        <v>0</v>
      </c>
      <c r="N285" s="19" t="n" hidden="false">
        <f>L285+M285</f>
        <v>0</v>
      </c>
    </row>
    <row r="286" customFormat="false" hidden="false" outlineLevel="0" collapsed="false">
      <c r="A286" s="18" t="inlineStr">
        <is>
          <t xml:space="preserve">1.1.1.2.1.1.3.13.1</t>
        </is>
      </c>
      <c r="B286" s="18" t="inlineStr">
        <is>
          <t xml:space="preserve"/>
        </is>
      </c>
      <c r="C286" s="22" t="inlineStr">
        <is>
          <t xml:space="preserve">Труба ППЛ_ / 25 мм / легкая с протяжкой</t>
        </is>
      </c>
      <c r="D286" s="7" t="inlineStr">
        <is>
          <t xml:space="preserve">ECOPLAST</t>
        </is>
      </c>
      <c r="E286" s="7" t="inlineStr">
        <is>
          <t xml:space="preserve"/>
        </is>
      </c>
      <c r="F286" s="7" t="inlineStr">
        <is>
          <t xml:space="preserve">ПОГ М</t>
        </is>
      </c>
      <c r="G286" s="7" t="inlineStr">
        <is>
          <t xml:space="preserve">1</t>
        </is>
      </c>
      <c r="H286" s="8" t="n">
        <v>0</v>
      </c>
      <c r="I286" s="19" t="n" hidden="false">
        <v>0</v>
      </c>
      <c r="J286" s="19" t="n" hidden="false">
        <v/>
      </c>
      <c r="K286" s="19" t="n" hidden="false">
        <f>I286+J286</f>
        <v>0</v>
      </c>
      <c r="L286" s="19" t="n" hidden="false">
        <f>ROUND(H286*I286,2)</f>
        <v>0</v>
      </c>
      <c r="M286" s="19" t="n" hidden="false">
        <v/>
      </c>
      <c r="N286" s="19" t="n" hidden="false">
        <f>L286+M286</f>
        <v>0</v>
      </c>
    </row>
    <row r="287" customFormat="false" hidden="false" outlineLevel="0" collapsed="false">
      <c r="A287" s="18" t="inlineStr">
        <is>
          <t xml:space="preserve">1.1.1.2.1.1.3.14</t>
        </is>
      </c>
      <c r="B287" s="18" t="inlineStr">
        <is>
          <t xml:space="preserve"/>
        </is>
      </c>
      <c r="C287" s="18" t="inlineStr">
        <is>
          <t xml:space="preserve">Монтаж трубы ПВХ, ПНД для кабеля / от 40мм до 100мм</t>
        </is>
      </c>
      <c r="D287" s="7" t="inlineStr">
        <is>
          <t xml:space="preserve">ЭМ</t>
        </is>
      </c>
      <c r="E287" s="7" t="inlineStr">
        <is>
          <t xml:space="preserve">Выгружается из БО по объектам BIM-КЦ</t>
        </is>
      </c>
      <c r="F287" s="7" t="inlineStr">
        <is>
          <t xml:space="preserve">ПОГ М</t>
        </is>
      </c>
      <c r="G287" s="7" t="inlineStr">
        <is>
          <t xml:space="preserve">1</t>
        </is>
      </c>
      <c r="H287" s="8" t="n">
        <v>0</v>
      </c>
      <c r="I287" s="19" t="n" hidden="false">
        <f>ROUND((L288+L289+L290)/H287,2)</f>
        <v>0</v>
      </c>
      <c r="J287" s="19" t="n" hidden="false">
        <v>0</v>
      </c>
      <c r="K287" s="19" t="n" hidden="false">
        <f>I287+J287</f>
        <v>0</v>
      </c>
      <c r="L287" s="19" t="n" hidden="false">
        <f>ROUND(H287*I287,2)</f>
        <v>0</v>
      </c>
      <c r="M287" s="19" t="n" hidden="false">
        <f>ROUND(H287*J287,2)</f>
        <v>0</v>
      </c>
      <c r="N287" s="19" t="n" hidden="false">
        <f>L287+M287</f>
        <v>0</v>
      </c>
    </row>
    <row r="288" customFormat="false" hidden="false" outlineLevel="0" collapsed="false">
      <c r="A288" s="18" t="inlineStr">
        <is>
          <t xml:space="preserve">1.1.1.2.1.1.3.14.1</t>
        </is>
      </c>
      <c r="B288" s="18" t="inlineStr">
        <is>
          <t xml:space="preserve"/>
        </is>
      </c>
      <c r="C288" s="22" t="inlineStr">
        <is>
          <t xml:space="preserve">Труба ПНД_ / гладкая / жесткая / d 63 мм</t>
        </is>
      </c>
      <c r="D288" s="7" t="inlineStr">
        <is>
          <t xml:space="preserve">Труба гофрированная поливинилхлоридная, не распространяющая
горение, легкого типа, с протяжкой</t>
        </is>
      </c>
      <c r="E288" s="7" t="inlineStr">
        <is>
          <t xml:space="preserve"/>
        </is>
      </c>
      <c r="F288" s="7" t="inlineStr">
        <is>
          <t xml:space="preserve">ПОГ М</t>
        </is>
      </c>
      <c r="G288" s="7" t="inlineStr">
        <is>
          <t xml:space="preserve">1</t>
        </is>
      </c>
      <c r="H288" s="8" t="n">
        <v>0</v>
      </c>
      <c r="I288" s="19" t="n" hidden="false">
        <v>0</v>
      </c>
      <c r="J288" s="19" t="n" hidden="false">
        <v/>
      </c>
      <c r="K288" s="19" t="n" hidden="false">
        <f>I288+J288</f>
        <v>0</v>
      </c>
      <c r="L288" s="19" t="n" hidden="false">
        <f>ROUND(H288*I288,2)</f>
        <v>0</v>
      </c>
      <c r="M288" s="19" t="n" hidden="false">
        <v/>
      </c>
      <c r="N288" s="19" t="n" hidden="false">
        <f>L288+M288</f>
        <v>0</v>
      </c>
    </row>
    <row r="289" customFormat="false" hidden="false" outlineLevel="0" collapsed="false">
      <c r="A289" s="18" t="inlineStr">
        <is>
          <t xml:space="preserve">1.1.1.2.1.1.3.14.2</t>
        </is>
      </c>
      <c r="B289" s="18" t="inlineStr">
        <is>
          <t xml:space="preserve"/>
        </is>
      </c>
      <c r="C289" s="22" t="inlineStr">
        <is>
          <t xml:space="preserve">Труба ПВХ гофрированная_ / Легкая с протяжкой / 50 мм</t>
        </is>
      </c>
      <c r="D289" s="7" t="inlineStr">
        <is>
          <t xml:space="preserve"/>
        </is>
      </c>
      <c r="E289" s="7" t="inlineStr">
        <is>
          <t xml:space="preserve"/>
        </is>
      </c>
      <c r="F289" s="7" t="inlineStr">
        <is>
          <t xml:space="preserve">ПОГ М</t>
        </is>
      </c>
      <c r="G289" s="7" t="inlineStr">
        <is>
          <t xml:space="preserve">1</t>
        </is>
      </c>
      <c r="H289" s="8" t="n">
        <v>0</v>
      </c>
      <c r="I289" s="19" t="n" hidden="false">
        <v>0</v>
      </c>
      <c r="J289" s="19" t="n" hidden="false">
        <v/>
      </c>
      <c r="K289" s="19" t="n" hidden="false">
        <f>I289+J289</f>
        <v>0</v>
      </c>
      <c r="L289" s="19" t="n" hidden="false">
        <f>ROUND(H289*I289,2)</f>
        <v>0</v>
      </c>
      <c r="M289" s="19" t="n" hidden="false">
        <v/>
      </c>
      <c r="N289" s="19" t="n" hidden="false">
        <f>L289+M289</f>
        <v>0</v>
      </c>
    </row>
    <row r="290" customFormat="false" hidden="false" outlineLevel="0" collapsed="false">
      <c r="A290" s="18" t="inlineStr">
        <is>
          <t xml:space="preserve">1.1.1.2.1.1.3.14.3</t>
        </is>
      </c>
      <c r="B290" s="18" t="inlineStr">
        <is>
          <t xml:space="preserve"/>
        </is>
      </c>
      <c r="C290" s="22" t="inlineStr">
        <is>
          <t xml:space="preserve">Труба ПВХ гофрированная_ / Легкая с протяжкой / 40 мм</t>
        </is>
      </c>
      <c r="D290" s="7" t="inlineStr">
        <is>
          <t xml:space="preserve"/>
        </is>
      </c>
      <c r="E290" s="7" t="inlineStr">
        <is>
          <t xml:space="preserve"/>
        </is>
      </c>
      <c r="F290" s="7" t="inlineStr">
        <is>
          <t xml:space="preserve">ПОГ М</t>
        </is>
      </c>
      <c r="G290" s="7" t="inlineStr">
        <is>
          <t xml:space="preserve">1</t>
        </is>
      </c>
      <c r="H290" s="8" t="n">
        <v>0</v>
      </c>
      <c r="I290" s="19" t="n" hidden="false">
        <v>0</v>
      </c>
      <c r="J290" s="19" t="n" hidden="false">
        <v/>
      </c>
      <c r="K290" s="19" t="n" hidden="false">
        <f>I290+J290</f>
        <v>0</v>
      </c>
      <c r="L290" s="19" t="n" hidden="false">
        <f>ROUND(H290*I290,2)</f>
        <v>0</v>
      </c>
      <c r="M290" s="19" t="n" hidden="false">
        <v/>
      </c>
      <c r="N290" s="19" t="n" hidden="false">
        <f>L290+M290</f>
        <v>0</v>
      </c>
    </row>
    <row r="291" customFormat="false" hidden="false" outlineLevel="0" collapsed="false">
      <c r="A291" s="18" t="inlineStr">
        <is>
          <t xml:space="preserve">1.1.1.2.1.1.3.15</t>
        </is>
      </c>
      <c r="B291" s="18" t="inlineStr">
        <is>
          <t xml:space="preserve"/>
        </is>
      </c>
      <c r="C291" s="18" t="inlineStr">
        <is>
          <t xml:space="preserve">Монтаж трубы ПВХ, ПНД для кабеля / расходные материалы</t>
        </is>
      </c>
      <c r="D291" s="7" t="inlineStr">
        <is>
          <t xml:space="preserve">ЭО</t>
        </is>
      </c>
      <c r="E291" s="7" t="inlineStr">
        <is>
          <t xml:space="preserve"/>
        </is>
      </c>
      <c r="F291" s="7" t="inlineStr">
        <is>
          <t xml:space="preserve">ПОГ М</t>
        </is>
      </c>
      <c r="G291" s="7" t="inlineStr">
        <is>
          <t xml:space="preserve">1</t>
        </is>
      </c>
      <c r="H291" s="8" t="n">
        <v>0</v>
      </c>
      <c r="I291" s="19" t="n" hidden="false">
        <f>ROUND((L292+L293+L294+L295+L296)/H291,2)</f>
        <v>0</v>
      </c>
      <c r="J291" s="19" t="n" hidden="false">
        <v>0</v>
      </c>
      <c r="K291" s="19" t="n" hidden="false">
        <f>I291+J291</f>
        <v>0</v>
      </c>
      <c r="L291" s="19" t="n" hidden="false">
        <f>ROUND(H291*I291,2)</f>
        <v>0</v>
      </c>
      <c r="M291" s="19" t="n" hidden="false">
        <f>ROUND(H291*J291,2)</f>
        <v>0</v>
      </c>
      <c r="N291" s="19" t="n" hidden="false">
        <f>L291+M291</f>
        <v>0</v>
      </c>
    </row>
    <row r="292" customFormat="false" hidden="false" outlineLevel="0" collapsed="false">
      <c r="A292" s="18" t="inlineStr">
        <is>
          <t xml:space="preserve">1.1.1.2.1.1.3.15.1</t>
        </is>
      </c>
      <c r="B292" s="18" t="inlineStr">
        <is>
          <t xml:space="preserve"/>
        </is>
      </c>
      <c r="C292" s="22" t="inlineStr">
        <is>
          <t xml:space="preserve">Скоба металлическая однолапковая_ / 25-26мм</t>
        </is>
      </c>
      <c r="D292" s="7" t="inlineStr">
        <is>
          <t xml:space="preserve"/>
        </is>
      </c>
      <c r="E292" s="7" t="inlineStr">
        <is>
          <t xml:space="preserve"/>
        </is>
      </c>
      <c r="F292" s="7" t="inlineStr">
        <is>
          <t xml:space="preserve">ШТ</t>
        </is>
      </c>
      <c r="G292" s="7" t="inlineStr">
        <is>
          <t xml:space="preserve">1</t>
        </is>
      </c>
      <c r="H292" s="8" t="n">
        <v>0</v>
      </c>
      <c r="I292" s="19" t="n" hidden="false">
        <v>0</v>
      </c>
      <c r="J292" s="19" t="n" hidden="false">
        <v/>
      </c>
      <c r="K292" s="19" t="n" hidden="false">
        <f>I292+J292</f>
        <v>0</v>
      </c>
      <c r="L292" s="19" t="n" hidden="false">
        <f>ROUND(H292*I292,2)</f>
        <v>0</v>
      </c>
      <c r="M292" s="19" t="n" hidden="false">
        <v/>
      </c>
      <c r="N292" s="19" t="n" hidden="false">
        <f>L292+M292</f>
        <v>0</v>
      </c>
    </row>
    <row r="293" customFormat="false" hidden="false" outlineLevel="0" collapsed="false">
      <c r="A293" s="18" t="inlineStr">
        <is>
          <t xml:space="preserve">1.1.1.2.1.1.3.15.2</t>
        </is>
      </c>
      <c r="B293" s="18" t="inlineStr">
        <is>
          <t xml:space="preserve"/>
        </is>
      </c>
      <c r="C293" s="22" t="inlineStr">
        <is>
          <t xml:space="preserve">Муфта соединительная труба-коробка_ / 25 мм</t>
        </is>
      </c>
      <c r="D293" s="7" t="inlineStr">
        <is>
          <t xml:space="preserve">42725(42) + BS25(28)</t>
        </is>
      </c>
      <c r="E293" s="7" t="inlineStr">
        <is>
          <t xml:space="preserve"/>
        </is>
      </c>
      <c r="F293" s="7" t="inlineStr">
        <is>
          <t xml:space="preserve">ШТ</t>
        </is>
      </c>
      <c r="G293" s="7" t="inlineStr">
        <is>
          <t xml:space="preserve">1</t>
        </is>
      </c>
      <c r="H293" s="8" t="n">
        <v>0</v>
      </c>
      <c r="I293" s="19" t="n" hidden="false">
        <v>0</v>
      </c>
      <c r="J293" s="19" t="n" hidden="false">
        <v/>
      </c>
      <c r="K293" s="19" t="n" hidden="false">
        <f>I293+J293</f>
        <v>0</v>
      </c>
      <c r="L293" s="19" t="n" hidden="false">
        <f>ROUND(H293*I293,2)</f>
        <v>0</v>
      </c>
      <c r="M293" s="19" t="n" hidden="false">
        <v/>
      </c>
      <c r="N293" s="19" t="n" hidden="false">
        <f>L293+M293</f>
        <v>0</v>
      </c>
    </row>
    <row r="294" customFormat="false" hidden="false" outlineLevel="0" collapsed="false">
      <c r="A294" s="18" t="inlineStr">
        <is>
          <t xml:space="preserve">1.1.1.2.1.1.3.15.3</t>
        </is>
      </c>
      <c r="B294" s="18" t="inlineStr">
        <is>
          <t xml:space="preserve"/>
        </is>
      </c>
      <c r="C294" s="22" t="inlineStr">
        <is>
          <t xml:space="preserve">Муфта соединительная труба-коробка_ / 20 мм</t>
        </is>
      </c>
      <c r="D294" s="7" t="inlineStr">
        <is>
          <t xml:space="preserve">42720</t>
        </is>
      </c>
      <c r="E294" s="7" t="inlineStr">
        <is>
          <t xml:space="preserve"/>
        </is>
      </c>
      <c r="F294" s="7" t="inlineStr">
        <is>
          <t xml:space="preserve">ШТ</t>
        </is>
      </c>
      <c r="G294" s="7" t="inlineStr">
        <is>
          <t xml:space="preserve">1</t>
        </is>
      </c>
      <c r="H294" s="8" t="n">
        <v>0</v>
      </c>
      <c r="I294" s="19" t="n" hidden="false">
        <v>0</v>
      </c>
      <c r="J294" s="19" t="n" hidden="false">
        <v/>
      </c>
      <c r="K294" s="19" t="n" hidden="false">
        <f>I294+J294</f>
        <v>0</v>
      </c>
      <c r="L294" s="19" t="n" hidden="false">
        <f>ROUND(H294*I294,2)</f>
        <v>0</v>
      </c>
      <c r="M294" s="19" t="n" hidden="false">
        <v/>
      </c>
      <c r="N294" s="19" t="n" hidden="false">
        <f>L294+M294</f>
        <v>0</v>
      </c>
    </row>
    <row r="295" customFormat="false" hidden="false" outlineLevel="0" collapsed="false">
      <c r="A295" s="18" t="inlineStr">
        <is>
          <t xml:space="preserve">1.1.1.2.1.1.3.15.4</t>
        </is>
      </c>
      <c r="B295" s="18" t="inlineStr">
        <is>
          <t xml:space="preserve"/>
        </is>
      </c>
      <c r="C295" s="22" t="inlineStr">
        <is>
          <t xml:space="preserve">Клипса с дюбелем саморезом для крепления гофротрубы_ / 20 мм</t>
        </is>
      </c>
      <c r="D295" s="7" t="inlineStr">
        <is>
          <t xml:space="preserve"/>
        </is>
      </c>
      <c r="E295" s="7" t="inlineStr">
        <is>
          <t xml:space="preserve"/>
        </is>
      </c>
      <c r="F295" s="7" t="inlineStr">
        <is>
          <t xml:space="preserve">ШТ</t>
        </is>
      </c>
      <c r="G295" s="7" t="inlineStr">
        <is>
          <t xml:space="preserve">2</t>
        </is>
      </c>
      <c r="H295" s="8" t="n">
        <v>0</v>
      </c>
      <c r="I295" s="19" t="n" hidden="false">
        <v>0</v>
      </c>
      <c r="J295" s="19" t="n" hidden="false">
        <v/>
      </c>
      <c r="K295" s="19" t="n" hidden="false">
        <f>I295+J295</f>
        <v>0</v>
      </c>
      <c r="L295" s="19" t="n" hidden="false">
        <f>ROUND(H295*I295,2)</f>
        <v>0</v>
      </c>
      <c r="M295" s="19" t="n" hidden="false">
        <v/>
      </c>
      <c r="N295" s="19" t="n" hidden="false">
        <f>L295+M295</f>
        <v>0</v>
      </c>
    </row>
    <row r="296" customFormat="false" hidden="false" outlineLevel="0" collapsed="false">
      <c r="A296" s="18" t="inlineStr">
        <is>
          <t xml:space="preserve">1.1.1.2.1.1.3.15.5</t>
        </is>
      </c>
      <c r="B296" s="18" t="inlineStr">
        <is>
          <t xml:space="preserve"/>
        </is>
      </c>
      <c r="C296" s="22" t="inlineStr">
        <is>
          <t xml:space="preserve">Клипса с дюбелем саморезом для крепления гофротрубы_ / 25 мм</t>
        </is>
      </c>
      <c r="D296" s="7" t="inlineStr">
        <is>
          <t xml:space="preserve"/>
        </is>
      </c>
      <c r="E296" s="7" t="inlineStr">
        <is>
          <t xml:space="preserve"/>
        </is>
      </c>
      <c r="F296" s="7" t="inlineStr">
        <is>
          <t xml:space="preserve">ШТ</t>
        </is>
      </c>
      <c r="G296" s="7" t="inlineStr">
        <is>
          <t xml:space="preserve">2</t>
        </is>
      </c>
      <c r="H296" s="8" t="n">
        <v>0</v>
      </c>
      <c r="I296" s="19" t="n" hidden="false">
        <v>0</v>
      </c>
      <c r="J296" s="19" t="n" hidden="false">
        <v/>
      </c>
      <c r="K296" s="19" t="n" hidden="false">
        <f>I296+J296</f>
        <v>0</v>
      </c>
      <c r="L296" s="19" t="n" hidden="false">
        <f>ROUND(H296*I296,2)</f>
        <v>0</v>
      </c>
      <c r="M296" s="19" t="n" hidden="false">
        <v/>
      </c>
      <c r="N296" s="19" t="n" hidden="false">
        <f>L296+M296</f>
        <v>0</v>
      </c>
    </row>
    <row r="297" customFormat="false" hidden="false" outlineLevel="0" collapsed="false">
      <c r="A297" s="18" t="inlineStr">
        <is>
          <t xml:space="preserve">1.1.1.2.1.1.3.16</t>
        </is>
      </c>
      <c r="B297" s="18" t="inlineStr">
        <is>
          <t xml:space="preserve"/>
        </is>
      </c>
      <c r="C297" s="18" t="inlineStr">
        <is>
          <t xml:space="preserve">Монтаж трубы ПВХ, ПНД для кабеля / расходные материалы</t>
        </is>
      </c>
      <c r="D297" s="7" t="inlineStr">
        <is>
          <t xml:space="preserve">ЭМ</t>
        </is>
      </c>
      <c r="E297" s="7" t="inlineStr">
        <is>
          <t xml:space="preserve"/>
        </is>
      </c>
      <c r="F297" s="7" t="inlineStr">
        <is>
          <t xml:space="preserve">ПОГ М</t>
        </is>
      </c>
      <c r="G297" s="7" t="inlineStr">
        <is>
          <t xml:space="preserve">1</t>
        </is>
      </c>
      <c r="H297" s="8" t="n">
        <v>0</v>
      </c>
      <c r="I297" s="19" t="n" hidden="false">
        <f>ROUND((L298+L299+L300+L301+L302)/H297,2)</f>
        <v>0</v>
      </c>
      <c r="J297" s="19" t="n" hidden="false">
        <v>0</v>
      </c>
      <c r="K297" s="19" t="n" hidden="false">
        <f>I297+J297</f>
        <v>0</v>
      </c>
      <c r="L297" s="19" t="n" hidden="false">
        <f>ROUND(H297*I297,2)</f>
        <v>0</v>
      </c>
      <c r="M297" s="19" t="n" hidden="false">
        <f>ROUND(H297*J297,2)</f>
        <v>0</v>
      </c>
      <c r="N297" s="19" t="n" hidden="false">
        <f>L297+M297</f>
        <v>0</v>
      </c>
    </row>
    <row r="298" customFormat="false" hidden="false" outlineLevel="0" collapsed="false">
      <c r="A298" s="18" t="inlineStr">
        <is>
          <t xml:space="preserve">1.1.1.2.1.1.3.16.1</t>
        </is>
      </c>
      <c r="B298" s="18" t="inlineStr">
        <is>
          <t xml:space="preserve"/>
        </is>
      </c>
      <c r="C298" s="22" t="inlineStr">
        <is>
          <t xml:space="preserve">Клипса с дюбелем саморезом для крепления гофротрубы_ / 32 мм</t>
        </is>
      </c>
      <c r="D298" s="7" t="inlineStr">
        <is>
          <t xml:space="preserve"/>
        </is>
      </c>
      <c r="E298" s="7" t="inlineStr">
        <is>
          <t xml:space="preserve"/>
        </is>
      </c>
      <c r="F298" s="7" t="inlineStr">
        <is>
          <t xml:space="preserve">ШТ</t>
        </is>
      </c>
      <c r="G298" s="7" t="inlineStr">
        <is>
          <t xml:space="preserve">2</t>
        </is>
      </c>
      <c r="H298" s="8" t="n">
        <v>0</v>
      </c>
      <c r="I298" s="19" t="n" hidden="false">
        <v>0</v>
      </c>
      <c r="J298" s="19" t="n" hidden="false">
        <v/>
      </c>
      <c r="K298" s="19" t="n" hidden="false">
        <f>I298+J298</f>
        <v>0</v>
      </c>
      <c r="L298" s="19" t="n" hidden="false">
        <f>ROUND(H298*I298,2)</f>
        <v>0</v>
      </c>
      <c r="M298" s="19" t="n" hidden="false">
        <v/>
      </c>
      <c r="N298" s="19" t="n" hidden="false">
        <f>L298+M298</f>
        <v>0</v>
      </c>
    </row>
    <row r="299" customFormat="false" hidden="false" outlineLevel="0" collapsed="false">
      <c r="A299" s="18" t="inlineStr">
        <is>
          <t xml:space="preserve">1.1.1.2.1.1.3.16.2</t>
        </is>
      </c>
      <c r="B299" s="18" t="inlineStr">
        <is>
          <t xml:space="preserve"/>
        </is>
      </c>
      <c r="C299" s="22" t="inlineStr">
        <is>
          <t xml:space="preserve">Клипса с дюбелем саморезом для крепления гофротрубы_ / 25 мм</t>
        </is>
      </c>
      <c r="D299" s="7" t="inlineStr">
        <is>
          <t xml:space="preserve"/>
        </is>
      </c>
      <c r="E299" s="7" t="inlineStr">
        <is>
          <t xml:space="preserve"/>
        </is>
      </c>
      <c r="F299" s="7" t="inlineStr">
        <is>
          <t xml:space="preserve">ШТ</t>
        </is>
      </c>
      <c r="G299" s="7" t="inlineStr">
        <is>
          <t xml:space="preserve">2</t>
        </is>
      </c>
      <c r="H299" s="8" t="n">
        <v>0</v>
      </c>
      <c r="I299" s="19" t="n" hidden="false">
        <v>0</v>
      </c>
      <c r="J299" s="19" t="n" hidden="false">
        <v/>
      </c>
      <c r="K299" s="19" t="n" hidden="false">
        <f>I299+J299</f>
        <v>0</v>
      </c>
      <c r="L299" s="19" t="n" hidden="false">
        <f>ROUND(H299*I299,2)</f>
        <v>0</v>
      </c>
      <c r="M299" s="19" t="n" hidden="false">
        <v/>
      </c>
      <c r="N299" s="19" t="n" hidden="false">
        <f>L299+M299</f>
        <v>0</v>
      </c>
    </row>
    <row r="300" customFormat="false" hidden="false" outlineLevel="0" collapsed="false">
      <c r="A300" s="18" t="inlineStr">
        <is>
          <t xml:space="preserve">1.1.1.2.1.1.3.16.3</t>
        </is>
      </c>
      <c r="B300" s="18" t="inlineStr">
        <is>
          <t xml:space="preserve"/>
        </is>
      </c>
      <c r="C300" s="22" t="inlineStr">
        <is>
          <t xml:space="preserve">Клипса с дюбелем саморезом для крепления гофротрубы_ / 50 мм</t>
        </is>
      </c>
      <c r="D300" s="7" t="inlineStr">
        <is>
          <t xml:space="preserve"/>
        </is>
      </c>
      <c r="E300" s="7" t="inlineStr">
        <is>
          <t xml:space="preserve"/>
        </is>
      </c>
      <c r="F300" s="7" t="inlineStr">
        <is>
          <t xml:space="preserve">ШТ</t>
        </is>
      </c>
      <c r="G300" s="7" t="inlineStr">
        <is>
          <t xml:space="preserve">2</t>
        </is>
      </c>
      <c r="H300" s="8" t="n">
        <v>0</v>
      </c>
      <c r="I300" s="19" t="n" hidden="false">
        <v>0</v>
      </c>
      <c r="J300" s="19" t="n" hidden="false">
        <v/>
      </c>
      <c r="K300" s="19" t="n" hidden="false">
        <f>I300+J300</f>
        <v>0</v>
      </c>
      <c r="L300" s="19" t="n" hidden="false">
        <f>ROUND(H300*I300,2)</f>
        <v>0</v>
      </c>
      <c r="M300" s="19" t="n" hidden="false">
        <v/>
      </c>
      <c r="N300" s="19" t="n" hidden="false">
        <f>L300+M300</f>
        <v>0</v>
      </c>
    </row>
    <row r="301" customFormat="false" hidden="false" outlineLevel="0" collapsed="false">
      <c r="A301" s="18" t="inlineStr">
        <is>
          <t xml:space="preserve">1.1.1.2.1.1.3.16.4</t>
        </is>
      </c>
      <c r="B301" s="18" t="inlineStr">
        <is>
          <t xml:space="preserve"/>
        </is>
      </c>
      <c r="C301" s="22" t="inlineStr">
        <is>
          <t xml:space="preserve">Клипса с дюбелем саморезом для крепления гофротрубы_ / 40 мм</t>
        </is>
      </c>
      <c r="D301" s="7" t="inlineStr">
        <is>
          <t xml:space="preserve"/>
        </is>
      </c>
      <c r="E301" s="7" t="inlineStr">
        <is>
          <t xml:space="preserve"/>
        </is>
      </c>
      <c r="F301" s="7" t="inlineStr">
        <is>
          <t xml:space="preserve">ШТ</t>
        </is>
      </c>
      <c r="G301" s="7" t="inlineStr">
        <is>
          <t xml:space="preserve">2</t>
        </is>
      </c>
      <c r="H301" s="8" t="n">
        <v>0</v>
      </c>
      <c r="I301" s="19" t="n" hidden="false">
        <v>0</v>
      </c>
      <c r="J301" s="19" t="n" hidden="false">
        <v/>
      </c>
      <c r="K301" s="19" t="n" hidden="false">
        <f>I301+J301</f>
        <v>0</v>
      </c>
      <c r="L301" s="19" t="n" hidden="false">
        <f>ROUND(H301*I301,2)</f>
        <v>0</v>
      </c>
      <c r="M301" s="19" t="n" hidden="false">
        <v/>
      </c>
      <c r="N301" s="19" t="n" hidden="false">
        <f>L301+M301</f>
        <v>0</v>
      </c>
    </row>
    <row r="302" customFormat="false" hidden="false" outlineLevel="0" collapsed="false">
      <c r="A302" s="18" t="inlineStr">
        <is>
          <t xml:space="preserve">1.1.1.2.1.1.3.16.5</t>
        </is>
      </c>
      <c r="B302" s="18" t="inlineStr">
        <is>
          <t xml:space="preserve"/>
        </is>
      </c>
      <c r="C302" s="22" t="inlineStr">
        <is>
          <t xml:space="preserve">Скоба металлическая двухлапковая_ / 48-50мм</t>
        </is>
      </c>
      <c r="D302" s="7" t="inlineStr">
        <is>
          <t xml:space="preserve">Держатель с защёлкой и дюбелем для труб гофрированных,
диаметром 63</t>
        </is>
      </c>
      <c r="E302" s="7" t="inlineStr">
        <is>
          <t xml:space="preserve"/>
        </is>
      </c>
      <c r="F302" s="7" t="inlineStr">
        <is>
          <t xml:space="preserve">ШТ</t>
        </is>
      </c>
      <c r="G302" s="7" t="inlineStr">
        <is>
          <t xml:space="preserve">1</t>
        </is>
      </c>
      <c r="H302" s="8" t="n">
        <v>0</v>
      </c>
      <c r="I302" s="19" t="n" hidden="false">
        <v>0</v>
      </c>
      <c r="J302" s="19" t="n" hidden="false">
        <v/>
      </c>
      <c r="K302" s="19" t="n" hidden="false">
        <f>I302+J302</f>
        <v>0</v>
      </c>
      <c r="L302" s="19" t="n" hidden="false">
        <f>ROUND(H302*I302,2)</f>
        <v>0</v>
      </c>
      <c r="M302" s="19" t="n" hidden="false">
        <v/>
      </c>
      <c r="N302" s="19" t="n" hidden="false">
        <f>L302+M302</f>
        <v>0</v>
      </c>
    </row>
    <row r="303" customFormat="false" hidden="false" outlineLevel="0" collapsed="false">
      <c r="A303" s="18" t="inlineStr">
        <is>
          <t xml:space="preserve">1.1.1.2.1.1.3.17</t>
        </is>
      </c>
      <c r="B303" s="18" t="inlineStr">
        <is>
          <t xml:space="preserve"/>
        </is>
      </c>
      <c r="C303" s="18" t="inlineStr">
        <is>
          <t xml:space="preserve">Монтаж трубы ПВХ, ПНД для кабеля / расходные материалы</t>
        </is>
      </c>
      <c r="D303" s="7" t="inlineStr">
        <is>
          <t xml:space="preserve">ЭМ</t>
        </is>
      </c>
      <c r="E303" s="7" t="inlineStr">
        <is>
          <t xml:space="preserve"/>
        </is>
      </c>
      <c r="F303" s="7" t="inlineStr">
        <is>
          <t xml:space="preserve">ПОГ М</t>
        </is>
      </c>
      <c r="G303" s="7" t="inlineStr">
        <is>
          <t xml:space="preserve">1</t>
        </is>
      </c>
      <c r="H303" s="8" t="n">
        <v>0</v>
      </c>
      <c r="I303" s="19" t="n" hidden="false">
        <f>ROUND((L304)/H303,2)</f>
        <v>0</v>
      </c>
      <c r="J303" s="19" t="n" hidden="false">
        <v>0</v>
      </c>
      <c r="K303" s="19" t="n" hidden="false">
        <f>I303+J303</f>
        <v>0</v>
      </c>
      <c r="L303" s="19" t="n" hidden="false">
        <f>ROUND(H303*I303,2)</f>
        <v>0</v>
      </c>
      <c r="M303" s="19" t="n" hidden="false">
        <f>ROUND(H303*J303,2)</f>
        <v>0</v>
      </c>
      <c r="N303" s="19" t="n" hidden="false">
        <f>L303+M303</f>
        <v>0</v>
      </c>
    </row>
    <row r="304" customFormat="false" hidden="false" outlineLevel="0" collapsed="false">
      <c r="A304" s="18" t="inlineStr">
        <is>
          <t xml:space="preserve">1.1.1.2.1.1.3.17.1</t>
        </is>
      </c>
      <c r="B304" s="18" t="inlineStr">
        <is>
          <t xml:space="preserve"/>
        </is>
      </c>
      <c r="C304" s="22" t="inlineStr">
        <is>
          <t xml:space="preserve">Скоба металлическая однолапковая_ / 25-26мм</t>
        </is>
      </c>
      <c r="D304" s="7" t="inlineStr">
        <is>
          <t xml:space="preserve">двухлапковая</t>
        </is>
      </c>
      <c r="E304" s="7" t="inlineStr">
        <is>
          <t xml:space="preserve"/>
        </is>
      </c>
      <c r="F304" s="7" t="inlineStr">
        <is>
          <t xml:space="preserve">ШТ</t>
        </is>
      </c>
      <c r="G304" s="7" t="inlineStr">
        <is>
          <t xml:space="preserve">1</t>
        </is>
      </c>
      <c r="H304" s="8" t="n">
        <v>0</v>
      </c>
      <c r="I304" s="19" t="n" hidden="false">
        <v>0</v>
      </c>
      <c r="J304" s="19" t="n" hidden="false">
        <v/>
      </c>
      <c r="K304" s="19" t="n" hidden="false">
        <f>I304+J304</f>
        <v>0</v>
      </c>
      <c r="L304" s="19" t="n" hidden="false">
        <f>ROUND(H304*I304,2)</f>
        <v>0</v>
      </c>
      <c r="M304" s="19" t="n" hidden="false">
        <v/>
      </c>
      <c r="N304" s="19" t="n" hidden="false">
        <f>L304+M304</f>
        <v>0</v>
      </c>
    </row>
    <row r="305" customFormat="false" hidden="false" outlineLevel="0" collapsed="false">
      <c r="A305" s="18" t="inlineStr">
        <is>
          <t xml:space="preserve">1.1.1.2.1.1.3.18</t>
        </is>
      </c>
      <c r="B305" s="18" t="inlineStr">
        <is>
          <t xml:space="preserve"/>
        </is>
      </c>
      <c r="C305" s="18" t="inlineStr">
        <is>
          <t xml:space="preserve">Монтаж лотка электротехнического / перфорированного, неперфорированного</t>
        </is>
      </c>
      <c r="D305" s="7" t="inlineStr">
        <is>
          <t xml:space="preserve">С учетом дополнительных комплектующих.СМР предусматривает дополнительные комплектующие</t>
        </is>
      </c>
      <c r="E305" s="7" t="inlineStr">
        <is>
          <t xml:space="preserve"/>
        </is>
      </c>
      <c r="F305" s="7" t="inlineStr">
        <is>
          <t xml:space="preserve">ПОГ М</t>
        </is>
      </c>
      <c r="G305" s="7" t="inlineStr">
        <is>
          <t xml:space="preserve">1</t>
        </is>
      </c>
      <c r="H305" s="8" t="n">
        <v>0</v>
      </c>
      <c r="I305" s="19" t="n" hidden="false">
        <f>ROUND((L306+L307)/H305,2)</f>
        <v>0</v>
      </c>
      <c r="J305" s="19" t="n" hidden="false">
        <v>0</v>
      </c>
      <c r="K305" s="19" t="n" hidden="false">
        <f>I305+J305</f>
        <v>0</v>
      </c>
      <c r="L305" s="19" t="n" hidden="false">
        <f>ROUND(H305*I305,2)</f>
        <v>0</v>
      </c>
      <c r="M305" s="19" t="n" hidden="false">
        <f>ROUND(H305*J305,2)</f>
        <v>0</v>
      </c>
      <c r="N305" s="19" t="n" hidden="false">
        <f>L305+M305</f>
        <v>0</v>
      </c>
    </row>
    <row r="306" customFormat="false" hidden="false" outlineLevel="0" collapsed="false">
      <c r="A306" s="18" t="inlineStr">
        <is>
          <t xml:space="preserve">1.1.1.2.1.1.3.18.1</t>
        </is>
      </c>
      <c r="B306" s="18" t="inlineStr">
        <is>
          <t xml:space="preserve"/>
        </is>
      </c>
      <c r="C306" s="22" t="inlineStr">
        <is>
          <t xml:space="preserve">Лоток электротехнический перфорированный осн.400мм H=80мм</t>
        </is>
      </c>
      <c r="D306" s="7" t="inlineStr">
        <is>
          <t xml:space="preserve">Без учета дополнительных комплектующих
ДКС,Ostec</t>
        </is>
      </c>
      <c r="E306" s="7" t="inlineStr">
        <is>
          <t xml:space="preserve"/>
        </is>
      </c>
      <c r="F306" s="7" t="inlineStr">
        <is>
          <t xml:space="preserve">М</t>
        </is>
      </c>
      <c r="G306" s="7" t="inlineStr">
        <is>
          <t xml:space="preserve">1</t>
        </is>
      </c>
      <c r="H306" s="8" t="n">
        <v>0</v>
      </c>
      <c r="I306" s="23" t="n" hidden="false">
        <v>0</v>
      </c>
      <c r="J306" s="19" t="n" hidden="false">
        <v/>
      </c>
      <c r="K306" s="19" t="n" hidden="false">
        <f>I306+J306</f>
        <v>0</v>
      </c>
      <c r="L306" s="19" t="n" hidden="false">
        <f>ROUND(H306*I306,2)</f>
        <v>0</v>
      </c>
      <c r="M306" s="19" t="n" hidden="false">
        <v/>
      </c>
      <c r="N306" s="19" t="n" hidden="false">
        <f>L306+M306</f>
        <v>0</v>
      </c>
    </row>
    <row r="307" customFormat="false" hidden="false" outlineLevel="0" collapsed="false">
      <c r="A307" s="18" t="inlineStr">
        <is>
          <t xml:space="preserve">1.1.1.2.1.1.3.18.2</t>
        </is>
      </c>
      <c r="B307" s="18" t="inlineStr">
        <is>
          <t xml:space="preserve"/>
        </is>
      </c>
      <c r="C307" s="22" t="inlineStr">
        <is>
          <t xml:space="preserve">Крышка на лоток осн.400мм</t>
        </is>
      </c>
      <c r="D307" s="7" t="inlineStr">
        <is>
          <t xml:space="preserve">Без учета дополнительных комплектующих
ДКС,Ostec</t>
        </is>
      </c>
      <c r="E307" s="7" t="inlineStr">
        <is>
          <t xml:space="preserve"/>
        </is>
      </c>
      <c r="F307" s="7" t="inlineStr">
        <is>
          <t xml:space="preserve">М</t>
        </is>
      </c>
      <c r="G307" s="7" t="inlineStr">
        <is>
          <t xml:space="preserve">1</t>
        </is>
      </c>
      <c r="H307" s="8" t="n">
        <v>0</v>
      </c>
      <c r="I307" s="23" t="n" hidden="false">
        <v>0</v>
      </c>
      <c r="J307" s="19" t="n" hidden="false">
        <v/>
      </c>
      <c r="K307" s="19" t="n" hidden="false">
        <f>I307+J307</f>
        <v>0</v>
      </c>
      <c r="L307" s="19" t="n" hidden="false">
        <f>ROUND(H307*I307,2)</f>
        <v>0</v>
      </c>
      <c r="M307" s="19" t="n" hidden="false">
        <v/>
      </c>
      <c r="N307" s="19" t="n" hidden="false">
        <f>L307+M307</f>
        <v>0</v>
      </c>
    </row>
    <row r="308" customFormat="false" hidden="false" outlineLevel="0" collapsed="false">
      <c r="A308" s="18" t="inlineStr">
        <is>
          <t xml:space="preserve">1.1.1.2.1.1.3.19</t>
        </is>
      </c>
      <c r="B308" s="18" t="inlineStr">
        <is>
          <t xml:space="preserve"/>
        </is>
      </c>
      <c r="C308" s="18" t="inlineStr">
        <is>
          <t xml:space="preserve">Монтаж лотка электротехнического / лестничного</t>
        </is>
      </c>
      <c r="D308" s="7" t="inlineStr">
        <is>
          <t xml:space="preserve">С учетом дополнительных комплектующих.СМР предусматривает дополнительные комплектующие</t>
        </is>
      </c>
      <c r="E308" s="7" t="inlineStr">
        <is>
          <t xml:space="preserve"/>
        </is>
      </c>
      <c r="F308" s="7" t="inlineStr">
        <is>
          <t xml:space="preserve">ПОГ М</t>
        </is>
      </c>
      <c r="G308" s="7" t="inlineStr">
        <is>
          <t xml:space="preserve">1</t>
        </is>
      </c>
      <c r="H308" s="8" t="n">
        <v>0</v>
      </c>
      <c r="I308" s="19" t="n" hidden="false">
        <f>ROUND((L309)/H308,2)</f>
        <v>0</v>
      </c>
      <c r="J308" s="19" t="n" hidden="false">
        <v>0</v>
      </c>
      <c r="K308" s="19" t="n" hidden="false">
        <f>I308+J308</f>
        <v>0</v>
      </c>
      <c r="L308" s="19" t="n" hidden="false">
        <f>ROUND(H308*I308,2)</f>
        <v>0</v>
      </c>
      <c r="M308" s="19" t="n" hidden="false">
        <f>ROUND(H308*J308,2)</f>
        <v>0</v>
      </c>
      <c r="N308" s="19" t="n" hidden="false">
        <f>L308+M308</f>
        <v>0</v>
      </c>
    </row>
    <row r="309" customFormat="false" hidden="false" outlineLevel="0" collapsed="false">
      <c r="A309" s="18" t="inlineStr">
        <is>
          <t xml:space="preserve">1.1.1.2.1.1.3.19.1</t>
        </is>
      </c>
      <c r="B309" s="18" t="inlineStr">
        <is>
          <t xml:space="preserve"/>
        </is>
      </c>
      <c r="C309" s="22" t="inlineStr">
        <is>
          <t xml:space="preserve">Лоток электротехнический лестничный осн.400мм H=80мм</t>
        </is>
      </c>
      <c r="D309" s="7" t="inlineStr">
        <is>
          <t xml:space="preserve">Без учета дополнительных комплектующих
ДКС,Ostec</t>
        </is>
      </c>
      <c r="E309" s="7" t="inlineStr">
        <is>
          <t xml:space="preserve"/>
        </is>
      </c>
      <c r="F309" s="7" t="inlineStr">
        <is>
          <t xml:space="preserve">М</t>
        </is>
      </c>
      <c r="G309" s="7" t="inlineStr">
        <is>
          <t xml:space="preserve">1</t>
        </is>
      </c>
      <c r="H309" s="8" t="n">
        <v>0</v>
      </c>
      <c r="I309" s="23" t="n" hidden="false">
        <v>0</v>
      </c>
      <c r="J309" s="19" t="n" hidden="false">
        <v/>
      </c>
      <c r="K309" s="19" t="n" hidden="false">
        <f>I309+J309</f>
        <v>0</v>
      </c>
      <c r="L309" s="19" t="n" hidden="false">
        <f>ROUND(H309*I309,2)</f>
        <v>0</v>
      </c>
      <c r="M309" s="19" t="n" hidden="false">
        <v/>
      </c>
      <c r="N309" s="19" t="n" hidden="false">
        <f>L309+M309</f>
        <v>0</v>
      </c>
    </row>
    <row r="310" customFormat="false" hidden="false" outlineLevel="0" collapsed="false">
      <c r="A310" s="14" t="inlineStr">
        <is>
          <t xml:space="preserve">1.1.1.2.1.1.4</t>
        </is>
      </c>
      <c r="B310" s="14" t="inlineStr">
        <is>
          <t xml:space="preserve"/>
        </is>
      </c>
      <c r="C310" s="14" t="inlineStr">
        <is>
          <t xml:space="preserve">Монтаж электроустановочных изделий</t>
        </is>
      </c>
      <c r="D310" s="6" t="inlineStr">
        <is>
          <t xml:space="preserve"/>
        </is>
      </c>
      <c r="E310" s="6" t="inlineStr">
        <is>
          <t xml:space="preserve"/>
        </is>
      </c>
      <c r="F310" s="6" t="inlineStr">
        <is>
          <t xml:space="preserve"/>
        </is>
      </c>
      <c r="G310" s="6" t="inlineStr">
        <is>
          <t xml:space="preserve"/>
        </is>
      </c>
      <c r="H310" s="15" t="n">
        <v/>
      </c>
      <c r="I310" s="16" t="n" hidden="false">
        <v/>
      </c>
      <c r="J310" s="16" t="n" hidden="false">
        <v/>
      </c>
      <c r="K310" s="16" t="n" hidden="false">
        <v/>
      </c>
      <c r="L310" s="16" t="n" hidden="false">
        <f>L311+L320+L324+L326+L329</f>
        <v>0</v>
      </c>
      <c r="M310" s="16" t="n" hidden="false">
        <f>M311+M320+M324+M326+M329</f>
        <v>0</v>
      </c>
      <c r="N310" s="16" t="n" hidden="false">
        <f>N311+N320+N324+N326+N329</f>
        <v>0</v>
      </c>
    </row>
    <row r="311" customFormat="false" hidden="false" outlineLevel="0" collapsed="false">
      <c r="A311" s="18" t="inlineStr">
        <is>
          <t xml:space="preserve">1.1.1.2.1.1.4.1</t>
        </is>
      </c>
      <c r="B311" s="18" t="inlineStr">
        <is>
          <t xml:space="preserve"/>
        </is>
      </c>
      <c r="C311" s="18" t="inlineStr">
        <is>
          <t xml:space="preserve">Монтаж электрических оконечных устройств / выключатель, переключатель</t>
        </is>
      </c>
      <c r="D311" s="7" t="inlineStr">
        <is>
          <t xml:space="preserve"/>
        </is>
      </c>
      <c r="E311" s="7" t="inlineStr">
        <is>
          <t xml:space="preserve">Выгружается из БО по объектам BIM-КЦ</t>
        </is>
      </c>
      <c r="F311" s="7" t="inlineStr">
        <is>
          <t xml:space="preserve">ШТ</t>
        </is>
      </c>
      <c r="G311" s="7" t="inlineStr">
        <is>
          <t xml:space="preserve">1</t>
        </is>
      </c>
      <c r="H311" s="8" t="n">
        <v>0</v>
      </c>
      <c r="I311" s="19" t="n" hidden="false">
        <f>ROUND((L312+L313+L314+L315+L316+L317+L318+L319)/H311,2)</f>
        <v>0</v>
      </c>
      <c r="J311" s="19" t="n" hidden="false">
        <v>0</v>
      </c>
      <c r="K311" s="19" t="n" hidden="false">
        <f>I311+J311</f>
        <v>0</v>
      </c>
      <c r="L311" s="19" t="n" hidden="false">
        <f>ROUND(H311*I311,2)</f>
        <v>0</v>
      </c>
      <c r="M311" s="19" t="n" hidden="false">
        <f>ROUND(H311*J311,2)</f>
        <v>0</v>
      </c>
      <c r="N311" s="19" t="n" hidden="false">
        <f>L311+M311</f>
        <v>0</v>
      </c>
    </row>
    <row r="312" customFormat="false" hidden="false" outlineLevel="0" collapsed="false">
      <c r="A312" s="18" t="inlineStr">
        <is>
          <t xml:space="preserve">1.1.1.2.1.1.4.1.1</t>
        </is>
      </c>
      <c r="B312" s="18" t="inlineStr">
        <is>
          <t xml:space="preserve"/>
        </is>
      </c>
      <c r="C312" s="22" t="inlineStr">
        <is>
          <t xml:space="preserve">Рамка Schneider Electric Glossa_ / белый / 1 пост / GSL000101</t>
        </is>
      </c>
      <c r="D312" s="7" t="inlineStr">
        <is>
          <t xml:space="preserve">Рамка 1 постовая - пластиковая LK60, цвет Белый</t>
        </is>
      </c>
      <c r="E312" s="7" t="inlineStr">
        <is>
          <t xml:space="preserve"/>
        </is>
      </c>
      <c r="F312" s="7" t="inlineStr">
        <is>
          <t xml:space="preserve">ШТ</t>
        </is>
      </c>
      <c r="G312" s="7" t="inlineStr">
        <is>
          <t xml:space="preserve">1</t>
        </is>
      </c>
      <c r="H312" s="8" t="n">
        <v>0</v>
      </c>
      <c r="I312" s="23" t="n" hidden="false">
        <v>0</v>
      </c>
      <c r="J312" s="19" t="n" hidden="false">
        <v/>
      </c>
      <c r="K312" s="19" t="n" hidden="false">
        <f>I312+J312</f>
        <v>0</v>
      </c>
      <c r="L312" s="19" t="n" hidden="false">
        <f>ROUND(H312*I312,2)</f>
        <v>0</v>
      </c>
      <c r="M312" s="19" t="n" hidden="false">
        <v/>
      </c>
      <c r="N312" s="19" t="n" hidden="false">
        <f>L312+M312</f>
        <v>0</v>
      </c>
    </row>
    <row r="313" customFormat="false" hidden="false" outlineLevel="0" collapsed="false">
      <c r="A313" s="18" t="inlineStr">
        <is>
          <t xml:space="preserve">1.1.1.2.1.1.4.1.2</t>
        </is>
      </c>
      <c r="B313" s="18" t="inlineStr">
        <is>
          <t xml:space="preserve"/>
        </is>
      </c>
      <c r="C313" s="22" t="inlineStr">
        <is>
          <t xml:space="preserve">Переключатель Одноклавишный 10А 220/250В IP44 Белый</t>
        </is>
      </c>
      <c r="D313" s="7" t="inlineStr">
        <is>
          <t xml:space="preserve">Переключатель проходной одноклавишный скрытой установки, 10А, 250В, IP44 белый</t>
        </is>
      </c>
      <c r="E313" s="7" t="inlineStr">
        <is>
          <t xml:space="preserve"/>
        </is>
      </c>
      <c r="F313" s="7" t="inlineStr">
        <is>
          <t xml:space="preserve">ШТ</t>
        </is>
      </c>
      <c r="G313" s="7" t="inlineStr">
        <is>
          <t xml:space="preserve">1</t>
        </is>
      </c>
      <c r="H313" s="8" t="n">
        <v>0</v>
      </c>
      <c r="I313" s="19" t="n" hidden="false">
        <v>0</v>
      </c>
      <c r="J313" s="19" t="n" hidden="false">
        <v/>
      </c>
      <c r="K313" s="19" t="n" hidden="false">
        <f>I313+J313</f>
        <v>0</v>
      </c>
      <c r="L313" s="19" t="n" hidden="false">
        <f>ROUND(H313*I313,2)</f>
        <v>0</v>
      </c>
      <c r="M313" s="19" t="n" hidden="false">
        <v/>
      </c>
      <c r="N313" s="19" t="n" hidden="false">
        <f>L313+M313</f>
        <v>0</v>
      </c>
    </row>
    <row r="314" customFormat="false" hidden="false" outlineLevel="0" collapsed="false">
      <c r="A314" s="18" t="inlineStr">
        <is>
          <t xml:space="preserve">1.1.1.2.1.1.4.1.3</t>
        </is>
      </c>
      <c r="B314" s="18" t="inlineStr">
        <is>
          <t xml:space="preserve"/>
        </is>
      </c>
      <c r="C314" s="22" t="inlineStr">
        <is>
          <t xml:space="preserve">Переключатель Одноклавишный 10А 250В IP20 Белый</t>
        </is>
      </c>
      <c r="D314" s="7" t="inlineStr">
        <is>
          <t xml:space="preserve">LK60 Переключатель проходной одноклавишный скрытой установки, 10А, 250В,
IP20 белый</t>
        </is>
      </c>
      <c r="E314" s="7" t="inlineStr">
        <is>
          <t xml:space="preserve"/>
        </is>
      </c>
      <c r="F314" s="7" t="inlineStr">
        <is>
          <t xml:space="preserve">ШТ</t>
        </is>
      </c>
      <c r="G314" s="7" t="inlineStr">
        <is>
          <t xml:space="preserve">1</t>
        </is>
      </c>
      <c r="H314" s="8" t="n">
        <v>0</v>
      </c>
      <c r="I314" s="19" t="n" hidden="false">
        <v>0</v>
      </c>
      <c r="J314" s="19" t="n" hidden="false">
        <v/>
      </c>
      <c r="K314" s="19" t="n" hidden="false">
        <f>I314+J314</f>
        <v>0</v>
      </c>
      <c r="L314" s="19" t="n" hidden="false">
        <f>ROUND(H314*I314,2)</f>
        <v>0</v>
      </c>
      <c r="M314" s="19" t="n" hidden="false">
        <v/>
      </c>
      <c r="N314" s="19" t="n" hidden="false">
        <f>L314+M314</f>
        <v>0</v>
      </c>
    </row>
    <row r="315" customFormat="false" hidden="false" outlineLevel="0" collapsed="false">
      <c r="A315" s="18" t="inlineStr">
        <is>
          <t xml:space="preserve">1.1.1.2.1.1.4.1.4</t>
        </is>
      </c>
      <c r="B315" s="18" t="inlineStr">
        <is>
          <t xml:space="preserve"/>
        </is>
      </c>
      <c r="C315" s="22" t="inlineStr">
        <is>
          <t xml:space="preserve">Переключатель_ / проходной/одноклавишный/открытой установки / 10А, 220В, IP20</t>
        </is>
      </c>
      <c r="D315" s="7" t="inlineStr">
        <is>
          <t xml:space="preserve">Переключатель проходной двухклавишный скрытой установки, 10А, 250В, IP20 белый</t>
        </is>
      </c>
      <c r="E315" s="7" t="inlineStr">
        <is>
          <t xml:space="preserve"/>
        </is>
      </c>
      <c r="F315" s="7" t="inlineStr">
        <is>
          <t xml:space="preserve">ШТ</t>
        </is>
      </c>
      <c r="G315" s="7" t="inlineStr">
        <is>
          <t xml:space="preserve">1</t>
        </is>
      </c>
      <c r="H315" s="8" t="n">
        <v>0</v>
      </c>
      <c r="I315" s="19" t="n" hidden="false">
        <v>0</v>
      </c>
      <c r="J315" s="19" t="n" hidden="false">
        <v/>
      </c>
      <c r="K315" s="19" t="n" hidden="false">
        <f>I315+J315</f>
        <v>0</v>
      </c>
      <c r="L315" s="19" t="n" hidden="false">
        <f>ROUND(H315*I315,2)</f>
        <v>0</v>
      </c>
      <c r="M315" s="19" t="n" hidden="false">
        <v/>
      </c>
      <c r="N315" s="19" t="n" hidden="false">
        <f>L315+M315</f>
        <v>0</v>
      </c>
    </row>
    <row r="316" customFormat="false" hidden="false" outlineLevel="0" collapsed="false">
      <c r="A316" s="18" t="inlineStr">
        <is>
          <t xml:space="preserve">1.1.1.2.1.1.4.1.5</t>
        </is>
      </c>
      <c r="B316" s="18" t="inlineStr">
        <is>
          <t xml:space="preserve"/>
        </is>
      </c>
      <c r="C316" s="22" t="inlineStr">
        <is>
          <t xml:space="preserve">Выключатель_ / марку и артикул указать в примечании</t>
        </is>
      </c>
      <c r="D316" s="7" t="inlineStr">
        <is>
          <t xml:space="preserve">Выключатель 1-кл. скрытой установки 10А, IP44, цвет Белый LK60</t>
        </is>
      </c>
      <c r="E316" s="7" t="inlineStr">
        <is>
          <t xml:space="preserve"/>
        </is>
      </c>
      <c r="F316" s="7" t="inlineStr">
        <is>
          <t xml:space="preserve">ШТ</t>
        </is>
      </c>
      <c r="G316" s="7" t="inlineStr">
        <is>
          <t xml:space="preserve">1</t>
        </is>
      </c>
      <c r="H316" s="8" t="n">
        <v>0</v>
      </c>
      <c r="I316" s="19" t="n" hidden="false">
        <v>0</v>
      </c>
      <c r="J316" s="19" t="n" hidden="false">
        <v/>
      </c>
      <c r="K316" s="19" t="n" hidden="false">
        <f>I316+J316</f>
        <v>0</v>
      </c>
      <c r="L316" s="19" t="n" hidden="false">
        <f>ROUND(H316*I316,2)</f>
        <v>0</v>
      </c>
      <c r="M316" s="19" t="n" hidden="false">
        <v/>
      </c>
      <c r="N316" s="19" t="n" hidden="false">
        <f>L316+M316</f>
        <v>0</v>
      </c>
    </row>
    <row r="317" customFormat="false" hidden="false" outlineLevel="0" collapsed="false">
      <c r="A317" s="18" t="inlineStr">
        <is>
          <t xml:space="preserve">1.1.1.2.1.1.4.1.6</t>
        </is>
      </c>
      <c r="B317" s="18" t="inlineStr">
        <is>
          <t xml:space="preserve"/>
        </is>
      </c>
      <c r="C317" s="22" t="inlineStr">
        <is>
          <t xml:space="preserve">Выключатель Трехклавишный Скрытый 10А 220...250В IP20 Белый</t>
        </is>
      </c>
      <c r="D317" s="7" t="inlineStr">
        <is>
          <t xml:space="preserve"/>
        </is>
      </c>
      <c r="E317" s="7" t="inlineStr">
        <is>
          <t xml:space="preserve"/>
        </is>
      </c>
      <c r="F317" s="7" t="inlineStr">
        <is>
          <t xml:space="preserve">ШТ</t>
        </is>
      </c>
      <c r="G317" s="7" t="inlineStr">
        <is>
          <t xml:space="preserve">1</t>
        </is>
      </c>
      <c r="H317" s="8" t="n">
        <v>0</v>
      </c>
      <c r="I317" s="23" t="n" hidden="false">
        <v>0</v>
      </c>
      <c r="J317" s="19" t="n" hidden="false">
        <v/>
      </c>
      <c r="K317" s="19" t="n" hidden="false">
        <f>I317+J317</f>
        <v>0</v>
      </c>
      <c r="L317" s="19" t="n" hidden="false">
        <f>ROUND(H317*I317,2)</f>
        <v>0</v>
      </c>
      <c r="M317" s="19" t="n" hidden="false">
        <v/>
      </c>
      <c r="N317" s="19" t="n" hidden="false">
        <f>L317+M317</f>
        <v>0</v>
      </c>
    </row>
    <row r="318" customFormat="false" hidden="false" outlineLevel="0" collapsed="false">
      <c r="A318" s="18" t="inlineStr">
        <is>
          <t xml:space="preserve">1.1.1.2.1.1.4.1.7</t>
        </is>
      </c>
      <c r="B318" s="18" t="inlineStr">
        <is>
          <t xml:space="preserve"/>
        </is>
      </c>
      <c r="C318" s="22" t="inlineStr">
        <is>
          <t xml:space="preserve">Выключатель Одноклавишный Скрытый 10А 220...250В IP20 Белый</t>
        </is>
      </c>
      <c r="D318" s="7" t="inlineStr">
        <is>
          <t xml:space="preserve"/>
        </is>
      </c>
      <c r="E318" s="7" t="inlineStr">
        <is>
          <t xml:space="preserve"/>
        </is>
      </c>
      <c r="F318" s="7" t="inlineStr">
        <is>
          <t xml:space="preserve">ШТ</t>
        </is>
      </c>
      <c r="G318" s="7" t="inlineStr">
        <is>
          <t xml:space="preserve">1</t>
        </is>
      </c>
      <c r="H318" s="8" t="n">
        <v>0</v>
      </c>
      <c r="I318" s="23" t="n" hidden="false">
        <v>0</v>
      </c>
      <c r="J318" s="19" t="n" hidden="false">
        <v/>
      </c>
      <c r="K318" s="19" t="n" hidden="false">
        <f>I318+J318</f>
        <v>0</v>
      </c>
      <c r="L318" s="19" t="n" hidden="false">
        <f>ROUND(H318*I318,2)</f>
        <v>0</v>
      </c>
      <c r="M318" s="19" t="n" hidden="false">
        <v/>
      </c>
      <c r="N318" s="19" t="n" hidden="false">
        <f>L318+M318</f>
        <v>0</v>
      </c>
    </row>
    <row r="319" customFormat="false" hidden="false" outlineLevel="0" collapsed="false">
      <c r="A319" s="18" t="inlineStr">
        <is>
          <t xml:space="preserve">1.1.1.2.1.1.4.1.8</t>
        </is>
      </c>
      <c r="B319" s="18" t="inlineStr">
        <is>
          <t xml:space="preserve"/>
        </is>
      </c>
      <c r="C319" s="22" t="inlineStr">
        <is>
          <t xml:space="preserve">Выключатель Двухклавишный Скрытый 10А 220...250В IP20 Белый</t>
        </is>
      </c>
      <c r="D319" s="7" t="inlineStr">
        <is>
          <t xml:space="preserve"/>
        </is>
      </c>
      <c r="E319" s="7" t="inlineStr">
        <is>
          <t xml:space="preserve"/>
        </is>
      </c>
      <c r="F319" s="7" t="inlineStr">
        <is>
          <t xml:space="preserve">ШТ</t>
        </is>
      </c>
      <c r="G319" s="7" t="inlineStr">
        <is>
          <t xml:space="preserve">1</t>
        </is>
      </c>
      <c r="H319" s="8" t="n">
        <v>0</v>
      </c>
      <c r="I319" s="19" t="n" hidden="false">
        <v>0</v>
      </c>
      <c r="J319" s="19" t="n" hidden="false">
        <v/>
      </c>
      <c r="K319" s="19" t="n" hidden="false">
        <f>I319+J319</f>
        <v>0</v>
      </c>
      <c r="L319" s="19" t="n" hidden="false">
        <f>ROUND(H319*I319,2)</f>
        <v>0</v>
      </c>
      <c r="M319" s="19" t="n" hidden="false">
        <v/>
      </c>
      <c r="N319" s="19" t="n" hidden="false">
        <f>L319+M319</f>
        <v>0</v>
      </c>
    </row>
    <row r="320" customFormat="false" hidden="false" outlineLevel="0" collapsed="false">
      <c r="A320" s="18" t="inlineStr">
        <is>
          <t xml:space="preserve">1.1.1.2.1.1.4.2</t>
        </is>
      </c>
      <c r="B320" s="18" t="inlineStr">
        <is>
          <t xml:space="preserve"/>
        </is>
      </c>
      <c r="C320" s="18" t="inlineStr">
        <is>
          <t xml:space="preserve">Монтаж электрических оконечных устройств / розетка</t>
        </is>
      </c>
      <c r="D320" s="7" t="inlineStr">
        <is>
          <t xml:space="preserve"/>
        </is>
      </c>
      <c r="E320" s="7" t="inlineStr">
        <is>
          <t xml:space="preserve">Выгружается из БО по объектам BIM-КЦ</t>
        </is>
      </c>
      <c r="F320" s="7" t="inlineStr">
        <is>
          <t xml:space="preserve">ШТ</t>
        </is>
      </c>
      <c r="G320" s="7" t="inlineStr">
        <is>
          <t xml:space="preserve">1</t>
        </is>
      </c>
      <c r="H320" s="8" t="n">
        <v>0</v>
      </c>
      <c r="I320" s="19" t="n" hidden="false">
        <f>ROUND((L321+L322+L323)/H320,2)</f>
        <v>0</v>
      </c>
      <c r="J320" s="19" t="n" hidden="false">
        <v>0</v>
      </c>
      <c r="K320" s="19" t="n" hidden="false">
        <f>I320+J320</f>
        <v>0</v>
      </c>
      <c r="L320" s="19" t="n" hidden="false">
        <f>ROUND(H320*I320,2)</f>
        <v>0</v>
      </c>
      <c r="M320" s="19" t="n" hidden="false">
        <f>ROUND(H320*J320,2)</f>
        <v>0</v>
      </c>
      <c r="N320" s="19" t="n" hidden="false">
        <f>L320+M320</f>
        <v>0</v>
      </c>
    </row>
    <row r="321" customFormat="false" hidden="false" outlineLevel="0" collapsed="false">
      <c r="A321" s="18" t="inlineStr">
        <is>
          <t xml:space="preserve">1.1.1.2.1.1.4.2.1</t>
        </is>
      </c>
      <c r="B321" s="18" t="inlineStr">
        <is>
          <t xml:space="preserve"/>
        </is>
      </c>
      <c r="C321" s="22" t="inlineStr">
        <is>
          <t xml:space="preserve">Розетка Открытая 1п 2P+PE 16А IP20 220...250В з/к з/ш Белый</t>
        </is>
      </c>
      <c r="D321" s="7" t="inlineStr">
        <is>
          <t xml:space="preserve">Розетка Скрытая 1п 2P+E 16А IP20 220...250В з/к з/ш Белый EWR16-028-90 EKF</t>
        </is>
      </c>
      <c r="E321" s="7" t="inlineStr">
        <is>
          <t xml:space="preserve"/>
        </is>
      </c>
      <c r="F321" s="7" t="inlineStr">
        <is>
          <t xml:space="preserve">ШТ</t>
        </is>
      </c>
      <c r="G321" s="7" t="inlineStr">
        <is>
          <t xml:space="preserve">1</t>
        </is>
      </c>
      <c r="H321" s="8" t="n">
        <v>0</v>
      </c>
      <c r="I321" s="19" t="n" hidden="false">
        <v>0</v>
      </c>
      <c r="J321" s="19" t="n" hidden="false">
        <v/>
      </c>
      <c r="K321" s="19" t="n" hidden="false">
        <f>I321+J321</f>
        <v>0</v>
      </c>
      <c r="L321" s="19" t="n" hidden="false">
        <f>ROUND(H321*I321,2)</f>
        <v>0</v>
      </c>
      <c r="M321" s="19" t="n" hidden="false">
        <v/>
      </c>
      <c r="N321" s="19" t="n" hidden="false">
        <f>L321+M321</f>
        <v>0</v>
      </c>
    </row>
    <row r="322" customFormat="false" hidden="false" outlineLevel="0" collapsed="false">
      <c r="A322" s="18" t="inlineStr">
        <is>
          <t xml:space="preserve">1.1.1.2.1.1.4.2.2</t>
        </is>
      </c>
      <c r="B322" s="18" t="inlineStr">
        <is>
          <t xml:space="preserve"/>
        </is>
      </c>
      <c r="C322" s="22" t="inlineStr">
        <is>
          <t xml:space="preserve">Рамка Schneider Electric Glossa_ / белый / 2 поста / GSL000102</t>
        </is>
      </c>
      <c r="D322" s="7" t="inlineStr">
        <is>
          <t xml:space="preserve"/>
        </is>
      </c>
      <c r="E322" s="7" t="inlineStr">
        <is>
          <t xml:space="preserve"/>
        </is>
      </c>
      <c r="F322" s="7" t="inlineStr">
        <is>
          <t xml:space="preserve">ШТ</t>
        </is>
      </c>
      <c r="G322" s="7" t="inlineStr">
        <is>
          <t xml:space="preserve">1</t>
        </is>
      </c>
      <c r="H322" s="8" t="n">
        <v>0</v>
      </c>
      <c r="I322" s="23" t="n" hidden="false">
        <v>0</v>
      </c>
      <c r="J322" s="19" t="n" hidden="false">
        <v/>
      </c>
      <c r="K322" s="19" t="n" hidden="false">
        <f>I322+J322</f>
        <v>0</v>
      </c>
      <c r="L322" s="19" t="n" hidden="false">
        <f>ROUND(H322*I322,2)</f>
        <v>0</v>
      </c>
      <c r="M322" s="19" t="n" hidden="false">
        <v/>
      </c>
      <c r="N322" s="19" t="n" hidden="false">
        <f>L322+M322</f>
        <v>0</v>
      </c>
    </row>
    <row r="323" customFormat="false" hidden="false" outlineLevel="0" collapsed="false">
      <c r="A323" s="18" t="inlineStr">
        <is>
          <t xml:space="preserve">1.1.1.2.1.1.4.2.3</t>
        </is>
      </c>
      <c r="B323" s="18" t="inlineStr">
        <is>
          <t xml:space="preserve"/>
        </is>
      </c>
      <c r="C323" s="22" t="inlineStr">
        <is>
          <t xml:space="preserve">Рамка Schneider Electric Glossa_ / белый / 1 пост / GSL000101</t>
        </is>
      </c>
      <c r="D323" s="7" t="inlineStr">
        <is>
          <t xml:space="preserve"/>
        </is>
      </c>
      <c r="E323" s="7" t="inlineStr">
        <is>
          <t xml:space="preserve"/>
        </is>
      </c>
      <c r="F323" s="7" t="inlineStr">
        <is>
          <t xml:space="preserve">ШТ</t>
        </is>
      </c>
      <c r="G323" s="7" t="inlineStr">
        <is>
          <t xml:space="preserve">1</t>
        </is>
      </c>
      <c r="H323" s="8" t="n">
        <v>0</v>
      </c>
      <c r="I323" s="23" t="n" hidden="false">
        <v>0</v>
      </c>
      <c r="J323" s="19" t="n" hidden="false">
        <v/>
      </c>
      <c r="K323" s="19" t="n" hidden="false">
        <f>I323+J323</f>
        <v>0</v>
      </c>
      <c r="L323" s="19" t="n" hidden="false">
        <f>ROUND(H323*I323,2)</f>
        <v>0</v>
      </c>
      <c r="M323" s="19" t="n" hidden="false">
        <v/>
      </c>
      <c r="N323" s="19" t="n" hidden="false">
        <f>L323+M323</f>
        <v>0</v>
      </c>
    </row>
    <row r="324" customFormat="false" hidden="false" outlineLevel="0" collapsed="false">
      <c r="A324" s="18" t="inlineStr">
        <is>
          <t xml:space="preserve">1.1.1.2.1.1.4.3</t>
        </is>
      </c>
      <c r="B324" s="18" t="inlineStr">
        <is>
          <t xml:space="preserve"/>
        </is>
      </c>
      <c r="C324" s="18" t="inlineStr">
        <is>
          <t xml:space="preserve">Монтаж коробки распределительной, распаячной</t>
        </is>
      </c>
      <c r="D324" s="7" t="inlineStr">
        <is>
          <t xml:space="preserve"/>
        </is>
      </c>
      <c r="E324" s="7" t="inlineStr">
        <is>
          <t xml:space="preserve">Выгружается из БО по объектам BIM-КЦ</t>
        </is>
      </c>
      <c r="F324" s="7" t="inlineStr">
        <is>
          <t xml:space="preserve">ШТ</t>
        </is>
      </c>
      <c r="G324" s="7" t="inlineStr">
        <is>
          <t xml:space="preserve">1</t>
        </is>
      </c>
      <c r="H324" s="8" t="n">
        <v>0</v>
      </c>
      <c r="I324" s="19" t="n" hidden="false">
        <f>ROUND((L325)/H324,2)</f>
        <v>0</v>
      </c>
      <c r="J324" s="19" t="n" hidden="false">
        <v>0</v>
      </c>
      <c r="K324" s="19" t="n" hidden="false">
        <f>I324+J324</f>
        <v>0</v>
      </c>
      <c r="L324" s="19" t="n" hidden="false">
        <f>ROUND(H324*I324,2)</f>
        <v>0</v>
      </c>
      <c r="M324" s="19" t="n" hidden="false">
        <f>ROUND(H324*J324,2)</f>
        <v>0</v>
      </c>
      <c r="N324" s="19" t="n" hidden="false">
        <f>L324+M324</f>
        <v>0</v>
      </c>
    </row>
    <row r="325" customFormat="false" hidden="false" outlineLevel="0" collapsed="false">
      <c r="A325" s="18" t="inlineStr">
        <is>
          <t xml:space="preserve">1.1.1.2.1.1.4.3.1</t>
        </is>
      </c>
      <c r="B325" s="18" t="inlineStr">
        <is>
          <t xml:space="preserve"/>
        </is>
      </c>
      <c r="C325" s="22" t="inlineStr">
        <is>
          <t xml:space="preserve">Коробка распаячная_ / Круглая / 80х40 / КМ41004 (UKT01-080-040-000)</t>
        </is>
      </c>
      <c r="D325" s="7" t="inlineStr">
        <is>
          <t xml:space="preserve">UKT10-065-040-000</t>
        </is>
      </c>
      <c r="E325" s="7" t="inlineStr">
        <is>
          <t xml:space="preserve"/>
        </is>
      </c>
      <c r="F325" s="7" t="inlineStr">
        <is>
          <t xml:space="preserve">ШТ</t>
        </is>
      </c>
      <c r="G325" s="7" t="inlineStr">
        <is>
          <t xml:space="preserve">1</t>
        </is>
      </c>
      <c r="H325" s="8" t="n">
        <v>0</v>
      </c>
      <c r="I325" s="19" t="n" hidden="false">
        <v>0</v>
      </c>
      <c r="J325" s="19" t="n" hidden="false">
        <v/>
      </c>
      <c r="K325" s="19" t="n" hidden="false">
        <f>I325+J325</f>
        <v>0</v>
      </c>
      <c r="L325" s="19" t="n" hidden="false">
        <f>ROUND(H325*I325,2)</f>
        <v>0</v>
      </c>
      <c r="M325" s="19" t="n" hidden="false">
        <v/>
      </c>
      <c r="N325" s="19" t="n" hidden="false">
        <f>L325+M325</f>
        <v>0</v>
      </c>
    </row>
    <row r="326" customFormat="false" hidden="false" outlineLevel="0" collapsed="false">
      <c r="A326" s="18" t="inlineStr">
        <is>
          <t xml:space="preserve">1.1.1.2.1.1.4.4</t>
        </is>
      </c>
      <c r="B326" s="18" t="inlineStr">
        <is>
          <t xml:space="preserve"/>
        </is>
      </c>
      <c r="C326" s="18" t="inlineStr">
        <is>
          <t xml:space="preserve">Монтаж подрозетников, установочных, монтажных коробок в подготовленные отверстия / в ЖБИ, ПГП, газобетон, акотек</t>
        </is>
      </c>
      <c r="D326" s="7" t="inlineStr">
        <is>
          <t xml:space="preserve"/>
        </is>
      </c>
      <c r="E326" s="7" t="inlineStr">
        <is>
          <t xml:space="preserve">Выгружается из БО по объектам BIM-КЦ</t>
        </is>
      </c>
      <c r="F326" s="7" t="inlineStr">
        <is>
          <t xml:space="preserve">ШТ</t>
        </is>
      </c>
      <c r="G326" s="7" t="inlineStr">
        <is>
          <t xml:space="preserve">1</t>
        </is>
      </c>
      <c r="H326" s="8" t="n">
        <v>0</v>
      </c>
      <c r="I326" s="19" t="n" hidden="false">
        <f>ROUND((L327+L328)/H326,2)</f>
        <v>0</v>
      </c>
      <c r="J326" s="19" t="n" hidden="false">
        <v>0</v>
      </c>
      <c r="K326" s="19" t="n" hidden="false">
        <f>I326+J326</f>
        <v>0</v>
      </c>
      <c r="L326" s="19" t="n" hidden="false">
        <f>ROUND(H326*I326,2)</f>
        <v>0</v>
      </c>
      <c r="M326" s="19" t="n" hidden="false">
        <f>ROUND(H326*J326,2)</f>
        <v>0</v>
      </c>
      <c r="N326" s="19" t="n" hidden="false">
        <f>L326+M326</f>
        <v>0</v>
      </c>
    </row>
    <row r="327" customFormat="false" hidden="false" outlineLevel="0" collapsed="false">
      <c r="A327" s="18" t="inlineStr">
        <is>
          <t xml:space="preserve">1.1.1.2.1.1.4.4.1</t>
        </is>
      </c>
      <c r="B327" s="18" t="inlineStr">
        <is>
          <t xml:space="preserve"/>
        </is>
      </c>
      <c r="C327" s="22" t="inlineStr">
        <is>
          <t xml:space="preserve">Смесь штукатурная гипсовая_</t>
        </is>
      </c>
      <c r="D327" s="7" t="inlineStr">
        <is>
          <t xml:space="preserve"/>
        </is>
      </c>
      <c r="E327" s="7" t="inlineStr">
        <is>
          <t xml:space="preserve"/>
        </is>
      </c>
      <c r="F327" s="7" t="inlineStr">
        <is>
          <t xml:space="preserve">КГ</t>
        </is>
      </c>
      <c r="G327" s="7" t="inlineStr">
        <is>
          <t xml:space="preserve">0.3</t>
        </is>
      </c>
      <c r="H327" s="8" t="n">
        <v>0</v>
      </c>
      <c r="I327" s="19" t="n" hidden="false">
        <v>0</v>
      </c>
      <c r="J327" s="19" t="n" hidden="false">
        <v/>
      </c>
      <c r="K327" s="19" t="n" hidden="false">
        <f>I327+J327</f>
        <v>0</v>
      </c>
      <c r="L327" s="19" t="n" hidden="false">
        <f>ROUND(H327*I327,2)</f>
        <v>0</v>
      </c>
      <c r="M327" s="19" t="n" hidden="false">
        <v/>
      </c>
      <c r="N327" s="19" t="n" hidden="false">
        <f>L327+M327</f>
        <v>0</v>
      </c>
    </row>
    <row r="328" customFormat="false" hidden="false" outlineLevel="0" collapsed="false">
      <c r="A328" s="18" t="inlineStr">
        <is>
          <t xml:space="preserve">1.1.1.2.1.1.4.4.2</t>
        </is>
      </c>
      <c r="B328" s="18" t="inlineStr">
        <is>
          <t xml:space="preserve"/>
        </is>
      </c>
      <c r="C328" s="22" t="inlineStr">
        <is>
          <t xml:space="preserve">Коробка установочная круглая D=68мм h=40мм IP20 пластик тип установки скрытый для твердых стен б/крышки б/вводов</t>
        </is>
      </c>
      <c r="D328" s="7" t="inlineStr">
        <is>
          <t xml:space="preserve"/>
        </is>
      </c>
      <c r="E328" s="7" t="inlineStr">
        <is>
          <t xml:space="preserve"/>
        </is>
      </c>
      <c r="F328" s="7" t="inlineStr">
        <is>
          <t xml:space="preserve">ШТ</t>
        </is>
      </c>
      <c r="G328" s="7" t="inlineStr">
        <is>
          <t xml:space="preserve">1</t>
        </is>
      </c>
      <c r="H328" s="8" t="n">
        <v>0</v>
      </c>
      <c r="I328" s="19" t="n" hidden="false">
        <v>0</v>
      </c>
      <c r="J328" s="19" t="n" hidden="false">
        <v/>
      </c>
      <c r="K328" s="19" t="n" hidden="false">
        <f>I328+J328</f>
        <v>0</v>
      </c>
      <c r="L328" s="19" t="n" hidden="false">
        <f>ROUND(H328*I328,2)</f>
        <v>0</v>
      </c>
      <c r="M328" s="19" t="n" hidden="false">
        <v/>
      </c>
      <c r="N328" s="19" t="n" hidden="false">
        <f>L328+M328</f>
        <v>0</v>
      </c>
    </row>
    <row r="329" customFormat="false" hidden="false" outlineLevel="0" collapsed="false">
      <c r="A329" s="18" t="inlineStr">
        <is>
          <t xml:space="preserve">1.1.1.2.1.1.4.5</t>
        </is>
      </c>
      <c r="B329" s="18" t="inlineStr">
        <is>
          <t xml:space="preserve"/>
        </is>
      </c>
      <c r="C329" s="18" t="inlineStr">
        <is>
          <t xml:space="preserve">Монтаж поста, блока управления</t>
        </is>
      </c>
      <c r="D329" s="7" t="inlineStr">
        <is>
          <t xml:space="preserve"/>
        </is>
      </c>
      <c r="E329" s="7" t="inlineStr">
        <is>
          <t xml:space="preserve"/>
        </is>
      </c>
      <c r="F329" s="7" t="inlineStr">
        <is>
          <t xml:space="preserve">ШТ</t>
        </is>
      </c>
      <c r="G329" s="7" t="inlineStr">
        <is>
          <t xml:space="preserve">1</t>
        </is>
      </c>
      <c r="H329" s="8" t="n">
        <v>0</v>
      </c>
      <c r="I329" s="19" t="n" hidden="false">
        <f>ROUND((L330+L331)/H329,2)</f>
        <v>0</v>
      </c>
      <c r="J329" s="19" t="n" hidden="false">
        <v>0</v>
      </c>
      <c r="K329" s="19" t="n" hidden="false">
        <f>I329+J329</f>
        <v>0</v>
      </c>
      <c r="L329" s="19" t="n" hidden="false">
        <f>ROUND(H329*I329,2)</f>
        <v>0</v>
      </c>
      <c r="M329" s="19" t="n" hidden="false">
        <f>ROUND(H329*J329,2)</f>
        <v>0</v>
      </c>
      <c r="N329" s="19" t="n" hidden="false">
        <f>L329+M329</f>
        <v>0</v>
      </c>
    </row>
    <row r="330" customFormat="false" hidden="false" outlineLevel="0" collapsed="false">
      <c r="A330" s="18" t="inlineStr">
        <is>
          <t xml:space="preserve">1.1.1.2.1.1.4.5.1</t>
        </is>
      </c>
      <c r="B330" s="18" t="inlineStr">
        <is>
          <t xml:space="preserve"/>
        </is>
      </c>
      <c r="C330" s="22" t="inlineStr">
        <is>
          <t xml:space="preserve">Кнопка управления_ / IEK /  BBG50-LAY5-K04</t>
        </is>
      </c>
      <c r="D330" s="7" t="inlineStr">
        <is>
          <t xml:space="preserve"/>
        </is>
      </c>
      <c r="E330" s="7" t="inlineStr">
        <is>
          <t xml:space="preserve"/>
        </is>
      </c>
      <c r="F330" s="7" t="inlineStr">
        <is>
          <t xml:space="preserve">ШТ</t>
        </is>
      </c>
      <c r="G330" s="7" t="inlineStr">
        <is>
          <t xml:space="preserve">1</t>
        </is>
      </c>
      <c r="H330" s="8" t="n">
        <v>0</v>
      </c>
      <c r="I330" s="19" t="n" hidden="false">
        <v>0</v>
      </c>
      <c r="J330" s="19" t="n" hidden="false">
        <v/>
      </c>
      <c r="K330" s="19" t="n" hidden="false">
        <f>I330+J330</f>
        <v>0</v>
      </c>
      <c r="L330" s="19" t="n" hidden="false">
        <f>ROUND(H330*I330,2)</f>
        <v>0</v>
      </c>
      <c r="M330" s="19" t="n" hidden="false">
        <v/>
      </c>
      <c r="N330" s="19" t="n" hidden="false">
        <f>L330+M330</f>
        <v>0</v>
      </c>
    </row>
    <row r="331" customFormat="false" hidden="false" outlineLevel="0" collapsed="false">
      <c r="A331" s="18" t="inlineStr">
        <is>
          <t xml:space="preserve">1.1.1.2.1.1.4.5.2</t>
        </is>
      </c>
      <c r="B331" s="18" t="inlineStr">
        <is>
          <t xml:space="preserve"/>
        </is>
      </c>
      <c r="C331" s="22" t="inlineStr">
        <is>
          <t xml:space="preserve">Корпус поста кнопочного_ / 1 мес BKP10-1K01 IEK</t>
        </is>
      </c>
      <c r="D331" s="7" t="inlineStr">
        <is>
          <t xml:space="preserve">BKP10-1-K01</t>
        </is>
      </c>
      <c r="E331" s="7" t="inlineStr">
        <is>
          <t xml:space="preserve"/>
        </is>
      </c>
      <c r="F331" s="7" t="inlineStr">
        <is>
          <t xml:space="preserve">ШТ</t>
        </is>
      </c>
      <c r="G331" s="7" t="inlineStr">
        <is>
          <t xml:space="preserve">1</t>
        </is>
      </c>
      <c r="H331" s="8" t="n">
        <v>0</v>
      </c>
      <c r="I331" s="19" t="n" hidden="false">
        <v>0</v>
      </c>
      <c r="J331" s="19" t="n" hidden="false">
        <v/>
      </c>
      <c r="K331" s="19" t="n" hidden="false">
        <f>I331+J331</f>
        <v>0</v>
      </c>
      <c r="L331" s="19" t="n" hidden="false">
        <f>ROUND(H331*I331,2)</f>
        <v>0</v>
      </c>
      <c r="M331" s="19" t="n" hidden="false">
        <v/>
      </c>
      <c r="N331" s="19" t="n" hidden="false">
        <f>L331+M331</f>
        <v>0</v>
      </c>
    </row>
    <row r="332" customFormat="false" hidden="false" outlineLevel="0" collapsed="false">
      <c r="A332" s="14" t="inlineStr">
        <is>
          <t xml:space="preserve">1.1.1.2.1.1.5</t>
        </is>
      </c>
      <c r="B332" s="14" t="inlineStr">
        <is>
          <t xml:space="preserve"/>
        </is>
      </c>
      <c r="C332" s="14" t="inlineStr">
        <is>
          <t xml:space="preserve">Монтаж светотехнического оборудования</t>
        </is>
      </c>
      <c r="D332" s="6" t="inlineStr">
        <is>
          <t xml:space="preserve"/>
        </is>
      </c>
      <c r="E332" s="6" t="inlineStr">
        <is>
          <t xml:space="preserve"/>
        </is>
      </c>
      <c r="F332" s="6" t="inlineStr">
        <is>
          <t xml:space="preserve"/>
        </is>
      </c>
      <c r="G332" s="6" t="inlineStr">
        <is>
          <t xml:space="preserve"/>
        </is>
      </c>
      <c r="H332" s="15" t="n">
        <v/>
      </c>
      <c r="I332" s="16" t="n" hidden="false">
        <v/>
      </c>
      <c r="J332" s="16" t="n" hidden="false">
        <v/>
      </c>
      <c r="K332" s="16" t="n" hidden="false">
        <v/>
      </c>
      <c r="L332" s="16" t="n" hidden="false">
        <f>L333+L341+L344+L348</f>
        <v>0</v>
      </c>
      <c r="M332" s="16" t="n" hidden="false">
        <f>M333+M341+M344+M348</f>
        <v>0</v>
      </c>
      <c r="N332" s="16" t="n" hidden="false">
        <f>N333+N341+N344+N348</f>
        <v>0</v>
      </c>
    </row>
    <row r="333" customFormat="false" hidden="false" outlineLevel="0" collapsed="false">
      <c r="A333" s="18" t="inlineStr">
        <is>
          <t xml:space="preserve">1.1.1.2.1.1.5.1</t>
        </is>
      </c>
      <c r="B333" s="18" t="inlineStr">
        <is>
          <t xml:space="preserve"/>
        </is>
      </c>
      <c r="C333" s="18" t="inlineStr">
        <is>
          <t xml:space="preserve">Монтаж светильника / накладной</t>
        </is>
      </c>
      <c r="D333" s="7" t="inlineStr">
        <is>
          <t xml:space="preserve"/>
        </is>
      </c>
      <c r="E333" s="7" t="inlineStr">
        <is>
          <t xml:space="preserve">Выгружается из БО по объектам BIM-КЦ</t>
        </is>
      </c>
      <c r="F333" s="7" t="inlineStr">
        <is>
          <t xml:space="preserve">ШТ</t>
        </is>
      </c>
      <c r="G333" s="7" t="inlineStr">
        <is>
          <t xml:space="preserve">1</t>
        </is>
      </c>
      <c r="H333" s="8" t="n">
        <v>0</v>
      </c>
      <c r="I333" s="19" t="n" hidden="false">
        <f>ROUND((L334+L335+L336+L337+L338+L339+L340)/H333,2)</f>
        <v>0</v>
      </c>
      <c r="J333" s="19" t="n" hidden="false">
        <v>0</v>
      </c>
      <c r="K333" s="19" t="n" hidden="false">
        <f>I333+J333</f>
        <v>0</v>
      </c>
      <c r="L333" s="19" t="n" hidden="false">
        <f>ROUND(H333*I333,2)</f>
        <v>0</v>
      </c>
      <c r="M333" s="19" t="n" hidden="false">
        <f>ROUND(H333*J333,2)</f>
        <v>0</v>
      </c>
      <c r="N333" s="19" t="n" hidden="false">
        <f>L333+M333</f>
        <v>0</v>
      </c>
    </row>
    <row r="334" customFormat="false" hidden="false" outlineLevel="0" collapsed="false">
      <c r="A334" s="18" t="inlineStr">
        <is>
          <t xml:space="preserve">1.1.1.2.1.1.5.1.1</t>
        </is>
      </c>
      <c r="B334" s="18" t="inlineStr">
        <is>
          <t xml:space="preserve"/>
        </is>
      </c>
      <c r="C334" s="22" t="inlineStr">
        <is>
          <t xml:space="preserve">Светильник_ / марку и артикул указать в примечании</t>
        </is>
      </c>
      <c r="D334" s="7" t="inlineStr">
        <is>
          <t xml:space="preserve">Светильник линейный накладной светодиодный Dust 1200 P L 65 4000 W GR 1200х124, 4000K, 36 Вт, световой поток 4320 Лм, IP65</t>
        </is>
      </c>
      <c r="E334" s="7" t="inlineStr">
        <is>
          <t xml:space="preserve"/>
        </is>
      </c>
      <c r="F334" s="7" t="inlineStr">
        <is>
          <t xml:space="preserve">ШТ</t>
        </is>
      </c>
      <c r="G334" s="7" t="inlineStr">
        <is>
          <t xml:space="preserve">1</t>
        </is>
      </c>
      <c r="H334" s="8" t="n">
        <v>0</v>
      </c>
      <c r="I334" s="19" t="n" hidden="false">
        <v>0</v>
      </c>
      <c r="J334" s="19" t="n" hidden="false">
        <v/>
      </c>
      <c r="K334" s="19" t="n" hidden="false">
        <f>I334+J334</f>
        <v>0</v>
      </c>
      <c r="L334" s="19" t="n" hidden="false">
        <f>ROUND(H334*I334,2)</f>
        <v>0</v>
      </c>
      <c r="M334" s="19" t="n" hidden="false">
        <v/>
      </c>
      <c r="N334" s="19" t="n" hidden="false">
        <f>L334+M334</f>
        <v>0</v>
      </c>
    </row>
    <row r="335" customFormat="false" hidden="false" outlineLevel="0" collapsed="false">
      <c r="A335" s="18" t="inlineStr">
        <is>
          <t xml:space="preserve">1.1.1.2.1.1.5.1.2</t>
        </is>
      </c>
      <c r="B335" s="18" t="inlineStr">
        <is>
          <t xml:space="preserve"/>
        </is>
      </c>
      <c r="C335" s="22" t="inlineStr">
        <is>
          <t xml:space="preserve">Светильник_ / марку и артикул указать в примечании</t>
        </is>
      </c>
      <c r="D335" s="7" t="inlineStr">
        <is>
          <t xml:space="preserve">Светильник потолочный/накладной светодиодный ES 96-058-20 EXSER
1250х60, 4000K, 28 Вт, световой поток 3250 Лм, IP20</t>
        </is>
      </c>
      <c r="E335" s="7" t="inlineStr">
        <is>
          <t xml:space="preserve"/>
        </is>
      </c>
      <c r="F335" s="7" t="inlineStr">
        <is>
          <t xml:space="preserve">ШТ</t>
        </is>
      </c>
      <c r="G335" s="7" t="inlineStr">
        <is>
          <t xml:space="preserve">1</t>
        </is>
      </c>
      <c r="H335" s="8" t="n">
        <v>0</v>
      </c>
      <c r="I335" s="19" t="n" hidden="false">
        <v>0</v>
      </c>
      <c r="J335" s="19" t="n" hidden="false">
        <v/>
      </c>
      <c r="K335" s="19" t="n" hidden="false">
        <f>I335+J335</f>
        <v>0</v>
      </c>
      <c r="L335" s="19" t="n" hidden="false">
        <f>ROUND(H335*I335,2)</f>
        <v>0</v>
      </c>
      <c r="M335" s="19" t="n" hidden="false">
        <v/>
      </c>
      <c r="N335" s="19" t="n" hidden="false">
        <f>L335+M335</f>
        <v>0</v>
      </c>
    </row>
    <row r="336" customFormat="false" hidden="false" outlineLevel="0" collapsed="false">
      <c r="A336" s="18" t="inlineStr">
        <is>
          <t xml:space="preserve">1.1.1.2.1.1.5.1.3</t>
        </is>
      </c>
      <c r="B336" s="18" t="inlineStr">
        <is>
          <t xml:space="preserve"/>
        </is>
      </c>
      <c r="C336" s="22" t="inlineStr">
        <is>
          <t xml:space="preserve">Светильник_ / марку и артикул указать в примечании</t>
        </is>
      </c>
      <c r="D336" s="7" t="inlineStr">
        <is>
          <t xml:space="preserve">Светильник светодиодный, настенный, DOMO LED 11W 840 SL, 11 Вт, 4000К, световой поток 1450 Лм, IP65</t>
        </is>
      </c>
      <c r="E336" s="7" t="inlineStr">
        <is>
          <t xml:space="preserve"/>
        </is>
      </c>
      <c r="F336" s="7" t="inlineStr">
        <is>
          <t xml:space="preserve">ШТ</t>
        </is>
      </c>
      <c r="G336" s="7" t="inlineStr">
        <is>
          <t xml:space="preserve">1</t>
        </is>
      </c>
      <c r="H336" s="8" t="n">
        <v>0</v>
      </c>
      <c r="I336" s="19" t="n" hidden="false">
        <v>0</v>
      </c>
      <c r="J336" s="19" t="n" hidden="false">
        <v/>
      </c>
      <c r="K336" s="19" t="n" hidden="false">
        <f>I336+J336</f>
        <v>0</v>
      </c>
      <c r="L336" s="19" t="n" hidden="false">
        <f>ROUND(H336*I336,2)</f>
        <v>0</v>
      </c>
      <c r="M336" s="19" t="n" hidden="false">
        <v/>
      </c>
      <c r="N336" s="19" t="n" hidden="false">
        <f>L336+M336</f>
        <v>0</v>
      </c>
    </row>
    <row r="337" customFormat="false" hidden="false" outlineLevel="0" collapsed="false">
      <c r="A337" s="18" t="inlineStr">
        <is>
          <t xml:space="preserve">1.1.1.2.1.1.5.1.4</t>
        </is>
      </c>
      <c r="B337" s="18" t="inlineStr">
        <is>
          <t xml:space="preserve"/>
        </is>
      </c>
      <c r="C337" s="22" t="inlineStr">
        <is>
          <t xml:space="preserve">Светильник_ / марку и артикул указать в примечании</t>
        </is>
      </c>
      <c r="D337" s="7" t="inlineStr">
        <is>
          <t xml:space="preserve">Светильник светодиодный ES 96-056-20 EXSER ,1123х60, 4000K, 32 Вт,
световой поток 3050 Лм, IP20</t>
        </is>
      </c>
      <c r="E337" s="7" t="inlineStr">
        <is>
          <t xml:space="preserve"/>
        </is>
      </c>
      <c r="F337" s="7" t="inlineStr">
        <is>
          <t xml:space="preserve">ШТ</t>
        </is>
      </c>
      <c r="G337" s="7" t="inlineStr">
        <is>
          <t xml:space="preserve">1</t>
        </is>
      </c>
      <c r="H337" s="8" t="n">
        <v>0</v>
      </c>
      <c r="I337" s="19" t="n" hidden="false">
        <v>0</v>
      </c>
      <c r="J337" s="19" t="n" hidden="false">
        <v/>
      </c>
      <c r="K337" s="19" t="n" hidden="false">
        <f>I337+J337</f>
        <v>0</v>
      </c>
      <c r="L337" s="19" t="n" hidden="false">
        <f>ROUND(H337*I337,2)</f>
        <v>0</v>
      </c>
      <c r="M337" s="19" t="n" hidden="false">
        <v/>
      </c>
      <c r="N337" s="19" t="n" hidden="false">
        <f>L337+M337</f>
        <v>0</v>
      </c>
    </row>
    <row r="338" customFormat="false" hidden="false" outlineLevel="0" collapsed="false">
      <c r="A338" s="18" t="inlineStr">
        <is>
          <t xml:space="preserve">1.1.1.2.1.1.5.1.5</t>
        </is>
      </c>
      <c r="B338" s="18" t="inlineStr">
        <is>
          <t xml:space="preserve"/>
        </is>
      </c>
      <c r="C338" s="22" t="inlineStr">
        <is>
          <t xml:space="preserve">Светильник_ / марку и артикул указать в примечании</t>
        </is>
      </c>
      <c r="D338" s="7" t="inlineStr">
        <is>
          <t xml:space="preserve">Светильник встраиваемый/накладной светодиодный OPTIMA.OPL ECO LED 1200х600, 4000K, 76 Вт, световой поток 6000 Лм, IP20</t>
        </is>
      </c>
      <c r="E338" s="7" t="inlineStr">
        <is>
          <t xml:space="preserve"/>
        </is>
      </c>
      <c r="F338" s="7" t="inlineStr">
        <is>
          <t xml:space="preserve">ШТ</t>
        </is>
      </c>
      <c r="G338" s="7" t="inlineStr">
        <is>
          <t xml:space="preserve">1</t>
        </is>
      </c>
      <c r="H338" s="8" t="n">
        <v>0</v>
      </c>
      <c r="I338" s="19" t="n" hidden="false">
        <v>0</v>
      </c>
      <c r="J338" s="19" t="n" hidden="false">
        <v/>
      </c>
      <c r="K338" s="19" t="n" hidden="false">
        <f>I338+J338</f>
        <v>0</v>
      </c>
      <c r="L338" s="19" t="n" hidden="false">
        <f>ROUND(H338*I338,2)</f>
        <v>0</v>
      </c>
      <c r="M338" s="19" t="n" hidden="false">
        <v/>
      </c>
      <c r="N338" s="19" t="n" hidden="false">
        <f>L338+M338</f>
        <v>0</v>
      </c>
    </row>
    <row r="339" customFormat="false" hidden="false" outlineLevel="0" collapsed="false">
      <c r="A339" s="18" t="inlineStr">
        <is>
          <t xml:space="preserve">1.1.1.2.1.1.5.1.6</t>
        </is>
      </c>
      <c r="B339" s="18" t="inlineStr">
        <is>
          <t xml:space="preserve"/>
        </is>
      </c>
      <c r="C339" s="22" t="inlineStr">
        <is>
          <t xml:space="preserve">Светильник_ / марку и артикул указать в примечании</t>
        </is>
      </c>
      <c r="D339" s="7" t="inlineStr">
        <is>
          <t xml:space="preserve">Светильник светодиодный ДВО-03-О-40-4К-IP40 CRI90 ,1200х180, 4000K, 40 Вт, световой поток 3750 Лм, IP40</t>
        </is>
      </c>
      <c r="E339" s="7" t="inlineStr">
        <is>
          <t xml:space="preserve"/>
        </is>
      </c>
      <c r="F339" s="7" t="inlineStr">
        <is>
          <t xml:space="preserve">ШТ</t>
        </is>
      </c>
      <c r="G339" s="7" t="inlineStr">
        <is>
          <t xml:space="preserve">1</t>
        </is>
      </c>
      <c r="H339" s="8" t="n">
        <v>0</v>
      </c>
      <c r="I339" s="19" t="n" hidden="false">
        <v>0</v>
      </c>
      <c r="J339" s="19" t="n" hidden="false">
        <v/>
      </c>
      <c r="K339" s="19" t="n" hidden="false">
        <f>I339+J339</f>
        <v>0</v>
      </c>
      <c r="L339" s="19" t="n" hidden="false">
        <f>ROUND(H339*I339,2)</f>
        <v>0</v>
      </c>
      <c r="M339" s="19" t="n" hidden="false">
        <v/>
      </c>
      <c r="N339" s="19" t="n" hidden="false">
        <f>L339+M339</f>
        <v>0</v>
      </c>
    </row>
    <row r="340" customFormat="false" hidden="false" outlineLevel="0" collapsed="false">
      <c r="A340" s="18" t="inlineStr">
        <is>
          <t xml:space="preserve">1.1.1.2.1.1.5.1.7</t>
        </is>
      </c>
      <c r="B340" s="18" t="inlineStr">
        <is>
          <t xml:space="preserve"/>
        </is>
      </c>
      <c r="C340" s="22" t="inlineStr">
        <is>
          <t xml:space="preserve">Светильник_ / марку и артикул указать в примечании</t>
        </is>
      </c>
      <c r="D340" s="7" t="inlineStr">
        <is>
          <t xml:space="preserve">Светильник потолочный/накладной светодиодный ES 96-062-20 EXSER
2000х80, 4000K, 49 Вт, световой поток 3690 Лм, IP20</t>
        </is>
      </c>
      <c r="E340" s="7" t="inlineStr">
        <is>
          <t xml:space="preserve"/>
        </is>
      </c>
      <c r="F340" s="7" t="inlineStr">
        <is>
          <t xml:space="preserve">ШТ</t>
        </is>
      </c>
      <c r="G340" s="7" t="inlineStr">
        <is>
          <t xml:space="preserve">1</t>
        </is>
      </c>
      <c r="H340" s="8" t="n">
        <v>0</v>
      </c>
      <c r="I340" s="19" t="n" hidden="false">
        <v>0</v>
      </c>
      <c r="J340" s="19" t="n" hidden="false">
        <v/>
      </c>
      <c r="K340" s="19" t="n" hidden="false">
        <f>I340+J340</f>
        <v>0</v>
      </c>
      <c r="L340" s="19" t="n" hidden="false">
        <f>ROUND(H340*I340,2)</f>
        <v>0</v>
      </c>
      <c r="M340" s="19" t="n" hidden="false">
        <v/>
      </c>
      <c r="N340" s="19" t="n" hidden="false">
        <f>L340+M340</f>
        <v>0</v>
      </c>
    </row>
    <row r="341" customFormat="false" hidden="false" outlineLevel="0" collapsed="false">
      <c r="A341" s="18" t="inlineStr">
        <is>
          <t xml:space="preserve">1.1.1.2.1.1.5.2</t>
        </is>
      </c>
      <c r="B341" s="18" t="inlineStr">
        <is>
          <t xml:space="preserve"/>
        </is>
      </c>
      <c r="C341" s="18" t="inlineStr">
        <is>
          <t xml:space="preserve">Монтаж светильника / подвесной</t>
        </is>
      </c>
      <c r="D341" s="7" t="inlineStr">
        <is>
          <t xml:space="preserve"/>
        </is>
      </c>
      <c r="E341" s="7" t="inlineStr">
        <is>
          <t xml:space="preserve">Выгружается из БО по объектам BIM-КЦ</t>
        </is>
      </c>
      <c r="F341" s="7" t="inlineStr">
        <is>
          <t xml:space="preserve">ШТ</t>
        </is>
      </c>
      <c r="G341" s="7" t="inlineStr">
        <is>
          <t xml:space="preserve">1</t>
        </is>
      </c>
      <c r="H341" s="8" t="n">
        <v>0</v>
      </c>
      <c r="I341" s="19" t="n" hidden="false">
        <f>ROUND((L342+L343)/H341,2)</f>
        <v>0</v>
      </c>
      <c r="J341" s="19" t="n" hidden="false">
        <v>0</v>
      </c>
      <c r="K341" s="19" t="n" hidden="false">
        <f>I341+J341</f>
        <v>0</v>
      </c>
      <c r="L341" s="19" t="n" hidden="false">
        <f>ROUND(H341*I341,2)</f>
        <v>0</v>
      </c>
      <c r="M341" s="19" t="n" hidden="false">
        <f>ROUND(H341*J341,2)</f>
        <v>0</v>
      </c>
      <c r="N341" s="19" t="n" hidden="false">
        <f>L341+M341</f>
        <v>0</v>
      </c>
    </row>
    <row r="342" customFormat="false" hidden="false" outlineLevel="0" collapsed="false">
      <c r="A342" s="18" t="inlineStr">
        <is>
          <t xml:space="preserve">1.1.1.2.1.1.5.2.1</t>
        </is>
      </c>
      <c r="B342" s="18" t="inlineStr">
        <is>
          <t xml:space="preserve"/>
        </is>
      </c>
      <c r="C342" s="22" t="inlineStr">
        <is>
          <t xml:space="preserve">Шпилька резьбовая_ / L=1000 мм / М8 / ДКС CM200801</t>
        </is>
      </c>
      <c r="D342" s="7" t="inlineStr">
        <is>
          <t xml:space="preserve"/>
        </is>
      </c>
      <c r="E342" s="7" t="inlineStr">
        <is>
          <t xml:space="preserve"/>
        </is>
      </c>
      <c r="F342" s="7" t="inlineStr">
        <is>
          <t xml:space="preserve">ШТ</t>
        </is>
      </c>
      <c r="G342" s="7" t="inlineStr">
        <is>
          <t xml:space="preserve">1</t>
        </is>
      </c>
      <c r="H342" s="8" t="n">
        <v>0</v>
      </c>
      <c r="I342" s="19" t="n" hidden="false">
        <v>0</v>
      </c>
      <c r="J342" s="19" t="n" hidden="false">
        <v/>
      </c>
      <c r="K342" s="19" t="n" hidden="false">
        <f>I342+J342</f>
        <v>0</v>
      </c>
      <c r="L342" s="19" t="n" hidden="false">
        <f>ROUND(H342*I342,2)</f>
        <v>0</v>
      </c>
      <c r="M342" s="19" t="n" hidden="false">
        <v/>
      </c>
      <c r="N342" s="19" t="n" hidden="false">
        <f>L342+M342</f>
        <v>0</v>
      </c>
    </row>
    <row r="343" customFormat="false" hidden="false" outlineLevel="0" collapsed="false">
      <c r="A343" s="18" t="inlineStr">
        <is>
          <t xml:space="preserve">1.1.1.2.1.1.5.2.2</t>
        </is>
      </c>
      <c r="B343" s="18" t="inlineStr">
        <is>
          <t xml:space="preserve"/>
        </is>
      </c>
      <c r="C343" s="22" t="inlineStr">
        <is>
          <t xml:space="preserve">Светильник_ / марку и артикул указать в примечании</t>
        </is>
      </c>
      <c r="D343" s="7" t="inlineStr">
        <is>
          <t xml:space="preserve">Светильник светодиодный HIGHTECH-32, 1195х160, 4000K, 34 Вт, световой поток 3700 Лм, IP54</t>
        </is>
      </c>
      <c r="E343" s="7" t="inlineStr">
        <is>
          <t xml:space="preserve"/>
        </is>
      </c>
      <c r="F343" s="7" t="inlineStr">
        <is>
          <t xml:space="preserve">ШТ</t>
        </is>
      </c>
      <c r="G343" s="7" t="inlineStr">
        <is>
          <t xml:space="preserve">1</t>
        </is>
      </c>
      <c r="H343" s="8" t="n">
        <v>0</v>
      </c>
      <c r="I343" s="19" t="n" hidden="false">
        <v>0</v>
      </c>
      <c r="J343" s="19" t="n" hidden="false">
        <v/>
      </c>
      <c r="K343" s="19" t="n" hidden="false">
        <f>I343+J343</f>
        <v>0</v>
      </c>
      <c r="L343" s="19" t="n" hidden="false">
        <f>ROUND(H343*I343,2)</f>
        <v>0</v>
      </c>
      <c r="M343" s="19" t="n" hidden="false">
        <v/>
      </c>
      <c r="N343" s="19" t="n" hidden="false">
        <f>L343+M343</f>
        <v>0</v>
      </c>
    </row>
    <row r="344" customFormat="false" hidden="false" outlineLevel="0" collapsed="false">
      <c r="A344" s="18" t="inlineStr">
        <is>
          <t xml:space="preserve">1.1.1.2.1.1.5.3</t>
        </is>
      </c>
      <c r="B344" s="18" t="inlineStr">
        <is>
          <t xml:space="preserve"/>
        </is>
      </c>
      <c r="C344" s="18" t="inlineStr">
        <is>
          <t xml:space="preserve">Монтаж светильника / встраиваемый в Армстронг, Грильято</t>
        </is>
      </c>
      <c r="D344" s="7" t="inlineStr">
        <is>
          <t xml:space="preserve"/>
        </is>
      </c>
      <c r="E344" s="7" t="inlineStr">
        <is>
          <t xml:space="preserve">Выгружается из БО по объектам BIM-КЦ</t>
        </is>
      </c>
      <c r="F344" s="7" t="inlineStr">
        <is>
          <t xml:space="preserve">ШТ</t>
        </is>
      </c>
      <c r="G344" s="7" t="inlineStr">
        <is>
          <t xml:space="preserve">1</t>
        </is>
      </c>
      <c r="H344" s="8" t="n">
        <v>0</v>
      </c>
      <c r="I344" s="19" t="n" hidden="false">
        <f>ROUND((L345+L346+L347)/H344,2)</f>
        <v>0</v>
      </c>
      <c r="J344" s="19" t="n" hidden="false">
        <v>0</v>
      </c>
      <c r="K344" s="19" t="n" hidden="false">
        <f>I344+J344</f>
        <v>0</v>
      </c>
      <c r="L344" s="19" t="n" hidden="false">
        <f>ROUND(H344*I344,2)</f>
        <v>0</v>
      </c>
      <c r="M344" s="19" t="n" hidden="false">
        <f>ROUND(H344*J344,2)</f>
        <v>0</v>
      </c>
      <c r="N344" s="19" t="n" hidden="false">
        <f>L344+M344</f>
        <v>0</v>
      </c>
    </row>
    <row r="345" customFormat="false" hidden="false" outlineLevel="0" collapsed="false">
      <c r="A345" s="18" t="inlineStr">
        <is>
          <t xml:space="preserve">1.1.1.2.1.1.5.3.1</t>
        </is>
      </c>
      <c r="B345" s="18" t="inlineStr">
        <is>
          <t xml:space="preserve"/>
        </is>
      </c>
      <c r="C345" s="22" t="inlineStr">
        <is>
          <t xml:space="preserve">Светильник_ / марку и артикул указать в примечании</t>
        </is>
      </c>
      <c r="D345" s="7" t="inlineStr">
        <is>
          <t xml:space="preserve">Светильник встраиваемый светодиодный GRILIATO COMBO 100(89) R S 54 4000 W WH , 4000K, 11 Вт, световой поток 990 Лм, IP54</t>
        </is>
      </c>
      <c r="E345" s="7" t="inlineStr">
        <is>
          <t xml:space="preserve"/>
        </is>
      </c>
      <c r="F345" s="7" t="inlineStr">
        <is>
          <t xml:space="preserve">ШТ</t>
        </is>
      </c>
      <c r="G345" s="7" t="inlineStr">
        <is>
          <t xml:space="preserve">1</t>
        </is>
      </c>
      <c r="H345" s="8" t="n">
        <v>0</v>
      </c>
      <c r="I345" s="19" t="n" hidden="false">
        <v>0</v>
      </c>
      <c r="J345" s="19" t="n" hidden="false">
        <v/>
      </c>
      <c r="K345" s="19" t="n" hidden="false">
        <f>I345+J345</f>
        <v>0</v>
      </c>
      <c r="L345" s="19" t="n" hidden="false">
        <f>ROUND(H345*I345,2)</f>
        <v>0</v>
      </c>
      <c r="M345" s="19" t="n" hidden="false">
        <v/>
      </c>
      <c r="N345" s="19" t="n" hidden="false">
        <f>L345+M345</f>
        <v>0</v>
      </c>
    </row>
    <row r="346" customFormat="false" hidden="false" outlineLevel="0" collapsed="false">
      <c r="A346" s="18" t="inlineStr">
        <is>
          <t xml:space="preserve">1.1.1.2.1.1.5.3.2</t>
        </is>
      </c>
      <c r="B346" s="18" t="inlineStr">
        <is>
          <t xml:space="preserve"/>
        </is>
      </c>
      <c r="C346" s="22" t="inlineStr">
        <is>
          <t xml:space="preserve">Светильник_ / марку и артикул указать в примечании</t>
        </is>
      </c>
      <c r="D346" s="7" t="inlineStr">
        <is>
          <t xml:space="preserve">Светильник светодиодный CSVT AVRORA, 595х595, 4000K, 32 Вт, световой поток 3700 Лм, IP20</t>
        </is>
      </c>
      <c r="E346" s="7" t="inlineStr">
        <is>
          <t xml:space="preserve"/>
        </is>
      </c>
      <c r="F346" s="7" t="inlineStr">
        <is>
          <t xml:space="preserve">ШТ</t>
        </is>
      </c>
      <c r="G346" s="7" t="inlineStr">
        <is>
          <t xml:space="preserve">1</t>
        </is>
      </c>
      <c r="H346" s="8" t="n">
        <v>0</v>
      </c>
      <c r="I346" s="19" t="n" hidden="false">
        <v>0</v>
      </c>
      <c r="J346" s="19" t="n" hidden="false">
        <v/>
      </c>
      <c r="K346" s="19" t="n" hidden="false">
        <f>I346+J346</f>
        <v>0</v>
      </c>
      <c r="L346" s="19" t="n" hidden="false">
        <f>ROUND(H346*I346,2)</f>
        <v>0</v>
      </c>
      <c r="M346" s="19" t="n" hidden="false">
        <v/>
      </c>
      <c r="N346" s="19" t="n" hidden="false">
        <f>L346+M346</f>
        <v>0</v>
      </c>
    </row>
    <row r="347" customFormat="false" hidden="false" outlineLevel="0" collapsed="false">
      <c r="A347" s="18" t="inlineStr">
        <is>
          <t xml:space="preserve">1.1.1.2.1.1.5.3.3</t>
        </is>
      </c>
      <c r="B347" s="18" t="inlineStr">
        <is>
          <t xml:space="preserve"/>
        </is>
      </c>
      <c r="C347" s="22" t="inlineStr">
        <is>
          <t xml:space="preserve">Драйвер на 6 светильников Грильято</t>
        </is>
      </c>
      <c r="D347" s="7" t="inlineStr">
        <is>
          <t xml:space="preserve"/>
        </is>
      </c>
      <c r="E347" s="7" t="inlineStr">
        <is>
          <t xml:space="preserve"/>
        </is>
      </c>
      <c r="F347" s="7" t="inlineStr">
        <is>
          <t xml:space="preserve">ШТ</t>
        </is>
      </c>
      <c r="G347" s="7" t="inlineStr">
        <is>
          <t xml:space="preserve">1</t>
        </is>
      </c>
      <c r="H347" s="8" t="n">
        <v>0</v>
      </c>
      <c r="I347" s="23" t="n" hidden="false">
        <v>0</v>
      </c>
      <c r="J347" s="19" t="n" hidden="false">
        <v/>
      </c>
      <c r="K347" s="19" t="n" hidden="false">
        <f>I347+J347</f>
        <v>0</v>
      </c>
      <c r="L347" s="19" t="n" hidden="false">
        <f>ROUND(H347*I347,2)</f>
        <v>0</v>
      </c>
      <c r="M347" s="19" t="n" hidden="false">
        <v/>
      </c>
      <c r="N347" s="19" t="n" hidden="false">
        <f>L347+M347</f>
        <v>0</v>
      </c>
    </row>
    <row r="348" customFormat="false" hidden="false" outlineLevel="0" collapsed="false">
      <c r="A348" s="18" t="inlineStr">
        <is>
          <t xml:space="preserve">1.1.1.2.1.1.5.4</t>
        </is>
      </c>
      <c r="B348" s="18" t="inlineStr">
        <is>
          <t xml:space="preserve"/>
        </is>
      </c>
      <c r="C348" s="18" t="inlineStr">
        <is>
          <t xml:space="preserve">Монтаж светильника СКБ подвесного на подвесах</t>
        </is>
      </c>
      <c r="D348" s="7" t="inlineStr">
        <is>
          <t xml:space="preserve"/>
        </is>
      </c>
      <c r="E348" s="7" t="inlineStr">
        <is>
          <t xml:space="preserve"/>
        </is>
      </c>
      <c r="F348" s="7" t="inlineStr">
        <is>
          <t xml:space="preserve">ШТ</t>
        </is>
      </c>
      <c r="G348" s="7" t="inlineStr">
        <is>
          <t xml:space="preserve">1</t>
        </is>
      </c>
      <c r="H348" s="8" t="n">
        <v>0</v>
      </c>
      <c r="I348" s="19" t="n" hidden="false">
        <f>ROUND((L349+L350)/H348,2)</f>
        <v>0</v>
      </c>
      <c r="J348" s="19" t="n" hidden="false">
        <v>0</v>
      </c>
      <c r="K348" s="19" t="n" hidden="false">
        <f>I348+J348</f>
        <v>0</v>
      </c>
      <c r="L348" s="19" t="n" hidden="false">
        <f>ROUND(H348*I348,2)</f>
        <v>0</v>
      </c>
      <c r="M348" s="19" t="n" hidden="false">
        <f>ROUND(H348*J348,2)</f>
        <v>0</v>
      </c>
      <c r="N348" s="19" t="n" hidden="false">
        <f>L348+M348</f>
        <v>0</v>
      </c>
    </row>
    <row r="349" customFormat="false" hidden="false" outlineLevel="0" collapsed="false">
      <c r="A349" s="18" t="inlineStr">
        <is>
          <t xml:space="preserve">1.1.1.2.1.1.5.4.1</t>
        </is>
      </c>
      <c r="B349" s="18" t="inlineStr">
        <is>
          <t xml:space="preserve"/>
        </is>
      </c>
      <c r="C349" s="22" t="inlineStr">
        <is>
          <t xml:space="preserve">Шпилька резьбовая_ / L=1000 мм / М6</t>
        </is>
      </c>
      <c r="D349" s="7" t="inlineStr">
        <is>
          <t xml:space="preserve">Кронштейн для школьных досок ЭРА SPOSCHOOLSET2 универсальныйусиленный в комплекте 2шт Б0061953 ЭРА</t>
        </is>
      </c>
      <c r="E349" s="7" t="inlineStr">
        <is>
          <t xml:space="preserve"/>
        </is>
      </c>
      <c r="F349" s="7" t="inlineStr">
        <is>
          <t xml:space="preserve">ШТ</t>
        </is>
      </c>
      <c r="G349" s="7" t="inlineStr">
        <is>
          <t xml:space="preserve">1</t>
        </is>
      </c>
      <c r="H349" s="8" t="n">
        <v>0</v>
      </c>
      <c r="I349" s="19" t="n" hidden="false">
        <v>0</v>
      </c>
      <c r="J349" s="19" t="n" hidden="false">
        <v/>
      </c>
      <c r="K349" s="19" t="n" hidden="false">
        <f>I349+J349</f>
        <v>0</v>
      </c>
      <c r="L349" s="19" t="n" hidden="false">
        <f>ROUND(H349*I349,2)</f>
        <v>0</v>
      </c>
      <c r="M349" s="19" t="n" hidden="false">
        <v/>
      </c>
      <c r="N349" s="19" t="n" hidden="false">
        <f>L349+M349</f>
        <v>0</v>
      </c>
    </row>
    <row r="350" customFormat="false" hidden="false" outlineLevel="0" collapsed="false">
      <c r="A350" s="18" t="inlineStr">
        <is>
          <t xml:space="preserve">1.1.1.2.1.1.5.4.2</t>
        </is>
      </c>
      <c r="B350" s="18" t="inlineStr">
        <is>
          <t xml:space="preserve"/>
        </is>
      </c>
      <c r="C350" s="22" t="inlineStr">
        <is>
          <t xml:space="preserve">Светильник_ / марку и артикул указать в примечании</t>
        </is>
      </c>
      <c r="D350" s="7" t="inlineStr">
        <is>
          <t xml:space="preserve">Светильник светодиодный для школьных досок ДСО-01-П-18-1200-4К-IP40 СRI90,1200х102, 4000K, 18 Вт, световой поток 1800 Лм, IP40</t>
        </is>
      </c>
      <c r="E350" s="7" t="inlineStr">
        <is>
          <t xml:space="preserve"/>
        </is>
      </c>
      <c r="F350" s="7" t="inlineStr">
        <is>
          <t xml:space="preserve">ШТ</t>
        </is>
      </c>
      <c r="G350" s="7" t="inlineStr">
        <is>
          <t xml:space="preserve">1</t>
        </is>
      </c>
      <c r="H350" s="8" t="n">
        <v>0</v>
      </c>
      <c r="I350" s="19" t="n" hidden="false">
        <v>0</v>
      </c>
      <c r="J350" s="19" t="n" hidden="false">
        <v/>
      </c>
      <c r="K350" s="19" t="n" hidden="false">
        <f>I350+J350</f>
        <v>0</v>
      </c>
      <c r="L350" s="19" t="n" hidden="false">
        <f>ROUND(H350*I350,2)</f>
        <v>0</v>
      </c>
      <c r="M350" s="19" t="n" hidden="false">
        <v/>
      </c>
      <c r="N350" s="19" t="n" hidden="false">
        <f>L350+M350</f>
        <v>0</v>
      </c>
    </row>
    <row r="351" customFormat="false" hidden="false" outlineLevel="0" collapsed="false">
      <c r="A351" s="14" t="inlineStr">
        <is>
          <t xml:space="preserve">1.1.1.2.1.1.6</t>
        </is>
      </c>
      <c r="B351" s="14" t="inlineStr">
        <is>
          <t xml:space="preserve"/>
        </is>
      </c>
      <c r="C351" s="14" t="inlineStr">
        <is>
          <t xml:space="preserve">Штробление и бурение</t>
        </is>
      </c>
      <c r="D351" s="6" t="inlineStr">
        <is>
          <t xml:space="preserve"/>
        </is>
      </c>
      <c r="E351" s="6" t="inlineStr">
        <is>
          <t xml:space="preserve"/>
        </is>
      </c>
      <c r="F351" s="6" t="inlineStr">
        <is>
          <t xml:space="preserve"/>
        </is>
      </c>
      <c r="G351" s="6" t="inlineStr">
        <is>
          <t xml:space="preserve"/>
        </is>
      </c>
      <c r="H351" s="15" t="n">
        <v/>
      </c>
      <c r="I351" s="16" t="n" hidden="false">
        <v/>
      </c>
      <c r="J351" s="16" t="n" hidden="false">
        <v/>
      </c>
      <c r="K351" s="16" t="n" hidden="false">
        <v/>
      </c>
      <c r="L351" s="16" t="n" hidden="false">
        <f>L352+L353+L354</f>
        <v>0</v>
      </c>
      <c r="M351" s="16" t="n" hidden="false">
        <f>M352+M353+M354</f>
        <v>0</v>
      </c>
      <c r="N351" s="16" t="n" hidden="false">
        <f>N352+N353+N354</f>
        <v>0</v>
      </c>
    </row>
    <row r="352" customFormat="false" hidden="false" outlineLevel="0" collapsed="false">
      <c r="A352" s="18" t="inlineStr">
        <is>
          <t xml:space="preserve">1.1.1.2.1.1.6.1</t>
        </is>
      </c>
      <c r="B352" s="18" t="inlineStr">
        <is>
          <t xml:space="preserve"/>
        </is>
      </c>
      <c r="C352" s="18" t="inlineStr">
        <is>
          <t xml:space="preserve">Устройство глухих отверстий в стенах / ЖБИ / диаметром от 51 мм до 100 мм</t>
        </is>
      </c>
      <c r="D352" s="7" t="inlineStr">
        <is>
          <t xml:space="preserve">Коронение подрозетников</t>
        </is>
      </c>
      <c r="E352" s="7" t="inlineStr">
        <is>
          <t xml:space="preserve"/>
        </is>
      </c>
      <c r="F352" s="7" t="inlineStr">
        <is>
          <t xml:space="preserve">ШТ</t>
        </is>
      </c>
      <c r="G352" s="7" t="inlineStr">
        <is>
          <t xml:space="preserve">1</t>
        </is>
      </c>
      <c r="H352" s="8" t="n">
        <v>0</v>
      </c>
      <c r="I352" s="19" t="n" hidden="false">
        <v/>
      </c>
      <c r="J352" s="19" t="n" hidden="false">
        <v>0</v>
      </c>
      <c r="K352" s="19" t="n" hidden="false">
        <f>I352+J352</f>
        <v>0</v>
      </c>
      <c r="L352" s="19" t="n" hidden="false">
        <v/>
      </c>
      <c r="M352" s="19" t="n" hidden="false">
        <f>ROUND(H352*J352,2)</f>
        <v>0</v>
      </c>
      <c r="N352" s="19" t="n" hidden="false">
        <f>L352+M352</f>
        <v>0</v>
      </c>
    </row>
    <row r="353" customFormat="false" hidden="false" outlineLevel="0" collapsed="false">
      <c r="A353" s="18" t="inlineStr">
        <is>
          <t xml:space="preserve">1.1.1.2.1.1.6.2</t>
        </is>
      </c>
      <c r="B353" s="18" t="inlineStr">
        <is>
          <t xml:space="preserve"/>
        </is>
      </c>
      <c r="C353" s="18" t="inlineStr">
        <is>
          <t xml:space="preserve">Устройство штроб для монтажа кабеля, труб / ЖБИ</t>
        </is>
      </c>
      <c r="D353" s="7" t="inlineStr">
        <is>
          <t xml:space="preserve"/>
        </is>
      </c>
      <c r="E353" s="7" t="inlineStr">
        <is>
          <t xml:space="preserve"/>
        </is>
      </c>
      <c r="F353" s="7" t="inlineStr">
        <is>
          <t xml:space="preserve">ПОГ М</t>
        </is>
      </c>
      <c r="G353" s="7" t="inlineStr">
        <is>
          <t xml:space="preserve">1</t>
        </is>
      </c>
      <c r="H353" s="8" t="n">
        <v>0</v>
      </c>
      <c r="I353" s="19" t="n" hidden="false">
        <v/>
      </c>
      <c r="J353" s="19" t="n" hidden="false">
        <v>0</v>
      </c>
      <c r="K353" s="19" t="n" hidden="false">
        <f>I353+J353</f>
        <v>0</v>
      </c>
      <c r="L353" s="19" t="n" hidden="false">
        <v/>
      </c>
      <c r="M353" s="19" t="n" hidden="false">
        <f>ROUND(H353*J353,2)</f>
        <v>0</v>
      </c>
      <c r="N353" s="19" t="n" hidden="false">
        <f>L353+M353</f>
        <v>0</v>
      </c>
    </row>
    <row r="354" customFormat="false" hidden="false" outlineLevel="0" collapsed="false">
      <c r="A354" s="18" t="inlineStr">
        <is>
          <t xml:space="preserve">1.1.1.2.1.1.6.3</t>
        </is>
      </c>
      <c r="B354" s="18" t="inlineStr">
        <is>
          <t xml:space="preserve"/>
        </is>
      </c>
      <c r="C354" s="18" t="inlineStr">
        <is>
          <t xml:space="preserve">Устройство штроб для монтажа кабеля, труб / ПГП, газобетон, акотек</t>
        </is>
      </c>
      <c r="D354" s="7" t="inlineStr">
        <is>
          <t xml:space="preserve"/>
        </is>
      </c>
      <c r="E354" s="7" t="inlineStr">
        <is>
          <t xml:space="preserve"/>
        </is>
      </c>
      <c r="F354" s="7" t="inlineStr">
        <is>
          <t xml:space="preserve">ПОГ М</t>
        </is>
      </c>
      <c r="G354" s="7" t="inlineStr">
        <is>
          <t xml:space="preserve">1</t>
        </is>
      </c>
      <c r="H354" s="8" t="n">
        <v>0</v>
      </c>
      <c r="I354" s="19" t="n" hidden="false">
        <v/>
      </c>
      <c r="J354" s="19" t="n" hidden="false">
        <v>0</v>
      </c>
      <c r="K354" s="19" t="n" hidden="false">
        <f>I354+J354</f>
        <v>0</v>
      </c>
      <c r="L354" s="19" t="n" hidden="false">
        <v/>
      </c>
      <c r="M354" s="19" t="n" hidden="false">
        <f>ROUND(H354*J354,2)</f>
        <v>0</v>
      </c>
      <c r="N354" s="19" t="n" hidden="false">
        <f>L354+M354</f>
        <v>0</v>
      </c>
    </row>
    <row r="355" customFormat="false" hidden="false" outlineLevel="0" collapsed="false">
      <c r="A355" s="14" t="inlineStr">
        <is>
          <t xml:space="preserve">1.1.1.2.1.2</t>
        </is>
      </c>
      <c r="B355" s="14" t="inlineStr">
        <is>
          <t xml:space="preserve"/>
        </is>
      </c>
      <c r="C355" s="14" t="inlineStr">
        <is>
          <t xml:space="preserve">Пуско-наладочные работы</t>
        </is>
      </c>
      <c r="D355" s="6" t="inlineStr">
        <is>
          <t xml:space="preserve"/>
        </is>
      </c>
      <c r="E355" s="6" t="inlineStr">
        <is>
          <t xml:space="preserve"/>
        </is>
      </c>
      <c r="F355" s="6" t="inlineStr">
        <is>
          <t xml:space="preserve"/>
        </is>
      </c>
      <c r="G355" s="6" t="inlineStr">
        <is>
          <t xml:space="preserve"/>
        </is>
      </c>
      <c r="H355" s="15" t="n">
        <v/>
      </c>
      <c r="I355" s="16" t="n" hidden="false">
        <v/>
      </c>
      <c r="J355" s="16" t="n" hidden="false">
        <v/>
      </c>
      <c r="K355" s="16" t="n" hidden="false">
        <v/>
      </c>
      <c r="L355" s="16" t="n" hidden="false">
        <f>L356+L357</f>
        <v>0</v>
      </c>
      <c r="M355" s="16" t="n" hidden="false">
        <f>M356+M357</f>
        <v>0</v>
      </c>
      <c r="N355" s="16" t="n" hidden="false">
        <f>N356+N357</f>
        <v>0</v>
      </c>
    </row>
    <row r="356" customFormat="false" hidden="false" outlineLevel="0" collapsed="false">
      <c r="A356" s="18" t="inlineStr">
        <is>
          <t xml:space="preserve">1.1.1.2.1.2.1</t>
        </is>
      </c>
      <c r="B356" s="18" t="inlineStr">
        <is>
          <t xml:space="preserve"/>
        </is>
      </c>
      <c r="C356" s="18" t="inlineStr">
        <is>
          <t xml:space="preserve">Пуско-наладочные работы СКБ (СОШ, ДОУ) ЭОМ (от полного СМР, кроме раздела ВРУ)</t>
        </is>
      </c>
      <c r="D356" s="7" t="inlineStr">
        <is>
          <t xml:space="preserve"/>
        </is>
      </c>
      <c r="E356" s="7" t="inlineStr">
        <is>
          <t xml:space="preserve">Относится к школам, детским садам 5%.
База для расчета ПНР без раздела ВРУ.</t>
        </is>
      </c>
      <c r="F356" s="7" t="inlineStr">
        <is>
          <t xml:space="preserve">комплекс</t>
        </is>
      </c>
      <c r="G356" s="7" t="inlineStr">
        <is>
          <t xml:space="preserve">1</t>
        </is>
      </c>
      <c r="H356" s="8" t="n">
        <v>0</v>
      </c>
      <c r="I356" s="19" t="n" hidden="false">
        <v/>
      </c>
      <c r="J356" s="19" t="n" hidden="false">
        <v>0</v>
      </c>
      <c r="K356" s="19" t="n" hidden="false">
        <f>I356+J356</f>
        <v>0</v>
      </c>
      <c r="L356" s="19" t="n" hidden="false">
        <v/>
      </c>
      <c r="M356" s="19" t="n" hidden="false">
        <f>ROUND(H356*J356,2)</f>
        <v>0</v>
      </c>
      <c r="N356" s="19" t="n" hidden="false">
        <f>L356+M356</f>
        <v>0</v>
      </c>
    </row>
    <row r="357" customFormat="false" hidden="false" outlineLevel="0" collapsed="false">
      <c r="A357" s="18" t="inlineStr">
        <is>
          <t xml:space="preserve">1.1.1.2.1.2.2</t>
        </is>
      </c>
      <c r="B357" s="18" t="inlineStr">
        <is>
          <t xml:space="preserve"/>
        </is>
      </c>
      <c r="C357" s="18" t="inlineStr">
        <is>
          <t xml:space="preserve">Сдача систем в эксплуатирующую организацию СКБ (СОШ, ДОУ)</t>
        </is>
      </c>
      <c r="D357" s="7" t="inlineStr">
        <is>
          <t xml:space="preserve"/>
        </is>
      </c>
      <c r="E357"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357" s="7" t="inlineStr">
        <is>
          <t xml:space="preserve">комплекс</t>
        </is>
      </c>
      <c r="G357" s="7" t="inlineStr">
        <is>
          <t xml:space="preserve">1</t>
        </is>
      </c>
      <c r="H357" s="8" t="n">
        <v>0</v>
      </c>
      <c r="I357" s="19" t="n" hidden="false">
        <v/>
      </c>
      <c r="J357" s="19" t="n" hidden="false">
        <v>0</v>
      </c>
      <c r="K357" s="19" t="n" hidden="false">
        <f>I357+J357</f>
        <v>0</v>
      </c>
      <c r="L357" s="19" t="n" hidden="false">
        <v/>
      </c>
      <c r="M357" s="19" t="n" hidden="false">
        <f>ROUND(H357*J357,2)</f>
        <v>0</v>
      </c>
      <c r="N357" s="19" t="n" hidden="false">
        <f>L357+M357</f>
        <v>0</v>
      </c>
    </row>
    <row r="358" customFormat="false" hidden="false" outlineLevel="0" collapsed="false">
      <c r="A358" s="24" t="inlineStr">
        <is>
          <t xml:space="preserve"/>
        </is>
      </c>
      <c r="B358" s="24" t="inlineStr">
        <is>
          <t xml:space="preserve"/>
        </is>
      </c>
      <c r="C358" s="24" t="inlineStr">
        <is>
          <t xml:space="preserve">ВСЕГО затрат на выполнение полного комплекса работ</t>
        </is>
      </c>
      <c r="D358" s="25" t="inlineStr">
        <is>
          <t xml:space="preserve"/>
        </is>
      </c>
      <c r="E358" s="25" t="inlineStr">
        <is>
          <t xml:space="preserve"/>
        </is>
      </c>
      <c r="F358" s="25" t="inlineStr">
        <is>
          <t xml:space="preserve"/>
        </is>
      </c>
      <c r="G358" s="25" t="inlineStr">
        <is>
          <t xml:space="preserve"/>
        </is>
      </c>
      <c r="H358" s="26" t="n">
        <v/>
      </c>
      <c r="I358" s="27" t="n" hidden="false">
        <v/>
      </c>
      <c r="J358" s="27" t="n" hidden="false">
        <v/>
      </c>
      <c r="K358" s="27" t="n" hidden="false">
        <v/>
      </c>
      <c r="L358" s="27" t="n" hidden="false">
        <f>L180</f>
        <v>26060949.34</v>
      </c>
      <c r="M358" s="27" t="n" hidden="false">
        <f>M180</f>
        <v>32893938.21</v>
      </c>
      <c r="N358" s="27" t="n" hidden="false">
        <f>N180</f>
        <v>58954887.55</v>
      </c>
    </row>
    <row r="359" customFormat="false" hidden="false" customHeight="1" outlineLevel="0" collapsed="false" ht="26" height="26">
      <c r="A359" s="3" t="inlineStr">
        <is>
          <t xml:space="preserve">Блок 3</t>
        </is>
      </c>
    </row>
    <row r="360" customFormat="false" hidden="false" customHeight="1" outlineLevel="0" collapsed="false" ht="54" height="54">
      <c r="A360" s="37" t="inlineStr">
        <is>
          <t xml:space="preserve">по адресу: ул. Люблинская, корпус 34</t>
        </is>
      </c>
    </row>
    <row r="361" customFormat="false" hidden="false" customHeight="1" outlineLevel="0" collapsed="false" ht="24" height="24">
      <c r="A361" s="38"/>
      <c r="B361" s="39" t="inlineStr">
        <is>
          <t xml:space="preserve">-заполняемые ячейки!</t>
        </is>
      </c>
      <c r="C361" s="39"/>
    </row>
    <row r="362" customFormat="false" hidden="false" customHeight="1" outlineLevel="0" collapsed="false" ht="30" height="30">
      <c r="A362" s="6" t="inlineStr">
        <is>
          <t xml:space="preserve">№ п/п</t>
        </is>
      </c>
      <c r="B362" s="6" t="inlineStr">
        <is>
          <t xml:space="preserve">Код узла ИСР</t>
        </is>
      </c>
      <c r="C362" s="6" t="inlineStr">
        <is>
          <t xml:space="preserve">Наименование</t>
        </is>
      </c>
      <c r="D362" s="6" t="inlineStr">
        <is>
          <t xml:space="preserve">Комментарий для подрядчика</t>
        </is>
      </c>
      <c r="E362" s="6" t="inlineStr">
        <is>
          <t xml:space="preserve">Комментарий по ИСР</t>
        </is>
      </c>
      <c r="F362" s="6" t="inlineStr">
        <is>
          <t xml:space="preserve">Ед. изм.</t>
        </is>
      </c>
      <c r="G362" s="6" t="inlineStr">
        <is>
          <t xml:space="preserve">Коэф. расхода</t>
        </is>
      </c>
      <c r="H362" s="6" t="inlineStr">
        <is>
          <t xml:space="preserve">Кол-во</t>
        </is>
      </c>
      <c r="I362" s="6" t="inlineStr">
        <is>
          <t xml:space="preserve">Цена за единицу, руб. (в т.ч. НДС 20%)</t>
        </is>
      </c>
      <c r="J362" s="6"/>
      <c r="K362" s="6"/>
      <c r="L362" s="6" t="inlineStr">
        <is>
          <t xml:space="preserve">Общая стоимость, руб. (в т.ч. НДС 20%)</t>
        </is>
      </c>
      <c r="M362" s="6"/>
      <c r="N362" s="6"/>
    </row>
    <row r="363" customFormat="false" hidden="false" customHeight="1" outlineLevel="0" collapsed="false" ht="40" height="40">
      <c r="A363" s="6" t="inlineStr">
        <is>
          <t xml:space="preserve">Итого</t>
        </is>
      </c>
      <c r="B363" s="6" t="inlineStr">
        <is>
          <t xml:space="preserve">Итого</t>
        </is>
      </c>
      <c r="C363" s="6" t="inlineStr">
        <is>
          <t xml:space="preserve">Итого</t>
        </is>
      </c>
      <c r="D363" s="6" t="inlineStr">
        <is>
          <t xml:space="preserve">Итого</t>
        </is>
      </c>
      <c r="E363" s="6" t="inlineStr">
        <is>
          <t xml:space="preserve">Итого</t>
        </is>
      </c>
      <c r="F363" s="6" t="inlineStr">
        <is>
          <t xml:space="preserve">Итого</t>
        </is>
      </c>
      <c r="G363" s="6" t="inlineStr">
        <is>
          <t xml:space="preserve">Итого</t>
        </is>
      </c>
      <c r="H363" s="6"/>
      <c r="I363" s="7" t="inlineStr">
        <is>
          <t xml:space="preserve">Материалы</t>
        </is>
      </c>
      <c r="J363" s="7" t="inlineStr">
        <is>
          <t xml:space="preserve">СМР</t>
        </is>
      </c>
      <c r="K363" s="7" t="inlineStr">
        <is>
          <t xml:space="preserve">Итого</t>
        </is>
      </c>
      <c r="L363" s="7" t="inlineStr">
        <is>
          <t xml:space="preserve">Материалы</t>
        </is>
      </c>
      <c r="M363" s="7" t="inlineStr">
        <is>
          <t xml:space="preserve">СМР</t>
        </is>
      </c>
      <c r="N363" s="7" t="inlineStr">
        <is>
          <t xml:space="preserve">Итого</t>
        </is>
      </c>
    </row>
    <row r="364" customFormat="false" hidden="false" outlineLevel="0" collapsed="false">
      <c r="A364" s="8" t="n">
        <v>1</v>
      </c>
      <c r="B364" s="8" t="n">
        <v>2</v>
      </c>
      <c r="C364" s="8" t="n">
        <v>3</v>
      </c>
      <c r="D364" s="8" t="n">
        <v>4</v>
      </c>
      <c r="E364" s="8" t="n">
        <v>5</v>
      </c>
      <c r="F364" s="8" t="n">
        <v>6</v>
      </c>
      <c r="G364" s="8" t="n">
        <v>7</v>
      </c>
      <c r="H364" s="8" t="n">
        <v>8</v>
      </c>
      <c r="I364" s="8" t="n">
        <v>9</v>
      </c>
      <c r="J364" s="8" t="n">
        <v>10</v>
      </c>
      <c r="K364" s="8" t="n">
        <v>11</v>
      </c>
      <c r="L364" s="8" t="n">
        <v>12</v>
      </c>
      <c r="M364" s="8" t="n">
        <v>13</v>
      </c>
      <c r="N364" s="8" t="n">
        <v>14</v>
      </c>
    </row>
    <row r="365" customFormat="false" hidden="false" outlineLevel="0" collapsed="false">
      <c r="A365" s="9" t="inlineStr">
        <is>
          <t xml:space="preserve">1</t>
        </is>
      </c>
      <c r="B365" s="9" t="inlineStr">
        <is>
          <t xml:space="preserve"/>
        </is>
      </c>
      <c r="C365" s="9" t="inlineStr">
        <is>
          <t xml:space="preserve">Объект ИДП без распределения на секции</t>
        </is>
      </c>
      <c r="D365" s="10" t="inlineStr">
        <is>
          <t xml:space="preserve"/>
        </is>
      </c>
      <c r="E365" s="10" t="inlineStr">
        <is>
          <t xml:space="preserve"/>
        </is>
      </c>
      <c r="F365" s="10" t="inlineStr">
        <is>
          <t xml:space="preserve"/>
        </is>
      </c>
      <c r="G365" s="10" t="inlineStr">
        <is>
          <t xml:space="preserve"/>
        </is>
      </c>
      <c r="H365" s="11" t="n">
        <v/>
      </c>
      <c r="I365" s="12" t="n" hidden="false">
        <v/>
      </c>
      <c r="J365" s="12" t="n" hidden="false">
        <v/>
      </c>
      <c r="K365" s="12" t="n" hidden="false">
        <v/>
      </c>
      <c r="L365" s="12" t="n" hidden="false">
        <f>L366</f>
        <v>0</v>
      </c>
      <c r="M365" s="12" t="n" hidden="false">
        <f>M366</f>
        <v>0</v>
      </c>
      <c r="N365" s="12" t="n" hidden="false">
        <f>N366</f>
        <v>0</v>
      </c>
    </row>
    <row r="366" customFormat="false" hidden="false" outlineLevel="0" collapsed="false">
      <c r="A366" s="14" t="inlineStr">
        <is>
          <t xml:space="preserve">1.1</t>
        </is>
      </c>
      <c r="B366" s="14" t="inlineStr">
        <is>
          <t xml:space="preserve">6</t>
        </is>
      </c>
      <c r="C366" s="14" t="inlineStr">
        <is>
          <t xml:space="preserve">Затраты на строительство</t>
        </is>
      </c>
      <c r="D366" s="6" t="inlineStr">
        <is>
          <t xml:space="preserve"/>
        </is>
      </c>
      <c r="E366" s="6" t="inlineStr">
        <is>
          <t xml:space="preserve"/>
        </is>
      </c>
      <c r="F366" s="6" t="inlineStr">
        <is>
          <t xml:space="preserve"/>
        </is>
      </c>
      <c r="G366" s="6" t="inlineStr">
        <is>
          <t xml:space="preserve"/>
        </is>
      </c>
      <c r="H366" s="15" t="n">
        <v/>
      </c>
      <c r="I366" s="16" t="n" hidden="false">
        <v/>
      </c>
      <c r="J366" s="16" t="n" hidden="false">
        <v/>
      </c>
      <c r="K366" s="16" t="n" hidden="false">
        <v/>
      </c>
      <c r="L366" s="16" t="n" hidden="false">
        <f>L367</f>
        <v>0</v>
      </c>
      <c r="M366" s="16" t="n" hidden="false">
        <f>M367</f>
        <v>0</v>
      </c>
      <c r="N366" s="16" t="n" hidden="false">
        <f>N367</f>
        <v>0</v>
      </c>
    </row>
    <row r="367" customFormat="false" hidden="false" outlineLevel="0" collapsed="false">
      <c r="A367" s="14" t="inlineStr">
        <is>
          <t xml:space="preserve">1.1.1</t>
        </is>
      </c>
      <c r="B367" s="14" t="inlineStr">
        <is>
          <t xml:space="preserve"/>
        </is>
      </c>
      <c r="C367" s="14" t="inlineStr">
        <is>
          <t xml:space="preserve">СМР корпуса без отделки</t>
        </is>
      </c>
      <c r="D367" s="6" t="inlineStr">
        <is>
          <t xml:space="preserve"/>
        </is>
      </c>
      <c r="E367" s="6" t="inlineStr">
        <is>
          <t xml:space="preserve"/>
        </is>
      </c>
      <c r="F367" s="6" t="inlineStr">
        <is>
          <t xml:space="preserve"/>
        </is>
      </c>
      <c r="G367" s="6" t="inlineStr">
        <is>
          <t xml:space="preserve"/>
        </is>
      </c>
      <c r="H367" s="15" t="n">
        <v/>
      </c>
      <c r="I367" s="16" t="n" hidden="false">
        <v/>
      </c>
      <c r="J367" s="16" t="n" hidden="false">
        <v/>
      </c>
      <c r="K367" s="16" t="n" hidden="false">
        <v/>
      </c>
      <c r="L367" s="16" t="n" hidden="false">
        <f>L368+L373</f>
        <v>0</v>
      </c>
      <c r="M367" s="16" t="n" hidden="false">
        <f>M368+M373</f>
        <v>0</v>
      </c>
      <c r="N367" s="16" t="n" hidden="false">
        <f>N368+N373</f>
        <v>0</v>
      </c>
    </row>
    <row r="368" customFormat="false" hidden="false" outlineLevel="0" collapsed="false">
      <c r="A368" s="14" t="inlineStr">
        <is>
          <t xml:space="preserve">1.1.1.1</t>
        </is>
      </c>
      <c r="B368" s="14" t="inlineStr">
        <is>
          <t xml:space="preserve"/>
        </is>
      </c>
      <c r="C368" s="14" t="inlineStr">
        <is>
          <t xml:space="preserve">СМР надземной части корпуса (без отделки)</t>
        </is>
      </c>
      <c r="D368" s="6" t="inlineStr">
        <is>
          <t xml:space="preserve"/>
        </is>
      </c>
      <c r="E368" s="6" t="inlineStr">
        <is>
          <t xml:space="preserve"/>
        </is>
      </c>
      <c r="F368" s="6" t="inlineStr">
        <is>
          <t xml:space="preserve"/>
        </is>
      </c>
      <c r="G368" s="6" t="inlineStr">
        <is>
          <t xml:space="preserve"/>
        </is>
      </c>
      <c r="H368" s="15" t="n">
        <v/>
      </c>
      <c r="I368" s="16" t="n" hidden="false">
        <v/>
      </c>
      <c r="J368" s="16" t="n" hidden="false">
        <v/>
      </c>
      <c r="K368" s="16" t="n" hidden="false">
        <v/>
      </c>
      <c r="L368" s="16" t="n" hidden="false">
        <f>L369</f>
        <v>0</v>
      </c>
      <c r="M368" s="16" t="n" hidden="false">
        <f>M369</f>
        <v>0</v>
      </c>
      <c r="N368" s="16" t="n" hidden="false">
        <f>N369</f>
        <v>0</v>
      </c>
    </row>
    <row r="369" customFormat="false" hidden="false" outlineLevel="0" collapsed="false">
      <c r="A369" s="14" t="inlineStr">
        <is>
          <t xml:space="preserve">1.1.1.1.1</t>
        </is>
      </c>
      <c r="B369" s="14" t="inlineStr">
        <is>
          <t xml:space="preserve"/>
        </is>
      </c>
      <c r="C369" s="14" t="inlineStr">
        <is>
          <t xml:space="preserve">Кровля</t>
        </is>
      </c>
      <c r="D369" s="6" t="inlineStr">
        <is>
          <t xml:space="preserve"/>
        </is>
      </c>
      <c r="E369" s="6" t="inlineStr">
        <is>
          <t xml:space="preserve"/>
        </is>
      </c>
      <c r="F369" s="6" t="inlineStr">
        <is>
          <t xml:space="preserve"/>
        </is>
      </c>
      <c r="G369" s="6" t="inlineStr">
        <is>
          <t xml:space="preserve"/>
        </is>
      </c>
      <c r="H369" s="15" t="n">
        <v/>
      </c>
      <c r="I369" s="16" t="n" hidden="false">
        <v/>
      </c>
      <c r="J369" s="16" t="n" hidden="false">
        <v/>
      </c>
      <c r="K369" s="16" t="n" hidden="false">
        <v/>
      </c>
      <c r="L369" s="16" t="n" hidden="false">
        <f>L370</f>
        <v>0</v>
      </c>
      <c r="M369" s="16" t="n" hidden="false">
        <f>M370</f>
        <v>0</v>
      </c>
      <c r="N369" s="16" t="n" hidden="false">
        <f>N370</f>
        <v>0</v>
      </c>
    </row>
    <row r="370" customFormat="false" hidden="false" outlineLevel="0" collapsed="false">
      <c r="A370" s="14" t="inlineStr">
        <is>
          <t xml:space="preserve">1.1.1.1.1.1</t>
        </is>
      </c>
      <c r="B370" s="14" t="inlineStr">
        <is>
          <t xml:space="preserve"/>
        </is>
      </c>
      <c r="C370" s="14" t="inlineStr">
        <is>
          <t xml:space="preserve">Прочие работы</t>
        </is>
      </c>
      <c r="D370" s="6" t="inlineStr">
        <is>
          <t xml:space="preserve"/>
        </is>
      </c>
      <c r="E370" s="6" t="inlineStr">
        <is>
          <t xml:space="preserve"/>
        </is>
      </c>
      <c r="F370" s="6" t="inlineStr">
        <is>
          <t xml:space="preserve"/>
        </is>
      </c>
      <c r="G370" s="6" t="inlineStr">
        <is>
          <t xml:space="preserve"/>
        </is>
      </c>
      <c r="H370" s="15" t="n">
        <v/>
      </c>
      <c r="I370" s="16" t="n" hidden="false">
        <v/>
      </c>
      <c r="J370" s="16" t="n" hidden="false">
        <v/>
      </c>
      <c r="K370" s="16" t="n" hidden="false">
        <v/>
      </c>
      <c r="L370" s="16" t="n" hidden="false">
        <f>L371</f>
        <v>0</v>
      </c>
      <c r="M370" s="16" t="n" hidden="false">
        <f>M371</f>
        <v>0</v>
      </c>
      <c r="N370" s="16" t="n" hidden="false">
        <f>N371</f>
        <v>0</v>
      </c>
    </row>
    <row r="371" customFormat="false" hidden="false" outlineLevel="0" collapsed="false">
      <c r="A371" s="18" t="inlineStr">
        <is>
          <t xml:space="preserve">1.1.1.1.1.1.1</t>
        </is>
      </c>
      <c r="B371" s="18" t="inlineStr">
        <is>
          <t xml:space="preserve"/>
        </is>
      </c>
      <c r="C371" s="18" t="inlineStr">
        <is>
          <t xml:space="preserve">Установка гильз для протяжки кабеля</t>
        </is>
      </c>
      <c r="D371" s="7" t="inlineStr">
        <is>
          <t xml:space="preserve"/>
        </is>
      </c>
      <c r="E371" s="7" t="inlineStr">
        <is>
          <t xml:space="preserve"/>
        </is>
      </c>
      <c r="F371" s="7" t="inlineStr">
        <is>
          <t xml:space="preserve">ШТ</t>
        </is>
      </c>
      <c r="G371" s="7" t="inlineStr">
        <is>
          <t xml:space="preserve">1</t>
        </is>
      </c>
      <c r="H371" s="8" t="n">
        <v>0</v>
      </c>
      <c r="I371" s="19" t="n" hidden="false">
        <f>ROUND((L372)/H371,2)</f>
        <v>0</v>
      </c>
      <c r="J371" s="19" t="n" hidden="false">
        <v>0</v>
      </c>
      <c r="K371" s="19" t="n" hidden="false">
        <f>I371+J371</f>
        <v>0</v>
      </c>
      <c r="L371" s="19" t="n" hidden="false">
        <f>ROUND(H371*I371,2)</f>
        <v>0</v>
      </c>
      <c r="M371" s="19" t="n" hidden="false">
        <f>ROUND(H371*J371,2)</f>
        <v>0</v>
      </c>
      <c r="N371" s="19" t="n" hidden="false">
        <f>L371+M371</f>
        <v>0</v>
      </c>
    </row>
    <row r="372" customFormat="false" hidden="false" outlineLevel="0" collapsed="false">
      <c r="A372" s="18" t="inlineStr">
        <is>
          <t xml:space="preserve">1.1.1.1.1.1.1.1</t>
        </is>
      </c>
      <c r="B372" s="18" t="inlineStr">
        <is>
          <t xml:space="preserve"/>
        </is>
      </c>
      <c r="C372" s="22" t="inlineStr">
        <is>
          <t xml:space="preserve">Проходка металлическая / ПГ1 50-1500</t>
        </is>
      </c>
      <c r="D372" s="7" t="inlineStr">
        <is>
          <t xml:space="preserve">Выход кабельных линий на кровлю</t>
        </is>
      </c>
      <c r="E372" s="7" t="inlineStr">
        <is>
          <t xml:space="preserve"/>
        </is>
      </c>
      <c r="F372" s="7" t="inlineStr">
        <is>
          <t xml:space="preserve">ШТ</t>
        </is>
      </c>
      <c r="G372" s="7" t="inlineStr">
        <is>
          <t xml:space="preserve">1</t>
        </is>
      </c>
      <c r="H372" s="8" t="n">
        <v>0</v>
      </c>
      <c r="I372" s="19" t="n" hidden="false">
        <v>0</v>
      </c>
      <c r="J372" s="19" t="n" hidden="false">
        <v/>
      </c>
      <c r="K372" s="19" t="n" hidden="false">
        <f>I372+J372</f>
        <v>0</v>
      </c>
      <c r="L372" s="19" t="n" hidden="false">
        <f>ROUND(H372*I372,2)</f>
        <v>0</v>
      </c>
      <c r="M372" s="19" t="n" hidden="false">
        <v/>
      </c>
      <c r="N372" s="19" t="n" hidden="false">
        <f>L372+M372</f>
        <v>0</v>
      </c>
    </row>
    <row r="373" customFormat="false" hidden="false" outlineLevel="0" collapsed="false">
      <c r="A373" s="14" t="inlineStr">
        <is>
          <t xml:space="preserve">1.1.1.2</t>
        </is>
      </c>
      <c r="B373" s="14" t="inlineStr">
        <is>
          <t xml:space="preserve"/>
        </is>
      </c>
      <c r="C373" s="14" t="inlineStr">
        <is>
          <t xml:space="preserve">Инженерные системы</t>
        </is>
      </c>
      <c r="D373" s="6" t="inlineStr">
        <is>
          <t xml:space="preserve"/>
        </is>
      </c>
      <c r="E373" s="6" t="inlineStr">
        <is>
          <t xml:space="preserve"/>
        </is>
      </c>
      <c r="F373" s="6" t="inlineStr">
        <is>
          <t xml:space="preserve"/>
        </is>
      </c>
      <c r="G373" s="6" t="inlineStr">
        <is>
          <t xml:space="preserve"/>
        </is>
      </c>
      <c r="H373" s="15" t="n">
        <v/>
      </c>
      <c r="I373" s="16" t="n" hidden="false">
        <v/>
      </c>
      <c r="J373" s="16" t="n" hidden="false">
        <v/>
      </c>
      <c r="K373" s="16" t="n" hidden="false">
        <v/>
      </c>
      <c r="L373" s="16" t="n" hidden="false">
        <f>L374</f>
        <v>0</v>
      </c>
      <c r="M373" s="16" t="n" hidden="false">
        <f>M374</f>
        <v>0</v>
      </c>
      <c r="N373" s="16" t="n" hidden="false">
        <f>N374</f>
        <v>0</v>
      </c>
    </row>
    <row r="374" customFormat="false" hidden="false" outlineLevel="0" collapsed="false">
      <c r="A374" s="14" t="inlineStr">
        <is>
          <t xml:space="preserve">1.1.1.2.1</t>
        </is>
      </c>
      <c r="B374" s="14" t="inlineStr">
        <is>
          <t xml:space="preserve"/>
        </is>
      </c>
      <c r="C374" s="14" t="inlineStr">
        <is>
          <t xml:space="preserve">Электроснабжение</t>
        </is>
      </c>
      <c r="D374" s="6" t="inlineStr">
        <is>
          <t xml:space="preserve"/>
        </is>
      </c>
      <c r="E374" s="6" t="inlineStr">
        <is>
          <t xml:space="preserve"/>
        </is>
      </c>
      <c r="F374" s="6" t="inlineStr">
        <is>
          <t xml:space="preserve"/>
        </is>
      </c>
      <c r="G374" s="6" t="inlineStr">
        <is>
          <t xml:space="preserve"/>
        </is>
      </c>
      <c r="H374" s="15" t="n">
        <v/>
      </c>
      <c r="I374" s="16" t="n" hidden="false">
        <v/>
      </c>
      <c r="J374" s="16" t="n" hidden="false">
        <v/>
      </c>
      <c r="K374" s="16" t="n" hidden="false">
        <v/>
      </c>
      <c r="L374" s="16" t="n" hidden="false">
        <f>L375+L510</f>
        <v>0</v>
      </c>
      <c r="M374" s="16" t="n" hidden="false">
        <f>M375+M510</f>
        <v>0</v>
      </c>
      <c r="N374" s="16" t="n" hidden="false">
        <f>N375+N510</f>
        <v>0</v>
      </c>
    </row>
    <row r="375" customFormat="false" hidden="false" outlineLevel="0" collapsed="false">
      <c r="A375" s="14" t="inlineStr">
        <is>
          <t xml:space="preserve">1.1.1.2.1.1</t>
        </is>
      </c>
      <c r="B375" s="14" t="inlineStr">
        <is>
          <t xml:space="preserve"/>
        </is>
      </c>
      <c r="C375" s="14" t="inlineStr">
        <is>
          <t xml:space="preserve">Электромонтажные работы в нежилой части</t>
        </is>
      </c>
      <c r="D375" s="6" t="inlineStr">
        <is>
          <t xml:space="preserve"/>
        </is>
      </c>
      <c r="E375" s="6" t="inlineStr">
        <is>
          <t xml:space="preserve"/>
        </is>
      </c>
      <c r="F375" s="6" t="inlineStr">
        <is>
          <t xml:space="preserve"/>
        </is>
      </c>
      <c r="G375" s="6" t="inlineStr">
        <is>
          <t xml:space="preserve"/>
        </is>
      </c>
      <c r="H375" s="15" t="n">
        <v/>
      </c>
      <c r="I375" s="16" t="n" hidden="false">
        <v/>
      </c>
      <c r="J375" s="16" t="n" hidden="false">
        <v/>
      </c>
      <c r="K375" s="16" t="n" hidden="false">
        <v/>
      </c>
      <c r="L375" s="16" t="n" hidden="false">
        <f>L376+L393+L421+L475+L493+L506</f>
        <v>0</v>
      </c>
      <c r="M375" s="16" t="n" hidden="false">
        <f>M376+M393+M421+M475+M493+M506</f>
        <v>0</v>
      </c>
      <c r="N375" s="16" t="n" hidden="false">
        <f>N376+N393+N421+N475+N493+N506</f>
        <v>0</v>
      </c>
    </row>
    <row r="376" customFormat="false" hidden="false" outlineLevel="0" collapsed="false">
      <c r="A376" s="14" t="inlineStr">
        <is>
          <t xml:space="preserve">1.1.1.2.1.1.1</t>
        </is>
      </c>
      <c r="B376" s="14" t="inlineStr">
        <is>
          <t xml:space="preserve"/>
        </is>
      </c>
      <c r="C376" s="14" t="inlineStr">
        <is>
          <t xml:space="preserve">Монтаж ВРУ</t>
        </is>
      </c>
      <c r="D376" s="6" t="inlineStr">
        <is>
          <t xml:space="preserve"/>
        </is>
      </c>
      <c r="E376" s="6" t="inlineStr">
        <is>
          <t xml:space="preserve"/>
        </is>
      </c>
      <c r="F376" s="6" t="inlineStr">
        <is>
          <t xml:space="preserve"/>
        </is>
      </c>
      <c r="G376" s="6" t="inlineStr">
        <is>
          <t xml:space="preserve"/>
        </is>
      </c>
      <c r="H376" s="15" t="n">
        <v/>
      </c>
      <c r="I376" s="16" t="n" hidden="false">
        <v/>
      </c>
      <c r="J376" s="16" t="n" hidden="false">
        <v/>
      </c>
      <c r="K376" s="16" t="n" hidden="false">
        <v/>
      </c>
      <c r="L376" s="16" t="n" hidden="false">
        <f>L377+L380+L382+L392</f>
        <v>0</v>
      </c>
      <c r="M376" s="16" t="n" hidden="false">
        <f>M377+M380+M382+M392</f>
        <v>0</v>
      </c>
      <c r="N376" s="16" t="n" hidden="false">
        <f>N377+N380+N382+N392</f>
        <v>0</v>
      </c>
    </row>
    <row r="377" customFormat="false" hidden="false" outlineLevel="0" collapsed="false">
      <c r="A377" s="18" t="inlineStr">
        <is>
          <t xml:space="preserve">1.1.1.2.1.1.1.1</t>
        </is>
      </c>
      <c r="B377" s="18" t="inlineStr">
        <is>
          <t xml:space="preserve"/>
        </is>
      </c>
      <c r="C377" s="18" t="inlineStr">
        <is>
          <t xml:space="preserve">Установка и коммутация щитов ВРУ / 7 панелей</t>
        </is>
      </c>
      <c r="D377" s="7" t="inlineStr">
        <is>
          <t xml:space="preserve"/>
        </is>
      </c>
      <c r="E377" s="7" t="inlineStr">
        <is>
          <t xml:space="preserve">Выгружается из БО по объектам BIM-КЦ</t>
        </is>
      </c>
      <c r="F377" s="7" t="inlineStr">
        <is>
          <t xml:space="preserve">ШТ</t>
        </is>
      </c>
      <c r="G377" s="7" t="inlineStr">
        <is>
          <t xml:space="preserve">1</t>
        </is>
      </c>
      <c r="H377" s="8" t="n">
        <v>0</v>
      </c>
      <c r="I377" s="19" t="n" hidden="false">
        <f>ROUND((L378+L379)/H377,2)</f>
        <v>0</v>
      </c>
      <c r="J377" s="19" t="n" hidden="false">
        <v>0</v>
      </c>
      <c r="K377" s="19" t="n" hidden="false">
        <f>I377+J377</f>
        <v>0</v>
      </c>
      <c r="L377" s="19" t="n" hidden="false">
        <f>ROUND(H377*I377,2)</f>
        <v>0</v>
      </c>
      <c r="M377" s="19" t="n" hidden="false">
        <f>ROUND(H377*J377,2)</f>
        <v>0</v>
      </c>
      <c r="N377" s="19" t="n" hidden="false">
        <f>L377+M377</f>
        <v>0</v>
      </c>
    </row>
    <row r="378" customFormat="false" hidden="false" outlineLevel="0" collapsed="false">
      <c r="A378" s="18" t="inlineStr">
        <is>
          <t xml:space="preserve">1.1.1.2.1.1.1.1.1</t>
        </is>
      </c>
      <c r="B378" s="18" t="inlineStr">
        <is>
          <t xml:space="preserve"/>
        </is>
      </c>
      <c r="C378" s="22" t="inlineStr">
        <is>
          <t xml:space="preserve">Комплект наконечников и бирок для монтажа ВРУ_ / 7 панелей</t>
        </is>
      </c>
      <c r="D378" s="7" t="inlineStr">
        <is>
          <t xml:space="preserve"/>
        </is>
      </c>
      <c r="E378" s="7" t="inlineStr">
        <is>
          <t xml:space="preserve"/>
        </is>
      </c>
      <c r="F378" s="7" t="inlineStr">
        <is>
          <t xml:space="preserve">КОМПЛ</t>
        </is>
      </c>
      <c r="G378" s="7" t="inlineStr">
        <is>
          <t xml:space="preserve">1</t>
        </is>
      </c>
      <c r="H378" s="8" t="n">
        <v>0</v>
      </c>
      <c r="I378" s="19" t="n" hidden="false">
        <v>0</v>
      </c>
      <c r="J378" s="19" t="n" hidden="false">
        <v/>
      </c>
      <c r="K378" s="19" t="n" hidden="false">
        <f>I378+J378</f>
        <v>0</v>
      </c>
      <c r="L378" s="19" t="n" hidden="false">
        <f>ROUND(H378*I378,2)</f>
        <v>0</v>
      </c>
      <c r="M378" s="19" t="n" hidden="false">
        <v/>
      </c>
      <c r="N378" s="19" t="n" hidden="false">
        <f>L378+M378</f>
        <v>0</v>
      </c>
    </row>
    <row r="379" customFormat="false" hidden="false" outlineLevel="0" collapsed="false">
      <c r="A379" s="18" t="inlineStr">
        <is>
          <t xml:space="preserve">1.1.1.2.1.1.1.1.2</t>
        </is>
      </c>
      <c r="B379" s="18" t="inlineStr">
        <is>
          <t xml:space="preserve"/>
        </is>
      </c>
      <c r="C379" s="22" t="inlineStr">
        <is>
          <t xml:space="preserve">ВРУ (в соответствии со схемой) / МЭЛ_ / 7-панельный (к-т)</t>
        </is>
      </c>
      <c r="D379" s="7" t="inlineStr">
        <is>
          <t xml:space="preserve"/>
        </is>
      </c>
      <c r="E379" s="7" t="inlineStr">
        <is>
          <t xml:space="preserve"/>
        </is>
      </c>
      <c r="F379" s="7" t="inlineStr">
        <is>
          <t xml:space="preserve">ШТ</t>
        </is>
      </c>
      <c r="G379" s="7" t="inlineStr">
        <is>
          <t xml:space="preserve">1</t>
        </is>
      </c>
      <c r="H379" s="8" t="n">
        <v>0</v>
      </c>
      <c r="I379" s="23" t="n" hidden="false">
        <v>0</v>
      </c>
      <c r="J379" s="19" t="n" hidden="false">
        <v/>
      </c>
      <c r="K379" s="19" t="n" hidden="false">
        <f>I379+J379</f>
        <v>0</v>
      </c>
      <c r="L379" s="19" t="n" hidden="false">
        <f>ROUND(H379*I379,2)</f>
        <v>0</v>
      </c>
      <c r="M379" s="19" t="n" hidden="false">
        <v/>
      </c>
      <c r="N379" s="19" t="n" hidden="false">
        <f>L379+M379</f>
        <v>0</v>
      </c>
    </row>
    <row r="380" customFormat="false" hidden="false" outlineLevel="0" collapsed="false">
      <c r="A380" s="18" t="inlineStr">
        <is>
          <t xml:space="preserve">1.1.1.2.1.1.1.2</t>
        </is>
      </c>
      <c r="B380" s="18" t="inlineStr">
        <is>
          <t xml:space="preserve"/>
        </is>
      </c>
      <c r="C380" s="18" t="inlineStr">
        <is>
          <t xml:space="preserve">Комплектация щитов ВРУ</t>
        </is>
      </c>
      <c r="D380" s="7" t="inlineStr">
        <is>
          <t xml:space="preserve"/>
        </is>
      </c>
      <c r="E380" s="7" t="inlineStr">
        <is>
          <t xml:space="preserve"/>
        </is>
      </c>
      <c r="F380" s="7" t="inlineStr">
        <is>
          <t xml:space="preserve">ШТ</t>
        </is>
      </c>
      <c r="G380" s="7" t="inlineStr">
        <is>
          <t xml:space="preserve">1</t>
        </is>
      </c>
      <c r="H380" s="8" t="n">
        <v>0</v>
      </c>
      <c r="I380" s="19" t="n" hidden="false">
        <f>ROUND((L381)/H380,2)</f>
        <v>0</v>
      </c>
      <c r="J380" s="19" t="n" hidden="false">
        <v>0</v>
      </c>
      <c r="K380" s="19" t="n" hidden="false">
        <f>I380+J380</f>
        <v>0</v>
      </c>
      <c r="L380" s="19" t="n" hidden="false">
        <f>ROUND(H380*I380,2)</f>
        <v>0</v>
      </c>
      <c r="M380" s="19" t="n" hidden="false">
        <f>ROUND(H380*J380,2)</f>
        <v>0</v>
      </c>
      <c r="N380" s="19" t="n" hidden="false">
        <f>L380+M380</f>
        <v>0</v>
      </c>
    </row>
    <row r="381" customFormat="false" hidden="false" outlineLevel="0" collapsed="false">
      <c r="A381" s="18" t="inlineStr">
        <is>
          <t xml:space="preserve">1.1.1.2.1.1.1.2.1</t>
        </is>
      </c>
      <c r="B381" s="18" t="inlineStr">
        <is>
          <t xml:space="preserve"/>
        </is>
      </c>
      <c r="C381" s="22" t="inlineStr">
        <is>
          <t xml:space="preserve">Автоматическая установка пожаротушения_ / ОСП-2</t>
        </is>
      </c>
      <c r="D381" s="7" t="inlineStr">
        <is>
          <t xml:space="preserve"/>
        </is>
      </c>
      <c r="E381" s="7" t="inlineStr">
        <is>
          <t xml:space="preserve"/>
        </is>
      </c>
      <c r="F381" s="7" t="inlineStr">
        <is>
          <t xml:space="preserve">ШТ</t>
        </is>
      </c>
      <c r="G381" s="7" t="inlineStr">
        <is>
          <t xml:space="preserve">1</t>
        </is>
      </c>
      <c r="H381" s="8" t="n">
        <v>0</v>
      </c>
      <c r="I381" s="19" t="n" hidden="false">
        <v>0</v>
      </c>
      <c r="J381" s="19" t="n" hidden="false">
        <v/>
      </c>
      <c r="K381" s="19" t="n" hidden="false">
        <f>I381+J381</f>
        <v>0</v>
      </c>
      <c r="L381" s="19" t="n" hidden="false">
        <f>ROUND(H381*I381,2)</f>
        <v>0</v>
      </c>
      <c r="M381" s="19" t="n" hidden="false">
        <v/>
      </c>
      <c r="N381" s="19" t="n" hidden="false">
        <f>L381+M381</f>
        <v>0</v>
      </c>
    </row>
    <row r="382" customFormat="false" hidden="false" outlineLevel="0" collapsed="false">
      <c r="A382" s="18" t="inlineStr">
        <is>
          <t xml:space="preserve">1.1.1.2.1.1.1.3</t>
        </is>
      </c>
      <c r="B382" s="18" t="inlineStr">
        <is>
          <t xml:space="preserve"/>
        </is>
      </c>
      <c r="C382" s="18" t="inlineStr">
        <is>
          <t xml:space="preserve">Средства защиты</t>
        </is>
      </c>
      <c r="D382" s="7" t="inlineStr">
        <is>
          <t xml:space="preserve"/>
        </is>
      </c>
      <c r="E382" s="7" t="inlineStr">
        <is>
          <t xml:space="preserve"/>
        </is>
      </c>
      <c r="F382" s="7" t="inlineStr">
        <is>
          <t xml:space="preserve">ШТ</t>
        </is>
      </c>
      <c r="G382" s="7" t="inlineStr">
        <is>
          <t xml:space="preserve">1</t>
        </is>
      </c>
      <c r="H382" s="8" t="n">
        <v>0</v>
      </c>
      <c r="I382" s="19" t="n" hidden="false">
        <f>ROUND((L383+L384+L385+L386+L387+L388+L389+L390+L391)/H382,2)</f>
        <v>0</v>
      </c>
      <c r="J382" s="19" t="n" hidden="false">
        <v>0</v>
      </c>
      <c r="K382" s="19" t="n" hidden="false">
        <f>I382+J382</f>
        <v>0</v>
      </c>
      <c r="L382" s="19" t="n" hidden="false">
        <f>ROUND(H382*I382,2)</f>
        <v>0</v>
      </c>
      <c r="M382" s="19" t="n" hidden="false">
        <f>ROUND(H382*J382,2)</f>
        <v>0</v>
      </c>
      <c r="N382" s="19" t="n" hidden="false">
        <f>L382+M382</f>
        <v>0</v>
      </c>
    </row>
    <row r="383" customFormat="false" hidden="false" outlineLevel="0" collapsed="false">
      <c r="A383" s="18" t="inlineStr">
        <is>
          <t xml:space="preserve">1.1.1.2.1.1.1.3.1</t>
        </is>
      </c>
      <c r="B383" s="18" t="inlineStr">
        <is>
          <t xml:space="preserve"/>
        </is>
      </c>
      <c r="C383" s="22" t="inlineStr">
        <is>
          <t xml:space="preserve">Заземления переносные_</t>
        </is>
      </c>
      <c r="D383" s="7" t="inlineStr">
        <is>
          <t xml:space="preserve"/>
        </is>
      </c>
      <c r="E383" s="7" t="inlineStr">
        <is>
          <t xml:space="preserve"/>
        </is>
      </c>
      <c r="F383" s="7" t="inlineStr">
        <is>
          <t xml:space="preserve">КОМПЛ</t>
        </is>
      </c>
      <c r="G383" s="7" t="inlineStr">
        <is>
          <t xml:space="preserve">1</t>
        </is>
      </c>
      <c r="H383" s="8" t="n">
        <v>0</v>
      </c>
      <c r="I383" s="19" t="n" hidden="false">
        <v>0</v>
      </c>
      <c r="J383" s="19" t="n" hidden="false">
        <v/>
      </c>
      <c r="K383" s="19" t="n" hidden="false">
        <f>I383+J383</f>
        <v>0</v>
      </c>
      <c r="L383" s="19" t="n" hidden="false">
        <f>ROUND(H383*I383,2)</f>
        <v>0</v>
      </c>
      <c r="M383" s="19" t="n" hidden="false">
        <v/>
      </c>
      <c r="N383" s="19" t="n" hidden="false">
        <f>L383+M383</f>
        <v>0</v>
      </c>
    </row>
    <row r="384" customFormat="false" hidden="false" outlineLevel="0" collapsed="false">
      <c r="A384" s="18" t="inlineStr">
        <is>
          <t xml:space="preserve">1.1.1.2.1.1.1.3.2</t>
        </is>
      </c>
      <c r="B384" s="18" t="inlineStr">
        <is>
          <t xml:space="preserve"/>
        </is>
      </c>
      <c r="C384" s="22" t="inlineStr">
        <is>
          <t xml:space="preserve">Аптечка_</t>
        </is>
      </c>
      <c r="D384" s="7" t="inlineStr">
        <is>
          <t xml:space="preserve"/>
        </is>
      </c>
      <c r="E384" s="7" t="inlineStr">
        <is>
          <t xml:space="preserve"/>
        </is>
      </c>
      <c r="F384" s="7" t="inlineStr">
        <is>
          <t xml:space="preserve">ШТ</t>
        </is>
      </c>
      <c r="G384" s="7" t="inlineStr">
        <is>
          <t xml:space="preserve">1</t>
        </is>
      </c>
      <c r="H384" s="8" t="n">
        <v>0</v>
      </c>
      <c r="I384" s="19" t="n" hidden="false">
        <v>0</v>
      </c>
      <c r="J384" s="19" t="n" hidden="false">
        <v/>
      </c>
      <c r="K384" s="19" t="n" hidden="false">
        <f>I384+J384</f>
        <v>0</v>
      </c>
      <c r="L384" s="19" t="n" hidden="false">
        <f>ROUND(H384*I384,2)</f>
        <v>0</v>
      </c>
      <c r="M384" s="19" t="n" hidden="false">
        <v/>
      </c>
      <c r="N384" s="19" t="n" hidden="false">
        <f>L384+M384</f>
        <v>0</v>
      </c>
    </row>
    <row r="385" customFormat="false" hidden="false" outlineLevel="0" collapsed="false">
      <c r="A385" s="18" t="inlineStr">
        <is>
          <t xml:space="preserve">1.1.1.2.1.1.1.3.3</t>
        </is>
      </c>
      <c r="B385" s="18" t="inlineStr">
        <is>
          <t xml:space="preserve"/>
        </is>
      </c>
      <c r="C385" s="22" t="inlineStr">
        <is>
          <t xml:space="preserve">Защитные очки</t>
        </is>
      </c>
      <c r="D385" s="7" t="inlineStr">
        <is>
          <t xml:space="preserve"/>
        </is>
      </c>
      <c r="E385" s="7" t="inlineStr">
        <is>
          <t xml:space="preserve"/>
        </is>
      </c>
      <c r="F385" s="7" t="inlineStr">
        <is>
          <t xml:space="preserve">ШТ</t>
        </is>
      </c>
      <c r="G385" s="7" t="inlineStr">
        <is>
          <t xml:space="preserve">1</t>
        </is>
      </c>
      <c r="H385" s="8" t="n">
        <v>0</v>
      </c>
      <c r="I385" s="19" t="n" hidden="false">
        <v>0</v>
      </c>
      <c r="J385" s="19" t="n" hidden="false">
        <v/>
      </c>
      <c r="K385" s="19" t="n" hidden="false">
        <f>I385+J385</f>
        <v>0</v>
      </c>
      <c r="L385" s="19" t="n" hidden="false">
        <f>ROUND(H385*I385,2)</f>
        <v>0</v>
      </c>
      <c r="M385" s="19" t="n" hidden="false">
        <v/>
      </c>
      <c r="N385" s="19" t="n" hidden="false">
        <f>L385+M385</f>
        <v>0</v>
      </c>
    </row>
    <row r="386" customFormat="false" hidden="false" outlineLevel="0" collapsed="false">
      <c r="A386" s="18" t="inlineStr">
        <is>
          <t xml:space="preserve">1.1.1.2.1.1.1.3.4</t>
        </is>
      </c>
      <c r="B386" s="18" t="inlineStr">
        <is>
          <t xml:space="preserve"/>
        </is>
      </c>
      <c r="C386" s="22" t="inlineStr">
        <is>
          <t xml:space="preserve">Диэлектрические галоши_</t>
        </is>
      </c>
      <c r="D386" s="7" t="inlineStr">
        <is>
          <t xml:space="preserve"/>
        </is>
      </c>
      <c r="E386" s="7" t="inlineStr">
        <is>
          <t xml:space="preserve"/>
        </is>
      </c>
      <c r="F386" s="7" t="inlineStr">
        <is>
          <t xml:space="preserve">ШТ</t>
        </is>
      </c>
      <c r="G386" s="7" t="inlineStr">
        <is>
          <t xml:space="preserve">1</t>
        </is>
      </c>
      <c r="H386" s="8" t="n">
        <v>0</v>
      </c>
      <c r="I386" s="19" t="n" hidden="false">
        <v>0</v>
      </c>
      <c r="J386" s="19" t="n" hidden="false">
        <v/>
      </c>
      <c r="K386" s="19" t="n" hidden="false">
        <f>I386+J386</f>
        <v>0</v>
      </c>
      <c r="L386" s="19" t="n" hidden="false">
        <f>ROUND(H386*I386,2)</f>
        <v>0</v>
      </c>
      <c r="M386" s="19" t="n" hidden="false">
        <v/>
      </c>
      <c r="N386" s="19" t="n" hidden="false">
        <f>L386+M386</f>
        <v>0</v>
      </c>
    </row>
    <row r="387" customFormat="false" hidden="false" outlineLevel="0" collapsed="false">
      <c r="A387" s="18" t="inlineStr">
        <is>
          <t xml:space="preserve">1.1.1.2.1.1.1.3.5</t>
        </is>
      </c>
      <c r="B387" s="18" t="inlineStr">
        <is>
          <t xml:space="preserve"/>
        </is>
      </c>
      <c r="C387" s="22" t="inlineStr">
        <is>
          <t xml:space="preserve">Диэлектрические ковры_ /  800х1500 мм</t>
        </is>
      </c>
      <c r="D387" s="7" t="inlineStr">
        <is>
          <t xml:space="preserve"/>
        </is>
      </c>
      <c r="E387" s="7" t="inlineStr">
        <is>
          <t xml:space="preserve"/>
        </is>
      </c>
      <c r="F387" s="7" t="inlineStr">
        <is>
          <t xml:space="preserve">ШТ</t>
        </is>
      </c>
      <c r="G387" s="7" t="inlineStr">
        <is>
          <t xml:space="preserve">1</t>
        </is>
      </c>
      <c r="H387" s="8" t="n">
        <v>0</v>
      </c>
      <c r="I387" s="19" t="n" hidden="false">
        <v>0</v>
      </c>
      <c r="J387" s="19" t="n" hidden="false">
        <v/>
      </c>
      <c r="K387" s="19" t="n" hidden="false">
        <f>I387+J387</f>
        <v>0</v>
      </c>
      <c r="L387" s="19" t="n" hidden="false">
        <f>ROUND(H387*I387,2)</f>
        <v>0</v>
      </c>
      <c r="M387" s="19" t="n" hidden="false">
        <v/>
      </c>
      <c r="N387" s="19" t="n" hidden="false">
        <f>L387+M387</f>
        <v>0</v>
      </c>
    </row>
    <row r="388" customFormat="false" hidden="false" outlineLevel="0" collapsed="false">
      <c r="A388" s="18" t="inlineStr">
        <is>
          <t xml:space="preserve">1.1.1.2.1.1.1.3.6</t>
        </is>
      </c>
      <c r="B388" s="18" t="inlineStr">
        <is>
          <t xml:space="preserve"/>
        </is>
      </c>
      <c r="C388" s="22" t="inlineStr">
        <is>
          <t xml:space="preserve">Указатель напряжения_ / 10-500 В</t>
        </is>
      </c>
      <c r="D388" s="7" t="inlineStr">
        <is>
          <t xml:space="preserve">МИН-2 ТУ 25-04-84</t>
        </is>
      </c>
      <c r="E388" s="7" t="inlineStr">
        <is>
          <t xml:space="preserve"/>
        </is>
      </c>
      <c r="F388" s="7" t="inlineStr">
        <is>
          <t xml:space="preserve">ШТ</t>
        </is>
      </c>
      <c r="G388" s="7" t="inlineStr">
        <is>
          <t xml:space="preserve">1</t>
        </is>
      </c>
      <c r="H388" s="8" t="n">
        <v>0</v>
      </c>
      <c r="I388" s="19" t="n" hidden="false">
        <v>0</v>
      </c>
      <c r="J388" s="19" t="n" hidden="false">
        <v/>
      </c>
      <c r="K388" s="19" t="n" hidden="false">
        <f>I388+J388</f>
        <v>0</v>
      </c>
      <c r="L388" s="19" t="n" hidden="false">
        <f>ROUND(H388*I388,2)</f>
        <v>0</v>
      </c>
      <c r="M388" s="19" t="n" hidden="false">
        <v/>
      </c>
      <c r="N388" s="19" t="n" hidden="false">
        <f>L388+M388</f>
        <v>0</v>
      </c>
    </row>
    <row r="389" customFormat="false" hidden="false" outlineLevel="0" collapsed="false">
      <c r="A389" s="18" t="inlineStr">
        <is>
          <t xml:space="preserve">1.1.1.2.1.1.1.3.7</t>
        </is>
      </c>
      <c r="B389" s="18" t="inlineStr">
        <is>
          <t xml:space="preserve"/>
        </is>
      </c>
      <c r="C389" s="22" t="inlineStr">
        <is>
          <t xml:space="preserve">Перчатки диэлектрические до 1 кВ/Безшовные</t>
        </is>
      </c>
      <c r="D389" s="7" t="inlineStr">
        <is>
          <t xml:space="preserve"/>
        </is>
      </c>
      <c r="E389" s="7" t="inlineStr">
        <is>
          <t xml:space="preserve"/>
        </is>
      </c>
      <c r="F389" s="7" t="inlineStr">
        <is>
          <t xml:space="preserve">ПАР</t>
        </is>
      </c>
      <c r="G389" s="7" t="inlineStr">
        <is>
          <t xml:space="preserve">1</t>
        </is>
      </c>
      <c r="H389" s="8" t="n">
        <v>0</v>
      </c>
      <c r="I389" s="19" t="n" hidden="false">
        <v>0</v>
      </c>
      <c r="J389" s="19" t="n" hidden="false">
        <v/>
      </c>
      <c r="K389" s="19" t="n" hidden="false">
        <f>I389+J389</f>
        <v>0</v>
      </c>
      <c r="L389" s="19" t="n" hidden="false">
        <f>ROUND(H389*I389,2)</f>
        <v>0</v>
      </c>
      <c r="M389" s="19" t="n" hidden="false">
        <v/>
      </c>
      <c r="N389" s="19" t="n" hidden="false">
        <f>L389+M389</f>
        <v>0</v>
      </c>
    </row>
    <row r="390" customFormat="false" hidden="false" outlineLevel="0" collapsed="false">
      <c r="A390" s="18" t="inlineStr">
        <is>
          <t xml:space="preserve">1.1.1.2.1.1.1.3.8</t>
        </is>
      </c>
      <c r="B390" s="18" t="inlineStr">
        <is>
          <t xml:space="preserve"/>
        </is>
      </c>
      <c r="C390" s="22" t="inlineStr">
        <is>
          <t xml:space="preserve">Огнетушитель_ / углекислотный ОУ-2</t>
        </is>
      </c>
      <c r="D390" s="7" t="inlineStr">
        <is>
          <t xml:space="preserve"/>
        </is>
      </c>
      <c r="E390" s="7" t="inlineStr">
        <is>
          <t xml:space="preserve"/>
        </is>
      </c>
      <c r="F390" s="7" t="inlineStr">
        <is>
          <t xml:space="preserve">ШТ</t>
        </is>
      </c>
      <c r="G390" s="7" t="inlineStr">
        <is>
          <t xml:space="preserve">1</t>
        </is>
      </c>
      <c r="H390" s="8" t="n">
        <v>0</v>
      </c>
      <c r="I390" s="23" t="n" hidden="false">
        <v>0</v>
      </c>
      <c r="J390" s="19" t="n" hidden="false">
        <v/>
      </c>
      <c r="K390" s="19" t="n" hidden="false">
        <f>I390+J390</f>
        <v>0</v>
      </c>
      <c r="L390" s="19" t="n" hidden="false">
        <f>ROUND(H390*I390,2)</f>
        <v>0</v>
      </c>
      <c r="M390" s="19" t="n" hidden="false">
        <v/>
      </c>
      <c r="N390" s="19" t="n" hidden="false">
        <f>L390+M390</f>
        <v>0</v>
      </c>
    </row>
    <row r="391" customFormat="false" hidden="false" outlineLevel="0" collapsed="false">
      <c r="A391" s="18" t="inlineStr">
        <is>
          <t xml:space="preserve">1.1.1.2.1.1.1.3.9</t>
        </is>
      </c>
      <c r="B391" s="18" t="inlineStr">
        <is>
          <t xml:space="preserve"/>
        </is>
      </c>
      <c r="C391" s="22" t="inlineStr">
        <is>
          <t xml:space="preserve">Огнетушитель_ / углекислотный ОУ-3</t>
        </is>
      </c>
      <c r="D391" s="7" t="inlineStr">
        <is>
          <t xml:space="preserve"/>
        </is>
      </c>
      <c r="E391" s="7" t="inlineStr">
        <is>
          <t xml:space="preserve"/>
        </is>
      </c>
      <c r="F391" s="7" t="inlineStr">
        <is>
          <t xml:space="preserve">ШТ</t>
        </is>
      </c>
      <c r="G391" s="7" t="inlineStr">
        <is>
          <t xml:space="preserve">1</t>
        </is>
      </c>
      <c r="H391" s="8" t="n">
        <v>0</v>
      </c>
      <c r="I391" s="19" t="n" hidden="false">
        <v>0</v>
      </c>
      <c r="J391" s="19" t="n" hidden="false">
        <v/>
      </c>
      <c r="K391" s="19" t="n" hidden="false">
        <f>I391+J391</f>
        <v>0</v>
      </c>
      <c r="L391" s="19" t="n" hidden="false">
        <f>ROUND(H391*I391,2)</f>
        <v>0</v>
      </c>
      <c r="M391" s="19" t="n" hidden="false">
        <v/>
      </c>
      <c r="N391" s="19" t="n" hidden="false">
        <f>L391+M391</f>
        <v>0</v>
      </c>
    </row>
    <row r="392" customFormat="false" hidden="false" outlineLevel="0" collapsed="false">
      <c r="A392" s="18" t="inlineStr">
        <is>
          <t xml:space="preserve">1.1.1.2.1.1.1.4</t>
        </is>
      </c>
      <c r="B392" s="18" t="inlineStr">
        <is>
          <t xml:space="preserve"/>
        </is>
      </c>
      <c r="C392" s="18" t="inlineStr">
        <is>
          <t xml:space="preserve">Пуско-наладочные работы ВРУ</t>
        </is>
      </c>
      <c r="D392" s="7" t="inlineStr">
        <is>
          <t xml:space="preserve"/>
        </is>
      </c>
      <c r="E392" s="7" t="inlineStr">
        <is>
          <t xml:space="preserve"/>
        </is>
      </c>
      <c r="F392" s="7" t="inlineStr">
        <is>
          <t xml:space="preserve">ШТ</t>
        </is>
      </c>
      <c r="G392" s="7" t="inlineStr">
        <is>
          <t xml:space="preserve">1</t>
        </is>
      </c>
      <c r="H392" s="8" t="n">
        <v>0</v>
      </c>
      <c r="I392" s="19" t="n" hidden="false">
        <v/>
      </c>
      <c r="J392" s="19" t="n" hidden="false">
        <v>0</v>
      </c>
      <c r="K392" s="19" t="n" hidden="false">
        <f>I392+J392</f>
        <v>0</v>
      </c>
      <c r="L392" s="19" t="n" hidden="false">
        <v/>
      </c>
      <c r="M392" s="19" t="n" hidden="false">
        <f>ROUND(H392*J392,2)</f>
        <v>0</v>
      </c>
      <c r="N392" s="19" t="n" hidden="false">
        <f>L392+M392</f>
        <v>0</v>
      </c>
    </row>
    <row r="393" customFormat="false" hidden="false" outlineLevel="0" collapsed="false">
      <c r="A393" s="14" t="inlineStr">
        <is>
          <t xml:space="preserve">1.1.1.2.1.1.2</t>
        </is>
      </c>
      <c r="B393" s="14" t="inlineStr">
        <is>
          <t xml:space="preserve"/>
        </is>
      </c>
      <c r="C393" s="14" t="inlineStr">
        <is>
          <t xml:space="preserve">Монтаж щитового оборудования</t>
        </is>
      </c>
      <c r="D393" s="6" t="inlineStr">
        <is>
          <t xml:space="preserve"/>
        </is>
      </c>
      <c r="E393" s="6" t="inlineStr">
        <is>
          <t xml:space="preserve"/>
        </is>
      </c>
      <c r="F393" s="6" t="inlineStr">
        <is>
          <t xml:space="preserve"/>
        </is>
      </c>
      <c r="G393" s="6" t="inlineStr">
        <is>
          <t xml:space="preserve"/>
        </is>
      </c>
      <c r="H393" s="15" t="n">
        <v/>
      </c>
      <c r="I393" s="16" t="n" hidden="false">
        <v/>
      </c>
      <c r="J393" s="16" t="n" hidden="false">
        <v/>
      </c>
      <c r="K393" s="16" t="n" hidden="false">
        <v/>
      </c>
      <c r="L393" s="16" t="n" hidden="false">
        <f>L394+L403+L405+L411</f>
        <v>0</v>
      </c>
      <c r="M393" s="16" t="n" hidden="false">
        <f>M394+M403+M405+M411</f>
        <v>0</v>
      </c>
      <c r="N393" s="16" t="n" hidden="false">
        <f>N394+N403+N405+N411</f>
        <v>0</v>
      </c>
    </row>
    <row r="394" customFormat="false" hidden="false" outlineLevel="0" collapsed="false">
      <c r="A394" s="18" t="inlineStr">
        <is>
          <t xml:space="preserve">1.1.1.2.1.1.2.1</t>
        </is>
      </c>
      <c r="B394" s="18" t="inlineStr">
        <is>
          <t xml:space="preserve"/>
        </is>
      </c>
      <c r="C394" s="18" t="inlineStr">
        <is>
          <t xml:space="preserve">Монтаж щита, шкафа распределительного, учетного</t>
        </is>
      </c>
      <c r="D394" s="7" t="inlineStr">
        <is>
          <t xml:space="preserve"/>
        </is>
      </c>
      <c r="E394" s="7" t="inlineStr">
        <is>
          <t xml:space="preserve">Выгружается из БО по объектам BIM-КЦ</t>
        </is>
      </c>
      <c r="F394" s="7" t="inlineStr">
        <is>
          <t xml:space="preserve">ШТ</t>
        </is>
      </c>
      <c r="G394" s="7" t="inlineStr">
        <is>
          <t xml:space="preserve">1</t>
        </is>
      </c>
      <c r="H394" s="8" t="n">
        <v>0</v>
      </c>
      <c r="I394" s="19" t="n" hidden="false">
        <f>ROUND((L395+L396+L397+L398+L399+L400+L401+L402)/H394,2)</f>
        <v>0</v>
      </c>
      <c r="J394" s="19" t="n" hidden="false">
        <v>0</v>
      </c>
      <c r="K394" s="19" t="n" hidden="false">
        <f>I394+J394</f>
        <v>0</v>
      </c>
      <c r="L394" s="19" t="n" hidden="false">
        <f>ROUND(H394*I394,2)</f>
        <v>0</v>
      </c>
      <c r="M394" s="19" t="n" hidden="false">
        <f>ROUND(H394*J394,2)</f>
        <v>0</v>
      </c>
      <c r="N394" s="19" t="n" hidden="false">
        <f>L394+M394</f>
        <v>0</v>
      </c>
    </row>
    <row r="395" customFormat="false" hidden="false" outlineLevel="0" collapsed="false">
      <c r="A395" s="18" t="inlineStr">
        <is>
          <t xml:space="preserve">1.1.1.2.1.1.2.1.1</t>
        </is>
      </c>
      <c r="B395" s="18" t="inlineStr">
        <is>
          <t xml:space="preserve"/>
        </is>
      </c>
      <c r="C395" s="22" t="inlineStr">
        <is>
          <t xml:space="preserve">Щит силовой (в соответствии со схемой)_ / МЭЛ</t>
        </is>
      </c>
      <c r="D395" s="7" t="inlineStr">
        <is>
          <t xml:space="preserve">ЩСК 4.1</t>
        </is>
      </c>
      <c r="E395" s="7" t="inlineStr">
        <is>
          <t xml:space="preserve"/>
        </is>
      </c>
      <c r="F395" s="7" t="inlineStr">
        <is>
          <t xml:space="preserve">ШТ</t>
        </is>
      </c>
      <c r="G395" s="7" t="inlineStr">
        <is>
          <t xml:space="preserve">1</t>
        </is>
      </c>
      <c r="H395" s="8" t="n">
        <v>0</v>
      </c>
      <c r="I395" s="23" t="n" hidden="false">
        <v>0</v>
      </c>
      <c r="J395" s="19" t="n" hidden="false">
        <v/>
      </c>
      <c r="K395" s="19" t="n" hidden="false">
        <f>I395+J395</f>
        <v>0</v>
      </c>
      <c r="L395" s="19" t="n" hidden="false">
        <f>ROUND(H395*I395,2)</f>
        <v>0</v>
      </c>
      <c r="M395" s="19" t="n" hidden="false">
        <v/>
      </c>
      <c r="N395" s="19" t="n" hidden="false">
        <f>L395+M395</f>
        <v>0</v>
      </c>
    </row>
    <row r="396" customFormat="false" hidden="false" outlineLevel="0" collapsed="false">
      <c r="A396" s="18" t="inlineStr">
        <is>
          <t xml:space="preserve">1.1.1.2.1.1.2.1.2</t>
        </is>
      </c>
      <c r="B396" s="18" t="inlineStr">
        <is>
          <t xml:space="preserve"/>
        </is>
      </c>
      <c r="C396" s="22" t="inlineStr">
        <is>
          <t xml:space="preserve">Щит силовой (в соответствии со схемой)_ / МЭЛ</t>
        </is>
      </c>
      <c r="D396" s="7" t="inlineStr">
        <is>
          <t xml:space="preserve">ЩСА</t>
        </is>
      </c>
      <c r="E396" s="7" t="inlineStr">
        <is>
          <t xml:space="preserve"/>
        </is>
      </c>
      <c r="F396" s="7" t="inlineStr">
        <is>
          <t xml:space="preserve">ШТ</t>
        </is>
      </c>
      <c r="G396" s="7" t="inlineStr">
        <is>
          <t xml:space="preserve">1</t>
        </is>
      </c>
      <c r="H396" s="8" t="n">
        <v>0</v>
      </c>
      <c r="I396" s="23" t="n" hidden="false">
        <v>0</v>
      </c>
      <c r="J396" s="19" t="n" hidden="false">
        <v/>
      </c>
      <c r="K396" s="19" t="n" hidden="false">
        <f>I396+J396</f>
        <v>0</v>
      </c>
      <c r="L396" s="19" t="n" hidden="false">
        <f>ROUND(H396*I396,2)</f>
        <v>0</v>
      </c>
      <c r="M396" s="19" t="n" hidden="false">
        <v/>
      </c>
      <c r="N396" s="19" t="n" hidden="false">
        <f>L396+M396</f>
        <v>0</v>
      </c>
    </row>
    <row r="397" customFormat="false" hidden="false" outlineLevel="0" collapsed="false">
      <c r="A397" s="18" t="inlineStr">
        <is>
          <t xml:space="preserve">1.1.1.2.1.1.2.1.3</t>
        </is>
      </c>
      <c r="B397" s="18" t="inlineStr">
        <is>
          <t xml:space="preserve"/>
        </is>
      </c>
      <c r="C397" s="22" t="inlineStr">
        <is>
          <t xml:space="preserve">Щит силовой (в соответствии со схемой)_ / МЭЛ</t>
        </is>
      </c>
      <c r="D397" s="7" t="inlineStr">
        <is>
          <t xml:space="preserve">ЩСК 2.2</t>
        </is>
      </c>
      <c r="E397" s="7" t="inlineStr">
        <is>
          <t xml:space="preserve"/>
        </is>
      </c>
      <c r="F397" s="7" t="inlineStr">
        <is>
          <t xml:space="preserve">ШТ</t>
        </is>
      </c>
      <c r="G397" s="7" t="inlineStr">
        <is>
          <t xml:space="preserve">1</t>
        </is>
      </c>
      <c r="H397" s="8" t="n">
        <v>0</v>
      </c>
      <c r="I397" s="23" t="n" hidden="false">
        <v>0</v>
      </c>
      <c r="J397" s="19" t="n" hidden="false">
        <v/>
      </c>
      <c r="K397" s="19" t="n" hidden="false">
        <f>I397+J397</f>
        <v>0</v>
      </c>
      <c r="L397" s="19" t="n" hidden="false">
        <f>ROUND(H397*I397,2)</f>
        <v>0</v>
      </c>
      <c r="M397" s="19" t="n" hidden="false">
        <v/>
      </c>
      <c r="N397" s="19" t="n" hidden="false">
        <f>L397+M397</f>
        <v>0</v>
      </c>
    </row>
    <row r="398" customFormat="false" hidden="false" outlineLevel="0" collapsed="false">
      <c r="A398" s="18" t="inlineStr">
        <is>
          <t xml:space="preserve">1.1.1.2.1.1.2.1.4</t>
        </is>
      </c>
      <c r="B398" s="18" t="inlineStr">
        <is>
          <t xml:space="preserve"/>
        </is>
      </c>
      <c r="C398" s="22" t="inlineStr">
        <is>
          <t xml:space="preserve">Щит силовой (в соответствии со схемой)_ / МЭЛ</t>
        </is>
      </c>
      <c r="D398" s="7" t="inlineStr">
        <is>
          <t xml:space="preserve">ЩСК 3.2</t>
        </is>
      </c>
      <c r="E398" s="7" t="inlineStr">
        <is>
          <t xml:space="preserve"/>
        </is>
      </c>
      <c r="F398" s="7" t="inlineStr">
        <is>
          <t xml:space="preserve">ШТ</t>
        </is>
      </c>
      <c r="G398" s="7" t="inlineStr">
        <is>
          <t xml:space="preserve">1</t>
        </is>
      </c>
      <c r="H398" s="8" t="n">
        <v>0</v>
      </c>
      <c r="I398" s="23" t="n" hidden="false">
        <v>0</v>
      </c>
      <c r="J398" s="19" t="n" hidden="false">
        <v/>
      </c>
      <c r="K398" s="19" t="n" hidden="false">
        <f>I398+J398</f>
        <v>0</v>
      </c>
      <c r="L398" s="19" t="n" hidden="false">
        <f>ROUND(H398*I398,2)</f>
        <v>0</v>
      </c>
      <c r="M398" s="19" t="n" hidden="false">
        <v/>
      </c>
      <c r="N398" s="19" t="n" hidden="false">
        <f>L398+M398</f>
        <v>0</v>
      </c>
    </row>
    <row r="399" customFormat="false" hidden="false" outlineLevel="0" collapsed="false">
      <c r="A399" s="18" t="inlineStr">
        <is>
          <t xml:space="preserve">1.1.1.2.1.1.2.1.5</t>
        </is>
      </c>
      <c r="B399" s="18" t="inlineStr">
        <is>
          <t xml:space="preserve"/>
        </is>
      </c>
      <c r="C399" s="22" t="inlineStr">
        <is>
          <t xml:space="preserve">Щит силовой (в соответствии со схемой)_ / МЭЛ</t>
        </is>
      </c>
      <c r="D399" s="7" t="inlineStr">
        <is>
          <t xml:space="preserve">ЩСК 3.1</t>
        </is>
      </c>
      <c r="E399" s="7" t="inlineStr">
        <is>
          <t xml:space="preserve"/>
        </is>
      </c>
      <c r="F399" s="7" t="inlineStr">
        <is>
          <t xml:space="preserve">ШТ</t>
        </is>
      </c>
      <c r="G399" s="7" t="inlineStr">
        <is>
          <t xml:space="preserve">1</t>
        </is>
      </c>
      <c r="H399" s="8" t="n">
        <v>0</v>
      </c>
      <c r="I399" s="23" t="n" hidden="false">
        <v>0</v>
      </c>
      <c r="J399" s="19" t="n" hidden="false">
        <v/>
      </c>
      <c r="K399" s="19" t="n" hidden="false">
        <f>I399+J399</f>
        <v>0</v>
      </c>
      <c r="L399" s="19" t="n" hidden="false">
        <f>ROUND(H399*I399,2)</f>
        <v>0</v>
      </c>
      <c r="M399" s="19" t="n" hidden="false">
        <v/>
      </c>
      <c r="N399" s="19" t="n" hidden="false">
        <f>L399+M399</f>
        <v>0</v>
      </c>
    </row>
    <row r="400" customFormat="false" hidden="false" outlineLevel="0" collapsed="false">
      <c r="A400" s="18" t="inlineStr">
        <is>
          <t xml:space="preserve">1.1.1.2.1.1.2.1.6</t>
        </is>
      </c>
      <c r="B400" s="18" t="inlineStr">
        <is>
          <t xml:space="preserve"/>
        </is>
      </c>
      <c r="C400" s="22" t="inlineStr">
        <is>
          <t xml:space="preserve">Щит силовой (в соответствии со схемой)_ / МЭЛ</t>
        </is>
      </c>
      <c r="D400" s="7" t="inlineStr">
        <is>
          <t xml:space="preserve">ЩСК 3.3</t>
        </is>
      </c>
      <c r="E400" s="7" t="inlineStr">
        <is>
          <t xml:space="preserve"/>
        </is>
      </c>
      <c r="F400" s="7" t="inlineStr">
        <is>
          <t xml:space="preserve">ШТ</t>
        </is>
      </c>
      <c r="G400" s="7" t="inlineStr">
        <is>
          <t xml:space="preserve">1</t>
        </is>
      </c>
      <c r="H400" s="8" t="n">
        <v>0</v>
      </c>
      <c r="I400" s="23" t="n" hidden="false">
        <v>0</v>
      </c>
      <c r="J400" s="19" t="n" hidden="false">
        <v/>
      </c>
      <c r="K400" s="19" t="n" hidden="false">
        <f>I400+J400</f>
        <v>0</v>
      </c>
      <c r="L400" s="19" t="n" hidden="false">
        <f>ROUND(H400*I400,2)</f>
        <v>0</v>
      </c>
      <c r="M400" s="19" t="n" hidden="false">
        <v/>
      </c>
      <c r="N400" s="19" t="n" hidden="false">
        <f>L400+M400</f>
        <v>0</v>
      </c>
    </row>
    <row r="401" customFormat="false" hidden="false" outlineLevel="0" collapsed="false">
      <c r="A401" s="18" t="inlineStr">
        <is>
          <t xml:space="preserve">1.1.1.2.1.1.2.1.7</t>
        </is>
      </c>
      <c r="B401" s="18" t="inlineStr">
        <is>
          <t xml:space="preserve"/>
        </is>
      </c>
      <c r="C401" s="22" t="inlineStr">
        <is>
          <t xml:space="preserve">Щит силовой (в соответствии со схемой)_ / МЭЛ</t>
        </is>
      </c>
      <c r="D401" s="7" t="inlineStr">
        <is>
          <t xml:space="preserve">ЩСК 2.1</t>
        </is>
      </c>
      <c r="E401" s="7" t="inlineStr">
        <is>
          <t xml:space="preserve"/>
        </is>
      </c>
      <c r="F401" s="7" t="inlineStr">
        <is>
          <t xml:space="preserve">ШТ</t>
        </is>
      </c>
      <c r="G401" s="7" t="inlineStr">
        <is>
          <t xml:space="preserve">1</t>
        </is>
      </c>
      <c r="H401" s="8" t="n">
        <v>0</v>
      </c>
      <c r="I401" s="23" t="n" hidden="false">
        <v>0</v>
      </c>
      <c r="J401" s="19" t="n" hidden="false">
        <v/>
      </c>
      <c r="K401" s="19" t="n" hidden="false">
        <f>I401+J401</f>
        <v>0</v>
      </c>
      <c r="L401" s="19" t="n" hidden="false">
        <f>ROUND(H401*I401,2)</f>
        <v>0</v>
      </c>
      <c r="M401" s="19" t="n" hidden="false">
        <v/>
      </c>
      <c r="N401" s="19" t="n" hidden="false">
        <f>L401+M401</f>
        <v>0</v>
      </c>
    </row>
    <row r="402" customFormat="false" hidden="false" outlineLevel="0" collapsed="false">
      <c r="A402" s="18" t="inlineStr">
        <is>
          <t xml:space="preserve">1.1.1.2.1.1.2.1.8</t>
        </is>
      </c>
      <c r="B402" s="18" t="inlineStr">
        <is>
          <t xml:space="preserve"/>
        </is>
      </c>
      <c r="C402" s="22" t="inlineStr">
        <is>
          <t xml:space="preserve">Щит_ / ЩРв-18з-0 36 IP31 PRO</t>
        </is>
      </c>
      <c r="D402" s="7" t="inlineStr">
        <is>
          <t xml:space="preserve">ЩРВ</t>
        </is>
      </c>
      <c r="E402" s="7" t="inlineStr">
        <is>
          <t xml:space="preserve"/>
        </is>
      </c>
      <c r="F402" s="7" t="inlineStr">
        <is>
          <t xml:space="preserve">ШТ</t>
        </is>
      </c>
      <c r="G402" s="7" t="inlineStr">
        <is>
          <t xml:space="preserve">1</t>
        </is>
      </c>
      <c r="H402" s="8" t="n">
        <v>0</v>
      </c>
      <c r="I402" s="23" t="n" hidden="false">
        <v>0</v>
      </c>
      <c r="J402" s="19" t="n" hidden="false">
        <v/>
      </c>
      <c r="K402" s="19" t="n" hidden="false">
        <f>I402+J402</f>
        <v>0</v>
      </c>
      <c r="L402" s="19" t="n" hidden="false">
        <f>ROUND(H402*I402,2)</f>
        <v>0</v>
      </c>
      <c r="M402" s="19" t="n" hidden="false">
        <v/>
      </c>
      <c r="N402" s="19" t="n" hidden="false">
        <f>L402+M402</f>
        <v>0</v>
      </c>
    </row>
    <row r="403" customFormat="false" hidden="false" outlineLevel="0" collapsed="false">
      <c r="A403" s="18" t="inlineStr">
        <is>
          <t xml:space="preserve">1.1.1.2.1.1.2.2</t>
        </is>
      </c>
      <c r="B403" s="18" t="inlineStr">
        <is>
          <t xml:space="preserve"/>
        </is>
      </c>
      <c r="C403" s="18" t="inlineStr">
        <is>
          <t xml:space="preserve">Монтаж АВР</t>
        </is>
      </c>
      <c r="D403" s="7" t="inlineStr">
        <is>
          <t xml:space="preserve"/>
        </is>
      </c>
      <c r="E403" s="7" t="inlineStr">
        <is>
          <t xml:space="preserve">Выгружается из БО по объектам BIM-КЦ</t>
        </is>
      </c>
      <c r="F403" s="7" t="inlineStr">
        <is>
          <t xml:space="preserve">ШТ</t>
        </is>
      </c>
      <c r="G403" s="7" t="inlineStr">
        <is>
          <t xml:space="preserve">1</t>
        </is>
      </c>
      <c r="H403" s="8" t="n">
        <v>0</v>
      </c>
      <c r="I403" s="19" t="n" hidden="false">
        <f>ROUND((L404)/H403,2)</f>
        <v>0</v>
      </c>
      <c r="J403" s="19" t="n" hidden="false">
        <v>0</v>
      </c>
      <c r="K403" s="19" t="n" hidden="false">
        <f>I403+J403</f>
        <v>0</v>
      </c>
      <c r="L403" s="19" t="n" hidden="false">
        <f>ROUND(H403*I403,2)</f>
        <v>0</v>
      </c>
      <c r="M403" s="19" t="n" hidden="false">
        <f>ROUND(H403*J403,2)</f>
        <v>0</v>
      </c>
      <c r="N403" s="19" t="n" hidden="false">
        <f>L403+M403</f>
        <v>0</v>
      </c>
    </row>
    <row r="404" customFormat="false" hidden="false" outlineLevel="0" collapsed="false">
      <c r="A404" s="18" t="inlineStr">
        <is>
          <t xml:space="preserve">1.1.1.2.1.1.2.2.1</t>
        </is>
      </c>
      <c r="B404" s="18" t="inlineStr">
        <is>
          <t xml:space="preserve"/>
        </is>
      </c>
      <c r="C404" s="22" t="inlineStr">
        <is>
          <t xml:space="preserve">Устройство автоматического ввода резерва АВР_ / 100А на 2 ввода IP 54</t>
        </is>
      </c>
      <c r="D404" s="7" t="inlineStr">
        <is>
          <t xml:space="preserve">АВР1,АВР2</t>
        </is>
      </c>
      <c r="E404" s="7" t="inlineStr">
        <is>
          <t xml:space="preserve"/>
        </is>
      </c>
      <c r="F404" s="7" t="inlineStr">
        <is>
          <t xml:space="preserve">ШТ</t>
        </is>
      </c>
      <c r="G404" s="7" t="inlineStr">
        <is>
          <t xml:space="preserve">1</t>
        </is>
      </c>
      <c r="H404" s="8" t="n">
        <v>0</v>
      </c>
      <c r="I404" s="19" t="n" hidden="false">
        <v>0</v>
      </c>
      <c r="J404" s="19" t="n" hidden="false">
        <v/>
      </c>
      <c r="K404" s="19" t="n" hidden="false">
        <f>I404+J404</f>
        <v>0</v>
      </c>
      <c r="L404" s="19" t="n" hidden="false">
        <f>ROUND(H404*I404,2)</f>
        <v>0</v>
      </c>
      <c r="M404" s="19" t="n" hidden="false">
        <v/>
      </c>
      <c r="N404" s="19" t="n" hidden="false">
        <f>L404+M404</f>
        <v>0</v>
      </c>
    </row>
    <row r="405" customFormat="false" hidden="false" outlineLevel="0" collapsed="false">
      <c r="A405" s="18" t="inlineStr">
        <is>
          <t xml:space="preserve">1.1.1.2.1.1.2.3</t>
        </is>
      </c>
      <c r="B405" s="18" t="inlineStr">
        <is>
          <t xml:space="preserve"/>
        </is>
      </c>
      <c r="C405" s="18" t="inlineStr">
        <is>
          <t xml:space="preserve">Монтаж щита силового (для СКБ) / 18 модулей</t>
        </is>
      </c>
      <c r="D405" s="7" t="inlineStr">
        <is>
          <t xml:space="preserve"/>
        </is>
      </c>
      <c r="E405" s="7" t="inlineStr">
        <is>
          <t xml:space="preserve"/>
        </is>
      </c>
      <c r="F405" s="7" t="inlineStr">
        <is>
          <t xml:space="preserve">ШТ</t>
        </is>
      </c>
      <c r="G405" s="7" t="inlineStr">
        <is>
          <t xml:space="preserve">1</t>
        </is>
      </c>
      <c r="H405" s="8" t="n">
        <v>0</v>
      </c>
      <c r="I405" s="19" t="n" hidden="false">
        <f>ROUND((L406+L407+L408+L409+L410)/H405,2)</f>
        <v>0</v>
      </c>
      <c r="J405" s="19" t="n" hidden="false">
        <v>0</v>
      </c>
      <c r="K405" s="19" t="n" hidden="false">
        <f>I405+J405</f>
        <v>0</v>
      </c>
      <c r="L405" s="19" t="n" hidden="false">
        <f>ROUND(H405*I405,2)</f>
        <v>0</v>
      </c>
      <c r="M405" s="19" t="n" hidden="false">
        <f>ROUND(H405*J405,2)</f>
        <v>0</v>
      </c>
      <c r="N405" s="19" t="n" hidden="false">
        <f>L405+M405</f>
        <v>0</v>
      </c>
    </row>
    <row r="406" customFormat="false" hidden="false" outlineLevel="0" collapsed="false">
      <c r="A406" s="18" t="inlineStr">
        <is>
          <t xml:space="preserve">1.1.1.2.1.1.2.3.1</t>
        </is>
      </c>
      <c r="B406" s="18" t="inlineStr">
        <is>
          <t xml:space="preserve"/>
        </is>
      </c>
      <c r="C406" s="22" t="inlineStr">
        <is>
          <t xml:space="preserve">Щит силовой (в соответствии со схемой)_ / МЭЛ</t>
        </is>
      </c>
      <c r="D406" s="7" t="inlineStr">
        <is>
          <t xml:space="preserve">ЩАО3.2 ЩРн-18-350х300х120-IP31 mb11-18n EKF</t>
        </is>
      </c>
      <c r="E406" s="7" t="inlineStr">
        <is>
          <t xml:space="preserve"/>
        </is>
      </c>
      <c r="F406" s="7" t="inlineStr">
        <is>
          <t xml:space="preserve">ШТ</t>
        </is>
      </c>
      <c r="G406" s="7" t="inlineStr">
        <is>
          <t xml:space="preserve">1</t>
        </is>
      </c>
      <c r="H406" s="8" t="n">
        <v>0</v>
      </c>
      <c r="I406" s="23" t="n" hidden="false">
        <v>0</v>
      </c>
      <c r="J406" s="19" t="n" hidden="false">
        <v/>
      </c>
      <c r="K406" s="19" t="n" hidden="false">
        <f>I406+J406</f>
        <v>0</v>
      </c>
      <c r="L406" s="19" t="n" hidden="false">
        <f>ROUND(H406*I406,2)</f>
        <v>0</v>
      </c>
      <c r="M406" s="19" t="n" hidden="false">
        <v/>
      </c>
      <c r="N406" s="19" t="n" hidden="false">
        <f>L406+M406</f>
        <v>0</v>
      </c>
    </row>
    <row r="407" customFormat="false" hidden="false" outlineLevel="0" collapsed="false">
      <c r="A407" s="18" t="inlineStr">
        <is>
          <t xml:space="preserve">1.1.1.2.1.1.2.3.2</t>
        </is>
      </c>
      <c r="B407" s="18" t="inlineStr">
        <is>
          <t xml:space="preserve"/>
        </is>
      </c>
      <c r="C407" s="22" t="inlineStr">
        <is>
          <t xml:space="preserve">Щит силовой (в соответствии со схемой)_ / МЭЛ</t>
        </is>
      </c>
      <c r="D407" s="7" t="inlineStr">
        <is>
          <t xml:space="preserve">ЩАО3.1  ЩРн-18-350х300х120-IP31 mb11-18n EKF</t>
        </is>
      </c>
      <c r="E407" s="7" t="inlineStr">
        <is>
          <t xml:space="preserve"/>
        </is>
      </c>
      <c r="F407" s="7" t="inlineStr">
        <is>
          <t xml:space="preserve">ШТ</t>
        </is>
      </c>
      <c r="G407" s="7" t="inlineStr">
        <is>
          <t xml:space="preserve">1</t>
        </is>
      </c>
      <c r="H407" s="8" t="n">
        <v>0</v>
      </c>
      <c r="I407" s="23" t="n" hidden="false">
        <v>0</v>
      </c>
      <c r="J407" s="19" t="n" hidden="false">
        <v/>
      </c>
      <c r="K407" s="19" t="n" hidden="false">
        <f>I407+J407</f>
        <v>0</v>
      </c>
      <c r="L407" s="19" t="n" hidden="false">
        <f>ROUND(H407*I407,2)</f>
        <v>0</v>
      </c>
      <c r="M407" s="19" t="n" hidden="false">
        <v/>
      </c>
      <c r="N407" s="19" t="n" hidden="false">
        <f>L407+M407</f>
        <v>0</v>
      </c>
    </row>
    <row r="408" customFormat="false" hidden="false" outlineLevel="0" collapsed="false">
      <c r="A408" s="18" t="inlineStr">
        <is>
          <t xml:space="preserve">1.1.1.2.1.1.2.3.3</t>
        </is>
      </c>
      <c r="B408" s="18" t="inlineStr">
        <is>
          <t xml:space="preserve"/>
        </is>
      </c>
      <c r="C408" s="22" t="inlineStr">
        <is>
          <t xml:space="preserve">Щит силовой (в соответствии со схемой)_ / МЭЛ</t>
        </is>
      </c>
      <c r="D408" s="7" t="inlineStr">
        <is>
          <t xml:space="preserve">ЩАО3.0 ЩРн-18-350х300х120-IP54 mb11-18n EKF</t>
        </is>
      </c>
      <c r="E408" s="7" t="inlineStr">
        <is>
          <t xml:space="preserve"/>
        </is>
      </c>
      <c r="F408" s="7" t="inlineStr">
        <is>
          <t xml:space="preserve">ШТ</t>
        </is>
      </c>
      <c r="G408" s="7" t="inlineStr">
        <is>
          <t xml:space="preserve">1</t>
        </is>
      </c>
      <c r="H408" s="8" t="n">
        <v>0</v>
      </c>
      <c r="I408" s="23" t="n" hidden="false">
        <v>0</v>
      </c>
      <c r="J408" s="19" t="n" hidden="false">
        <v/>
      </c>
      <c r="K408" s="19" t="n" hidden="false">
        <f>I408+J408</f>
        <v>0</v>
      </c>
      <c r="L408" s="19" t="n" hidden="false">
        <f>ROUND(H408*I408,2)</f>
        <v>0</v>
      </c>
      <c r="M408" s="19" t="n" hidden="false">
        <v/>
      </c>
      <c r="N408" s="19" t="n" hidden="false">
        <f>L408+M408</f>
        <v>0</v>
      </c>
    </row>
    <row r="409" customFormat="false" hidden="false" outlineLevel="0" collapsed="false">
      <c r="A409" s="18" t="inlineStr">
        <is>
          <t xml:space="preserve">1.1.1.2.1.1.2.3.4</t>
        </is>
      </c>
      <c r="B409" s="18" t="inlineStr">
        <is>
          <t xml:space="preserve"/>
        </is>
      </c>
      <c r="C409" s="22" t="inlineStr">
        <is>
          <t xml:space="preserve">Щит силовой (в соответствии со схемой)_ / МЭЛ</t>
        </is>
      </c>
      <c r="D409" s="7" t="inlineStr">
        <is>
          <t xml:space="preserve">ЩАО3.4  ЩРн-18-350х300х120-IP31 mb11-18n EKF</t>
        </is>
      </c>
      <c r="E409" s="7" t="inlineStr">
        <is>
          <t xml:space="preserve"/>
        </is>
      </c>
      <c r="F409" s="7" t="inlineStr">
        <is>
          <t xml:space="preserve">ШТ</t>
        </is>
      </c>
      <c r="G409" s="7" t="inlineStr">
        <is>
          <t xml:space="preserve">1</t>
        </is>
      </c>
      <c r="H409" s="8" t="n">
        <v>0</v>
      </c>
      <c r="I409" s="23" t="n" hidden="false">
        <v>0</v>
      </c>
      <c r="J409" s="19" t="n" hidden="false">
        <v/>
      </c>
      <c r="K409" s="19" t="n" hidden="false">
        <f>I409+J409</f>
        <v>0</v>
      </c>
      <c r="L409" s="19" t="n" hidden="false">
        <f>ROUND(H409*I409,2)</f>
        <v>0</v>
      </c>
      <c r="M409" s="19" t="n" hidden="false">
        <v/>
      </c>
      <c r="N409" s="19" t="n" hidden="false">
        <f>L409+M409</f>
        <v>0</v>
      </c>
    </row>
    <row r="410" customFormat="false" hidden="false" outlineLevel="0" collapsed="false">
      <c r="A410" s="18" t="inlineStr">
        <is>
          <t xml:space="preserve">1.1.1.2.1.1.2.3.5</t>
        </is>
      </c>
      <c r="B410" s="18" t="inlineStr">
        <is>
          <t xml:space="preserve"/>
        </is>
      </c>
      <c r="C410" s="22" t="inlineStr">
        <is>
          <t xml:space="preserve">Щит силовой (в соответствии со схемой)_ / МЭЛ</t>
        </is>
      </c>
      <c r="D410" s="7" t="inlineStr">
        <is>
          <t xml:space="preserve">ЩАО3.3  ЩРн-18-350х300х120-IP31 mb11-18n EKF</t>
        </is>
      </c>
      <c r="E410" s="7" t="inlineStr">
        <is>
          <t xml:space="preserve"/>
        </is>
      </c>
      <c r="F410" s="7" t="inlineStr">
        <is>
          <t xml:space="preserve">ШТ</t>
        </is>
      </c>
      <c r="G410" s="7" t="inlineStr">
        <is>
          <t xml:space="preserve">1</t>
        </is>
      </c>
      <c r="H410" s="8" t="n">
        <v>0</v>
      </c>
      <c r="I410" s="23" t="n" hidden="false">
        <v>0</v>
      </c>
      <c r="J410" s="19" t="n" hidden="false">
        <v/>
      </c>
      <c r="K410" s="19" t="n" hidden="false">
        <f>I410+J410</f>
        <v>0</v>
      </c>
      <c r="L410" s="19" t="n" hidden="false">
        <f>ROUND(H410*I410,2)</f>
        <v>0</v>
      </c>
      <c r="M410" s="19" t="n" hidden="false">
        <v/>
      </c>
      <c r="N410" s="19" t="n" hidden="false">
        <f>L410+M410</f>
        <v>0</v>
      </c>
    </row>
    <row r="411" customFormat="false" hidden="false" outlineLevel="0" collapsed="false">
      <c r="A411" s="18" t="inlineStr">
        <is>
          <t xml:space="preserve">1.1.1.2.1.1.2.4</t>
        </is>
      </c>
      <c r="B411" s="18" t="inlineStr">
        <is>
          <t xml:space="preserve"/>
        </is>
      </c>
      <c r="C411" s="18" t="inlineStr">
        <is>
          <t xml:space="preserve">Монтаж щита силового (для СКБ) / 24 модуля</t>
        </is>
      </c>
      <c r="D411" s="7" t="inlineStr">
        <is>
          <t xml:space="preserve"/>
        </is>
      </c>
      <c r="E411" s="7" t="inlineStr">
        <is>
          <t xml:space="preserve"/>
        </is>
      </c>
      <c r="F411" s="7" t="inlineStr">
        <is>
          <t xml:space="preserve">ШТ</t>
        </is>
      </c>
      <c r="G411" s="7" t="inlineStr">
        <is>
          <t xml:space="preserve">1</t>
        </is>
      </c>
      <c r="H411" s="8" t="n">
        <v>0</v>
      </c>
      <c r="I411" s="19" t="n" hidden="false">
        <f>ROUND((L412+L413+L414+L415+L416+L417+L418+L419+L420)/H411,2)</f>
        <v>0</v>
      </c>
      <c r="J411" s="19" t="n" hidden="false">
        <v>0</v>
      </c>
      <c r="K411" s="19" t="n" hidden="false">
        <f>I411+J411</f>
        <v>0</v>
      </c>
      <c r="L411" s="19" t="n" hidden="false">
        <f>ROUND(H411*I411,2)</f>
        <v>0</v>
      </c>
      <c r="M411" s="19" t="n" hidden="false">
        <f>ROUND(H411*J411,2)</f>
        <v>0</v>
      </c>
      <c r="N411" s="19" t="n" hidden="false">
        <f>L411+M411</f>
        <v>0</v>
      </c>
    </row>
    <row r="412" customFormat="false" hidden="false" outlineLevel="0" collapsed="false">
      <c r="A412" s="18" t="inlineStr">
        <is>
          <t xml:space="preserve">1.1.1.2.1.1.2.4.1</t>
        </is>
      </c>
      <c r="B412" s="18" t="inlineStr">
        <is>
          <t xml:space="preserve"/>
        </is>
      </c>
      <c r="C412" s="22" t="inlineStr">
        <is>
          <t xml:space="preserve">Щит силовой (в соответствии со схемой)_ / МЭЛ</t>
        </is>
      </c>
      <c r="D412" s="7" t="inlineStr">
        <is>
          <t xml:space="preserve">ЩО3.2 ЩРн-24-395х310х120-IP31 mb11-24n EKF</t>
        </is>
      </c>
      <c r="E412" s="7" t="inlineStr">
        <is>
          <t xml:space="preserve"/>
        </is>
      </c>
      <c r="F412" s="7" t="inlineStr">
        <is>
          <t xml:space="preserve">ШТ</t>
        </is>
      </c>
      <c r="G412" s="7" t="inlineStr">
        <is>
          <t xml:space="preserve">1</t>
        </is>
      </c>
      <c r="H412" s="8" t="n">
        <v>0</v>
      </c>
      <c r="I412" s="23" t="n" hidden="false">
        <v>0</v>
      </c>
      <c r="J412" s="19" t="n" hidden="false">
        <v/>
      </c>
      <c r="K412" s="19" t="n" hidden="false">
        <f>I412+J412</f>
        <v>0</v>
      </c>
      <c r="L412" s="19" t="n" hidden="false">
        <f>ROUND(H412*I412,2)</f>
        <v>0</v>
      </c>
      <c r="M412" s="19" t="n" hidden="false">
        <v/>
      </c>
      <c r="N412" s="19" t="n" hidden="false">
        <f>L412+M412</f>
        <v>0</v>
      </c>
    </row>
    <row r="413" customFormat="false" hidden="false" outlineLevel="0" collapsed="false">
      <c r="A413" s="18" t="inlineStr">
        <is>
          <t xml:space="preserve">1.1.1.2.1.1.2.4.2</t>
        </is>
      </c>
      <c r="B413" s="18" t="inlineStr">
        <is>
          <t xml:space="preserve"/>
        </is>
      </c>
      <c r="C413" s="22" t="inlineStr">
        <is>
          <t xml:space="preserve">Щит силовой (в соответствии со схемой)_ / МЭЛ</t>
        </is>
      </c>
      <c r="D413" s="7" t="inlineStr">
        <is>
          <t xml:space="preserve">ЩО3.4 ЩРн-24-395х310х120-IP31 mb11-24n EKF</t>
        </is>
      </c>
      <c r="E413" s="7" t="inlineStr">
        <is>
          <t xml:space="preserve"/>
        </is>
      </c>
      <c r="F413" s="7" t="inlineStr">
        <is>
          <t xml:space="preserve">ШТ</t>
        </is>
      </c>
      <c r="G413" s="7" t="inlineStr">
        <is>
          <t xml:space="preserve">1</t>
        </is>
      </c>
      <c r="H413" s="8" t="n">
        <v>0</v>
      </c>
      <c r="I413" s="23" t="n" hidden="false">
        <v>0</v>
      </c>
      <c r="J413" s="19" t="n" hidden="false">
        <v/>
      </c>
      <c r="K413" s="19" t="n" hidden="false">
        <f>I413+J413</f>
        <v>0</v>
      </c>
      <c r="L413" s="19" t="n" hidden="false">
        <f>ROUND(H413*I413,2)</f>
        <v>0</v>
      </c>
      <c r="M413" s="19" t="n" hidden="false">
        <v/>
      </c>
      <c r="N413" s="19" t="n" hidden="false">
        <f>L413+M413</f>
        <v>0</v>
      </c>
    </row>
    <row r="414" customFormat="false" hidden="false" outlineLevel="0" collapsed="false">
      <c r="A414" s="18" t="inlineStr">
        <is>
          <t xml:space="preserve">1.1.1.2.1.1.2.4.3</t>
        </is>
      </c>
      <c r="B414" s="18" t="inlineStr">
        <is>
          <t xml:space="preserve"/>
        </is>
      </c>
      <c r="C414" s="22" t="inlineStr">
        <is>
          <t xml:space="preserve">Щит силовой (в соответствии со схемой)_ / МЭЛ</t>
        </is>
      </c>
      <c r="D414" s="7" t="inlineStr">
        <is>
          <t xml:space="preserve">ЩС 2.1</t>
        </is>
      </c>
      <c r="E414" s="7" t="inlineStr">
        <is>
          <t xml:space="preserve"/>
        </is>
      </c>
      <c r="F414" s="7" t="inlineStr">
        <is>
          <t xml:space="preserve">ШТ</t>
        </is>
      </c>
      <c r="G414" s="7" t="inlineStr">
        <is>
          <t xml:space="preserve">1</t>
        </is>
      </c>
      <c r="H414" s="8" t="n">
        <v>0</v>
      </c>
      <c r="I414" s="23" t="n" hidden="false">
        <v>0</v>
      </c>
      <c r="J414" s="19" t="n" hidden="false">
        <v/>
      </c>
      <c r="K414" s="19" t="n" hidden="false">
        <f>I414+J414</f>
        <v>0</v>
      </c>
      <c r="L414" s="19" t="n" hidden="false">
        <f>ROUND(H414*I414,2)</f>
        <v>0</v>
      </c>
      <c r="M414" s="19" t="n" hidden="false">
        <v/>
      </c>
      <c r="N414" s="19" t="n" hidden="false">
        <f>L414+M414</f>
        <v>0</v>
      </c>
    </row>
    <row r="415" customFormat="false" hidden="false" outlineLevel="0" collapsed="false">
      <c r="A415" s="18" t="inlineStr">
        <is>
          <t xml:space="preserve">1.1.1.2.1.1.2.4.4</t>
        </is>
      </c>
      <c r="B415" s="18" t="inlineStr">
        <is>
          <t xml:space="preserve"/>
        </is>
      </c>
      <c r="C415" s="22" t="inlineStr">
        <is>
          <t xml:space="preserve">Щит силовой (в соответствии со схемой)_ / МЭЛ</t>
        </is>
      </c>
      <c r="D415" s="7" t="inlineStr">
        <is>
          <t xml:space="preserve">ЩС 3.1</t>
        </is>
      </c>
      <c r="E415" s="7" t="inlineStr">
        <is>
          <t xml:space="preserve"/>
        </is>
      </c>
      <c r="F415" s="7" t="inlineStr">
        <is>
          <t xml:space="preserve">ШТ</t>
        </is>
      </c>
      <c r="G415" s="7" t="inlineStr">
        <is>
          <t xml:space="preserve">1</t>
        </is>
      </c>
      <c r="H415" s="8" t="n">
        <v>0</v>
      </c>
      <c r="I415" s="23" t="n" hidden="false">
        <v>0</v>
      </c>
      <c r="J415" s="19" t="n" hidden="false">
        <v/>
      </c>
      <c r="K415" s="19" t="n" hidden="false">
        <f>I415+J415</f>
        <v>0</v>
      </c>
      <c r="L415" s="19" t="n" hidden="false">
        <f>ROUND(H415*I415,2)</f>
        <v>0</v>
      </c>
      <c r="M415" s="19" t="n" hidden="false">
        <v/>
      </c>
      <c r="N415" s="19" t="n" hidden="false">
        <f>L415+M415</f>
        <v>0</v>
      </c>
    </row>
    <row r="416" customFormat="false" hidden="false" outlineLevel="0" collapsed="false">
      <c r="A416" s="18" t="inlineStr">
        <is>
          <t xml:space="preserve">1.1.1.2.1.1.2.4.5</t>
        </is>
      </c>
      <c r="B416" s="18" t="inlineStr">
        <is>
          <t xml:space="preserve"/>
        </is>
      </c>
      <c r="C416" s="22" t="inlineStr">
        <is>
          <t xml:space="preserve">Щит силовой (в соответствии со схемой)_ / МЭЛ</t>
        </is>
      </c>
      <c r="D416" s="7" t="inlineStr">
        <is>
          <t xml:space="preserve">ЩО3.1 ЩРн-24-395х310х120-IP31 mb11-24n EKF</t>
        </is>
      </c>
      <c r="E416" s="7" t="inlineStr">
        <is>
          <t xml:space="preserve"/>
        </is>
      </c>
      <c r="F416" s="7" t="inlineStr">
        <is>
          <t xml:space="preserve">ШТ</t>
        </is>
      </c>
      <c r="G416" s="7" t="inlineStr">
        <is>
          <t xml:space="preserve">1</t>
        </is>
      </c>
      <c r="H416" s="8" t="n">
        <v>0</v>
      </c>
      <c r="I416" s="23" t="n" hidden="false">
        <v>0</v>
      </c>
      <c r="J416" s="19" t="n" hidden="false">
        <v/>
      </c>
      <c r="K416" s="19" t="n" hidden="false">
        <f>I416+J416</f>
        <v>0</v>
      </c>
      <c r="L416" s="19" t="n" hidden="false">
        <f>ROUND(H416*I416,2)</f>
        <v>0</v>
      </c>
      <c r="M416" s="19" t="n" hidden="false">
        <v/>
      </c>
      <c r="N416" s="19" t="n" hidden="false">
        <f>L416+M416</f>
        <v>0</v>
      </c>
    </row>
    <row r="417" customFormat="false" hidden="false" outlineLevel="0" collapsed="false">
      <c r="A417" s="18" t="inlineStr">
        <is>
          <t xml:space="preserve">1.1.1.2.1.1.2.4.6</t>
        </is>
      </c>
      <c r="B417" s="18" t="inlineStr">
        <is>
          <t xml:space="preserve"/>
        </is>
      </c>
      <c r="C417" s="22" t="inlineStr">
        <is>
          <t xml:space="preserve">Щит силовой (в соответствии со схемой)_ / МЭЛ</t>
        </is>
      </c>
      <c r="D417" s="7" t="inlineStr">
        <is>
          <t xml:space="preserve">ЩС 4.1</t>
        </is>
      </c>
      <c r="E417" s="7" t="inlineStr">
        <is>
          <t xml:space="preserve"/>
        </is>
      </c>
      <c r="F417" s="7" t="inlineStr">
        <is>
          <t xml:space="preserve">ШТ</t>
        </is>
      </c>
      <c r="G417" s="7" t="inlineStr">
        <is>
          <t xml:space="preserve">1</t>
        </is>
      </c>
      <c r="H417" s="8" t="n">
        <v>0</v>
      </c>
      <c r="I417" s="23" t="n" hidden="false">
        <v>0</v>
      </c>
      <c r="J417" s="19" t="n" hidden="false">
        <v/>
      </c>
      <c r="K417" s="19" t="n" hidden="false">
        <f>I417+J417</f>
        <v>0</v>
      </c>
      <c r="L417" s="19" t="n" hidden="false">
        <f>ROUND(H417*I417,2)</f>
        <v>0</v>
      </c>
      <c r="M417" s="19" t="n" hidden="false">
        <v/>
      </c>
      <c r="N417" s="19" t="n" hidden="false">
        <f>L417+M417</f>
        <v>0</v>
      </c>
    </row>
    <row r="418" customFormat="false" hidden="false" outlineLevel="0" collapsed="false">
      <c r="A418" s="18" t="inlineStr">
        <is>
          <t xml:space="preserve">1.1.1.2.1.1.2.4.7</t>
        </is>
      </c>
      <c r="B418" s="18" t="inlineStr">
        <is>
          <t xml:space="preserve"/>
        </is>
      </c>
      <c r="C418" s="22" t="inlineStr">
        <is>
          <t xml:space="preserve">Щит силовой (в соответствии со схемой)_ / МЭЛ</t>
        </is>
      </c>
      <c r="D418" s="7" t="inlineStr">
        <is>
          <t xml:space="preserve">ЩО3.0  ЩРн-24-395х310х120-IP54 mb11-24n EKF</t>
        </is>
      </c>
      <c r="E418" s="7" t="inlineStr">
        <is>
          <t xml:space="preserve"/>
        </is>
      </c>
      <c r="F418" s="7" t="inlineStr">
        <is>
          <t xml:space="preserve">ШТ</t>
        </is>
      </c>
      <c r="G418" s="7" t="inlineStr">
        <is>
          <t xml:space="preserve">1</t>
        </is>
      </c>
      <c r="H418" s="8" t="n">
        <v>0</v>
      </c>
      <c r="I418" s="23" t="n" hidden="false">
        <v>0</v>
      </c>
      <c r="J418" s="19" t="n" hidden="false">
        <v/>
      </c>
      <c r="K418" s="19" t="n" hidden="false">
        <f>I418+J418</f>
        <v>0</v>
      </c>
      <c r="L418" s="19" t="n" hidden="false">
        <f>ROUND(H418*I418,2)</f>
        <v>0</v>
      </c>
      <c r="M418" s="19" t="n" hidden="false">
        <v/>
      </c>
      <c r="N418" s="19" t="n" hidden="false">
        <f>L418+M418</f>
        <v>0</v>
      </c>
    </row>
    <row r="419" customFormat="false" hidden="false" outlineLevel="0" collapsed="false">
      <c r="A419" s="18" t="inlineStr">
        <is>
          <t xml:space="preserve">1.1.1.2.1.1.2.4.8</t>
        </is>
      </c>
      <c r="B419" s="18" t="inlineStr">
        <is>
          <t xml:space="preserve"/>
        </is>
      </c>
      <c r="C419" s="22" t="inlineStr">
        <is>
          <t xml:space="preserve">Щит силовой (в соответствии со схемой)_ / МЭЛ</t>
        </is>
      </c>
      <c r="D419" s="7" t="inlineStr">
        <is>
          <t xml:space="preserve">ЩО3.3  ЩРн-24-395х310х120-IP31 mb11-24n EKF</t>
        </is>
      </c>
      <c r="E419" s="7" t="inlineStr">
        <is>
          <t xml:space="preserve"/>
        </is>
      </c>
      <c r="F419" s="7" t="inlineStr">
        <is>
          <t xml:space="preserve">ШТ</t>
        </is>
      </c>
      <c r="G419" s="7" t="inlineStr">
        <is>
          <t xml:space="preserve">1</t>
        </is>
      </c>
      <c r="H419" s="8" t="n">
        <v>0</v>
      </c>
      <c r="I419" s="23" t="n" hidden="false">
        <v>0</v>
      </c>
      <c r="J419" s="19" t="n" hidden="false">
        <v/>
      </c>
      <c r="K419" s="19" t="n" hidden="false">
        <f>I419+J419</f>
        <v>0</v>
      </c>
      <c r="L419" s="19" t="n" hidden="false">
        <f>ROUND(H419*I419,2)</f>
        <v>0</v>
      </c>
      <c r="M419" s="19" t="n" hidden="false">
        <v/>
      </c>
      <c r="N419" s="19" t="n" hidden="false">
        <f>L419+M419</f>
        <v>0</v>
      </c>
    </row>
    <row r="420" customFormat="false" hidden="false" outlineLevel="0" collapsed="false">
      <c r="A420" s="18" t="inlineStr">
        <is>
          <t xml:space="preserve">1.1.1.2.1.1.2.4.9</t>
        </is>
      </c>
      <c r="B420" s="18" t="inlineStr">
        <is>
          <t xml:space="preserve"/>
        </is>
      </c>
      <c r="C420" s="22" t="inlineStr">
        <is>
          <t xml:space="preserve">Щит силовой (в соответствии со схемой)_ / МЭЛ</t>
        </is>
      </c>
      <c r="D420" s="7" t="inlineStr">
        <is>
          <t xml:space="preserve">ЩС 1.1</t>
        </is>
      </c>
      <c r="E420" s="7" t="inlineStr">
        <is>
          <t xml:space="preserve"/>
        </is>
      </c>
      <c r="F420" s="7" t="inlineStr">
        <is>
          <t xml:space="preserve">ШТ</t>
        </is>
      </c>
      <c r="G420" s="7" t="inlineStr">
        <is>
          <t xml:space="preserve">1</t>
        </is>
      </c>
      <c r="H420" s="8" t="n">
        <v>0</v>
      </c>
      <c r="I420" s="23" t="n" hidden="false">
        <v>0</v>
      </c>
      <c r="J420" s="19" t="n" hidden="false">
        <v/>
      </c>
      <c r="K420" s="19" t="n" hidden="false">
        <f>I420+J420</f>
        <v>0</v>
      </c>
      <c r="L420" s="19" t="n" hidden="false">
        <f>ROUND(H420*I420,2)</f>
        <v>0</v>
      </c>
      <c r="M420" s="19" t="n" hidden="false">
        <v/>
      </c>
      <c r="N420" s="19" t="n" hidden="false">
        <f>L420+M420</f>
        <v>0</v>
      </c>
    </row>
    <row r="421" customFormat="false" hidden="false" outlineLevel="0" collapsed="false">
      <c r="A421" s="14" t="inlineStr">
        <is>
          <t xml:space="preserve">1.1.1.2.1.1.3</t>
        </is>
      </c>
      <c r="B421" s="14" t="inlineStr">
        <is>
          <t xml:space="preserve"/>
        </is>
      </c>
      <c r="C421" s="14" t="inlineStr">
        <is>
          <t xml:space="preserve">Прокладка кабеля</t>
        </is>
      </c>
      <c r="D421" s="6" t="inlineStr">
        <is>
          <t xml:space="preserve"/>
        </is>
      </c>
      <c r="E421" s="6" t="inlineStr">
        <is>
          <t xml:space="preserve"/>
        </is>
      </c>
      <c r="F421" s="6" t="inlineStr">
        <is>
          <t xml:space="preserve"/>
        </is>
      </c>
      <c r="G421" s="6" t="inlineStr">
        <is>
          <t xml:space="preserve"/>
        </is>
      </c>
      <c r="H421" s="15" t="n">
        <v/>
      </c>
      <c r="I421" s="16" t="n" hidden="false">
        <v/>
      </c>
      <c r="J421" s="16" t="n" hidden="false">
        <v/>
      </c>
      <c r="K421" s="16" t="n" hidden="false">
        <v/>
      </c>
      <c r="L421" s="16" t="n" hidden="false">
        <f>L422+L425+L428+L436+L440+L443+L446+L449+L451+L455+L457+L462+L465+L470+L473</f>
        <v>0</v>
      </c>
      <c r="M421" s="16" t="n" hidden="false">
        <f>M422+M425+M428+M436+M440+M443+M446+M449+M451+M455+M457+M462+M465+M470+M473</f>
        <v>0</v>
      </c>
      <c r="N421" s="16" t="n" hidden="false">
        <f>N422+N425+N428+N436+N440+N443+N446+N449+N451+N455+N457+N462+N465+N470+N473</f>
        <v>0</v>
      </c>
    </row>
    <row r="422" customFormat="false" hidden="false" outlineLevel="0" collapsed="false">
      <c r="A422" s="18" t="inlineStr">
        <is>
          <t xml:space="preserve">1.1.1.2.1.1.3.1</t>
        </is>
      </c>
      <c r="B422" s="18" t="inlineStr">
        <is>
          <t xml:space="preserve"/>
        </is>
      </c>
      <c r="C422" s="18" t="inlineStr">
        <is>
          <t xml:space="preserve">Затяжка кабеля, провода в трубу / 1,5-6 мм</t>
        </is>
      </c>
      <c r="D422" s="7" t="inlineStr">
        <is>
          <t xml:space="preserve">ЭО
Поставщики: ООО "Богословский кабельный завод", Акционерное общество "Электрокабель" Кольчугинский завод"</t>
        </is>
      </c>
      <c r="E422" s="7" t="inlineStr">
        <is>
          <t xml:space="preserve">Выгружается из БО по объектам BIM-КЦ</t>
        </is>
      </c>
      <c r="F422" s="7" t="inlineStr">
        <is>
          <t xml:space="preserve">ПОГ М</t>
        </is>
      </c>
      <c r="G422" s="7" t="inlineStr">
        <is>
          <t xml:space="preserve">1</t>
        </is>
      </c>
      <c r="H422" s="8" t="n">
        <v>0</v>
      </c>
      <c r="I422" s="19" t="n" hidden="false">
        <f>ROUND((L423+L424)/H422,2)</f>
        <v>0</v>
      </c>
      <c r="J422" s="19" t="n" hidden="false">
        <v>0</v>
      </c>
      <c r="K422" s="19" t="n" hidden="false">
        <f>I422+J422</f>
        <v>0</v>
      </c>
      <c r="L422" s="19" t="n" hidden="false">
        <f>ROUND(H422*I422,2)</f>
        <v>0</v>
      </c>
      <c r="M422" s="19" t="n" hidden="false">
        <f>ROUND(H422*J422,2)</f>
        <v>0</v>
      </c>
      <c r="N422" s="19" t="n" hidden="false">
        <f>L422+M422</f>
        <v>0</v>
      </c>
    </row>
    <row r="423" customFormat="false" hidden="false" outlineLevel="0" collapsed="false">
      <c r="A423" s="18" t="inlineStr">
        <is>
          <t xml:space="preserve">1.1.1.2.1.1.3.1.1</t>
        </is>
      </c>
      <c r="B423" s="18" t="inlineStr">
        <is>
          <t xml:space="preserve"/>
        </is>
      </c>
      <c r="C423" s="22" t="inlineStr">
        <is>
          <t xml:space="preserve">Кабель силовой ВВГнг(A)-FRLS 3х1,5мм2, 660В</t>
        </is>
      </c>
      <c r="D423" s="7" t="inlineStr">
        <is>
          <t xml:space="preserve">FRLSLTx</t>
        </is>
      </c>
      <c r="E423" s="7" t="inlineStr">
        <is>
          <t xml:space="preserve"/>
        </is>
      </c>
      <c r="F423" s="7" t="inlineStr">
        <is>
          <t xml:space="preserve">М</t>
        </is>
      </c>
      <c r="G423" s="7" t="inlineStr">
        <is>
          <t xml:space="preserve">1</t>
        </is>
      </c>
      <c r="H423" s="8" t="n">
        <v>0</v>
      </c>
      <c r="I423" s="23" t="n" hidden="false">
        <v>0</v>
      </c>
      <c r="J423" s="19" t="n" hidden="false">
        <v/>
      </c>
      <c r="K423" s="19" t="n" hidden="false">
        <f>I423+J423</f>
        <v>0</v>
      </c>
      <c r="L423" s="19" t="n" hidden="false">
        <f>ROUND(H423*I423,2)</f>
        <v>0</v>
      </c>
      <c r="M423" s="19" t="n" hidden="false">
        <v/>
      </c>
      <c r="N423" s="19" t="n" hidden="false">
        <f>L423+M423</f>
        <v>0</v>
      </c>
    </row>
    <row r="424" customFormat="false" hidden="false" outlineLevel="0" collapsed="false">
      <c r="A424" s="18" t="inlineStr">
        <is>
          <t xml:space="preserve">1.1.1.2.1.1.3.1.2</t>
        </is>
      </c>
      <c r="B424" s="18" t="inlineStr">
        <is>
          <t xml:space="preserve"/>
        </is>
      </c>
      <c r="C424" s="22" t="inlineStr">
        <is>
          <t xml:space="preserve">Кабель силовой ВВГнг(A)-LSLTx 3х1,5мм2, 660В</t>
        </is>
      </c>
      <c r="D424" s="7" t="inlineStr">
        <is>
          <t xml:space="preserve"/>
        </is>
      </c>
      <c r="E424" s="7" t="inlineStr">
        <is>
          <t xml:space="preserve"/>
        </is>
      </c>
      <c r="F424" s="7" t="inlineStr">
        <is>
          <t xml:space="preserve">М</t>
        </is>
      </c>
      <c r="G424" s="7" t="inlineStr">
        <is>
          <t xml:space="preserve">1</t>
        </is>
      </c>
      <c r="H424" s="8" t="n">
        <v>0</v>
      </c>
      <c r="I424" s="23" t="n" hidden="false">
        <v>0</v>
      </c>
      <c r="J424" s="19" t="n" hidden="false">
        <v/>
      </c>
      <c r="K424" s="19" t="n" hidden="false">
        <f>I424+J424</f>
        <v>0</v>
      </c>
      <c r="L424" s="19" t="n" hidden="false">
        <f>ROUND(H424*I424,2)</f>
        <v>0</v>
      </c>
      <c r="M424" s="19" t="n" hidden="false">
        <v/>
      </c>
      <c r="N424" s="19" t="n" hidden="false">
        <f>L424+M424</f>
        <v>0</v>
      </c>
    </row>
    <row r="425" customFormat="false" hidden="false" outlineLevel="0" collapsed="false">
      <c r="A425" s="18" t="inlineStr">
        <is>
          <t xml:space="preserve">1.1.1.2.1.1.3.2</t>
        </is>
      </c>
      <c r="B425" s="18" t="inlineStr">
        <is>
          <t xml:space="preserve"/>
        </is>
      </c>
      <c r="C425" s="18" t="inlineStr">
        <is>
          <t xml:space="preserve">Затяжка кабеля, провода в трубу / 7-17 мм</t>
        </is>
      </c>
      <c r="D425" s="7" t="inlineStr">
        <is>
          <t xml:space="preserve">ЭО
Поставщики: ООО "Богословский кабельный завод", Акционерное общество "Электрокабель" Кольчугинский завод"</t>
        </is>
      </c>
      <c r="E425" s="7" t="inlineStr">
        <is>
          <t xml:space="preserve">Выгружается из БО по объектам BIM-КЦ</t>
        </is>
      </c>
      <c r="F425" s="7" t="inlineStr">
        <is>
          <t xml:space="preserve">ПОГ М</t>
        </is>
      </c>
      <c r="G425" s="7" t="inlineStr">
        <is>
          <t xml:space="preserve">1</t>
        </is>
      </c>
      <c r="H425" s="8" t="n">
        <v>0</v>
      </c>
      <c r="I425" s="19" t="n" hidden="false">
        <f>ROUND((L426+L427)/H425,2)</f>
        <v>0</v>
      </c>
      <c r="J425" s="19" t="n" hidden="false">
        <v>0</v>
      </c>
      <c r="K425" s="19" t="n" hidden="false">
        <f>I425+J425</f>
        <v>0</v>
      </c>
      <c r="L425" s="19" t="n" hidden="false">
        <f>ROUND(H425*I425,2)</f>
        <v>0</v>
      </c>
      <c r="M425" s="19" t="n" hidden="false">
        <f>ROUND(H425*J425,2)</f>
        <v>0</v>
      </c>
      <c r="N425" s="19" t="n" hidden="false">
        <f>L425+M425</f>
        <v>0</v>
      </c>
    </row>
    <row r="426" customFormat="false" hidden="false" outlineLevel="0" collapsed="false">
      <c r="A426" s="18" t="inlineStr">
        <is>
          <t xml:space="preserve">1.1.1.2.1.1.3.2.1</t>
        </is>
      </c>
      <c r="B426" s="18" t="inlineStr">
        <is>
          <t xml:space="preserve"/>
        </is>
      </c>
      <c r="C426" s="22" t="inlineStr">
        <is>
          <t xml:space="preserve">Кабель силовой ВВГнг(A)-FRLS 3х2,5мм2, 660В</t>
        </is>
      </c>
      <c r="D426" s="7" t="inlineStr">
        <is>
          <t xml:space="preserve">FRLSLTx</t>
        </is>
      </c>
      <c r="E426" s="7" t="inlineStr">
        <is>
          <t xml:space="preserve"/>
        </is>
      </c>
      <c r="F426" s="7" t="inlineStr">
        <is>
          <t xml:space="preserve">М</t>
        </is>
      </c>
      <c r="G426" s="7" t="inlineStr">
        <is>
          <t xml:space="preserve">1</t>
        </is>
      </c>
      <c r="H426" s="8" t="n">
        <v>0</v>
      </c>
      <c r="I426" s="23" t="n" hidden="false">
        <v>0</v>
      </c>
      <c r="J426" s="19" t="n" hidden="false">
        <v/>
      </c>
      <c r="K426" s="19" t="n" hidden="false">
        <f>I426+J426</f>
        <v>0</v>
      </c>
      <c r="L426" s="19" t="n" hidden="false">
        <f>ROUND(H426*I426,2)</f>
        <v>0</v>
      </c>
      <c r="M426" s="19" t="n" hidden="false">
        <v/>
      </c>
      <c r="N426" s="19" t="n" hidden="false">
        <f>L426+M426</f>
        <v>0</v>
      </c>
    </row>
    <row r="427" customFormat="false" hidden="false" outlineLevel="0" collapsed="false">
      <c r="A427" s="18" t="inlineStr">
        <is>
          <t xml:space="preserve">1.1.1.2.1.1.3.2.2</t>
        </is>
      </c>
      <c r="B427" s="18" t="inlineStr">
        <is>
          <t xml:space="preserve"/>
        </is>
      </c>
      <c r="C427" s="22" t="inlineStr">
        <is>
          <t xml:space="preserve">Кабель силовой ВВГнг(A)-LSLTx 3х2,5мм2, 660В</t>
        </is>
      </c>
      <c r="D427" s="7" t="inlineStr">
        <is>
          <t xml:space="preserve"/>
        </is>
      </c>
      <c r="E427" s="7" t="inlineStr">
        <is>
          <t xml:space="preserve"/>
        </is>
      </c>
      <c r="F427" s="7" t="inlineStr">
        <is>
          <t xml:space="preserve">М</t>
        </is>
      </c>
      <c r="G427" s="7" t="inlineStr">
        <is>
          <t xml:space="preserve">1</t>
        </is>
      </c>
      <c r="H427" s="8" t="n">
        <v>0</v>
      </c>
      <c r="I427" s="23" t="n" hidden="false">
        <v>0</v>
      </c>
      <c r="J427" s="19" t="n" hidden="false">
        <v/>
      </c>
      <c r="K427" s="19" t="n" hidden="false">
        <f>I427+J427</f>
        <v>0</v>
      </c>
      <c r="L427" s="19" t="n" hidden="false">
        <f>ROUND(H427*I427,2)</f>
        <v>0</v>
      </c>
      <c r="M427" s="19" t="n" hidden="false">
        <v/>
      </c>
      <c r="N427" s="19" t="n" hidden="false">
        <f>L427+M427</f>
        <v>0</v>
      </c>
    </row>
    <row r="428" customFormat="false" hidden="false" outlineLevel="0" collapsed="false">
      <c r="A428" s="18" t="inlineStr">
        <is>
          <t xml:space="preserve">1.1.1.2.1.1.3.3</t>
        </is>
      </c>
      <c r="B428" s="18" t="inlineStr">
        <is>
          <t xml:space="preserve"/>
        </is>
      </c>
      <c r="C428" s="18" t="inlineStr">
        <is>
          <t xml:space="preserve">Затяжка кабеля, провода в трубу / 7-17 мм</t>
        </is>
      </c>
      <c r="D428" s="7" t="inlineStr">
        <is>
          <t xml:space="preserve">ЭМ
Поставщики: ООО "Богословский кабельный завод", Акционерное общество "Электрокабель" Кольчугинский завод"</t>
        </is>
      </c>
      <c r="E428" s="7" t="inlineStr">
        <is>
          <t xml:space="preserve">Выгружается из БО по объектам BIM-КЦ</t>
        </is>
      </c>
      <c r="F428" s="7" t="inlineStr">
        <is>
          <t xml:space="preserve">ПОГ М</t>
        </is>
      </c>
      <c r="G428" s="7" t="inlineStr">
        <is>
          <t xml:space="preserve">1</t>
        </is>
      </c>
      <c r="H428" s="8" t="n">
        <v>0</v>
      </c>
      <c r="I428" s="19" t="n" hidden="false">
        <f>ROUND((L429+L430+L431+L432+L433+L434+L435)/H428,2)</f>
        <v>0</v>
      </c>
      <c r="J428" s="19" t="n" hidden="false">
        <v>0</v>
      </c>
      <c r="K428" s="19" t="n" hidden="false">
        <f>I428+J428</f>
        <v>0</v>
      </c>
      <c r="L428" s="19" t="n" hidden="false">
        <f>ROUND(H428*I428,2)</f>
        <v>0</v>
      </c>
      <c r="M428" s="19" t="n" hidden="false">
        <f>ROUND(H428*J428,2)</f>
        <v>0</v>
      </c>
      <c r="N428" s="19" t="n" hidden="false">
        <f>L428+M428</f>
        <v>0</v>
      </c>
    </row>
    <row r="429" customFormat="false" hidden="false" outlineLevel="0" collapsed="false">
      <c r="A429" s="18" t="inlineStr">
        <is>
          <t xml:space="preserve">1.1.1.2.1.1.3.3.1</t>
        </is>
      </c>
      <c r="B429" s="18" t="inlineStr">
        <is>
          <t xml:space="preserve"/>
        </is>
      </c>
      <c r="C429" s="22" t="inlineStr">
        <is>
          <t xml:space="preserve">Кабель силовой_ (Будет удален с 01.01.2024г.) / ВВГнг(А)-LSLTx / 3х6 мм</t>
        </is>
      </c>
      <c r="D429" s="7" t="inlineStr">
        <is>
          <t xml:space="preserve"/>
        </is>
      </c>
      <c r="E429" s="7" t="inlineStr">
        <is>
          <t xml:space="preserve"/>
        </is>
      </c>
      <c r="F429" s="7" t="inlineStr">
        <is>
          <t xml:space="preserve">ПОГ М</t>
        </is>
      </c>
      <c r="G429" s="7" t="inlineStr">
        <is>
          <t xml:space="preserve">1</t>
        </is>
      </c>
      <c r="H429" s="8" t="n">
        <v>0</v>
      </c>
      <c r="I429" s="23" t="n" hidden="false">
        <v>0</v>
      </c>
      <c r="J429" s="19" t="n" hidden="false">
        <v/>
      </c>
      <c r="K429" s="19" t="n" hidden="false">
        <f>I429+J429</f>
        <v>0</v>
      </c>
      <c r="L429" s="19" t="n" hidden="false">
        <f>ROUND(H429*I429,2)</f>
        <v>0</v>
      </c>
      <c r="M429" s="19" t="n" hidden="false">
        <v/>
      </c>
      <c r="N429" s="19" t="n" hidden="false">
        <f>L429+M429</f>
        <v>0</v>
      </c>
    </row>
    <row r="430" customFormat="false" hidden="false" outlineLevel="0" collapsed="false">
      <c r="A430" s="18" t="inlineStr">
        <is>
          <t xml:space="preserve">1.1.1.2.1.1.3.3.2</t>
        </is>
      </c>
      <c r="B430" s="18" t="inlineStr">
        <is>
          <t xml:space="preserve"/>
        </is>
      </c>
      <c r="C430" s="22" t="inlineStr">
        <is>
          <t xml:space="preserve">Кабель силовой ВВГнг(A)-FRLS 3х2,5мм2, 660В</t>
        </is>
      </c>
      <c r="D430" s="7" t="inlineStr">
        <is>
          <t xml:space="preserve">FRLSLTx</t>
        </is>
      </c>
      <c r="E430" s="7" t="inlineStr">
        <is>
          <t xml:space="preserve"/>
        </is>
      </c>
      <c r="F430" s="7" t="inlineStr">
        <is>
          <t xml:space="preserve">М</t>
        </is>
      </c>
      <c r="G430" s="7" t="inlineStr">
        <is>
          <t xml:space="preserve">1</t>
        </is>
      </c>
      <c r="H430" s="8" t="n">
        <v>0</v>
      </c>
      <c r="I430" s="23" t="n" hidden="false">
        <v>0</v>
      </c>
      <c r="J430" s="19" t="n" hidden="false">
        <v/>
      </c>
      <c r="K430" s="19" t="n" hidden="false">
        <f>I430+J430</f>
        <v>0</v>
      </c>
      <c r="L430" s="19" t="n" hidden="false">
        <f>ROUND(H430*I430,2)</f>
        <v>0</v>
      </c>
      <c r="M430" s="19" t="n" hidden="false">
        <v/>
      </c>
      <c r="N430" s="19" t="n" hidden="false">
        <f>L430+M430</f>
        <v>0</v>
      </c>
    </row>
    <row r="431" customFormat="false" hidden="false" outlineLevel="0" collapsed="false">
      <c r="A431" s="18" t="inlineStr">
        <is>
          <t xml:space="preserve">1.1.1.2.1.1.3.3.3</t>
        </is>
      </c>
      <c r="B431" s="18" t="inlineStr">
        <is>
          <t xml:space="preserve"/>
        </is>
      </c>
      <c r="C431" s="22" t="inlineStr">
        <is>
          <t xml:space="preserve">Кабель силовой ВВГнг(A)-LSLTx 5х2,5мм2, 660В</t>
        </is>
      </c>
      <c r="D431" s="7" t="inlineStr">
        <is>
          <t xml:space="preserve"/>
        </is>
      </c>
      <c r="E431" s="7" t="inlineStr">
        <is>
          <t xml:space="preserve"/>
        </is>
      </c>
      <c r="F431" s="7" t="inlineStr">
        <is>
          <t xml:space="preserve">М</t>
        </is>
      </c>
      <c r="G431" s="7" t="inlineStr">
        <is>
          <t xml:space="preserve">1</t>
        </is>
      </c>
      <c r="H431" s="8" t="n">
        <v>0</v>
      </c>
      <c r="I431" s="23" t="n" hidden="false">
        <v>0</v>
      </c>
      <c r="J431" s="19" t="n" hidden="false">
        <v/>
      </c>
      <c r="K431" s="19" t="n" hidden="false">
        <f>I431+J431</f>
        <v>0</v>
      </c>
      <c r="L431" s="19" t="n" hidden="false">
        <f>ROUND(H431*I431,2)</f>
        <v>0</v>
      </c>
      <c r="M431" s="19" t="n" hidden="false">
        <v/>
      </c>
      <c r="N431" s="19" t="n" hidden="false">
        <f>L431+M431</f>
        <v>0</v>
      </c>
    </row>
    <row r="432" customFormat="false" hidden="false" outlineLevel="0" collapsed="false">
      <c r="A432" s="18" t="inlineStr">
        <is>
          <t xml:space="preserve">1.1.1.2.1.1.3.3.4</t>
        </is>
      </c>
      <c r="B432" s="18" t="inlineStr">
        <is>
          <t xml:space="preserve"/>
        </is>
      </c>
      <c r="C432" s="22" t="inlineStr">
        <is>
          <t xml:space="preserve">Кабель силовой ВВГнг(A)-FRLSLTx 3х4мм2, 660В</t>
        </is>
      </c>
      <c r="D432" s="7" t="inlineStr">
        <is>
          <t xml:space="preserve"/>
        </is>
      </c>
      <c r="E432" s="7" t="inlineStr">
        <is>
          <t xml:space="preserve"/>
        </is>
      </c>
      <c r="F432" s="7" t="inlineStr">
        <is>
          <t xml:space="preserve">М</t>
        </is>
      </c>
      <c r="G432" s="7" t="inlineStr">
        <is>
          <t xml:space="preserve">1</t>
        </is>
      </c>
      <c r="H432" s="8" t="n">
        <v>0</v>
      </c>
      <c r="I432" s="23" t="n" hidden="false">
        <v>0</v>
      </c>
      <c r="J432" s="19" t="n" hidden="false">
        <v/>
      </c>
      <c r="K432" s="19" t="n" hidden="false">
        <f>I432+J432</f>
        <v>0</v>
      </c>
      <c r="L432" s="19" t="n" hidden="false">
        <f>ROUND(H432*I432,2)</f>
        <v>0</v>
      </c>
      <c r="M432" s="19" t="n" hidden="false">
        <v/>
      </c>
      <c r="N432" s="19" t="n" hidden="false">
        <f>L432+M432</f>
        <v>0</v>
      </c>
    </row>
    <row r="433" customFormat="false" hidden="false" outlineLevel="0" collapsed="false">
      <c r="A433" s="18" t="inlineStr">
        <is>
          <t xml:space="preserve">1.1.1.2.1.1.3.3.5</t>
        </is>
      </c>
      <c r="B433" s="18" t="inlineStr">
        <is>
          <t xml:space="preserve"/>
        </is>
      </c>
      <c r="C433" s="22" t="inlineStr">
        <is>
          <t xml:space="preserve">Кабель силовой ВВГнг(A)-FRLSLTx 5х2,5мм2, 660В</t>
        </is>
      </c>
      <c r="D433" s="7" t="inlineStr">
        <is>
          <t xml:space="preserve"/>
        </is>
      </c>
      <c r="E433" s="7" t="inlineStr">
        <is>
          <t xml:space="preserve"/>
        </is>
      </c>
      <c r="F433" s="7" t="inlineStr">
        <is>
          <t xml:space="preserve">М</t>
        </is>
      </c>
      <c r="G433" s="7" t="inlineStr">
        <is>
          <t xml:space="preserve">1</t>
        </is>
      </c>
      <c r="H433" s="8" t="n">
        <v>0</v>
      </c>
      <c r="I433" s="23" t="n" hidden="false">
        <v>0</v>
      </c>
      <c r="J433" s="19" t="n" hidden="false">
        <v/>
      </c>
      <c r="K433" s="19" t="n" hidden="false">
        <f>I433+J433</f>
        <v>0</v>
      </c>
      <c r="L433" s="19" t="n" hidden="false">
        <f>ROUND(H433*I433,2)</f>
        <v>0</v>
      </c>
      <c r="M433" s="19" t="n" hidden="false">
        <v/>
      </c>
      <c r="N433" s="19" t="n" hidden="false">
        <f>L433+M433</f>
        <v>0</v>
      </c>
    </row>
    <row r="434" customFormat="false" hidden="false" outlineLevel="0" collapsed="false">
      <c r="A434" s="18" t="inlineStr">
        <is>
          <t xml:space="preserve">1.1.1.2.1.1.3.3.6</t>
        </is>
      </c>
      <c r="B434" s="18" t="inlineStr">
        <is>
          <t xml:space="preserve"/>
        </is>
      </c>
      <c r="C434" s="22" t="inlineStr">
        <is>
          <t xml:space="preserve">Кабель силовой ВВГнг(A)-LSLTx 3х2,5мм2, 660В</t>
        </is>
      </c>
      <c r="D434" s="7" t="inlineStr">
        <is>
          <t xml:space="preserve"/>
        </is>
      </c>
      <c r="E434" s="7" t="inlineStr">
        <is>
          <t xml:space="preserve"/>
        </is>
      </c>
      <c r="F434" s="7" t="inlineStr">
        <is>
          <t xml:space="preserve">М</t>
        </is>
      </c>
      <c r="G434" s="7" t="inlineStr">
        <is>
          <t xml:space="preserve">1</t>
        </is>
      </c>
      <c r="H434" s="8" t="n">
        <v>0</v>
      </c>
      <c r="I434" s="23" t="n" hidden="false">
        <v>0</v>
      </c>
      <c r="J434" s="19" t="n" hidden="false">
        <v/>
      </c>
      <c r="K434" s="19" t="n" hidden="false">
        <f>I434+J434</f>
        <v>0</v>
      </c>
      <c r="L434" s="19" t="n" hidden="false">
        <f>ROUND(H434*I434,2)</f>
        <v>0</v>
      </c>
      <c r="M434" s="19" t="n" hidden="false">
        <v/>
      </c>
      <c r="N434" s="19" t="n" hidden="false">
        <f>L434+M434</f>
        <v>0</v>
      </c>
    </row>
    <row r="435" customFormat="false" hidden="false" outlineLevel="0" collapsed="false">
      <c r="A435" s="18" t="inlineStr">
        <is>
          <t xml:space="preserve">1.1.1.2.1.1.3.3.7</t>
        </is>
      </c>
      <c r="B435" s="18" t="inlineStr">
        <is>
          <t xml:space="preserve"/>
        </is>
      </c>
      <c r="C435" s="22" t="inlineStr">
        <is>
          <t xml:space="preserve">Кабель силовой ВВГнг(A)-LSLTx 3х4мм2, 1000В</t>
        </is>
      </c>
      <c r="D435" s="7" t="inlineStr">
        <is>
          <t xml:space="preserve"/>
        </is>
      </c>
      <c r="E435" s="7" t="inlineStr">
        <is>
          <t xml:space="preserve"/>
        </is>
      </c>
      <c r="F435" s="7" t="inlineStr">
        <is>
          <t xml:space="preserve">М</t>
        </is>
      </c>
      <c r="G435" s="7" t="inlineStr">
        <is>
          <t xml:space="preserve">1</t>
        </is>
      </c>
      <c r="H435" s="8" t="n">
        <v>0</v>
      </c>
      <c r="I435" s="19" t="n" hidden="false">
        <v>0</v>
      </c>
      <c r="J435" s="19" t="n" hidden="false">
        <v/>
      </c>
      <c r="K435" s="19" t="n" hidden="false">
        <f>I435+J435</f>
        <v>0</v>
      </c>
      <c r="L435" s="19" t="n" hidden="false">
        <f>ROUND(H435*I435,2)</f>
        <v>0</v>
      </c>
      <c r="M435" s="19" t="n" hidden="false">
        <v/>
      </c>
      <c r="N435" s="19" t="n" hidden="false">
        <f>L435+M435</f>
        <v>0</v>
      </c>
    </row>
    <row r="436" customFormat="false" hidden="false" outlineLevel="0" collapsed="false">
      <c r="A436" s="18" t="inlineStr">
        <is>
          <t xml:space="preserve">1.1.1.2.1.1.3.4</t>
        </is>
      </c>
      <c r="B436" s="18" t="inlineStr">
        <is>
          <t xml:space="preserve"/>
        </is>
      </c>
      <c r="C436" s="18" t="inlineStr">
        <is>
          <t xml:space="preserve">Затяжка кабеля, провода в трубу / 18-39 мм</t>
        </is>
      </c>
      <c r="D436" s="7" t="inlineStr">
        <is>
          <t xml:space="preserve">ЭМ
Поставщики: ООО "Богословский кабельный завод", Акционерное общество "Электрокабель" Кольчугинский завод"</t>
        </is>
      </c>
      <c r="E436" s="7" t="inlineStr">
        <is>
          <t xml:space="preserve">Выгружается из БО по объектам BIM-КЦ</t>
        </is>
      </c>
      <c r="F436" s="7" t="inlineStr">
        <is>
          <t xml:space="preserve">ПОГ М</t>
        </is>
      </c>
      <c r="G436" s="7" t="inlineStr">
        <is>
          <t xml:space="preserve">1</t>
        </is>
      </c>
      <c r="H436" s="8" t="n">
        <v>0</v>
      </c>
      <c r="I436" s="19" t="n" hidden="false">
        <f>ROUND((L437+L438+L439)/H436,2)</f>
        <v>0</v>
      </c>
      <c r="J436" s="19" t="n" hidden="false">
        <v>0</v>
      </c>
      <c r="K436" s="19" t="n" hidden="false">
        <f>I436+J436</f>
        <v>0</v>
      </c>
      <c r="L436" s="19" t="n" hidden="false">
        <f>ROUND(H436*I436,2)</f>
        <v>0</v>
      </c>
      <c r="M436" s="19" t="n" hidden="false">
        <f>ROUND(H436*J436,2)</f>
        <v>0</v>
      </c>
      <c r="N436" s="19" t="n" hidden="false">
        <f>L436+M436</f>
        <v>0</v>
      </c>
    </row>
    <row r="437" customFormat="false" hidden="false" outlineLevel="0" collapsed="false">
      <c r="A437" s="18" t="inlineStr">
        <is>
          <t xml:space="preserve">1.1.1.2.1.1.3.4.1</t>
        </is>
      </c>
      <c r="B437" s="18" t="inlineStr">
        <is>
          <t xml:space="preserve"/>
        </is>
      </c>
      <c r="C437" s="22" t="inlineStr">
        <is>
          <t xml:space="preserve">Кабель силовой ВВГнг(A)-LS 3х10мм2, 660В</t>
        </is>
      </c>
      <c r="D437" s="7" t="inlineStr">
        <is>
          <t xml:space="preserve">LSLTx</t>
        </is>
      </c>
      <c r="E437" s="7" t="inlineStr">
        <is>
          <t xml:space="preserve"/>
        </is>
      </c>
      <c r="F437" s="7" t="inlineStr">
        <is>
          <t xml:space="preserve">М</t>
        </is>
      </c>
      <c r="G437" s="7" t="inlineStr">
        <is>
          <t xml:space="preserve">1</t>
        </is>
      </c>
      <c r="H437" s="8" t="n">
        <v>0</v>
      </c>
      <c r="I437" s="23" t="n" hidden="false">
        <v>0</v>
      </c>
      <c r="J437" s="19" t="n" hidden="false">
        <v/>
      </c>
      <c r="K437" s="19" t="n" hidden="false">
        <f>I437+J437</f>
        <v>0</v>
      </c>
      <c r="L437" s="19" t="n" hidden="false">
        <f>ROUND(H437*I437,2)</f>
        <v>0</v>
      </c>
      <c r="M437" s="19" t="n" hidden="false">
        <v/>
      </c>
      <c r="N437" s="19" t="n" hidden="false">
        <f>L437+M437</f>
        <v>0</v>
      </c>
    </row>
    <row r="438" customFormat="false" hidden="false" outlineLevel="0" collapsed="false">
      <c r="A438" s="18" t="inlineStr">
        <is>
          <t xml:space="preserve">1.1.1.2.1.1.3.4.2</t>
        </is>
      </c>
      <c r="B438" s="18" t="inlineStr">
        <is>
          <t xml:space="preserve"/>
        </is>
      </c>
      <c r="C438" s="22" t="inlineStr">
        <is>
          <t xml:space="preserve">Кабель силовой ВВГнг(A)-FRLSLTx 5х4мм2, 660В</t>
        </is>
      </c>
      <c r="D438" s="7" t="inlineStr">
        <is>
          <t xml:space="preserve"/>
        </is>
      </c>
      <c r="E438" s="7" t="inlineStr">
        <is>
          <t xml:space="preserve"/>
        </is>
      </c>
      <c r="F438" s="7" t="inlineStr">
        <is>
          <t xml:space="preserve">М</t>
        </is>
      </c>
      <c r="G438" s="7" t="inlineStr">
        <is>
          <t xml:space="preserve">1</t>
        </is>
      </c>
      <c r="H438" s="8" t="n">
        <v>0</v>
      </c>
      <c r="I438" s="23" t="n" hidden="false">
        <v>0</v>
      </c>
      <c r="J438" s="19" t="n" hidden="false">
        <v/>
      </c>
      <c r="K438" s="19" t="n" hidden="false">
        <f>I438+J438</f>
        <v>0</v>
      </c>
      <c r="L438" s="19" t="n" hidden="false">
        <f>ROUND(H438*I438,2)</f>
        <v>0</v>
      </c>
      <c r="M438" s="19" t="n" hidden="false">
        <v/>
      </c>
      <c r="N438" s="19" t="n" hidden="false">
        <f>L438+M438</f>
        <v>0</v>
      </c>
    </row>
    <row r="439" customFormat="false" hidden="false" outlineLevel="0" collapsed="false">
      <c r="A439" s="18" t="inlineStr">
        <is>
          <t xml:space="preserve">1.1.1.2.1.1.3.4.3</t>
        </is>
      </c>
      <c r="B439" s="18" t="inlineStr">
        <is>
          <t xml:space="preserve"/>
        </is>
      </c>
      <c r="C439" s="22" t="inlineStr">
        <is>
          <t xml:space="preserve">Кабель силовой ВВГнг(A)-LSLTx 5х6мм2, 1000В</t>
        </is>
      </c>
      <c r="D439" s="7" t="inlineStr">
        <is>
          <t xml:space="preserve"/>
        </is>
      </c>
      <c r="E439" s="7" t="inlineStr">
        <is>
          <t xml:space="preserve"/>
        </is>
      </c>
      <c r="F439" s="7" t="inlineStr">
        <is>
          <t xml:space="preserve">М</t>
        </is>
      </c>
      <c r="G439" s="7" t="inlineStr">
        <is>
          <t xml:space="preserve">1</t>
        </is>
      </c>
      <c r="H439" s="8" t="n">
        <v>0</v>
      </c>
      <c r="I439" s="19" t="n" hidden="false">
        <v>0</v>
      </c>
      <c r="J439" s="19" t="n" hidden="false">
        <v/>
      </c>
      <c r="K439" s="19" t="n" hidden="false">
        <f>I439+J439</f>
        <v>0</v>
      </c>
      <c r="L439" s="19" t="n" hidden="false">
        <f>ROUND(H439*I439,2)</f>
        <v>0</v>
      </c>
      <c r="M439" s="19" t="n" hidden="false">
        <v/>
      </c>
      <c r="N439" s="19" t="n" hidden="false">
        <f>L439+M439</f>
        <v>0</v>
      </c>
    </row>
    <row r="440" customFormat="false" hidden="false" outlineLevel="0" collapsed="false">
      <c r="A440" s="18" t="inlineStr">
        <is>
          <t xml:space="preserve">1.1.1.2.1.1.3.5</t>
        </is>
      </c>
      <c r="B440" s="18" t="inlineStr">
        <is>
          <t xml:space="preserve"/>
        </is>
      </c>
      <c r="C440" s="18" t="inlineStr">
        <is>
          <t xml:space="preserve">Прокладка кабеля, провода в лотке, металлоконструкциях / 1,5-6 мм</t>
        </is>
      </c>
      <c r="D440" s="7" t="inlineStr">
        <is>
          <t xml:space="preserve">ЭО
Поставщики: ООО "Богословский кабельный завод", Акционерное общество "Электрокабель" Кольчугинский завод"</t>
        </is>
      </c>
      <c r="E440" s="7" t="inlineStr">
        <is>
          <t xml:space="preserve">Выгружается из БО по объектам BIM-КЦ</t>
        </is>
      </c>
      <c r="F440" s="7" t="inlineStr">
        <is>
          <t xml:space="preserve">М</t>
        </is>
      </c>
      <c r="G440" s="7" t="inlineStr">
        <is>
          <t xml:space="preserve">1</t>
        </is>
      </c>
      <c r="H440" s="8" t="n">
        <v>0</v>
      </c>
      <c r="I440" s="19" t="n" hidden="false">
        <f>ROUND((L441+L442)/H440,2)</f>
        <v>0</v>
      </c>
      <c r="J440" s="19" t="n" hidden="false">
        <v>0</v>
      </c>
      <c r="K440" s="19" t="n" hidden="false">
        <f>I440+J440</f>
        <v>0</v>
      </c>
      <c r="L440" s="19" t="n" hidden="false">
        <f>ROUND(H440*I440,2)</f>
        <v>0</v>
      </c>
      <c r="M440" s="19" t="n" hidden="false">
        <f>ROUND(H440*J440,2)</f>
        <v>0</v>
      </c>
      <c r="N440" s="19" t="n" hidden="false">
        <f>L440+M440</f>
        <v>0</v>
      </c>
    </row>
    <row r="441" customFormat="false" hidden="false" outlineLevel="0" collapsed="false">
      <c r="A441" s="18" t="inlineStr">
        <is>
          <t xml:space="preserve">1.1.1.2.1.1.3.5.1</t>
        </is>
      </c>
      <c r="B441" s="18" t="inlineStr">
        <is>
          <t xml:space="preserve"/>
        </is>
      </c>
      <c r="C441" s="22" t="inlineStr">
        <is>
          <t xml:space="preserve">Кабель силовой ВВГнг(A)-FRLSLTx 3х1,5мм2, 660В</t>
        </is>
      </c>
      <c r="D441" s="7" t="inlineStr">
        <is>
          <t xml:space="preserve"/>
        </is>
      </c>
      <c r="E441" s="7" t="inlineStr">
        <is>
          <t xml:space="preserve"/>
        </is>
      </c>
      <c r="F441" s="7" t="inlineStr">
        <is>
          <t xml:space="preserve">М</t>
        </is>
      </c>
      <c r="G441" s="7" t="inlineStr">
        <is>
          <t xml:space="preserve">1</t>
        </is>
      </c>
      <c r="H441" s="8" t="n">
        <v>0</v>
      </c>
      <c r="I441" s="23" t="n" hidden="false">
        <v>0</v>
      </c>
      <c r="J441" s="19" t="n" hidden="false">
        <v/>
      </c>
      <c r="K441" s="19" t="n" hidden="false">
        <f>I441+J441</f>
        <v>0</v>
      </c>
      <c r="L441" s="19" t="n" hidden="false">
        <f>ROUND(H441*I441,2)</f>
        <v>0</v>
      </c>
      <c r="M441" s="19" t="n" hidden="false">
        <v/>
      </c>
      <c r="N441" s="19" t="n" hidden="false">
        <f>L441+M441</f>
        <v>0</v>
      </c>
    </row>
    <row r="442" customFormat="false" hidden="false" outlineLevel="0" collapsed="false">
      <c r="A442" s="18" t="inlineStr">
        <is>
          <t xml:space="preserve">1.1.1.2.1.1.3.5.2</t>
        </is>
      </c>
      <c r="B442" s="18" t="inlineStr">
        <is>
          <t xml:space="preserve"/>
        </is>
      </c>
      <c r="C442" s="22" t="inlineStr">
        <is>
          <t xml:space="preserve">Кабель силовой ВВГнг(A)-LSLTx 3х1,5мм2, 660В</t>
        </is>
      </c>
      <c r="D442" s="7" t="inlineStr">
        <is>
          <t xml:space="preserve"/>
        </is>
      </c>
      <c r="E442" s="7" t="inlineStr">
        <is>
          <t xml:space="preserve"/>
        </is>
      </c>
      <c r="F442" s="7" t="inlineStr">
        <is>
          <t xml:space="preserve">М</t>
        </is>
      </c>
      <c r="G442" s="7" t="inlineStr">
        <is>
          <t xml:space="preserve">1</t>
        </is>
      </c>
      <c r="H442" s="8" t="n">
        <v>0</v>
      </c>
      <c r="I442" s="23" t="n" hidden="false">
        <v>0</v>
      </c>
      <c r="J442" s="19" t="n" hidden="false">
        <v/>
      </c>
      <c r="K442" s="19" t="n" hidden="false">
        <f>I442+J442</f>
        <v>0</v>
      </c>
      <c r="L442" s="19" t="n" hidden="false">
        <f>ROUND(H442*I442,2)</f>
        <v>0</v>
      </c>
      <c r="M442" s="19" t="n" hidden="false">
        <v/>
      </c>
      <c r="N442" s="19" t="n" hidden="false">
        <f>L442+M442</f>
        <v>0</v>
      </c>
    </row>
    <row r="443" customFormat="false" hidden="false" outlineLevel="0" collapsed="false">
      <c r="A443" s="18" t="inlineStr">
        <is>
          <t xml:space="preserve">1.1.1.2.1.1.3.6</t>
        </is>
      </c>
      <c r="B443" s="18" t="inlineStr">
        <is>
          <t xml:space="preserve"/>
        </is>
      </c>
      <c r="C443" s="18" t="inlineStr">
        <is>
          <t xml:space="preserve">Прокладка кабеля, провода в лотке, металлоконструкциях / 7-17 мм</t>
        </is>
      </c>
      <c r="D443" s="7" t="inlineStr">
        <is>
          <t xml:space="preserve">ЭО
Поставщики: ООО "Богословский кабельный завод", Акционерное общество "Электрокабель" Кольчугинский завод"</t>
        </is>
      </c>
      <c r="E443" s="7" t="inlineStr">
        <is>
          <t xml:space="preserve">Выгружается из БО по объектам BIM-КЦ</t>
        </is>
      </c>
      <c r="F443" s="7" t="inlineStr">
        <is>
          <t xml:space="preserve">М</t>
        </is>
      </c>
      <c r="G443" s="7" t="inlineStr">
        <is>
          <t xml:space="preserve">1</t>
        </is>
      </c>
      <c r="H443" s="8" t="n">
        <v>0</v>
      </c>
      <c r="I443" s="19" t="n" hidden="false">
        <f>ROUND((L444+L445)/H443,2)</f>
        <v>0</v>
      </c>
      <c r="J443" s="19" t="n" hidden="false">
        <v>0</v>
      </c>
      <c r="K443" s="19" t="n" hidden="false">
        <f>I443+J443</f>
        <v>0</v>
      </c>
      <c r="L443" s="19" t="n" hidden="false">
        <f>ROUND(H443*I443,2)</f>
        <v>0</v>
      </c>
      <c r="M443" s="19" t="n" hidden="false">
        <f>ROUND(H443*J443,2)</f>
        <v>0</v>
      </c>
      <c r="N443" s="19" t="n" hidden="false">
        <f>L443+M443</f>
        <v>0</v>
      </c>
    </row>
    <row r="444" customFormat="false" hidden="false" outlineLevel="0" collapsed="false">
      <c r="A444" s="18" t="inlineStr">
        <is>
          <t xml:space="preserve">1.1.1.2.1.1.3.6.1</t>
        </is>
      </c>
      <c r="B444" s="18" t="inlineStr">
        <is>
          <t xml:space="preserve"/>
        </is>
      </c>
      <c r="C444" s="22" t="inlineStr">
        <is>
          <t xml:space="preserve">Кабель силовой ВВГнг(A)-FRLSLTx 3х2,5мм2, 660В</t>
        </is>
      </c>
      <c r="D444" s="7" t="inlineStr">
        <is>
          <t xml:space="preserve"/>
        </is>
      </c>
      <c r="E444" s="7" t="inlineStr">
        <is>
          <t xml:space="preserve"/>
        </is>
      </c>
      <c r="F444" s="7" t="inlineStr">
        <is>
          <t xml:space="preserve">М</t>
        </is>
      </c>
      <c r="G444" s="7" t="inlineStr">
        <is>
          <t xml:space="preserve">1</t>
        </is>
      </c>
      <c r="H444" s="8" t="n">
        <v>0</v>
      </c>
      <c r="I444" s="23" t="n" hidden="false">
        <v>0</v>
      </c>
      <c r="J444" s="19" t="n" hidden="false">
        <v/>
      </c>
      <c r="K444" s="19" t="n" hidden="false">
        <f>I444+J444</f>
        <v>0</v>
      </c>
      <c r="L444" s="19" t="n" hidden="false">
        <f>ROUND(H444*I444,2)</f>
        <v>0</v>
      </c>
      <c r="M444" s="19" t="n" hidden="false">
        <v/>
      </c>
      <c r="N444" s="19" t="n" hidden="false">
        <f>L444+M444</f>
        <v>0</v>
      </c>
    </row>
    <row r="445" customFormat="false" hidden="false" outlineLevel="0" collapsed="false">
      <c r="A445" s="18" t="inlineStr">
        <is>
          <t xml:space="preserve">1.1.1.2.1.1.3.6.2</t>
        </is>
      </c>
      <c r="B445" s="18" t="inlineStr">
        <is>
          <t xml:space="preserve"/>
        </is>
      </c>
      <c r="C445" s="22" t="inlineStr">
        <is>
          <t xml:space="preserve">Кабель силовой ВВГнг(A)-LSLTx 3х2,5мм2, 660В</t>
        </is>
      </c>
      <c r="D445" s="7" t="inlineStr">
        <is>
          <t xml:space="preserve"/>
        </is>
      </c>
      <c r="E445" s="7" t="inlineStr">
        <is>
          <t xml:space="preserve"/>
        </is>
      </c>
      <c r="F445" s="7" t="inlineStr">
        <is>
          <t xml:space="preserve">М</t>
        </is>
      </c>
      <c r="G445" s="7" t="inlineStr">
        <is>
          <t xml:space="preserve">1</t>
        </is>
      </c>
      <c r="H445" s="8" t="n">
        <v>0</v>
      </c>
      <c r="I445" s="23" t="n" hidden="false">
        <v>0</v>
      </c>
      <c r="J445" s="19" t="n" hidden="false">
        <v/>
      </c>
      <c r="K445" s="19" t="n" hidden="false">
        <f>I445+J445</f>
        <v>0</v>
      </c>
      <c r="L445" s="19" t="n" hidden="false">
        <f>ROUND(H445*I445,2)</f>
        <v>0</v>
      </c>
      <c r="M445" s="19" t="n" hidden="false">
        <v/>
      </c>
      <c r="N445" s="19" t="n" hidden="false">
        <f>L445+M445</f>
        <v>0</v>
      </c>
    </row>
    <row r="446" customFormat="false" hidden="false" outlineLevel="0" collapsed="false">
      <c r="A446" s="18" t="inlineStr">
        <is>
          <t xml:space="preserve">1.1.1.2.1.1.3.7</t>
        </is>
      </c>
      <c r="B446" s="18" t="inlineStr">
        <is>
          <t xml:space="preserve"/>
        </is>
      </c>
      <c r="C446" s="18" t="inlineStr">
        <is>
          <t xml:space="preserve">Монтаж трубы ПВХ, ПНД для кабеля / до 32мм</t>
        </is>
      </c>
      <c r="D446" s="7" t="inlineStr">
        <is>
          <t xml:space="preserve">ЭО</t>
        </is>
      </c>
      <c r="E446" s="7" t="inlineStr">
        <is>
          <t xml:space="preserve">Выгружается из БО по объектам BIM-КЦ</t>
        </is>
      </c>
      <c r="F446" s="7" t="inlineStr">
        <is>
          <t xml:space="preserve">ПОГ М</t>
        </is>
      </c>
      <c r="G446" s="7" t="inlineStr">
        <is>
          <t xml:space="preserve">1</t>
        </is>
      </c>
      <c r="H446" s="8" t="n">
        <v>0</v>
      </c>
      <c r="I446" s="19" t="n" hidden="false">
        <f>ROUND((L447+L448)/H446,2)</f>
        <v>0</v>
      </c>
      <c r="J446" s="19" t="n" hidden="false">
        <v>0</v>
      </c>
      <c r="K446" s="19" t="n" hidden="false">
        <f>I446+J446</f>
        <v>0</v>
      </c>
      <c r="L446" s="19" t="n" hidden="false">
        <f>ROUND(H446*I446,2)</f>
        <v>0</v>
      </c>
      <c r="M446" s="19" t="n" hidden="false">
        <f>ROUND(H446*J446,2)</f>
        <v>0</v>
      </c>
      <c r="N446" s="19" t="n" hidden="false">
        <f>L446+M446</f>
        <v>0</v>
      </c>
    </row>
    <row r="447" customFormat="false" hidden="false" outlineLevel="0" collapsed="false">
      <c r="A447" s="18" t="inlineStr">
        <is>
          <t xml:space="preserve">1.1.1.2.1.1.3.7.1</t>
        </is>
      </c>
      <c r="B447" s="18" t="inlineStr">
        <is>
          <t xml:space="preserve"/>
        </is>
      </c>
      <c r="C447" s="22" t="inlineStr">
        <is>
          <t xml:space="preserve">Труба ПВХ гофрированная_ / Легкая с протяжкой / 20 мм</t>
        </is>
      </c>
      <c r="D447" s="7" t="inlineStr">
        <is>
          <t xml:space="preserve"/>
        </is>
      </c>
      <c r="E447" s="7" t="inlineStr">
        <is>
          <t xml:space="preserve"/>
        </is>
      </c>
      <c r="F447" s="7" t="inlineStr">
        <is>
          <t xml:space="preserve">ПОГ М</t>
        </is>
      </c>
      <c r="G447" s="7" t="inlineStr">
        <is>
          <t xml:space="preserve">1</t>
        </is>
      </c>
      <c r="H447" s="8" t="n">
        <v>0</v>
      </c>
      <c r="I447" s="19" t="n" hidden="false">
        <v>0</v>
      </c>
      <c r="J447" s="19" t="n" hidden="false">
        <v/>
      </c>
      <c r="K447" s="19" t="n" hidden="false">
        <f>I447+J447</f>
        <v>0</v>
      </c>
      <c r="L447" s="19" t="n" hidden="false">
        <f>ROUND(H447*I447,2)</f>
        <v>0</v>
      </c>
      <c r="M447" s="19" t="n" hidden="false">
        <v/>
      </c>
      <c r="N447" s="19" t="n" hidden="false">
        <f>L447+M447</f>
        <v>0</v>
      </c>
    </row>
    <row r="448" customFormat="false" hidden="false" outlineLevel="0" collapsed="false">
      <c r="A448" s="18" t="inlineStr">
        <is>
          <t xml:space="preserve">1.1.1.2.1.1.3.7.2</t>
        </is>
      </c>
      <c r="B448" s="18" t="inlineStr">
        <is>
          <t xml:space="preserve"/>
        </is>
      </c>
      <c r="C448" s="22" t="inlineStr">
        <is>
          <t xml:space="preserve">Труба ПВХ гофрированная_ / Легкая с протяжкой / 25 мм</t>
        </is>
      </c>
      <c r="D448" s="7" t="inlineStr">
        <is>
          <t xml:space="preserve"/>
        </is>
      </c>
      <c r="E448" s="7" t="inlineStr">
        <is>
          <t xml:space="preserve"/>
        </is>
      </c>
      <c r="F448" s="7" t="inlineStr">
        <is>
          <t xml:space="preserve">ПОГ М</t>
        </is>
      </c>
      <c r="G448" s="7" t="inlineStr">
        <is>
          <t xml:space="preserve">1</t>
        </is>
      </c>
      <c r="H448" s="8" t="n">
        <v>0</v>
      </c>
      <c r="I448" s="19" t="n" hidden="false">
        <v>0</v>
      </c>
      <c r="J448" s="19" t="n" hidden="false">
        <v/>
      </c>
      <c r="K448" s="19" t="n" hidden="false">
        <f>I448+J448</f>
        <v>0</v>
      </c>
      <c r="L448" s="19" t="n" hidden="false">
        <f>ROUND(H448*I448,2)</f>
        <v>0</v>
      </c>
      <c r="M448" s="19" t="n" hidden="false">
        <v/>
      </c>
      <c r="N448" s="19" t="n" hidden="false">
        <f>L448+M448</f>
        <v>0</v>
      </c>
    </row>
    <row r="449" customFormat="false" hidden="false" outlineLevel="0" collapsed="false">
      <c r="A449" s="18" t="inlineStr">
        <is>
          <t xml:space="preserve">1.1.1.2.1.1.3.8</t>
        </is>
      </c>
      <c r="B449" s="18" t="inlineStr">
        <is>
          <t xml:space="preserve"/>
        </is>
      </c>
      <c r="C449" s="18" t="inlineStr">
        <is>
          <t xml:space="preserve">Монтаж трубы ПВХ, ПНД для кабеля / до 32мм</t>
        </is>
      </c>
      <c r="D449" s="7" t="inlineStr">
        <is>
          <t xml:space="preserve">ЭО</t>
        </is>
      </c>
      <c r="E449" s="7" t="inlineStr">
        <is>
          <t xml:space="preserve">Выгружается из БО по объектам BIM-КЦ</t>
        </is>
      </c>
      <c r="F449" s="7" t="inlineStr">
        <is>
          <t xml:space="preserve">ПОГ М</t>
        </is>
      </c>
      <c r="G449" s="7" t="inlineStr">
        <is>
          <t xml:space="preserve">1</t>
        </is>
      </c>
      <c r="H449" s="8" t="n">
        <v>0</v>
      </c>
      <c r="I449" s="19" t="n" hidden="false">
        <f>ROUND((L450)/H449,2)</f>
        <v>0</v>
      </c>
      <c r="J449" s="19" t="n" hidden="false">
        <v>0</v>
      </c>
      <c r="K449" s="19" t="n" hidden="false">
        <f>I449+J449</f>
        <v>0</v>
      </c>
      <c r="L449" s="19" t="n" hidden="false">
        <f>ROUND(H449*I449,2)</f>
        <v>0</v>
      </c>
      <c r="M449" s="19" t="n" hidden="false">
        <f>ROUND(H449*J449,2)</f>
        <v>0</v>
      </c>
      <c r="N449" s="19" t="n" hidden="false">
        <f>L449+M449</f>
        <v>0</v>
      </c>
    </row>
    <row r="450" customFormat="false" hidden="false" outlineLevel="0" collapsed="false">
      <c r="A450" s="18" t="inlineStr">
        <is>
          <t xml:space="preserve">1.1.1.2.1.1.3.8.1</t>
        </is>
      </c>
      <c r="B450" s="18" t="inlineStr">
        <is>
          <t xml:space="preserve"/>
        </is>
      </c>
      <c r="C450" s="22" t="inlineStr">
        <is>
          <t xml:space="preserve">Труба ППЛ_ / 25 мм / легкая с протяжкой</t>
        </is>
      </c>
      <c r="D450" s="7" t="inlineStr">
        <is>
          <t xml:space="preserve"/>
        </is>
      </c>
      <c r="E450" s="7" t="inlineStr">
        <is>
          <t xml:space="preserve"/>
        </is>
      </c>
      <c r="F450" s="7" t="inlineStr">
        <is>
          <t xml:space="preserve">ПОГ М</t>
        </is>
      </c>
      <c r="G450" s="7" t="inlineStr">
        <is>
          <t xml:space="preserve">1</t>
        </is>
      </c>
      <c r="H450" s="8" t="n">
        <v>0</v>
      </c>
      <c r="I450" s="19" t="n" hidden="false">
        <v>0</v>
      </c>
      <c r="J450" s="19" t="n" hidden="false">
        <v/>
      </c>
      <c r="K450" s="19" t="n" hidden="false">
        <f>I450+J450</f>
        <v>0</v>
      </c>
      <c r="L450" s="19" t="n" hidden="false">
        <f>ROUND(H450*I450,2)</f>
        <v>0</v>
      </c>
      <c r="M450" s="19" t="n" hidden="false">
        <v/>
      </c>
      <c r="N450" s="19" t="n" hidden="false">
        <f>L450+M450</f>
        <v>0</v>
      </c>
    </row>
    <row r="451" customFormat="false" hidden="false" outlineLevel="0" collapsed="false">
      <c r="A451" s="18" t="inlineStr">
        <is>
          <t xml:space="preserve">1.1.1.2.1.1.3.9</t>
        </is>
      </c>
      <c r="B451" s="18" t="inlineStr">
        <is>
          <t xml:space="preserve"/>
        </is>
      </c>
      <c r="C451" s="18" t="inlineStr">
        <is>
          <t xml:space="preserve">Монтаж трубы ПВХ, ПНД для кабеля / до 32мм</t>
        </is>
      </c>
      <c r="D451" s="7" t="inlineStr">
        <is>
          <t xml:space="preserve">ЭМ</t>
        </is>
      </c>
      <c r="E451" s="7" t="inlineStr">
        <is>
          <t xml:space="preserve">Выгружается из БО по объектам BIM-КЦ</t>
        </is>
      </c>
      <c r="F451" s="7" t="inlineStr">
        <is>
          <t xml:space="preserve">ПОГ М</t>
        </is>
      </c>
      <c r="G451" s="7" t="inlineStr">
        <is>
          <t xml:space="preserve">1</t>
        </is>
      </c>
      <c r="H451" s="8" t="n">
        <v>0</v>
      </c>
      <c r="I451" s="19" t="n" hidden="false">
        <f>ROUND((L452+L453+L454)/H451,2)</f>
        <v>0</v>
      </c>
      <c r="J451" s="19" t="n" hidden="false">
        <v>0</v>
      </c>
      <c r="K451" s="19" t="n" hidden="false">
        <f>I451+J451</f>
        <v>0</v>
      </c>
      <c r="L451" s="19" t="n" hidden="false">
        <f>ROUND(H451*I451,2)</f>
        <v>0</v>
      </c>
      <c r="M451" s="19" t="n" hidden="false">
        <f>ROUND(H451*J451,2)</f>
        <v>0</v>
      </c>
      <c r="N451" s="19" t="n" hidden="false">
        <f>L451+M451</f>
        <v>0</v>
      </c>
    </row>
    <row r="452" customFormat="false" hidden="false" outlineLevel="0" collapsed="false">
      <c r="A452" s="18" t="inlineStr">
        <is>
          <t xml:space="preserve">1.1.1.2.1.1.3.9.1</t>
        </is>
      </c>
      <c r="B452" s="18" t="inlineStr">
        <is>
          <t xml:space="preserve"/>
        </is>
      </c>
      <c r="C452" s="22" t="inlineStr">
        <is>
          <t xml:space="preserve">Труба ПВХ гофрированная_ / Тяжелая с протяжкой / 25 мм</t>
        </is>
      </c>
      <c r="D452" s="7" t="inlineStr">
        <is>
          <t xml:space="preserve">ОКЛ</t>
        </is>
      </c>
      <c r="E452" s="7" t="inlineStr">
        <is>
          <t xml:space="preserve"/>
        </is>
      </c>
      <c r="F452" s="7" t="inlineStr">
        <is>
          <t xml:space="preserve">ПОГ М</t>
        </is>
      </c>
      <c r="G452" s="7" t="inlineStr">
        <is>
          <t xml:space="preserve">1</t>
        </is>
      </c>
      <c r="H452" s="8" t="n">
        <v>0</v>
      </c>
      <c r="I452" s="19" t="n" hidden="false">
        <v>0</v>
      </c>
      <c r="J452" s="19" t="n" hidden="false">
        <v/>
      </c>
      <c r="K452" s="19" t="n" hidden="false">
        <f>I452+J452</f>
        <v>0</v>
      </c>
      <c r="L452" s="19" t="n" hidden="false">
        <f>ROUND(H452*I452,2)</f>
        <v>0</v>
      </c>
      <c r="M452" s="19" t="n" hidden="false">
        <v/>
      </c>
      <c r="N452" s="19" t="n" hidden="false">
        <f>L452+M452</f>
        <v>0</v>
      </c>
    </row>
    <row r="453" customFormat="false" hidden="false" outlineLevel="0" collapsed="false">
      <c r="A453" s="18" t="inlineStr">
        <is>
          <t xml:space="preserve">1.1.1.2.1.1.3.9.2</t>
        </is>
      </c>
      <c r="B453" s="18" t="inlineStr">
        <is>
          <t xml:space="preserve"/>
        </is>
      </c>
      <c r="C453" s="22" t="inlineStr">
        <is>
          <t xml:space="preserve">Труба ПВХ гофрированная_ / Легкая с протяжкой / 32 мм</t>
        </is>
      </c>
      <c r="D453" s="7" t="inlineStr">
        <is>
          <t xml:space="preserve"/>
        </is>
      </c>
      <c r="E453" s="7" t="inlineStr">
        <is>
          <t xml:space="preserve"/>
        </is>
      </c>
      <c r="F453" s="7" t="inlineStr">
        <is>
          <t xml:space="preserve">ПОГ М</t>
        </is>
      </c>
      <c r="G453" s="7" t="inlineStr">
        <is>
          <t xml:space="preserve">1</t>
        </is>
      </c>
      <c r="H453" s="8" t="n">
        <v>0</v>
      </c>
      <c r="I453" s="19" t="n" hidden="false">
        <v>0</v>
      </c>
      <c r="J453" s="19" t="n" hidden="false">
        <v/>
      </c>
      <c r="K453" s="19" t="n" hidden="false">
        <f>I453+J453</f>
        <v>0</v>
      </c>
      <c r="L453" s="19" t="n" hidden="false">
        <f>ROUND(H453*I453,2)</f>
        <v>0</v>
      </c>
      <c r="M453" s="19" t="n" hidden="false">
        <v/>
      </c>
      <c r="N453" s="19" t="n" hidden="false">
        <f>L453+M453</f>
        <v>0</v>
      </c>
    </row>
    <row r="454" customFormat="false" hidden="false" outlineLevel="0" collapsed="false">
      <c r="A454" s="18" t="inlineStr">
        <is>
          <t xml:space="preserve">1.1.1.2.1.1.3.9.3</t>
        </is>
      </c>
      <c r="B454" s="18" t="inlineStr">
        <is>
          <t xml:space="preserve"/>
        </is>
      </c>
      <c r="C454" s="22" t="inlineStr">
        <is>
          <t xml:space="preserve">Труба ПВХ гофрированная_ / Тяжелая с протяжкой / 32 мм</t>
        </is>
      </c>
      <c r="D454" s="7" t="inlineStr">
        <is>
          <t xml:space="preserve">ОКЛ</t>
        </is>
      </c>
      <c r="E454" s="7" t="inlineStr">
        <is>
          <t xml:space="preserve"/>
        </is>
      </c>
      <c r="F454" s="7" t="inlineStr">
        <is>
          <t xml:space="preserve">ПОГ М</t>
        </is>
      </c>
      <c r="G454" s="7" t="inlineStr">
        <is>
          <t xml:space="preserve">1</t>
        </is>
      </c>
      <c r="H454" s="8" t="n">
        <v>0</v>
      </c>
      <c r="I454" s="19" t="n" hidden="false">
        <v>0</v>
      </c>
      <c r="J454" s="19" t="n" hidden="false">
        <v/>
      </c>
      <c r="K454" s="19" t="n" hidden="false">
        <f>I454+J454</f>
        <v>0</v>
      </c>
      <c r="L454" s="19" t="n" hidden="false">
        <f>ROUND(H454*I454,2)</f>
        <v>0</v>
      </c>
      <c r="M454" s="19" t="n" hidden="false">
        <v/>
      </c>
      <c r="N454" s="19" t="n" hidden="false">
        <f>L454+M454</f>
        <v>0</v>
      </c>
    </row>
    <row r="455" customFormat="false" hidden="false" outlineLevel="0" collapsed="false">
      <c r="A455" s="18" t="inlineStr">
        <is>
          <t xml:space="preserve">1.1.1.2.1.1.3.10</t>
        </is>
      </c>
      <c r="B455" s="18" t="inlineStr">
        <is>
          <t xml:space="preserve"/>
        </is>
      </c>
      <c r="C455" s="18" t="inlineStr">
        <is>
          <t xml:space="preserve">Монтаж трубы ПВХ, ПНД для кабеля / от 40мм до 100мм</t>
        </is>
      </c>
      <c r="D455" s="7" t="inlineStr">
        <is>
          <t xml:space="preserve">ЭМ</t>
        </is>
      </c>
      <c r="E455" s="7" t="inlineStr">
        <is>
          <t xml:space="preserve">Выгружается из БО по объектам BIM-КЦ</t>
        </is>
      </c>
      <c r="F455" s="7" t="inlineStr">
        <is>
          <t xml:space="preserve">ПОГ М</t>
        </is>
      </c>
      <c r="G455" s="7" t="inlineStr">
        <is>
          <t xml:space="preserve">1</t>
        </is>
      </c>
      <c r="H455" s="8" t="n">
        <v>0</v>
      </c>
      <c r="I455" s="19" t="n" hidden="false">
        <f>ROUND((L456)/H455,2)</f>
        <v>0</v>
      </c>
      <c r="J455" s="19" t="n" hidden="false">
        <v>0</v>
      </c>
      <c r="K455" s="19" t="n" hidden="false">
        <f>I455+J455</f>
        <v>0</v>
      </c>
      <c r="L455" s="19" t="n" hidden="false">
        <f>ROUND(H455*I455,2)</f>
        <v>0</v>
      </c>
      <c r="M455" s="19" t="n" hidden="false">
        <f>ROUND(H455*J455,2)</f>
        <v>0</v>
      </c>
      <c r="N455" s="19" t="n" hidden="false">
        <f>L455+M455</f>
        <v>0</v>
      </c>
    </row>
    <row r="456" customFormat="false" hidden="false" outlineLevel="0" collapsed="false">
      <c r="A456" s="18" t="inlineStr">
        <is>
          <t xml:space="preserve">1.1.1.2.1.1.3.10.1</t>
        </is>
      </c>
      <c r="B456" s="18" t="inlineStr">
        <is>
          <t xml:space="preserve"/>
        </is>
      </c>
      <c r="C456" s="22" t="inlineStr">
        <is>
          <t xml:space="preserve">Труба ПВХ гофрированная_ / Легкая с протяжкой / 40 мм</t>
        </is>
      </c>
      <c r="D456" s="7" t="inlineStr">
        <is>
          <t xml:space="preserve"/>
        </is>
      </c>
      <c r="E456" s="7" t="inlineStr">
        <is>
          <t xml:space="preserve"/>
        </is>
      </c>
      <c r="F456" s="7" t="inlineStr">
        <is>
          <t xml:space="preserve">ПОГ М</t>
        </is>
      </c>
      <c r="G456" s="7" t="inlineStr">
        <is>
          <t xml:space="preserve">1</t>
        </is>
      </c>
      <c r="H456" s="8" t="n">
        <v>0</v>
      </c>
      <c r="I456" s="19" t="n" hidden="false">
        <v>0</v>
      </c>
      <c r="J456" s="19" t="n" hidden="false">
        <v/>
      </c>
      <c r="K456" s="19" t="n" hidden="false">
        <f>I456+J456</f>
        <v>0</v>
      </c>
      <c r="L456" s="19" t="n" hidden="false">
        <f>ROUND(H456*I456,2)</f>
        <v>0</v>
      </c>
      <c r="M456" s="19" t="n" hidden="false">
        <v/>
      </c>
      <c r="N456" s="19" t="n" hidden="false">
        <f>L456+M456</f>
        <v>0</v>
      </c>
    </row>
    <row r="457" customFormat="false" hidden="false" outlineLevel="0" collapsed="false">
      <c r="A457" s="18" t="inlineStr">
        <is>
          <t xml:space="preserve">1.1.1.2.1.1.3.11</t>
        </is>
      </c>
      <c r="B457" s="18" t="inlineStr">
        <is>
          <t xml:space="preserve"/>
        </is>
      </c>
      <c r="C457" s="18" t="inlineStr">
        <is>
          <t xml:space="preserve">Монтаж трубы ПВХ, ПНД для кабеля / расходные материалы</t>
        </is>
      </c>
      <c r="D457" s="7" t="inlineStr">
        <is>
          <t xml:space="preserve">ЭО</t>
        </is>
      </c>
      <c r="E457" s="7" t="inlineStr">
        <is>
          <t xml:space="preserve"/>
        </is>
      </c>
      <c r="F457" s="7" t="inlineStr">
        <is>
          <t xml:space="preserve">ПОГ М</t>
        </is>
      </c>
      <c r="G457" s="7" t="inlineStr">
        <is>
          <t xml:space="preserve">1</t>
        </is>
      </c>
      <c r="H457" s="8" t="n">
        <v>0</v>
      </c>
      <c r="I457" s="19" t="n" hidden="false">
        <f>ROUND((L458+L459+L460+L461)/H457,2)</f>
        <v>0</v>
      </c>
      <c r="J457" s="19" t="n" hidden="false">
        <v>0</v>
      </c>
      <c r="K457" s="19" t="n" hidden="false">
        <f>I457+J457</f>
        <v>0</v>
      </c>
      <c r="L457" s="19" t="n" hidden="false">
        <f>ROUND(H457*I457,2)</f>
        <v>0</v>
      </c>
      <c r="M457" s="19" t="n" hidden="false">
        <f>ROUND(H457*J457,2)</f>
        <v>0</v>
      </c>
      <c r="N457" s="19" t="n" hidden="false">
        <f>L457+M457</f>
        <v>0</v>
      </c>
    </row>
    <row r="458" customFormat="false" hidden="false" outlineLevel="0" collapsed="false">
      <c r="A458" s="18" t="inlineStr">
        <is>
          <t xml:space="preserve">1.1.1.2.1.1.3.11.1</t>
        </is>
      </c>
      <c r="B458" s="18" t="inlineStr">
        <is>
          <t xml:space="preserve"/>
        </is>
      </c>
      <c r="C458" s="22" t="inlineStr">
        <is>
          <t xml:space="preserve">Муфта соединительная труба-коробка_ / 25 мм</t>
        </is>
      </c>
      <c r="D458" s="7" t="inlineStr">
        <is>
          <t xml:space="preserve">42725</t>
        </is>
      </c>
      <c r="E458" s="7" t="inlineStr">
        <is>
          <t xml:space="preserve"/>
        </is>
      </c>
      <c r="F458" s="7" t="inlineStr">
        <is>
          <t xml:space="preserve">ШТ</t>
        </is>
      </c>
      <c r="G458" s="7" t="inlineStr">
        <is>
          <t xml:space="preserve">1</t>
        </is>
      </c>
      <c r="H458" s="8" t="n">
        <v>0</v>
      </c>
      <c r="I458" s="19" t="n" hidden="false">
        <v>0</v>
      </c>
      <c r="J458" s="19" t="n" hidden="false">
        <v/>
      </c>
      <c r="K458" s="19" t="n" hidden="false">
        <f>I458+J458</f>
        <v>0</v>
      </c>
      <c r="L458" s="19" t="n" hidden="false">
        <f>ROUND(H458*I458,2)</f>
        <v>0</v>
      </c>
      <c r="M458" s="19" t="n" hidden="false">
        <v/>
      </c>
      <c r="N458" s="19" t="n" hidden="false">
        <f>L458+M458</f>
        <v>0</v>
      </c>
    </row>
    <row r="459" customFormat="false" hidden="false" outlineLevel="0" collapsed="false">
      <c r="A459" s="18" t="inlineStr">
        <is>
          <t xml:space="preserve">1.1.1.2.1.1.3.11.2</t>
        </is>
      </c>
      <c r="B459" s="18" t="inlineStr">
        <is>
          <t xml:space="preserve"/>
        </is>
      </c>
      <c r="C459" s="22" t="inlineStr">
        <is>
          <t xml:space="preserve">Муфта соединительная труба-коробка_ / 20 мм</t>
        </is>
      </c>
      <c r="D459" s="7" t="inlineStr">
        <is>
          <t xml:space="preserve">42720</t>
        </is>
      </c>
      <c r="E459" s="7" t="inlineStr">
        <is>
          <t xml:space="preserve"/>
        </is>
      </c>
      <c r="F459" s="7" t="inlineStr">
        <is>
          <t xml:space="preserve">ШТ</t>
        </is>
      </c>
      <c r="G459" s="7" t="inlineStr">
        <is>
          <t xml:space="preserve">1</t>
        </is>
      </c>
      <c r="H459" s="8" t="n">
        <v>0</v>
      </c>
      <c r="I459" s="19" t="n" hidden="false">
        <v>0</v>
      </c>
      <c r="J459" s="19" t="n" hidden="false">
        <v/>
      </c>
      <c r="K459" s="19" t="n" hidden="false">
        <f>I459+J459</f>
        <v>0</v>
      </c>
      <c r="L459" s="19" t="n" hidden="false">
        <f>ROUND(H459*I459,2)</f>
        <v>0</v>
      </c>
      <c r="M459" s="19" t="n" hidden="false">
        <v/>
      </c>
      <c r="N459" s="19" t="n" hidden="false">
        <f>L459+M459</f>
        <v>0</v>
      </c>
    </row>
    <row r="460" customFormat="false" hidden="false" outlineLevel="0" collapsed="false">
      <c r="A460" s="18" t="inlineStr">
        <is>
          <t xml:space="preserve">1.1.1.2.1.1.3.11.3</t>
        </is>
      </c>
      <c r="B460" s="18" t="inlineStr">
        <is>
          <t xml:space="preserve"/>
        </is>
      </c>
      <c r="C460" s="22" t="inlineStr">
        <is>
          <t xml:space="preserve">Клипса с дюбелем саморезом для крепления гофротрубы_ / 20 мм</t>
        </is>
      </c>
      <c r="D460" s="7" t="inlineStr">
        <is>
          <t xml:space="preserve"/>
        </is>
      </c>
      <c r="E460" s="7" t="inlineStr">
        <is>
          <t xml:space="preserve"/>
        </is>
      </c>
      <c r="F460" s="7" t="inlineStr">
        <is>
          <t xml:space="preserve">ШТ</t>
        </is>
      </c>
      <c r="G460" s="7" t="inlineStr">
        <is>
          <t xml:space="preserve">2</t>
        </is>
      </c>
      <c r="H460" s="8" t="n">
        <v>0</v>
      </c>
      <c r="I460" s="19" t="n" hidden="false">
        <v>0</v>
      </c>
      <c r="J460" s="19" t="n" hidden="false">
        <v/>
      </c>
      <c r="K460" s="19" t="n" hidden="false">
        <f>I460+J460</f>
        <v>0</v>
      </c>
      <c r="L460" s="19" t="n" hidden="false">
        <f>ROUND(H460*I460,2)</f>
        <v>0</v>
      </c>
      <c r="M460" s="19" t="n" hidden="false">
        <v/>
      </c>
      <c r="N460" s="19" t="n" hidden="false">
        <f>L460+M460</f>
        <v>0</v>
      </c>
    </row>
    <row r="461" customFormat="false" hidden="false" outlineLevel="0" collapsed="false">
      <c r="A461" s="18" t="inlineStr">
        <is>
          <t xml:space="preserve">1.1.1.2.1.1.3.11.4</t>
        </is>
      </c>
      <c r="B461" s="18" t="inlineStr">
        <is>
          <t xml:space="preserve"/>
        </is>
      </c>
      <c r="C461" s="22" t="inlineStr">
        <is>
          <t xml:space="preserve">Клипса с дюбелем саморезом для крепления гофротрубы_ / 25 мм</t>
        </is>
      </c>
      <c r="D461" s="7" t="inlineStr">
        <is>
          <t xml:space="preserve"/>
        </is>
      </c>
      <c r="E461" s="7" t="inlineStr">
        <is>
          <t xml:space="preserve"/>
        </is>
      </c>
      <c r="F461" s="7" t="inlineStr">
        <is>
          <t xml:space="preserve">ШТ</t>
        </is>
      </c>
      <c r="G461" s="7" t="inlineStr">
        <is>
          <t xml:space="preserve">2</t>
        </is>
      </c>
      <c r="H461" s="8" t="n">
        <v>0</v>
      </c>
      <c r="I461" s="19" t="n" hidden="false">
        <v>0</v>
      </c>
      <c r="J461" s="19" t="n" hidden="false">
        <v/>
      </c>
      <c r="K461" s="19" t="n" hidden="false">
        <f>I461+J461</f>
        <v>0</v>
      </c>
      <c r="L461" s="19" t="n" hidden="false">
        <f>ROUND(H461*I461,2)</f>
        <v>0</v>
      </c>
      <c r="M461" s="19" t="n" hidden="false">
        <v/>
      </c>
      <c r="N461" s="19" t="n" hidden="false">
        <f>L461+M461</f>
        <v>0</v>
      </c>
    </row>
    <row r="462" customFormat="false" hidden="false" outlineLevel="0" collapsed="false">
      <c r="A462" s="18" t="inlineStr">
        <is>
          <t xml:space="preserve">1.1.1.2.1.1.3.12</t>
        </is>
      </c>
      <c r="B462" s="18" t="inlineStr">
        <is>
          <t xml:space="preserve"/>
        </is>
      </c>
      <c r="C462" s="18" t="inlineStr">
        <is>
          <t xml:space="preserve">Монтаж трубы ПВХ, ПНД для кабеля / расходные материалы</t>
        </is>
      </c>
      <c r="D462" s="7" t="inlineStr">
        <is>
          <t xml:space="preserve">ЭО</t>
        </is>
      </c>
      <c r="E462" s="7" t="inlineStr">
        <is>
          <t xml:space="preserve"/>
        </is>
      </c>
      <c r="F462" s="7" t="inlineStr">
        <is>
          <t xml:space="preserve">ПОГ М</t>
        </is>
      </c>
      <c r="G462" s="7" t="inlineStr">
        <is>
          <t xml:space="preserve">1</t>
        </is>
      </c>
      <c r="H462" s="8" t="n">
        <v>0</v>
      </c>
      <c r="I462" s="19" t="n" hidden="false">
        <f>ROUND((L463+L464)/H462,2)</f>
        <v>0</v>
      </c>
      <c r="J462" s="19" t="n" hidden="false">
        <v>0</v>
      </c>
      <c r="K462" s="19" t="n" hidden="false">
        <f>I462+J462</f>
        <v>0</v>
      </c>
      <c r="L462" s="19" t="n" hidden="false">
        <f>ROUND(H462*I462,2)</f>
        <v>0</v>
      </c>
      <c r="M462" s="19" t="n" hidden="false">
        <f>ROUND(H462*J462,2)</f>
        <v>0</v>
      </c>
      <c r="N462" s="19" t="n" hidden="false">
        <f>L462+M462</f>
        <v>0</v>
      </c>
    </row>
    <row r="463" customFormat="false" hidden="false" outlineLevel="0" collapsed="false">
      <c r="A463" s="18" t="inlineStr">
        <is>
          <t xml:space="preserve">1.1.1.2.1.1.3.12.1</t>
        </is>
      </c>
      <c r="B463" s="18" t="inlineStr">
        <is>
          <t xml:space="preserve"/>
        </is>
      </c>
      <c r="C463" s="22" t="inlineStr">
        <is>
          <t xml:space="preserve">Муфта соединительная труба-коробка_ / 25 мм</t>
        </is>
      </c>
      <c r="D463" s="7" t="inlineStr">
        <is>
          <t xml:space="preserve">BS25 42725HF Экопласт</t>
        </is>
      </c>
      <c r="E463" s="7" t="inlineStr">
        <is>
          <t xml:space="preserve"/>
        </is>
      </c>
      <c r="F463" s="7" t="inlineStr">
        <is>
          <t xml:space="preserve">ШТ</t>
        </is>
      </c>
      <c r="G463" s="7" t="inlineStr">
        <is>
          <t xml:space="preserve">1</t>
        </is>
      </c>
      <c r="H463" s="8" t="n">
        <v>0</v>
      </c>
      <c r="I463" s="19" t="n" hidden="false">
        <v>0</v>
      </c>
      <c r="J463" s="19" t="n" hidden="false">
        <v/>
      </c>
      <c r="K463" s="19" t="n" hidden="false">
        <f>I463+J463</f>
        <v>0</v>
      </c>
      <c r="L463" s="19" t="n" hidden="false">
        <f>ROUND(H463*I463,2)</f>
        <v>0</v>
      </c>
      <c r="M463" s="19" t="n" hidden="false">
        <v/>
      </c>
      <c r="N463" s="19" t="n" hidden="false">
        <f>L463+M463</f>
        <v>0</v>
      </c>
    </row>
    <row r="464" customFormat="false" hidden="false" outlineLevel="0" collapsed="false">
      <c r="A464" s="18" t="inlineStr">
        <is>
          <t xml:space="preserve">1.1.1.2.1.1.3.12.2</t>
        </is>
      </c>
      <c r="B464" s="18" t="inlineStr">
        <is>
          <t xml:space="preserve"/>
        </is>
      </c>
      <c r="C464" s="22" t="inlineStr">
        <is>
          <t xml:space="preserve">Скоба металлическая однолапковая_ / 25-26мм</t>
        </is>
      </c>
      <c r="D464" s="7" t="inlineStr">
        <is>
          <t xml:space="preserve">двухлапковая</t>
        </is>
      </c>
      <c r="E464" s="7" t="inlineStr">
        <is>
          <t xml:space="preserve"/>
        </is>
      </c>
      <c r="F464" s="7" t="inlineStr">
        <is>
          <t xml:space="preserve">ШТ</t>
        </is>
      </c>
      <c r="G464" s="7" t="inlineStr">
        <is>
          <t xml:space="preserve">1</t>
        </is>
      </c>
      <c r="H464" s="8" t="n">
        <v>0</v>
      </c>
      <c r="I464" s="19" t="n" hidden="false">
        <v>0</v>
      </c>
      <c r="J464" s="19" t="n" hidden="false">
        <v/>
      </c>
      <c r="K464" s="19" t="n" hidden="false">
        <f>I464+J464</f>
        <v>0</v>
      </c>
      <c r="L464" s="19" t="n" hidden="false">
        <f>ROUND(H464*I464,2)</f>
        <v>0</v>
      </c>
      <c r="M464" s="19" t="n" hidden="false">
        <v/>
      </c>
      <c r="N464" s="19" t="n" hidden="false">
        <f>L464+M464</f>
        <v>0</v>
      </c>
    </row>
    <row r="465" customFormat="false" hidden="false" outlineLevel="0" collapsed="false">
      <c r="A465" s="18" t="inlineStr">
        <is>
          <t xml:space="preserve">1.1.1.2.1.1.3.13</t>
        </is>
      </c>
      <c r="B465" s="18" t="inlineStr">
        <is>
          <t xml:space="preserve"/>
        </is>
      </c>
      <c r="C465" s="18" t="inlineStr">
        <is>
          <t xml:space="preserve">Монтаж трубы ПВХ, ПНД для кабеля / расходные материалы</t>
        </is>
      </c>
      <c r="D465" s="7" t="inlineStr">
        <is>
          <t xml:space="preserve">ЭМ</t>
        </is>
      </c>
      <c r="E465" s="7" t="inlineStr">
        <is>
          <t xml:space="preserve"/>
        </is>
      </c>
      <c r="F465" s="7" t="inlineStr">
        <is>
          <t xml:space="preserve">ПОГ М</t>
        </is>
      </c>
      <c r="G465" s="7" t="inlineStr">
        <is>
          <t xml:space="preserve">1</t>
        </is>
      </c>
      <c r="H465" s="8" t="n">
        <v>0</v>
      </c>
      <c r="I465" s="19" t="n" hidden="false">
        <f>ROUND((L466+L467+L468+L469)/H465,2)</f>
        <v>0</v>
      </c>
      <c r="J465" s="19" t="n" hidden="false">
        <v>0</v>
      </c>
      <c r="K465" s="19" t="n" hidden="false">
        <f>I465+J465</f>
        <v>0</v>
      </c>
      <c r="L465" s="19" t="n" hidden="false">
        <f>ROUND(H465*I465,2)</f>
        <v>0</v>
      </c>
      <c r="M465" s="19" t="n" hidden="false">
        <f>ROUND(H465*J465,2)</f>
        <v>0</v>
      </c>
      <c r="N465" s="19" t="n" hidden="false">
        <f>L465+M465</f>
        <v>0</v>
      </c>
    </row>
    <row r="466" customFormat="false" hidden="false" outlineLevel="0" collapsed="false">
      <c r="A466" s="18" t="inlineStr">
        <is>
          <t xml:space="preserve">1.1.1.2.1.1.3.13.1</t>
        </is>
      </c>
      <c r="B466" s="18" t="inlineStr">
        <is>
          <t xml:space="preserve"/>
        </is>
      </c>
      <c r="C466" s="22" t="inlineStr">
        <is>
          <t xml:space="preserve">Скоба металлическая однолапковая_ / 25-26мм</t>
        </is>
      </c>
      <c r="D466" s="7" t="inlineStr">
        <is>
          <t xml:space="preserve"/>
        </is>
      </c>
      <c r="E466" s="7" t="inlineStr">
        <is>
          <t xml:space="preserve"/>
        </is>
      </c>
      <c r="F466" s="7" t="inlineStr">
        <is>
          <t xml:space="preserve">ШТ</t>
        </is>
      </c>
      <c r="G466" s="7" t="inlineStr">
        <is>
          <t xml:space="preserve">1</t>
        </is>
      </c>
      <c r="H466" s="8" t="n">
        <v>0</v>
      </c>
      <c r="I466" s="19" t="n" hidden="false">
        <v>0</v>
      </c>
      <c r="J466" s="19" t="n" hidden="false">
        <v/>
      </c>
      <c r="K466" s="19" t="n" hidden="false">
        <f>I466+J466</f>
        <v>0</v>
      </c>
      <c r="L466" s="19" t="n" hidden="false">
        <f>ROUND(H466*I466,2)</f>
        <v>0</v>
      </c>
      <c r="M466" s="19" t="n" hidden="false">
        <v/>
      </c>
      <c r="N466" s="19" t="n" hidden="false">
        <f>L466+M466</f>
        <v>0</v>
      </c>
    </row>
    <row r="467" customFormat="false" hidden="false" outlineLevel="0" collapsed="false">
      <c r="A467" s="18" t="inlineStr">
        <is>
          <t xml:space="preserve">1.1.1.2.1.1.3.13.2</t>
        </is>
      </c>
      <c r="B467" s="18" t="inlineStr">
        <is>
          <t xml:space="preserve"/>
        </is>
      </c>
      <c r="C467" s="22" t="inlineStr">
        <is>
          <t xml:space="preserve">Скоба металлическая однолапковая_ / 31-32мм</t>
        </is>
      </c>
      <c r="D467" s="7" t="inlineStr">
        <is>
          <t xml:space="preserve"/>
        </is>
      </c>
      <c r="E467" s="7" t="inlineStr">
        <is>
          <t xml:space="preserve"/>
        </is>
      </c>
      <c r="F467" s="7" t="inlineStr">
        <is>
          <t xml:space="preserve">ШТ</t>
        </is>
      </c>
      <c r="G467" s="7" t="inlineStr">
        <is>
          <t xml:space="preserve">1</t>
        </is>
      </c>
      <c r="H467" s="8" t="n">
        <v>0</v>
      </c>
      <c r="I467" s="19" t="n" hidden="false">
        <v>0</v>
      </c>
      <c r="J467" s="19" t="n" hidden="false">
        <v/>
      </c>
      <c r="K467" s="19" t="n" hidden="false">
        <f>I467+J467</f>
        <v>0</v>
      </c>
      <c r="L467" s="19" t="n" hidden="false">
        <f>ROUND(H467*I467,2)</f>
        <v>0</v>
      </c>
      <c r="M467" s="19" t="n" hidden="false">
        <v/>
      </c>
      <c r="N467" s="19" t="n" hidden="false">
        <f>L467+M467</f>
        <v>0</v>
      </c>
    </row>
    <row r="468" customFormat="false" hidden="false" outlineLevel="0" collapsed="false">
      <c r="A468" s="18" t="inlineStr">
        <is>
          <t xml:space="preserve">1.1.1.2.1.1.3.13.3</t>
        </is>
      </c>
      <c r="B468" s="18" t="inlineStr">
        <is>
          <t xml:space="preserve"/>
        </is>
      </c>
      <c r="C468" s="22" t="inlineStr">
        <is>
          <t xml:space="preserve">Клипса с дюбелем саморезом для крепления гофротрубы_ / 32 мм</t>
        </is>
      </c>
      <c r="D468" s="7" t="inlineStr">
        <is>
          <t xml:space="preserve"/>
        </is>
      </c>
      <c r="E468" s="7" t="inlineStr">
        <is>
          <t xml:space="preserve"/>
        </is>
      </c>
      <c r="F468" s="7" t="inlineStr">
        <is>
          <t xml:space="preserve">ШТ</t>
        </is>
      </c>
      <c r="G468" s="7" t="inlineStr">
        <is>
          <t xml:space="preserve">2</t>
        </is>
      </c>
      <c r="H468" s="8" t="n">
        <v>0</v>
      </c>
      <c r="I468" s="19" t="n" hidden="false">
        <v>0</v>
      </c>
      <c r="J468" s="19" t="n" hidden="false">
        <v/>
      </c>
      <c r="K468" s="19" t="n" hidden="false">
        <f>I468+J468</f>
        <v>0</v>
      </c>
      <c r="L468" s="19" t="n" hidden="false">
        <f>ROUND(H468*I468,2)</f>
        <v>0</v>
      </c>
      <c r="M468" s="19" t="n" hidden="false">
        <v/>
      </c>
      <c r="N468" s="19" t="n" hidden="false">
        <f>L468+M468</f>
        <v>0</v>
      </c>
    </row>
    <row r="469" customFormat="false" hidden="false" outlineLevel="0" collapsed="false">
      <c r="A469" s="18" t="inlineStr">
        <is>
          <t xml:space="preserve">1.1.1.2.1.1.3.13.4</t>
        </is>
      </c>
      <c r="B469" s="18" t="inlineStr">
        <is>
          <t xml:space="preserve"/>
        </is>
      </c>
      <c r="C469" s="22" t="inlineStr">
        <is>
          <t xml:space="preserve">Клипса с дюбелем саморезом для крепления гофротрубы_ / 40 мм</t>
        </is>
      </c>
      <c r="D469" s="7" t="inlineStr">
        <is>
          <t xml:space="preserve"/>
        </is>
      </c>
      <c r="E469" s="7" t="inlineStr">
        <is>
          <t xml:space="preserve"/>
        </is>
      </c>
      <c r="F469" s="7" t="inlineStr">
        <is>
          <t xml:space="preserve">ШТ</t>
        </is>
      </c>
      <c r="G469" s="7" t="inlineStr">
        <is>
          <t xml:space="preserve">2</t>
        </is>
      </c>
      <c r="H469" s="8" t="n">
        <v>0</v>
      </c>
      <c r="I469" s="19" t="n" hidden="false">
        <v>0</v>
      </c>
      <c r="J469" s="19" t="n" hidden="false">
        <v/>
      </c>
      <c r="K469" s="19" t="n" hidden="false">
        <f>I469+J469</f>
        <v>0</v>
      </c>
      <c r="L469" s="19" t="n" hidden="false">
        <f>ROUND(H469*I469,2)</f>
        <v>0</v>
      </c>
      <c r="M469" s="19" t="n" hidden="false">
        <v/>
      </c>
      <c r="N469" s="19" t="n" hidden="false">
        <f>L469+M469</f>
        <v>0</v>
      </c>
    </row>
    <row r="470" customFormat="false" hidden="false" outlineLevel="0" collapsed="false">
      <c r="A470" s="18" t="inlineStr">
        <is>
          <t xml:space="preserve">1.1.1.2.1.1.3.14</t>
        </is>
      </c>
      <c r="B470" s="18" t="inlineStr">
        <is>
          <t xml:space="preserve"/>
        </is>
      </c>
      <c r="C470" s="18" t="inlineStr">
        <is>
          <t xml:space="preserve">Монтаж лотка электротехнического / перфорированного, неперфорированного</t>
        </is>
      </c>
      <c r="D470" s="7" t="inlineStr">
        <is>
          <t xml:space="preserve">С учетом дополнительных комплектующих.СМР предусматривает дополнительные комплектующие</t>
        </is>
      </c>
      <c r="E470" s="7" t="inlineStr">
        <is>
          <t xml:space="preserve"/>
        </is>
      </c>
      <c r="F470" s="7" t="inlineStr">
        <is>
          <t xml:space="preserve">ПОГ М</t>
        </is>
      </c>
      <c r="G470" s="7" t="inlineStr">
        <is>
          <t xml:space="preserve">1</t>
        </is>
      </c>
      <c r="H470" s="8" t="n">
        <v>0</v>
      </c>
      <c r="I470" s="19" t="n" hidden="false">
        <f>ROUND((L471+L472)/H470,2)</f>
        <v>0</v>
      </c>
      <c r="J470" s="19" t="n" hidden="false">
        <v>0</v>
      </c>
      <c r="K470" s="19" t="n" hidden="false">
        <f>I470+J470</f>
        <v>0</v>
      </c>
      <c r="L470" s="19" t="n" hidden="false">
        <f>ROUND(H470*I470,2)</f>
        <v>0</v>
      </c>
      <c r="M470" s="19" t="n" hidden="false">
        <f>ROUND(H470*J470,2)</f>
        <v>0</v>
      </c>
      <c r="N470" s="19" t="n" hidden="false">
        <f>L470+M470</f>
        <v>0</v>
      </c>
    </row>
    <row r="471" customFormat="false" hidden="false" outlineLevel="0" collapsed="false">
      <c r="A471" s="18" t="inlineStr">
        <is>
          <t xml:space="preserve">1.1.1.2.1.1.3.14.1</t>
        </is>
      </c>
      <c r="B471" s="18" t="inlineStr">
        <is>
          <t xml:space="preserve"/>
        </is>
      </c>
      <c r="C471" s="22" t="inlineStr">
        <is>
          <t xml:space="preserve">Лоток электротехнический перфорированный осн.400мм H=80мм</t>
        </is>
      </c>
      <c r="D471" s="7" t="inlineStr">
        <is>
          <t xml:space="preserve">Без учета дополнительных комплектующих
ДКС,Ostec</t>
        </is>
      </c>
      <c r="E471" s="7" t="inlineStr">
        <is>
          <t xml:space="preserve"/>
        </is>
      </c>
      <c r="F471" s="7" t="inlineStr">
        <is>
          <t xml:space="preserve">М</t>
        </is>
      </c>
      <c r="G471" s="7" t="inlineStr">
        <is>
          <t xml:space="preserve">1</t>
        </is>
      </c>
      <c r="H471" s="8" t="n">
        <v>0</v>
      </c>
      <c r="I471" s="23" t="n" hidden="false">
        <v>0</v>
      </c>
      <c r="J471" s="19" t="n" hidden="false">
        <v/>
      </c>
      <c r="K471" s="19" t="n" hidden="false">
        <f>I471+J471</f>
        <v>0</v>
      </c>
      <c r="L471" s="19" t="n" hidden="false">
        <f>ROUND(H471*I471,2)</f>
        <v>0</v>
      </c>
      <c r="M471" s="19" t="n" hidden="false">
        <v/>
      </c>
      <c r="N471" s="19" t="n" hidden="false">
        <f>L471+M471</f>
        <v>0</v>
      </c>
    </row>
    <row r="472" customFormat="false" hidden="false" outlineLevel="0" collapsed="false">
      <c r="A472" s="18" t="inlineStr">
        <is>
          <t xml:space="preserve">1.1.1.2.1.1.3.14.2</t>
        </is>
      </c>
      <c r="B472" s="18" t="inlineStr">
        <is>
          <t xml:space="preserve"/>
        </is>
      </c>
      <c r="C472" s="22" t="inlineStr">
        <is>
          <t xml:space="preserve">Крышка на лоток осн.400мм</t>
        </is>
      </c>
      <c r="D472" s="7" t="inlineStr">
        <is>
          <t xml:space="preserve">Без учета дополнительных комплектующих
ДКС,Ostec</t>
        </is>
      </c>
      <c r="E472" s="7" t="inlineStr">
        <is>
          <t xml:space="preserve"/>
        </is>
      </c>
      <c r="F472" s="7" t="inlineStr">
        <is>
          <t xml:space="preserve">М</t>
        </is>
      </c>
      <c r="G472" s="7" t="inlineStr">
        <is>
          <t xml:space="preserve">1</t>
        </is>
      </c>
      <c r="H472" s="8" t="n">
        <v>0</v>
      </c>
      <c r="I472" s="23" t="n" hidden="false">
        <v>0</v>
      </c>
      <c r="J472" s="19" t="n" hidden="false">
        <v/>
      </c>
      <c r="K472" s="19" t="n" hidden="false">
        <f>I472+J472</f>
        <v>0</v>
      </c>
      <c r="L472" s="19" t="n" hidden="false">
        <f>ROUND(H472*I472,2)</f>
        <v>0</v>
      </c>
      <c r="M472" s="19" t="n" hidden="false">
        <v/>
      </c>
      <c r="N472" s="19" t="n" hidden="false">
        <f>L472+M472</f>
        <v>0</v>
      </c>
    </row>
    <row r="473" customFormat="false" hidden="false" outlineLevel="0" collapsed="false">
      <c r="A473" s="18" t="inlineStr">
        <is>
          <t xml:space="preserve">1.1.1.2.1.1.3.15</t>
        </is>
      </c>
      <c r="B473" s="18" t="inlineStr">
        <is>
          <t xml:space="preserve"/>
        </is>
      </c>
      <c r="C473" s="18" t="inlineStr">
        <is>
          <t xml:space="preserve">Монтаж лотка электротехнического / лестничного</t>
        </is>
      </c>
      <c r="D473" s="7" t="inlineStr">
        <is>
          <t xml:space="preserve">С учетом дополнительных комплектующих.СМР предусматривает дополнительные комплектующие</t>
        </is>
      </c>
      <c r="E473" s="7" t="inlineStr">
        <is>
          <t xml:space="preserve"/>
        </is>
      </c>
      <c r="F473" s="7" t="inlineStr">
        <is>
          <t xml:space="preserve">ПОГ М</t>
        </is>
      </c>
      <c r="G473" s="7" t="inlineStr">
        <is>
          <t xml:space="preserve">1</t>
        </is>
      </c>
      <c r="H473" s="8" t="n">
        <v>0</v>
      </c>
      <c r="I473" s="19" t="n" hidden="false">
        <f>ROUND((L474)/H473,2)</f>
        <v>0</v>
      </c>
      <c r="J473" s="19" t="n" hidden="false">
        <v>0</v>
      </c>
      <c r="K473" s="19" t="n" hidden="false">
        <f>I473+J473</f>
        <v>0</v>
      </c>
      <c r="L473" s="19" t="n" hidden="false">
        <f>ROUND(H473*I473,2)</f>
        <v>0</v>
      </c>
      <c r="M473" s="19" t="n" hidden="false">
        <f>ROUND(H473*J473,2)</f>
        <v>0</v>
      </c>
      <c r="N473" s="19" t="n" hidden="false">
        <f>L473+M473</f>
        <v>0</v>
      </c>
    </row>
    <row r="474" customFormat="false" hidden="false" outlineLevel="0" collapsed="false">
      <c r="A474" s="18" t="inlineStr">
        <is>
          <t xml:space="preserve">1.1.1.2.1.1.3.15.1</t>
        </is>
      </c>
      <c r="B474" s="18" t="inlineStr">
        <is>
          <t xml:space="preserve"/>
        </is>
      </c>
      <c r="C474" s="22" t="inlineStr">
        <is>
          <t xml:space="preserve">Лоток электротехнический лестничный осн.400мм H=80мм</t>
        </is>
      </c>
      <c r="D474" s="7" t="inlineStr">
        <is>
          <t xml:space="preserve">Без учета дополнительных комплектующих
ДКС,Ostec</t>
        </is>
      </c>
      <c r="E474" s="7" t="inlineStr">
        <is>
          <t xml:space="preserve"/>
        </is>
      </c>
      <c r="F474" s="7" t="inlineStr">
        <is>
          <t xml:space="preserve">М</t>
        </is>
      </c>
      <c r="G474" s="7" t="inlineStr">
        <is>
          <t xml:space="preserve">1</t>
        </is>
      </c>
      <c r="H474" s="8" t="n">
        <v>0</v>
      </c>
      <c r="I474" s="23" t="n" hidden="false">
        <v>0</v>
      </c>
      <c r="J474" s="19" t="n" hidden="false">
        <v/>
      </c>
      <c r="K474" s="19" t="n" hidden="false">
        <f>I474+J474</f>
        <v>0</v>
      </c>
      <c r="L474" s="19" t="n" hidden="false">
        <f>ROUND(H474*I474,2)</f>
        <v>0</v>
      </c>
      <c r="M474" s="19" t="n" hidden="false">
        <v/>
      </c>
      <c r="N474" s="19" t="n" hidden="false">
        <f>L474+M474</f>
        <v>0</v>
      </c>
    </row>
    <row r="475" customFormat="false" hidden="false" outlineLevel="0" collapsed="false">
      <c r="A475" s="14" t="inlineStr">
        <is>
          <t xml:space="preserve">1.1.1.2.1.1.4</t>
        </is>
      </c>
      <c r="B475" s="14" t="inlineStr">
        <is>
          <t xml:space="preserve"/>
        </is>
      </c>
      <c r="C475" s="14" t="inlineStr">
        <is>
          <t xml:space="preserve">Монтаж электроустановочных изделий</t>
        </is>
      </c>
      <c r="D475" s="6" t="inlineStr">
        <is>
          <t xml:space="preserve"/>
        </is>
      </c>
      <c r="E475" s="6" t="inlineStr">
        <is>
          <t xml:space="preserve"/>
        </is>
      </c>
      <c r="F475" s="6" t="inlineStr">
        <is>
          <t xml:space="preserve"/>
        </is>
      </c>
      <c r="G475" s="6" t="inlineStr">
        <is>
          <t xml:space="preserve"/>
        </is>
      </c>
      <c r="H475" s="15" t="n">
        <v/>
      </c>
      <c r="I475" s="16" t="n" hidden="false">
        <v/>
      </c>
      <c r="J475" s="16" t="n" hidden="false">
        <v/>
      </c>
      <c r="K475" s="16" t="n" hidden="false">
        <v/>
      </c>
      <c r="L475" s="16" t="n" hidden="false">
        <f>L476+L481+L485+L487+L490</f>
        <v>0</v>
      </c>
      <c r="M475" s="16" t="n" hidden="false">
        <f>M476+M481+M485+M487+M490</f>
        <v>0</v>
      </c>
      <c r="N475" s="16" t="n" hidden="false">
        <f>N476+N481+N485+N487+N490</f>
        <v>0</v>
      </c>
    </row>
    <row r="476" customFormat="false" hidden="false" outlineLevel="0" collapsed="false">
      <c r="A476" s="18" t="inlineStr">
        <is>
          <t xml:space="preserve">1.1.1.2.1.1.4.1</t>
        </is>
      </c>
      <c r="B476" s="18" t="inlineStr">
        <is>
          <t xml:space="preserve"/>
        </is>
      </c>
      <c r="C476" s="18" t="inlineStr">
        <is>
          <t xml:space="preserve">Монтаж электрических оконечных устройств / выключатель, переключатель</t>
        </is>
      </c>
      <c r="D476" s="7" t="inlineStr">
        <is>
          <t xml:space="preserve"/>
        </is>
      </c>
      <c r="E476" s="7" t="inlineStr">
        <is>
          <t xml:space="preserve">Выгружается из БО по объектам BIM-КЦ</t>
        </is>
      </c>
      <c r="F476" s="7" t="inlineStr">
        <is>
          <t xml:space="preserve">ШТ</t>
        </is>
      </c>
      <c r="G476" s="7" t="inlineStr">
        <is>
          <t xml:space="preserve">1</t>
        </is>
      </c>
      <c r="H476" s="8" t="n">
        <v>0</v>
      </c>
      <c r="I476" s="19" t="n" hidden="false">
        <f>ROUND((L477+L478+L479+L480)/H476,2)</f>
        <v>0</v>
      </c>
      <c r="J476" s="19" t="n" hidden="false">
        <v>0</v>
      </c>
      <c r="K476" s="19" t="n" hidden="false">
        <f>I476+J476</f>
        <v>0</v>
      </c>
      <c r="L476" s="19" t="n" hidden="false">
        <f>ROUND(H476*I476,2)</f>
        <v>0</v>
      </c>
      <c r="M476" s="19" t="n" hidden="false">
        <f>ROUND(H476*J476,2)</f>
        <v>0</v>
      </c>
      <c r="N476" s="19" t="n" hidden="false">
        <f>L476+M476</f>
        <v>0</v>
      </c>
    </row>
    <row r="477" customFormat="false" hidden="false" outlineLevel="0" collapsed="false">
      <c r="A477" s="18" t="inlineStr">
        <is>
          <t xml:space="preserve">1.1.1.2.1.1.4.1.1</t>
        </is>
      </c>
      <c r="B477" s="18" t="inlineStr">
        <is>
          <t xml:space="preserve"/>
        </is>
      </c>
      <c r="C477" s="22" t="inlineStr">
        <is>
          <t xml:space="preserve">Рамка Schneider Electric Glossa_ / белый / 1 пост / GSL000101</t>
        </is>
      </c>
      <c r="D477" s="7" t="inlineStr">
        <is>
          <t xml:space="preserve">Рамка 1 постовая - пластиковая LK60, цвет Белый</t>
        </is>
      </c>
      <c r="E477" s="7" t="inlineStr">
        <is>
          <t xml:space="preserve"/>
        </is>
      </c>
      <c r="F477" s="7" t="inlineStr">
        <is>
          <t xml:space="preserve">ШТ</t>
        </is>
      </c>
      <c r="G477" s="7" t="inlineStr">
        <is>
          <t xml:space="preserve">1</t>
        </is>
      </c>
      <c r="H477" s="8" t="n">
        <v>0</v>
      </c>
      <c r="I477" s="23" t="n" hidden="false">
        <v>0</v>
      </c>
      <c r="J477" s="19" t="n" hidden="false">
        <v/>
      </c>
      <c r="K477" s="19" t="n" hidden="false">
        <f>I477+J477</f>
        <v>0</v>
      </c>
      <c r="L477" s="19" t="n" hidden="false">
        <f>ROUND(H477*I477,2)</f>
        <v>0</v>
      </c>
      <c r="M477" s="19" t="n" hidden="false">
        <v/>
      </c>
      <c r="N477" s="19" t="n" hidden="false">
        <f>L477+M477</f>
        <v>0</v>
      </c>
    </row>
    <row r="478" customFormat="false" hidden="false" outlineLevel="0" collapsed="false">
      <c r="A478" s="18" t="inlineStr">
        <is>
          <t xml:space="preserve">1.1.1.2.1.1.4.1.2</t>
        </is>
      </c>
      <c r="B478" s="18" t="inlineStr">
        <is>
          <t xml:space="preserve"/>
        </is>
      </c>
      <c r="C478" s="22" t="inlineStr">
        <is>
          <t xml:space="preserve">Переключатель_ / проходной/одноклавишный/открытой установки / 10А, 220В, IP20</t>
        </is>
      </c>
      <c r="D478" s="7" t="inlineStr">
        <is>
          <t xml:space="preserve">Переключатель проходной одноклавишный скрытой установки, 10А, 250В,
IP20 белый</t>
        </is>
      </c>
      <c r="E478" s="7" t="inlineStr">
        <is>
          <t xml:space="preserve"/>
        </is>
      </c>
      <c r="F478" s="7" t="inlineStr">
        <is>
          <t xml:space="preserve">ШТ</t>
        </is>
      </c>
      <c r="G478" s="7" t="inlineStr">
        <is>
          <t xml:space="preserve">1</t>
        </is>
      </c>
      <c r="H478" s="8" t="n">
        <v>0</v>
      </c>
      <c r="I478" s="19" t="n" hidden="false">
        <v>0</v>
      </c>
      <c r="J478" s="19" t="n" hidden="false">
        <v/>
      </c>
      <c r="K478" s="19" t="n" hidden="false">
        <f>I478+J478</f>
        <v>0</v>
      </c>
      <c r="L478" s="19" t="n" hidden="false">
        <f>ROUND(H478*I478,2)</f>
        <v>0</v>
      </c>
      <c r="M478" s="19" t="n" hidden="false">
        <v/>
      </c>
      <c r="N478" s="19" t="n" hidden="false">
        <f>L478+M478</f>
        <v>0</v>
      </c>
    </row>
    <row r="479" customFormat="false" hidden="false" outlineLevel="0" collapsed="false">
      <c r="A479" s="18" t="inlineStr">
        <is>
          <t xml:space="preserve">1.1.1.2.1.1.4.1.3</t>
        </is>
      </c>
      <c r="B479" s="18" t="inlineStr">
        <is>
          <t xml:space="preserve"/>
        </is>
      </c>
      <c r="C479" s="22" t="inlineStr">
        <is>
          <t xml:space="preserve">Выключатель Одноклавишный Скрытый 10А 220...250В IP20 Белый</t>
        </is>
      </c>
      <c r="D479" s="7" t="inlineStr">
        <is>
          <t xml:space="preserve">Выключатель одноклавишный, одинарный, 250В, 16А, IP20, скрытый монтаж</t>
        </is>
      </c>
      <c r="E479" s="7" t="inlineStr">
        <is>
          <t xml:space="preserve"/>
        </is>
      </c>
      <c r="F479" s="7" t="inlineStr">
        <is>
          <t xml:space="preserve">ШТ</t>
        </is>
      </c>
      <c r="G479" s="7" t="inlineStr">
        <is>
          <t xml:space="preserve">1</t>
        </is>
      </c>
      <c r="H479" s="8" t="n">
        <v>0</v>
      </c>
      <c r="I479" s="23" t="n" hidden="false">
        <v>0</v>
      </c>
      <c r="J479" s="19" t="n" hidden="false">
        <v/>
      </c>
      <c r="K479" s="19" t="n" hidden="false">
        <f>I479+J479</f>
        <v>0</v>
      </c>
      <c r="L479" s="19" t="n" hidden="false">
        <f>ROUND(H479*I479,2)</f>
        <v>0</v>
      </c>
      <c r="M479" s="19" t="n" hidden="false">
        <v/>
      </c>
      <c r="N479" s="19" t="n" hidden="false">
        <f>L479+M479</f>
        <v>0</v>
      </c>
    </row>
    <row r="480" customFormat="false" hidden="false" outlineLevel="0" collapsed="false">
      <c r="A480" s="18" t="inlineStr">
        <is>
          <t xml:space="preserve">1.1.1.2.1.1.4.1.4</t>
        </is>
      </c>
      <c r="B480" s="18" t="inlineStr">
        <is>
          <t xml:space="preserve"/>
        </is>
      </c>
      <c r="C480" s="22" t="inlineStr">
        <is>
          <t xml:space="preserve">Выключатель Двухклавишный Скрытый 10А 220...250В IP20 Белый</t>
        </is>
      </c>
      <c r="D480" s="7" t="inlineStr">
        <is>
          <t xml:space="preserve">Выключатель двухклавишный, 250В, 16А, IP20, скрытый монтаж</t>
        </is>
      </c>
      <c r="E480" s="7" t="inlineStr">
        <is>
          <t xml:space="preserve"/>
        </is>
      </c>
      <c r="F480" s="7" t="inlineStr">
        <is>
          <t xml:space="preserve">ШТ</t>
        </is>
      </c>
      <c r="G480" s="7" t="inlineStr">
        <is>
          <t xml:space="preserve">1</t>
        </is>
      </c>
      <c r="H480" s="8" t="n">
        <v>0</v>
      </c>
      <c r="I480" s="19" t="n" hidden="false">
        <v>0</v>
      </c>
      <c r="J480" s="19" t="n" hidden="false">
        <v/>
      </c>
      <c r="K480" s="19" t="n" hidden="false">
        <f>I480+J480</f>
        <v>0</v>
      </c>
      <c r="L480" s="19" t="n" hidden="false">
        <f>ROUND(H480*I480,2)</f>
        <v>0</v>
      </c>
      <c r="M480" s="19" t="n" hidden="false">
        <v/>
      </c>
      <c r="N480" s="19" t="n" hidden="false">
        <f>L480+M480</f>
        <v>0</v>
      </c>
    </row>
    <row r="481" customFormat="false" hidden="false" outlineLevel="0" collapsed="false">
      <c r="A481" s="18" t="inlineStr">
        <is>
          <t xml:space="preserve">1.1.1.2.1.1.4.2</t>
        </is>
      </c>
      <c r="B481" s="18" t="inlineStr">
        <is>
          <t xml:space="preserve"/>
        </is>
      </c>
      <c r="C481" s="18" t="inlineStr">
        <is>
          <t xml:space="preserve">Монтаж электрических оконечных устройств / розетка</t>
        </is>
      </c>
      <c r="D481" s="7" t="inlineStr">
        <is>
          <t xml:space="preserve"/>
        </is>
      </c>
      <c r="E481" s="7" t="inlineStr">
        <is>
          <t xml:space="preserve">Выгружается из БО по объектам BIM-КЦ</t>
        </is>
      </c>
      <c r="F481" s="7" t="inlineStr">
        <is>
          <t xml:space="preserve">ШТ</t>
        </is>
      </c>
      <c r="G481" s="7" t="inlineStr">
        <is>
          <t xml:space="preserve">1</t>
        </is>
      </c>
      <c r="H481" s="8" t="n">
        <v>0</v>
      </c>
      <c r="I481" s="19" t="n" hidden="false">
        <f>ROUND((L482+L483+L484)/H481,2)</f>
        <v>0</v>
      </c>
      <c r="J481" s="19" t="n" hidden="false">
        <v>0</v>
      </c>
      <c r="K481" s="19" t="n" hidden="false">
        <f>I481+J481</f>
        <v>0</v>
      </c>
      <c r="L481" s="19" t="n" hidden="false">
        <f>ROUND(H481*I481,2)</f>
        <v>0</v>
      </c>
      <c r="M481" s="19" t="n" hidden="false">
        <f>ROUND(H481*J481,2)</f>
        <v>0</v>
      </c>
      <c r="N481" s="19" t="n" hidden="false">
        <f>L481+M481</f>
        <v>0</v>
      </c>
    </row>
    <row r="482" customFormat="false" hidden="false" outlineLevel="0" collapsed="false">
      <c r="A482" s="18" t="inlineStr">
        <is>
          <t xml:space="preserve">1.1.1.2.1.1.4.2.1</t>
        </is>
      </c>
      <c r="B482" s="18" t="inlineStr">
        <is>
          <t xml:space="preserve"/>
        </is>
      </c>
      <c r="C482" s="22" t="inlineStr">
        <is>
          <t xml:space="preserve">Розетка Открытая 1п 2P+PE 16А IP20 220...250В з/к з/ш Белый</t>
        </is>
      </c>
      <c r="D482" s="7" t="inlineStr">
        <is>
          <t xml:space="preserve">Розетка Скрытая 1п 2P+E 16А IP20 220...250В з/к з/ш Белый EWR16-028-90</t>
        </is>
      </c>
      <c r="E482" s="7" t="inlineStr">
        <is>
          <t xml:space="preserve"/>
        </is>
      </c>
      <c r="F482" s="7" t="inlineStr">
        <is>
          <t xml:space="preserve">ШТ</t>
        </is>
      </c>
      <c r="G482" s="7" t="inlineStr">
        <is>
          <t xml:space="preserve">1</t>
        </is>
      </c>
      <c r="H482" s="8" t="n">
        <v>0</v>
      </c>
      <c r="I482" s="19" t="n" hidden="false">
        <v>0</v>
      </c>
      <c r="J482" s="19" t="n" hidden="false">
        <v/>
      </c>
      <c r="K482" s="19" t="n" hidden="false">
        <f>I482+J482</f>
        <v>0</v>
      </c>
      <c r="L482" s="19" t="n" hidden="false">
        <f>ROUND(H482*I482,2)</f>
        <v>0</v>
      </c>
      <c r="M482" s="19" t="n" hidden="false">
        <v/>
      </c>
      <c r="N482" s="19" t="n" hidden="false">
        <f>L482+M482</f>
        <v>0</v>
      </c>
    </row>
    <row r="483" customFormat="false" hidden="false" outlineLevel="0" collapsed="false">
      <c r="A483" s="18" t="inlineStr">
        <is>
          <t xml:space="preserve">1.1.1.2.1.1.4.2.2</t>
        </is>
      </c>
      <c r="B483" s="18" t="inlineStr">
        <is>
          <t xml:space="preserve"/>
        </is>
      </c>
      <c r="C483" s="22" t="inlineStr">
        <is>
          <t xml:space="preserve">Рамка Schneider Electric Glossa_ / белый / 2 поста / GSL000102</t>
        </is>
      </c>
      <c r="D483" s="7" t="inlineStr">
        <is>
          <t xml:space="preserve">EWM-G-302-10</t>
        </is>
      </c>
      <c r="E483" s="7" t="inlineStr">
        <is>
          <t xml:space="preserve"/>
        </is>
      </c>
      <c r="F483" s="7" t="inlineStr">
        <is>
          <t xml:space="preserve">ШТ</t>
        </is>
      </c>
      <c r="G483" s="7" t="inlineStr">
        <is>
          <t xml:space="preserve">1</t>
        </is>
      </c>
      <c r="H483" s="8" t="n">
        <v>0</v>
      </c>
      <c r="I483" s="23" t="n" hidden="false">
        <v>0</v>
      </c>
      <c r="J483" s="19" t="n" hidden="false">
        <v/>
      </c>
      <c r="K483" s="19" t="n" hidden="false">
        <f>I483+J483</f>
        <v>0</v>
      </c>
      <c r="L483" s="19" t="n" hidden="false">
        <f>ROUND(H483*I483,2)</f>
        <v>0</v>
      </c>
      <c r="M483" s="19" t="n" hidden="false">
        <v/>
      </c>
      <c r="N483" s="19" t="n" hidden="false">
        <f>L483+M483</f>
        <v>0</v>
      </c>
    </row>
    <row r="484" customFormat="false" hidden="false" outlineLevel="0" collapsed="false">
      <c r="A484" s="18" t="inlineStr">
        <is>
          <t xml:space="preserve">1.1.1.2.1.1.4.2.3</t>
        </is>
      </c>
      <c r="B484" s="18" t="inlineStr">
        <is>
          <t xml:space="preserve"/>
        </is>
      </c>
      <c r="C484" s="22" t="inlineStr">
        <is>
          <t xml:space="preserve">Рамка Schneider Electric Glossa_ / белый / 1 пост / GSL000101</t>
        </is>
      </c>
      <c r="D484" s="7" t="inlineStr">
        <is>
          <t xml:space="preserve">EWM-G-301-10</t>
        </is>
      </c>
      <c r="E484" s="7" t="inlineStr">
        <is>
          <t xml:space="preserve"/>
        </is>
      </c>
      <c r="F484" s="7" t="inlineStr">
        <is>
          <t xml:space="preserve">ШТ</t>
        </is>
      </c>
      <c r="G484" s="7" t="inlineStr">
        <is>
          <t xml:space="preserve">1</t>
        </is>
      </c>
      <c r="H484" s="8" t="n">
        <v>0</v>
      </c>
      <c r="I484" s="23" t="n" hidden="false">
        <v>0</v>
      </c>
      <c r="J484" s="19" t="n" hidden="false">
        <v/>
      </c>
      <c r="K484" s="19" t="n" hidden="false">
        <f>I484+J484</f>
        <v>0</v>
      </c>
      <c r="L484" s="19" t="n" hidden="false">
        <f>ROUND(H484*I484,2)</f>
        <v>0</v>
      </c>
      <c r="M484" s="19" t="n" hidden="false">
        <v/>
      </c>
      <c r="N484" s="19" t="n" hidden="false">
        <f>L484+M484</f>
        <v>0</v>
      </c>
    </row>
    <row r="485" customFormat="false" hidden="false" outlineLevel="0" collapsed="false">
      <c r="A485" s="18" t="inlineStr">
        <is>
          <t xml:space="preserve">1.1.1.2.1.1.4.3</t>
        </is>
      </c>
      <c r="B485" s="18" t="inlineStr">
        <is>
          <t xml:space="preserve"/>
        </is>
      </c>
      <c r="C485" s="18" t="inlineStr">
        <is>
          <t xml:space="preserve">Монтаж коробки распределительной, распаячной</t>
        </is>
      </c>
      <c r="D485" s="7" t="inlineStr">
        <is>
          <t xml:space="preserve"/>
        </is>
      </c>
      <c r="E485" s="7" t="inlineStr">
        <is>
          <t xml:space="preserve">Выгружается из БО по объектам BIM-КЦ</t>
        </is>
      </c>
      <c r="F485" s="7" t="inlineStr">
        <is>
          <t xml:space="preserve">ШТ</t>
        </is>
      </c>
      <c r="G485" s="7" t="inlineStr">
        <is>
          <t xml:space="preserve">1</t>
        </is>
      </c>
      <c r="H485" s="8" t="n">
        <v>0</v>
      </c>
      <c r="I485" s="19" t="n" hidden="false">
        <f>ROUND((L486)/H485,2)</f>
        <v>0</v>
      </c>
      <c r="J485" s="19" t="n" hidden="false">
        <v>0</v>
      </c>
      <c r="K485" s="19" t="n" hidden="false">
        <f>I485+J485</f>
        <v>0</v>
      </c>
      <c r="L485" s="19" t="n" hidden="false">
        <f>ROUND(H485*I485,2)</f>
        <v>0</v>
      </c>
      <c r="M485" s="19" t="n" hidden="false">
        <f>ROUND(H485*J485,2)</f>
        <v>0</v>
      </c>
      <c r="N485" s="19" t="n" hidden="false">
        <f>L485+M485</f>
        <v>0</v>
      </c>
    </row>
    <row r="486" customFormat="false" hidden="false" outlineLevel="0" collapsed="false">
      <c r="A486" s="18" t="inlineStr">
        <is>
          <t xml:space="preserve">1.1.1.2.1.1.4.3.1</t>
        </is>
      </c>
      <c r="B486" s="18" t="inlineStr">
        <is>
          <t xml:space="preserve"/>
        </is>
      </c>
      <c r="C486" s="22" t="inlineStr">
        <is>
          <t xml:space="preserve">Коробка распаячная_ / Круглая / 80х40 / КМ41004 (UKT01-080-040-000)</t>
        </is>
      </c>
      <c r="D486" s="7" t="inlineStr">
        <is>
          <t xml:space="preserve">UKT10-065-040-000</t>
        </is>
      </c>
      <c r="E486" s="7" t="inlineStr">
        <is>
          <t xml:space="preserve"/>
        </is>
      </c>
      <c r="F486" s="7" t="inlineStr">
        <is>
          <t xml:space="preserve">ШТ</t>
        </is>
      </c>
      <c r="G486" s="7" t="inlineStr">
        <is>
          <t xml:space="preserve">1</t>
        </is>
      </c>
      <c r="H486" s="8" t="n">
        <v>0</v>
      </c>
      <c r="I486" s="19" t="n" hidden="false">
        <v>0</v>
      </c>
      <c r="J486" s="19" t="n" hidden="false">
        <v/>
      </c>
      <c r="K486" s="19" t="n" hidden="false">
        <f>I486+J486</f>
        <v>0</v>
      </c>
      <c r="L486" s="19" t="n" hidden="false">
        <f>ROUND(H486*I486,2)</f>
        <v>0</v>
      </c>
      <c r="M486" s="19" t="n" hidden="false">
        <v/>
      </c>
      <c r="N486" s="19" t="n" hidden="false">
        <f>L486+M486</f>
        <v>0</v>
      </c>
    </row>
    <row r="487" customFormat="false" hidden="false" outlineLevel="0" collapsed="false">
      <c r="A487" s="18" t="inlineStr">
        <is>
          <t xml:space="preserve">1.1.1.2.1.1.4.4</t>
        </is>
      </c>
      <c r="B487" s="18" t="inlineStr">
        <is>
          <t xml:space="preserve"/>
        </is>
      </c>
      <c r="C487" s="18" t="inlineStr">
        <is>
          <t xml:space="preserve">Монтаж подрозетников, установочных, монтажных коробок в подготовленные отверстия / в ЖБИ, ПГП, газобетон, акотек</t>
        </is>
      </c>
      <c r="D487" s="7" t="inlineStr">
        <is>
          <t xml:space="preserve"/>
        </is>
      </c>
      <c r="E487" s="7" t="inlineStr">
        <is>
          <t xml:space="preserve">Выгружается из БО по объектам BIM-КЦ</t>
        </is>
      </c>
      <c r="F487" s="7" t="inlineStr">
        <is>
          <t xml:space="preserve">ШТ</t>
        </is>
      </c>
      <c r="G487" s="7" t="inlineStr">
        <is>
          <t xml:space="preserve">1</t>
        </is>
      </c>
      <c r="H487" s="8" t="n">
        <v>0</v>
      </c>
      <c r="I487" s="19" t="n" hidden="false">
        <f>ROUND((L488+L489)/H487,2)</f>
        <v>0</v>
      </c>
      <c r="J487" s="19" t="n" hidden="false">
        <v>0</v>
      </c>
      <c r="K487" s="19" t="n" hidden="false">
        <f>I487+J487</f>
        <v>0</v>
      </c>
      <c r="L487" s="19" t="n" hidden="false">
        <f>ROUND(H487*I487,2)</f>
        <v>0</v>
      </c>
      <c r="M487" s="19" t="n" hidden="false">
        <f>ROUND(H487*J487,2)</f>
        <v>0</v>
      </c>
      <c r="N487" s="19" t="n" hidden="false">
        <f>L487+M487</f>
        <v>0</v>
      </c>
    </row>
    <row r="488" customFormat="false" hidden="false" outlineLevel="0" collapsed="false">
      <c r="A488" s="18" t="inlineStr">
        <is>
          <t xml:space="preserve">1.1.1.2.1.1.4.4.1</t>
        </is>
      </c>
      <c r="B488" s="18" t="inlineStr">
        <is>
          <t xml:space="preserve"/>
        </is>
      </c>
      <c r="C488" s="22" t="inlineStr">
        <is>
          <t xml:space="preserve">Смесь штукатурная гипсовая_</t>
        </is>
      </c>
      <c r="D488" s="7" t="inlineStr">
        <is>
          <t xml:space="preserve"/>
        </is>
      </c>
      <c r="E488" s="7" t="inlineStr">
        <is>
          <t xml:space="preserve"/>
        </is>
      </c>
      <c r="F488" s="7" t="inlineStr">
        <is>
          <t xml:space="preserve">КГ</t>
        </is>
      </c>
      <c r="G488" s="7" t="inlineStr">
        <is>
          <t xml:space="preserve">0.3</t>
        </is>
      </c>
      <c r="H488" s="8" t="n">
        <v>0</v>
      </c>
      <c r="I488" s="19" t="n" hidden="false">
        <v>0</v>
      </c>
      <c r="J488" s="19" t="n" hidden="false">
        <v/>
      </c>
      <c r="K488" s="19" t="n" hidden="false">
        <f>I488+J488</f>
        <v>0</v>
      </c>
      <c r="L488" s="19" t="n" hidden="false">
        <f>ROUND(H488*I488,2)</f>
        <v>0</v>
      </c>
      <c r="M488" s="19" t="n" hidden="false">
        <v/>
      </c>
      <c r="N488" s="19" t="n" hidden="false">
        <f>L488+M488</f>
        <v>0</v>
      </c>
    </row>
    <row r="489" customFormat="false" hidden="false" outlineLevel="0" collapsed="false">
      <c r="A489" s="18" t="inlineStr">
        <is>
          <t xml:space="preserve">1.1.1.2.1.1.4.4.2</t>
        </is>
      </c>
      <c r="B489" s="18" t="inlineStr">
        <is>
          <t xml:space="preserve"/>
        </is>
      </c>
      <c r="C489" s="22" t="inlineStr">
        <is>
          <t xml:space="preserve">Коробка установочная круглая D=68мм h=40мм IP20 пластик тип установки скрытый для твердых стен б/крышки б/вводов</t>
        </is>
      </c>
      <c r="D489" s="7" t="inlineStr">
        <is>
          <t xml:space="preserve"/>
        </is>
      </c>
      <c r="E489" s="7" t="inlineStr">
        <is>
          <t xml:space="preserve"/>
        </is>
      </c>
      <c r="F489" s="7" t="inlineStr">
        <is>
          <t xml:space="preserve">ШТ</t>
        </is>
      </c>
      <c r="G489" s="7" t="inlineStr">
        <is>
          <t xml:space="preserve">1</t>
        </is>
      </c>
      <c r="H489" s="8" t="n">
        <v>0</v>
      </c>
      <c r="I489" s="19" t="n" hidden="false">
        <v>0</v>
      </c>
      <c r="J489" s="19" t="n" hidden="false">
        <v/>
      </c>
      <c r="K489" s="19" t="n" hidden="false">
        <f>I489+J489</f>
        <v>0</v>
      </c>
      <c r="L489" s="19" t="n" hidden="false">
        <f>ROUND(H489*I489,2)</f>
        <v>0</v>
      </c>
      <c r="M489" s="19" t="n" hidden="false">
        <v/>
      </c>
      <c r="N489" s="19" t="n" hidden="false">
        <f>L489+M489</f>
        <v>0</v>
      </c>
    </row>
    <row r="490" customFormat="false" hidden="false" outlineLevel="0" collapsed="false">
      <c r="A490" s="18" t="inlineStr">
        <is>
          <t xml:space="preserve">1.1.1.2.1.1.4.5</t>
        </is>
      </c>
      <c r="B490" s="18" t="inlineStr">
        <is>
          <t xml:space="preserve"/>
        </is>
      </c>
      <c r="C490" s="18" t="inlineStr">
        <is>
          <t xml:space="preserve">Монтаж поста, блока управления</t>
        </is>
      </c>
      <c r="D490" s="7" t="inlineStr">
        <is>
          <t xml:space="preserve"/>
        </is>
      </c>
      <c r="E490" s="7" t="inlineStr">
        <is>
          <t xml:space="preserve"/>
        </is>
      </c>
      <c r="F490" s="7" t="inlineStr">
        <is>
          <t xml:space="preserve">ШТ</t>
        </is>
      </c>
      <c r="G490" s="7" t="inlineStr">
        <is>
          <t xml:space="preserve">1</t>
        </is>
      </c>
      <c r="H490" s="8" t="n">
        <v>0</v>
      </c>
      <c r="I490" s="19" t="n" hidden="false">
        <f>ROUND((L491+L492)/H490,2)</f>
        <v>0</v>
      </c>
      <c r="J490" s="19" t="n" hidden="false">
        <v>0</v>
      </c>
      <c r="K490" s="19" t="n" hidden="false">
        <f>I490+J490</f>
        <v>0</v>
      </c>
      <c r="L490" s="19" t="n" hidden="false">
        <f>ROUND(H490*I490,2)</f>
        <v>0</v>
      </c>
      <c r="M490" s="19" t="n" hidden="false">
        <f>ROUND(H490*J490,2)</f>
        <v>0</v>
      </c>
      <c r="N490" s="19" t="n" hidden="false">
        <f>L490+M490</f>
        <v>0</v>
      </c>
    </row>
    <row r="491" customFormat="false" hidden="false" outlineLevel="0" collapsed="false">
      <c r="A491" s="18" t="inlineStr">
        <is>
          <t xml:space="preserve">1.1.1.2.1.1.4.5.1</t>
        </is>
      </c>
      <c r="B491" s="18" t="inlineStr">
        <is>
          <t xml:space="preserve"/>
        </is>
      </c>
      <c r="C491" s="22" t="inlineStr">
        <is>
          <t xml:space="preserve">Кнопка управления_ / IEK /  BBG50-LAY5-K04</t>
        </is>
      </c>
      <c r="D491" s="7" t="inlineStr">
        <is>
          <t xml:space="preserve"/>
        </is>
      </c>
      <c r="E491" s="7" t="inlineStr">
        <is>
          <t xml:space="preserve"/>
        </is>
      </c>
      <c r="F491" s="7" t="inlineStr">
        <is>
          <t xml:space="preserve">ШТ</t>
        </is>
      </c>
      <c r="G491" s="7" t="inlineStr">
        <is>
          <t xml:space="preserve">1</t>
        </is>
      </c>
      <c r="H491" s="8" t="n">
        <v>0</v>
      </c>
      <c r="I491" s="19" t="n" hidden="false">
        <v>0</v>
      </c>
      <c r="J491" s="19" t="n" hidden="false">
        <v/>
      </c>
      <c r="K491" s="19" t="n" hidden="false">
        <f>I491+J491</f>
        <v>0</v>
      </c>
      <c r="L491" s="19" t="n" hidden="false">
        <f>ROUND(H491*I491,2)</f>
        <v>0</v>
      </c>
      <c r="M491" s="19" t="n" hidden="false">
        <v/>
      </c>
      <c r="N491" s="19" t="n" hidden="false">
        <f>L491+M491</f>
        <v>0</v>
      </c>
    </row>
    <row r="492" customFormat="false" hidden="false" outlineLevel="0" collapsed="false">
      <c r="A492" s="18" t="inlineStr">
        <is>
          <t xml:space="preserve">1.1.1.2.1.1.4.5.2</t>
        </is>
      </c>
      <c r="B492" s="18" t="inlineStr">
        <is>
          <t xml:space="preserve"/>
        </is>
      </c>
      <c r="C492" s="22" t="inlineStr">
        <is>
          <t xml:space="preserve">Корпус поста кнопочного_ / 1 мес BKP10-1K01 IEK</t>
        </is>
      </c>
      <c r="D492" s="7" t="inlineStr">
        <is>
          <t xml:space="preserve">BKP10-1-K01</t>
        </is>
      </c>
      <c r="E492" s="7" t="inlineStr">
        <is>
          <t xml:space="preserve"/>
        </is>
      </c>
      <c r="F492" s="7" t="inlineStr">
        <is>
          <t xml:space="preserve">ШТ</t>
        </is>
      </c>
      <c r="G492" s="7" t="inlineStr">
        <is>
          <t xml:space="preserve">1</t>
        </is>
      </c>
      <c r="H492" s="8" t="n">
        <v>0</v>
      </c>
      <c r="I492" s="19" t="n" hidden="false">
        <v>0</v>
      </c>
      <c r="J492" s="19" t="n" hidden="false">
        <v/>
      </c>
      <c r="K492" s="19" t="n" hidden="false">
        <f>I492+J492</f>
        <v>0</v>
      </c>
      <c r="L492" s="19" t="n" hidden="false">
        <f>ROUND(H492*I492,2)</f>
        <v>0</v>
      </c>
      <c r="M492" s="19" t="n" hidden="false">
        <v/>
      </c>
      <c r="N492" s="19" t="n" hidden="false">
        <f>L492+M492</f>
        <v>0</v>
      </c>
    </row>
    <row r="493" customFormat="false" hidden="false" outlineLevel="0" collapsed="false">
      <c r="A493" s="14" t="inlineStr">
        <is>
          <t xml:space="preserve">1.1.1.2.1.1.5</t>
        </is>
      </c>
      <c r="B493" s="14" t="inlineStr">
        <is>
          <t xml:space="preserve"/>
        </is>
      </c>
      <c r="C493" s="14" t="inlineStr">
        <is>
          <t xml:space="preserve">Монтаж светотехнического оборудования</t>
        </is>
      </c>
      <c r="D493" s="6" t="inlineStr">
        <is>
          <t xml:space="preserve"/>
        </is>
      </c>
      <c r="E493" s="6" t="inlineStr">
        <is>
          <t xml:space="preserve"/>
        </is>
      </c>
      <c r="F493" s="6" t="inlineStr">
        <is>
          <t xml:space="preserve"/>
        </is>
      </c>
      <c r="G493" s="6" t="inlineStr">
        <is>
          <t xml:space="preserve"/>
        </is>
      </c>
      <c r="H493" s="15" t="n">
        <v/>
      </c>
      <c r="I493" s="16" t="n" hidden="false">
        <v/>
      </c>
      <c r="J493" s="16" t="n" hidden="false">
        <v/>
      </c>
      <c r="K493" s="16" t="n" hidden="false">
        <v/>
      </c>
      <c r="L493" s="16" t="n" hidden="false">
        <f>L494+L500+L503</f>
        <v>0</v>
      </c>
      <c r="M493" s="16" t="n" hidden="false">
        <f>M494+M500+M503</f>
        <v>0</v>
      </c>
      <c r="N493" s="16" t="n" hidden="false">
        <f>N494+N500+N503</f>
        <v>0</v>
      </c>
    </row>
    <row r="494" customFormat="false" hidden="false" outlineLevel="0" collapsed="false">
      <c r="A494" s="18" t="inlineStr">
        <is>
          <t xml:space="preserve">1.1.1.2.1.1.5.1</t>
        </is>
      </c>
      <c r="B494" s="18" t="inlineStr">
        <is>
          <t xml:space="preserve"/>
        </is>
      </c>
      <c r="C494" s="18" t="inlineStr">
        <is>
          <t xml:space="preserve">Монтаж светильника / накладной</t>
        </is>
      </c>
      <c r="D494" s="7" t="inlineStr">
        <is>
          <t xml:space="preserve"/>
        </is>
      </c>
      <c r="E494" s="7" t="inlineStr">
        <is>
          <t xml:space="preserve">Выгружается из БО по объектам BIM-КЦ</t>
        </is>
      </c>
      <c r="F494" s="7" t="inlineStr">
        <is>
          <t xml:space="preserve">ШТ</t>
        </is>
      </c>
      <c r="G494" s="7" t="inlineStr">
        <is>
          <t xml:space="preserve">1</t>
        </is>
      </c>
      <c r="H494" s="8" t="n">
        <v>0</v>
      </c>
      <c r="I494" s="19" t="n" hidden="false">
        <f>ROUND((L495+L496+L497+L498+L499)/H494,2)</f>
        <v>0</v>
      </c>
      <c r="J494" s="19" t="n" hidden="false">
        <v>0</v>
      </c>
      <c r="K494" s="19" t="n" hidden="false">
        <f>I494+J494</f>
        <v>0</v>
      </c>
      <c r="L494" s="19" t="n" hidden="false">
        <f>ROUND(H494*I494,2)</f>
        <v>0</v>
      </c>
      <c r="M494" s="19" t="n" hidden="false">
        <f>ROUND(H494*J494,2)</f>
        <v>0</v>
      </c>
      <c r="N494" s="19" t="n" hidden="false">
        <f>L494+M494</f>
        <v>0</v>
      </c>
    </row>
    <row r="495" customFormat="false" hidden="false" outlineLevel="0" collapsed="false">
      <c r="A495" s="18" t="inlineStr">
        <is>
          <t xml:space="preserve">1.1.1.2.1.1.5.1.1</t>
        </is>
      </c>
      <c r="B495" s="18" t="inlineStr">
        <is>
          <t xml:space="preserve"/>
        </is>
      </c>
      <c r="C495" s="22" t="inlineStr">
        <is>
          <t xml:space="preserve">Светильник_ / марку и артикул указать в примечании</t>
        </is>
      </c>
      <c r="D495" s="7" t="inlineStr">
        <is>
          <t xml:space="preserve">Светильник линейный накладной светодиодный Dust 1200 P L 65 4000 W GR 1200х124, 4000K, 36 Вт, световой поток 4320 Лм, IP65</t>
        </is>
      </c>
      <c r="E495" s="7" t="inlineStr">
        <is>
          <t xml:space="preserve"/>
        </is>
      </c>
      <c r="F495" s="7" t="inlineStr">
        <is>
          <t xml:space="preserve">ШТ</t>
        </is>
      </c>
      <c r="G495" s="7" t="inlineStr">
        <is>
          <t xml:space="preserve">1</t>
        </is>
      </c>
      <c r="H495" s="8" t="n">
        <v>0</v>
      </c>
      <c r="I495" s="19" t="n" hidden="false">
        <v>0</v>
      </c>
      <c r="J495" s="19" t="n" hidden="false">
        <v/>
      </c>
      <c r="K495" s="19" t="n" hidden="false">
        <f>I495+J495</f>
        <v>0</v>
      </c>
      <c r="L495" s="19" t="n" hidden="false">
        <f>ROUND(H495*I495,2)</f>
        <v>0</v>
      </c>
      <c r="M495" s="19" t="n" hidden="false">
        <v/>
      </c>
      <c r="N495" s="19" t="n" hidden="false">
        <f>L495+M495</f>
        <v>0</v>
      </c>
    </row>
    <row r="496" customFormat="false" hidden="false" outlineLevel="0" collapsed="false">
      <c r="A496" s="18" t="inlineStr">
        <is>
          <t xml:space="preserve">1.1.1.2.1.1.5.1.2</t>
        </is>
      </c>
      <c r="B496" s="18" t="inlineStr">
        <is>
          <t xml:space="preserve"/>
        </is>
      </c>
      <c r="C496" s="22" t="inlineStr">
        <is>
          <t xml:space="preserve">Светильник_ / марку и артикул указать в примечании</t>
        </is>
      </c>
      <c r="D496" s="7" t="inlineStr">
        <is>
          <t xml:space="preserve">Светильник потолочный/накладной светодиодный ES 96-058-20 EXSER
1250х60, 4000K, 28 Вт, световой поток 3250 Лм, IP20</t>
        </is>
      </c>
      <c r="E496" s="7" t="inlineStr">
        <is>
          <t xml:space="preserve"/>
        </is>
      </c>
      <c r="F496" s="7" t="inlineStr">
        <is>
          <t xml:space="preserve">ШТ</t>
        </is>
      </c>
      <c r="G496" s="7" t="inlineStr">
        <is>
          <t xml:space="preserve">1</t>
        </is>
      </c>
      <c r="H496" s="8" t="n">
        <v>0</v>
      </c>
      <c r="I496" s="19" t="n" hidden="false">
        <v>0</v>
      </c>
      <c r="J496" s="19" t="n" hidden="false">
        <v/>
      </c>
      <c r="K496" s="19" t="n" hidden="false">
        <f>I496+J496</f>
        <v>0</v>
      </c>
      <c r="L496" s="19" t="n" hidden="false">
        <f>ROUND(H496*I496,2)</f>
        <v>0</v>
      </c>
      <c r="M496" s="19" t="n" hidden="false">
        <v/>
      </c>
      <c r="N496" s="19" t="n" hidden="false">
        <f>L496+M496</f>
        <v>0</v>
      </c>
    </row>
    <row r="497" customFormat="false" hidden="false" outlineLevel="0" collapsed="false">
      <c r="A497" s="18" t="inlineStr">
        <is>
          <t xml:space="preserve">1.1.1.2.1.1.5.1.3</t>
        </is>
      </c>
      <c r="B497" s="18" t="inlineStr">
        <is>
          <t xml:space="preserve"/>
        </is>
      </c>
      <c r="C497" s="22" t="inlineStr">
        <is>
          <t xml:space="preserve">Светильник_ / марку и артикул указать в примечании</t>
        </is>
      </c>
      <c r="D497" s="7" t="inlineStr">
        <is>
          <t xml:space="preserve">Светильник светодиодный ES 96-056-20 EXSER ,1123х60, 4000K, 32 Вт,
световой поток 3050 Лм, IP20</t>
        </is>
      </c>
      <c r="E497" s="7" t="inlineStr">
        <is>
          <t xml:space="preserve"/>
        </is>
      </c>
      <c r="F497" s="7" t="inlineStr">
        <is>
          <t xml:space="preserve">ШТ</t>
        </is>
      </c>
      <c r="G497" s="7" t="inlineStr">
        <is>
          <t xml:space="preserve">1</t>
        </is>
      </c>
      <c r="H497" s="8" t="n">
        <v>0</v>
      </c>
      <c r="I497" s="19" t="n" hidden="false">
        <v>0</v>
      </c>
      <c r="J497" s="19" t="n" hidden="false">
        <v/>
      </c>
      <c r="K497" s="19" t="n" hidden="false">
        <f>I497+J497</f>
        <v>0</v>
      </c>
      <c r="L497" s="19" t="n" hidden="false">
        <f>ROUND(H497*I497,2)</f>
        <v>0</v>
      </c>
      <c r="M497" s="19" t="n" hidden="false">
        <v/>
      </c>
      <c r="N497" s="19" t="n" hidden="false">
        <f>L497+M497</f>
        <v>0</v>
      </c>
    </row>
    <row r="498" customFormat="false" hidden="false" outlineLevel="0" collapsed="false">
      <c r="A498" s="18" t="inlineStr">
        <is>
          <t xml:space="preserve">1.1.1.2.1.1.5.1.4</t>
        </is>
      </c>
      <c r="B498" s="18" t="inlineStr">
        <is>
          <t xml:space="preserve"/>
        </is>
      </c>
      <c r="C498" s="22" t="inlineStr">
        <is>
          <t xml:space="preserve">Светильник_ / марку и артикул указать в примечании</t>
        </is>
      </c>
      <c r="D498" s="7" t="inlineStr">
        <is>
          <t xml:space="preserve">Светильник встраиваемый/накладной светодиодный OPTIMA.OPL ECO LED 1200х600, 4000K, 76 Вт, световой поток 6000 Лм, IP20</t>
        </is>
      </c>
      <c r="E498" s="7" t="inlineStr">
        <is>
          <t xml:space="preserve"/>
        </is>
      </c>
      <c r="F498" s="7" t="inlineStr">
        <is>
          <t xml:space="preserve">ШТ</t>
        </is>
      </c>
      <c r="G498" s="7" t="inlineStr">
        <is>
          <t xml:space="preserve">1</t>
        </is>
      </c>
      <c r="H498" s="8" t="n">
        <v>0</v>
      </c>
      <c r="I498" s="19" t="n" hidden="false">
        <v>0</v>
      </c>
      <c r="J498" s="19" t="n" hidden="false">
        <v/>
      </c>
      <c r="K498" s="19" t="n" hidden="false">
        <f>I498+J498</f>
        <v>0</v>
      </c>
      <c r="L498" s="19" t="n" hidden="false">
        <f>ROUND(H498*I498,2)</f>
        <v>0</v>
      </c>
      <c r="M498" s="19" t="n" hidden="false">
        <v/>
      </c>
      <c r="N498" s="19" t="n" hidden="false">
        <f>L498+M498</f>
        <v>0</v>
      </c>
    </row>
    <row r="499" customFormat="false" hidden="false" outlineLevel="0" collapsed="false">
      <c r="A499" s="18" t="inlineStr">
        <is>
          <t xml:space="preserve">1.1.1.2.1.1.5.1.5</t>
        </is>
      </c>
      <c r="B499" s="18" t="inlineStr">
        <is>
          <t xml:space="preserve"/>
        </is>
      </c>
      <c r="C499" s="22" t="inlineStr">
        <is>
          <t xml:space="preserve">Светильник_ / марку и артикул указать в примечании</t>
        </is>
      </c>
      <c r="D499" s="7" t="inlineStr">
        <is>
          <t xml:space="preserve">Светильник светодиодный, настенный, DOMO LED 11W 840 SL, 11 Вт, 4000К, световой поток 1450 Лм, IP65</t>
        </is>
      </c>
      <c r="E499" s="7" t="inlineStr">
        <is>
          <t xml:space="preserve"/>
        </is>
      </c>
      <c r="F499" s="7" t="inlineStr">
        <is>
          <t xml:space="preserve">ШТ</t>
        </is>
      </c>
      <c r="G499" s="7" t="inlineStr">
        <is>
          <t xml:space="preserve">1</t>
        </is>
      </c>
      <c r="H499" s="8" t="n">
        <v>0</v>
      </c>
      <c r="I499" s="19" t="n" hidden="false">
        <v>0</v>
      </c>
      <c r="J499" s="19" t="n" hidden="false">
        <v/>
      </c>
      <c r="K499" s="19" t="n" hidden="false">
        <f>I499+J499</f>
        <v>0</v>
      </c>
      <c r="L499" s="19" t="n" hidden="false">
        <f>ROUND(H499*I499,2)</f>
        <v>0</v>
      </c>
      <c r="M499" s="19" t="n" hidden="false">
        <v/>
      </c>
      <c r="N499" s="19" t="n" hidden="false">
        <f>L499+M499</f>
        <v>0</v>
      </c>
    </row>
    <row r="500" customFormat="false" hidden="false" outlineLevel="0" collapsed="false">
      <c r="A500" s="18" t="inlineStr">
        <is>
          <t xml:space="preserve">1.1.1.2.1.1.5.2</t>
        </is>
      </c>
      <c r="B500" s="18" t="inlineStr">
        <is>
          <t xml:space="preserve"/>
        </is>
      </c>
      <c r="C500" s="18" t="inlineStr">
        <is>
          <t xml:space="preserve">Монтаж светильника / встраиваемый в Армстронг, Грильято</t>
        </is>
      </c>
      <c r="D500" s="7" t="inlineStr">
        <is>
          <t xml:space="preserve"/>
        </is>
      </c>
      <c r="E500" s="7" t="inlineStr">
        <is>
          <t xml:space="preserve">Выгружается из БО по объектам BIM-КЦ</t>
        </is>
      </c>
      <c r="F500" s="7" t="inlineStr">
        <is>
          <t xml:space="preserve">ШТ</t>
        </is>
      </c>
      <c r="G500" s="7" t="inlineStr">
        <is>
          <t xml:space="preserve">1</t>
        </is>
      </c>
      <c r="H500" s="8" t="n">
        <v>0</v>
      </c>
      <c r="I500" s="19" t="n" hidden="false">
        <f>ROUND((L501+L502)/H500,2)</f>
        <v>0</v>
      </c>
      <c r="J500" s="19" t="n" hidden="false">
        <v>0</v>
      </c>
      <c r="K500" s="19" t="n" hidden="false">
        <f>I500+J500</f>
        <v>0</v>
      </c>
      <c r="L500" s="19" t="n" hidden="false">
        <f>ROUND(H500*I500,2)</f>
        <v>0</v>
      </c>
      <c r="M500" s="19" t="n" hidden="false">
        <f>ROUND(H500*J500,2)</f>
        <v>0</v>
      </c>
      <c r="N500" s="19" t="n" hidden="false">
        <f>L500+M500</f>
        <v>0</v>
      </c>
    </row>
    <row r="501" customFormat="false" hidden="false" outlineLevel="0" collapsed="false">
      <c r="A501" s="18" t="inlineStr">
        <is>
          <t xml:space="preserve">1.1.1.2.1.1.5.2.1</t>
        </is>
      </c>
      <c r="B501" s="18" t="inlineStr">
        <is>
          <t xml:space="preserve"/>
        </is>
      </c>
      <c r="C501" s="22" t="inlineStr">
        <is>
          <t xml:space="preserve">Светильник_ / марку и артикул указать в примечании</t>
        </is>
      </c>
      <c r="D501" s="7" t="inlineStr">
        <is>
          <t xml:space="preserve">Светильник встраиваемый светодиодный GRILIATO COMBO 100(89) R S 54 4000 W WH , 4000K, 11 Вт, световой поток 990 Лм, IP54</t>
        </is>
      </c>
      <c r="E501" s="7" t="inlineStr">
        <is>
          <t xml:space="preserve"/>
        </is>
      </c>
      <c r="F501" s="7" t="inlineStr">
        <is>
          <t xml:space="preserve">ШТ</t>
        </is>
      </c>
      <c r="G501" s="7" t="inlineStr">
        <is>
          <t xml:space="preserve">1</t>
        </is>
      </c>
      <c r="H501" s="8" t="n">
        <v>0</v>
      </c>
      <c r="I501" s="19" t="n" hidden="false">
        <v>0</v>
      </c>
      <c r="J501" s="19" t="n" hidden="false">
        <v/>
      </c>
      <c r="K501" s="19" t="n" hidden="false">
        <f>I501+J501</f>
        <v>0</v>
      </c>
      <c r="L501" s="19" t="n" hidden="false">
        <f>ROUND(H501*I501,2)</f>
        <v>0</v>
      </c>
      <c r="M501" s="19" t="n" hidden="false">
        <v/>
      </c>
      <c r="N501" s="19" t="n" hidden="false">
        <f>L501+M501</f>
        <v>0</v>
      </c>
    </row>
    <row r="502" customFormat="false" hidden="false" outlineLevel="0" collapsed="false">
      <c r="A502" s="18" t="inlineStr">
        <is>
          <t xml:space="preserve">1.1.1.2.1.1.5.2.2</t>
        </is>
      </c>
      <c r="B502" s="18" t="inlineStr">
        <is>
          <t xml:space="preserve"/>
        </is>
      </c>
      <c r="C502" s="22" t="inlineStr">
        <is>
          <t xml:space="preserve">Драйвер на 6 светильников Грильято</t>
        </is>
      </c>
      <c r="D502" s="7" t="inlineStr">
        <is>
          <t xml:space="preserve"/>
        </is>
      </c>
      <c r="E502" s="7" t="inlineStr">
        <is>
          <t xml:space="preserve"/>
        </is>
      </c>
      <c r="F502" s="7" t="inlineStr">
        <is>
          <t xml:space="preserve">ШТ</t>
        </is>
      </c>
      <c r="G502" s="7" t="inlineStr">
        <is>
          <t xml:space="preserve">1</t>
        </is>
      </c>
      <c r="H502" s="8" t="n">
        <v>0</v>
      </c>
      <c r="I502" s="23" t="n" hidden="false">
        <v>0</v>
      </c>
      <c r="J502" s="19" t="n" hidden="false">
        <v/>
      </c>
      <c r="K502" s="19" t="n" hidden="false">
        <f>I502+J502</f>
        <v>0</v>
      </c>
      <c r="L502" s="19" t="n" hidden="false">
        <f>ROUND(H502*I502,2)</f>
        <v>0</v>
      </c>
      <c r="M502" s="19" t="n" hidden="false">
        <v/>
      </c>
      <c r="N502" s="19" t="n" hidden="false">
        <f>L502+M502</f>
        <v>0</v>
      </c>
    </row>
    <row r="503" customFormat="false" hidden="false" outlineLevel="0" collapsed="false">
      <c r="A503" s="18" t="inlineStr">
        <is>
          <t xml:space="preserve">1.1.1.2.1.1.5.3</t>
        </is>
      </c>
      <c r="B503" s="18" t="inlineStr">
        <is>
          <t xml:space="preserve"/>
        </is>
      </c>
      <c r="C503" s="18" t="inlineStr">
        <is>
          <t xml:space="preserve">Монтаж светильника СКБ подвесного на подвесах</t>
        </is>
      </c>
      <c r="D503" s="7" t="inlineStr">
        <is>
          <t xml:space="preserve"/>
        </is>
      </c>
      <c r="E503" s="7" t="inlineStr">
        <is>
          <t xml:space="preserve"/>
        </is>
      </c>
      <c r="F503" s="7" t="inlineStr">
        <is>
          <t xml:space="preserve">ШТ</t>
        </is>
      </c>
      <c r="G503" s="7" t="inlineStr">
        <is>
          <t xml:space="preserve">1</t>
        </is>
      </c>
      <c r="H503" s="8" t="n">
        <v>0</v>
      </c>
      <c r="I503" s="19" t="n" hidden="false">
        <f>ROUND((L504+L505)/H503,2)</f>
        <v>0</v>
      </c>
      <c r="J503" s="19" t="n" hidden="false">
        <v>0</v>
      </c>
      <c r="K503" s="19" t="n" hidden="false">
        <f>I503+J503</f>
        <v>0</v>
      </c>
      <c r="L503" s="19" t="n" hidden="false">
        <f>ROUND(H503*I503,2)</f>
        <v>0</v>
      </c>
      <c r="M503" s="19" t="n" hidden="false">
        <f>ROUND(H503*J503,2)</f>
        <v>0</v>
      </c>
      <c r="N503" s="19" t="n" hidden="false">
        <f>L503+M503</f>
        <v>0</v>
      </c>
    </row>
    <row r="504" customFormat="false" hidden="false" outlineLevel="0" collapsed="false">
      <c r="A504" s="18" t="inlineStr">
        <is>
          <t xml:space="preserve">1.1.1.2.1.1.5.3.1</t>
        </is>
      </c>
      <c r="B504" s="18" t="inlineStr">
        <is>
          <t xml:space="preserve"/>
        </is>
      </c>
      <c r="C504" s="22" t="inlineStr">
        <is>
          <t xml:space="preserve">Шпилька резьбовая_ / L=1000 мм / М6</t>
        </is>
      </c>
      <c r="D504" s="7" t="inlineStr">
        <is>
          <t xml:space="preserve"/>
        </is>
      </c>
      <c r="E504" s="7" t="inlineStr">
        <is>
          <t xml:space="preserve"/>
        </is>
      </c>
      <c r="F504" s="7" t="inlineStr">
        <is>
          <t xml:space="preserve">ШТ</t>
        </is>
      </c>
      <c r="G504" s="7" t="inlineStr">
        <is>
          <t xml:space="preserve">1</t>
        </is>
      </c>
      <c r="H504" s="8" t="n">
        <v>0</v>
      </c>
      <c r="I504" s="19" t="n" hidden="false">
        <v>0</v>
      </c>
      <c r="J504" s="19" t="n" hidden="false">
        <v/>
      </c>
      <c r="K504" s="19" t="n" hidden="false">
        <f>I504+J504</f>
        <v>0</v>
      </c>
      <c r="L504" s="19" t="n" hidden="false">
        <f>ROUND(H504*I504,2)</f>
        <v>0</v>
      </c>
      <c r="M504" s="19" t="n" hidden="false">
        <v/>
      </c>
      <c r="N504" s="19" t="n" hidden="false">
        <f>L504+M504</f>
        <v>0</v>
      </c>
    </row>
    <row r="505" customFormat="false" hidden="false" outlineLevel="0" collapsed="false">
      <c r="A505" s="18" t="inlineStr">
        <is>
          <t xml:space="preserve">1.1.1.2.1.1.5.3.2</t>
        </is>
      </c>
      <c r="B505" s="18" t="inlineStr">
        <is>
          <t xml:space="preserve"/>
        </is>
      </c>
      <c r="C505" s="22" t="inlineStr">
        <is>
          <t xml:space="preserve">Светильник LED_ / марку и характеристики указать в примечаниях</t>
        </is>
      </c>
      <c r="D505" s="7" t="inlineStr">
        <is>
          <t xml:space="preserve">Светильник светодиодный ES 96-056-20 EXSER ,1123х60, 4000K, 32 Вт,
световой поток 3050 Лм, IP20</t>
        </is>
      </c>
      <c r="E505" s="7" t="inlineStr">
        <is>
          <t xml:space="preserve"/>
        </is>
      </c>
      <c r="F505" s="7" t="inlineStr">
        <is>
          <t xml:space="preserve">ШТ</t>
        </is>
      </c>
      <c r="G505" s="7" t="inlineStr">
        <is>
          <t xml:space="preserve">1</t>
        </is>
      </c>
      <c r="H505" s="8" t="n">
        <v>0</v>
      </c>
      <c r="I505" s="19" t="n" hidden="false">
        <v>0</v>
      </c>
      <c r="J505" s="19" t="n" hidden="false">
        <v/>
      </c>
      <c r="K505" s="19" t="n" hidden="false">
        <f>I505+J505</f>
        <v>0</v>
      </c>
      <c r="L505" s="19" t="n" hidden="false">
        <f>ROUND(H505*I505,2)</f>
        <v>0</v>
      </c>
      <c r="M505" s="19" t="n" hidden="false">
        <v/>
      </c>
      <c r="N505" s="19" t="n" hidden="false">
        <f>L505+M505</f>
        <v>0</v>
      </c>
    </row>
    <row r="506" customFormat="false" hidden="false" outlineLevel="0" collapsed="false">
      <c r="A506" s="14" t="inlineStr">
        <is>
          <t xml:space="preserve">1.1.1.2.1.1.6</t>
        </is>
      </c>
      <c r="B506" s="14" t="inlineStr">
        <is>
          <t xml:space="preserve"/>
        </is>
      </c>
      <c r="C506" s="14" t="inlineStr">
        <is>
          <t xml:space="preserve">Штробление и бурение</t>
        </is>
      </c>
      <c r="D506" s="6" t="inlineStr">
        <is>
          <t xml:space="preserve"/>
        </is>
      </c>
      <c r="E506" s="6" t="inlineStr">
        <is>
          <t xml:space="preserve"/>
        </is>
      </c>
      <c r="F506" s="6" t="inlineStr">
        <is>
          <t xml:space="preserve"/>
        </is>
      </c>
      <c r="G506" s="6" t="inlineStr">
        <is>
          <t xml:space="preserve"/>
        </is>
      </c>
      <c r="H506" s="15" t="n">
        <v/>
      </c>
      <c r="I506" s="16" t="n" hidden="false">
        <v/>
      </c>
      <c r="J506" s="16" t="n" hidden="false">
        <v/>
      </c>
      <c r="K506" s="16" t="n" hidden="false">
        <v/>
      </c>
      <c r="L506" s="16" t="n" hidden="false">
        <f>L507+L508+L509</f>
        <v>0</v>
      </c>
      <c r="M506" s="16" t="n" hidden="false">
        <f>M507+M508+M509</f>
        <v>0</v>
      </c>
      <c r="N506" s="16" t="n" hidden="false">
        <f>N507+N508+N509</f>
        <v>0</v>
      </c>
    </row>
    <row r="507" customFormat="false" hidden="false" outlineLevel="0" collapsed="false">
      <c r="A507" s="18" t="inlineStr">
        <is>
          <t xml:space="preserve">1.1.1.2.1.1.6.1</t>
        </is>
      </c>
      <c r="B507" s="18" t="inlineStr">
        <is>
          <t xml:space="preserve"/>
        </is>
      </c>
      <c r="C507" s="18" t="inlineStr">
        <is>
          <t xml:space="preserve">Устройство глухих отверстий в стенах / ЖБИ / диаметром от 51 мм до 100 мм</t>
        </is>
      </c>
      <c r="D507" s="7" t="inlineStr">
        <is>
          <t xml:space="preserve">Коронение подрозетников</t>
        </is>
      </c>
      <c r="E507" s="7" t="inlineStr">
        <is>
          <t xml:space="preserve"/>
        </is>
      </c>
      <c r="F507" s="7" t="inlineStr">
        <is>
          <t xml:space="preserve">ШТ</t>
        </is>
      </c>
      <c r="G507" s="7" t="inlineStr">
        <is>
          <t xml:space="preserve">1</t>
        </is>
      </c>
      <c r="H507" s="8" t="n">
        <v>0</v>
      </c>
      <c r="I507" s="19" t="n" hidden="false">
        <v/>
      </c>
      <c r="J507" s="19" t="n" hidden="false">
        <v>0</v>
      </c>
      <c r="K507" s="19" t="n" hidden="false">
        <f>I507+J507</f>
        <v>0</v>
      </c>
      <c r="L507" s="19" t="n" hidden="false">
        <v/>
      </c>
      <c r="M507" s="19" t="n" hidden="false">
        <f>ROUND(H507*J507,2)</f>
        <v>0</v>
      </c>
      <c r="N507" s="19" t="n" hidden="false">
        <f>L507+M507</f>
        <v>0</v>
      </c>
    </row>
    <row r="508" customFormat="false" hidden="false" outlineLevel="0" collapsed="false">
      <c r="A508" s="18" t="inlineStr">
        <is>
          <t xml:space="preserve">1.1.1.2.1.1.6.2</t>
        </is>
      </c>
      <c r="B508" s="18" t="inlineStr">
        <is>
          <t xml:space="preserve"/>
        </is>
      </c>
      <c r="C508" s="18" t="inlineStr">
        <is>
          <t xml:space="preserve">Устройство штроб для монтажа кабеля, труб / ЖБИ</t>
        </is>
      </c>
      <c r="D508" s="7" t="inlineStr">
        <is>
          <t xml:space="preserve"/>
        </is>
      </c>
      <c r="E508" s="7" t="inlineStr">
        <is>
          <t xml:space="preserve"/>
        </is>
      </c>
      <c r="F508" s="7" t="inlineStr">
        <is>
          <t xml:space="preserve">ПОГ М</t>
        </is>
      </c>
      <c r="G508" s="7" t="inlineStr">
        <is>
          <t xml:space="preserve">1</t>
        </is>
      </c>
      <c r="H508" s="8" t="n">
        <v>0</v>
      </c>
      <c r="I508" s="19" t="n" hidden="false">
        <v/>
      </c>
      <c r="J508" s="19" t="n" hidden="false">
        <v>0</v>
      </c>
      <c r="K508" s="19" t="n" hidden="false">
        <f>I508+J508</f>
        <v>0</v>
      </c>
      <c r="L508" s="19" t="n" hidden="false">
        <v/>
      </c>
      <c r="M508" s="19" t="n" hidden="false">
        <f>ROUND(H508*J508,2)</f>
        <v>0</v>
      </c>
      <c r="N508" s="19" t="n" hidden="false">
        <f>L508+M508</f>
        <v>0</v>
      </c>
    </row>
    <row r="509" customFormat="false" hidden="false" outlineLevel="0" collapsed="false">
      <c r="A509" s="18" t="inlineStr">
        <is>
          <t xml:space="preserve">1.1.1.2.1.1.6.3</t>
        </is>
      </c>
      <c r="B509" s="18" t="inlineStr">
        <is>
          <t xml:space="preserve"/>
        </is>
      </c>
      <c r="C509" s="18" t="inlineStr">
        <is>
          <t xml:space="preserve">Устройство штроб для монтажа кабеля, труб / ПГП, газобетон, акотек</t>
        </is>
      </c>
      <c r="D509" s="7" t="inlineStr">
        <is>
          <t xml:space="preserve"/>
        </is>
      </c>
      <c r="E509" s="7" t="inlineStr">
        <is>
          <t xml:space="preserve"/>
        </is>
      </c>
      <c r="F509" s="7" t="inlineStr">
        <is>
          <t xml:space="preserve">ПОГ М</t>
        </is>
      </c>
      <c r="G509" s="7" t="inlineStr">
        <is>
          <t xml:space="preserve">1</t>
        </is>
      </c>
      <c r="H509" s="8" t="n">
        <v>0</v>
      </c>
      <c r="I509" s="19" t="n" hidden="false">
        <v/>
      </c>
      <c r="J509" s="19" t="n" hidden="false">
        <v>0</v>
      </c>
      <c r="K509" s="19" t="n" hidden="false">
        <f>I509+J509</f>
        <v>0</v>
      </c>
      <c r="L509" s="19" t="n" hidden="false">
        <v/>
      </c>
      <c r="M509" s="19" t="n" hidden="false">
        <f>ROUND(H509*J509,2)</f>
        <v>0</v>
      </c>
      <c r="N509" s="19" t="n" hidden="false">
        <f>L509+M509</f>
        <v>0</v>
      </c>
    </row>
    <row r="510" customFormat="false" hidden="false" outlineLevel="0" collapsed="false">
      <c r="A510" s="14" t="inlineStr">
        <is>
          <t xml:space="preserve">1.1.1.2.1.2</t>
        </is>
      </c>
      <c r="B510" s="14" t="inlineStr">
        <is>
          <t xml:space="preserve"/>
        </is>
      </c>
      <c r="C510" s="14" t="inlineStr">
        <is>
          <t xml:space="preserve">Пуско-наладочные работы</t>
        </is>
      </c>
      <c r="D510" s="6" t="inlineStr">
        <is>
          <t xml:space="preserve"/>
        </is>
      </c>
      <c r="E510" s="6" t="inlineStr">
        <is>
          <t xml:space="preserve"/>
        </is>
      </c>
      <c r="F510" s="6" t="inlineStr">
        <is>
          <t xml:space="preserve"/>
        </is>
      </c>
      <c r="G510" s="6" t="inlineStr">
        <is>
          <t xml:space="preserve"/>
        </is>
      </c>
      <c r="H510" s="15" t="n">
        <v/>
      </c>
      <c r="I510" s="16" t="n" hidden="false">
        <v/>
      </c>
      <c r="J510" s="16" t="n" hidden="false">
        <v/>
      </c>
      <c r="K510" s="16" t="n" hidden="false">
        <v/>
      </c>
      <c r="L510" s="16" t="n" hidden="false">
        <f>L511+L512</f>
        <v>0</v>
      </c>
      <c r="M510" s="16" t="n" hidden="false">
        <f>M511+M512</f>
        <v>0</v>
      </c>
      <c r="N510" s="16" t="n" hidden="false">
        <f>N511+N512</f>
        <v>0</v>
      </c>
    </row>
    <row r="511" customFormat="false" hidden="false" outlineLevel="0" collapsed="false">
      <c r="A511" s="18" t="inlineStr">
        <is>
          <t xml:space="preserve">1.1.1.2.1.2.1</t>
        </is>
      </c>
      <c r="B511" s="18" t="inlineStr">
        <is>
          <t xml:space="preserve"/>
        </is>
      </c>
      <c r="C511" s="18" t="inlineStr">
        <is>
          <t xml:space="preserve">Пуско-наладочные работы СКБ (СОШ, ДОУ) ЭОМ (от полного СМР, кроме раздела ВРУ)</t>
        </is>
      </c>
      <c r="D511" s="7" t="inlineStr">
        <is>
          <t xml:space="preserve"/>
        </is>
      </c>
      <c r="E511" s="7" t="inlineStr">
        <is>
          <t xml:space="preserve">Относится к школам, детским садам 5%.
База для расчета ПНР без раздела ВРУ.</t>
        </is>
      </c>
      <c r="F511" s="7" t="inlineStr">
        <is>
          <t xml:space="preserve">комплекс</t>
        </is>
      </c>
      <c r="G511" s="7" t="inlineStr">
        <is>
          <t xml:space="preserve">1</t>
        </is>
      </c>
      <c r="H511" s="8" t="n">
        <v>0</v>
      </c>
      <c r="I511" s="19" t="n" hidden="false">
        <v/>
      </c>
      <c r="J511" s="19" t="n" hidden="false">
        <v>0</v>
      </c>
      <c r="K511" s="19" t="n" hidden="false">
        <f>I511+J511</f>
        <v>0</v>
      </c>
      <c r="L511" s="19" t="n" hidden="false">
        <v/>
      </c>
      <c r="M511" s="19" t="n" hidden="false">
        <f>ROUND(H511*J511,2)</f>
        <v>0</v>
      </c>
      <c r="N511" s="19" t="n" hidden="false">
        <f>L511+M511</f>
        <v>0</v>
      </c>
    </row>
    <row r="512" customFormat="false" hidden="false" outlineLevel="0" collapsed="false">
      <c r="A512" s="18" t="inlineStr">
        <is>
          <t xml:space="preserve">1.1.1.2.1.2.2</t>
        </is>
      </c>
      <c r="B512" s="18" t="inlineStr">
        <is>
          <t xml:space="preserve"/>
        </is>
      </c>
      <c r="C512" s="18" t="inlineStr">
        <is>
          <t xml:space="preserve">Сдача систем в эксплуатирующую организацию СКБ (СОШ, ДОУ)</t>
        </is>
      </c>
      <c r="D512" s="7" t="inlineStr">
        <is>
          <t xml:space="preserve"/>
        </is>
      </c>
      <c r="E51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512" s="7" t="inlineStr">
        <is>
          <t xml:space="preserve">комплекс</t>
        </is>
      </c>
      <c r="G512" s="7" t="inlineStr">
        <is>
          <t xml:space="preserve">1</t>
        </is>
      </c>
      <c r="H512" s="8" t="n">
        <v>0</v>
      </c>
      <c r="I512" s="19" t="n" hidden="false">
        <v/>
      </c>
      <c r="J512" s="19" t="n" hidden="false">
        <v>0</v>
      </c>
      <c r="K512" s="19" t="n" hidden="false">
        <f>I512+J512</f>
        <v>0</v>
      </c>
      <c r="L512" s="19" t="n" hidden="false">
        <v/>
      </c>
      <c r="M512" s="19" t="n" hidden="false">
        <f>ROUND(H512*J512,2)</f>
        <v>0</v>
      </c>
      <c r="N512" s="19" t="n" hidden="false">
        <f>L512+M512</f>
        <v>0</v>
      </c>
    </row>
    <row r="513" customFormat="false" hidden="false" outlineLevel="0" collapsed="false">
      <c r="A513" s="24" t="inlineStr">
        <is>
          <t xml:space="preserve"/>
        </is>
      </c>
      <c r="B513" s="24" t="inlineStr">
        <is>
          <t xml:space="preserve"/>
        </is>
      </c>
      <c r="C513" s="24" t="inlineStr">
        <is>
          <t xml:space="preserve">ВСЕГО затрат на выполнение полного комплекса работ</t>
        </is>
      </c>
      <c r="D513" s="25" t="inlineStr">
        <is>
          <t xml:space="preserve"/>
        </is>
      </c>
      <c r="E513" s="25" t="inlineStr">
        <is>
          <t xml:space="preserve"/>
        </is>
      </c>
      <c r="F513" s="25" t="inlineStr">
        <is>
          <t xml:space="preserve"/>
        </is>
      </c>
      <c r="G513" s="25" t="inlineStr">
        <is>
          <t xml:space="preserve"/>
        </is>
      </c>
      <c r="H513" s="26" t="n">
        <v/>
      </c>
      <c r="I513" s="27" t="n" hidden="false">
        <v/>
      </c>
      <c r="J513" s="27" t="n" hidden="false">
        <v/>
      </c>
      <c r="K513" s="27" t="n" hidden="false">
        <v/>
      </c>
      <c r="L513" s="27" t="n" hidden="false">
        <f>L365</f>
        <v>16612269.11</v>
      </c>
      <c r="M513" s="27" t="n" hidden="false">
        <f>M365</f>
        <v>23138867.25</v>
      </c>
      <c r="N513" s="27" t="n" hidden="false">
        <f>N365</f>
        <v>39751136.36</v>
      </c>
    </row>
    <row r="514" customFormat="false" hidden="false" customHeight="1" outlineLevel="0" collapsed="false" ht="26" height="26">
      <c r="A514" s="3" t="inlineStr">
        <is>
          <t xml:space="preserve">Блок 4</t>
        </is>
      </c>
    </row>
    <row r="515" customFormat="false" hidden="false" customHeight="1" outlineLevel="0" collapsed="false" ht="54" height="54">
      <c r="A515" s="37" t="inlineStr">
        <is>
          <t xml:space="preserve">по адресу: ул. Люблинская, корпус 34</t>
        </is>
      </c>
    </row>
    <row r="516" customFormat="false" hidden="false" customHeight="1" outlineLevel="0" collapsed="false" ht="24" height="24">
      <c r="A516" s="38"/>
      <c r="B516" s="39" t="inlineStr">
        <is>
          <t xml:space="preserve">-заполняемые ячейки!</t>
        </is>
      </c>
      <c r="C516" s="39"/>
    </row>
    <row r="517" customFormat="false" hidden="false" customHeight="1" outlineLevel="0" collapsed="false" ht="30" height="30">
      <c r="A517" s="6" t="inlineStr">
        <is>
          <t xml:space="preserve">№ п/п</t>
        </is>
      </c>
      <c r="B517" s="6" t="inlineStr">
        <is>
          <t xml:space="preserve">Код узла ИСР</t>
        </is>
      </c>
      <c r="C517" s="6" t="inlineStr">
        <is>
          <t xml:space="preserve">Наименование</t>
        </is>
      </c>
      <c r="D517" s="6" t="inlineStr">
        <is>
          <t xml:space="preserve">Комментарий для подрядчика</t>
        </is>
      </c>
      <c r="E517" s="6" t="inlineStr">
        <is>
          <t xml:space="preserve">Комментарий по ИСР</t>
        </is>
      </c>
      <c r="F517" s="6" t="inlineStr">
        <is>
          <t xml:space="preserve">Ед. изм.</t>
        </is>
      </c>
      <c r="G517" s="6" t="inlineStr">
        <is>
          <t xml:space="preserve">Коэф. расхода</t>
        </is>
      </c>
      <c r="H517" s="6" t="inlineStr">
        <is>
          <t xml:space="preserve">Кол-во</t>
        </is>
      </c>
      <c r="I517" s="6" t="inlineStr">
        <is>
          <t xml:space="preserve">Цена за единицу, руб. (в т.ч. НДС 20%)</t>
        </is>
      </c>
      <c r="J517" s="6"/>
      <c r="K517" s="6"/>
      <c r="L517" s="6" t="inlineStr">
        <is>
          <t xml:space="preserve">Общая стоимость, руб. (в т.ч. НДС 20%)</t>
        </is>
      </c>
      <c r="M517" s="6"/>
      <c r="N517" s="6"/>
    </row>
    <row r="518" customFormat="false" hidden="false" customHeight="1" outlineLevel="0" collapsed="false" ht="40" height="40">
      <c r="A518" s="6" t="inlineStr">
        <is>
          <t xml:space="preserve">Итого</t>
        </is>
      </c>
      <c r="B518" s="6" t="inlineStr">
        <is>
          <t xml:space="preserve">Итого</t>
        </is>
      </c>
      <c r="C518" s="6" t="inlineStr">
        <is>
          <t xml:space="preserve">Итого</t>
        </is>
      </c>
      <c r="D518" s="6" t="inlineStr">
        <is>
          <t xml:space="preserve">Итого</t>
        </is>
      </c>
      <c r="E518" s="6" t="inlineStr">
        <is>
          <t xml:space="preserve">Итого</t>
        </is>
      </c>
      <c r="F518" s="6" t="inlineStr">
        <is>
          <t xml:space="preserve">Итого</t>
        </is>
      </c>
      <c r="G518" s="6" t="inlineStr">
        <is>
          <t xml:space="preserve">Итого</t>
        </is>
      </c>
      <c r="H518" s="6"/>
      <c r="I518" s="7" t="inlineStr">
        <is>
          <t xml:space="preserve">Материалы</t>
        </is>
      </c>
      <c r="J518" s="7" t="inlineStr">
        <is>
          <t xml:space="preserve">СМР</t>
        </is>
      </c>
      <c r="K518" s="7" t="inlineStr">
        <is>
          <t xml:space="preserve">Итого</t>
        </is>
      </c>
      <c r="L518" s="7" t="inlineStr">
        <is>
          <t xml:space="preserve">Материалы</t>
        </is>
      </c>
      <c r="M518" s="7" t="inlineStr">
        <is>
          <t xml:space="preserve">СМР</t>
        </is>
      </c>
      <c r="N518" s="7" t="inlineStr">
        <is>
          <t xml:space="preserve">Итого</t>
        </is>
      </c>
    </row>
    <row r="519" customFormat="false" hidden="false" outlineLevel="0" collapsed="false">
      <c r="A519" s="8" t="n">
        <v>1</v>
      </c>
      <c r="B519" s="8" t="n">
        <v>2</v>
      </c>
      <c r="C519" s="8" t="n">
        <v>3</v>
      </c>
      <c r="D519" s="8" t="n">
        <v>4</v>
      </c>
      <c r="E519" s="8" t="n">
        <v>5</v>
      </c>
      <c r="F519" s="8" t="n">
        <v>6</v>
      </c>
      <c r="G519" s="8" t="n">
        <v>7</v>
      </c>
      <c r="H519" s="8" t="n">
        <v>8</v>
      </c>
      <c r="I519" s="8" t="n">
        <v>9</v>
      </c>
      <c r="J519" s="8" t="n">
        <v>10</v>
      </c>
      <c r="K519" s="8" t="n">
        <v>11</v>
      </c>
      <c r="L519" s="8" t="n">
        <v>12</v>
      </c>
      <c r="M519" s="8" t="n">
        <v>13</v>
      </c>
      <c r="N519" s="8" t="n">
        <v>14</v>
      </c>
    </row>
    <row r="520" customFormat="false" hidden="false" outlineLevel="0" collapsed="false">
      <c r="A520" s="9" t="inlineStr">
        <is>
          <t xml:space="preserve">1</t>
        </is>
      </c>
      <c r="B520" s="9" t="inlineStr">
        <is>
          <t xml:space="preserve"/>
        </is>
      </c>
      <c r="C520" s="9" t="inlineStr">
        <is>
          <t xml:space="preserve">Объект ИДП без распределения на секции</t>
        </is>
      </c>
      <c r="D520" s="10" t="inlineStr">
        <is>
          <t xml:space="preserve"/>
        </is>
      </c>
      <c r="E520" s="10" t="inlineStr">
        <is>
          <t xml:space="preserve"/>
        </is>
      </c>
      <c r="F520" s="10" t="inlineStr">
        <is>
          <t xml:space="preserve"/>
        </is>
      </c>
      <c r="G520" s="10" t="inlineStr">
        <is>
          <t xml:space="preserve"/>
        </is>
      </c>
      <c r="H520" s="11" t="n">
        <v/>
      </c>
      <c r="I520" s="12" t="n" hidden="false">
        <v/>
      </c>
      <c r="J520" s="12" t="n" hidden="false">
        <v/>
      </c>
      <c r="K520" s="12" t="n" hidden="false">
        <v/>
      </c>
      <c r="L520" s="12" t="n" hidden="false">
        <f>L521</f>
        <v>0</v>
      </c>
      <c r="M520" s="12" t="n" hidden="false">
        <f>M521</f>
        <v>0</v>
      </c>
      <c r="N520" s="12" t="n" hidden="false">
        <f>N521</f>
        <v>0</v>
      </c>
    </row>
    <row r="521" customFormat="false" hidden="false" outlineLevel="0" collapsed="false">
      <c r="A521" s="14" t="inlineStr">
        <is>
          <t xml:space="preserve">1.1</t>
        </is>
      </c>
      <c r="B521" s="14" t="inlineStr">
        <is>
          <t xml:space="preserve">6</t>
        </is>
      </c>
      <c r="C521" s="14" t="inlineStr">
        <is>
          <t xml:space="preserve">Затраты на строительство</t>
        </is>
      </c>
      <c r="D521" s="6" t="inlineStr">
        <is>
          <t xml:space="preserve"/>
        </is>
      </c>
      <c r="E521" s="6" t="inlineStr">
        <is>
          <t xml:space="preserve"/>
        </is>
      </c>
      <c r="F521" s="6" t="inlineStr">
        <is>
          <t xml:space="preserve"/>
        </is>
      </c>
      <c r="G521" s="6" t="inlineStr">
        <is>
          <t xml:space="preserve"/>
        </is>
      </c>
      <c r="H521" s="15" t="n">
        <v/>
      </c>
      <c r="I521" s="16" t="n" hidden="false">
        <v/>
      </c>
      <c r="J521" s="16" t="n" hidden="false">
        <v/>
      </c>
      <c r="K521" s="16" t="n" hidden="false">
        <v/>
      </c>
      <c r="L521" s="16" t="n" hidden="false">
        <f>L522</f>
        <v>0</v>
      </c>
      <c r="M521" s="16" t="n" hidden="false">
        <f>M522</f>
        <v>0</v>
      </c>
      <c r="N521" s="16" t="n" hidden="false">
        <f>N522</f>
        <v>0</v>
      </c>
    </row>
    <row r="522" customFormat="false" hidden="false" outlineLevel="0" collapsed="false">
      <c r="A522" s="14" t="inlineStr">
        <is>
          <t xml:space="preserve">1.1.1</t>
        </is>
      </c>
      <c r="B522" s="14" t="inlineStr">
        <is>
          <t xml:space="preserve"/>
        </is>
      </c>
      <c r="C522" s="14" t="inlineStr">
        <is>
          <t xml:space="preserve">СМР корпуса без отделки</t>
        </is>
      </c>
      <c r="D522" s="6" t="inlineStr">
        <is>
          <t xml:space="preserve"/>
        </is>
      </c>
      <c r="E522" s="6" t="inlineStr">
        <is>
          <t xml:space="preserve"/>
        </is>
      </c>
      <c r="F522" s="6" t="inlineStr">
        <is>
          <t xml:space="preserve"/>
        </is>
      </c>
      <c r="G522" s="6" t="inlineStr">
        <is>
          <t xml:space="preserve"/>
        </is>
      </c>
      <c r="H522" s="15" t="n">
        <v/>
      </c>
      <c r="I522" s="16" t="n" hidden="false">
        <v/>
      </c>
      <c r="J522" s="16" t="n" hidden="false">
        <v/>
      </c>
      <c r="K522" s="16" t="n" hidden="false">
        <v/>
      </c>
      <c r="L522" s="16" t="n" hidden="false">
        <f>L523+L530</f>
        <v>0</v>
      </c>
      <c r="M522" s="16" t="n" hidden="false">
        <f>M523+M530</f>
        <v>0</v>
      </c>
      <c r="N522" s="16" t="n" hidden="false">
        <f>N523+N530</f>
        <v>0</v>
      </c>
    </row>
    <row r="523" customFormat="false" hidden="false" outlineLevel="0" collapsed="false">
      <c r="A523" s="14" t="inlineStr">
        <is>
          <t xml:space="preserve">1.1.1.1</t>
        </is>
      </c>
      <c r="B523" s="14" t="inlineStr">
        <is>
          <t xml:space="preserve"/>
        </is>
      </c>
      <c r="C523" s="14" t="inlineStr">
        <is>
          <t xml:space="preserve">СМР надземной части корпуса (без отделки)</t>
        </is>
      </c>
      <c r="D523" s="6" t="inlineStr">
        <is>
          <t xml:space="preserve"/>
        </is>
      </c>
      <c r="E523" s="6" t="inlineStr">
        <is>
          <t xml:space="preserve"/>
        </is>
      </c>
      <c r="F523" s="6" t="inlineStr">
        <is>
          <t xml:space="preserve"/>
        </is>
      </c>
      <c r="G523" s="6" t="inlineStr">
        <is>
          <t xml:space="preserve"/>
        </is>
      </c>
      <c r="H523" s="15" t="n">
        <v/>
      </c>
      <c r="I523" s="16" t="n" hidden="false">
        <v/>
      </c>
      <c r="J523" s="16" t="n" hidden="false">
        <v/>
      </c>
      <c r="K523" s="16" t="n" hidden="false">
        <v/>
      </c>
      <c r="L523" s="16" t="n" hidden="false">
        <f>L524</f>
        <v>0</v>
      </c>
      <c r="M523" s="16" t="n" hidden="false">
        <f>M524</f>
        <v>0</v>
      </c>
      <c r="N523" s="16" t="n" hidden="false">
        <f>N524</f>
        <v>0</v>
      </c>
    </row>
    <row r="524" customFormat="false" hidden="false" outlineLevel="0" collapsed="false">
      <c r="A524" s="14" t="inlineStr">
        <is>
          <t xml:space="preserve">1.1.1.1.1</t>
        </is>
      </c>
      <c r="B524" s="14" t="inlineStr">
        <is>
          <t xml:space="preserve"/>
        </is>
      </c>
      <c r="C524" s="14" t="inlineStr">
        <is>
          <t xml:space="preserve">Кровля</t>
        </is>
      </c>
      <c r="D524" s="6" t="inlineStr">
        <is>
          <t xml:space="preserve"/>
        </is>
      </c>
      <c r="E524" s="6" t="inlineStr">
        <is>
          <t xml:space="preserve"/>
        </is>
      </c>
      <c r="F524" s="6" t="inlineStr">
        <is>
          <t xml:space="preserve"/>
        </is>
      </c>
      <c r="G524" s="6" t="inlineStr">
        <is>
          <t xml:space="preserve"/>
        </is>
      </c>
      <c r="H524" s="15" t="n">
        <v/>
      </c>
      <c r="I524" s="16" t="n" hidden="false">
        <v/>
      </c>
      <c r="J524" s="16" t="n" hidden="false">
        <v/>
      </c>
      <c r="K524" s="16" t="n" hidden="false">
        <v/>
      </c>
      <c r="L524" s="16" t="n" hidden="false">
        <f>L525</f>
        <v>0</v>
      </c>
      <c r="M524" s="16" t="n" hidden="false">
        <f>M525</f>
        <v>0</v>
      </c>
      <c r="N524" s="16" t="n" hidden="false">
        <f>N525</f>
        <v>0</v>
      </c>
    </row>
    <row r="525" customFormat="false" hidden="false" outlineLevel="0" collapsed="false">
      <c r="A525" s="14" t="inlineStr">
        <is>
          <t xml:space="preserve">1.1.1.1.1.1</t>
        </is>
      </c>
      <c r="B525" s="14" t="inlineStr">
        <is>
          <t xml:space="preserve"/>
        </is>
      </c>
      <c r="C525" s="14" t="inlineStr">
        <is>
          <t xml:space="preserve">Прочие работы</t>
        </is>
      </c>
      <c r="D525" s="6" t="inlineStr">
        <is>
          <t xml:space="preserve"/>
        </is>
      </c>
      <c r="E525" s="6" t="inlineStr">
        <is>
          <t xml:space="preserve"/>
        </is>
      </c>
      <c r="F525" s="6" t="inlineStr">
        <is>
          <t xml:space="preserve"/>
        </is>
      </c>
      <c r="G525" s="6" t="inlineStr">
        <is>
          <t xml:space="preserve"/>
        </is>
      </c>
      <c r="H525" s="15" t="n">
        <v/>
      </c>
      <c r="I525" s="16" t="n" hidden="false">
        <v/>
      </c>
      <c r="J525" s="16" t="n" hidden="false">
        <v/>
      </c>
      <c r="K525" s="16" t="n" hidden="false">
        <v/>
      </c>
      <c r="L525" s="16" t="n" hidden="false">
        <f>L526+L528</f>
        <v>0</v>
      </c>
      <c r="M525" s="16" t="n" hidden="false">
        <f>M526+M528</f>
        <v>0</v>
      </c>
      <c r="N525" s="16" t="n" hidden="false">
        <f>N526+N528</f>
        <v>0</v>
      </c>
    </row>
    <row r="526" customFormat="false" hidden="false" outlineLevel="0" collapsed="false">
      <c r="A526" s="18" t="inlineStr">
        <is>
          <t xml:space="preserve">1.1.1.1.1.1.1</t>
        </is>
      </c>
      <c r="B526" s="18" t="inlineStr">
        <is>
          <t xml:space="preserve"/>
        </is>
      </c>
      <c r="C526" s="18" t="inlineStr">
        <is>
          <t xml:space="preserve">Установка гильз для протяжки кабеля</t>
        </is>
      </c>
      <c r="D526" s="7" t="inlineStr">
        <is>
          <t xml:space="preserve">4.1</t>
        </is>
      </c>
      <c r="E526" s="7" t="inlineStr">
        <is>
          <t xml:space="preserve"/>
        </is>
      </c>
      <c r="F526" s="7" t="inlineStr">
        <is>
          <t xml:space="preserve">ШТ</t>
        </is>
      </c>
      <c r="G526" s="7" t="inlineStr">
        <is>
          <t xml:space="preserve">1</t>
        </is>
      </c>
      <c r="H526" s="8" t="n">
        <v>0</v>
      </c>
      <c r="I526" s="19" t="n" hidden="false">
        <f>ROUND((L527)/H526,2)</f>
        <v>0</v>
      </c>
      <c r="J526" s="19" t="n" hidden="false">
        <v>0</v>
      </c>
      <c r="K526" s="19" t="n" hidden="false">
        <f>I526+J526</f>
        <v>0</v>
      </c>
      <c r="L526" s="19" t="n" hidden="false">
        <f>ROUND(H526*I526,2)</f>
        <v>0</v>
      </c>
      <c r="M526" s="19" t="n" hidden="false">
        <f>ROUND(H526*J526,2)</f>
        <v>0</v>
      </c>
      <c r="N526" s="19" t="n" hidden="false">
        <f>L526+M526</f>
        <v>0</v>
      </c>
    </row>
    <row r="527" customFormat="false" hidden="false" outlineLevel="0" collapsed="false">
      <c r="A527" s="18" t="inlineStr">
        <is>
          <t xml:space="preserve">1.1.1.1.1.1.1.1</t>
        </is>
      </c>
      <c r="B527" s="18" t="inlineStr">
        <is>
          <t xml:space="preserve"/>
        </is>
      </c>
      <c r="C527" s="22" t="inlineStr">
        <is>
          <t xml:space="preserve">Проходка металлическая / ПГ1 50-1500</t>
        </is>
      </c>
      <c r="D527" s="7" t="inlineStr">
        <is>
          <t xml:space="preserve">Выход кабельных линий на кровлю</t>
        </is>
      </c>
      <c r="E527" s="7" t="inlineStr">
        <is>
          <t xml:space="preserve"/>
        </is>
      </c>
      <c r="F527" s="7" t="inlineStr">
        <is>
          <t xml:space="preserve">ШТ</t>
        </is>
      </c>
      <c r="G527" s="7" t="inlineStr">
        <is>
          <t xml:space="preserve">1</t>
        </is>
      </c>
      <c r="H527" s="8" t="n">
        <v>0</v>
      </c>
      <c r="I527" s="19" t="n" hidden="false">
        <v>0</v>
      </c>
      <c r="J527" s="19" t="n" hidden="false">
        <v/>
      </c>
      <c r="K527" s="19" t="n" hidden="false">
        <f>I527+J527</f>
        <v>0</v>
      </c>
      <c r="L527" s="19" t="n" hidden="false">
        <f>ROUND(H527*I527,2)</f>
        <v>0</v>
      </c>
      <c r="M527" s="19" t="n" hidden="false">
        <v/>
      </c>
      <c r="N527" s="19" t="n" hidden="false">
        <f>L527+M527</f>
        <v>0</v>
      </c>
    </row>
    <row r="528" customFormat="false" hidden="false" outlineLevel="0" collapsed="false">
      <c r="A528" s="18" t="inlineStr">
        <is>
          <t xml:space="preserve">1.1.1.1.1.1.2</t>
        </is>
      </c>
      <c r="B528" s="18" t="inlineStr">
        <is>
          <t xml:space="preserve"/>
        </is>
      </c>
      <c r="C528" s="18" t="inlineStr">
        <is>
          <t xml:space="preserve">Установка гильз для протяжки кабеля</t>
        </is>
      </c>
      <c r="D528" s="7" t="inlineStr">
        <is>
          <t xml:space="preserve">4.2</t>
        </is>
      </c>
      <c r="E528" s="7" t="inlineStr">
        <is>
          <t xml:space="preserve"/>
        </is>
      </c>
      <c r="F528" s="7" t="inlineStr">
        <is>
          <t xml:space="preserve">ШТ</t>
        </is>
      </c>
      <c r="G528" s="7" t="inlineStr">
        <is>
          <t xml:space="preserve">1</t>
        </is>
      </c>
      <c r="H528" s="8" t="n">
        <v>0</v>
      </c>
      <c r="I528" s="19" t="n" hidden="false">
        <f>ROUND((L529)/H528,2)</f>
        <v>0</v>
      </c>
      <c r="J528" s="19" t="n" hidden="false">
        <v>0</v>
      </c>
      <c r="K528" s="19" t="n" hidden="false">
        <f>I528+J528</f>
        <v>0</v>
      </c>
      <c r="L528" s="19" t="n" hidden="false">
        <f>ROUND(H528*I528,2)</f>
        <v>0</v>
      </c>
      <c r="M528" s="19" t="n" hidden="false">
        <f>ROUND(H528*J528,2)</f>
        <v>0</v>
      </c>
      <c r="N528" s="19" t="n" hidden="false">
        <f>L528+M528</f>
        <v>0</v>
      </c>
    </row>
    <row r="529" customFormat="false" hidden="false" outlineLevel="0" collapsed="false">
      <c r="A529" s="18" t="inlineStr">
        <is>
          <t xml:space="preserve">1.1.1.1.1.1.2.1</t>
        </is>
      </c>
      <c r="B529" s="18" t="inlineStr">
        <is>
          <t xml:space="preserve"/>
        </is>
      </c>
      <c r="C529" s="22" t="inlineStr">
        <is>
          <t xml:space="preserve">Проходка металлическая / ПГ1 50-1500</t>
        </is>
      </c>
      <c r="D529" s="7" t="inlineStr">
        <is>
          <t xml:space="preserve"/>
        </is>
      </c>
      <c r="E529" s="7" t="inlineStr">
        <is>
          <t xml:space="preserve"/>
        </is>
      </c>
      <c r="F529" s="7" t="inlineStr">
        <is>
          <t xml:space="preserve">ШТ</t>
        </is>
      </c>
      <c r="G529" s="7" t="inlineStr">
        <is>
          <t xml:space="preserve">1</t>
        </is>
      </c>
      <c r="H529" s="8" t="n">
        <v>0</v>
      </c>
      <c r="I529" s="19" t="n" hidden="false">
        <v>0</v>
      </c>
      <c r="J529" s="19" t="n" hidden="false">
        <v/>
      </c>
      <c r="K529" s="19" t="n" hidden="false">
        <f>I529+J529</f>
        <v>0</v>
      </c>
      <c r="L529" s="19" t="n" hidden="false">
        <f>ROUND(H529*I529,2)</f>
        <v>0</v>
      </c>
      <c r="M529" s="19" t="n" hidden="false">
        <v/>
      </c>
      <c r="N529" s="19" t="n" hidden="false">
        <f>L529+M529</f>
        <v>0</v>
      </c>
    </row>
    <row r="530" customFormat="false" hidden="false" outlineLevel="0" collapsed="false">
      <c r="A530" s="14" t="inlineStr">
        <is>
          <t xml:space="preserve">1.1.1.2</t>
        </is>
      </c>
      <c r="B530" s="14" t="inlineStr">
        <is>
          <t xml:space="preserve"/>
        </is>
      </c>
      <c r="C530" s="14" t="inlineStr">
        <is>
          <t xml:space="preserve">Инженерные системы</t>
        </is>
      </c>
      <c r="D530" s="6" t="inlineStr">
        <is>
          <t xml:space="preserve"/>
        </is>
      </c>
      <c r="E530" s="6" t="inlineStr">
        <is>
          <t xml:space="preserve"/>
        </is>
      </c>
      <c r="F530" s="6" t="inlineStr">
        <is>
          <t xml:space="preserve"/>
        </is>
      </c>
      <c r="G530" s="6" t="inlineStr">
        <is>
          <t xml:space="preserve"/>
        </is>
      </c>
      <c r="H530" s="15" t="n">
        <v/>
      </c>
      <c r="I530" s="16" t="n" hidden="false">
        <v/>
      </c>
      <c r="J530" s="16" t="n" hidden="false">
        <v/>
      </c>
      <c r="K530" s="16" t="n" hidden="false">
        <v/>
      </c>
      <c r="L530" s="16" t="n" hidden="false">
        <f>L531</f>
        <v>0</v>
      </c>
      <c r="M530" s="16" t="n" hidden="false">
        <f>M531</f>
        <v>0</v>
      </c>
      <c r="N530" s="16" t="n" hidden="false">
        <f>N531</f>
        <v>0</v>
      </c>
    </row>
    <row r="531" customFormat="false" hidden="false" outlineLevel="0" collapsed="false">
      <c r="A531" s="14" t="inlineStr">
        <is>
          <t xml:space="preserve">1.1.1.2.1</t>
        </is>
      </c>
      <c r="B531" s="14" t="inlineStr">
        <is>
          <t xml:space="preserve"/>
        </is>
      </c>
      <c r="C531" s="14" t="inlineStr">
        <is>
          <t xml:space="preserve">Электроснабжение</t>
        </is>
      </c>
      <c r="D531" s="6" t="inlineStr">
        <is>
          <t xml:space="preserve"/>
        </is>
      </c>
      <c r="E531" s="6" t="inlineStr">
        <is>
          <t xml:space="preserve"/>
        </is>
      </c>
      <c r="F531" s="6" t="inlineStr">
        <is>
          <t xml:space="preserve"/>
        </is>
      </c>
      <c r="G531" s="6" t="inlineStr">
        <is>
          <t xml:space="preserve"/>
        </is>
      </c>
      <c r="H531" s="15" t="n">
        <v/>
      </c>
      <c r="I531" s="16" t="n" hidden="false">
        <v/>
      </c>
      <c r="J531" s="16" t="n" hidden="false">
        <v/>
      </c>
      <c r="K531" s="16" t="n" hidden="false">
        <v/>
      </c>
      <c r="L531" s="16" t="n" hidden="false">
        <f>L532+L780</f>
        <v>0</v>
      </c>
      <c r="M531" s="16" t="n" hidden="false">
        <f>M532+M780</f>
        <v>0</v>
      </c>
      <c r="N531" s="16" t="n" hidden="false">
        <f>N532+N780</f>
        <v>0</v>
      </c>
    </row>
    <row r="532" customFormat="false" hidden="false" outlineLevel="0" collapsed="false">
      <c r="A532" s="14" t="inlineStr">
        <is>
          <t xml:space="preserve">1.1.1.2.1.1</t>
        </is>
      </c>
      <c r="B532" s="14" t="inlineStr">
        <is>
          <t xml:space="preserve"/>
        </is>
      </c>
      <c r="C532" s="14" t="inlineStr">
        <is>
          <t xml:space="preserve">Электромонтажные работы в нежилой части</t>
        </is>
      </c>
      <c r="D532" s="6" t="inlineStr">
        <is>
          <t xml:space="preserve"/>
        </is>
      </c>
      <c r="E532" s="6" t="inlineStr">
        <is>
          <t xml:space="preserve"/>
        </is>
      </c>
      <c r="F532" s="6" t="inlineStr">
        <is>
          <t xml:space="preserve"/>
        </is>
      </c>
      <c r="G532" s="6" t="inlineStr">
        <is>
          <t xml:space="preserve"/>
        </is>
      </c>
      <c r="H532" s="15" t="n">
        <v/>
      </c>
      <c r="I532" s="16" t="n" hidden="false">
        <v/>
      </c>
      <c r="J532" s="16" t="n" hidden="false">
        <v/>
      </c>
      <c r="K532" s="16" t="n" hidden="false">
        <v/>
      </c>
      <c r="L532" s="16" t="n" hidden="false">
        <f>L533+L562+L616+L732+L757+L776</f>
        <v>0</v>
      </c>
      <c r="M532" s="16" t="n" hidden="false">
        <f>M533+M562+M616+M732+M757+M776</f>
        <v>0</v>
      </c>
      <c r="N532" s="16" t="n" hidden="false">
        <f>N533+N562+N616+N732+N757+N776</f>
        <v>0</v>
      </c>
    </row>
    <row r="533" customFormat="false" hidden="false" outlineLevel="0" collapsed="false">
      <c r="A533" s="14" t="inlineStr">
        <is>
          <t xml:space="preserve">1.1.1.2.1.1.1</t>
        </is>
      </c>
      <c r="B533" s="14" t="inlineStr">
        <is>
          <t xml:space="preserve"/>
        </is>
      </c>
      <c r="C533" s="14" t="inlineStr">
        <is>
          <t xml:space="preserve">Монтаж ВРУ</t>
        </is>
      </c>
      <c r="D533" s="6" t="inlineStr">
        <is>
          <t xml:space="preserve"/>
        </is>
      </c>
      <c r="E533" s="6" t="inlineStr">
        <is>
          <t xml:space="preserve"/>
        </is>
      </c>
      <c r="F533" s="6" t="inlineStr">
        <is>
          <t xml:space="preserve"/>
        </is>
      </c>
      <c r="G533" s="6" t="inlineStr">
        <is>
          <t xml:space="preserve"/>
        </is>
      </c>
      <c r="H533" s="15" t="n">
        <v/>
      </c>
      <c r="I533" s="16" t="n" hidden="false">
        <v/>
      </c>
      <c r="J533" s="16" t="n" hidden="false">
        <v/>
      </c>
      <c r="K533" s="16" t="n" hidden="false">
        <v/>
      </c>
      <c r="L533" s="16" t="n" hidden="false">
        <f>L534+L537+L539+L550+L561</f>
        <v>0</v>
      </c>
      <c r="M533" s="16" t="n" hidden="false">
        <f>M534+M537+M539+M550+M561</f>
        <v>0</v>
      </c>
      <c r="N533" s="16" t="n" hidden="false">
        <f>N534+N537+N539+N550+N561</f>
        <v>0</v>
      </c>
    </row>
    <row r="534" customFormat="false" hidden="false" outlineLevel="0" collapsed="false">
      <c r="A534" s="18" t="inlineStr">
        <is>
          <t xml:space="preserve">1.1.1.2.1.1.1.1</t>
        </is>
      </c>
      <c r="B534" s="18" t="inlineStr">
        <is>
          <t xml:space="preserve"/>
        </is>
      </c>
      <c r="C534" s="18" t="inlineStr">
        <is>
          <t xml:space="preserve">Установка и коммутация щитов ВРУ / 7 панелей</t>
        </is>
      </c>
      <c r="D534" s="7" t="inlineStr">
        <is>
          <t xml:space="preserve"/>
        </is>
      </c>
      <c r="E534" s="7" t="inlineStr">
        <is>
          <t xml:space="preserve">Выгружается из БО по объектам BIM-КЦ</t>
        </is>
      </c>
      <c r="F534" s="7" t="inlineStr">
        <is>
          <t xml:space="preserve">ШТ</t>
        </is>
      </c>
      <c r="G534" s="7" t="inlineStr">
        <is>
          <t xml:space="preserve">1</t>
        </is>
      </c>
      <c r="H534" s="8" t="n">
        <v>0</v>
      </c>
      <c r="I534" s="19" t="n" hidden="false">
        <f>ROUND((L535+L536)/H534,2)</f>
        <v>0</v>
      </c>
      <c r="J534" s="19" t="n" hidden="false">
        <v>0</v>
      </c>
      <c r="K534" s="19" t="n" hidden="false">
        <f>I534+J534</f>
        <v>0</v>
      </c>
      <c r="L534" s="19" t="n" hidden="false">
        <f>ROUND(H534*I534,2)</f>
        <v>0</v>
      </c>
      <c r="M534" s="19" t="n" hidden="false">
        <f>ROUND(H534*J534,2)</f>
        <v>0</v>
      </c>
      <c r="N534" s="19" t="n" hidden="false">
        <f>L534+M534</f>
        <v>0</v>
      </c>
    </row>
    <row r="535" customFormat="false" hidden="false" outlineLevel="0" collapsed="false">
      <c r="A535" s="18" t="inlineStr">
        <is>
          <t xml:space="preserve">1.1.1.2.1.1.1.1.1</t>
        </is>
      </c>
      <c r="B535" s="18" t="inlineStr">
        <is>
          <t xml:space="preserve"/>
        </is>
      </c>
      <c r="C535" s="22" t="inlineStr">
        <is>
          <t xml:space="preserve">Комплект наконечников и бирок для монтажа ВРУ_ / 7 панелей</t>
        </is>
      </c>
      <c r="D535" s="7" t="inlineStr">
        <is>
          <t xml:space="preserve"/>
        </is>
      </c>
      <c r="E535" s="7" t="inlineStr">
        <is>
          <t xml:space="preserve"/>
        </is>
      </c>
      <c r="F535" s="7" t="inlineStr">
        <is>
          <t xml:space="preserve">КОМПЛ</t>
        </is>
      </c>
      <c r="G535" s="7" t="inlineStr">
        <is>
          <t xml:space="preserve">1</t>
        </is>
      </c>
      <c r="H535" s="8" t="n">
        <v>0</v>
      </c>
      <c r="I535" s="19" t="n" hidden="false">
        <v>0</v>
      </c>
      <c r="J535" s="19" t="n" hidden="false">
        <v/>
      </c>
      <c r="K535" s="19" t="n" hidden="false">
        <f>I535+J535</f>
        <v>0</v>
      </c>
      <c r="L535" s="19" t="n" hidden="false">
        <f>ROUND(H535*I535,2)</f>
        <v>0</v>
      </c>
      <c r="M535" s="19" t="n" hidden="false">
        <v/>
      </c>
      <c r="N535" s="19" t="n" hidden="false">
        <f>L535+M535</f>
        <v>0</v>
      </c>
    </row>
    <row r="536" customFormat="false" hidden="false" outlineLevel="0" collapsed="false">
      <c r="A536" s="18" t="inlineStr">
        <is>
          <t xml:space="preserve">1.1.1.2.1.1.1.1.2</t>
        </is>
      </c>
      <c r="B536" s="18" t="inlineStr">
        <is>
          <t xml:space="preserve"/>
        </is>
      </c>
      <c r="C536" s="22" t="inlineStr">
        <is>
          <t xml:space="preserve">ВРУ (в соответствии со схемой) / МЭЛ_ / 7-панельный (к-т)</t>
        </is>
      </c>
      <c r="D536" s="7" t="inlineStr">
        <is>
          <t xml:space="preserve">4.1,4.2</t>
        </is>
      </c>
      <c r="E536" s="7" t="inlineStr">
        <is>
          <t xml:space="preserve"/>
        </is>
      </c>
      <c r="F536" s="7" t="inlineStr">
        <is>
          <t xml:space="preserve">ШТ</t>
        </is>
      </c>
      <c r="G536" s="7" t="inlineStr">
        <is>
          <t xml:space="preserve">1</t>
        </is>
      </c>
      <c r="H536" s="8" t="n">
        <v>0</v>
      </c>
      <c r="I536" s="23" t="n" hidden="false">
        <v>0</v>
      </c>
      <c r="J536" s="19" t="n" hidden="false">
        <v/>
      </c>
      <c r="K536" s="19" t="n" hidden="false">
        <f>I536+J536</f>
        <v>0</v>
      </c>
      <c r="L536" s="19" t="n" hidden="false">
        <f>ROUND(H536*I536,2)</f>
        <v>0</v>
      </c>
      <c r="M536" s="19" t="n" hidden="false">
        <v/>
      </c>
      <c r="N536" s="19" t="n" hidden="false">
        <f>L536+M536</f>
        <v>0</v>
      </c>
    </row>
    <row r="537" customFormat="false" hidden="false" outlineLevel="0" collapsed="false">
      <c r="A537" s="18" t="inlineStr">
        <is>
          <t xml:space="preserve">1.1.1.2.1.1.1.2</t>
        </is>
      </c>
      <c r="B537" s="18" t="inlineStr">
        <is>
          <t xml:space="preserve"/>
        </is>
      </c>
      <c r="C537" s="18" t="inlineStr">
        <is>
          <t xml:space="preserve">Комплектация щитов ВРУ</t>
        </is>
      </c>
      <c r="D537" s="7" t="inlineStr">
        <is>
          <t xml:space="preserve"/>
        </is>
      </c>
      <c r="E537" s="7" t="inlineStr">
        <is>
          <t xml:space="preserve"/>
        </is>
      </c>
      <c r="F537" s="7" t="inlineStr">
        <is>
          <t xml:space="preserve">ШТ</t>
        </is>
      </c>
      <c r="G537" s="7" t="inlineStr">
        <is>
          <t xml:space="preserve">1</t>
        </is>
      </c>
      <c r="H537" s="8" t="n">
        <v>0</v>
      </c>
      <c r="I537" s="19" t="n" hidden="false">
        <f>ROUND((L538)/H537,2)</f>
        <v>0</v>
      </c>
      <c r="J537" s="19" t="n" hidden="false">
        <v>0</v>
      </c>
      <c r="K537" s="19" t="n" hidden="false">
        <f>I537+J537</f>
        <v>0</v>
      </c>
      <c r="L537" s="19" t="n" hidden="false">
        <f>ROUND(H537*I537,2)</f>
        <v>0</v>
      </c>
      <c r="M537" s="19" t="n" hidden="false">
        <f>ROUND(H537*J537,2)</f>
        <v>0</v>
      </c>
      <c r="N537" s="19" t="n" hidden="false">
        <f>L537+M537</f>
        <v>0</v>
      </c>
    </row>
    <row r="538" customFormat="false" hidden="false" outlineLevel="0" collapsed="false">
      <c r="A538" s="18" t="inlineStr">
        <is>
          <t xml:space="preserve">1.1.1.2.1.1.1.2.1</t>
        </is>
      </c>
      <c r="B538" s="18" t="inlineStr">
        <is>
          <t xml:space="preserve"/>
        </is>
      </c>
      <c r="C538" s="22" t="inlineStr">
        <is>
          <t xml:space="preserve">Автоматическая установка пожаротушения_ / ОСП-2</t>
        </is>
      </c>
      <c r="D538" s="7" t="inlineStr">
        <is>
          <t xml:space="preserve"/>
        </is>
      </c>
      <c r="E538" s="7" t="inlineStr">
        <is>
          <t xml:space="preserve"/>
        </is>
      </c>
      <c r="F538" s="7" t="inlineStr">
        <is>
          <t xml:space="preserve">ШТ</t>
        </is>
      </c>
      <c r="G538" s="7" t="inlineStr">
        <is>
          <t xml:space="preserve">1</t>
        </is>
      </c>
      <c r="H538" s="8" t="n">
        <v>0</v>
      </c>
      <c r="I538" s="19" t="n" hidden="false">
        <v>0</v>
      </c>
      <c r="J538" s="19" t="n" hidden="false">
        <v/>
      </c>
      <c r="K538" s="19" t="n" hidden="false">
        <f>I538+J538</f>
        <v>0</v>
      </c>
      <c r="L538" s="19" t="n" hidden="false">
        <f>ROUND(H538*I538,2)</f>
        <v>0</v>
      </c>
      <c r="M538" s="19" t="n" hidden="false">
        <v/>
      </c>
      <c r="N538" s="19" t="n" hidden="false">
        <f>L538+M538</f>
        <v>0</v>
      </c>
    </row>
    <row r="539" customFormat="false" hidden="false" outlineLevel="0" collapsed="false">
      <c r="A539" s="18" t="inlineStr">
        <is>
          <t xml:space="preserve">1.1.1.2.1.1.1.3</t>
        </is>
      </c>
      <c r="B539" s="18" t="inlineStr">
        <is>
          <t xml:space="preserve"/>
        </is>
      </c>
      <c r="C539" s="18" t="inlineStr">
        <is>
          <t xml:space="preserve">Средства защиты</t>
        </is>
      </c>
      <c r="D539" s="7" t="inlineStr">
        <is>
          <t xml:space="preserve">4.1</t>
        </is>
      </c>
      <c r="E539" s="7" t="inlineStr">
        <is>
          <t xml:space="preserve"/>
        </is>
      </c>
      <c r="F539" s="7" t="inlineStr">
        <is>
          <t xml:space="preserve">ШТ</t>
        </is>
      </c>
      <c r="G539" s="7" t="inlineStr">
        <is>
          <t xml:space="preserve">1</t>
        </is>
      </c>
      <c r="H539" s="8" t="n">
        <v>0</v>
      </c>
      <c r="I539" s="19" t="n" hidden="false">
        <f>ROUND((L540+L541+L542+L543+L544+L545+L546+L547+L548+L549)/H539,2)</f>
        <v>0</v>
      </c>
      <c r="J539" s="19" t="n" hidden="false">
        <v>0</v>
      </c>
      <c r="K539" s="19" t="n" hidden="false">
        <f>I539+J539</f>
        <v>0</v>
      </c>
      <c r="L539" s="19" t="n" hidden="false">
        <f>ROUND(H539*I539,2)</f>
        <v>0</v>
      </c>
      <c r="M539" s="19" t="n" hidden="false">
        <f>ROUND(H539*J539,2)</f>
        <v>0</v>
      </c>
      <c r="N539" s="19" t="n" hidden="false">
        <f>L539+M539</f>
        <v>0</v>
      </c>
    </row>
    <row r="540" customFormat="false" hidden="false" outlineLevel="0" collapsed="false">
      <c r="A540" s="18" t="inlineStr">
        <is>
          <t xml:space="preserve">1.1.1.2.1.1.1.3.1</t>
        </is>
      </c>
      <c r="B540" s="18" t="inlineStr">
        <is>
          <t xml:space="preserve"/>
        </is>
      </c>
      <c r="C540" s="22" t="inlineStr">
        <is>
          <t xml:space="preserve">Заземления переносные_</t>
        </is>
      </c>
      <c r="D540" s="7" t="inlineStr">
        <is>
          <t xml:space="preserve"/>
        </is>
      </c>
      <c r="E540" s="7" t="inlineStr">
        <is>
          <t xml:space="preserve"/>
        </is>
      </c>
      <c r="F540" s="7" t="inlineStr">
        <is>
          <t xml:space="preserve">КОМПЛ</t>
        </is>
      </c>
      <c r="G540" s="7" t="inlineStr">
        <is>
          <t xml:space="preserve">1</t>
        </is>
      </c>
      <c r="H540" s="8" t="n">
        <v>0</v>
      </c>
      <c r="I540" s="19" t="n" hidden="false">
        <v>0</v>
      </c>
      <c r="J540" s="19" t="n" hidden="false">
        <v/>
      </c>
      <c r="K540" s="19" t="n" hidden="false">
        <f>I540+J540</f>
        <v>0</v>
      </c>
      <c r="L540" s="19" t="n" hidden="false">
        <f>ROUND(H540*I540,2)</f>
        <v>0</v>
      </c>
      <c r="M540" s="19" t="n" hidden="false">
        <v/>
      </c>
      <c r="N540" s="19" t="n" hidden="false">
        <f>L540+M540</f>
        <v>0</v>
      </c>
    </row>
    <row r="541" customFormat="false" hidden="false" outlineLevel="0" collapsed="false">
      <c r="A541" s="18" t="inlineStr">
        <is>
          <t xml:space="preserve">1.1.1.2.1.1.1.3.2</t>
        </is>
      </c>
      <c r="B541" s="18" t="inlineStr">
        <is>
          <t xml:space="preserve"/>
        </is>
      </c>
      <c r="C541" s="22" t="inlineStr">
        <is>
          <t xml:space="preserve">Аптечка_</t>
        </is>
      </c>
      <c r="D541" s="7" t="inlineStr">
        <is>
          <t xml:space="preserve"/>
        </is>
      </c>
      <c r="E541" s="7" t="inlineStr">
        <is>
          <t xml:space="preserve"/>
        </is>
      </c>
      <c r="F541" s="7" t="inlineStr">
        <is>
          <t xml:space="preserve">ШТ</t>
        </is>
      </c>
      <c r="G541" s="7" t="inlineStr">
        <is>
          <t xml:space="preserve">1</t>
        </is>
      </c>
      <c r="H541" s="8" t="n">
        <v>0</v>
      </c>
      <c r="I541" s="19" t="n" hidden="false">
        <v>0</v>
      </c>
      <c r="J541" s="19" t="n" hidden="false">
        <v/>
      </c>
      <c r="K541" s="19" t="n" hidden="false">
        <f>I541+J541</f>
        <v>0</v>
      </c>
      <c r="L541" s="19" t="n" hidden="false">
        <f>ROUND(H541*I541,2)</f>
        <v>0</v>
      </c>
      <c r="M541" s="19" t="n" hidden="false">
        <v/>
      </c>
      <c r="N541" s="19" t="n" hidden="false">
        <f>L541+M541</f>
        <v>0</v>
      </c>
    </row>
    <row r="542" customFormat="false" hidden="false" outlineLevel="0" collapsed="false">
      <c r="A542" s="18" t="inlineStr">
        <is>
          <t xml:space="preserve">1.1.1.2.1.1.1.3.3</t>
        </is>
      </c>
      <c r="B542" s="18" t="inlineStr">
        <is>
          <t xml:space="preserve"/>
        </is>
      </c>
      <c r="C542" s="22" t="inlineStr">
        <is>
          <t xml:space="preserve">Защитные очки</t>
        </is>
      </c>
      <c r="D542" s="7" t="inlineStr">
        <is>
          <t xml:space="preserve"/>
        </is>
      </c>
      <c r="E542" s="7" t="inlineStr">
        <is>
          <t xml:space="preserve"/>
        </is>
      </c>
      <c r="F542" s="7" t="inlineStr">
        <is>
          <t xml:space="preserve">ШТ</t>
        </is>
      </c>
      <c r="G542" s="7" t="inlineStr">
        <is>
          <t xml:space="preserve">1</t>
        </is>
      </c>
      <c r="H542" s="8" t="n">
        <v>0</v>
      </c>
      <c r="I542" s="19" t="n" hidden="false">
        <v>0</v>
      </c>
      <c r="J542" s="19" t="n" hidden="false">
        <v/>
      </c>
      <c r="K542" s="19" t="n" hidden="false">
        <f>I542+J542</f>
        <v>0</v>
      </c>
      <c r="L542" s="19" t="n" hidden="false">
        <f>ROUND(H542*I542,2)</f>
        <v>0</v>
      </c>
      <c r="M542" s="19" t="n" hidden="false">
        <v/>
      </c>
      <c r="N542" s="19" t="n" hidden="false">
        <f>L542+M542</f>
        <v>0</v>
      </c>
    </row>
    <row r="543" customFormat="false" hidden="false" outlineLevel="0" collapsed="false">
      <c r="A543" s="18" t="inlineStr">
        <is>
          <t xml:space="preserve">1.1.1.2.1.1.1.3.4</t>
        </is>
      </c>
      <c r="B543" s="18" t="inlineStr">
        <is>
          <t xml:space="preserve"/>
        </is>
      </c>
      <c r="C543" s="22" t="inlineStr">
        <is>
          <t xml:space="preserve">Диэлектрические галоши_</t>
        </is>
      </c>
      <c r="D543" s="7" t="inlineStr">
        <is>
          <t xml:space="preserve"/>
        </is>
      </c>
      <c r="E543" s="7" t="inlineStr">
        <is>
          <t xml:space="preserve"/>
        </is>
      </c>
      <c r="F543" s="7" t="inlineStr">
        <is>
          <t xml:space="preserve">ШТ</t>
        </is>
      </c>
      <c r="G543" s="7" t="inlineStr">
        <is>
          <t xml:space="preserve">1</t>
        </is>
      </c>
      <c r="H543" s="8" t="n">
        <v>0</v>
      </c>
      <c r="I543" s="19" t="n" hidden="false">
        <v>0</v>
      </c>
      <c r="J543" s="19" t="n" hidden="false">
        <v/>
      </c>
      <c r="K543" s="19" t="n" hidden="false">
        <f>I543+J543</f>
        <v>0</v>
      </c>
      <c r="L543" s="19" t="n" hidden="false">
        <f>ROUND(H543*I543,2)</f>
        <v>0</v>
      </c>
      <c r="M543" s="19" t="n" hidden="false">
        <v/>
      </c>
      <c r="N543" s="19" t="n" hidden="false">
        <f>L543+M543</f>
        <v>0</v>
      </c>
    </row>
    <row r="544" customFormat="false" hidden="false" outlineLevel="0" collapsed="false">
      <c r="A544" s="18" t="inlineStr">
        <is>
          <t xml:space="preserve">1.1.1.2.1.1.1.3.5</t>
        </is>
      </c>
      <c r="B544" s="18" t="inlineStr">
        <is>
          <t xml:space="preserve"/>
        </is>
      </c>
      <c r="C544" s="22" t="inlineStr">
        <is>
          <t xml:space="preserve">Диэлектрические ковры_ /  800х1500 мм</t>
        </is>
      </c>
      <c r="D544" s="7" t="inlineStr">
        <is>
          <t xml:space="preserve"/>
        </is>
      </c>
      <c r="E544" s="7" t="inlineStr">
        <is>
          <t xml:space="preserve"/>
        </is>
      </c>
      <c r="F544" s="7" t="inlineStr">
        <is>
          <t xml:space="preserve">ШТ</t>
        </is>
      </c>
      <c r="G544" s="7" t="inlineStr">
        <is>
          <t xml:space="preserve">1</t>
        </is>
      </c>
      <c r="H544" s="8" t="n">
        <v>0</v>
      </c>
      <c r="I544" s="19" t="n" hidden="false">
        <v>0</v>
      </c>
      <c r="J544" s="19" t="n" hidden="false">
        <v/>
      </c>
      <c r="K544" s="19" t="n" hidden="false">
        <f>I544+J544</f>
        <v>0</v>
      </c>
      <c r="L544" s="19" t="n" hidden="false">
        <f>ROUND(H544*I544,2)</f>
        <v>0</v>
      </c>
      <c r="M544" s="19" t="n" hidden="false">
        <v/>
      </c>
      <c r="N544" s="19" t="n" hidden="false">
        <f>L544+M544</f>
        <v>0</v>
      </c>
    </row>
    <row r="545" customFormat="false" hidden="false" outlineLevel="0" collapsed="false">
      <c r="A545" s="18" t="inlineStr">
        <is>
          <t xml:space="preserve">1.1.1.2.1.1.1.3.6</t>
        </is>
      </c>
      <c r="B545" s="18" t="inlineStr">
        <is>
          <t xml:space="preserve"/>
        </is>
      </c>
      <c r="C545" s="22" t="inlineStr">
        <is>
          <t xml:space="preserve">Предупредительные плакаты и знаки безопасности_</t>
        </is>
      </c>
      <c r="D545" s="7" t="inlineStr">
        <is>
          <t xml:space="preserve"/>
        </is>
      </c>
      <c r="E545" s="7" t="inlineStr">
        <is>
          <t xml:space="preserve"/>
        </is>
      </c>
      <c r="F545" s="7" t="inlineStr">
        <is>
          <t xml:space="preserve">ШТ</t>
        </is>
      </c>
      <c r="G545" s="7" t="inlineStr">
        <is>
          <t xml:space="preserve">1</t>
        </is>
      </c>
      <c r="H545" s="8" t="n">
        <v>0</v>
      </c>
      <c r="I545" s="19" t="n" hidden="false">
        <v>0</v>
      </c>
      <c r="J545" s="19" t="n" hidden="false">
        <v/>
      </c>
      <c r="K545" s="19" t="n" hidden="false">
        <f>I545+J545</f>
        <v>0</v>
      </c>
      <c r="L545" s="19" t="n" hidden="false">
        <f>ROUND(H545*I545,2)</f>
        <v>0</v>
      </c>
      <c r="M545" s="19" t="n" hidden="false">
        <v/>
      </c>
      <c r="N545" s="19" t="n" hidden="false">
        <f>L545+M545</f>
        <v>0</v>
      </c>
    </row>
    <row r="546" customFormat="false" hidden="false" outlineLevel="0" collapsed="false">
      <c r="A546" s="18" t="inlineStr">
        <is>
          <t xml:space="preserve">1.1.1.2.1.1.1.3.7</t>
        </is>
      </c>
      <c r="B546" s="18" t="inlineStr">
        <is>
          <t xml:space="preserve"/>
        </is>
      </c>
      <c r="C546" s="22" t="inlineStr">
        <is>
          <t xml:space="preserve">Указатель напряжения_ / 10-500 В</t>
        </is>
      </c>
      <c r="D546" s="7" t="inlineStr">
        <is>
          <t xml:space="preserve">МИН-2 ТУ 25-04-84</t>
        </is>
      </c>
      <c r="E546" s="7" t="inlineStr">
        <is>
          <t xml:space="preserve"/>
        </is>
      </c>
      <c r="F546" s="7" t="inlineStr">
        <is>
          <t xml:space="preserve">ШТ</t>
        </is>
      </c>
      <c r="G546" s="7" t="inlineStr">
        <is>
          <t xml:space="preserve">1</t>
        </is>
      </c>
      <c r="H546" s="8" t="n">
        <v>0</v>
      </c>
      <c r="I546" s="19" t="n" hidden="false">
        <v>0</v>
      </c>
      <c r="J546" s="19" t="n" hidden="false">
        <v/>
      </c>
      <c r="K546" s="19" t="n" hidden="false">
        <f>I546+J546</f>
        <v>0</v>
      </c>
      <c r="L546" s="19" t="n" hidden="false">
        <f>ROUND(H546*I546,2)</f>
        <v>0</v>
      </c>
      <c r="M546" s="19" t="n" hidden="false">
        <v/>
      </c>
      <c r="N546" s="19" t="n" hidden="false">
        <f>L546+M546</f>
        <v>0</v>
      </c>
    </row>
    <row r="547" customFormat="false" hidden="false" outlineLevel="0" collapsed="false">
      <c r="A547" s="18" t="inlineStr">
        <is>
          <t xml:space="preserve">1.1.1.2.1.1.1.3.8</t>
        </is>
      </c>
      <c r="B547" s="18" t="inlineStr">
        <is>
          <t xml:space="preserve"/>
        </is>
      </c>
      <c r="C547" s="22" t="inlineStr">
        <is>
          <t xml:space="preserve">Перчатки диэлектрические до 1 кВ/Безшовные</t>
        </is>
      </c>
      <c r="D547" s="7" t="inlineStr">
        <is>
          <t xml:space="preserve"/>
        </is>
      </c>
      <c r="E547" s="7" t="inlineStr">
        <is>
          <t xml:space="preserve"/>
        </is>
      </c>
      <c r="F547" s="7" t="inlineStr">
        <is>
          <t xml:space="preserve">ПАР</t>
        </is>
      </c>
      <c r="G547" s="7" t="inlineStr">
        <is>
          <t xml:space="preserve">1</t>
        </is>
      </c>
      <c r="H547" s="8" t="n">
        <v>0</v>
      </c>
      <c r="I547" s="19" t="n" hidden="false">
        <v>0</v>
      </c>
      <c r="J547" s="19" t="n" hidden="false">
        <v/>
      </c>
      <c r="K547" s="19" t="n" hidden="false">
        <f>I547+J547</f>
        <v>0</v>
      </c>
      <c r="L547" s="19" t="n" hidden="false">
        <f>ROUND(H547*I547,2)</f>
        <v>0</v>
      </c>
      <c r="M547" s="19" t="n" hidden="false">
        <v/>
      </c>
      <c r="N547" s="19" t="n" hidden="false">
        <f>L547+M547</f>
        <v>0</v>
      </c>
    </row>
    <row r="548" customFormat="false" hidden="false" outlineLevel="0" collapsed="false">
      <c r="A548" s="18" t="inlineStr">
        <is>
          <t xml:space="preserve">1.1.1.2.1.1.1.3.9</t>
        </is>
      </c>
      <c r="B548" s="18" t="inlineStr">
        <is>
          <t xml:space="preserve"/>
        </is>
      </c>
      <c r="C548" s="22" t="inlineStr">
        <is>
          <t xml:space="preserve">Огнетушитель_ / углекислотный ОУ-2</t>
        </is>
      </c>
      <c r="D548" s="7" t="inlineStr">
        <is>
          <t xml:space="preserve"/>
        </is>
      </c>
      <c r="E548" s="7" t="inlineStr">
        <is>
          <t xml:space="preserve"/>
        </is>
      </c>
      <c r="F548" s="7" t="inlineStr">
        <is>
          <t xml:space="preserve">ШТ</t>
        </is>
      </c>
      <c r="G548" s="7" t="inlineStr">
        <is>
          <t xml:space="preserve">1</t>
        </is>
      </c>
      <c r="H548" s="8" t="n">
        <v>0</v>
      </c>
      <c r="I548" s="23" t="n" hidden="false">
        <v>0</v>
      </c>
      <c r="J548" s="19" t="n" hidden="false">
        <v/>
      </c>
      <c r="K548" s="19" t="n" hidden="false">
        <f>I548+J548</f>
        <v>0</v>
      </c>
      <c r="L548" s="19" t="n" hidden="false">
        <f>ROUND(H548*I548,2)</f>
        <v>0</v>
      </c>
      <c r="M548" s="19" t="n" hidden="false">
        <v/>
      </c>
      <c r="N548" s="19" t="n" hidden="false">
        <f>L548+M548</f>
        <v>0</v>
      </c>
    </row>
    <row r="549" customFormat="false" hidden="false" outlineLevel="0" collapsed="false">
      <c r="A549" s="18" t="inlineStr">
        <is>
          <t xml:space="preserve">1.1.1.2.1.1.1.3.10</t>
        </is>
      </c>
      <c r="B549" s="18" t="inlineStr">
        <is>
          <t xml:space="preserve"/>
        </is>
      </c>
      <c r="C549" s="22" t="inlineStr">
        <is>
          <t xml:space="preserve">Огнетушитель_ / углекислотный ОУ-3</t>
        </is>
      </c>
      <c r="D549" s="7" t="inlineStr">
        <is>
          <t xml:space="preserve"/>
        </is>
      </c>
      <c r="E549" s="7" t="inlineStr">
        <is>
          <t xml:space="preserve"/>
        </is>
      </c>
      <c r="F549" s="7" t="inlineStr">
        <is>
          <t xml:space="preserve">ШТ</t>
        </is>
      </c>
      <c r="G549" s="7" t="inlineStr">
        <is>
          <t xml:space="preserve">1</t>
        </is>
      </c>
      <c r="H549" s="8" t="n">
        <v>0</v>
      </c>
      <c r="I549" s="19" t="n" hidden="false">
        <v>0</v>
      </c>
      <c r="J549" s="19" t="n" hidden="false">
        <v/>
      </c>
      <c r="K549" s="19" t="n" hidden="false">
        <f>I549+J549</f>
        <v>0</v>
      </c>
      <c r="L549" s="19" t="n" hidden="false">
        <f>ROUND(H549*I549,2)</f>
        <v>0</v>
      </c>
      <c r="M549" s="19" t="n" hidden="false">
        <v/>
      </c>
      <c r="N549" s="19" t="n" hidden="false">
        <f>L549+M549</f>
        <v>0</v>
      </c>
    </row>
    <row r="550" customFormat="false" hidden="false" outlineLevel="0" collapsed="false">
      <c r="A550" s="18" t="inlineStr">
        <is>
          <t xml:space="preserve">1.1.1.2.1.1.1.4</t>
        </is>
      </c>
      <c r="B550" s="18" t="inlineStr">
        <is>
          <t xml:space="preserve"/>
        </is>
      </c>
      <c r="C550" s="18" t="inlineStr">
        <is>
          <t xml:space="preserve">Средства защиты</t>
        </is>
      </c>
      <c r="D550" s="7" t="inlineStr">
        <is>
          <t xml:space="preserve">4.2</t>
        </is>
      </c>
      <c r="E550" s="7" t="inlineStr">
        <is>
          <t xml:space="preserve"/>
        </is>
      </c>
      <c r="F550" s="7" t="inlineStr">
        <is>
          <t xml:space="preserve">ШТ</t>
        </is>
      </c>
      <c r="G550" s="7" t="inlineStr">
        <is>
          <t xml:space="preserve">1</t>
        </is>
      </c>
      <c r="H550" s="8" t="n">
        <v>0</v>
      </c>
      <c r="I550" s="19" t="n" hidden="false">
        <f>ROUND((L551+L552+L553+L554+L555+L556+L557+L558+L559+L560)/H550,2)</f>
        <v>0</v>
      </c>
      <c r="J550" s="19" t="n" hidden="false">
        <v>0</v>
      </c>
      <c r="K550" s="19" t="n" hidden="false">
        <f>I550+J550</f>
        <v>0</v>
      </c>
      <c r="L550" s="19" t="n" hidden="false">
        <f>ROUND(H550*I550,2)</f>
        <v>0</v>
      </c>
      <c r="M550" s="19" t="n" hidden="false">
        <f>ROUND(H550*J550,2)</f>
        <v>0</v>
      </c>
      <c r="N550" s="19" t="n" hidden="false">
        <f>L550+M550</f>
        <v>0</v>
      </c>
    </row>
    <row r="551" customFormat="false" hidden="false" outlineLevel="0" collapsed="false">
      <c r="A551" s="18" t="inlineStr">
        <is>
          <t xml:space="preserve">1.1.1.2.1.1.1.4.1</t>
        </is>
      </c>
      <c r="B551" s="18" t="inlineStr">
        <is>
          <t xml:space="preserve"/>
        </is>
      </c>
      <c r="C551" s="22" t="inlineStr">
        <is>
          <t xml:space="preserve">Огнетушитель_ / углекислотный ОУ-2</t>
        </is>
      </c>
      <c r="D551" s="7" t="inlineStr">
        <is>
          <t xml:space="preserve"/>
        </is>
      </c>
      <c r="E551" s="7" t="inlineStr">
        <is>
          <t xml:space="preserve"/>
        </is>
      </c>
      <c r="F551" s="7" t="inlineStr">
        <is>
          <t xml:space="preserve">ШТ</t>
        </is>
      </c>
      <c r="G551" s="7" t="inlineStr">
        <is>
          <t xml:space="preserve">1</t>
        </is>
      </c>
      <c r="H551" s="8" t="n">
        <v>0</v>
      </c>
      <c r="I551" s="23" t="n" hidden="false">
        <v>0</v>
      </c>
      <c r="J551" s="19" t="n" hidden="false">
        <v/>
      </c>
      <c r="K551" s="19" t="n" hidden="false">
        <f>I551+J551</f>
        <v>0</v>
      </c>
      <c r="L551" s="19" t="n" hidden="false">
        <f>ROUND(H551*I551,2)</f>
        <v>0</v>
      </c>
      <c r="M551" s="19" t="n" hidden="false">
        <v/>
      </c>
      <c r="N551" s="19" t="n" hidden="false">
        <f>L551+M551</f>
        <v>0</v>
      </c>
    </row>
    <row r="552" customFormat="false" hidden="false" outlineLevel="0" collapsed="false">
      <c r="A552" s="18" t="inlineStr">
        <is>
          <t xml:space="preserve">1.1.1.2.1.1.1.4.2</t>
        </is>
      </c>
      <c r="B552" s="18" t="inlineStr">
        <is>
          <t xml:space="preserve"/>
        </is>
      </c>
      <c r="C552" s="22" t="inlineStr">
        <is>
          <t xml:space="preserve">Огнетушитель_ / углекислотный ОУ-3</t>
        </is>
      </c>
      <c r="D552" s="7" t="inlineStr">
        <is>
          <t xml:space="preserve"/>
        </is>
      </c>
      <c r="E552" s="7" t="inlineStr">
        <is>
          <t xml:space="preserve"/>
        </is>
      </c>
      <c r="F552" s="7" t="inlineStr">
        <is>
          <t xml:space="preserve">ШТ</t>
        </is>
      </c>
      <c r="G552" s="7" t="inlineStr">
        <is>
          <t xml:space="preserve">1</t>
        </is>
      </c>
      <c r="H552" s="8" t="n">
        <v>0</v>
      </c>
      <c r="I552" s="19" t="n" hidden="false">
        <v>0</v>
      </c>
      <c r="J552" s="19" t="n" hidden="false">
        <v/>
      </c>
      <c r="K552" s="19" t="n" hidden="false">
        <f>I552+J552</f>
        <v>0</v>
      </c>
      <c r="L552" s="19" t="n" hidden="false">
        <f>ROUND(H552*I552,2)</f>
        <v>0</v>
      </c>
      <c r="M552" s="19" t="n" hidden="false">
        <v/>
      </c>
      <c r="N552" s="19" t="n" hidden="false">
        <f>L552+M552</f>
        <v>0</v>
      </c>
    </row>
    <row r="553" customFormat="false" hidden="false" outlineLevel="0" collapsed="false">
      <c r="A553" s="18" t="inlineStr">
        <is>
          <t xml:space="preserve">1.1.1.2.1.1.1.4.3</t>
        </is>
      </c>
      <c r="B553" s="18" t="inlineStr">
        <is>
          <t xml:space="preserve"/>
        </is>
      </c>
      <c r="C553" s="22" t="inlineStr">
        <is>
          <t xml:space="preserve">Перчатки диэлектрические до 1 кВ/Безшовные</t>
        </is>
      </c>
      <c r="D553" s="7" t="inlineStr">
        <is>
          <t xml:space="preserve"/>
        </is>
      </c>
      <c r="E553" s="7" t="inlineStr">
        <is>
          <t xml:space="preserve"/>
        </is>
      </c>
      <c r="F553" s="7" t="inlineStr">
        <is>
          <t xml:space="preserve">ПАР</t>
        </is>
      </c>
      <c r="G553" s="7" t="inlineStr">
        <is>
          <t xml:space="preserve">1</t>
        </is>
      </c>
      <c r="H553" s="8" t="n">
        <v>0</v>
      </c>
      <c r="I553" s="19" t="n" hidden="false">
        <v>0</v>
      </c>
      <c r="J553" s="19" t="n" hidden="false">
        <v/>
      </c>
      <c r="K553" s="19" t="n" hidden="false">
        <f>I553+J553</f>
        <v>0</v>
      </c>
      <c r="L553" s="19" t="n" hidden="false">
        <f>ROUND(H553*I553,2)</f>
        <v>0</v>
      </c>
      <c r="M553" s="19" t="n" hidden="false">
        <v/>
      </c>
      <c r="N553" s="19" t="n" hidden="false">
        <f>L553+M553</f>
        <v>0</v>
      </c>
    </row>
    <row r="554" customFormat="false" hidden="false" outlineLevel="0" collapsed="false">
      <c r="A554" s="18" t="inlineStr">
        <is>
          <t xml:space="preserve">1.1.1.2.1.1.1.4.4</t>
        </is>
      </c>
      <c r="B554" s="18" t="inlineStr">
        <is>
          <t xml:space="preserve"/>
        </is>
      </c>
      <c r="C554" s="22" t="inlineStr">
        <is>
          <t xml:space="preserve">Указатель напряжения_ / 10-500 В</t>
        </is>
      </c>
      <c r="D554" s="7" t="inlineStr">
        <is>
          <t xml:space="preserve">МИН-2 ТУ 25-04-84</t>
        </is>
      </c>
      <c r="E554" s="7" t="inlineStr">
        <is>
          <t xml:space="preserve"/>
        </is>
      </c>
      <c r="F554" s="7" t="inlineStr">
        <is>
          <t xml:space="preserve">ШТ</t>
        </is>
      </c>
      <c r="G554" s="7" t="inlineStr">
        <is>
          <t xml:space="preserve">1</t>
        </is>
      </c>
      <c r="H554" s="8" t="n">
        <v>0</v>
      </c>
      <c r="I554" s="19" t="n" hidden="false">
        <v>0</v>
      </c>
      <c r="J554" s="19" t="n" hidden="false">
        <v/>
      </c>
      <c r="K554" s="19" t="n" hidden="false">
        <f>I554+J554</f>
        <v>0</v>
      </c>
      <c r="L554" s="19" t="n" hidden="false">
        <f>ROUND(H554*I554,2)</f>
        <v>0</v>
      </c>
      <c r="M554" s="19" t="n" hidden="false">
        <v/>
      </c>
      <c r="N554" s="19" t="n" hidden="false">
        <f>L554+M554</f>
        <v>0</v>
      </c>
    </row>
    <row r="555" customFormat="false" hidden="false" outlineLevel="0" collapsed="false">
      <c r="A555" s="18" t="inlineStr">
        <is>
          <t xml:space="preserve">1.1.1.2.1.1.1.4.5</t>
        </is>
      </c>
      <c r="B555" s="18" t="inlineStr">
        <is>
          <t xml:space="preserve"/>
        </is>
      </c>
      <c r="C555" s="22" t="inlineStr">
        <is>
          <t xml:space="preserve">Предупредительные плакаты и знаки безопасности_</t>
        </is>
      </c>
      <c r="D555" s="7" t="inlineStr">
        <is>
          <t xml:space="preserve"/>
        </is>
      </c>
      <c r="E555" s="7" t="inlineStr">
        <is>
          <t xml:space="preserve"/>
        </is>
      </c>
      <c r="F555" s="7" t="inlineStr">
        <is>
          <t xml:space="preserve">ШТ</t>
        </is>
      </c>
      <c r="G555" s="7" t="inlineStr">
        <is>
          <t xml:space="preserve">1</t>
        </is>
      </c>
      <c r="H555" s="8" t="n">
        <v>0</v>
      </c>
      <c r="I555" s="19" t="n" hidden="false">
        <v>0</v>
      </c>
      <c r="J555" s="19" t="n" hidden="false">
        <v/>
      </c>
      <c r="K555" s="19" t="n" hidden="false">
        <f>I555+J555</f>
        <v>0</v>
      </c>
      <c r="L555" s="19" t="n" hidden="false">
        <f>ROUND(H555*I555,2)</f>
        <v>0</v>
      </c>
      <c r="M555" s="19" t="n" hidden="false">
        <v/>
      </c>
      <c r="N555" s="19" t="n" hidden="false">
        <f>L555+M555</f>
        <v>0</v>
      </c>
    </row>
    <row r="556" customFormat="false" hidden="false" outlineLevel="0" collapsed="false">
      <c r="A556" s="18" t="inlineStr">
        <is>
          <t xml:space="preserve">1.1.1.2.1.1.1.4.6</t>
        </is>
      </c>
      <c r="B556" s="18" t="inlineStr">
        <is>
          <t xml:space="preserve"/>
        </is>
      </c>
      <c r="C556" s="22" t="inlineStr">
        <is>
          <t xml:space="preserve">Диэлектрические ковры_ /  800х1500 мм</t>
        </is>
      </c>
      <c r="D556" s="7" t="inlineStr">
        <is>
          <t xml:space="preserve">компл</t>
        </is>
      </c>
      <c r="E556" s="7" t="inlineStr">
        <is>
          <t xml:space="preserve"/>
        </is>
      </c>
      <c r="F556" s="7" t="inlineStr">
        <is>
          <t xml:space="preserve">ШТ</t>
        </is>
      </c>
      <c r="G556" s="7" t="inlineStr">
        <is>
          <t xml:space="preserve">1</t>
        </is>
      </c>
      <c r="H556" s="8" t="n">
        <v>0</v>
      </c>
      <c r="I556" s="19" t="n" hidden="false">
        <v>0</v>
      </c>
      <c r="J556" s="19" t="n" hidden="false">
        <v/>
      </c>
      <c r="K556" s="19" t="n" hidden="false">
        <f>I556+J556</f>
        <v>0</v>
      </c>
      <c r="L556" s="19" t="n" hidden="false">
        <f>ROUND(H556*I556,2)</f>
        <v>0</v>
      </c>
      <c r="M556" s="19" t="n" hidden="false">
        <v/>
      </c>
      <c r="N556" s="19" t="n" hidden="false">
        <f>L556+M556</f>
        <v>0</v>
      </c>
    </row>
    <row r="557" customFormat="false" hidden="false" outlineLevel="0" collapsed="false">
      <c r="A557" s="18" t="inlineStr">
        <is>
          <t xml:space="preserve">1.1.1.2.1.1.1.4.7</t>
        </is>
      </c>
      <c r="B557" s="18" t="inlineStr">
        <is>
          <t xml:space="preserve"/>
        </is>
      </c>
      <c r="C557" s="22" t="inlineStr">
        <is>
          <t xml:space="preserve">Диэлектрические галоши_</t>
        </is>
      </c>
      <c r="D557" s="7" t="inlineStr">
        <is>
          <t xml:space="preserve"/>
        </is>
      </c>
      <c r="E557" s="7" t="inlineStr">
        <is>
          <t xml:space="preserve"/>
        </is>
      </c>
      <c r="F557" s="7" t="inlineStr">
        <is>
          <t xml:space="preserve">ШТ</t>
        </is>
      </c>
      <c r="G557" s="7" t="inlineStr">
        <is>
          <t xml:space="preserve">1</t>
        </is>
      </c>
      <c r="H557" s="8" t="n">
        <v>0</v>
      </c>
      <c r="I557" s="19" t="n" hidden="false">
        <v>0</v>
      </c>
      <c r="J557" s="19" t="n" hidden="false">
        <v/>
      </c>
      <c r="K557" s="19" t="n" hidden="false">
        <f>I557+J557</f>
        <v>0</v>
      </c>
      <c r="L557" s="19" t="n" hidden="false">
        <f>ROUND(H557*I557,2)</f>
        <v>0</v>
      </c>
      <c r="M557" s="19" t="n" hidden="false">
        <v/>
      </c>
      <c r="N557" s="19" t="n" hidden="false">
        <f>L557+M557</f>
        <v>0</v>
      </c>
    </row>
    <row r="558" customFormat="false" hidden="false" outlineLevel="0" collapsed="false">
      <c r="A558" s="18" t="inlineStr">
        <is>
          <t xml:space="preserve">1.1.1.2.1.1.1.4.8</t>
        </is>
      </c>
      <c r="B558" s="18" t="inlineStr">
        <is>
          <t xml:space="preserve"/>
        </is>
      </c>
      <c r="C558" s="22" t="inlineStr">
        <is>
          <t xml:space="preserve">Защитные очки</t>
        </is>
      </c>
      <c r="D558" s="7" t="inlineStr">
        <is>
          <t xml:space="preserve"/>
        </is>
      </c>
      <c r="E558" s="7" t="inlineStr">
        <is>
          <t xml:space="preserve"/>
        </is>
      </c>
      <c r="F558" s="7" t="inlineStr">
        <is>
          <t xml:space="preserve">ШТ</t>
        </is>
      </c>
      <c r="G558" s="7" t="inlineStr">
        <is>
          <t xml:space="preserve">1</t>
        </is>
      </c>
      <c r="H558" s="8" t="n">
        <v>0</v>
      </c>
      <c r="I558" s="19" t="n" hidden="false">
        <v>0</v>
      </c>
      <c r="J558" s="19" t="n" hidden="false">
        <v/>
      </c>
      <c r="K558" s="19" t="n" hidden="false">
        <f>I558+J558</f>
        <v>0</v>
      </c>
      <c r="L558" s="19" t="n" hidden="false">
        <f>ROUND(H558*I558,2)</f>
        <v>0</v>
      </c>
      <c r="M558" s="19" t="n" hidden="false">
        <v/>
      </c>
      <c r="N558" s="19" t="n" hidden="false">
        <f>L558+M558</f>
        <v>0</v>
      </c>
    </row>
    <row r="559" customFormat="false" hidden="false" outlineLevel="0" collapsed="false">
      <c r="A559" s="18" t="inlineStr">
        <is>
          <t xml:space="preserve">1.1.1.2.1.1.1.4.9</t>
        </is>
      </c>
      <c r="B559" s="18" t="inlineStr">
        <is>
          <t xml:space="preserve"/>
        </is>
      </c>
      <c r="C559" s="22" t="inlineStr">
        <is>
          <t xml:space="preserve">Аптечка_</t>
        </is>
      </c>
      <c r="D559" s="7" t="inlineStr">
        <is>
          <t xml:space="preserve"/>
        </is>
      </c>
      <c r="E559" s="7" t="inlineStr">
        <is>
          <t xml:space="preserve"/>
        </is>
      </c>
      <c r="F559" s="7" t="inlineStr">
        <is>
          <t xml:space="preserve">ШТ</t>
        </is>
      </c>
      <c r="G559" s="7" t="inlineStr">
        <is>
          <t xml:space="preserve">1</t>
        </is>
      </c>
      <c r="H559" s="8" t="n">
        <v>0</v>
      </c>
      <c r="I559" s="19" t="n" hidden="false">
        <v>0</v>
      </c>
      <c r="J559" s="19" t="n" hidden="false">
        <v/>
      </c>
      <c r="K559" s="19" t="n" hidden="false">
        <f>I559+J559</f>
        <v>0</v>
      </c>
      <c r="L559" s="19" t="n" hidden="false">
        <f>ROUND(H559*I559,2)</f>
        <v>0</v>
      </c>
      <c r="M559" s="19" t="n" hidden="false">
        <v/>
      </c>
      <c r="N559" s="19" t="n" hidden="false">
        <f>L559+M559</f>
        <v>0</v>
      </c>
    </row>
    <row r="560" customFormat="false" hidden="false" outlineLevel="0" collapsed="false">
      <c r="A560" s="18" t="inlineStr">
        <is>
          <t xml:space="preserve">1.1.1.2.1.1.1.4.10</t>
        </is>
      </c>
      <c r="B560" s="18" t="inlineStr">
        <is>
          <t xml:space="preserve"/>
        </is>
      </c>
      <c r="C560" s="22" t="inlineStr">
        <is>
          <t xml:space="preserve">Заземления переносные_</t>
        </is>
      </c>
      <c r="D560" s="7" t="inlineStr">
        <is>
          <t xml:space="preserve"/>
        </is>
      </c>
      <c r="E560" s="7" t="inlineStr">
        <is>
          <t xml:space="preserve"/>
        </is>
      </c>
      <c r="F560" s="7" t="inlineStr">
        <is>
          <t xml:space="preserve">КОМПЛ</t>
        </is>
      </c>
      <c r="G560" s="7" t="inlineStr">
        <is>
          <t xml:space="preserve">1</t>
        </is>
      </c>
      <c r="H560" s="8" t="n">
        <v>0</v>
      </c>
      <c r="I560" s="19" t="n" hidden="false">
        <v>0</v>
      </c>
      <c r="J560" s="19" t="n" hidden="false">
        <v/>
      </c>
      <c r="K560" s="19" t="n" hidden="false">
        <f>I560+J560</f>
        <v>0</v>
      </c>
      <c r="L560" s="19" t="n" hidden="false">
        <f>ROUND(H560*I560,2)</f>
        <v>0</v>
      </c>
      <c r="M560" s="19" t="n" hidden="false">
        <v/>
      </c>
      <c r="N560" s="19" t="n" hidden="false">
        <f>L560+M560</f>
        <v>0</v>
      </c>
    </row>
    <row r="561" customFormat="false" hidden="false" outlineLevel="0" collapsed="false">
      <c r="A561" s="18" t="inlineStr">
        <is>
          <t xml:space="preserve">1.1.1.2.1.1.1.5</t>
        </is>
      </c>
      <c r="B561" s="18" t="inlineStr">
        <is>
          <t xml:space="preserve"/>
        </is>
      </c>
      <c r="C561" s="18" t="inlineStr">
        <is>
          <t xml:space="preserve">Пуско-наладочные работы ВРУ</t>
        </is>
      </c>
      <c r="D561" s="7" t="inlineStr">
        <is>
          <t xml:space="preserve"/>
        </is>
      </c>
      <c r="E561" s="7" t="inlineStr">
        <is>
          <t xml:space="preserve"/>
        </is>
      </c>
      <c r="F561" s="7" t="inlineStr">
        <is>
          <t xml:space="preserve">ШТ</t>
        </is>
      </c>
      <c r="G561" s="7" t="inlineStr">
        <is>
          <t xml:space="preserve">1</t>
        </is>
      </c>
      <c r="H561" s="8" t="n">
        <v>0</v>
      </c>
      <c r="I561" s="19" t="n" hidden="false">
        <v/>
      </c>
      <c r="J561" s="19" t="n" hidden="false">
        <v>0</v>
      </c>
      <c r="K561" s="19" t="n" hidden="false">
        <f>I561+J561</f>
        <v>0</v>
      </c>
      <c r="L561" s="19" t="n" hidden="false">
        <v/>
      </c>
      <c r="M561" s="19" t="n" hidden="false">
        <f>ROUND(H561*J561,2)</f>
        <v>0</v>
      </c>
      <c r="N561" s="19" t="n" hidden="false">
        <f>L561+M561</f>
        <v>0</v>
      </c>
    </row>
    <row r="562" customFormat="false" hidden="false" outlineLevel="0" collapsed="false">
      <c r="A562" s="14" t="inlineStr">
        <is>
          <t xml:space="preserve">1.1.1.2.1.1.2</t>
        </is>
      </c>
      <c r="B562" s="14" t="inlineStr">
        <is>
          <t xml:space="preserve"/>
        </is>
      </c>
      <c r="C562" s="14" t="inlineStr">
        <is>
          <t xml:space="preserve">Монтаж щитового оборудования</t>
        </is>
      </c>
      <c r="D562" s="6" t="inlineStr">
        <is>
          <t xml:space="preserve"/>
        </is>
      </c>
      <c r="E562" s="6" t="inlineStr">
        <is>
          <t xml:space="preserve"/>
        </is>
      </c>
      <c r="F562" s="6" t="inlineStr">
        <is>
          <t xml:space="preserve"/>
        </is>
      </c>
      <c r="G562" s="6" t="inlineStr">
        <is>
          <t xml:space="preserve"/>
        </is>
      </c>
      <c r="H562" s="15" t="n">
        <v/>
      </c>
      <c r="I562" s="16" t="n" hidden="false">
        <v/>
      </c>
      <c r="J562" s="16" t="n" hidden="false">
        <v/>
      </c>
      <c r="K562" s="16" t="n" hidden="false">
        <v/>
      </c>
      <c r="L562" s="16" t="n" hidden="false">
        <f>L563+L573+L575+L577+L582+L597</f>
        <v>0</v>
      </c>
      <c r="M562" s="16" t="n" hidden="false">
        <f>M563+M573+M575+M577+M582+M597</f>
        <v>0</v>
      </c>
      <c r="N562" s="16" t="n" hidden="false">
        <f>N563+N573+N575+N577+N582+N597</f>
        <v>0</v>
      </c>
    </row>
    <row r="563" customFormat="false" hidden="false" outlineLevel="0" collapsed="false">
      <c r="A563" s="18" t="inlineStr">
        <is>
          <t xml:space="preserve">1.1.1.2.1.1.2.1</t>
        </is>
      </c>
      <c r="B563" s="18" t="inlineStr">
        <is>
          <t xml:space="preserve"/>
        </is>
      </c>
      <c r="C563" s="18" t="inlineStr">
        <is>
          <t xml:space="preserve">Монтаж щита, шкафа распределительного, учетного</t>
        </is>
      </c>
      <c r="D563" s="7" t="inlineStr">
        <is>
          <t xml:space="preserve"/>
        </is>
      </c>
      <c r="E563" s="7" t="inlineStr">
        <is>
          <t xml:space="preserve">Выгружается из БО по объектам BIM-КЦ</t>
        </is>
      </c>
      <c r="F563" s="7" t="inlineStr">
        <is>
          <t xml:space="preserve">ШТ</t>
        </is>
      </c>
      <c r="G563" s="7" t="inlineStr">
        <is>
          <t xml:space="preserve">1</t>
        </is>
      </c>
      <c r="H563" s="8" t="n">
        <v>0</v>
      </c>
      <c r="I563" s="19" t="n" hidden="false">
        <f>ROUND((L564+L565+L566+L567+L568+L569+L570+L571+L572)/H563,2)</f>
        <v>0</v>
      </c>
      <c r="J563" s="19" t="n" hidden="false">
        <v>0</v>
      </c>
      <c r="K563" s="19" t="n" hidden="false">
        <f>I563+J563</f>
        <v>0</v>
      </c>
      <c r="L563" s="19" t="n" hidden="false">
        <f>ROUND(H563*I563,2)</f>
        <v>0</v>
      </c>
      <c r="M563" s="19" t="n" hidden="false">
        <f>ROUND(H563*J563,2)</f>
        <v>0</v>
      </c>
      <c r="N563" s="19" t="n" hidden="false">
        <f>L563+M563</f>
        <v>0</v>
      </c>
    </row>
    <row r="564" customFormat="false" hidden="false" outlineLevel="0" collapsed="false">
      <c r="A564" s="18" t="inlineStr">
        <is>
          <t xml:space="preserve">1.1.1.2.1.1.2.1.1</t>
        </is>
      </c>
      <c r="B564" s="18" t="inlineStr">
        <is>
          <t xml:space="preserve"/>
        </is>
      </c>
      <c r="C564" s="22" t="inlineStr">
        <is>
          <t xml:space="preserve">Щит силовой (в соответствии со схемой)_ / МЭЛ</t>
        </is>
      </c>
      <c r="D564" s="7" t="inlineStr">
        <is>
          <t xml:space="preserve">ЩСА4</t>
        </is>
      </c>
      <c r="E564" s="7" t="inlineStr">
        <is>
          <t xml:space="preserve"/>
        </is>
      </c>
      <c r="F564" s="7" t="inlineStr">
        <is>
          <t xml:space="preserve">ШТ</t>
        </is>
      </c>
      <c r="G564" s="7" t="inlineStr">
        <is>
          <t xml:space="preserve">1</t>
        </is>
      </c>
      <c r="H564" s="8" t="n">
        <v>0</v>
      </c>
      <c r="I564" s="23" t="n" hidden="false">
        <v>0</v>
      </c>
      <c r="J564" s="19" t="n" hidden="false">
        <v/>
      </c>
      <c r="K564" s="19" t="n" hidden="false">
        <f>I564+J564</f>
        <v>0</v>
      </c>
      <c r="L564" s="19" t="n" hidden="false">
        <f>ROUND(H564*I564,2)</f>
        <v>0</v>
      </c>
      <c r="M564" s="19" t="n" hidden="false">
        <v/>
      </c>
      <c r="N564" s="19" t="n" hidden="false">
        <f>L564+M564</f>
        <v>0</v>
      </c>
    </row>
    <row r="565" customFormat="false" hidden="false" outlineLevel="0" collapsed="false">
      <c r="A565" s="18" t="inlineStr">
        <is>
          <t xml:space="preserve">1.1.1.2.1.1.2.1.2</t>
        </is>
      </c>
      <c r="B565" s="18" t="inlineStr">
        <is>
          <t xml:space="preserve"/>
        </is>
      </c>
      <c r="C565" s="22" t="inlineStr">
        <is>
          <t xml:space="preserve">Щит силовой (в соответствии со схемой)_ / МЭЛ</t>
        </is>
      </c>
      <c r="D565" s="7" t="inlineStr">
        <is>
          <t xml:space="preserve">ЩСК4.2</t>
        </is>
      </c>
      <c r="E565" s="7" t="inlineStr">
        <is>
          <t xml:space="preserve"/>
        </is>
      </c>
      <c r="F565" s="7" t="inlineStr">
        <is>
          <t xml:space="preserve">ШТ</t>
        </is>
      </c>
      <c r="G565" s="7" t="inlineStr">
        <is>
          <t xml:space="preserve">1</t>
        </is>
      </c>
      <c r="H565" s="8" t="n">
        <v>0</v>
      </c>
      <c r="I565" s="23" t="n" hidden="false">
        <v>0</v>
      </c>
      <c r="J565" s="19" t="n" hidden="false">
        <v/>
      </c>
      <c r="K565" s="19" t="n" hidden="false">
        <f>I565+J565</f>
        <v>0</v>
      </c>
      <c r="L565" s="19" t="n" hidden="false">
        <f>ROUND(H565*I565,2)</f>
        <v>0</v>
      </c>
      <c r="M565" s="19" t="n" hidden="false">
        <v/>
      </c>
      <c r="N565" s="19" t="n" hidden="false">
        <f>L565+M565</f>
        <v>0</v>
      </c>
    </row>
    <row r="566" customFormat="false" hidden="false" outlineLevel="0" collapsed="false">
      <c r="A566" s="18" t="inlineStr">
        <is>
          <t xml:space="preserve">1.1.1.2.1.1.2.1.3</t>
        </is>
      </c>
      <c r="B566" s="18" t="inlineStr">
        <is>
          <t xml:space="preserve"/>
        </is>
      </c>
      <c r="C566" s="22" t="inlineStr">
        <is>
          <t xml:space="preserve">Щит силовой (в соответствии со схемой)_ / МЭЛ</t>
        </is>
      </c>
      <c r="D566" s="7" t="inlineStr">
        <is>
          <t xml:space="preserve">ЩРТ1</t>
        </is>
      </c>
      <c r="E566" s="7" t="inlineStr">
        <is>
          <t xml:space="preserve"/>
        </is>
      </c>
      <c r="F566" s="7" t="inlineStr">
        <is>
          <t xml:space="preserve">ШТ</t>
        </is>
      </c>
      <c r="G566" s="7" t="inlineStr">
        <is>
          <t xml:space="preserve">1</t>
        </is>
      </c>
      <c r="H566" s="8" t="n">
        <v>0</v>
      </c>
      <c r="I566" s="23" t="n" hidden="false">
        <v>0</v>
      </c>
      <c r="J566" s="19" t="n" hidden="false">
        <v/>
      </c>
      <c r="K566" s="19" t="n" hidden="false">
        <f>I566+J566</f>
        <v>0</v>
      </c>
      <c r="L566" s="19" t="n" hidden="false">
        <f>ROUND(H566*I566,2)</f>
        <v>0</v>
      </c>
      <c r="M566" s="19" t="n" hidden="false">
        <v/>
      </c>
      <c r="N566" s="19" t="n" hidden="false">
        <f>L566+M566</f>
        <v>0</v>
      </c>
    </row>
    <row r="567" customFormat="false" hidden="false" outlineLevel="0" collapsed="false">
      <c r="A567" s="18" t="inlineStr">
        <is>
          <t xml:space="preserve">1.1.1.2.1.1.2.1.4</t>
        </is>
      </c>
      <c r="B567" s="18" t="inlineStr">
        <is>
          <t xml:space="preserve"/>
        </is>
      </c>
      <c r="C567" s="22" t="inlineStr">
        <is>
          <t xml:space="preserve">Щит силовой (в соответствии со схемой)_ / МЭЛ</t>
        </is>
      </c>
      <c r="D567" s="7" t="inlineStr">
        <is>
          <t xml:space="preserve">ЩСА3.3</t>
        </is>
      </c>
      <c r="E567" s="7" t="inlineStr">
        <is>
          <t xml:space="preserve"/>
        </is>
      </c>
      <c r="F567" s="7" t="inlineStr">
        <is>
          <t xml:space="preserve">ШТ</t>
        </is>
      </c>
      <c r="G567" s="7" t="inlineStr">
        <is>
          <t xml:space="preserve">1</t>
        </is>
      </c>
      <c r="H567" s="8" t="n">
        <v>0</v>
      </c>
      <c r="I567" s="23" t="n" hidden="false">
        <v>0</v>
      </c>
      <c r="J567" s="19" t="n" hidden="false">
        <v/>
      </c>
      <c r="K567" s="19" t="n" hidden="false">
        <f>I567+J567</f>
        <v>0</v>
      </c>
      <c r="L567" s="19" t="n" hidden="false">
        <f>ROUND(H567*I567,2)</f>
        <v>0</v>
      </c>
      <c r="M567" s="19" t="n" hidden="false">
        <v/>
      </c>
      <c r="N567" s="19" t="n" hidden="false">
        <f>L567+M567</f>
        <v>0</v>
      </c>
    </row>
    <row r="568" customFormat="false" hidden="false" outlineLevel="0" collapsed="false">
      <c r="A568" s="18" t="inlineStr">
        <is>
          <t xml:space="preserve">1.1.1.2.1.1.2.1.5</t>
        </is>
      </c>
      <c r="B568" s="18" t="inlineStr">
        <is>
          <t xml:space="preserve"/>
        </is>
      </c>
      <c r="C568" s="22" t="inlineStr">
        <is>
          <t xml:space="preserve">Щит силовой (в соответствии со схемой)_ / МЭЛ</t>
        </is>
      </c>
      <c r="D568" s="7" t="inlineStr">
        <is>
          <t xml:space="preserve">ЩС1.1</t>
        </is>
      </c>
      <c r="E568" s="7" t="inlineStr">
        <is>
          <t xml:space="preserve"/>
        </is>
      </c>
      <c r="F568" s="7" t="inlineStr">
        <is>
          <t xml:space="preserve">ШТ</t>
        </is>
      </c>
      <c r="G568" s="7" t="inlineStr">
        <is>
          <t xml:space="preserve">1</t>
        </is>
      </c>
      <c r="H568" s="8" t="n">
        <v>0</v>
      </c>
      <c r="I568" s="23" t="n" hidden="false">
        <v>0</v>
      </c>
      <c r="J568" s="19" t="n" hidden="false">
        <v/>
      </c>
      <c r="K568" s="19" t="n" hidden="false">
        <f>I568+J568</f>
        <v>0</v>
      </c>
      <c r="L568" s="19" t="n" hidden="false">
        <f>ROUND(H568*I568,2)</f>
        <v>0</v>
      </c>
      <c r="M568" s="19" t="n" hidden="false">
        <v/>
      </c>
      <c r="N568" s="19" t="n" hidden="false">
        <f>L568+M568</f>
        <v>0</v>
      </c>
    </row>
    <row r="569" customFormat="false" hidden="false" outlineLevel="0" collapsed="false">
      <c r="A569" s="18" t="inlineStr">
        <is>
          <t xml:space="preserve">1.1.1.2.1.1.2.1.6</t>
        </is>
      </c>
      <c r="B569" s="18" t="inlineStr">
        <is>
          <t xml:space="preserve"/>
        </is>
      </c>
      <c r="C569" s="22" t="inlineStr">
        <is>
          <t xml:space="preserve">Щит силовой (в соответствии со схемой)_ / МЭЛ</t>
        </is>
      </c>
      <c r="D569" s="7" t="inlineStr">
        <is>
          <t xml:space="preserve">ЩСК4.1</t>
        </is>
      </c>
      <c r="E569" s="7" t="inlineStr">
        <is>
          <t xml:space="preserve"/>
        </is>
      </c>
      <c r="F569" s="7" t="inlineStr">
        <is>
          <t xml:space="preserve">ШТ</t>
        </is>
      </c>
      <c r="G569" s="7" t="inlineStr">
        <is>
          <t xml:space="preserve">1</t>
        </is>
      </c>
      <c r="H569" s="8" t="n">
        <v>0</v>
      </c>
      <c r="I569" s="23" t="n" hidden="false">
        <v>0</v>
      </c>
      <c r="J569" s="19" t="n" hidden="false">
        <v/>
      </c>
      <c r="K569" s="19" t="n" hidden="false">
        <f>I569+J569</f>
        <v>0</v>
      </c>
      <c r="L569" s="19" t="n" hidden="false">
        <f>ROUND(H569*I569,2)</f>
        <v>0</v>
      </c>
      <c r="M569" s="19" t="n" hidden="false">
        <v/>
      </c>
      <c r="N569" s="19" t="n" hidden="false">
        <f>L569+M569</f>
        <v>0</v>
      </c>
    </row>
    <row r="570" customFormat="false" hidden="false" outlineLevel="0" collapsed="false">
      <c r="A570" s="18" t="inlineStr">
        <is>
          <t xml:space="preserve">1.1.1.2.1.1.2.1.7</t>
        </is>
      </c>
      <c r="B570" s="18" t="inlineStr">
        <is>
          <t xml:space="preserve"/>
        </is>
      </c>
      <c r="C570" s="22" t="inlineStr">
        <is>
          <t xml:space="preserve">Щит силовой (в соответствии со схемой)_ / МЭЛ</t>
        </is>
      </c>
      <c r="D570" s="7" t="inlineStr">
        <is>
          <t xml:space="preserve">ЩРТ2</t>
        </is>
      </c>
      <c r="E570" s="7" t="inlineStr">
        <is>
          <t xml:space="preserve"/>
        </is>
      </c>
      <c r="F570" s="7" t="inlineStr">
        <is>
          <t xml:space="preserve">ШТ</t>
        </is>
      </c>
      <c r="G570" s="7" t="inlineStr">
        <is>
          <t xml:space="preserve">1</t>
        </is>
      </c>
      <c r="H570" s="8" t="n">
        <v>0</v>
      </c>
      <c r="I570" s="23" t="n" hidden="false">
        <v>0</v>
      </c>
      <c r="J570" s="19" t="n" hidden="false">
        <v/>
      </c>
      <c r="K570" s="19" t="n" hidden="false">
        <f>I570+J570</f>
        <v>0</v>
      </c>
      <c r="L570" s="19" t="n" hidden="false">
        <f>ROUND(H570*I570,2)</f>
        <v>0</v>
      </c>
      <c r="M570" s="19" t="n" hidden="false">
        <v/>
      </c>
      <c r="N570" s="19" t="n" hidden="false">
        <f>L570+M570</f>
        <v>0</v>
      </c>
    </row>
    <row r="571" customFormat="false" hidden="false" outlineLevel="0" collapsed="false">
      <c r="A571" s="18" t="inlineStr">
        <is>
          <t xml:space="preserve">1.1.1.2.1.1.2.1.8</t>
        </is>
      </c>
      <c r="B571" s="18" t="inlineStr">
        <is>
          <t xml:space="preserve"/>
        </is>
      </c>
      <c r="C571" s="22" t="inlineStr">
        <is>
          <t xml:space="preserve">Щит силовой (в соответствии со схемой)_ / МЭЛ</t>
        </is>
      </c>
      <c r="D571" s="7" t="inlineStr">
        <is>
          <t xml:space="preserve">ЩСА3.1</t>
        </is>
      </c>
      <c r="E571" s="7" t="inlineStr">
        <is>
          <t xml:space="preserve"/>
        </is>
      </c>
      <c r="F571" s="7" t="inlineStr">
        <is>
          <t xml:space="preserve">ШТ</t>
        </is>
      </c>
      <c r="G571" s="7" t="inlineStr">
        <is>
          <t xml:space="preserve">1</t>
        </is>
      </c>
      <c r="H571" s="8" t="n">
        <v>0</v>
      </c>
      <c r="I571" s="23" t="n" hidden="false">
        <v>0</v>
      </c>
      <c r="J571" s="19" t="n" hidden="false">
        <v/>
      </c>
      <c r="K571" s="19" t="n" hidden="false">
        <f>I571+J571</f>
        <v>0</v>
      </c>
      <c r="L571" s="19" t="n" hidden="false">
        <f>ROUND(H571*I571,2)</f>
        <v>0</v>
      </c>
      <c r="M571" s="19" t="n" hidden="false">
        <v/>
      </c>
      <c r="N571" s="19" t="n" hidden="false">
        <f>L571+M571</f>
        <v>0</v>
      </c>
    </row>
    <row r="572" customFormat="false" hidden="false" outlineLevel="0" collapsed="false">
      <c r="A572" s="18" t="inlineStr">
        <is>
          <t xml:space="preserve">1.1.1.2.1.1.2.1.9</t>
        </is>
      </c>
      <c r="B572" s="18" t="inlineStr">
        <is>
          <t xml:space="preserve"/>
        </is>
      </c>
      <c r="C572" s="22" t="inlineStr">
        <is>
          <t xml:space="preserve">Щит силовой (в соответствии со схемой)_ / МЭЛ</t>
        </is>
      </c>
      <c r="D572" s="7" t="inlineStr">
        <is>
          <t xml:space="preserve">ЩС3.3</t>
        </is>
      </c>
      <c r="E572" s="7" t="inlineStr">
        <is>
          <t xml:space="preserve"/>
        </is>
      </c>
      <c r="F572" s="7" t="inlineStr">
        <is>
          <t xml:space="preserve">ШТ</t>
        </is>
      </c>
      <c r="G572" s="7" t="inlineStr">
        <is>
          <t xml:space="preserve">1</t>
        </is>
      </c>
      <c r="H572" s="8" t="n">
        <v>0</v>
      </c>
      <c r="I572" s="23" t="n" hidden="false">
        <v>0</v>
      </c>
      <c r="J572" s="19" t="n" hidden="false">
        <v/>
      </c>
      <c r="K572" s="19" t="n" hidden="false">
        <f>I572+J572</f>
        <v>0</v>
      </c>
      <c r="L572" s="19" t="n" hidden="false">
        <f>ROUND(H572*I572,2)</f>
        <v>0</v>
      </c>
      <c r="M572" s="19" t="n" hidden="false">
        <v/>
      </c>
      <c r="N572" s="19" t="n" hidden="false">
        <f>L572+M572</f>
        <v>0</v>
      </c>
    </row>
    <row r="573" customFormat="false" hidden="false" outlineLevel="0" collapsed="false">
      <c r="A573" s="18" t="inlineStr">
        <is>
          <t xml:space="preserve">1.1.1.2.1.1.2.2</t>
        </is>
      </c>
      <c r="B573" s="18" t="inlineStr">
        <is>
          <t xml:space="preserve"/>
        </is>
      </c>
      <c r="C573" s="18" t="inlineStr">
        <is>
          <t xml:space="preserve">Монтаж АВР</t>
        </is>
      </c>
      <c r="D573" s="7" t="inlineStr">
        <is>
          <t xml:space="preserve">ЭМ 4.1</t>
        </is>
      </c>
      <c r="E573" s="7" t="inlineStr">
        <is>
          <t xml:space="preserve">Выгружается из БО по объектам BIM-КЦ</t>
        </is>
      </c>
      <c r="F573" s="7" t="inlineStr">
        <is>
          <t xml:space="preserve">ШТ</t>
        </is>
      </c>
      <c r="G573" s="7" t="inlineStr">
        <is>
          <t xml:space="preserve">1</t>
        </is>
      </c>
      <c r="H573" s="8" t="n">
        <v>0</v>
      </c>
      <c r="I573" s="19" t="n" hidden="false">
        <f>ROUND((L574)/H573,2)</f>
        <v>0</v>
      </c>
      <c r="J573" s="19" t="n" hidden="false">
        <v>0</v>
      </c>
      <c r="K573" s="19" t="n" hidden="false">
        <f>I573+J573</f>
        <v>0</v>
      </c>
      <c r="L573" s="19" t="n" hidden="false">
        <f>ROUND(H573*I573,2)</f>
        <v>0</v>
      </c>
      <c r="M573" s="19" t="n" hidden="false">
        <f>ROUND(H573*J573,2)</f>
        <v>0</v>
      </c>
      <c r="N573" s="19" t="n" hidden="false">
        <f>L573+M573</f>
        <v>0</v>
      </c>
    </row>
    <row r="574" customFormat="false" hidden="false" outlineLevel="0" collapsed="false">
      <c r="A574" s="18" t="inlineStr">
        <is>
          <t xml:space="preserve">1.1.1.2.1.1.2.2.1</t>
        </is>
      </c>
      <c r="B574" s="18" t="inlineStr">
        <is>
          <t xml:space="preserve"/>
        </is>
      </c>
      <c r="C574" s="22" t="inlineStr">
        <is>
          <t xml:space="preserve">Устройство автоматического ввода резерва АВР_ / 100А на 2 ввода IP 54</t>
        </is>
      </c>
      <c r="D574" s="7" t="inlineStr">
        <is>
          <t xml:space="preserve"/>
        </is>
      </c>
      <c r="E574" s="7" t="inlineStr">
        <is>
          <t xml:space="preserve"/>
        </is>
      </c>
      <c r="F574" s="7" t="inlineStr">
        <is>
          <t xml:space="preserve">ШТ</t>
        </is>
      </c>
      <c r="G574" s="7" t="inlineStr">
        <is>
          <t xml:space="preserve">1</t>
        </is>
      </c>
      <c r="H574" s="8" t="n">
        <v>0</v>
      </c>
      <c r="I574" s="19" t="n" hidden="false">
        <v>0</v>
      </c>
      <c r="J574" s="19" t="n" hidden="false">
        <v/>
      </c>
      <c r="K574" s="19" t="n" hidden="false">
        <f>I574+J574</f>
        <v>0</v>
      </c>
      <c r="L574" s="19" t="n" hidden="false">
        <f>ROUND(H574*I574,2)</f>
        <v>0</v>
      </c>
      <c r="M574" s="19" t="n" hidden="false">
        <v/>
      </c>
      <c r="N574" s="19" t="n" hidden="false">
        <f>L574+M574</f>
        <v>0</v>
      </c>
    </row>
    <row r="575" customFormat="false" hidden="false" outlineLevel="0" collapsed="false">
      <c r="A575" s="18" t="inlineStr">
        <is>
          <t xml:space="preserve">1.1.1.2.1.1.2.3</t>
        </is>
      </c>
      <c r="B575" s="18" t="inlineStr">
        <is>
          <t xml:space="preserve"/>
        </is>
      </c>
      <c r="C575" s="18" t="inlineStr">
        <is>
          <t xml:space="preserve">Монтаж АВР</t>
        </is>
      </c>
      <c r="D575" s="7" t="inlineStr">
        <is>
          <t xml:space="preserve">ЭМ 4.2</t>
        </is>
      </c>
      <c r="E575" s="7" t="inlineStr">
        <is>
          <t xml:space="preserve">Выгружается из БО по объектам BIM-КЦ</t>
        </is>
      </c>
      <c r="F575" s="7" t="inlineStr">
        <is>
          <t xml:space="preserve">ШТ</t>
        </is>
      </c>
      <c r="G575" s="7" t="inlineStr">
        <is>
          <t xml:space="preserve">1</t>
        </is>
      </c>
      <c r="H575" s="8" t="n">
        <v>0</v>
      </c>
      <c r="I575" s="19" t="n" hidden="false">
        <f>ROUND((L576)/H575,2)</f>
        <v>0</v>
      </c>
      <c r="J575" s="19" t="n" hidden="false">
        <v>0</v>
      </c>
      <c r="K575" s="19" t="n" hidden="false">
        <f>I575+J575</f>
        <v>0</v>
      </c>
      <c r="L575" s="19" t="n" hidden="false">
        <f>ROUND(H575*I575,2)</f>
        <v>0</v>
      </c>
      <c r="M575" s="19" t="n" hidden="false">
        <f>ROUND(H575*J575,2)</f>
        <v>0</v>
      </c>
      <c r="N575" s="19" t="n" hidden="false">
        <f>L575+M575</f>
        <v>0</v>
      </c>
    </row>
    <row r="576" customFormat="false" hidden="false" outlineLevel="0" collapsed="false">
      <c r="A576" s="18" t="inlineStr">
        <is>
          <t xml:space="preserve">1.1.1.2.1.1.2.3.1</t>
        </is>
      </c>
      <c r="B576" s="18" t="inlineStr">
        <is>
          <t xml:space="preserve"/>
        </is>
      </c>
      <c r="C576" s="22" t="inlineStr">
        <is>
          <t xml:space="preserve">Устройство автоматического ввода резерва АВР_ / 100А на 2 ввода IP 54</t>
        </is>
      </c>
      <c r="D576" s="7" t="inlineStr">
        <is>
          <t xml:space="preserve"/>
        </is>
      </c>
      <c r="E576" s="7" t="inlineStr">
        <is>
          <t xml:space="preserve"/>
        </is>
      </c>
      <c r="F576" s="7" t="inlineStr">
        <is>
          <t xml:space="preserve">ШТ</t>
        </is>
      </c>
      <c r="G576" s="7" t="inlineStr">
        <is>
          <t xml:space="preserve">1</t>
        </is>
      </c>
      <c r="H576" s="8" t="n">
        <v>0</v>
      </c>
      <c r="I576" s="19" t="n" hidden="false">
        <v>0</v>
      </c>
      <c r="J576" s="19" t="n" hidden="false">
        <v/>
      </c>
      <c r="K576" s="19" t="n" hidden="false">
        <f>I576+J576</f>
        <v>0</v>
      </c>
      <c r="L576" s="19" t="n" hidden="false">
        <f>ROUND(H576*I576,2)</f>
        <v>0</v>
      </c>
      <c r="M576" s="19" t="n" hidden="false">
        <v/>
      </c>
      <c r="N576" s="19" t="n" hidden="false">
        <f>L576+M576</f>
        <v>0</v>
      </c>
    </row>
    <row r="577" customFormat="false" hidden="false" outlineLevel="0" collapsed="false">
      <c r="A577" s="18" t="inlineStr">
        <is>
          <t xml:space="preserve">1.1.1.2.1.1.2.4</t>
        </is>
      </c>
      <c r="B577" s="18" t="inlineStr">
        <is>
          <t xml:space="preserve"/>
        </is>
      </c>
      <c r="C577" s="18" t="inlineStr">
        <is>
          <t xml:space="preserve">Монтаж щита силового (для СКБ) / 12 модулей</t>
        </is>
      </c>
      <c r="D577" s="7" t="inlineStr">
        <is>
          <t xml:space="preserve"/>
        </is>
      </c>
      <c r="E577" s="7" t="inlineStr">
        <is>
          <t xml:space="preserve"/>
        </is>
      </c>
      <c r="F577" s="7" t="inlineStr">
        <is>
          <t xml:space="preserve">ШТ</t>
        </is>
      </c>
      <c r="G577" s="7" t="inlineStr">
        <is>
          <t xml:space="preserve">1</t>
        </is>
      </c>
      <c r="H577" s="8" t="n">
        <v>0</v>
      </c>
      <c r="I577" s="19" t="n" hidden="false">
        <f>ROUND((L578+L579+L580+L581)/H577,2)</f>
        <v>0</v>
      </c>
      <c r="J577" s="19" t="n" hidden="false">
        <v>0</v>
      </c>
      <c r="K577" s="19" t="n" hidden="false">
        <f>I577+J577</f>
        <v>0</v>
      </c>
      <c r="L577" s="19" t="n" hidden="false">
        <f>ROUND(H577*I577,2)</f>
        <v>0</v>
      </c>
      <c r="M577" s="19" t="n" hidden="false">
        <f>ROUND(H577*J577,2)</f>
        <v>0</v>
      </c>
      <c r="N577" s="19" t="n" hidden="false">
        <f>L577+M577</f>
        <v>0</v>
      </c>
    </row>
    <row r="578" customFormat="false" hidden="false" outlineLevel="0" collapsed="false">
      <c r="A578" s="18" t="inlineStr">
        <is>
          <t xml:space="preserve">1.1.1.2.1.1.2.4.1</t>
        </is>
      </c>
      <c r="B578" s="18" t="inlineStr">
        <is>
          <t xml:space="preserve"/>
        </is>
      </c>
      <c r="C578" s="22" t="inlineStr">
        <is>
          <t xml:space="preserve">Щит силовой (в соответствии со схемой)_ / МЭЛ</t>
        </is>
      </c>
      <c r="D578" s="7" t="inlineStr">
        <is>
          <t xml:space="preserve">ЩС2.2</t>
        </is>
      </c>
      <c r="E578" s="7" t="inlineStr">
        <is>
          <t xml:space="preserve"/>
        </is>
      </c>
      <c r="F578" s="7" t="inlineStr">
        <is>
          <t xml:space="preserve">ШТ</t>
        </is>
      </c>
      <c r="G578" s="7" t="inlineStr">
        <is>
          <t xml:space="preserve">1</t>
        </is>
      </c>
      <c r="H578" s="8" t="n">
        <v>0</v>
      </c>
      <c r="I578" s="23" t="n" hidden="false">
        <v>0</v>
      </c>
      <c r="J578" s="19" t="n" hidden="false">
        <v/>
      </c>
      <c r="K578" s="19" t="n" hidden="false">
        <f>I578+J578</f>
        <v>0</v>
      </c>
      <c r="L578" s="19" t="n" hidden="false">
        <f>ROUND(H578*I578,2)</f>
        <v>0</v>
      </c>
      <c r="M578" s="19" t="n" hidden="false">
        <v/>
      </c>
      <c r="N578" s="19" t="n" hidden="false">
        <f>L578+M578</f>
        <v>0</v>
      </c>
    </row>
    <row r="579" customFormat="false" hidden="false" outlineLevel="0" collapsed="false">
      <c r="A579" s="18" t="inlineStr">
        <is>
          <t xml:space="preserve">1.1.1.2.1.1.2.4.2</t>
        </is>
      </c>
      <c r="B579" s="18" t="inlineStr">
        <is>
          <t xml:space="preserve"/>
        </is>
      </c>
      <c r="C579" s="22" t="inlineStr">
        <is>
          <t xml:space="preserve">Щит силовой (в соответствии со схемой)_ / МЭЛ</t>
        </is>
      </c>
      <c r="D579" s="7" t="inlineStr">
        <is>
          <t xml:space="preserve">ЩС1.2</t>
        </is>
      </c>
      <c r="E579" s="7" t="inlineStr">
        <is>
          <t xml:space="preserve"/>
        </is>
      </c>
      <c r="F579" s="7" t="inlineStr">
        <is>
          <t xml:space="preserve">ШТ</t>
        </is>
      </c>
      <c r="G579" s="7" t="inlineStr">
        <is>
          <t xml:space="preserve">1</t>
        </is>
      </c>
      <c r="H579" s="8" t="n">
        <v>0</v>
      </c>
      <c r="I579" s="23" t="n" hidden="false">
        <v>0</v>
      </c>
      <c r="J579" s="19" t="n" hidden="false">
        <v/>
      </c>
      <c r="K579" s="19" t="n" hidden="false">
        <f>I579+J579</f>
        <v>0</v>
      </c>
      <c r="L579" s="19" t="n" hidden="false">
        <f>ROUND(H579*I579,2)</f>
        <v>0</v>
      </c>
      <c r="M579" s="19" t="n" hidden="false">
        <v/>
      </c>
      <c r="N579" s="19" t="n" hidden="false">
        <f>L579+M579</f>
        <v>0</v>
      </c>
    </row>
    <row r="580" customFormat="false" hidden="false" outlineLevel="0" collapsed="false">
      <c r="A580" s="18" t="inlineStr">
        <is>
          <t xml:space="preserve">1.1.1.2.1.1.2.4.3</t>
        </is>
      </c>
      <c r="B580" s="18" t="inlineStr">
        <is>
          <t xml:space="preserve"/>
        </is>
      </c>
      <c r="C580" s="22" t="inlineStr">
        <is>
          <t xml:space="preserve">Щит силовой (в соответствии со схемой)_ / МЭЛ</t>
        </is>
      </c>
      <c r="D580" s="7" t="inlineStr">
        <is>
          <t xml:space="preserve">ЩС2.3</t>
        </is>
      </c>
      <c r="E580" s="7" t="inlineStr">
        <is>
          <t xml:space="preserve"/>
        </is>
      </c>
      <c r="F580" s="7" t="inlineStr">
        <is>
          <t xml:space="preserve">ШТ</t>
        </is>
      </c>
      <c r="G580" s="7" t="inlineStr">
        <is>
          <t xml:space="preserve">1</t>
        </is>
      </c>
      <c r="H580" s="8" t="n">
        <v>0</v>
      </c>
      <c r="I580" s="23" t="n" hidden="false">
        <v>0</v>
      </c>
      <c r="J580" s="19" t="n" hidden="false">
        <v/>
      </c>
      <c r="K580" s="19" t="n" hidden="false">
        <f>I580+J580</f>
        <v>0</v>
      </c>
      <c r="L580" s="19" t="n" hidden="false">
        <f>ROUND(H580*I580,2)</f>
        <v>0</v>
      </c>
      <c r="M580" s="19" t="n" hidden="false">
        <v/>
      </c>
      <c r="N580" s="19" t="n" hidden="false">
        <f>L580+M580</f>
        <v>0</v>
      </c>
    </row>
    <row r="581" customFormat="false" hidden="false" outlineLevel="0" collapsed="false">
      <c r="A581" s="18" t="inlineStr">
        <is>
          <t xml:space="preserve">1.1.1.2.1.1.2.4.4</t>
        </is>
      </c>
      <c r="B581" s="18" t="inlineStr">
        <is>
          <t xml:space="preserve"/>
        </is>
      </c>
      <c r="C581" s="22" t="inlineStr">
        <is>
          <t xml:space="preserve">Щит силовой (в соответствии со схемой)_ / МЭЛ</t>
        </is>
      </c>
      <c r="D581" s="7" t="inlineStr">
        <is>
          <t xml:space="preserve">ЩС3.1</t>
        </is>
      </c>
      <c r="E581" s="7" t="inlineStr">
        <is>
          <t xml:space="preserve"/>
        </is>
      </c>
      <c r="F581" s="7" t="inlineStr">
        <is>
          <t xml:space="preserve">ШТ</t>
        </is>
      </c>
      <c r="G581" s="7" t="inlineStr">
        <is>
          <t xml:space="preserve">1</t>
        </is>
      </c>
      <c r="H581" s="8" t="n">
        <v>0</v>
      </c>
      <c r="I581" s="23" t="n" hidden="false">
        <v>0</v>
      </c>
      <c r="J581" s="19" t="n" hidden="false">
        <v/>
      </c>
      <c r="K581" s="19" t="n" hidden="false">
        <f>I581+J581</f>
        <v>0</v>
      </c>
      <c r="L581" s="19" t="n" hidden="false">
        <f>ROUND(H581*I581,2)</f>
        <v>0</v>
      </c>
      <c r="M581" s="19" t="n" hidden="false">
        <v/>
      </c>
      <c r="N581" s="19" t="n" hidden="false">
        <f>L581+M581</f>
        <v>0</v>
      </c>
    </row>
    <row r="582" customFormat="false" hidden="false" outlineLevel="0" collapsed="false">
      <c r="A582" s="18" t="inlineStr">
        <is>
          <t xml:space="preserve">1.1.1.2.1.1.2.5</t>
        </is>
      </c>
      <c r="B582" s="18" t="inlineStr">
        <is>
          <t xml:space="preserve"/>
        </is>
      </c>
      <c r="C582" s="18" t="inlineStr">
        <is>
          <t xml:space="preserve">Монтаж щита силового (для СКБ) / 18 модулей</t>
        </is>
      </c>
      <c r="D582" s="7" t="inlineStr">
        <is>
          <t xml:space="preserve"/>
        </is>
      </c>
      <c r="E582" s="7" t="inlineStr">
        <is>
          <t xml:space="preserve"/>
        </is>
      </c>
      <c r="F582" s="7" t="inlineStr">
        <is>
          <t xml:space="preserve">ШТ</t>
        </is>
      </c>
      <c r="G582" s="7" t="inlineStr">
        <is>
          <t xml:space="preserve">1</t>
        </is>
      </c>
      <c r="H582" s="8" t="n">
        <v>0</v>
      </c>
      <c r="I582" s="19" t="n" hidden="false">
        <f>ROUND((L583+L584+L585+L586+L587+L588+L589+L590+L591+L592+L593+L594+L595+L596)/H582,2)</f>
        <v>0</v>
      </c>
      <c r="J582" s="19" t="n" hidden="false">
        <v>0</v>
      </c>
      <c r="K582" s="19" t="n" hidden="false">
        <f>I582+J582</f>
        <v>0</v>
      </c>
      <c r="L582" s="19" t="n" hidden="false">
        <f>ROUND(H582*I582,2)</f>
        <v>0</v>
      </c>
      <c r="M582" s="19" t="n" hidden="false">
        <f>ROUND(H582*J582,2)</f>
        <v>0</v>
      </c>
      <c r="N582" s="19" t="n" hidden="false">
        <f>L582+M582</f>
        <v>0</v>
      </c>
    </row>
    <row r="583" customFormat="false" hidden="false" outlineLevel="0" collapsed="false">
      <c r="A583" s="18" t="inlineStr">
        <is>
          <t xml:space="preserve">1.1.1.2.1.1.2.5.1</t>
        </is>
      </c>
      <c r="B583" s="18" t="inlineStr">
        <is>
          <t xml:space="preserve"/>
        </is>
      </c>
      <c r="C583" s="22" t="inlineStr">
        <is>
          <t xml:space="preserve">Щит силовой (в соответствии со схемой)_ / МЭЛ</t>
        </is>
      </c>
      <c r="D583" s="7" t="inlineStr">
        <is>
          <t xml:space="preserve">ЩАО4/2.1 ЩРн-18-350х300х120-IP31 mb11-18n EKF</t>
        </is>
      </c>
      <c r="E583" s="7" t="inlineStr">
        <is>
          <t xml:space="preserve"/>
        </is>
      </c>
      <c r="F583" s="7" t="inlineStr">
        <is>
          <t xml:space="preserve">ШТ</t>
        </is>
      </c>
      <c r="G583" s="7" t="inlineStr">
        <is>
          <t xml:space="preserve">1</t>
        </is>
      </c>
      <c r="H583" s="8" t="n">
        <v>0</v>
      </c>
      <c r="I583" s="23" t="n" hidden="false">
        <v>0</v>
      </c>
      <c r="J583" s="19" t="n" hidden="false">
        <v/>
      </c>
      <c r="K583" s="19" t="n" hidden="false">
        <f>I583+J583</f>
        <v>0</v>
      </c>
      <c r="L583" s="19" t="n" hidden="false">
        <f>ROUND(H583*I583,2)</f>
        <v>0</v>
      </c>
      <c r="M583" s="19" t="n" hidden="false">
        <v/>
      </c>
      <c r="N583" s="19" t="n" hidden="false">
        <f>L583+M583</f>
        <v>0</v>
      </c>
    </row>
    <row r="584" customFormat="false" hidden="false" outlineLevel="0" collapsed="false">
      <c r="A584" s="18" t="inlineStr">
        <is>
          <t xml:space="preserve">1.1.1.2.1.1.2.5.2</t>
        </is>
      </c>
      <c r="B584" s="18" t="inlineStr">
        <is>
          <t xml:space="preserve"/>
        </is>
      </c>
      <c r="C584" s="22" t="inlineStr">
        <is>
          <t xml:space="preserve">Щит силовой (в соответствии со схемой)_ / МЭЛ</t>
        </is>
      </c>
      <c r="D584" s="7" t="inlineStr">
        <is>
          <t xml:space="preserve">ЩАО4/2.0 ЩРн-18-350х300х120-IP31 mb11-18n EKF</t>
        </is>
      </c>
      <c r="E584" s="7" t="inlineStr">
        <is>
          <t xml:space="preserve"/>
        </is>
      </c>
      <c r="F584" s="7" t="inlineStr">
        <is>
          <t xml:space="preserve">ШТ</t>
        </is>
      </c>
      <c r="G584" s="7" t="inlineStr">
        <is>
          <t xml:space="preserve">1</t>
        </is>
      </c>
      <c r="H584" s="8" t="n">
        <v>0</v>
      </c>
      <c r="I584" s="23" t="n" hidden="false">
        <v>0</v>
      </c>
      <c r="J584" s="19" t="n" hidden="false">
        <v/>
      </c>
      <c r="K584" s="19" t="n" hidden="false">
        <f>I584+J584</f>
        <v>0</v>
      </c>
      <c r="L584" s="19" t="n" hidden="false">
        <f>ROUND(H584*I584,2)</f>
        <v>0</v>
      </c>
      <c r="M584" s="19" t="n" hidden="false">
        <v/>
      </c>
      <c r="N584" s="19" t="n" hidden="false">
        <f>L584+M584</f>
        <v>0</v>
      </c>
    </row>
    <row r="585" customFormat="false" hidden="false" outlineLevel="0" collapsed="false">
      <c r="A585" s="18" t="inlineStr">
        <is>
          <t xml:space="preserve">1.1.1.2.1.1.2.5.3</t>
        </is>
      </c>
      <c r="B585" s="18" t="inlineStr">
        <is>
          <t xml:space="preserve"/>
        </is>
      </c>
      <c r="C585" s="22" t="inlineStr">
        <is>
          <t xml:space="preserve">Щит силовой (в соответствии со схемой)_ / МЭЛ</t>
        </is>
      </c>
      <c r="D585" s="7" t="inlineStr">
        <is>
          <t xml:space="preserve">ЩАО4/2.3 ЩРн-18-350х300х120-IP31 mb11-18n EKF</t>
        </is>
      </c>
      <c r="E585" s="7" t="inlineStr">
        <is>
          <t xml:space="preserve"/>
        </is>
      </c>
      <c r="F585" s="7" t="inlineStr">
        <is>
          <t xml:space="preserve">ШТ</t>
        </is>
      </c>
      <c r="G585" s="7" t="inlineStr">
        <is>
          <t xml:space="preserve">1</t>
        </is>
      </c>
      <c r="H585" s="8" t="n">
        <v>0</v>
      </c>
      <c r="I585" s="23" t="n" hidden="false">
        <v>0</v>
      </c>
      <c r="J585" s="19" t="n" hidden="false">
        <v/>
      </c>
      <c r="K585" s="19" t="n" hidden="false">
        <f>I585+J585</f>
        <v>0</v>
      </c>
      <c r="L585" s="19" t="n" hidden="false">
        <f>ROUND(H585*I585,2)</f>
        <v>0</v>
      </c>
      <c r="M585" s="19" t="n" hidden="false">
        <v/>
      </c>
      <c r="N585" s="19" t="n" hidden="false">
        <f>L585+M585</f>
        <v>0</v>
      </c>
    </row>
    <row r="586" customFormat="false" hidden="false" outlineLevel="0" collapsed="false">
      <c r="A586" s="18" t="inlineStr">
        <is>
          <t xml:space="preserve">1.1.1.2.1.1.2.5.4</t>
        </is>
      </c>
      <c r="B586" s="18" t="inlineStr">
        <is>
          <t xml:space="preserve"/>
        </is>
      </c>
      <c r="C586" s="22" t="inlineStr">
        <is>
          <t xml:space="preserve">Щит силовой (в соответствии со схемой)_ / МЭЛ</t>
        </is>
      </c>
      <c r="D586" s="7" t="inlineStr">
        <is>
          <t xml:space="preserve">ЩАО4/3.2 ЩРн-18-350х300х120-IP31 mb11-18n EKF</t>
        </is>
      </c>
      <c r="E586" s="7" t="inlineStr">
        <is>
          <t xml:space="preserve"/>
        </is>
      </c>
      <c r="F586" s="7" t="inlineStr">
        <is>
          <t xml:space="preserve">ШТ</t>
        </is>
      </c>
      <c r="G586" s="7" t="inlineStr">
        <is>
          <t xml:space="preserve">1</t>
        </is>
      </c>
      <c r="H586" s="8" t="n">
        <v>0</v>
      </c>
      <c r="I586" s="23" t="n" hidden="false">
        <v>0</v>
      </c>
      <c r="J586" s="19" t="n" hidden="false">
        <v/>
      </c>
      <c r="K586" s="19" t="n" hidden="false">
        <f>I586+J586</f>
        <v>0</v>
      </c>
      <c r="L586" s="19" t="n" hidden="false">
        <f>ROUND(H586*I586,2)</f>
        <v>0</v>
      </c>
      <c r="M586" s="19" t="n" hidden="false">
        <v/>
      </c>
      <c r="N586" s="19" t="n" hidden="false">
        <f>L586+M586</f>
        <v>0</v>
      </c>
    </row>
    <row r="587" customFormat="false" hidden="false" outlineLevel="0" collapsed="false">
      <c r="A587" s="18" t="inlineStr">
        <is>
          <t xml:space="preserve">1.1.1.2.1.1.2.5.5</t>
        </is>
      </c>
      <c r="B587" s="18" t="inlineStr">
        <is>
          <t xml:space="preserve"/>
        </is>
      </c>
      <c r="C587" s="22" t="inlineStr">
        <is>
          <t xml:space="preserve">Щит силовой (в соответствии со схемой)_ / МЭЛ</t>
        </is>
      </c>
      <c r="D587" s="7" t="inlineStr">
        <is>
          <t xml:space="preserve">ЩАО4/2.0 ЩРн-18-350х300х120-IP31 mb11-18n EKF</t>
        </is>
      </c>
      <c r="E587" s="7" t="inlineStr">
        <is>
          <t xml:space="preserve"/>
        </is>
      </c>
      <c r="F587" s="7" t="inlineStr">
        <is>
          <t xml:space="preserve">ШТ</t>
        </is>
      </c>
      <c r="G587" s="7" t="inlineStr">
        <is>
          <t xml:space="preserve">1</t>
        </is>
      </c>
      <c r="H587" s="8" t="n">
        <v>0</v>
      </c>
      <c r="I587" s="23" t="n" hidden="false">
        <v>0</v>
      </c>
      <c r="J587" s="19" t="n" hidden="false">
        <v/>
      </c>
      <c r="K587" s="19" t="n" hidden="false">
        <f>I587+J587</f>
        <v>0</v>
      </c>
      <c r="L587" s="19" t="n" hidden="false">
        <f>ROUND(H587*I587,2)</f>
        <v>0</v>
      </c>
      <c r="M587" s="19" t="n" hidden="false">
        <v/>
      </c>
      <c r="N587" s="19" t="n" hidden="false">
        <f>L587+M587</f>
        <v>0</v>
      </c>
    </row>
    <row r="588" customFormat="false" hidden="false" outlineLevel="0" collapsed="false">
      <c r="A588" s="18" t="inlineStr">
        <is>
          <t xml:space="preserve">1.1.1.2.1.1.2.5.6</t>
        </is>
      </c>
      <c r="B588" s="18" t="inlineStr">
        <is>
          <t xml:space="preserve"/>
        </is>
      </c>
      <c r="C588" s="22" t="inlineStr">
        <is>
          <t xml:space="preserve">Щит силовой (в соответствии со схемой)_ / МЭЛ</t>
        </is>
      </c>
      <c r="D588" s="7" t="inlineStr">
        <is>
          <t xml:space="preserve">ЩАО4/3.3 ЩРн-18-350х300х120-IP31 mb11-18n EKF</t>
        </is>
      </c>
      <c r="E588" s="7" t="inlineStr">
        <is>
          <t xml:space="preserve"/>
        </is>
      </c>
      <c r="F588" s="7" t="inlineStr">
        <is>
          <t xml:space="preserve">ШТ</t>
        </is>
      </c>
      <c r="G588" s="7" t="inlineStr">
        <is>
          <t xml:space="preserve">1</t>
        </is>
      </c>
      <c r="H588" s="8" t="n">
        <v>0</v>
      </c>
      <c r="I588" s="23" t="n" hidden="false">
        <v>0</v>
      </c>
      <c r="J588" s="19" t="n" hidden="false">
        <v/>
      </c>
      <c r="K588" s="19" t="n" hidden="false">
        <f>I588+J588</f>
        <v>0</v>
      </c>
      <c r="L588" s="19" t="n" hidden="false">
        <f>ROUND(H588*I588,2)</f>
        <v>0</v>
      </c>
      <c r="M588" s="19" t="n" hidden="false">
        <v/>
      </c>
      <c r="N588" s="19" t="n" hidden="false">
        <f>L588+M588</f>
        <v>0</v>
      </c>
    </row>
    <row r="589" customFormat="false" hidden="false" outlineLevel="0" collapsed="false">
      <c r="A589" s="18" t="inlineStr">
        <is>
          <t xml:space="preserve">1.1.1.2.1.1.2.5.7</t>
        </is>
      </c>
      <c r="B589" s="18" t="inlineStr">
        <is>
          <t xml:space="preserve"/>
        </is>
      </c>
      <c r="C589" s="22" t="inlineStr">
        <is>
          <t xml:space="preserve">Щит силовой (в соответствии со схемой)_ / МЭЛ</t>
        </is>
      </c>
      <c r="D589" s="7" t="inlineStr">
        <is>
          <t xml:space="preserve">ЩАО4/4.3 ЩРн-18-350х300х120-IP31 mb11-18n EKF</t>
        </is>
      </c>
      <c r="E589" s="7" t="inlineStr">
        <is>
          <t xml:space="preserve"/>
        </is>
      </c>
      <c r="F589" s="7" t="inlineStr">
        <is>
          <t xml:space="preserve">ШТ</t>
        </is>
      </c>
      <c r="G589" s="7" t="inlineStr">
        <is>
          <t xml:space="preserve">1</t>
        </is>
      </c>
      <c r="H589" s="8" t="n">
        <v>0</v>
      </c>
      <c r="I589" s="23" t="n" hidden="false">
        <v>0</v>
      </c>
      <c r="J589" s="19" t="n" hidden="false">
        <v/>
      </c>
      <c r="K589" s="19" t="n" hidden="false">
        <f>I589+J589</f>
        <v>0</v>
      </c>
      <c r="L589" s="19" t="n" hidden="false">
        <f>ROUND(H589*I589,2)</f>
        <v>0</v>
      </c>
      <c r="M589" s="19" t="n" hidden="false">
        <v/>
      </c>
      <c r="N589" s="19" t="n" hidden="false">
        <f>L589+M589</f>
        <v>0</v>
      </c>
    </row>
    <row r="590" customFormat="false" hidden="false" outlineLevel="0" collapsed="false">
      <c r="A590" s="18" t="inlineStr">
        <is>
          <t xml:space="preserve">1.1.1.2.1.1.2.5.8</t>
        </is>
      </c>
      <c r="B590" s="18" t="inlineStr">
        <is>
          <t xml:space="preserve"/>
        </is>
      </c>
      <c r="C590" s="22" t="inlineStr">
        <is>
          <t xml:space="preserve">Щит силовой (в соответствии со схемой)_ / МЭЛ</t>
        </is>
      </c>
      <c r="D590" s="7" t="inlineStr">
        <is>
          <t xml:space="preserve">ЩАО4/1.0 ЩРн-18-350х300х120-IP31 mb11-18n EKF</t>
        </is>
      </c>
      <c r="E590" s="7" t="inlineStr">
        <is>
          <t xml:space="preserve"/>
        </is>
      </c>
      <c r="F590" s="7" t="inlineStr">
        <is>
          <t xml:space="preserve">ШТ</t>
        </is>
      </c>
      <c r="G590" s="7" t="inlineStr">
        <is>
          <t xml:space="preserve">1</t>
        </is>
      </c>
      <c r="H590" s="8" t="n">
        <v>0</v>
      </c>
      <c r="I590" s="23" t="n" hidden="false">
        <v>0</v>
      </c>
      <c r="J590" s="19" t="n" hidden="false">
        <v/>
      </c>
      <c r="K590" s="19" t="n" hidden="false">
        <f>I590+J590</f>
        <v>0</v>
      </c>
      <c r="L590" s="19" t="n" hidden="false">
        <f>ROUND(H590*I590,2)</f>
        <v>0</v>
      </c>
      <c r="M590" s="19" t="n" hidden="false">
        <v/>
      </c>
      <c r="N590" s="19" t="n" hidden="false">
        <f>L590+M590</f>
        <v>0</v>
      </c>
    </row>
    <row r="591" customFormat="false" hidden="false" outlineLevel="0" collapsed="false">
      <c r="A591" s="18" t="inlineStr">
        <is>
          <t xml:space="preserve">1.1.1.2.1.1.2.5.9</t>
        </is>
      </c>
      <c r="B591" s="18" t="inlineStr">
        <is>
          <t xml:space="preserve"/>
        </is>
      </c>
      <c r="C591" s="22" t="inlineStr">
        <is>
          <t xml:space="preserve">Щит силовой (в соответствии со схемой)_ / МЭЛ</t>
        </is>
      </c>
      <c r="D591" s="7" t="inlineStr">
        <is>
          <t xml:space="preserve">ЩАО4/1.3 ЩРн-18-350х300х120-IP31 mb11-18n EKF</t>
        </is>
      </c>
      <c r="E591" s="7" t="inlineStr">
        <is>
          <t xml:space="preserve"/>
        </is>
      </c>
      <c r="F591" s="7" t="inlineStr">
        <is>
          <t xml:space="preserve">ШТ</t>
        </is>
      </c>
      <c r="G591" s="7" t="inlineStr">
        <is>
          <t xml:space="preserve">1</t>
        </is>
      </c>
      <c r="H591" s="8" t="n">
        <v>0</v>
      </c>
      <c r="I591" s="23" t="n" hidden="false">
        <v>0</v>
      </c>
      <c r="J591" s="19" t="n" hidden="false">
        <v/>
      </c>
      <c r="K591" s="19" t="n" hidden="false">
        <f>I591+J591</f>
        <v>0</v>
      </c>
      <c r="L591" s="19" t="n" hidden="false">
        <f>ROUND(H591*I591,2)</f>
        <v>0</v>
      </c>
      <c r="M591" s="19" t="n" hidden="false">
        <v/>
      </c>
      <c r="N591" s="19" t="n" hidden="false">
        <f>L591+M591</f>
        <v>0</v>
      </c>
    </row>
    <row r="592" customFormat="false" hidden="false" outlineLevel="0" collapsed="false">
      <c r="A592" s="18" t="inlineStr">
        <is>
          <t xml:space="preserve">1.1.1.2.1.1.2.5.10</t>
        </is>
      </c>
      <c r="B592" s="18" t="inlineStr">
        <is>
          <t xml:space="preserve"/>
        </is>
      </c>
      <c r="C592" s="22" t="inlineStr">
        <is>
          <t xml:space="preserve">Щит силовой (в соответствии со схемой)_ / МЭЛ</t>
        </is>
      </c>
      <c r="D592" s="7" t="inlineStr">
        <is>
          <t xml:space="preserve">ЩАО4/4.2 ЩРн-18-350х300х120-IP31 mb11-18n EKF</t>
        </is>
      </c>
      <c r="E592" s="7" t="inlineStr">
        <is>
          <t xml:space="preserve"/>
        </is>
      </c>
      <c r="F592" s="7" t="inlineStr">
        <is>
          <t xml:space="preserve">ШТ</t>
        </is>
      </c>
      <c r="G592" s="7" t="inlineStr">
        <is>
          <t xml:space="preserve">1</t>
        </is>
      </c>
      <c r="H592" s="8" t="n">
        <v>0</v>
      </c>
      <c r="I592" s="23" t="n" hidden="false">
        <v>0</v>
      </c>
      <c r="J592" s="19" t="n" hidden="false">
        <v/>
      </c>
      <c r="K592" s="19" t="n" hidden="false">
        <f>I592+J592</f>
        <v>0</v>
      </c>
      <c r="L592" s="19" t="n" hidden="false">
        <f>ROUND(H592*I592,2)</f>
        <v>0</v>
      </c>
      <c r="M592" s="19" t="n" hidden="false">
        <v/>
      </c>
      <c r="N592" s="19" t="n" hidden="false">
        <f>L592+M592</f>
        <v>0</v>
      </c>
    </row>
    <row r="593" customFormat="false" hidden="false" outlineLevel="0" collapsed="false">
      <c r="A593" s="18" t="inlineStr">
        <is>
          <t xml:space="preserve">1.1.1.2.1.1.2.5.11</t>
        </is>
      </c>
      <c r="B593" s="18" t="inlineStr">
        <is>
          <t xml:space="preserve"/>
        </is>
      </c>
      <c r="C593" s="22" t="inlineStr">
        <is>
          <t xml:space="preserve">Щит силовой (в соответствии со схемой)_ / МЭЛ</t>
        </is>
      </c>
      <c r="D593" s="7" t="inlineStr">
        <is>
          <t xml:space="preserve">ЩАО4/1.2 ЩРн-18-350х300х120-IP31 mb11-18n EKF</t>
        </is>
      </c>
      <c r="E593" s="7" t="inlineStr">
        <is>
          <t xml:space="preserve"/>
        </is>
      </c>
      <c r="F593" s="7" t="inlineStr">
        <is>
          <t xml:space="preserve">ШТ</t>
        </is>
      </c>
      <c r="G593" s="7" t="inlineStr">
        <is>
          <t xml:space="preserve">1</t>
        </is>
      </c>
      <c r="H593" s="8" t="n">
        <v>0</v>
      </c>
      <c r="I593" s="23" t="n" hidden="false">
        <v>0</v>
      </c>
      <c r="J593" s="19" t="n" hidden="false">
        <v/>
      </c>
      <c r="K593" s="19" t="n" hidden="false">
        <f>I593+J593</f>
        <v>0</v>
      </c>
      <c r="L593" s="19" t="n" hidden="false">
        <f>ROUND(H593*I593,2)</f>
        <v>0</v>
      </c>
      <c r="M593" s="19" t="n" hidden="false">
        <v/>
      </c>
      <c r="N593" s="19" t="n" hidden="false">
        <f>L593+M593</f>
        <v>0</v>
      </c>
    </row>
    <row r="594" customFormat="false" hidden="false" outlineLevel="0" collapsed="false">
      <c r="A594" s="18" t="inlineStr">
        <is>
          <t xml:space="preserve">1.1.1.2.1.1.2.5.12</t>
        </is>
      </c>
      <c r="B594" s="18" t="inlineStr">
        <is>
          <t xml:space="preserve"/>
        </is>
      </c>
      <c r="C594" s="22" t="inlineStr">
        <is>
          <t xml:space="preserve">Щит силовой (в соответствии со схемой)_ / МЭЛ</t>
        </is>
      </c>
      <c r="D594" s="7" t="inlineStr">
        <is>
          <t xml:space="preserve">ЩАО4/2.2 ЩРн-18-350х300х120-IP31 mb11-18n EKF</t>
        </is>
      </c>
      <c r="E594" s="7" t="inlineStr">
        <is>
          <t xml:space="preserve"/>
        </is>
      </c>
      <c r="F594" s="7" t="inlineStr">
        <is>
          <t xml:space="preserve">ШТ</t>
        </is>
      </c>
      <c r="G594" s="7" t="inlineStr">
        <is>
          <t xml:space="preserve">1</t>
        </is>
      </c>
      <c r="H594" s="8" t="n">
        <v>0</v>
      </c>
      <c r="I594" s="23" t="n" hidden="false">
        <v>0</v>
      </c>
      <c r="J594" s="19" t="n" hidden="false">
        <v/>
      </c>
      <c r="K594" s="19" t="n" hidden="false">
        <f>I594+J594</f>
        <v>0</v>
      </c>
      <c r="L594" s="19" t="n" hidden="false">
        <f>ROUND(H594*I594,2)</f>
        <v>0</v>
      </c>
      <c r="M594" s="19" t="n" hidden="false">
        <v/>
      </c>
      <c r="N594" s="19" t="n" hidden="false">
        <f>L594+M594</f>
        <v>0</v>
      </c>
    </row>
    <row r="595" customFormat="false" hidden="false" outlineLevel="0" collapsed="false">
      <c r="A595" s="18" t="inlineStr">
        <is>
          <t xml:space="preserve">1.1.1.2.1.1.2.5.13</t>
        </is>
      </c>
      <c r="B595" s="18" t="inlineStr">
        <is>
          <t xml:space="preserve"/>
        </is>
      </c>
      <c r="C595" s="22" t="inlineStr">
        <is>
          <t xml:space="preserve">Щит силовой (в соответствии со схемой)_ / МЭЛ</t>
        </is>
      </c>
      <c r="D595" s="7" t="inlineStr">
        <is>
          <t xml:space="preserve">ЩАО4/1.1 ЩРн-18-350х300х120-IP31 mb11-18n EKF</t>
        </is>
      </c>
      <c r="E595" s="7" t="inlineStr">
        <is>
          <t xml:space="preserve"/>
        </is>
      </c>
      <c r="F595" s="7" t="inlineStr">
        <is>
          <t xml:space="preserve">ШТ</t>
        </is>
      </c>
      <c r="G595" s="7" t="inlineStr">
        <is>
          <t xml:space="preserve">1</t>
        </is>
      </c>
      <c r="H595" s="8" t="n">
        <v>0</v>
      </c>
      <c r="I595" s="23" t="n" hidden="false">
        <v>0</v>
      </c>
      <c r="J595" s="19" t="n" hidden="false">
        <v/>
      </c>
      <c r="K595" s="19" t="n" hidden="false">
        <f>I595+J595</f>
        <v>0</v>
      </c>
      <c r="L595" s="19" t="n" hidden="false">
        <f>ROUND(H595*I595,2)</f>
        <v>0</v>
      </c>
      <c r="M595" s="19" t="n" hidden="false">
        <v/>
      </c>
      <c r="N595" s="19" t="n" hidden="false">
        <f>L595+M595</f>
        <v>0</v>
      </c>
    </row>
    <row r="596" customFormat="false" hidden="false" outlineLevel="0" collapsed="false">
      <c r="A596" s="18" t="inlineStr">
        <is>
          <t xml:space="preserve">1.1.1.2.1.1.2.5.14</t>
        </is>
      </c>
      <c r="B596" s="18" t="inlineStr">
        <is>
          <t xml:space="preserve"/>
        </is>
      </c>
      <c r="C596" s="22" t="inlineStr">
        <is>
          <t xml:space="preserve">Щит силовой (в соответствии со схемой)_ / МЭЛ</t>
        </is>
      </c>
      <c r="D596" s="7" t="inlineStr">
        <is>
          <t xml:space="preserve">ЩАО4/3.1 ЩРн-18-350х300х120-IP31 mb11-18n EKF</t>
        </is>
      </c>
      <c r="E596" s="7" t="inlineStr">
        <is>
          <t xml:space="preserve"/>
        </is>
      </c>
      <c r="F596" s="7" t="inlineStr">
        <is>
          <t xml:space="preserve">ШТ</t>
        </is>
      </c>
      <c r="G596" s="7" t="inlineStr">
        <is>
          <t xml:space="preserve">1</t>
        </is>
      </c>
      <c r="H596" s="8" t="n">
        <v>0</v>
      </c>
      <c r="I596" s="23" t="n" hidden="false">
        <v>0</v>
      </c>
      <c r="J596" s="19" t="n" hidden="false">
        <v/>
      </c>
      <c r="K596" s="19" t="n" hidden="false">
        <f>I596+J596</f>
        <v>0</v>
      </c>
      <c r="L596" s="19" t="n" hidden="false">
        <f>ROUND(H596*I596,2)</f>
        <v>0</v>
      </c>
      <c r="M596" s="19" t="n" hidden="false">
        <v/>
      </c>
      <c r="N596" s="19" t="n" hidden="false">
        <f>L596+M596</f>
        <v>0</v>
      </c>
    </row>
    <row r="597" customFormat="false" hidden="false" outlineLevel="0" collapsed="false">
      <c r="A597" s="18" t="inlineStr">
        <is>
          <t xml:space="preserve">1.1.1.2.1.1.2.6</t>
        </is>
      </c>
      <c r="B597" s="18" t="inlineStr">
        <is>
          <t xml:space="preserve"/>
        </is>
      </c>
      <c r="C597" s="18" t="inlineStr">
        <is>
          <t xml:space="preserve">Монтаж щита силового (для СКБ) / 24 модуля</t>
        </is>
      </c>
      <c r="D597" s="7" t="inlineStr">
        <is>
          <t xml:space="preserve"/>
        </is>
      </c>
      <c r="E597" s="7" t="inlineStr">
        <is>
          <t xml:space="preserve"/>
        </is>
      </c>
      <c r="F597" s="7" t="inlineStr">
        <is>
          <t xml:space="preserve">ШТ</t>
        </is>
      </c>
      <c r="G597" s="7" t="inlineStr">
        <is>
          <t xml:space="preserve">1</t>
        </is>
      </c>
      <c r="H597" s="8" t="n">
        <v>0</v>
      </c>
      <c r="I597" s="19" t="n" hidden="false">
        <f>ROUND((L598+L599+L600+L601+L602+L603+L604+L605+L606+L607+L608+L609+L610+L611+L612+L613+L614+L615)/H597,2)</f>
        <v>0</v>
      </c>
      <c r="J597" s="19" t="n" hidden="false">
        <v>0</v>
      </c>
      <c r="K597" s="19" t="n" hidden="false">
        <f>I597+J597</f>
        <v>0</v>
      </c>
      <c r="L597" s="19" t="n" hidden="false">
        <f>ROUND(H597*I597,2)</f>
        <v>0</v>
      </c>
      <c r="M597" s="19" t="n" hidden="false">
        <f>ROUND(H597*J597,2)</f>
        <v>0</v>
      </c>
      <c r="N597" s="19" t="n" hidden="false">
        <f>L597+M597</f>
        <v>0</v>
      </c>
    </row>
    <row r="598" customFormat="false" hidden="false" outlineLevel="0" collapsed="false">
      <c r="A598" s="18" t="inlineStr">
        <is>
          <t xml:space="preserve">1.1.1.2.1.1.2.6.1</t>
        </is>
      </c>
      <c r="B598" s="18" t="inlineStr">
        <is>
          <t xml:space="preserve"/>
        </is>
      </c>
      <c r="C598" s="22" t="inlineStr">
        <is>
          <t xml:space="preserve">Щит силовой (в соответствии со схемой)_ / МЭЛ</t>
        </is>
      </c>
      <c r="D598" s="7" t="inlineStr">
        <is>
          <t xml:space="preserve">ЩО4/3.0 ЩРн-24-395х310х120-IP54 mb11-24n EKF</t>
        </is>
      </c>
      <c r="E598" s="7" t="inlineStr">
        <is>
          <t xml:space="preserve"/>
        </is>
      </c>
      <c r="F598" s="7" t="inlineStr">
        <is>
          <t xml:space="preserve">ШТ</t>
        </is>
      </c>
      <c r="G598" s="7" t="inlineStr">
        <is>
          <t xml:space="preserve">1</t>
        </is>
      </c>
      <c r="H598" s="8" t="n">
        <v>0</v>
      </c>
      <c r="I598" s="23" t="n" hidden="false">
        <v>0</v>
      </c>
      <c r="J598" s="19" t="n" hidden="false">
        <v/>
      </c>
      <c r="K598" s="19" t="n" hidden="false">
        <f>I598+J598</f>
        <v>0</v>
      </c>
      <c r="L598" s="19" t="n" hidden="false">
        <f>ROUND(H598*I598,2)</f>
        <v>0</v>
      </c>
      <c r="M598" s="19" t="n" hidden="false">
        <v/>
      </c>
      <c r="N598" s="19" t="n" hidden="false">
        <f>L598+M598</f>
        <v>0</v>
      </c>
    </row>
    <row r="599" customFormat="false" hidden="false" outlineLevel="0" collapsed="false">
      <c r="A599" s="18" t="inlineStr">
        <is>
          <t xml:space="preserve">1.1.1.2.1.1.2.6.2</t>
        </is>
      </c>
      <c r="B599" s="18" t="inlineStr">
        <is>
          <t xml:space="preserve"/>
        </is>
      </c>
      <c r="C599" s="22" t="inlineStr">
        <is>
          <t xml:space="preserve">Щит силовой (в соответствии со схемой)_ / МЭЛ</t>
        </is>
      </c>
      <c r="D599" s="7" t="inlineStr">
        <is>
          <t xml:space="preserve">ЩС4</t>
        </is>
      </c>
      <c r="E599" s="7" t="inlineStr">
        <is>
          <t xml:space="preserve"/>
        </is>
      </c>
      <c r="F599" s="7" t="inlineStr">
        <is>
          <t xml:space="preserve">ШТ</t>
        </is>
      </c>
      <c r="G599" s="7" t="inlineStr">
        <is>
          <t xml:space="preserve">1</t>
        </is>
      </c>
      <c r="H599" s="8" t="n">
        <v>0</v>
      </c>
      <c r="I599" s="23" t="n" hidden="false">
        <v>0</v>
      </c>
      <c r="J599" s="19" t="n" hidden="false">
        <v/>
      </c>
      <c r="K599" s="19" t="n" hidden="false">
        <f>I599+J599</f>
        <v>0</v>
      </c>
      <c r="L599" s="19" t="n" hidden="false">
        <f>ROUND(H599*I599,2)</f>
        <v>0</v>
      </c>
      <c r="M599" s="19" t="n" hidden="false">
        <v/>
      </c>
      <c r="N599" s="19" t="n" hidden="false">
        <f>L599+M599</f>
        <v>0</v>
      </c>
    </row>
    <row r="600" customFormat="false" hidden="false" outlineLevel="0" collapsed="false">
      <c r="A600" s="18" t="inlineStr">
        <is>
          <t xml:space="preserve">1.1.1.2.1.1.2.6.3</t>
        </is>
      </c>
      <c r="B600" s="18" t="inlineStr">
        <is>
          <t xml:space="preserve"/>
        </is>
      </c>
      <c r="C600" s="22" t="inlineStr">
        <is>
          <t xml:space="preserve">Щит силовой (в соответствии со схемой)_ / МЭЛ</t>
        </is>
      </c>
      <c r="D600" s="7" t="inlineStr">
        <is>
          <t xml:space="preserve">ЩО4/3.3 ЩРн-24-395х310х120-IP31 mb11-24n EKF</t>
        </is>
      </c>
      <c r="E600" s="7" t="inlineStr">
        <is>
          <t xml:space="preserve"/>
        </is>
      </c>
      <c r="F600" s="7" t="inlineStr">
        <is>
          <t xml:space="preserve">ШТ</t>
        </is>
      </c>
      <c r="G600" s="7" t="inlineStr">
        <is>
          <t xml:space="preserve">1</t>
        </is>
      </c>
      <c r="H600" s="8" t="n">
        <v>0</v>
      </c>
      <c r="I600" s="23" t="n" hidden="false">
        <v>0</v>
      </c>
      <c r="J600" s="19" t="n" hidden="false">
        <v/>
      </c>
      <c r="K600" s="19" t="n" hidden="false">
        <f>I600+J600</f>
        <v>0</v>
      </c>
      <c r="L600" s="19" t="n" hidden="false">
        <f>ROUND(H600*I600,2)</f>
        <v>0</v>
      </c>
      <c r="M600" s="19" t="n" hidden="false">
        <v/>
      </c>
      <c r="N600" s="19" t="n" hidden="false">
        <f>L600+M600</f>
        <v>0</v>
      </c>
    </row>
    <row r="601" customFormat="false" hidden="false" outlineLevel="0" collapsed="false">
      <c r="A601" s="18" t="inlineStr">
        <is>
          <t xml:space="preserve">1.1.1.2.1.1.2.6.4</t>
        </is>
      </c>
      <c r="B601" s="18" t="inlineStr">
        <is>
          <t xml:space="preserve"/>
        </is>
      </c>
      <c r="C601" s="22" t="inlineStr">
        <is>
          <t xml:space="preserve">Щит силовой (в соответствии со схемой)_ / МЭЛ</t>
        </is>
      </c>
      <c r="D601" s="7" t="inlineStr">
        <is>
          <t xml:space="preserve">ЩС1.3</t>
        </is>
      </c>
      <c r="E601" s="7" t="inlineStr">
        <is>
          <t xml:space="preserve"/>
        </is>
      </c>
      <c r="F601" s="7" t="inlineStr">
        <is>
          <t xml:space="preserve">ШТ</t>
        </is>
      </c>
      <c r="G601" s="7" t="inlineStr">
        <is>
          <t xml:space="preserve">1</t>
        </is>
      </c>
      <c r="H601" s="8" t="n">
        <v>0</v>
      </c>
      <c r="I601" s="23" t="n" hidden="false">
        <v>0</v>
      </c>
      <c r="J601" s="19" t="n" hidden="false">
        <v/>
      </c>
      <c r="K601" s="19" t="n" hidden="false">
        <f>I601+J601</f>
        <v>0</v>
      </c>
      <c r="L601" s="19" t="n" hidden="false">
        <f>ROUND(H601*I601,2)</f>
        <v>0</v>
      </c>
      <c r="M601" s="19" t="n" hidden="false">
        <v/>
      </c>
      <c r="N601" s="19" t="n" hidden="false">
        <f>L601+M601</f>
        <v>0</v>
      </c>
    </row>
    <row r="602" customFormat="false" hidden="false" outlineLevel="0" collapsed="false">
      <c r="A602" s="18" t="inlineStr">
        <is>
          <t xml:space="preserve">1.1.1.2.1.1.2.6.5</t>
        </is>
      </c>
      <c r="B602" s="18" t="inlineStr">
        <is>
          <t xml:space="preserve"/>
        </is>
      </c>
      <c r="C602" s="22" t="inlineStr">
        <is>
          <t xml:space="preserve">Щит силовой (в соответствии со схемой)_ / МЭЛ</t>
        </is>
      </c>
      <c r="D602" s="7" t="inlineStr">
        <is>
          <t xml:space="preserve">ЩО4/4.3 ЩРн-24-395х310х120-IP31 mb11-24n EKF</t>
        </is>
      </c>
      <c r="E602" s="7" t="inlineStr">
        <is>
          <t xml:space="preserve"/>
        </is>
      </c>
      <c r="F602" s="7" t="inlineStr">
        <is>
          <t xml:space="preserve">ШТ</t>
        </is>
      </c>
      <c r="G602" s="7" t="inlineStr">
        <is>
          <t xml:space="preserve">1</t>
        </is>
      </c>
      <c r="H602" s="8" t="n">
        <v>0</v>
      </c>
      <c r="I602" s="23" t="n" hidden="false">
        <v>0</v>
      </c>
      <c r="J602" s="19" t="n" hidden="false">
        <v/>
      </c>
      <c r="K602" s="19" t="n" hidden="false">
        <f>I602+J602</f>
        <v>0</v>
      </c>
      <c r="L602" s="19" t="n" hidden="false">
        <f>ROUND(H602*I602,2)</f>
        <v>0</v>
      </c>
      <c r="M602" s="19" t="n" hidden="false">
        <v/>
      </c>
      <c r="N602" s="19" t="n" hidden="false">
        <f>L602+M602</f>
        <v>0</v>
      </c>
    </row>
    <row r="603" customFormat="false" hidden="false" outlineLevel="0" collapsed="false">
      <c r="A603" s="18" t="inlineStr">
        <is>
          <t xml:space="preserve">1.1.1.2.1.1.2.6.6</t>
        </is>
      </c>
      <c r="B603" s="18" t="inlineStr">
        <is>
          <t xml:space="preserve"/>
        </is>
      </c>
      <c r="C603" s="22" t="inlineStr">
        <is>
          <t xml:space="preserve">Щит силовой (в соответствии со схемой)_ / МЭЛ</t>
        </is>
      </c>
      <c r="D603" s="7" t="inlineStr">
        <is>
          <t xml:space="preserve">ЩО4/1.2 ЩРн-24-395х310х120-IP31 mb11-24n EKF</t>
        </is>
      </c>
      <c r="E603" s="7" t="inlineStr">
        <is>
          <t xml:space="preserve"/>
        </is>
      </c>
      <c r="F603" s="7" t="inlineStr">
        <is>
          <t xml:space="preserve">ШТ</t>
        </is>
      </c>
      <c r="G603" s="7" t="inlineStr">
        <is>
          <t xml:space="preserve">1</t>
        </is>
      </c>
      <c r="H603" s="8" t="n">
        <v>0</v>
      </c>
      <c r="I603" s="23" t="n" hidden="false">
        <v>0</v>
      </c>
      <c r="J603" s="19" t="n" hidden="false">
        <v/>
      </c>
      <c r="K603" s="19" t="n" hidden="false">
        <f>I603+J603</f>
        <v>0</v>
      </c>
      <c r="L603" s="19" t="n" hidden="false">
        <f>ROUND(H603*I603,2)</f>
        <v>0</v>
      </c>
      <c r="M603" s="19" t="n" hidden="false">
        <v/>
      </c>
      <c r="N603" s="19" t="n" hidden="false">
        <f>L603+M603</f>
        <v>0</v>
      </c>
    </row>
    <row r="604" customFormat="false" hidden="false" outlineLevel="0" collapsed="false">
      <c r="A604" s="18" t="inlineStr">
        <is>
          <t xml:space="preserve">1.1.1.2.1.1.2.6.7</t>
        </is>
      </c>
      <c r="B604" s="18" t="inlineStr">
        <is>
          <t xml:space="preserve"/>
        </is>
      </c>
      <c r="C604" s="22" t="inlineStr">
        <is>
          <t xml:space="preserve">Щит силовой (в соответствии со схемой)_ / МЭЛ</t>
        </is>
      </c>
      <c r="D604" s="7" t="inlineStr">
        <is>
          <t xml:space="preserve">ЩО4/1.3 ЩРн-24-395х310х120-IP31 mb11-24n EKF</t>
        </is>
      </c>
      <c r="E604" s="7" t="inlineStr">
        <is>
          <t xml:space="preserve"/>
        </is>
      </c>
      <c r="F604" s="7" t="inlineStr">
        <is>
          <t xml:space="preserve">ШТ</t>
        </is>
      </c>
      <c r="G604" s="7" t="inlineStr">
        <is>
          <t xml:space="preserve">1</t>
        </is>
      </c>
      <c r="H604" s="8" t="n">
        <v>0</v>
      </c>
      <c r="I604" s="23" t="n" hidden="false">
        <v>0</v>
      </c>
      <c r="J604" s="19" t="n" hidden="false">
        <v/>
      </c>
      <c r="K604" s="19" t="n" hidden="false">
        <f>I604+J604</f>
        <v>0</v>
      </c>
      <c r="L604" s="19" t="n" hidden="false">
        <f>ROUND(H604*I604,2)</f>
        <v>0</v>
      </c>
      <c r="M604" s="19" t="n" hidden="false">
        <v/>
      </c>
      <c r="N604" s="19" t="n" hidden="false">
        <f>L604+M604</f>
        <v>0</v>
      </c>
    </row>
    <row r="605" customFormat="false" hidden="false" outlineLevel="0" collapsed="false">
      <c r="A605" s="18" t="inlineStr">
        <is>
          <t xml:space="preserve">1.1.1.2.1.1.2.6.8</t>
        </is>
      </c>
      <c r="B605" s="18" t="inlineStr">
        <is>
          <t xml:space="preserve"/>
        </is>
      </c>
      <c r="C605" s="22" t="inlineStr">
        <is>
          <t xml:space="preserve">Щит силовой (в соответствии со схемой)_ / МЭЛ</t>
        </is>
      </c>
      <c r="D605" s="7" t="inlineStr">
        <is>
          <t xml:space="preserve">ЩО4/2.1 ЩРн-24-395х310х120-IP31 mb11-24n EKF</t>
        </is>
      </c>
      <c r="E605" s="7" t="inlineStr">
        <is>
          <t xml:space="preserve"/>
        </is>
      </c>
      <c r="F605" s="7" t="inlineStr">
        <is>
          <t xml:space="preserve">ШТ</t>
        </is>
      </c>
      <c r="G605" s="7" t="inlineStr">
        <is>
          <t xml:space="preserve">1</t>
        </is>
      </c>
      <c r="H605" s="8" t="n">
        <v>0</v>
      </c>
      <c r="I605" s="23" t="n" hidden="false">
        <v>0</v>
      </c>
      <c r="J605" s="19" t="n" hidden="false">
        <v/>
      </c>
      <c r="K605" s="19" t="n" hidden="false">
        <f>I605+J605</f>
        <v>0</v>
      </c>
      <c r="L605" s="19" t="n" hidden="false">
        <f>ROUND(H605*I605,2)</f>
        <v>0</v>
      </c>
      <c r="M605" s="19" t="n" hidden="false">
        <v/>
      </c>
      <c r="N605" s="19" t="n" hidden="false">
        <f>L605+M605</f>
        <v>0</v>
      </c>
    </row>
    <row r="606" customFormat="false" hidden="false" outlineLevel="0" collapsed="false">
      <c r="A606" s="18" t="inlineStr">
        <is>
          <t xml:space="preserve">1.1.1.2.1.1.2.6.9</t>
        </is>
      </c>
      <c r="B606" s="18" t="inlineStr">
        <is>
          <t xml:space="preserve"/>
        </is>
      </c>
      <c r="C606" s="22" t="inlineStr">
        <is>
          <t xml:space="preserve">Щит силовой (в соответствии со схемой)_ / МЭЛ</t>
        </is>
      </c>
      <c r="D606" s="7" t="inlineStr">
        <is>
          <t xml:space="preserve">ЩРВ1</t>
        </is>
      </c>
      <c r="E606" s="7" t="inlineStr">
        <is>
          <t xml:space="preserve"/>
        </is>
      </c>
      <c r="F606" s="7" t="inlineStr">
        <is>
          <t xml:space="preserve">ШТ</t>
        </is>
      </c>
      <c r="G606" s="7" t="inlineStr">
        <is>
          <t xml:space="preserve">1</t>
        </is>
      </c>
      <c r="H606" s="8" t="n">
        <v>0</v>
      </c>
      <c r="I606" s="23" t="n" hidden="false">
        <v>0</v>
      </c>
      <c r="J606" s="19" t="n" hidden="false">
        <v/>
      </c>
      <c r="K606" s="19" t="n" hidden="false">
        <f>I606+J606</f>
        <v>0</v>
      </c>
      <c r="L606" s="19" t="n" hidden="false">
        <f>ROUND(H606*I606,2)</f>
        <v>0</v>
      </c>
      <c r="M606" s="19" t="n" hidden="false">
        <v/>
      </c>
      <c r="N606" s="19" t="n" hidden="false">
        <f>L606+M606</f>
        <v>0</v>
      </c>
    </row>
    <row r="607" customFormat="false" hidden="false" outlineLevel="0" collapsed="false">
      <c r="A607" s="18" t="inlineStr">
        <is>
          <t xml:space="preserve">1.1.1.2.1.1.2.6.10</t>
        </is>
      </c>
      <c r="B607" s="18" t="inlineStr">
        <is>
          <t xml:space="preserve"/>
        </is>
      </c>
      <c r="C607" s="22" t="inlineStr">
        <is>
          <t xml:space="preserve">Щит силовой (в соответствии со схемой)_ / МЭЛ</t>
        </is>
      </c>
      <c r="D607" s="7" t="inlineStr">
        <is>
          <t xml:space="preserve">ЩО4/2.3 ЩРн-24-395х310х120-IP31 mb11-24n EKF</t>
        </is>
      </c>
      <c r="E607" s="7" t="inlineStr">
        <is>
          <t xml:space="preserve"/>
        </is>
      </c>
      <c r="F607" s="7" t="inlineStr">
        <is>
          <t xml:space="preserve">ШТ</t>
        </is>
      </c>
      <c r="G607" s="7" t="inlineStr">
        <is>
          <t xml:space="preserve">1</t>
        </is>
      </c>
      <c r="H607" s="8" t="n">
        <v>0</v>
      </c>
      <c r="I607" s="23" t="n" hidden="false">
        <v>0</v>
      </c>
      <c r="J607" s="19" t="n" hidden="false">
        <v/>
      </c>
      <c r="K607" s="19" t="n" hidden="false">
        <f>I607+J607</f>
        <v>0</v>
      </c>
      <c r="L607" s="19" t="n" hidden="false">
        <f>ROUND(H607*I607,2)</f>
        <v>0</v>
      </c>
      <c r="M607" s="19" t="n" hidden="false">
        <v/>
      </c>
      <c r="N607" s="19" t="n" hidden="false">
        <f>L607+M607</f>
        <v>0</v>
      </c>
    </row>
    <row r="608" customFormat="false" hidden="false" outlineLevel="0" collapsed="false">
      <c r="A608" s="18" t="inlineStr">
        <is>
          <t xml:space="preserve">1.1.1.2.1.1.2.6.11</t>
        </is>
      </c>
      <c r="B608" s="18" t="inlineStr">
        <is>
          <t xml:space="preserve"/>
        </is>
      </c>
      <c r="C608" s="22" t="inlineStr">
        <is>
          <t xml:space="preserve">Щит силовой (в соответствии со схемой)_ / МЭЛ</t>
        </is>
      </c>
      <c r="D608" s="7" t="inlineStr">
        <is>
          <t xml:space="preserve">ЩО4/3.1 ЩРн-24-395х310х120-IP31 mb11-24n EKF</t>
        </is>
      </c>
      <c r="E608" s="7" t="inlineStr">
        <is>
          <t xml:space="preserve"/>
        </is>
      </c>
      <c r="F608" s="7" t="inlineStr">
        <is>
          <t xml:space="preserve">ШТ</t>
        </is>
      </c>
      <c r="G608" s="7" t="inlineStr">
        <is>
          <t xml:space="preserve">1</t>
        </is>
      </c>
      <c r="H608" s="8" t="n">
        <v>0</v>
      </c>
      <c r="I608" s="23" t="n" hidden="false">
        <v>0</v>
      </c>
      <c r="J608" s="19" t="n" hidden="false">
        <v/>
      </c>
      <c r="K608" s="19" t="n" hidden="false">
        <f>I608+J608</f>
        <v>0</v>
      </c>
      <c r="L608" s="19" t="n" hidden="false">
        <f>ROUND(H608*I608,2)</f>
        <v>0</v>
      </c>
      <c r="M608" s="19" t="n" hidden="false">
        <v/>
      </c>
      <c r="N608" s="19" t="n" hidden="false">
        <f>L608+M608</f>
        <v>0</v>
      </c>
    </row>
    <row r="609" customFormat="false" hidden="false" outlineLevel="0" collapsed="false">
      <c r="A609" s="18" t="inlineStr">
        <is>
          <t xml:space="preserve">1.1.1.2.1.1.2.6.12</t>
        </is>
      </c>
      <c r="B609" s="18" t="inlineStr">
        <is>
          <t xml:space="preserve"/>
        </is>
      </c>
      <c r="C609" s="22" t="inlineStr">
        <is>
          <t xml:space="preserve">Щит силовой (в соответствии со схемой)_ / МЭЛ</t>
        </is>
      </c>
      <c r="D609" s="7" t="inlineStr">
        <is>
          <t xml:space="preserve">ЩО4/3.2 ЩРн-24-395х310х120-IP31 mb11-24n EKF</t>
        </is>
      </c>
      <c r="E609" s="7" t="inlineStr">
        <is>
          <t xml:space="preserve"/>
        </is>
      </c>
      <c r="F609" s="7" t="inlineStr">
        <is>
          <t xml:space="preserve">ШТ</t>
        </is>
      </c>
      <c r="G609" s="7" t="inlineStr">
        <is>
          <t xml:space="preserve">1</t>
        </is>
      </c>
      <c r="H609" s="8" t="n">
        <v>0</v>
      </c>
      <c r="I609" s="23" t="n" hidden="false">
        <v>0</v>
      </c>
      <c r="J609" s="19" t="n" hidden="false">
        <v/>
      </c>
      <c r="K609" s="19" t="n" hidden="false">
        <f>I609+J609</f>
        <v>0</v>
      </c>
      <c r="L609" s="19" t="n" hidden="false">
        <f>ROUND(H609*I609,2)</f>
        <v>0</v>
      </c>
      <c r="M609" s="19" t="n" hidden="false">
        <v/>
      </c>
      <c r="N609" s="19" t="n" hidden="false">
        <f>L609+M609</f>
        <v>0</v>
      </c>
    </row>
    <row r="610" customFormat="false" hidden="false" outlineLevel="0" collapsed="false">
      <c r="A610" s="18" t="inlineStr">
        <is>
          <t xml:space="preserve">1.1.1.2.1.1.2.6.13</t>
        </is>
      </c>
      <c r="B610" s="18" t="inlineStr">
        <is>
          <t xml:space="preserve"/>
        </is>
      </c>
      <c r="C610" s="22" t="inlineStr">
        <is>
          <t xml:space="preserve">Щит силовой (в соответствии со схемой)_ / МЭЛ</t>
        </is>
      </c>
      <c r="D610" s="7" t="inlineStr">
        <is>
          <t xml:space="preserve">ЩО4/2.0 ЩРн-24-395х310х120-IP54 mb11-24n EKF</t>
        </is>
      </c>
      <c r="E610" s="7" t="inlineStr">
        <is>
          <t xml:space="preserve"/>
        </is>
      </c>
      <c r="F610" s="7" t="inlineStr">
        <is>
          <t xml:space="preserve">ШТ</t>
        </is>
      </c>
      <c r="G610" s="7" t="inlineStr">
        <is>
          <t xml:space="preserve">1</t>
        </is>
      </c>
      <c r="H610" s="8" t="n">
        <v>0</v>
      </c>
      <c r="I610" s="23" t="n" hidden="false">
        <v>0</v>
      </c>
      <c r="J610" s="19" t="n" hidden="false">
        <v/>
      </c>
      <c r="K610" s="19" t="n" hidden="false">
        <f>I610+J610</f>
        <v>0</v>
      </c>
      <c r="L610" s="19" t="n" hidden="false">
        <f>ROUND(H610*I610,2)</f>
        <v>0</v>
      </c>
      <c r="M610" s="19" t="n" hidden="false">
        <v/>
      </c>
      <c r="N610" s="19" t="n" hidden="false">
        <f>L610+M610</f>
        <v>0</v>
      </c>
    </row>
    <row r="611" customFormat="false" hidden="false" outlineLevel="0" collapsed="false">
      <c r="A611" s="18" t="inlineStr">
        <is>
          <t xml:space="preserve">1.1.1.2.1.1.2.6.14</t>
        </is>
      </c>
      <c r="B611" s="18" t="inlineStr">
        <is>
          <t xml:space="preserve"/>
        </is>
      </c>
      <c r="C611" s="22" t="inlineStr">
        <is>
          <t xml:space="preserve">Щит силовой (в соответствии со схемой)_ / МЭЛ</t>
        </is>
      </c>
      <c r="D611" s="7" t="inlineStr">
        <is>
          <t xml:space="preserve">ЩО4/4.2 ЩРн-24-395х310х120-IP31 mb11-24n EKF</t>
        </is>
      </c>
      <c r="E611" s="7" t="inlineStr">
        <is>
          <t xml:space="preserve"/>
        </is>
      </c>
      <c r="F611" s="7" t="inlineStr">
        <is>
          <t xml:space="preserve">ШТ</t>
        </is>
      </c>
      <c r="G611" s="7" t="inlineStr">
        <is>
          <t xml:space="preserve">1</t>
        </is>
      </c>
      <c r="H611" s="8" t="n">
        <v>0</v>
      </c>
      <c r="I611" s="23" t="n" hidden="false">
        <v>0</v>
      </c>
      <c r="J611" s="19" t="n" hidden="false">
        <v/>
      </c>
      <c r="K611" s="19" t="n" hidden="false">
        <f>I611+J611</f>
        <v>0</v>
      </c>
      <c r="L611" s="19" t="n" hidden="false">
        <f>ROUND(H611*I611,2)</f>
        <v>0</v>
      </c>
      <c r="M611" s="19" t="n" hidden="false">
        <v/>
      </c>
      <c r="N611" s="19" t="n" hidden="false">
        <f>L611+M611</f>
        <v>0</v>
      </c>
    </row>
    <row r="612" customFormat="false" hidden="false" outlineLevel="0" collapsed="false">
      <c r="A612" s="18" t="inlineStr">
        <is>
          <t xml:space="preserve">1.1.1.2.1.1.2.6.15</t>
        </is>
      </c>
      <c r="B612" s="18" t="inlineStr">
        <is>
          <t xml:space="preserve"/>
        </is>
      </c>
      <c r="C612" s="22" t="inlineStr">
        <is>
          <t xml:space="preserve">Щит силовой (в соответствии со схемой)_ / МЭЛ</t>
        </is>
      </c>
      <c r="D612" s="7" t="inlineStr">
        <is>
          <t xml:space="preserve">ЩО4/2.2 ЩРн-24-395х310х120-IP31 mb11-24n EKF</t>
        </is>
      </c>
      <c r="E612" s="7" t="inlineStr">
        <is>
          <t xml:space="preserve"/>
        </is>
      </c>
      <c r="F612" s="7" t="inlineStr">
        <is>
          <t xml:space="preserve">ШТ</t>
        </is>
      </c>
      <c r="G612" s="7" t="inlineStr">
        <is>
          <t xml:space="preserve">1</t>
        </is>
      </c>
      <c r="H612" s="8" t="n">
        <v>0</v>
      </c>
      <c r="I612" s="23" t="n" hidden="false">
        <v>0</v>
      </c>
      <c r="J612" s="19" t="n" hidden="false">
        <v/>
      </c>
      <c r="K612" s="19" t="n" hidden="false">
        <f>I612+J612</f>
        <v>0</v>
      </c>
      <c r="L612" s="19" t="n" hidden="false">
        <f>ROUND(H612*I612,2)</f>
        <v>0</v>
      </c>
      <c r="M612" s="19" t="n" hidden="false">
        <v/>
      </c>
      <c r="N612" s="19" t="n" hidden="false">
        <f>L612+M612</f>
        <v>0</v>
      </c>
    </row>
    <row r="613" customFormat="false" hidden="false" outlineLevel="0" collapsed="false">
      <c r="A613" s="18" t="inlineStr">
        <is>
          <t xml:space="preserve">1.1.1.2.1.1.2.6.16</t>
        </is>
      </c>
      <c r="B613" s="18" t="inlineStr">
        <is>
          <t xml:space="preserve"/>
        </is>
      </c>
      <c r="C613" s="22" t="inlineStr">
        <is>
          <t xml:space="preserve">Щит силовой (в соответствии со схемой)_ / МЭЛ</t>
        </is>
      </c>
      <c r="D613" s="7" t="inlineStr">
        <is>
          <t xml:space="preserve">ЩО4/1.0  ЩРн-24-395х310х120-IP54 mb11-24n EKF</t>
        </is>
      </c>
      <c r="E613" s="7" t="inlineStr">
        <is>
          <t xml:space="preserve"/>
        </is>
      </c>
      <c r="F613" s="7" t="inlineStr">
        <is>
          <t xml:space="preserve">ШТ</t>
        </is>
      </c>
      <c r="G613" s="7" t="inlineStr">
        <is>
          <t xml:space="preserve">1</t>
        </is>
      </c>
      <c r="H613" s="8" t="n">
        <v>0</v>
      </c>
      <c r="I613" s="23" t="n" hidden="false">
        <v>0</v>
      </c>
      <c r="J613" s="19" t="n" hidden="false">
        <v/>
      </c>
      <c r="K613" s="19" t="n" hidden="false">
        <f>I613+J613</f>
        <v>0</v>
      </c>
      <c r="L613" s="19" t="n" hidden="false">
        <f>ROUND(H613*I613,2)</f>
        <v>0</v>
      </c>
      <c r="M613" s="19" t="n" hidden="false">
        <v/>
      </c>
      <c r="N613" s="19" t="n" hidden="false">
        <f>L613+M613</f>
        <v>0</v>
      </c>
    </row>
    <row r="614" customFormat="false" hidden="false" outlineLevel="0" collapsed="false">
      <c r="A614" s="18" t="inlineStr">
        <is>
          <t xml:space="preserve">1.1.1.2.1.1.2.6.17</t>
        </is>
      </c>
      <c r="B614" s="18" t="inlineStr">
        <is>
          <t xml:space="preserve"/>
        </is>
      </c>
      <c r="C614" s="22" t="inlineStr">
        <is>
          <t xml:space="preserve">Щит силовой (в соответствии со схемой)_ / МЭЛ</t>
        </is>
      </c>
      <c r="D614" s="7" t="inlineStr">
        <is>
          <t xml:space="preserve">ЩО4/1.1 ЩРн-24-395х310х120-IP31 mb11-24n EKF</t>
        </is>
      </c>
      <c r="E614" s="7" t="inlineStr">
        <is>
          <t xml:space="preserve"/>
        </is>
      </c>
      <c r="F614" s="7" t="inlineStr">
        <is>
          <t xml:space="preserve">ШТ</t>
        </is>
      </c>
      <c r="G614" s="7" t="inlineStr">
        <is>
          <t xml:space="preserve">1</t>
        </is>
      </c>
      <c r="H614" s="8" t="n">
        <v>0</v>
      </c>
      <c r="I614" s="23" t="n" hidden="false">
        <v>0</v>
      </c>
      <c r="J614" s="19" t="n" hidden="false">
        <v/>
      </c>
      <c r="K614" s="19" t="n" hidden="false">
        <f>I614+J614</f>
        <v>0</v>
      </c>
      <c r="L614" s="19" t="n" hidden="false">
        <f>ROUND(H614*I614,2)</f>
        <v>0</v>
      </c>
      <c r="M614" s="19" t="n" hidden="false">
        <v/>
      </c>
      <c r="N614" s="19" t="n" hidden="false">
        <f>L614+M614</f>
        <v>0</v>
      </c>
    </row>
    <row r="615" customFormat="false" hidden="false" outlineLevel="0" collapsed="false">
      <c r="A615" s="18" t="inlineStr">
        <is>
          <t xml:space="preserve">1.1.1.2.1.1.2.6.18</t>
        </is>
      </c>
      <c r="B615" s="18" t="inlineStr">
        <is>
          <t xml:space="preserve"/>
        </is>
      </c>
      <c r="C615" s="22" t="inlineStr">
        <is>
          <t xml:space="preserve">Щит силовой (в соответствии со схемой)_ / МЭЛ</t>
        </is>
      </c>
      <c r="D615" s="7" t="inlineStr">
        <is>
          <t xml:space="preserve">ЩО4/1.2 ЩРн-24-395х310х120-IP31 mb11-24n EKF</t>
        </is>
      </c>
      <c r="E615" s="7" t="inlineStr">
        <is>
          <t xml:space="preserve"/>
        </is>
      </c>
      <c r="F615" s="7" t="inlineStr">
        <is>
          <t xml:space="preserve">ШТ</t>
        </is>
      </c>
      <c r="G615" s="7" t="inlineStr">
        <is>
          <t xml:space="preserve">1</t>
        </is>
      </c>
      <c r="H615" s="8" t="n">
        <v>0</v>
      </c>
      <c r="I615" s="23" t="n" hidden="false">
        <v>0</v>
      </c>
      <c r="J615" s="19" t="n" hidden="false">
        <v/>
      </c>
      <c r="K615" s="19" t="n" hidden="false">
        <f>I615+J615</f>
        <v>0</v>
      </c>
      <c r="L615" s="19" t="n" hidden="false">
        <f>ROUND(H615*I615,2)</f>
        <v>0</v>
      </c>
      <c r="M615" s="19" t="n" hidden="false">
        <v/>
      </c>
      <c r="N615" s="19" t="n" hidden="false">
        <f>L615+M615</f>
        <v>0</v>
      </c>
    </row>
    <row r="616" customFormat="false" hidden="false" outlineLevel="0" collapsed="false">
      <c r="A616" s="14" t="inlineStr">
        <is>
          <t xml:space="preserve">1.1.1.2.1.1.3</t>
        </is>
      </c>
      <c r="B616" s="14" t="inlineStr">
        <is>
          <t xml:space="preserve"/>
        </is>
      </c>
      <c r="C616" s="14" t="inlineStr">
        <is>
          <t xml:space="preserve">Прокладка кабеля</t>
        </is>
      </c>
      <c r="D616" s="6" t="inlineStr">
        <is>
          <t xml:space="preserve"/>
        </is>
      </c>
      <c r="E616" s="6" t="inlineStr">
        <is>
          <t xml:space="preserve"/>
        </is>
      </c>
      <c r="F616" s="6" t="inlineStr">
        <is>
          <t xml:space="preserve"/>
        </is>
      </c>
      <c r="G616" s="6" t="inlineStr">
        <is>
          <t xml:space="preserve"/>
        </is>
      </c>
      <c r="H616" s="15" t="n">
        <v/>
      </c>
      <c r="I616" s="16" t="n" hidden="false">
        <v/>
      </c>
      <c r="J616" s="16" t="n" hidden="false">
        <v/>
      </c>
      <c r="K616" s="16" t="n" hidden="false">
        <v/>
      </c>
      <c r="L616" s="16" t="n" hidden="false">
        <f>L617+L620+L623+L630+L637+L644+L651+L654+L658+L661+L663+L666+L669+L671+L674+L676+L679+L681+L683+L688+L692+L696+L701+L704+L709+L712+L717+L722+L725+L728+L730</f>
        <v>0</v>
      </c>
      <c r="M616" s="16" t="n" hidden="false">
        <f>M617+M620+M623+M630+M637+M644+M651+M654+M658+M661+M663+M666+M669+M671+M674+M676+M679+M681+M683+M688+M692+M696+M701+M704+M709+M712+M717+M722+M725+M728+M730</f>
        <v>0</v>
      </c>
      <c r="N616" s="16" t="n" hidden="false">
        <f>N617+N620+N623+N630+N637+N644+N651+N654+N658+N661+N663+N666+N669+N671+N674+N676+N679+N681+N683+N688+N692+N696+N701+N704+N709+N712+N717+N722+N725+N728+N730</f>
        <v>0</v>
      </c>
    </row>
    <row r="617" customFormat="false" hidden="false" outlineLevel="0" collapsed="false">
      <c r="A617" s="18" t="inlineStr">
        <is>
          <t xml:space="preserve">1.1.1.2.1.1.3.1</t>
        </is>
      </c>
      <c r="B617" s="18" t="inlineStr">
        <is>
          <t xml:space="preserve"/>
        </is>
      </c>
      <c r="C617" s="18" t="inlineStr">
        <is>
          <t xml:space="preserve">Затяжка кабеля, провода в трубу / 1,5-6 мм</t>
        </is>
      </c>
      <c r="D617" s="7" t="inlineStr">
        <is>
          <t xml:space="preserve">ЭО
Поставщики: ООО "Богословский кабельный завод", Акционерное общество "Электрокабель" Кольчугинский завод"</t>
        </is>
      </c>
      <c r="E617" s="7" t="inlineStr">
        <is>
          <t xml:space="preserve">Выгружается из БО по объектам BIM-КЦ</t>
        </is>
      </c>
      <c r="F617" s="7" t="inlineStr">
        <is>
          <t xml:space="preserve">ПОГ М</t>
        </is>
      </c>
      <c r="G617" s="7" t="inlineStr">
        <is>
          <t xml:space="preserve">1</t>
        </is>
      </c>
      <c r="H617" s="8" t="n">
        <v>0</v>
      </c>
      <c r="I617" s="19" t="n" hidden="false">
        <f>ROUND((L618+L619)/H617,2)</f>
        <v>0</v>
      </c>
      <c r="J617" s="19" t="n" hidden="false">
        <v>0</v>
      </c>
      <c r="K617" s="19" t="n" hidden="false">
        <f>I617+J617</f>
        <v>0</v>
      </c>
      <c r="L617" s="19" t="n" hidden="false">
        <f>ROUND(H617*I617,2)</f>
        <v>0</v>
      </c>
      <c r="M617" s="19" t="n" hidden="false">
        <f>ROUND(H617*J617,2)</f>
        <v>0</v>
      </c>
      <c r="N617" s="19" t="n" hidden="false">
        <f>L617+M617</f>
        <v>0</v>
      </c>
    </row>
    <row r="618" customFormat="false" hidden="false" outlineLevel="0" collapsed="false">
      <c r="A618" s="18" t="inlineStr">
        <is>
          <t xml:space="preserve">1.1.1.2.1.1.3.1.1</t>
        </is>
      </c>
      <c r="B618" s="18" t="inlineStr">
        <is>
          <t xml:space="preserve"/>
        </is>
      </c>
      <c r="C618" s="22" t="inlineStr">
        <is>
          <t xml:space="preserve">Кабель силовой ВВГнг(A)-FRLS 3х1,5мм2, 660В</t>
        </is>
      </c>
      <c r="D618" s="7" t="inlineStr">
        <is>
          <t xml:space="preserve">FRLSTLx</t>
        </is>
      </c>
      <c r="E618" s="7" t="inlineStr">
        <is>
          <t xml:space="preserve"/>
        </is>
      </c>
      <c r="F618" s="7" t="inlineStr">
        <is>
          <t xml:space="preserve">М</t>
        </is>
      </c>
      <c r="G618" s="7" t="inlineStr">
        <is>
          <t xml:space="preserve">1</t>
        </is>
      </c>
      <c r="H618" s="8" t="n">
        <v>0</v>
      </c>
      <c r="I618" s="23" t="n" hidden="false">
        <v>0</v>
      </c>
      <c r="J618" s="19" t="n" hidden="false">
        <v/>
      </c>
      <c r="K618" s="19" t="n" hidden="false">
        <f>I618+J618</f>
        <v>0</v>
      </c>
      <c r="L618" s="19" t="n" hidden="false">
        <f>ROUND(H618*I618,2)</f>
        <v>0</v>
      </c>
      <c r="M618" s="19" t="n" hidden="false">
        <v/>
      </c>
      <c r="N618" s="19" t="n" hidden="false">
        <f>L618+M618</f>
        <v>0</v>
      </c>
    </row>
    <row r="619" customFormat="false" hidden="false" outlineLevel="0" collapsed="false">
      <c r="A619" s="18" t="inlineStr">
        <is>
          <t xml:space="preserve">1.1.1.2.1.1.3.1.2</t>
        </is>
      </c>
      <c r="B619" s="18" t="inlineStr">
        <is>
          <t xml:space="preserve"/>
        </is>
      </c>
      <c r="C619" s="22" t="inlineStr">
        <is>
          <t xml:space="preserve">Кабель силовой ВВГнг(A)-LSLTx 3х1,5мм2, 660В</t>
        </is>
      </c>
      <c r="D619" s="7" t="inlineStr">
        <is>
          <t xml:space="preserve"/>
        </is>
      </c>
      <c r="E619" s="7" t="inlineStr">
        <is>
          <t xml:space="preserve"/>
        </is>
      </c>
      <c r="F619" s="7" t="inlineStr">
        <is>
          <t xml:space="preserve">М</t>
        </is>
      </c>
      <c r="G619" s="7" t="inlineStr">
        <is>
          <t xml:space="preserve">1</t>
        </is>
      </c>
      <c r="H619" s="8" t="n">
        <v>0</v>
      </c>
      <c r="I619" s="23" t="n" hidden="false">
        <v>0</v>
      </c>
      <c r="J619" s="19" t="n" hidden="false">
        <v/>
      </c>
      <c r="K619" s="19" t="n" hidden="false">
        <f>I619+J619</f>
        <v>0</v>
      </c>
      <c r="L619" s="19" t="n" hidden="false">
        <f>ROUND(H619*I619,2)</f>
        <v>0</v>
      </c>
      <c r="M619" s="19" t="n" hidden="false">
        <v/>
      </c>
      <c r="N619" s="19" t="n" hidden="false">
        <f>L619+M619</f>
        <v>0</v>
      </c>
    </row>
    <row r="620" customFormat="false" hidden="false" outlineLevel="0" collapsed="false">
      <c r="A620" s="18" t="inlineStr">
        <is>
          <t xml:space="preserve">1.1.1.2.1.1.3.2</t>
        </is>
      </c>
      <c r="B620" s="18" t="inlineStr">
        <is>
          <t xml:space="preserve"/>
        </is>
      </c>
      <c r="C620" s="18" t="inlineStr">
        <is>
          <t xml:space="preserve">Затяжка кабеля, провода в трубу / 7-17 мм</t>
        </is>
      </c>
      <c r="D620" s="7" t="inlineStr">
        <is>
          <t xml:space="preserve">ЭО
Поставщики: ООО "Богословский кабельный завод", Акционерное общество "Электрокабель" Кольчугинский завод"</t>
        </is>
      </c>
      <c r="E620" s="7" t="inlineStr">
        <is>
          <t xml:space="preserve">Выгружается из БО по объектам BIM-КЦ</t>
        </is>
      </c>
      <c r="F620" s="7" t="inlineStr">
        <is>
          <t xml:space="preserve">ПОГ М</t>
        </is>
      </c>
      <c r="G620" s="7" t="inlineStr">
        <is>
          <t xml:space="preserve">1</t>
        </is>
      </c>
      <c r="H620" s="8" t="n">
        <v>0</v>
      </c>
      <c r="I620" s="19" t="n" hidden="false">
        <f>ROUND((L621+L622)/H620,2)</f>
        <v>0</v>
      </c>
      <c r="J620" s="19" t="n" hidden="false">
        <v>0</v>
      </c>
      <c r="K620" s="19" t="n" hidden="false">
        <f>I620+J620</f>
        <v>0</v>
      </c>
      <c r="L620" s="19" t="n" hidden="false">
        <f>ROUND(H620*I620,2)</f>
        <v>0</v>
      </c>
      <c r="M620" s="19" t="n" hidden="false">
        <f>ROUND(H620*J620,2)</f>
        <v>0</v>
      </c>
      <c r="N620" s="19" t="n" hidden="false">
        <f>L620+M620</f>
        <v>0</v>
      </c>
    </row>
    <row r="621" customFormat="false" hidden="false" outlineLevel="0" collapsed="false">
      <c r="A621" s="18" t="inlineStr">
        <is>
          <t xml:space="preserve">1.1.1.2.1.1.3.2.1</t>
        </is>
      </c>
      <c r="B621" s="18" t="inlineStr">
        <is>
          <t xml:space="preserve"/>
        </is>
      </c>
      <c r="C621" s="22" t="inlineStr">
        <is>
          <t xml:space="preserve">Кабель силовой ВВГнг(A)-FRLS 3х2,5мм2, 660В</t>
        </is>
      </c>
      <c r="D621" s="7" t="inlineStr">
        <is>
          <t xml:space="preserve"/>
        </is>
      </c>
      <c r="E621" s="7" t="inlineStr">
        <is>
          <t xml:space="preserve"/>
        </is>
      </c>
      <c r="F621" s="7" t="inlineStr">
        <is>
          <t xml:space="preserve">М</t>
        </is>
      </c>
      <c r="G621" s="7" t="inlineStr">
        <is>
          <t xml:space="preserve">1</t>
        </is>
      </c>
      <c r="H621" s="8" t="n">
        <v>0</v>
      </c>
      <c r="I621" s="23" t="n" hidden="false">
        <v>0</v>
      </c>
      <c r="J621" s="19" t="n" hidden="false">
        <v/>
      </c>
      <c r="K621" s="19" t="n" hidden="false">
        <f>I621+J621</f>
        <v>0</v>
      </c>
      <c r="L621" s="19" t="n" hidden="false">
        <f>ROUND(H621*I621,2)</f>
        <v>0</v>
      </c>
      <c r="M621" s="19" t="n" hidden="false">
        <v/>
      </c>
      <c r="N621" s="19" t="n" hidden="false">
        <f>L621+M621</f>
        <v>0</v>
      </c>
    </row>
    <row r="622" customFormat="false" hidden="false" outlineLevel="0" collapsed="false">
      <c r="A622" s="18" t="inlineStr">
        <is>
          <t xml:space="preserve">1.1.1.2.1.1.3.2.2</t>
        </is>
      </c>
      <c r="B622" s="18" t="inlineStr">
        <is>
          <t xml:space="preserve"/>
        </is>
      </c>
      <c r="C622" s="22" t="inlineStr">
        <is>
          <t xml:space="preserve">Кабель силовой ВВГнг(A)-LSLTx 3х2,5мм2, 660В</t>
        </is>
      </c>
      <c r="D622" s="7" t="inlineStr">
        <is>
          <t xml:space="preserve"/>
        </is>
      </c>
      <c r="E622" s="7" t="inlineStr">
        <is>
          <t xml:space="preserve"/>
        </is>
      </c>
      <c r="F622" s="7" t="inlineStr">
        <is>
          <t xml:space="preserve">М</t>
        </is>
      </c>
      <c r="G622" s="7" t="inlineStr">
        <is>
          <t xml:space="preserve">1</t>
        </is>
      </c>
      <c r="H622" s="8" t="n">
        <v>0</v>
      </c>
      <c r="I622" s="23" t="n" hidden="false">
        <v>0</v>
      </c>
      <c r="J622" s="19" t="n" hidden="false">
        <v/>
      </c>
      <c r="K622" s="19" t="n" hidden="false">
        <f>I622+J622</f>
        <v>0</v>
      </c>
      <c r="L622" s="19" t="n" hidden="false">
        <f>ROUND(H622*I622,2)</f>
        <v>0</v>
      </c>
      <c r="M622" s="19" t="n" hidden="false">
        <v/>
      </c>
      <c r="N622" s="19" t="n" hidden="false">
        <f>L622+M622</f>
        <v>0</v>
      </c>
    </row>
    <row r="623" customFormat="false" hidden="false" outlineLevel="0" collapsed="false">
      <c r="A623" s="18" t="inlineStr">
        <is>
          <t xml:space="preserve">1.1.1.2.1.1.3.3</t>
        </is>
      </c>
      <c r="B623" s="18" t="inlineStr">
        <is>
          <t xml:space="preserve"/>
        </is>
      </c>
      <c r="C623" s="18" t="inlineStr">
        <is>
          <t xml:space="preserve">Затяжка кабеля, провода в трубу / 7-17 мм</t>
        </is>
      </c>
      <c r="D623" s="7" t="inlineStr">
        <is>
          <t xml:space="preserve">ЭМ 4.1
Поставщики: ООО "Богословский кабельный завод", Акционерное общество "Электрокабель" Кольчугинский завод"</t>
        </is>
      </c>
      <c r="E623" s="7" t="inlineStr">
        <is>
          <t xml:space="preserve">Выгружается из БО по объектам BIM-КЦ</t>
        </is>
      </c>
      <c r="F623" s="7" t="inlineStr">
        <is>
          <t xml:space="preserve">ПОГ М</t>
        </is>
      </c>
      <c r="G623" s="7" t="inlineStr">
        <is>
          <t xml:space="preserve">1</t>
        </is>
      </c>
      <c r="H623" s="8" t="n">
        <v>0</v>
      </c>
      <c r="I623" s="19" t="n" hidden="false">
        <f>ROUND((L624+L625+L626+L627+L628+L629)/H623,2)</f>
        <v>0</v>
      </c>
      <c r="J623" s="19" t="n" hidden="false">
        <v>0</v>
      </c>
      <c r="K623" s="19" t="n" hidden="false">
        <f>I623+J623</f>
        <v>0</v>
      </c>
      <c r="L623" s="19" t="n" hidden="false">
        <f>ROUND(H623*I623,2)</f>
        <v>0</v>
      </c>
      <c r="M623" s="19" t="n" hidden="false">
        <f>ROUND(H623*J623,2)</f>
        <v>0</v>
      </c>
      <c r="N623" s="19" t="n" hidden="false">
        <f>L623+M623</f>
        <v>0</v>
      </c>
    </row>
    <row r="624" customFormat="false" hidden="false" outlineLevel="0" collapsed="false">
      <c r="A624" s="18" t="inlineStr">
        <is>
          <t xml:space="preserve">1.1.1.2.1.1.3.3.1</t>
        </is>
      </c>
      <c r="B624" s="18" t="inlineStr">
        <is>
          <t xml:space="preserve"/>
        </is>
      </c>
      <c r="C624" s="22" t="inlineStr">
        <is>
          <t xml:space="preserve">Кабель силовой ВВГнг(A)-FRLS 3х2,5мм2, 660В</t>
        </is>
      </c>
      <c r="D624" s="7" t="inlineStr">
        <is>
          <t xml:space="preserve">FRLSLTx</t>
        </is>
      </c>
      <c r="E624" s="7" t="inlineStr">
        <is>
          <t xml:space="preserve"/>
        </is>
      </c>
      <c r="F624" s="7" t="inlineStr">
        <is>
          <t xml:space="preserve">М</t>
        </is>
      </c>
      <c r="G624" s="7" t="inlineStr">
        <is>
          <t xml:space="preserve">1</t>
        </is>
      </c>
      <c r="H624" s="8" t="n">
        <v>0</v>
      </c>
      <c r="I624" s="23" t="n" hidden="false">
        <v>0</v>
      </c>
      <c r="J624" s="19" t="n" hidden="false">
        <v/>
      </c>
      <c r="K624" s="19" t="n" hidden="false">
        <f>I624+J624</f>
        <v>0</v>
      </c>
      <c r="L624" s="19" t="n" hidden="false">
        <f>ROUND(H624*I624,2)</f>
        <v>0</v>
      </c>
      <c r="M624" s="19" t="n" hidden="false">
        <v/>
      </c>
      <c r="N624" s="19" t="n" hidden="false">
        <f>L624+M624</f>
        <v>0</v>
      </c>
    </row>
    <row r="625" customFormat="false" hidden="false" outlineLevel="0" collapsed="false">
      <c r="A625" s="18" t="inlineStr">
        <is>
          <t xml:space="preserve">1.1.1.2.1.1.3.3.2</t>
        </is>
      </c>
      <c r="B625" s="18" t="inlineStr">
        <is>
          <t xml:space="preserve"/>
        </is>
      </c>
      <c r="C625" s="22" t="inlineStr">
        <is>
          <t xml:space="preserve">Кабель силовой ВВГнг(A)-LSLTx 5х2,5мм2, 660В</t>
        </is>
      </c>
      <c r="D625" s="7" t="inlineStr">
        <is>
          <t xml:space="preserve"/>
        </is>
      </c>
      <c r="E625" s="7" t="inlineStr">
        <is>
          <t xml:space="preserve"/>
        </is>
      </c>
      <c r="F625" s="7" t="inlineStr">
        <is>
          <t xml:space="preserve">М</t>
        </is>
      </c>
      <c r="G625" s="7" t="inlineStr">
        <is>
          <t xml:space="preserve">1</t>
        </is>
      </c>
      <c r="H625" s="8" t="n">
        <v>0</v>
      </c>
      <c r="I625" s="23" t="n" hidden="false">
        <v>0</v>
      </c>
      <c r="J625" s="19" t="n" hidden="false">
        <v/>
      </c>
      <c r="K625" s="19" t="n" hidden="false">
        <f>I625+J625</f>
        <v>0</v>
      </c>
      <c r="L625" s="19" t="n" hidden="false">
        <f>ROUND(H625*I625,2)</f>
        <v>0</v>
      </c>
      <c r="M625" s="19" t="n" hidden="false">
        <v/>
      </c>
      <c r="N625" s="19" t="n" hidden="false">
        <f>L625+M625</f>
        <v>0</v>
      </c>
    </row>
    <row r="626" customFormat="false" hidden="false" outlineLevel="0" collapsed="false">
      <c r="A626" s="18" t="inlineStr">
        <is>
          <t xml:space="preserve">1.1.1.2.1.1.3.3.3</t>
        </is>
      </c>
      <c r="B626" s="18" t="inlineStr">
        <is>
          <t xml:space="preserve"/>
        </is>
      </c>
      <c r="C626" s="22" t="inlineStr">
        <is>
          <t xml:space="preserve">Кабель силовой ВВГнг(A)-FRLSLTx 5х2,5мм2, 660В</t>
        </is>
      </c>
      <c r="D626" s="7" t="inlineStr">
        <is>
          <t xml:space="preserve"/>
        </is>
      </c>
      <c r="E626" s="7" t="inlineStr">
        <is>
          <t xml:space="preserve"/>
        </is>
      </c>
      <c r="F626" s="7" t="inlineStr">
        <is>
          <t xml:space="preserve">М</t>
        </is>
      </c>
      <c r="G626" s="7" t="inlineStr">
        <is>
          <t xml:space="preserve">1</t>
        </is>
      </c>
      <c r="H626" s="8" t="n">
        <v>0</v>
      </c>
      <c r="I626" s="23" t="n" hidden="false">
        <v>0</v>
      </c>
      <c r="J626" s="19" t="n" hidden="false">
        <v/>
      </c>
      <c r="K626" s="19" t="n" hidden="false">
        <f>I626+J626</f>
        <v>0</v>
      </c>
      <c r="L626" s="19" t="n" hidden="false">
        <f>ROUND(H626*I626,2)</f>
        <v>0</v>
      </c>
      <c r="M626" s="19" t="n" hidden="false">
        <v/>
      </c>
      <c r="N626" s="19" t="n" hidden="false">
        <f>L626+M626</f>
        <v>0</v>
      </c>
    </row>
    <row r="627" customFormat="false" hidden="false" outlineLevel="0" collapsed="false">
      <c r="A627" s="18" t="inlineStr">
        <is>
          <t xml:space="preserve">1.1.1.2.1.1.3.3.4</t>
        </is>
      </c>
      <c r="B627" s="18" t="inlineStr">
        <is>
          <t xml:space="preserve"/>
        </is>
      </c>
      <c r="C627" s="22" t="inlineStr">
        <is>
          <t xml:space="preserve">Кабель силовой ВВГнг(A)-LSLTx 3х2,5мм2, 660В</t>
        </is>
      </c>
      <c r="D627" s="7" t="inlineStr">
        <is>
          <t xml:space="preserve"/>
        </is>
      </c>
      <c r="E627" s="7" t="inlineStr">
        <is>
          <t xml:space="preserve"/>
        </is>
      </c>
      <c r="F627" s="7" t="inlineStr">
        <is>
          <t xml:space="preserve">М</t>
        </is>
      </c>
      <c r="G627" s="7" t="inlineStr">
        <is>
          <t xml:space="preserve">1</t>
        </is>
      </c>
      <c r="H627" s="8" t="n">
        <v>0</v>
      </c>
      <c r="I627" s="23" t="n" hidden="false">
        <v>0</v>
      </c>
      <c r="J627" s="19" t="n" hidden="false">
        <v/>
      </c>
      <c r="K627" s="19" t="n" hidden="false">
        <f>I627+J627</f>
        <v>0</v>
      </c>
      <c r="L627" s="19" t="n" hidden="false">
        <f>ROUND(H627*I627,2)</f>
        <v>0</v>
      </c>
      <c r="M627" s="19" t="n" hidden="false">
        <v/>
      </c>
      <c r="N627" s="19" t="n" hidden="false">
        <f>L627+M627</f>
        <v>0</v>
      </c>
    </row>
    <row r="628" customFormat="false" hidden="false" outlineLevel="0" collapsed="false">
      <c r="A628" s="18" t="inlineStr">
        <is>
          <t xml:space="preserve">1.1.1.2.1.1.3.3.5</t>
        </is>
      </c>
      <c r="B628" s="18" t="inlineStr">
        <is>
          <t xml:space="preserve"/>
        </is>
      </c>
      <c r="C628" s="22" t="inlineStr">
        <is>
          <t xml:space="preserve">Кабель силовой ВВГнг(A)-LSLTx 3х4мм2, 1000В</t>
        </is>
      </c>
      <c r="D628" s="7" t="inlineStr">
        <is>
          <t xml:space="preserve"/>
        </is>
      </c>
      <c r="E628" s="7" t="inlineStr">
        <is>
          <t xml:space="preserve"/>
        </is>
      </c>
      <c r="F628" s="7" t="inlineStr">
        <is>
          <t xml:space="preserve">М</t>
        </is>
      </c>
      <c r="G628" s="7" t="inlineStr">
        <is>
          <t xml:space="preserve">1</t>
        </is>
      </c>
      <c r="H628" s="8" t="n">
        <v>0</v>
      </c>
      <c r="I628" s="19" t="n" hidden="false">
        <v>0</v>
      </c>
      <c r="J628" s="19" t="n" hidden="false">
        <v/>
      </c>
      <c r="K628" s="19" t="n" hidden="false">
        <f>I628+J628</f>
        <v>0</v>
      </c>
      <c r="L628" s="19" t="n" hidden="false">
        <f>ROUND(H628*I628,2)</f>
        <v>0</v>
      </c>
      <c r="M628" s="19" t="n" hidden="false">
        <v/>
      </c>
      <c r="N628" s="19" t="n" hidden="false">
        <f>L628+M628</f>
        <v>0</v>
      </c>
    </row>
    <row r="629" customFormat="false" hidden="false" outlineLevel="0" collapsed="false">
      <c r="A629" s="18" t="inlineStr">
        <is>
          <t xml:space="preserve">1.1.1.2.1.1.3.3.6</t>
        </is>
      </c>
      <c r="B629" s="18" t="inlineStr">
        <is>
          <t xml:space="preserve"/>
        </is>
      </c>
      <c r="C629" s="22" t="inlineStr">
        <is>
          <t xml:space="preserve">Кабель силовой ВВГнг(A)-LSLTx 3х6мм2, 660В</t>
        </is>
      </c>
      <c r="D629" s="7" t="inlineStr">
        <is>
          <t xml:space="preserve"/>
        </is>
      </c>
      <c r="E629" s="7" t="inlineStr">
        <is>
          <t xml:space="preserve"/>
        </is>
      </c>
      <c r="F629" s="7" t="inlineStr">
        <is>
          <t xml:space="preserve">М</t>
        </is>
      </c>
      <c r="G629" s="7" t="inlineStr">
        <is>
          <t xml:space="preserve">1</t>
        </is>
      </c>
      <c r="H629" s="8" t="n">
        <v>0</v>
      </c>
      <c r="I629" s="23" t="n" hidden="false">
        <v>0</v>
      </c>
      <c r="J629" s="19" t="n" hidden="false">
        <v/>
      </c>
      <c r="K629" s="19" t="n" hidden="false">
        <f>I629+J629</f>
        <v>0</v>
      </c>
      <c r="L629" s="19" t="n" hidden="false">
        <f>ROUND(H629*I629,2)</f>
        <v>0</v>
      </c>
      <c r="M629" s="19" t="n" hidden="false">
        <v/>
      </c>
      <c r="N629" s="19" t="n" hidden="false">
        <f>L629+M629</f>
        <v>0</v>
      </c>
    </row>
    <row r="630" customFormat="false" hidden="false" outlineLevel="0" collapsed="false">
      <c r="A630" s="18" t="inlineStr">
        <is>
          <t xml:space="preserve">1.1.1.2.1.1.3.4</t>
        </is>
      </c>
      <c r="B630" s="18" t="inlineStr">
        <is>
          <t xml:space="preserve"/>
        </is>
      </c>
      <c r="C630" s="18" t="inlineStr">
        <is>
          <t xml:space="preserve">Затяжка кабеля, провода в трубу / 7-17 мм</t>
        </is>
      </c>
      <c r="D630" s="7" t="inlineStr">
        <is>
          <t xml:space="preserve">ЭМ 4.2
Поставщики: ООО "Богословский кабельный завод", Акционерное общество "Электрокабель" Кольчугинский завод"</t>
        </is>
      </c>
      <c r="E630" s="7" t="inlineStr">
        <is>
          <t xml:space="preserve">Выгружается из БО по объектам BIM-КЦ</t>
        </is>
      </c>
      <c r="F630" s="7" t="inlineStr">
        <is>
          <t xml:space="preserve">ПОГ М</t>
        </is>
      </c>
      <c r="G630" s="7" t="inlineStr">
        <is>
          <t xml:space="preserve">1</t>
        </is>
      </c>
      <c r="H630" s="8" t="n">
        <v>0</v>
      </c>
      <c r="I630" s="19" t="n" hidden="false">
        <f>ROUND((L631+L632+L633+L634+L635+L636)/H630,2)</f>
        <v>0</v>
      </c>
      <c r="J630" s="19" t="n" hidden="false">
        <v>0</v>
      </c>
      <c r="K630" s="19" t="n" hidden="false">
        <f>I630+J630</f>
        <v>0</v>
      </c>
      <c r="L630" s="19" t="n" hidden="false">
        <f>ROUND(H630*I630,2)</f>
        <v>0</v>
      </c>
      <c r="M630" s="19" t="n" hidden="false">
        <f>ROUND(H630*J630,2)</f>
        <v>0</v>
      </c>
      <c r="N630" s="19" t="n" hidden="false">
        <f>L630+M630</f>
        <v>0</v>
      </c>
    </row>
    <row r="631" customFormat="false" hidden="false" outlineLevel="0" collapsed="false">
      <c r="A631" s="18" t="inlineStr">
        <is>
          <t xml:space="preserve">1.1.1.2.1.1.3.4.1</t>
        </is>
      </c>
      <c r="B631" s="18" t="inlineStr">
        <is>
          <t xml:space="preserve"/>
        </is>
      </c>
      <c r="C631" s="22" t="inlineStr">
        <is>
          <t xml:space="preserve">Кабель силовой ВВГнг(A)-FRLS 3х2,5мм2, 660В</t>
        </is>
      </c>
      <c r="D631" s="7" t="inlineStr">
        <is>
          <t xml:space="preserve"/>
        </is>
      </c>
      <c r="E631" s="7" t="inlineStr">
        <is>
          <t xml:space="preserve"/>
        </is>
      </c>
      <c r="F631" s="7" t="inlineStr">
        <is>
          <t xml:space="preserve">М</t>
        </is>
      </c>
      <c r="G631" s="7" t="inlineStr">
        <is>
          <t xml:space="preserve">1</t>
        </is>
      </c>
      <c r="H631" s="8" t="n">
        <v>0</v>
      </c>
      <c r="I631" s="23" t="n" hidden="false">
        <v>0</v>
      </c>
      <c r="J631" s="19" t="n" hidden="false">
        <v/>
      </c>
      <c r="K631" s="19" t="n" hidden="false">
        <f>I631+J631</f>
        <v>0</v>
      </c>
      <c r="L631" s="19" t="n" hidden="false">
        <f>ROUND(H631*I631,2)</f>
        <v>0</v>
      </c>
      <c r="M631" s="19" t="n" hidden="false">
        <v/>
      </c>
      <c r="N631" s="19" t="n" hidden="false">
        <f>L631+M631</f>
        <v>0</v>
      </c>
    </row>
    <row r="632" customFormat="false" hidden="false" outlineLevel="0" collapsed="false">
      <c r="A632" s="18" t="inlineStr">
        <is>
          <t xml:space="preserve">1.1.1.2.1.1.3.4.2</t>
        </is>
      </c>
      <c r="B632" s="18" t="inlineStr">
        <is>
          <t xml:space="preserve"/>
        </is>
      </c>
      <c r="C632" s="22" t="inlineStr">
        <is>
          <t xml:space="preserve">Кабель силовой ВВГнг(A)-LSLTx 5х2,5мм2, 660В</t>
        </is>
      </c>
      <c r="D632" s="7" t="inlineStr">
        <is>
          <t xml:space="preserve"/>
        </is>
      </c>
      <c r="E632" s="7" t="inlineStr">
        <is>
          <t xml:space="preserve"/>
        </is>
      </c>
      <c r="F632" s="7" t="inlineStr">
        <is>
          <t xml:space="preserve">М</t>
        </is>
      </c>
      <c r="G632" s="7" t="inlineStr">
        <is>
          <t xml:space="preserve">1</t>
        </is>
      </c>
      <c r="H632" s="8" t="n">
        <v>0</v>
      </c>
      <c r="I632" s="23" t="n" hidden="false">
        <v>0</v>
      </c>
      <c r="J632" s="19" t="n" hidden="false">
        <v/>
      </c>
      <c r="K632" s="19" t="n" hidden="false">
        <f>I632+J632</f>
        <v>0</v>
      </c>
      <c r="L632" s="19" t="n" hidden="false">
        <f>ROUND(H632*I632,2)</f>
        <v>0</v>
      </c>
      <c r="M632" s="19" t="n" hidden="false">
        <v/>
      </c>
      <c r="N632" s="19" t="n" hidden="false">
        <f>L632+M632</f>
        <v>0</v>
      </c>
    </row>
    <row r="633" customFormat="false" hidden="false" outlineLevel="0" collapsed="false">
      <c r="A633" s="18" t="inlineStr">
        <is>
          <t xml:space="preserve">1.1.1.2.1.1.3.4.3</t>
        </is>
      </c>
      <c r="B633" s="18" t="inlineStr">
        <is>
          <t xml:space="preserve"/>
        </is>
      </c>
      <c r="C633" s="22" t="inlineStr">
        <is>
          <t xml:space="preserve">Кабель силовой ВВГнг(A)-FRLSLTx 5х2,5мм2, 660В</t>
        </is>
      </c>
      <c r="D633" s="7" t="inlineStr">
        <is>
          <t xml:space="preserve"/>
        </is>
      </c>
      <c r="E633" s="7" t="inlineStr">
        <is>
          <t xml:space="preserve"/>
        </is>
      </c>
      <c r="F633" s="7" t="inlineStr">
        <is>
          <t xml:space="preserve">М</t>
        </is>
      </c>
      <c r="G633" s="7" t="inlineStr">
        <is>
          <t xml:space="preserve">1</t>
        </is>
      </c>
      <c r="H633" s="8" t="n">
        <v>0</v>
      </c>
      <c r="I633" s="23" t="n" hidden="false">
        <v>0</v>
      </c>
      <c r="J633" s="19" t="n" hidden="false">
        <v/>
      </c>
      <c r="K633" s="19" t="n" hidden="false">
        <f>I633+J633</f>
        <v>0</v>
      </c>
      <c r="L633" s="19" t="n" hidden="false">
        <f>ROUND(H633*I633,2)</f>
        <v>0</v>
      </c>
      <c r="M633" s="19" t="n" hidden="false">
        <v/>
      </c>
      <c r="N633" s="19" t="n" hidden="false">
        <f>L633+M633</f>
        <v>0</v>
      </c>
    </row>
    <row r="634" customFormat="false" hidden="false" outlineLevel="0" collapsed="false">
      <c r="A634" s="18" t="inlineStr">
        <is>
          <t xml:space="preserve">1.1.1.2.1.1.3.4.4</t>
        </is>
      </c>
      <c r="B634" s="18" t="inlineStr">
        <is>
          <t xml:space="preserve"/>
        </is>
      </c>
      <c r="C634" s="22" t="inlineStr">
        <is>
          <t xml:space="preserve">Кабель силовой ВВГнг(A)-LSLTx 3х2,5мм2, 660В</t>
        </is>
      </c>
      <c r="D634" s="7" t="inlineStr">
        <is>
          <t xml:space="preserve"/>
        </is>
      </c>
      <c r="E634" s="7" t="inlineStr">
        <is>
          <t xml:space="preserve"/>
        </is>
      </c>
      <c r="F634" s="7" t="inlineStr">
        <is>
          <t xml:space="preserve">М</t>
        </is>
      </c>
      <c r="G634" s="7" t="inlineStr">
        <is>
          <t xml:space="preserve">1</t>
        </is>
      </c>
      <c r="H634" s="8" t="n">
        <v>0</v>
      </c>
      <c r="I634" s="23" t="n" hidden="false">
        <v>0</v>
      </c>
      <c r="J634" s="19" t="n" hidden="false">
        <v/>
      </c>
      <c r="K634" s="19" t="n" hidden="false">
        <f>I634+J634</f>
        <v>0</v>
      </c>
      <c r="L634" s="19" t="n" hidden="false">
        <f>ROUND(H634*I634,2)</f>
        <v>0</v>
      </c>
      <c r="M634" s="19" t="n" hidden="false">
        <v/>
      </c>
      <c r="N634" s="19" t="n" hidden="false">
        <f>L634+M634</f>
        <v>0</v>
      </c>
    </row>
    <row r="635" customFormat="false" hidden="false" outlineLevel="0" collapsed="false">
      <c r="A635" s="18" t="inlineStr">
        <is>
          <t xml:space="preserve">1.1.1.2.1.1.3.4.5</t>
        </is>
      </c>
      <c r="B635" s="18" t="inlineStr">
        <is>
          <t xml:space="preserve"/>
        </is>
      </c>
      <c r="C635" s="22" t="inlineStr">
        <is>
          <t xml:space="preserve">Кабель силовой ВВГнг(A)-LSLTx 3х4мм2, 1000В</t>
        </is>
      </c>
      <c r="D635" s="7" t="inlineStr">
        <is>
          <t xml:space="preserve"/>
        </is>
      </c>
      <c r="E635" s="7" t="inlineStr">
        <is>
          <t xml:space="preserve"/>
        </is>
      </c>
      <c r="F635" s="7" t="inlineStr">
        <is>
          <t xml:space="preserve">М</t>
        </is>
      </c>
      <c r="G635" s="7" t="inlineStr">
        <is>
          <t xml:space="preserve">1</t>
        </is>
      </c>
      <c r="H635" s="8" t="n">
        <v>0</v>
      </c>
      <c r="I635" s="19" t="n" hidden="false">
        <v>0</v>
      </c>
      <c r="J635" s="19" t="n" hidden="false">
        <v/>
      </c>
      <c r="K635" s="19" t="n" hidden="false">
        <f>I635+J635</f>
        <v>0</v>
      </c>
      <c r="L635" s="19" t="n" hidden="false">
        <f>ROUND(H635*I635,2)</f>
        <v>0</v>
      </c>
      <c r="M635" s="19" t="n" hidden="false">
        <v/>
      </c>
      <c r="N635" s="19" t="n" hidden="false">
        <f>L635+M635</f>
        <v>0</v>
      </c>
    </row>
    <row r="636" customFormat="false" hidden="false" outlineLevel="0" collapsed="false">
      <c r="A636" s="18" t="inlineStr">
        <is>
          <t xml:space="preserve">1.1.1.2.1.1.3.4.6</t>
        </is>
      </c>
      <c r="B636" s="18" t="inlineStr">
        <is>
          <t xml:space="preserve"/>
        </is>
      </c>
      <c r="C636" s="22" t="inlineStr">
        <is>
          <t xml:space="preserve">Кабель силовой ВВГнг(A)-LSLTx 3х6мм2, 660В</t>
        </is>
      </c>
      <c r="D636" s="7" t="inlineStr">
        <is>
          <t xml:space="preserve"/>
        </is>
      </c>
      <c r="E636" s="7" t="inlineStr">
        <is>
          <t xml:space="preserve"/>
        </is>
      </c>
      <c r="F636" s="7" t="inlineStr">
        <is>
          <t xml:space="preserve">М</t>
        </is>
      </c>
      <c r="G636" s="7" t="inlineStr">
        <is>
          <t xml:space="preserve">1</t>
        </is>
      </c>
      <c r="H636" s="8" t="n">
        <v>0</v>
      </c>
      <c r="I636" s="23" t="n" hidden="false">
        <v>0</v>
      </c>
      <c r="J636" s="19" t="n" hidden="false">
        <v/>
      </c>
      <c r="K636" s="19" t="n" hidden="false">
        <f>I636+J636</f>
        <v>0</v>
      </c>
      <c r="L636" s="19" t="n" hidden="false">
        <f>ROUND(H636*I636,2)</f>
        <v>0</v>
      </c>
      <c r="M636" s="19" t="n" hidden="false">
        <v/>
      </c>
      <c r="N636" s="19" t="n" hidden="false">
        <f>L636+M636</f>
        <v>0</v>
      </c>
    </row>
    <row r="637" customFormat="false" hidden="false" outlineLevel="0" collapsed="false">
      <c r="A637" s="18" t="inlineStr">
        <is>
          <t xml:space="preserve">1.1.1.2.1.1.3.5</t>
        </is>
      </c>
      <c r="B637" s="18" t="inlineStr">
        <is>
          <t xml:space="preserve"/>
        </is>
      </c>
      <c r="C637" s="18" t="inlineStr">
        <is>
          <t xml:space="preserve">Затяжка кабеля, провода в трубу / 18-39 мм</t>
        </is>
      </c>
      <c r="D637" s="7" t="inlineStr">
        <is>
          <t xml:space="preserve">ЭМ 4.1
Поставщики: ООО "Богословский кабельный завод", Акционерное общество "Электрокабель" Кольчугинский завод"</t>
        </is>
      </c>
      <c r="E637" s="7" t="inlineStr">
        <is>
          <t xml:space="preserve">Выгружается из БО по объектам BIM-КЦ</t>
        </is>
      </c>
      <c r="F637" s="7" t="inlineStr">
        <is>
          <t xml:space="preserve">ПОГ М</t>
        </is>
      </c>
      <c r="G637" s="7" t="inlineStr">
        <is>
          <t xml:space="preserve">1</t>
        </is>
      </c>
      <c r="H637" s="8" t="n">
        <v>0</v>
      </c>
      <c r="I637" s="19" t="n" hidden="false">
        <f>ROUND((L638+L639+L640+L641+L642+L643)/H637,2)</f>
        <v>0</v>
      </c>
      <c r="J637" s="19" t="n" hidden="false">
        <v>0</v>
      </c>
      <c r="K637" s="19" t="n" hidden="false">
        <f>I637+J637</f>
        <v>0</v>
      </c>
      <c r="L637" s="19" t="n" hidden="false">
        <f>ROUND(H637*I637,2)</f>
        <v>0</v>
      </c>
      <c r="M637" s="19" t="n" hidden="false">
        <f>ROUND(H637*J637,2)</f>
        <v>0</v>
      </c>
      <c r="N637" s="19" t="n" hidden="false">
        <f>L637+M637</f>
        <v>0</v>
      </c>
    </row>
    <row r="638" customFormat="false" hidden="false" outlineLevel="0" collapsed="false">
      <c r="A638" s="18" t="inlineStr">
        <is>
          <t xml:space="preserve">1.1.1.2.1.1.3.5.1</t>
        </is>
      </c>
      <c r="B638" s="18" t="inlineStr">
        <is>
          <t xml:space="preserve"/>
        </is>
      </c>
      <c r="C638" s="22" t="inlineStr">
        <is>
          <t xml:space="preserve">Кабель силовой_ (Будет удален с 01.01.2024г.) / ВВГнг(А)-FRLSLTх / 5х6 мм</t>
        </is>
      </c>
      <c r="D638" s="7" t="inlineStr">
        <is>
          <t xml:space="preserve"/>
        </is>
      </c>
      <c r="E638" s="7" t="inlineStr">
        <is>
          <t xml:space="preserve"/>
        </is>
      </c>
      <c r="F638" s="7" t="inlineStr">
        <is>
          <t xml:space="preserve">ПОГ М</t>
        </is>
      </c>
      <c r="G638" s="7" t="inlineStr">
        <is>
          <t xml:space="preserve">1</t>
        </is>
      </c>
      <c r="H638" s="8" t="n">
        <v>0</v>
      </c>
      <c r="I638" s="23" t="n" hidden="false">
        <v>0</v>
      </c>
      <c r="J638" s="19" t="n" hidden="false">
        <v/>
      </c>
      <c r="K638" s="19" t="n" hidden="false">
        <f>I638+J638</f>
        <v>0</v>
      </c>
      <c r="L638" s="19" t="n" hidden="false">
        <f>ROUND(H638*I638,2)</f>
        <v>0</v>
      </c>
      <c r="M638" s="19" t="n" hidden="false">
        <v/>
      </c>
      <c r="N638" s="19" t="n" hidden="false">
        <f>L638+M638</f>
        <v>0</v>
      </c>
    </row>
    <row r="639" customFormat="false" hidden="false" outlineLevel="0" collapsed="false">
      <c r="A639" s="18" t="inlineStr">
        <is>
          <t xml:space="preserve">1.1.1.2.1.1.3.5.2</t>
        </is>
      </c>
      <c r="B639" s="18" t="inlineStr">
        <is>
          <t xml:space="preserve"/>
        </is>
      </c>
      <c r="C639" s="22" t="inlineStr">
        <is>
          <t xml:space="preserve">Кабель силовой_ (Будет удален с 01.01.2024г.) / ВВГнг(А)-LSLTx / 5х6 мм</t>
        </is>
      </c>
      <c r="D639" s="7" t="inlineStr">
        <is>
          <t xml:space="preserve"/>
        </is>
      </c>
      <c r="E639" s="7" t="inlineStr">
        <is>
          <t xml:space="preserve"/>
        </is>
      </c>
      <c r="F639" s="7" t="inlineStr">
        <is>
          <t xml:space="preserve">ПОГ М</t>
        </is>
      </c>
      <c r="G639" s="7" t="inlineStr">
        <is>
          <t xml:space="preserve">1</t>
        </is>
      </c>
      <c r="H639" s="8" t="n">
        <v>0</v>
      </c>
      <c r="I639" s="23" t="n" hidden="false">
        <v>0</v>
      </c>
      <c r="J639" s="19" t="n" hidden="false">
        <v/>
      </c>
      <c r="K639" s="19" t="n" hidden="false">
        <f>I639+J639</f>
        <v>0</v>
      </c>
      <c r="L639" s="19" t="n" hidden="false">
        <f>ROUND(H639*I639,2)</f>
        <v>0</v>
      </c>
      <c r="M639" s="19" t="n" hidden="false">
        <v/>
      </c>
      <c r="N639" s="19" t="n" hidden="false">
        <f>L639+M639</f>
        <v>0</v>
      </c>
    </row>
    <row r="640" customFormat="false" hidden="false" outlineLevel="0" collapsed="false">
      <c r="A640" s="18" t="inlineStr">
        <is>
          <t xml:space="preserve">1.1.1.2.1.1.3.5.3</t>
        </is>
      </c>
      <c r="B640" s="18" t="inlineStr">
        <is>
          <t xml:space="preserve"/>
        </is>
      </c>
      <c r="C640" s="22" t="inlineStr">
        <is>
          <t xml:space="preserve">Кабель силовой ВВГнг(A)-FRLS 3х6мм2, 660В</t>
        </is>
      </c>
      <c r="D640" s="7" t="inlineStr">
        <is>
          <t xml:space="preserve">FRLSLTx</t>
        </is>
      </c>
      <c r="E640" s="7" t="inlineStr">
        <is>
          <t xml:space="preserve"/>
        </is>
      </c>
      <c r="F640" s="7" t="inlineStr">
        <is>
          <t xml:space="preserve">М</t>
        </is>
      </c>
      <c r="G640" s="7" t="inlineStr">
        <is>
          <t xml:space="preserve">1</t>
        </is>
      </c>
      <c r="H640" s="8" t="n">
        <v>0</v>
      </c>
      <c r="I640" s="23" t="n" hidden="false">
        <v>0</v>
      </c>
      <c r="J640" s="19" t="n" hidden="false">
        <v/>
      </c>
      <c r="K640" s="19" t="n" hidden="false">
        <f>I640+J640</f>
        <v>0</v>
      </c>
      <c r="L640" s="19" t="n" hidden="false">
        <f>ROUND(H640*I640,2)</f>
        <v>0</v>
      </c>
      <c r="M640" s="19" t="n" hidden="false">
        <v/>
      </c>
      <c r="N640" s="19" t="n" hidden="false">
        <f>L640+M640</f>
        <v>0</v>
      </c>
    </row>
    <row r="641" customFormat="false" hidden="false" outlineLevel="0" collapsed="false">
      <c r="A641" s="18" t="inlineStr">
        <is>
          <t xml:space="preserve">1.1.1.2.1.1.3.5.4</t>
        </is>
      </c>
      <c r="B641" s="18" t="inlineStr">
        <is>
          <t xml:space="preserve"/>
        </is>
      </c>
      <c r="C641" s="22" t="inlineStr">
        <is>
          <t xml:space="preserve">Кабель силовой ВВГнг(A)-LS 3х10мм2, 660В</t>
        </is>
      </c>
      <c r="D641" s="7" t="inlineStr">
        <is>
          <t xml:space="preserve">LSLTx</t>
        </is>
      </c>
      <c r="E641" s="7" t="inlineStr">
        <is>
          <t xml:space="preserve"/>
        </is>
      </c>
      <c r="F641" s="7" t="inlineStr">
        <is>
          <t xml:space="preserve">М</t>
        </is>
      </c>
      <c r="G641" s="7" t="inlineStr">
        <is>
          <t xml:space="preserve">1</t>
        </is>
      </c>
      <c r="H641" s="8" t="n">
        <v>0</v>
      </c>
      <c r="I641" s="23" t="n" hidden="false">
        <v>0</v>
      </c>
      <c r="J641" s="19" t="n" hidden="false">
        <v/>
      </c>
      <c r="K641" s="19" t="n" hidden="false">
        <f>I641+J641</f>
        <v>0</v>
      </c>
      <c r="L641" s="19" t="n" hidden="false">
        <f>ROUND(H641*I641,2)</f>
        <v>0</v>
      </c>
      <c r="M641" s="19" t="n" hidden="false">
        <v/>
      </c>
      <c r="N641" s="19" t="n" hidden="false">
        <f>L641+M641</f>
        <v>0</v>
      </c>
    </row>
    <row r="642" customFormat="false" hidden="false" outlineLevel="0" collapsed="false">
      <c r="A642" s="18" t="inlineStr">
        <is>
          <t xml:space="preserve">1.1.1.2.1.1.3.5.5</t>
        </is>
      </c>
      <c r="B642" s="18" t="inlineStr">
        <is>
          <t xml:space="preserve"/>
        </is>
      </c>
      <c r="C642" s="22" t="inlineStr">
        <is>
          <t xml:space="preserve">Кабель силовой ВВГнг(A)-FRLSLTx 5х4мм2, 660В</t>
        </is>
      </c>
      <c r="D642" s="7" t="inlineStr">
        <is>
          <t xml:space="preserve"/>
        </is>
      </c>
      <c r="E642" s="7" t="inlineStr">
        <is>
          <t xml:space="preserve"/>
        </is>
      </c>
      <c r="F642" s="7" t="inlineStr">
        <is>
          <t xml:space="preserve">М</t>
        </is>
      </c>
      <c r="G642" s="7" t="inlineStr">
        <is>
          <t xml:space="preserve">1</t>
        </is>
      </c>
      <c r="H642" s="8" t="n">
        <v>0</v>
      </c>
      <c r="I642" s="23" t="n" hidden="false">
        <v>0</v>
      </c>
      <c r="J642" s="19" t="n" hidden="false">
        <v/>
      </c>
      <c r="K642" s="19" t="n" hidden="false">
        <f>I642+J642</f>
        <v>0</v>
      </c>
      <c r="L642" s="19" t="n" hidden="false">
        <f>ROUND(H642*I642,2)</f>
        <v>0</v>
      </c>
      <c r="M642" s="19" t="n" hidden="false">
        <v/>
      </c>
      <c r="N642" s="19" t="n" hidden="false">
        <f>L642+M642</f>
        <v>0</v>
      </c>
    </row>
    <row r="643" customFormat="false" hidden="false" outlineLevel="0" collapsed="false">
      <c r="A643" s="18" t="inlineStr">
        <is>
          <t xml:space="preserve">1.1.1.2.1.1.3.5.6</t>
        </is>
      </c>
      <c r="B643" s="18" t="inlineStr">
        <is>
          <t xml:space="preserve"/>
        </is>
      </c>
      <c r="C643" s="22" t="inlineStr">
        <is>
          <t xml:space="preserve">Кабель силовой ВВГнг(A)-LSLTx 5х4мм2, 660В</t>
        </is>
      </c>
      <c r="D643" s="7" t="inlineStr">
        <is>
          <t xml:space="preserve"/>
        </is>
      </c>
      <c r="E643" s="7" t="inlineStr">
        <is>
          <t xml:space="preserve"/>
        </is>
      </c>
      <c r="F643" s="7" t="inlineStr">
        <is>
          <t xml:space="preserve">М</t>
        </is>
      </c>
      <c r="G643" s="7" t="inlineStr">
        <is>
          <t xml:space="preserve">1</t>
        </is>
      </c>
      <c r="H643" s="8" t="n">
        <v>0</v>
      </c>
      <c r="I643" s="23" t="n" hidden="false">
        <v>0</v>
      </c>
      <c r="J643" s="19" t="n" hidden="false">
        <v/>
      </c>
      <c r="K643" s="19" t="n" hidden="false">
        <f>I643+J643</f>
        <v>0</v>
      </c>
      <c r="L643" s="19" t="n" hidden="false">
        <f>ROUND(H643*I643,2)</f>
        <v>0</v>
      </c>
      <c r="M643" s="19" t="n" hidden="false">
        <v/>
      </c>
      <c r="N643" s="19" t="n" hidden="false">
        <f>L643+M643</f>
        <v>0</v>
      </c>
    </row>
    <row r="644" customFormat="false" hidden="false" outlineLevel="0" collapsed="false">
      <c r="A644" s="18" t="inlineStr">
        <is>
          <t xml:space="preserve">1.1.1.2.1.1.3.6</t>
        </is>
      </c>
      <c r="B644" s="18" t="inlineStr">
        <is>
          <t xml:space="preserve"/>
        </is>
      </c>
      <c r="C644" s="18" t="inlineStr">
        <is>
          <t xml:space="preserve">Затяжка кабеля, провода в трубу / 18-39 мм</t>
        </is>
      </c>
      <c r="D644" s="7" t="inlineStr">
        <is>
          <t xml:space="preserve">ЭМ 4.2
Поставщики: ООО "Богословский кабельный завод", Акционерное общество "Электрокабель" Кольчугинский завод"</t>
        </is>
      </c>
      <c r="E644" s="7" t="inlineStr">
        <is>
          <t xml:space="preserve">Выгружается из БО по объектам BIM-КЦ</t>
        </is>
      </c>
      <c r="F644" s="7" t="inlineStr">
        <is>
          <t xml:space="preserve">ПОГ М</t>
        </is>
      </c>
      <c r="G644" s="7" t="inlineStr">
        <is>
          <t xml:space="preserve">1</t>
        </is>
      </c>
      <c r="H644" s="8" t="n">
        <v>0</v>
      </c>
      <c r="I644" s="19" t="n" hidden="false">
        <f>ROUND((L645+L646+L647+L648+L649+L650)/H644,2)</f>
        <v>0</v>
      </c>
      <c r="J644" s="19" t="n" hidden="false">
        <v>0</v>
      </c>
      <c r="K644" s="19" t="n" hidden="false">
        <f>I644+J644</f>
        <v>0</v>
      </c>
      <c r="L644" s="19" t="n" hidden="false">
        <f>ROUND(H644*I644,2)</f>
        <v>0</v>
      </c>
      <c r="M644" s="19" t="n" hidden="false">
        <f>ROUND(H644*J644,2)</f>
        <v>0</v>
      </c>
      <c r="N644" s="19" t="n" hidden="false">
        <f>L644+M644</f>
        <v>0</v>
      </c>
    </row>
    <row r="645" customFormat="false" hidden="false" outlineLevel="0" collapsed="false">
      <c r="A645" s="18" t="inlineStr">
        <is>
          <t xml:space="preserve">1.1.1.2.1.1.3.6.1</t>
        </is>
      </c>
      <c r="B645" s="18" t="inlineStr">
        <is>
          <t xml:space="preserve"/>
        </is>
      </c>
      <c r="C645" s="22" t="inlineStr">
        <is>
          <t xml:space="preserve">Кабель силовой ВВГнг(A)-FRLS 3х6мм2, 660В</t>
        </is>
      </c>
      <c r="D645" s="7" t="inlineStr">
        <is>
          <t xml:space="preserve"/>
        </is>
      </c>
      <c r="E645" s="7" t="inlineStr">
        <is>
          <t xml:space="preserve"/>
        </is>
      </c>
      <c r="F645" s="7" t="inlineStr">
        <is>
          <t xml:space="preserve">М</t>
        </is>
      </c>
      <c r="G645" s="7" t="inlineStr">
        <is>
          <t xml:space="preserve">1</t>
        </is>
      </c>
      <c r="H645" s="8" t="n">
        <v>0</v>
      </c>
      <c r="I645" s="23" t="n" hidden="false">
        <v>0</v>
      </c>
      <c r="J645" s="19" t="n" hidden="false">
        <v/>
      </c>
      <c r="K645" s="19" t="n" hidden="false">
        <f>I645+J645</f>
        <v>0</v>
      </c>
      <c r="L645" s="19" t="n" hidden="false">
        <f>ROUND(H645*I645,2)</f>
        <v>0</v>
      </c>
      <c r="M645" s="19" t="n" hidden="false">
        <v/>
      </c>
      <c r="N645" s="19" t="n" hidden="false">
        <f>L645+M645</f>
        <v>0</v>
      </c>
    </row>
    <row r="646" customFormat="false" hidden="false" outlineLevel="0" collapsed="false">
      <c r="A646" s="18" t="inlineStr">
        <is>
          <t xml:space="preserve">1.1.1.2.1.1.3.6.2</t>
        </is>
      </c>
      <c r="B646" s="18" t="inlineStr">
        <is>
          <t xml:space="preserve"/>
        </is>
      </c>
      <c r="C646" s="22" t="inlineStr">
        <is>
          <t xml:space="preserve">Кабель силовой ВВГнг(A)-LS 3х10мм2, 660В</t>
        </is>
      </c>
      <c r="D646" s="7" t="inlineStr">
        <is>
          <t xml:space="preserve"/>
        </is>
      </c>
      <c r="E646" s="7" t="inlineStr">
        <is>
          <t xml:space="preserve"/>
        </is>
      </c>
      <c r="F646" s="7" t="inlineStr">
        <is>
          <t xml:space="preserve">М</t>
        </is>
      </c>
      <c r="G646" s="7" t="inlineStr">
        <is>
          <t xml:space="preserve">1</t>
        </is>
      </c>
      <c r="H646" s="8" t="n">
        <v>0</v>
      </c>
      <c r="I646" s="23" t="n" hidden="false">
        <v>0</v>
      </c>
      <c r="J646" s="19" t="n" hidden="false">
        <v/>
      </c>
      <c r="K646" s="19" t="n" hidden="false">
        <f>I646+J646</f>
        <v>0</v>
      </c>
      <c r="L646" s="19" t="n" hidden="false">
        <f>ROUND(H646*I646,2)</f>
        <v>0</v>
      </c>
      <c r="M646" s="19" t="n" hidden="false">
        <v/>
      </c>
      <c r="N646" s="19" t="n" hidden="false">
        <f>L646+M646</f>
        <v>0</v>
      </c>
    </row>
    <row r="647" customFormat="false" hidden="false" outlineLevel="0" collapsed="false">
      <c r="A647" s="18" t="inlineStr">
        <is>
          <t xml:space="preserve">1.1.1.2.1.1.3.6.3</t>
        </is>
      </c>
      <c r="B647" s="18" t="inlineStr">
        <is>
          <t xml:space="preserve"/>
        </is>
      </c>
      <c r="C647" s="22" t="inlineStr">
        <is>
          <t xml:space="preserve">Кабель силовой ВВГнг(A)-FRLSLTx 5х4мм2, 660В</t>
        </is>
      </c>
      <c r="D647" s="7" t="inlineStr">
        <is>
          <t xml:space="preserve"/>
        </is>
      </c>
      <c r="E647" s="7" t="inlineStr">
        <is>
          <t xml:space="preserve"/>
        </is>
      </c>
      <c r="F647" s="7" t="inlineStr">
        <is>
          <t xml:space="preserve">М</t>
        </is>
      </c>
      <c r="G647" s="7" t="inlineStr">
        <is>
          <t xml:space="preserve">1</t>
        </is>
      </c>
      <c r="H647" s="8" t="n">
        <v>0</v>
      </c>
      <c r="I647" s="23" t="n" hidden="false">
        <v>0</v>
      </c>
      <c r="J647" s="19" t="n" hidden="false">
        <v/>
      </c>
      <c r="K647" s="19" t="n" hidden="false">
        <f>I647+J647</f>
        <v>0</v>
      </c>
      <c r="L647" s="19" t="n" hidden="false">
        <f>ROUND(H647*I647,2)</f>
        <v>0</v>
      </c>
      <c r="M647" s="19" t="n" hidden="false">
        <v/>
      </c>
      <c r="N647" s="19" t="n" hidden="false">
        <f>L647+M647</f>
        <v>0</v>
      </c>
    </row>
    <row r="648" customFormat="false" hidden="false" outlineLevel="0" collapsed="false">
      <c r="A648" s="18" t="inlineStr">
        <is>
          <t xml:space="preserve">1.1.1.2.1.1.3.6.4</t>
        </is>
      </c>
      <c r="B648" s="18" t="inlineStr">
        <is>
          <t xml:space="preserve"/>
        </is>
      </c>
      <c r="C648" s="22" t="inlineStr">
        <is>
          <t xml:space="preserve">Кабель силовой ВВГнг(A)-FRLSLTx 5х6мм2, 660В</t>
        </is>
      </c>
      <c r="D648" s="7" t="inlineStr">
        <is>
          <t xml:space="preserve"/>
        </is>
      </c>
      <c r="E648" s="7" t="inlineStr">
        <is>
          <t xml:space="preserve"/>
        </is>
      </c>
      <c r="F648" s="7" t="inlineStr">
        <is>
          <t xml:space="preserve">М</t>
        </is>
      </c>
      <c r="G648" s="7" t="inlineStr">
        <is>
          <t xml:space="preserve">1</t>
        </is>
      </c>
      <c r="H648" s="8" t="n">
        <v>0</v>
      </c>
      <c r="I648" s="23" t="n" hidden="false">
        <v>0</v>
      </c>
      <c r="J648" s="19" t="n" hidden="false">
        <v/>
      </c>
      <c r="K648" s="19" t="n" hidden="false">
        <f>I648+J648</f>
        <v>0</v>
      </c>
      <c r="L648" s="19" t="n" hidden="false">
        <f>ROUND(H648*I648,2)</f>
        <v>0</v>
      </c>
      <c r="M648" s="19" t="n" hidden="false">
        <v/>
      </c>
      <c r="N648" s="19" t="n" hidden="false">
        <f>L648+M648</f>
        <v>0</v>
      </c>
    </row>
    <row r="649" customFormat="false" hidden="false" outlineLevel="0" collapsed="false">
      <c r="A649" s="18" t="inlineStr">
        <is>
          <t xml:space="preserve">1.1.1.2.1.1.3.6.5</t>
        </is>
      </c>
      <c r="B649" s="18" t="inlineStr">
        <is>
          <t xml:space="preserve"/>
        </is>
      </c>
      <c r="C649" s="22" t="inlineStr">
        <is>
          <t xml:space="preserve">Кабель силовой ВВГнг(A)-LSLTx 5х4мм2, 660В</t>
        </is>
      </c>
      <c r="D649" s="7" t="inlineStr">
        <is>
          <t xml:space="preserve"/>
        </is>
      </c>
      <c r="E649" s="7" t="inlineStr">
        <is>
          <t xml:space="preserve"/>
        </is>
      </c>
      <c r="F649" s="7" t="inlineStr">
        <is>
          <t xml:space="preserve">М</t>
        </is>
      </c>
      <c r="G649" s="7" t="inlineStr">
        <is>
          <t xml:space="preserve">1</t>
        </is>
      </c>
      <c r="H649" s="8" t="n">
        <v>0</v>
      </c>
      <c r="I649" s="23" t="n" hidden="false">
        <v>0</v>
      </c>
      <c r="J649" s="19" t="n" hidden="false">
        <v/>
      </c>
      <c r="K649" s="19" t="n" hidden="false">
        <f>I649+J649</f>
        <v>0</v>
      </c>
      <c r="L649" s="19" t="n" hidden="false">
        <f>ROUND(H649*I649,2)</f>
        <v>0</v>
      </c>
      <c r="M649" s="19" t="n" hidden="false">
        <v/>
      </c>
      <c r="N649" s="19" t="n" hidden="false">
        <f>L649+M649</f>
        <v>0</v>
      </c>
    </row>
    <row r="650" customFormat="false" hidden="false" outlineLevel="0" collapsed="false">
      <c r="A650" s="18" t="inlineStr">
        <is>
          <t xml:space="preserve">1.1.1.2.1.1.3.6.6</t>
        </is>
      </c>
      <c r="B650" s="18" t="inlineStr">
        <is>
          <t xml:space="preserve"/>
        </is>
      </c>
      <c r="C650" s="22" t="inlineStr">
        <is>
          <t xml:space="preserve">Кабель силовой ВВГнг(A)-LSLTx 5х6мм2, 1000В</t>
        </is>
      </c>
      <c r="D650" s="7" t="inlineStr">
        <is>
          <t xml:space="preserve"/>
        </is>
      </c>
      <c r="E650" s="7" t="inlineStr">
        <is>
          <t xml:space="preserve"/>
        </is>
      </c>
      <c r="F650" s="7" t="inlineStr">
        <is>
          <t xml:space="preserve">М</t>
        </is>
      </c>
      <c r="G650" s="7" t="inlineStr">
        <is>
          <t xml:space="preserve">1</t>
        </is>
      </c>
      <c r="H650" s="8" t="n">
        <v>0</v>
      </c>
      <c r="I650" s="19" t="n" hidden="false">
        <v>0</v>
      </c>
      <c r="J650" s="19" t="n" hidden="false">
        <v/>
      </c>
      <c r="K650" s="19" t="n" hidden="false">
        <f>I650+J650</f>
        <v>0</v>
      </c>
      <c r="L650" s="19" t="n" hidden="false">
        <f>ROUND(H650*I650,2)</f>
        <v>0</v>
      </c>
      <c r="M650" s="19" t="n" hidden="false">
        <v/>
      </c>
      <c r="N650" s="19" t="n" hidden="false">
        <f>L650+M650</f>
        <v>0</v>
      </c>
    </row>
    <row r="651" customFormat="false" hidden="false" outlineLevel="0" collapsed="false">
      <c r="A651" s="18" t="inlineStr">
        <is>
          <t xml:space="preserve">1.1.1.2.1.1.3.7</t>
        </is>
      </c>
      <c r="B651" s="18" t="inlineStr">
        <is>
          <t xml:space="preserve"/>
        </is>
      </c>
      <c r="C651" s="18" t="inlineStr">
        <is>
          <t xml:space="preserve">Затяжка кабеля, провода в трубу / 40-69 мм</t>
        </is>
      </c>
      <c r="D651" s="7" t="inlineStr">
        <is>
          <t xml:space="preserve">ЭМ 4.1
Поставщики: ООО "Богословский кабельный завод", Акционерное общество "Электрокабель" Кольчугинский завод"</t>
        </is>
      </c>
      <c r="E651" s="7" t="inlineStr">
        <is>
          <t xml:space="preserve">Выгружается из БО по объектам BIM-КЦ</t>
        </is>
      </c>
      <c r="F651" s="7" t="inlineStr">
        <is>
          <t xml:space="preserve">ПОГ М</t>
        </is>
      </c>
      <c r="G651" s="7" t="inlineStr">
        <is>
          <t xml:space="preserve">1</t>
        </is>
      </c>
      <c r="H651" s="8" t="n">
        <v>0</v>
      </c>
      <c r="I651" s="19" t="n" hidden="false">
        <f>ROUND((L652+L653)/H651,2)</f>
        <v>0</v>
      </c>
      <c r="J651" s="19" t="n" hidden="false">
        <v>0</v>
      </c>
      <c r="K651" s="19" t="n" hidden="false">
        <f>I651+J651</f>
        <v>0</v>
      </c>
      <c r="L651" s="19" t="n" hidden="false">
        <f>ROUND(H651*I651,2)</f>
        <v>0</v>
      </c>
      <c r="M651" s="19" t="n" hidden="false">
        <f>ROUND(H651*J651,2)</f>
        <v>0</v>
      </c>
      <c r="N651" s="19" t="n" hidden="false">
        <f>L651+M651</f>
        <v>0</v>
      </c>
    </row>
    <row r="652" customFormat="false" hidden="false" outlineLevel="0" collapsed="false">
      <c r="A652" s="18" t="inlineStr">
        <is>
          <t xml:space="preserve">1.1.1.2.1.1.3.7.1</t>
        </is>
      </c>
      <c r="B652" s="18" t="inlineStr">
        <is>
          <t xml:space="preserve"/>
        </is>
      </c>
      <c r="C652" s="22" t="inlineStr">
        <is>
          <t xml:space="preserve">Кабель силовой ВВГнг(A)-LSLTx 5х10мм2, 1000В</t>
        </is>
      </c>
      <c r="D652" s="7" t="inlineStr">
        <is>
          <t xml:space="preserve"/>
        </is>
      </c>
      <c r="E652" s="7" t="inlineStr">
        <is>
          <t xml:space="preserve"/>
        </is>
      </c>
      <c r="F652" s="7" t="inlineStr">
        <is>
          <t xml:space="preserve">М</t>
        </is>
      </c>
      <c r="G652" s="7" t="inlineStr">
        <is>
          <t xml:space="preserve">1</t>
        </is>
      </c>
      <c r="H652" s="8" t="n">
        <v>0</v>
      </c>
      <c r="I652" s="19" t="n" hidden="false">
        <v>0</v>
      </c>
      <c r="J652" s="19" t="n" hidden="false">
        <v/>
      </c>
      <c r="K652" s="19" t="n" hidden="false">
        <f>I652+J652</f>
        <v>0</v>
      </c>
      <c r="L652" s="19" t="n" hidden="false">
        <f>ROUND(H652*I652,2)</f>
        <v>0</v>
      </c>
      <c r="M652" s="19" t="n" hidden="false">
        <v/>
      </c>
      <c r="N652" s="19" t="n" hidden="false">
        <f>L652+M652</f>
        <v>0</v>
      </c>
    </row>
    <row r="653" customFormat="false" hidden="false" outlineLevel="0" collapsed="false">
      <c r="A653" s="18" t="inlineStr">
        <is>
          <t xml:space="preserve">1.1.1.2.1.1.3.7.2</t>
        </is>
      </c>
      <c r="B653" s="18" t="inlineStr">
        <is>
          <t xml:space="preserve"/>
        </is>
      </c>
      <c r="C653" s="22" t="inlineStr">
        <is>
          <t xml:space="preserve">Кабель силовой ВВГнг(A)-LS 3х16мм2, 660В</t>
        </is>
      </c>
      <c r="D653" s="7" t="inlineStr">
        <is>
          <t xml:space="preserve">LSLTx</t>
        </is>
      </c>
      <c r="E653" s="7" t="inlineStr">
        <is>
          <t xml:space="preserve"/>
        </is>
      </c>
      <c r="F653" s="7" t="inlineStr">
        <is>
          <t xml:space="preserve">М</t>
        </is>
      </c>
      <c r="G653" s="7" t="inlineStr">
        <is>
          <t xml:space="preserve">1</t>
        </is>
      </c>
      <c r="H653" s="8" t="n">
        <v>0</v>
      </c>
      <c r="I653" s="23" t="n" hidden="false">
        <v>0</v>
      </c>
      <c r="J653" s="19" t="n" hidden="false">
        <v/>
      </c>
      <c r="K653" s="19" t="n" hidden="false">
        <f>I653+J653</f>
        <v>0</v>
      </c>
      <c r="L653" s="19" t="n" hidden="false">
        <f>ROUND(H653*I653,2)</f>
        <v>0</v>
      </c>
      <c r="M653" s="19" t="n" hidden="false">
        <v/>
      </c>
      <c r="N653" s="19" t="n" hidden="false">
        <f>L653+M653</f>
        <v>0</v>
      </c>
    </row>
    <row r="654" customFormat="false" hidden="false" outlineLevel="0" collapsed="false">
      <c r="A654" s="18" t="inlineStr">
        <is>
          <t xml:space="preserve">1.1.1.2.1.1.3.8</t>
        </is>
      </c>
      <c r="B654" s="18" t="inlineStr">
        <is>
          <t xml:space="preserve"/>
        </is>
      </c>
      <c r="C654" s="18" t="inlineStr">
        <is>
          <t xml:space="preserve">Затяжка кабеля, провода в трубу / 40-69 мм</t>
        </is>
      </c>
      <c r="D654" s="7" t="inlineStr">
        <is>
          <t xml:space="preserve">ЭМ 4.2
Поставщики: ООО "Богословский кабельный завод", Акционерное общество "Электрокабель" Кольчугинский завод"</t>
        </is>
      </c>
      <c r="E654" s="7" t="inlineStr">
        <is>
          <t xml:space="preserve">Выгружается из БО по объектам BIM-КЦ</t>
        </is>
      </c>
      <c r="F654" s="7" t="inlineStr">
        <is>
          <t xml:space="preserve">ПОГ М</t>
        </is>
      </c>
      <c r="G654" s="7" t="inlineStr">
        <is>
          <t xml:space="preserve">1</t>
        </is>
      </c>
      <c r="H654" s="8" t="n">
        <v>0</v>
      </c>
      <c r="I654" s="19" t="n" hidden="false">
        <f>ROUND((L655+L656+L657)/H654,2)</f>
        <v>0</v>
      </c>
      <c r="J654" s="19" t="n" hidden="false">
        <v>0</v>
      </c>
      <c r="K654" s="19" t="n" hidden="false">
        <f>I654+J654</f>
        <v>0</v>
      </c>
      <c r="L654" s="19" t="n" hidden="false">
        <f>ROUND(H654*I654,2)</f>
        <v>0</v>
      </c>
      <c r="M654" s="19" t="n" hidden="false">
        <f>ROUND(H654*J654,2)</f>
        <v>0</v>
      </c>
      <c r="N654" s="19" t="n" hidden="false">
        <f>L654+M654</f>
        <v>0</v>
      </c>
    </row>
    <row r="655" customFormat="false" hidden="false" outlineLevel="0" collapsed="false">
      <c r="A655" s="18" t="inlineStr">
        <is>
          <t xml:space="preserve">1.1.1.2.1.1.3.8.1</t>
        </is>
      </c>
      <c r="B655" s="18" t="inlineStr">
        <is>
          <t xml:space="preserve"/>
        </is>
      </c>
      <c r="C655" s="22" t="inlineStr">
        <is>
          <t xml:space="preserve">Кабель силовой ВВГнг(A)-FRLS 5х10мм2, 660В</t>
        </is>
      </c>
      <c r="D655" s="7" t="inlineStr">
        <is>
          <t xml:space="preserve"/>
        </is>
      </c>
      <c r="E655" s="7" t="inlineStr">
        <is>
          <t xml:space="preserve"/>
        </is>
      </c>
      <c r="F655" s="7" t="inlineStr">
        <is>
          <t xml:space="preserve">М</t>
        </is>
      </c>
      <c r="G655" s="7" t="inlineStr">
        <is>
          <t xml:space="preserve">1</t>
        </is>
      </c>
      <c r="H655" s="8" t="n">
        <v>0</v>
      </c>
      <c r="I655" s="23" t="n" hidden="false">
        <v>0</v>
      </c>
      <c r="J655" s="19" t="n" hidden="false">
        <v/>
      </c>
      <c r="K655" s="19" t="n" hidden="false">
        <f>I655+J655</f>
        <v>0</v>
      </c>
      <c r="L655" s="19" t="n" hidden="false">
        <f>ROUND(H655*I655,2)</f>
        <v>0</v>
      </c>
      <c r="M655" s="19" t="n" hidden="false">
        <v/>
      </c>
      <c r="N655" s="19" t="n" hidden="false">
        <f>L655+M655</f>
        <v>0</v>
      </c>
    </row>
    <row r="656" customFormat="false" hidden="false" outlineLevel="0" collapsed="false">
      <c r="A656" s="18" t="inlineStr">
        <is>
          <t xml:space="preserve">1.1.1.2.1.1.3.8.2</t>
        </is>
      </c>
      <c r="B656" s="18" t="inlineStr">
        <is>
          <t xml:space="preserve"/>
        </is>
      </c>
      <c r="C656" s="22" t="inlineStr">
        <is>
          <t xml:space="preserve">Кабель силовой ВВГнг(A)-LSLTx 5х10мм2, 1000В</t>
        </is>
      </c>
      <c r="D656" s="7" t="inlineStr">
        <is>
          <t xml:space="preserve"/>
        </is>
      </c>
      <c r="E656" s="7" t="inlineStr">
        <is>
          <t xml:space="preserve"/>
        </is>
      </c>
      <c r="F656" s="7" t="inlineStr">
        <is>
          <t xml:space="preserve">М</t>
        </is>
      </c>
      <c r="G656" s="7" t="inlineStr">
        <is>
          <t xml:space="preserve">1</t>
        </is>
      </c>
      <c r="H656" s="8" t="n">
        <v>0</v>
      </c>
      <c r="I656" s="19" t="n" hidden="false">
        <v>0</v>
      </c>
      <c r="J656" s="19" t="n" hidden="false">
        <v/>
      </c>
      <c r="K656" s="19" t="n" hidden="false">
        <f>I656+J656</f>
        <v>0</v>
      </c>
      <c r="L656" s="19" t="n" hidden="false">
        <f>ROUND(H656*I656,2)</f>
        <v>0</v>
      </c>
      <c r="M656" s="19" t="n" hidden="false">
        <v/>
      </c>
      <c r="N656" s="19" t="n" hidden="false">
        <f>L656+M656</f>
        <v>0</v>
      </c>
    </row>
    <row r="657" customFormat="false" hidden="false" outlineLevel="0" collapsed="false">
      <c r="A657" s="18" t="inlineStr">
        <is>
          <t xml:space="preserve">1.1.1.2.1.1.3.8.3</t>
        </is>
      </c>
      <c r="B657" s="18" t="inlineStr">
        <is>
          <t xml:space="preserve"/>
        </is>
      </c>
      <c r="C657" s="22" t="inlineStr">
        <is>
          <t xml:space="preserve">Кабель силовой ВВГнг(A)-LS 3х16мм2, 660В</t>
        </is>
      </c>
      <c r="D657" s="7" t="inlineStr">
        <is>
          <t xml:space="preserve"/>
        </is>
      </c>
      <c r="E657" s="7" t="inlineStr">
        <is>
          <t xml:space="preserve"/>
        </is>
      </c>
      <c r="F657" s="7" t="inlineStr">
        <is>
          <t xml:space="preserve">М</t>
        </is>
      </c>
      <c r="G657" s="7" t="inlineStr">
        <is>
          <t xml:space="preserve">1</t>
        </is>
      </c>
      <c r="H657" s="8" t="n">
        <v>0</v>
      </c>
      <c r="I657" s="23" t="n" hidden="false">
        <v>0</v>
      </c>
      <c r="J657" s="19" t="n" hidden="false">
        <v/>
      </c>
      <c r="K657" s="19" t="n" hidden="false">
        <f>I657+J657</f>
        <v>0</v>
      </c>
      <c r="L657" s="19" t="n" hidden="false">
        <f>ROUND(H657*I657,2)</f>
        <v>0</v>
      </c>
      <c r="M657" s="19" t="n" hidden="false">
        <v/>
      </c>
      <c r="N657" s="19" t="n" hidden="false">
        <f>L657+M657</f>
        <v>0</v>
      </c>
    </row>
    <row r="658" customFormat="false" hidden="false" outlineLevel="0" collapsed="false">
      <c r="A658" s="18" t="inlineStr">
        <is>
          <t xml:space="preserve">1.1.1.2.1.1.3.9</t>
        </is>
      </c>
      <c r="B658" s="18" t="inlineStr">
        <is>
          <t xml:space="preserve"/>
        </is>
      </c>
      <c r="C658" s="18" t="inlineStr">
        <is>
          <t xml:space="preserve">Затяжка кабеля, провода в трубу / 70-124 мм</t>
        </is>
      </c>
      <c r="D658" s="7" t="inlineStr">
        <is>
          <t xml:space="preserve">ЭМ 4.2
Поставщики: ООО "Богословский кабельный завод", Акционерное общество "Электрокабель" Кольчугинский завод"</t>
        </is>
      </c>
      <c r="E658" s="7" t="inlineStr">
        <is>
          <t xml:space="preserve">Выгружается из БО по объектам BIM-КЦ</t>
        </is>
      </c>
      <c r="F658" s="7" t="inlineStr">
        <is>
          <t xml:space="preserve">ПОГ М</t>
        </is>
      </c>
      <c r="G658" s="7" t="inlineStr">
        <is>
          <t xml:space="preserve">1</t>
        </is>
      </c>
      <c r="H658" s="8" t="n">
        <v>0</v>
      </c>
      <c r="I658" s="19" t="n" hidden="false">
        <f>ROUND((L659+L660)/H658,2)</f>
        <v>0</v>
      </c>
      <c r="J658" s="19" t="n" hidden="false">
        <v>0</v>
      </c>
      <c r="K658" s="19" t="n" hidden="false">
        <f>I658+J658</f>
        <v>0</v>
      </c>
      <c r="L658" s="19" t="n" hidden="false">
        <f>ROUND(H658*I658,2)</f>
        <v>0</v>
      </c>
      <c r="M658" s="19" t="n" hidden="false">
        <f>ROUND(H658*J658,2)</f>
        <v>0</v>
      </c>
      <c r="N658" s="19" t="n" hidden="false">
        <f>L658+M658</f>
        <v>0</v>
      </c>
    </row>
    <row r="659" customFormat="false" hidden="false" outlineLevel="0" collapsed="false">
      <c r="A659" s="18" t="inlineStr">
        <is>
          <t xml:space="preserve">1.1.1.2.1.1.3.9.1</t>
        </is>
      </c>
      <c r="B659" s="18" t="inlineStr">
        <is>
          <t xml:space="preserve"/>
        </is>
      </c>
      <c r="C659" s="22" t="inlineStr">
        <is>
          <t xml:space="preserve">Кабель силовой ВВГнг(A)-LSLTx 5х16мм2, 660В</t>
        </is>
      </c>
      <c r="D659" s="7" t="inlineStr">
        <is>
          <t xml:space="preserve"/>
        </is>
      </c>
      <c r="E659" s="7" t="inlineStr">
        <is>
          <t xml:space="preserve"/>
        </is>
      </c>
      <c r="F659" s="7" t="inlineStr">
        <is>
          <t xml:space="preserve">М</t>
        </is>
      </c>
      <c r="G659" s="7" t="inlineStr">
        <is>
          <t xml:space="preserve">1</t>
        </is>
      </c>
      <c r="H659" s="8" t="n">
        <v>0</v>
      </c>
      <c r="I659" s="23" t="n" hidden="false">
        <v>0</v>
      </c>
      <c r="J659" s="19" t="n" hidden="false">
        <v/>
      </c>
      <c r="K659" s="19" t="n" hidden="false">
        <f>I659+J659</f>
        <v>0</v>
      </c>
      <c r="L659" s="19" t="n" hidden="false">
        <f>ROUND(H659*I659,2)</f>
        <v>0</v>
      </c>
      <c r="M659" s="19" t="n" hidden="false">
        <v/>
      </c>
      <c r="N659" s="19" t="n" hidden="false">
        <f>L659+M659</f>
        <v>0</v>
      </c>
    </row>
    <row r="660" customFormat="false" hidden="false" outlineLevel="0" collapsed="false">
      <c r="A660" s="18" t="inlineStr">
        <is>
          <t xml:space="preserve">1.1.1.2.1.1.3.9.2</t>
        </is>
      </c>
      <c r="B660" s="18" t="inlineStr">
        <is>
          <t xml:space="preserve"/>
        </is>
      </c>
      <c r="C660" s="22" t="inlineStr">
        <is>
          <t xml:space="preserve">Кабель силовой ВВГнг(A)-FRLSLTx 5х16мм2, 660В</t>
        </is>
      </c>
      <c r="D660" s="7" t="inlineStr">
        <is>
          <t xml:space="preserve"/>
        </is>
      </c>
      <c r="E660" s="7" t="inlineStr">
        <is>
          <t xml:space="preserve"/>
        </is>
      </c>
      <c r="F660" s="7" t="inlineStr">
        <is>
          <t xml:space="preserve">М</t>
        </is>
      </c>
      <c r="G660" s="7" t="inlineStr">
        <is>
          <t xml:space="preserve">1</t>
        </is>
      </c>
      <c r="H660" s="8" t="n">
        <v>0</v>
      </c>
      <c r="I660" s="23" t="n" hidden="false">
        <v>0</v>
      </c>
      <c r="J660" s="19" t="n" hidden="false">
        <v/>
      </c>
      <c r="K660" s="19" t="n" hidden="false">
        <f>I660+J660</f>
        <v>0</v>
      </c>
      <c r="L660" s="19" t="n" hidden="false">
        <f>ROUND(H660*I660,2)</f>
        <v>0</v>
      </c>
      <c r="M660" s="19" t="n" hidden="false">
        <v/>
      </c>
      <c r="N660" s="19" t="n" hidden="false">
        <f>L660+M660</f>
        <v>0</v>
      </c>
    </row>
    <row r="661" customFormat="false" hidden="false" outlineLevel="0" collapsed="false">
      <c r="A661" s="18" t="inlineStr">
        <is>
          <t xml:space="preserve">1.1.1.2.1.1.3.10</t>
        </is>
      </c>
      <c r="B661" s="18" t="inlineStr">
        <is>
          <t xml:space="preserve"/>
        </is>
      </c>
      <c r="C661" s="18" t="inlineStr">
        <is>
          <t xml:space="preserve">Затяжка кабеля, провода в трубу / 125-249 мм</t>
        </is>
      </c>
      <c r="D661" s="7" t="inlineStr">
        <is>
          <t xml:space="preserve">ЭМ 4.1
Поставщики: ООО "Богословский кабельный завод", Акционерное общество "Электрокабель" Кольчугинский завод"</t>
        </is>
      </c>
      <c r="E661" s="7" t="inlineStr">
        <is>
          <t xml:space="preserve">Выгружается из БО по объектам BIM-КЦ</t>
        </is>
      </c>
      <c r="F661" s="7" t="inlineStr">
        <is>
          <t xml:space="preserve">ПОГ М</t>
        </is>
      </c>
      <c r="G661" s="7" t="inlineStr">
        <is>
          <t xml:space="preserve">1</t>
        </is>
      </c>
      <c r="H661" s="8" t="n">
        <v>0</v>
      </c>
      <c r="I661" s="19" t="n" hidden="false">
        <f>ROUND((L662)/H661,2)</f>
        <v>0</v>
      </c>
      <c r="J661" s="19" t="n" hidden="false">
        <v>0</v>
      </c>
      <c r="K661" s="19" t="n" hidden="false">
        <f>I661+J661</f>
        <v>0</v>
      </c>
      <c r="L661" s="19" t="n" hidden="false">
        <f>ROUND(H661*I661,2)</f>
        <v>0</v>
      </c>
      <c r="M661" s="19" t="n" hidden="false">
        <f>ROUND(H661*J661,2)</f>
        <v>0</v>
      </c>
      <c r="N661" s="19" t="n" hidden="false">
        <f>L661+M661</f>
        <v>0</v>
      </c>
    </row>
    <row r="662" customFormat="false" hidden="false" outlineLevel="0" collapsed="false">
      <c r="A662" s="18" t="inlineStr">
        <is>
          <t xml:space="preserve">1.1.1.2.1.1.3.10.1</t>
        </is>
      </c>
      <c r="B662" s="18" t="inlineStr">
        <is>
          <t xml:space="preserve"/>
        </is>
      </c>
      <c r="C662" s="22" t="inlineStr">
        <is>
          <t xml:space="preserve">Кабель силовой ВВГнг(A)-LSLTx 5х25мм2, 660В</t>
        </is>
      </c>
      <c r="D662" s="7" t="inlineStr">
        <is>
          <t xml:space="preserve"/>
        </is>
      </c>
      <c r="E662" s="7" t="inlineStr">
        <is>
          <t xml:space="preserve"/>
        </is>
      </c>
      <c r="F662" s="7" t="inlineStr">
        <is>
          <t xml:space="preserve">М</t>
        </is>
      </c>
      <c r="G662" s="7" t="inlineStr">
        <is>
          <t xml:space="preserve">1</t>
        </is>
      </c>
      <c r="H662" s="8" t="n">
        <v>0</v>
      </c>
      <c r="I662" s="23" t="n" hidden="false">
        <v>0</v>
      </c>
      <c r="J662" s="19" t="n" hidden="false">
        <v/>
      </c>
      <c r="K662" s="19" t="n" hidden="false">
        <f>I662+J662</f>
        <v>0</v>
      </c>
      <c r="L662" s="19" t="n" hidden="false">
        <f>ROUND(H662*I662,2)</f>
        <v>0</v>
      </c>
      <c r="M662" s="19" t="n" hidden="false">
        <v/>
      </c>
      <c r="N662" s="19" t="n" hidden="false">
        <f>L662+M662</f>
        <v>0</v>
      </c>
    </row>
    <row r="663" customFormat="false" hidden="false" outlineLevel="0" collapsed="false">
      <c r="A663" s="18" t="inlineStr">
        <is>
          <t xml:space="preserve">1.1.1.2.1.1.3.11</t>
        </is>
      </c>
      <c r="B663" s="18" t="inlineStr">
        <is>
          <t xml:space="preserve"/>
        </is>
      </c>
      <c r="C663" s="18" t="inlineStr">
        <is>
          <t xml:space="preserve">Затяжка кабеля, провода в трубу / 125-249 мм</t>
        </is>
      </c>
      <c r="D663" s="7" t="inlineStr">
        <is>
          <t xml:space="preserve">ЭМ 4.2
Поставщики: ООО "Богословский кабельный завод", Акционерное общество "Электрокабель" Кольчугинский завод"</t>
        </is>
      </c>
      <c r="E663" s="7" t="inlineStr">
        <is>
          <t xml:space="preserve">Выгружается из БО по объектам BIM-КЦ</t>
        </is>
      </c>
      <c r="F663" s="7" t="inlineStr">
        <is>
          <t xml:space="preserve">ПОГ М</t>
        </is>
      </c>
      <c r="G663" s="7" t="inlineStr">
        <is>
          <t xml:space="preserve">1</t>
        </is>
      </c>
      <c r="H663" s="8" t="n">
        <v>0</v>
      </c>
      <c r="I663" s="19" t="n" hidden="false">
        <f>ROUND((L664+L665)/H663,2)</f>
        <v>0</v>
      </c>
      <c r="J663" s="19" t="n" hidden="false">
        <v>0</v>
      </c>
      <c r="K663" s="19" t="n" hidden="false">
        <f>I663+J663</f>
        <v>0</v>
      </c>
      <c r="L663" s="19" t="n" hidden="false">
        <f>ROUND(H663*I663,2)</f>
        <v>0</v>
      </c>
      <c r="M663" s="19" t="n" hidden="false">
        <f>ROUND(H663*J663,2)</f>
        <v>0</v>
      </c>
      <c r="N663" s="19" t="n" hidden="false">
        <f>L663+M663</f>
        <v>0</v>
      </c>
    </row>
    <row r="664" customFormat="false" hidden="false" outlineLevel="0" collapsed="false">
      <c r="A664" s="18" t="inlineStr">
        <is>
          <t xml:space="preserve">1.1.1.2.1.1.3.11.1</t>
        </is>
      </c>
      <c r="B664" s="18" t="inlineStr">
        <is>
          <t xml:space="preserve"/>
        </is>
      </c>
      <c r="C664" s="22" t="inlineStr">
        <is>
          <t xml:space="preserve">Кабель силовой ВВГнг(A)-LSLTx 5х35мм2, 1000В</t>
        </is>
      </c>
      <c r="D664" s="7" t="inlineStr">
        <is>
          <t xml:space="preserve"/>
        </is>
      </c>
      <c r="E664" s="7" t="inlineStr">
        <is>
          <t xml:space="preserve"/>
        </is>
      </c>
      <c r="F664" s="7" t="inlineStr">
        <is>
          <t xml:space="preserve">М</t>
        </is>
      </c>
      <c r="G664" s="7" t="inlineStr">
        <is>
          <t xml:space="preserve">1</t>
        </is>
      </c>
      <c r="H664" s="8" t="n">
        <v>0</v>
      </c>
      <c r="I664" s="19" t="n" hidden="false">
        <v>0</v>
      </c>
      <c r="J664" s="19" t="n" hidden="false">
        <v/>
      </c>
      <c r="K664" s="19" t="n" hidden="false">
        <f>I664+J664</f>
        <v>0</v>
      </c>
      <c r="L664" s="19" t="n" hidden="false">
        <f>ROUND(H664*I664,2)</f>
        <v>0</v>
      </c>
      <c r="M664" s="19" t="n" hidden="false">
        <v/>
      </c>
      <c r="N664" s="19" t="n" hidden="false">
        <f>L664+M664</f>
        <v>0</v>
      </c>
    </row>
    <row r="665" customFormat="false" hidden="false" outlineLevel="0" collapsed="false">
      <c r="A665" s="18" t="inlineStr">
        <is>
          <t xml:space="preserve">1.1.1.2.1.1.3.11.2</t>
        </is>
      </c>
      <c r="B665" s="18" t="inlineStr">
        <is>
          <t xml:space="preserve"/>
        </is>
      </c>
      <c r="C665" s="22" t="inlineStr">
        <is>
          <t xml:space="preserve">Кабель силовой ВВГнг(A)-FRLSLTx 5х25мм2, 660В</t>
        </is>
      </c>
      <c r="D665" s="7" t="inlineStr">
        <is>
          <t xml:space="preserve"/>
        </is>
      </c>
      <c r="E665" s="7" t="inlineStr">
        <is>
          <t xml:space="preserve"/>
        </is>
      </c>
      <c r="F665" s="7" t="inlineStr">
        <is>
          <t xml:space="preserve">М</t>
        </is>
      </c>
      <c r="G665" s="7" t="inlineStr">
        <is>
          <t xml:space="preserve">1</t>
        </is>
      </c>
      <c r="H665" s="8" t="n">
        <v>0</v>
      </c>
      <c r="I665" s="23" t="n" hidden="false">
        <v>0</v>
      </c>
      <c r="J665" s="19" t="n" hidden="false">
        <v/>
      </c>
      <c r="K665" s="19" t="n" hidden="false">
        <f>I665+J665</f>
        <v>0</v>
      </c>
      <c r="L665" s="19" t="n" hidden="false">
        <f>ROUND(H665*I665,2)</f>
        <v>0</v>
      </c>
      <c r="M665" s="19" t="n" hidden="false">
        <v/>
      </c>
      <c r="N665" s="19" t="n" hidden="false">
        <f>L665+M665</f>
        <v>0</v>
      </c>
    </row>
    <row r="666" customFormat="false" hidden="false" outlineLevel="0" collapsed="false">
      <c r="A666" s="18" t="inlineStr">
        <is>
          <t xml:space="preserve">1.1.1.2.1.1.3.12</t>
        </is>
      </c>
      <c r="B666" s="18" t="inlineStr">
        <is>
          <t xml:space="preserve"/>
        </is>
      </c>
      <c r="C666" s="18" t="inlineStr">
        <is>
          <t xml:space="preserve">Прокладка кабеля, провода в лотке, металлоконструкциях / 1,5-6 мм</t>
        </is>
      </c>
      <c r="D666" s="7" t="inlineStr">
        <is>
          <t xml:space="preserve">ЭО
Поставщики: ООО "Богословский кабельный завод", Акционерное общество "Электрокабель" Кольчугинский завод"</t>
        </is>
      </c>
      <c r="E666" s="7" t="inlineStr">
        <is>
          <t xml:space="preserve">Выгружается из БО по объектам BIM-КЦ</t>
        </is>
      </c>
      <c r="F666" s="7" t="inlineStr">
        <is>
          <t xml:space="preserve">М</t>
        </is>
      </c>
      <c r="G666" s="7" t="inlineStr">
        <is>
          <t xml:space="preserve">1</t>
        </is>
      </c>
      <c r="H666" s="8" t="n">
        <v>0</v>
      </c>
      <c r="I666" s="19" t="n" hidden="false">
        <f>ROUND((L667+L668)/H666,2)</f>
        <v>0</v>
      </c>
      <c r="J666" s="19" t="n" hidden="false">
        <v>0</v>
      </c>
      <c r="K666" s="19" t="n" hidden="false">
        <f>I666+J666</f>
        <v>0</v>
      </c>
      <c r="L666" s="19" t="n" hidden="false">
        <f>ROUND(H666*I666,2)</f>
        <v>0</v>
      </c>
      <c r="M666" s="19" t="n" hidden="false">
        <f>ROUND(H666*J666,2)</f>
        <v>0</v>
      </c>
      <c r="N666" s="19" t="n" hidden="false">
        <f>L666+M666</f>
        <v>0</v>
      </c>
    </row>
    <row r="667" customFormat="false" hidden="false" outlineLevel="0" collapsed="false">
      <c r="A667" s="18" t="inlineStr">
        <is>
          <t xml:space="preserve">1.1.1.2.1.1.3.12.1</t>
        </is>
      </c>
      <c r="B667" s="18" t="inlineStr">
        <is>
          <t xml:space="preserve"/>
        </is>
      </c>
      <c r="C667" s="22" t="inlineStr">
        <is>
          <t xml:space="preserve">Кабель силовой ВВГнг(A)-FRLSLTx 3х1,5мм2, 660В</t>
        </is>
      </c>
      <c r="D667" s="7" t="inlineStr">
        <is>
          <t xml:space="preserve"/>
        </is>
      </c>
      <c r="E667" s="7" t="inlineStr">
        <is>
          <t xml:space="preserve"/>
        </is>
      </c>
      <c r="F667" s="7" t="inlineStr">
        <is>
          <t xml:space="preserve">М</t>
        </is>
      </c>
      <c r="G667" s="7" t="inlineStr">
        <is>
          <t xml:space="preserve">1</t>
        </is>
      </c>
      <c r="H667" s="8" t="n">
        <v>0</v>
      </c>
      <c r="I667" s="23" t="n" hidden="false">
        <v>0</v>
      </c>
      <c r="J667" s="19" t="n" hidden="false">
        <v/>
      </c>
      <c r="K667" s="19" t="n" hidden="false">
        <f>I667+J667</f>
        <v>0</v>
      </c>
      <c r="L667" s="19" t="n" hidden="false">
        <f>ROUND(H667*I667,2)</f>
        <v>0</v>
      </c>
      <c r="M667" s="19" t="n" hidden="false">
        <v/>
      </c>
      <c r="N667" s="19" t="n" hidden="false">
        <f>L667+M667</f>
        <v>0</v>
      </c>
    </row>
    <row r="668" customFormat="false" hidden="false" outlineLevel="0" collapsed="false">
      <c r="A668" s="18" t="inlineStr">
        <is>
          <t xml:space="preserve">1.1.1.2.1.1.3.12.2</t>
        </is>
      </c>
      <c r="B668" s="18" t="inlineStr">
        <is>
          <t xml:space="preserve"/>
        </is>
      </c>
      <c r="C668" s="22" t="inlineStr">
        <is>
          <t xml:space="preserve">Кабель силовой ВВГнг(A)-LSLTx 3х1,5мм2, 660В</t>
        </is>
      </c>
      <c r="D668" s="7" t="inlineStr">
        <is>
          <t xml:space="preserve"/>
        </is>
      </c>
      <c r="E668" s="7" t="inlineStr">
        <is>
          <t xml:space="preserve"/>
        </is>
      </c>
      <c r="F668" s="7" t="inlineStr">
        <is>
          <t xml:space="preserve">М</t>
        </is>
      </c>
      <c r="G668" s="7" t="inlineStr">
        <is>
          <t xml:space="preserve">1</t>
        </is>
      </c>
      <c r="H668" s="8" t="n">
        <v>0</v>
      </c>
      <c r="I668" s="23" t="n" hidden="false">
        <v>0</v>
      </c>
      <c r="J668" s="19" t="n" hidden="false">
        <v/>
      </c>
      <c r="K668" s="19" t="n" hidden="false">
        <f>I668+J668</f>
        <v>0</v>
      </c>
      <c r="L668" s="19" t="n" hidden="false">
        <f>ROUND(H668*I668,2)</f>
        <v>0</v>
      </c>
      <c r="M668" s="19" t="n" hidden="false">
        <v/>
      </c>
      <c r="N668" s="19" t="n" hidden="false">
        <f>L668+M668</f>
        <v>0</v>
      </c>
    </row>
    <row r="669" customFormat="false" hidden="false" outlineLevel="0" collapsed="false">
      <c r="A669" s="18" t="inlineStr">
        <is>
          <t xml:space="preserve">1.1.1.2.1.1.3.13</t>
        </is>
      </c>
      <c r="B669" s="18" t="inlineStr">
        <is>
          <t xml:space="preserve"/>
        </is>
      </c>
      <c r="C669" s="18" t="inlineStr">
        <is>
          <t xml:space="preserve">Прокладка кабеля, провода в лотке, металлоконструкциях / 7-17 мм</t>
        </is>
      </c>
      <c r="D669" s="7" t="inlineStr">
        <is>
          <t xml:space="preserve">ЭО
Поставщики: ООО "Богословский кабельный завод", Акционерное общество "Электрокабель" Кольчугинский завод"</t>
        </is>
      </c>
      <c r="E669" s="7" t="inlineStr">
        <is>
          <t xml:space="preserve">Выгружается из БО по объектам BIM-КЦ</t>
        </is>
      </c>
      <c r="F669" s="7" t="inlineStr">
        <is>
          <t xml:space="preserve">М</t>
        </is>
      </c>
      <c r="G669" s="7" t="inlineStr">
        <is>
          <t xml:space="preserve">1</t>
        </is>
      </c>
      <c r="H669" s="8" t="n">
        <v>0</v>
      </c>
      <c r="I669" s="19" t="n" hidden="false">
        <f>ROUND((L670)/H669,2)</f>
        <v>0</v>
      </c>
      <c r="J669" s="19" t="n" hidden="false">
        <v>0</v>
      </c>
      <c r="K669" s="19" t="n" hidden="false">
        <f>I669+J669</f>
        <v>0</v>
      </c>
      <c r="L669" s="19" t="n" hidden="false">
        <f>ROUND(H669*I669,2)</f>
        <v>0</v>
      </c>
      <c r="M669" s="19" t="n" hidden="false">
        <f>ROUND(H669*J669,2)</f>
        <v>0</v>
      </c>
      <c r="N669" s="19" t="n" hidden="false">
        <f>L669+M669</f>
        <v>0</v>
      </c>
    </row>
    <row r="670" customFormat="false" hidden="false" outlineLevel="0" collapsed="false">
      <c r="A670" s="18" t="inlineStr">
        <is>
          <t xml:space="preserve">1.1.1.2.1.1.3.13.1</t>
        </is>
      </c>
      <c r="B670" s="18" t="inlineStr">
        <is>
          <t xml:space="preserve"/>
        </is>
      </c>
      <c r="C670" s="22" t="inlineStr">
        <is>
          <t xml:space="preserve">Кабель силовой ВВГнг(A)-LSLTx 3х2,5мм2, 660В</t>
        </is>
      </c>
      <c r="D670" s="7" t="inlineStr">
        <is>
          <t xml:space="preserve"/>
        </is>
      </c>
      <c r="E670" s="7" t="inlineStr">
        <is>
          <t xml:space="preserve"/>
        </is>
      </c>
      <c r="F670" s="7" t="inlineStr">
        <is>
          <t xml:space="preserve">М</t>
        </is>
      </c>
      <c r="G670" s="7" t="inlineStr">
        <is>
          <t xml:space="preserve">1</t>
        </is>
      </c>
      <c r="H670" s="8" t="n">
        <v>0</v>
      </c>
      <c r="I670" s="23" t="n" hidden="false">
        <v>0</v>
      </c>
      <c r="J670" s="19" t="n" hidden="false">
        <v/>
      </c>
      <c r="K670" s="19" t="n" hidden="false">
        <f>I670+J670</f>
        <v>0</v>
      </c>
      <c r="L670" s="19" t="n" hidden="false">
        <f>ROUND(H670*I670,2)</f>
        <v>0</v>
      </c>
      <c r="M670" s="19" t="n" hidden="false">
        <v/>
      </c>
      <c r="N670" s="19" t="n" hidden="false">
        <f>L670+M670</f>
        <v>0</v>
      </c>
    </row>
    <row r="671" customFormat="false" hidden="false" outlineLevel="0" collapsed="false">
      <c r="A671" s="18" t="inlineStr">
        <is>
          <t xml:space="preserve">1.1.1.2.1.1.3.14</t>
        </is>
      </c>
      <c r="B671" s="18" t="inlineStr">
        <is>
          <t xml:space="preserve"/>
        </is>
      </c>
      <c r="C671" s="18" t="inlineStr">
        <is>
          <t xml:space="preserve">Монтаж трубы ПВХ, ПНД для кабеля / до 32мм</t>
        </is>
      </c>
      <c r="D671" s="7" t="inlineStr">
        <is>
          <t xml:space="preserve">ЭО</t>
        </is>
      </c>
      <c r="E671" s="7" t="inlineStr">
        <is>
          <t xml:space="preserve">Выгружается из БО по объектам BIM-КЦ</t>
        </is>
      </c>
      <c r="F671" s="7" t="inlineStr">
        <is>
          <t xml:space="preserve">ПОГ М</t>
        </is>
      </c>
      <c r="G671" s="7" t="inlineStr">
        <is>
          <t xml:space="preserve">1</t>
        </is>
      </c>
      <c r="H671" s="8" t="n">
        <v>0</v>
      </c>
      <c r="I671" s="19" t="n" hidden="false">
        <f>ROUND((L672+L673)/H671,2)</f>
        <v>0</v>
      </c>
      <c r="J671" s="19" t="n" hidden="false">
        <v>0</v>
      </c>
      <c r="K671" s="19" t="n" hidden="false">
        <f>I671+J671</f>
        <v>0</v>
      </c>
      <c r="L671" s="19" t="n" hidden="false">
        <f>ROUND(H671*I671,2)</f>
        <v>0</v>
      </c>
      <c r="M671" s="19" t="n" hidden="false">
        <f>ROUND(H671*J671,2)</f>
        <v>0</v>
      </c>
      <c r="N671" s="19" t="n" hidden="false">
        <f>L671+M671</f>
        <v>0</v>
      </c>
    </row>
    <row r="672" customFormat="false" hidden="false" outlineLevel="0" collapsed="false">
      <c r="A672" s="18" t="inlineStr">
        <is>
          <t xml:space="preserve">1.1.1.2.1.1.3.14.1</t>
        </is>
      </c>
      <c r="B672" s="18" t="inlineStr">
        <is>
          <t xml:space="preserve"/>
        </is>
      </c>
      <c r="C672" s="22" t="inlineStr">
        <is>
          <t xml:space="preserve">Труба ПВХ гофрированная_ / Легкая с протяжкой / 20 мм</t>
        </is>
      </c>
      <c r="D672" s="7" t="inlineStr">
        <is>
          <t xml:space="preserve"/>
        </is>
      </c>
      <c r="E672" s="7" t="inlineStr">
        <is>
          <t xml:space="preserve"/>
        </is>
      </c>
      <c r="F672" s="7" t="inlineStr">
        <is>
          <t xml:space="preserve">ПОГ М</t>
        </is>
      </c>
      <c r="G672" s="7" t="inlineStr">
        <is>
          <t xml:space="preserve">1</t>
        </is>
      </c>
      <c r="H672" s="8" t="n">
        <v>0</v>
      </c>
      <c r="I672" s="19" t="n" hidden="false">
        <v>0</v>
      </c>
      <c r="J672" s="19" t="n" hidden="false">
        <v/>
      </c>
      <c r="K672" s="19" t="n" hidden="false">
        <f>I672+J672</f>
        <v>0</v>
      </c>
      <c r="L672" s="19" t="n" hidden="false">
        <f>ROUND(H672*I672,2)</f>
        <v>0</v>
      </c>
      <c r="M672" s="19" t="n" hidden="false">
        <v/>
      </c>
      <c r="N672" s="19" t="n" hidden="false">
        <f>L672+M672</f>
        <v>0</v>
      </c>
    </row>
    <row r="673" customFormat="false" hidden="false" outlineLevel="0" collapsed="false">
      <c r="A673" s="18" t="inlineStr">
        <is>
          <t xml:space="preserve">1.1.1.2.1.1.3.14.2</t>
        </is>
      </c>
      <c r="B673" s="18" t="inlineStr">
        <is>
          <t xml:space="preserve"/>
        </is>
      </c>
      <c r="C673" s="22" t="inlineStr">
        <is>
          <t xml:space="preserve">Труба ПВХ гофрированная_ / Легкая с протяжкой / 25 мм</t>
        </is>
      </c>
      <c r="D673" s="7" t="inlineStr">
        <is>
          <t xml:space="preserve"/>
        </is>
      </c>
      <c r="E673" s="7" t="inlineStr">
        <is>
          <t xml:space="preserve"/>
        </is>
      </c>
      <c r="F673" s="7" t="inlineStr">
        <is>
          <t xml:space="preserve">ПОГ М</t>
        </is>
      </c>
      <c r="G673" s="7" t="inlineStr">
        <is>
          <t xml:space="preserve">1</t>
        </is>
      </c>
      <c r="H673" s="8" t="n">
        <v>0</v>
      </c>
      <c r="I673" s="19" t="n" hidden="false">
        <v>0</v>
      </c>
      <c r="J673" s="19" t="n" hidden="false">
        <v/>
      </c>
      <c r="K673" s="19" t="n" hidden="false">
        <f>I673+J673</f>
        <v>0</v>
      </c>
      <c r="L673" s="19" t="n" hidden="false">
        <f>ROUND(H673*I673,2)</f>
        <v>0</v>
      </c>
      <c r="M673" s="19" t="n" hidden="false">
        <v/>
      </c>
      <c r="N673" s="19" t="n" hidden="false">
        <f>L673+M673</f>
        <v>0</v>
      </c>
    </row>
    <row r="674" customFormat="false" hidden="false" outlineLevel="0" collapsed="false">
      <c r="A674" s="18" t="inlineStr">
        <is>
          <t xml:space="preserve">1.1.1.2.1.1.3.15</t>
        </is>
      </c>
      <c r="B674" s="18" t="inlineStr">
        <is>
          <t xml:space="preserve"/>
        </is>
      </c>
      <c r="C674" s="18" t="inlineStr">
        <is>
          <t xml:space="preserve">Монтаж трубы ПВХ, ПНД для кабеля / до 32мм</t>
        </is>
      </c>
      <c r="D674" s="7" t="inlineStr">
        <is>
          <t xml:space="preserve">ЭО</t>
        </is>
      </c>
      <c r="E674" s="7" t="inlineStr">
        <is>
          <t xml:space="preserve">Выгружается из БО по объектам BIM-КЦ</t>
        </is>
      </c>
      <c r="F674" s="7" t="inlineStr">
        <is>
          <t xml:space="preserve">ПОГ М</t>
        </is>
      </c>
      <c r="G674" s="7" t="inlineStr">
        <is>
          <t xml:space="preserve">1</t>
        </is>
      </c>
      <c r="H674" s="8" t="n">
        <v>0</v>
      </c>
      <c r="I674" s="19" t="n" hidden="false">
        <f>ROUND((L675)/H674,2)</f>
        <v>0</v>
      </c>
      <c r="J674" s="19" t="n" hidden="false">
        <v>0</v>
      </c>
      <c r="K674" s="19" t="n" hidden="false">
        <f>I674+J674</f>
        <v>0</v>
      </c>
      <c r="L674" s="19" t="n" hidden="false">
        <f>ROUND(H674*I674,2)</f>
        <v>0</v>
      </c>
      <c r="M674" s="19" t="n" hidden="false">
        <f>ROUND(H674*J674,2)</f>
        <v>0</v>
      </c>
      <c r="N674" s="19" t="n" hidden="false">
        <f>L674+M674</f>
        <v>0</v>
      </c>
    </row>
    <row r="675" customFormat="false" hidden="false" outlineLevel="0" collapsed="false">
      <c r="A675" s="18" t="inlineStr">
        <is>
          <t xml:space="preserve">1.1.1.2.1.1.3.15.1</t>
        </is>
      </c>
      <c r="B675" s="18" t="inlineStr">
        <is>
          <t xml:space="preserve"/>
        </is>
      </c>
      <c r="C675" s="22" t="inlineStr">
        <is>
          <t xml:space="preserve">Труба ПНД гофрированная с учетом прочих материалов_ / Легкая с протяжкой / 32 мм</t>
        </is>
      </c>
      <c r="D675" s="7" t="inlineStr">
        <is>
          <t xml:space="preserve">Труба гибкая гофрированная легкая, серия HFR, из композиции
полиолифенов (без галогена), самозатухающая, с зондом</t>
        </is>
      </c>
      <c r="E675" s="7" t="inlineStr">
        <is>
          <t xml:space="preserve"/>
        </is>
      </c>
      <c r="F675" s="7" t="inlineStr">
        <is>
          <t xml:space="preserve">ПОГ М</t>
        </is>
      </c>
      <c r="G675" s="7" t="inlineStr">
        <is>
          <t xml:space="preserve">1</t>
        </is>
      </c>
      <c r="H675" s="8" t="n">
        <v>0</v>
      </c>
      <c r="I675" s="19" t="n" hidden="false">
        <v>0</v>
      </c>
      <c r="J675" s="19" t="n" hidden="false">
        <v/>
      </c>
      <c r="K675" s="19" t="n" hidden="false">
        <f>I675+J675</f>
        <v>0</v>
      </c>
      <c r="L675" s="19" t="n" hidden="false">
        <f>ROUND(H675*I675,2)</f>
        <v>0</v>
      </c>
      <c r="M675" s="19" t="n" hidden="false">
        <v/>
      </c>
      <c r="N675" s="19" t="n" hidden="false">
        <f>L675+M675</f>
        <v>0</v>
      </c>
    </row>
    <row r="676" customFormat="false" hidden="false" outlineLevel="0" collapsed="false">
      <c r="A676" s="18" t="inlineStr">
        <is>
          <t xml:space="preserve">1.1.1.2.1.1.3.16</t>
        </is>
      </c>
      <c r="B676" s="18" t="inlineStr">
        <is>
          <t xml:space="preserve"/>
        </is>
      </c>
      <c r="C676" s="18" t="inlineStr">
        <is>
          <t xml:space="preserve">Монтаж трубы ПВХ, ПНД для кабеля / до 32мм</t>
        </is>
      </c>
      <c r="D676" s="7" t="inlineStr">
        <is>
          <t xml:space="preserve">ЭМ 4.1</t>
        </is>
      </c>
      <c r="E676" s="7" t="inlineStr">
        <is>
          <t xml:space="preserve">Выгружается из БО по объектам BIM-КЦ</t>
        </is>
      </c>
      <c r="F676" s="7" t="inlineStr">
        <is>
          <t xml:space="preserve">ПОГ М</t>
        </is>
      </c>
      <c r="G676" s="7" t="inlineStr">
        <is>
          <t xml:space="preserve">1</t>
        </is>
      </c>
      <c r="H676" s="8" t="n">
        <v>0</v>
      </c>
      <c r="I676" s="19" t="n" hidden="false">
        <f>ROUND((L677+L678)/H676,2)</f>
        <v>0</v>
      </c>
      <c r="J676" s="19" t="n" hidden="false">
        <v>0</v>
      </c>
      <c r="K676" s="19" t="n" hidden="false">
        <f>I676+J676</f>
        <v>0</v>
      </c>
      <c r="L676" s="19" t="n" hidden="false">
        <f>ROUND(H676*I676,2)</f>
        <v>0</v>
      </c>
      <c r="M676" s="19" t="n" hidden="false">
        <f>ROUND(H676*J676,2)</f>
        <v>0</v>
      </c>
      <c r="N676" s="19" t="n" hidden="false">
        <f>L676+M676</f>
        <v>0</v>
      </c>
    </row>
    <row r="677" customFormat="false" hidden="false" outlineLevel="0" collapsed="false">
      <c r="A677" s="18" t="inlineStr">
        <is>
          <t xml:space="preserve">1.1.1.2.1.1.3.16.1</t>
        </is>
      </c>
      <c r="B677" s="18" t="inlineStr">
        <is>
          <t xml:space="preserve"/>
        </is>
      </c>
      <c r="C677" s="22" t="inlineStr">
        <is>
          <t xml:space="preserve">Труба ППЛ_ / 32 мм / тяжелая с протяжкой</t>
        </is>
      </c>
      <c r="D677" s="7" t="inlineStr">
        <is>
          <t xml:space="preserve">ECOPLAST</t>
        </is>
      </c>
      <c r="E677" s="7" t="inlineStr">
        <is>
          <t xml:space="preserve"/>
        </is>
      </c>
      <c r="F677" s="7" t="inlineStr">
        <is>
          <t xml:space="preserve">ПОГ М</t>
        </is>
      </c>
      <c r="G677" s="7" t="inlineStr">
        <is>
          <t xml:space="preserve">1</t>
        </is>
      </c>
      <c r="H677" s="8" t="n">
        <v>0</v>
      </c>
      <c r="I677" s="19" t="n" hidden="false">
        <v>0</v>
      </c>
      <c r="J677" s="19" t="n" hidden="false">
        <v/>
      </c>
      <c r="K677" s="19" t="n" hidden="false">
        <f>I677+J677</f>
        <v>0</v>
      </c>
      <c r="L677" s="19" t="n" hidden="false">
        <f>ROUND(H677*I677,2)</f>
        <v>0</v>
      </c>
      <c r="M677" s="19" t="n" hidden="false">
        <v/>
      </c>
      <c r="N677" s="19" t="n" hidden="false">
        <f>L677+M677</f>
        <v>0</v>
      </c>
    </row>
    <row r="678" customFormat="false" hidden="false" outlineLevel="0" collapsed="false">
      <c r="A678" s="18" t="inlineStr">
        <is>
          <t xml:space="preserve">1.1.1.2.1.1.3.16.2</t>
        </is>
      </c>
      <c r="B678" s="18" t="inlineStr">
        <is>
          <t xml:space="preserve"/>
        </is>
      </c>
      <c r="C678" s="22" t="inlineStr">
        <is>
          <t xml:space="preserve">Труба ПВХ гофрированная_ / Легкая с протяжкой / 32 мм</t>
        </is>
      </c>
      <c r="D678" s="7" t="inlineStr">
        <is>
          <t xml:space="preserve"/>
        </is>
      </c>
      <c r="E678" s="7" t="inlineStr">
        <is>
          <t xml:space="preserve"/>
        </is>
      </c>
      <c r="F678" s="7" t="inlineStr">
        <is>
          <t xml:space="preserve">ПОГ М</t>
        </is>
      </c>
      <c r="G678" s="7" t="inlineStr">
        <is>
          <t xml:space="preserve">1</t>
        </is>
      </c>
      <c r="H678" s="8" t="n">
        <v>0</v>
      </c>
      <c r="I678" s="19" t="n" hidden="false">
        <v>0</v>
      </c>
      <c r="J678" s="19" t="n" hidden="false">
        <v/>
      </c>
      <c r="K678" s="19" t="n" hidden="false">
        <f>I678+J678</f>
        <v>0</v>
      </c>
      <c r="L678" s="19" t="n" hidden="false">
        <f>ROUND(H678*I678,2)</f>
        <v>0</v>
      </c>
      <c r="M678" s="19" t="n" hidden="false">
        <v/>
      </c>
      <c r="N678" s="19" t="n" hidden="false">
        <f>L678+M678</f>
        <v>0</v>
      </c>
    </row>
    <row r="679" customFormat="false" hidden="false" outlineLevel="0" collapsed="false">
      <c r="A679" s="18" t="inlineStr">
        <is>
          <t xml:space="preserve">1.1.1.2.1.1.3.17</t>
        </is>
      </c>
      <c r="B679" s="18" t="inlineStr">
        <is>
          <t xml:space="preserve"/>
        </is>
      </c>
      <c r="C679" s="18" t="inlineStr">
        <is>
          <t xml:space="preserve">Монтаж трубы ПВХ, ПНД для кабеля / до 32мм</t>
        </is>
      </c>
      <c r="D679" s="7" t="inlineStr">
        <is>
          <t xml:space="preserve">ЭМ 4.2</t>
        </is>
      </c>
      <c r="E679" s="7" t="inlineStr">
        <is>
          <t xml:space="preserve">Выгружается из БО по объектам BIM-КЦ</t>
        </is>
      </c>
      <c r="F679" s="7" t="inlineStr">
        <is>
          <t xml:space="preserve">ПОГ М</t>
        </is>
      </c>
      <c r="G679" s="7" t="inlineStr">
        <is>
          <t xml:space="preserve">1</t>
        </is>
      </c>
      <c r="H679" s="8" t="n">
        <v>0</v>
      </c>
      <c r="I679" s="19" t="n" hidden="false">
        <f>ROUND((L680)/H679,2)</f>
        <v>0</v>
      </c>
      <c r="J679" s="19" t="n" hidden="false">
        <v>0</v>
      </c>
      <c r="K679" s="19" t="n" hidden="false">
        <f>I679+J679</f>
        <v>0</v>
      </c>
      <c r="L679" s="19" t="n" hidden="false">
        <f>ROUND(H679*I679,2)</f>
        <v>0</v>
      </c>
      <c r="M679" s="19" t="n" hidden="false">
        <f>ROUND(H679*J679,2)</f>
        <v>0</v>
      </c>
      <c r="N679" s="19" t="n" hidden="false">
        <f>L679+M679</f>
        <v>0</v>
      </c>
    </row>
    <row r="680" customFormat="false" hidden="false" outlineLevel="0" collapsed="false">
      <c r="A680" s="18" t="inlineStr">
        <is>
          <t xml:space="preserve">1.1.1.2.1.1.3.17.1</t>
        </is>
      </c>
      <c r="B680" s="18" t="inlineStr">
        <is>
          <t xml:space="preserve"/>
        </is>
      </c>
      <c r="C680" s="22" t="inlineStr">
        <is>
          <t xml:space="preserve">Труба ПВХ гофрированная_ / Легкая с протяжкой / 32 мм</t>
        </is>
      </c>
      <c r="D680" s="7" t="inlineStr">
        <is>
          <t xml:space="preserve"/>
        </is>
      </c>
      <c r="E680" s="7" t="inlineStr">
        <is>
          <t xml:space="preserve"/>
        </is>
      </c>
      <c r="F680" s="7" t="inlineStr">
        <is>
          <t xml:space="preserve">ПОГ М</t>
        </is>
      </c>
      <c r="G680" s="7" t="inlineStr">
        <is>
          <t xml:space="preserve">1</t>
        </is>
      </c>
      <c r="H680" s="8" t="n">
        <v>0</v>
      </c>
      <c r="I680" s="19" t="n" hidden="false">
        <v>0</v>
      </c>
      <c r="J680" s="19" t="n" hidden="false">
        <v/>
      </c>
      <c r="K680" s="19" t="n" hidden="false">
        <f>I680+J680</f>
        <v>0</v>
      </c>
      <c r="L680" s="19" t="n" hidden="false">
        <f>ROUND(H680*I680,2)</f>
        <v>0</v>
      </c>
      <c r="M680" s="19" t="n" hidden="false">
        <v/>
      </c>
      <c r="N680" s="19" t="n" hidden="false">
        <f>L680+M680</f>
        <v>0</v>
      </c>
    </row>
    <row r="681" customFormat="false" hidden="false" outlineLevel="0" collapsed="false">
      <c r="A681" s="18" t="inlineStr">
        <is>
          <t xml:space="preserve">1.1.1.2.1.1.3.18</t>
        </is>
      </c>
      <c r="B681" s="18" t="inlineStr">
        <is>
          <t xml:space="preserve"/>
        </is>
      </c>
      <c r="C681" s="18" t="inlineStr">
        <is>
          <t xml:space="preserve">Монтаж трубы ПВХ, ПНД для кабеля / до 32мм</t>
        </is>
      </c>
      <c r="D681" s="7" t="inlineStr">
        <is>
          <t xml:space="preserve">ЭМ 4.2 ECOPLAST</t>
        </is>
      </c>
      <c r="E681" s="7" t="inlineStr">
        <is>
          <t xml:space="preserve">Выгружается из БО по объектам BIM-КЦ</t>
        </is>
      </c>
      <c r="F681" s="7" t="inlineStr">
        <is>
          <t xml:space="preserve">ПОГ М</t>
        </is>
      </c>
      <c r="G681" s="7" t="inlineStr">
        <is>
          <t xml:space="preserve">1</t>
        </is>
      </c>
      <c r="H681" s="8" t="n">
        <v>0</v>
      </c>
      <c r="I681" s="19" t="n" hidden="false">
        <f>ROUND((L682)/H681,2)</f>
        <v>0</v>
      </c>
      <c r="J681" s="19" t="n" hidden="false">
        <v>0</v>
      </c>
      <c r="K681" s="19" t="n" hidden="false">
        <f>I681+J681</f>
        <v>0</v>
      </c>
      <c r="L681" s="19" t="n" hidden="false">
        <f>ROUND(H681*I681,2)</f>
        <v>0</v>
      </c>
      <c r="M681" s="19" t="n" hidden="false">
        <f>ROUND(H681*J681,2)</f>
        <v>0</v>
      </c>
      <c r="N681" s="19" t="n" hidden="false">
        <f>L681+M681</f>
        <v>0</v>
      </c>
    </row>
    <row r="682" customFormat="false" hidden="false" outlineLevel="0" collapsed="false">
      <c r="A682" s="18" t="inlineStr">
        <is>
          <t xml:space="preserve">1.1.1.2.1.1.3.18.1</t>
        </is>
      </c>
      <c r="B682" s="18" t="inlineStr">
        <is>
          <t xml:space="preserve"/>
        </is>
      </c>
      <c r="C682" s="22" t="inlineStr">
        <is>
          <t xml:space="preserve">Труба ПНД гофрированная с учетом прочих материалов_ / HF стойкая к ультрафиолету / 32 мм</t>
        </is>
      </c>
      <c r="D682" s="7" t="inlineStr">
        <is>
          <t xml:space="preserve"/>
        </is>
      </c>
      <c r="E682" s="7" t="inlineStr">
        <is>
          <t xml:space="preserve"/>
        </is>
      </c>
      <c r="F682" s="7" t="inlineStr">
        <is>
          <t xml:space="preserve">ПОГ М</t>
        </is>
      </c>
      <c r="G682" s="7" t="inlineStr">
        <is>
          <t xml:space="preserve">1</t>
        </is>
      </c>
      <c r="H682" s="8" t="n">
        <v>0</v>
      </c>
      <c r="I682" s="19" t="n" hidden="false">
        <v>0</v>
      </c>
      <c r="J682" s="19" t="n" hidden="false">
        <v/>
      </c>
      <c r="K682" s="19" t="n" hidden="false">
        <f>I682+J682</f>
        <v>0</v>
      </c>
      <c r="L682" s="19" t="n" hidden="false">
        <f>ROUND(H682*I682,2)</f>
        <v>0</v>
      </c>
      <c r="M682" s="19" t="n" hidden="false">
        <v/>
      </c>
      <c r="N682" s="19" t="n" hidden="false">
        <f>L682+M682</f>
        <v>0</v>
      </c>
    </row>
    <row r="683" customFormat="false" hidden="false" outlineLevel="0" collapsed="false">
      <c r="A683" s="18" t="inlineStr">
        <is>
          <t xml:space="preserve">1.1.1.2.1.1.3.19</t>
        </is>
      </c>
      <c r="B683" s="18" t="inlineStr">
        <is>
          <t xml:space="preserve"/>
        </is>
      </c>
      <c r="C683" s="18" t="inlineStr">
        <is>
          <t xml:space="preserve">Монтаж трубы ПВХ, ПНД для кабеля / от 40мм до 100мм</t>
        </is>
      </c>
      <c r="D683" s="7" t="inlineStr">
        <is>
          <t xml:space="preserve">ЭМ 4.1</t>
        </is>
      </c>
      <c r="E683" s="7" t="inlineStr">
        <is>
          <t xml:space="preserve">Выгружается из БО по объектам BIM-КЦ</t>
        </is>
      </c>
      <c r="F683" s="7" t="inlineStr">
        <is>
          <t xml:space="preserve">ПОГ М</t>
        </is>
      </c>
      <c r="G683" s="7" t="inlineStr">
        <is>
          <t xml:space="preserve">1</t>
        </is>
      </c>
      <c r="H683" s="8" t="n">
        <v>0</v>
      </c>
      <c r="I683" s="19" t="n" hidden="false">
        <f>ROUND((L684+L685+L686+L687)/H683,2)</f>
        <v>0</v>
      </c>
      <c r="J683" s="19" t="n" hidden="false">
        <v>0</v>
      </c>
      <c r="K683" s="19" t="n" hidden="false">
        <f>I683+J683</f>
        <v>0</v>
      </c>
      <c r="L683" s="19" t="n" hidden="false">
        <f>ROUND(H683*I683,2)</f>
        <v>0</v>
      </c>
      <c r="M683" s="19" t="n" hidden="false">
        <f>ROUND(H683*J683,2)</f>
        <v>0</v>
      </c>
      <c r="N683" s="19" t="n" hidden="false">
        <f>L683+M683</f>
        <v>0</v>
      </c>
    </row>
    <row r="684" customFormat="false" hidden="false" outlineLevel="0" collapsed="false">
      <c r="A684" s="18" t="inlineStr">
        <is>
          <t xml:space="preserve">1.1.1.2.1.1.3.19.1</t>
        </is>
      </c>
      <c r="B684" s="18" t="inlineStr">
        <is>
          <t xml:space="preserve"/>
        </is>
      </c>
      <c r="C684" s="22" t="inlineStr">
        <is>
          <t xml:space="preserve">Труба ПВХ гофрированная_ / Тяжелая с протяжкой / 40 мм</t>
        </is>
      </c>
      <c r="D684" s="7" t="inlineStr">
        <is>
          <t xml:space="preserve">ECOPLAST</t>
        </is>
      </c>
      <c r="E684" s="7" t="inlineStr">
        <is>
          <t xml:space="preserve"/>
        </is>
      </c>
      <c r="F684" s="7" t="inlineStr">
        <is>
          <t xml:space="preserve">ПОГ М</t>
        </is>
      </c>
      <c r="G684" s="7" t="inlineStr">
        <is>
          <t xml:space="preserve">1</t>
        </is>
      </c>
      <c r="H684" s="8" t="n">
        <v>0</v>
      </c>
      <c r="I684" s="19" t="n" hidden="false">
        <v>0</v>
      </c>
      <c r="J684" s="19" t="n" hidden="false">
        <v/>
      </c>
      <c r="K684" s="19" t="n" hidden="false">
        <f>I684+J684</f>
        <v>0</v>
      </c>
      <c r="L684" s="19" t="n" hidden="false">
        <f>ROUND(H684*I684,2)</f>
        <v>0</v>
      </c>
      <c r="M684" s="19" t="n" hidden="false">
        <v/>
      </c>
      <c r="N684" s="19" t="n" hidden="false">
        <f>L684+M684</f>
        <v>0</v>
      </c>
    </row>
    <row r="685" customFormat="false" hidden="false" outlineLevel="0" collapsed="false">
      <c r="A685" s="18" t="inlineStr">
        <is>
          <t xml:space="preserve">1.1.1.2.1.1.3.19.2</t>
        </is>
      </c>
      <c r="B685" s="18" t="inlineStr">
        <is>
          <t xml:space="preserve"/>
        </is>
      </c>
      <c r="C685" s="22" t="inlineStr">
        <is>
          <t xml:space="preserve">Труба ПВХ гофрированная_ / Легкая с протяжкой / 50 мм</t>
        </is>
      </c>
      <c r="D685" s="7" t="inlineStr">
        <is>
          <t xml:space="preserve"/>
        </is>
      </c>
      <c r="E685" s="7" t="inlineStr">
        <is>
          <t xml:space="preserve"/>
        </is>
      </c>
      <c r="F685" s="7" t="inlineStr">
        <is>
          <t xml:space="preserve">ПОГ М</t>
        </is>
      </c>
      <c r="G685" s="7" t="inlineStr">
        <is>
          <t xml:space="preserve">1</t>
        </is>
      </c>
      <c r="H685" s="8" t="n">
        <v>0</v>
      </c>
      <c r="I685" s="19" t="n" hidden="false">
        <v>0</v>
      </c>
      <c r="J685" s="19" t="n" hidden="false">
        <v/>
      </c>
      <c r="K685" s="19" t="n" hidden="false">
        <f>I685+J685</f>
        <v>0</v>
      </c>
      <c r="L685" s="19" t="n" hidden="false">
        <f>ROUND(H685*I685,2)</f>
        <v>0</v>
      </c>
      <c r="M685" s="19" t="n" hidden="false">
        <v/>
      </c>
      <c r="N685" s="19" t="n" hidden="false">
        <f>L685+M685</f>
        <v>0</v>
      </c>
    </row>
    <row r="686" customFormat="false" hidden="false" outlineLevel="0" collapsed="false">
      <c r="A686" s="18" t="inlineStr">
        <is>
          <t xml:space="preserve">1.1.1.2.1.1.3.19.3</t>
        </is>
      </c>
      <c r="B686" s="18" t="inlineStr">
        <is>
          <t xml:space="preserve"/>
        </is>
      </c>
      <c r="C686" s="22" t="inlineStr">
        <is>
          <t xml:space="preserve">Труба ПВХ гофрированная_ / Жесткая с протяжкой ССД-Пайп 800 N, SN22 / 63 мм</t>
        </is>
      </c>
      <c r="D686" s="7" t="inlineStr">
        <is>
          <t xml:space="preserve"/>
        </is>
      </c>
      <c r="E686" s="7" t="inlineStr">
        <is>
          <t xml:space="preserve"/>
        </is>
      </c>
      <c r="F686" s="7" t="inlineStr">
        <is>
          <t xml:space="preserve">ПОГ М</t>
        </is>
      </c>
      <c r="G686" s="7" t="inlineStr">
        <is>
          <t xml:space="preserve">1</t>
        </is>
      </c>
      <c r="H686" s="8" t="n">
        <v>0</v>
      </c>
      <c r="I686" s="19" t="n" hidden="false">
        <v>0</v>
      </c>
      <c r="J686" s="19" t="n" hidden="false">
        <v/>
      </c>
      <c r="K686" s="19" t="n" hidden="false">
        <f>I686+J686</f>
        <v>0</v>
      </c>
      <c r="L686" s="19" t="n" hidden="false">
        <f>ROUND(H686*I686,2)</f>
        <v>0</v>
      </c>
      <c r="M686" s="19" t="n" hidden="false">
        <v/>
      </c>
      <c r="N686" s="19" t="n" hidden="false">
        <f>L686+M686</f>
        <v>0</v>
      </c>
    </row>
    <row r="687" customFormat="false" hidden="false" outlineLevel="0" collapsed="false">
      <c r="A687" s="18" t="inlineStr">
        <is>
          <t xml:space="preserve">1.1.1.2.1.1.3.19.4</t>
        </is>
      </c>
      <c r="B687" s="18" t="inlineStr">
        <is>
          <t xml:space="preserve"/>
        </is>
      </c>
      <c r="C687" s="22" t="inlineStr">
        <is>
          <t xml:space="preserve">Труба ПВХ гофрированная_ / Легкая с протяжкой / 40 мм</t>
        </is>
      </c>
      <c r="D687" s="7" t="inlineStr">
        <is>
          <t xml:space="preserve"/>
        </is>
      </c>
      <c r="E687" s="7" t="inlineStr">
        <is>
          <t xml:space="preserve"/>
        </is>
      </c>
      <c r="F687" s="7" t="inlineStr">
        <is>
          <t xml:space="preserve">ПОГ М</t>
        </is>
      </c>
      <c r="G687" s="7" t="inlineStr">
        <is>
          <t xml:space="preserve">1</t>
        </is>
      </c>
      <c r="H687" s="8" t="n">
        <v>0</v>
      </c>
      <c r="I687" s="19" t="n" hidden="false">
        <v>0</v>
      </c>
      <c r="J687" s="19" t="n" hidden="false">
        <v/>
      </c>
      <c r="K687" s="19" t="n" hidden="false">
        <f>I687+J687</f>
        <v>0</v>
      </c>
      <c r="L687" s="19" t="n" hidden="false">
        <f>ROUND(H687*I687,2)</f>
        <v>0</v>
      </c>
      <c r="M687" s="19" t="n" hidden="false">
        <v/>
      </c>
      <c r="N687" s="19" t="n" hidden="false">
        <f>L687+M687</f>
        <v>0</v>
      </c>
    </row>
    <row r="688" customFormat="false" hidden="false" outlineLevel="0" collapsed="false">
      <c r="A688" s="18" t="inlineStr">
        <is>
          <t xml:space="preserve">1.1.1.2.1.1.3.20</t>
        </is>
      </c>
      <c r="B688" s="18" t="inlineStr">
        <is>
          <t xml:space="preserve"/>
        </is>
      </c>
      <c r="C688" s="18" t="inlineStr">
        <is>
          <t xml:space="preserve">Монтаж трубы ПВХ, ПНД для кабеля / от 40мм до 100мм</t>
        </is>
      </c>
      <c r="D688" s="7" t="inlineStr">
        <is>
          <t xml:space="preserve">ЭМ 4.2</t>
        </is>
      </c>
      <c r="E688" s="7" t="inlineStr">
        <is>
          <t xml:space="preserve">Выгружается из БО по объектам BIM-КЦ</t>
        </is>
      </c>
      <c r="F688" s="7" t="inlineStr">
        <is>
          <t xml:space="preserve">ПОГ М</t>
        </is>
      </c>
      <c r="G688" s="7" t="inlineStr">
        <is>
          <t xml:space="preserve">1</t>
        </is>
      </c>
      <c r="H688" s="8" t="n">
        <v>0</v>
      </c>
      <c r="I688" s="19" t="n" hidden="false">
        <f>ROUND((L689+L690+L691)/H688,2)</f>
        <v>0</v>
      </c>
      <c r="J688" s="19" t="n" hidden="false">
        <v>0</v>
      </c>
      <c r="K688" s="19" t="n" hidden="false">
        <f>I688+J688</f>
        <v>0</v>
      </c>
      <c r="L688" s="19" t="n" hidden="false">
        <f>ROUND(H688*I688,2)</f>
        <v>0</v>
      </c>
      <c r="M688" s="19" t="n" hidden="false">
        <f>ROUND(H688*J688,2)</f>
        <v>0</v>
      </c>
      <c r="N688" s="19" t="n" hidden="false">
        <f>L688+M688</f>
        <v>0</v>
      </c>
    </row>
    <row r="689" customFormat="false" hidden="false" outlineLevel="0" collapsed="false">
      <c r="A689" s="18" t="inlineStr">
        <is>
          <t xml:space="preserve">1.1.1.2.1.1.3.20.1</t>
        </is>
      </c>
      <c r="B689" s="18" t="inlineStr">
        <is>
          <t xml:space="preserve"/>
        </is>
      </c>
      <c r="C689" s="22" t="inlineStr">
        <is>
          <t xml:space="preserve">Труба ПВХ гофрированная_ / Легкая с протяжкой / 50 мм</t>
        </is>
      </c>
      <c r="D689" s="7" t="inlineStr">
        <is>
          <t xml:space="preserve"/>
        </is>
      </c>
      <c r="E689" s="7" t="inlineStr">
        <is>
          <t xml:space="preserve"/>
        </is>
      </c>
      <c r="F689" s="7" t="inlineStr">
        <is>
          <t xml:space="preserve">ПОГ М</t>
        </is>
      </c>
      <c r="G689" s="7" t="inlineStr">
        <is>
          <t xml:space="preserve">1</t>
        </is>
      </c>
      <c r="H689" s="8" t="n">
        <v>0</v>
      </c>
      <c r="I689" s="19" t="n" hidden="false">
        <v>0</v>
      </c>
      <c r="J689" s="19" t="n" hidden="false">
        <v/>
      </c>
      <c r="K689" s="19" t="n" hidden="false">
        <f>I689+J689</f>
        <v>0</v>
      </c>
      <c r="L689" s="19" t="n" hidden="false">
        <f>ROUND(H689*I689,2)</f>
        <v>0</v>
      </c>
      <c r="M689" s="19" t="n" hidden="false">
        <v/>
      </c>
      <c r="N689" s="19" t="n" hidden="false">
        <f>L689+M689</f>
        <v>0</v>
      </c>
    </row>
    <row r="690" customFormat="false" hidden="false" outlineLevel="0" collapsed="false">
      <c r="A690" s="18" t="inlineStr">
        <is>
          <t xml:space="preserve">1.1.1.2.1.1.3.20.2</t>
        </is>
      </c>
      <c r="B690" s="18" t="inlineStr">
        <is>
          <t xml:space="preserve"/>
        </is>
      </c>
      <c r="C690" s="22" t="inlineStr">
        <is>
          <t xml:space="preserve">Труба ПВХ гофрированная_ / Жесткая с протяжкой ССД-Пайп 800 N, SN22 / 63 мм</t>
        </is>
      </c>
      <c r="D690" s="7" t="inlineStr">
        <is>
          <t xml:space="preserve"/>
        </is>
      </c>
      <c r="E690" s="7" t="inlineStr">
        <is>
          <t xml:space="preserve"/>
        </is>
      </c>
      <c r="F690" s="7" t="inlineStr">
        <is>
          <t xml:space="preserve">ПОГ М</t>
        </is>
      </c>
      <c r="G690" s="7" t="inlineStr">
        <is>
          <t xml:space="preserve">1</t>
        </is>
      </c>
      <c r="H690" s="8" t="n">
        <v>0</v>
      </c>
      <c r="I690" s="19" t="n" hidden="false">
        <v>0</v>
      </c>
      <c r="J690" s="19" t="n" hidden="false">
        <v/>
      </c>
      <c r="K690" s="19" t="n" hidden="false">
        <f>I690+J690</f>
        <v>0</v>
      </c>
      <c r="L690" s="19" t="n" hidden="false">
        <f>ROUND(H690*I690,2)</f>
        <v>0</v>
      </c>
      <c r="M690" s="19" t="n" hidden="false">
        <v/>
      </c>
      <c r="N690" s="19" t="n" hidden="false">
        <f>L690+M690</f>
        <v>0</v>
      </c>
    </row>
    <row r="691" customFormat="false" hidden="false" outlineLevel="0" collapsed="false">
      <c r="A691" s="18" t="inlineStr">
        <is>
          <t xml:space="preserve">1.1.1.2.1.1.3.20.3</t>
        </is>
      </c>
      <c r="B691" s="18" t="inlineStr">
        <is>
          <t xml:space="preserve"/>
        </is>
      </c>
      <c r="C691" s="22" t="inlineStr">
        <is>
          <t xml:space="preserve">Труба ПВХ гофрированная_ / Легкая с протяжкой / 40 мм</t>
        </is>
      </c>
      <c r="D691" s="7" t="inlineStr">
        <is>
          <t xml:space="preserve"/>
        </is>
      </c>
      <c r="E691" s="7" t="inlineStr">
        <is>
          <t xml:space="preserve"/>
        </is>
      </c>
      <c r="F691" s="7" t="inlineStr">
        <is>
          <t xml:space="preserve">ПОГ М</t>
        </is>
      </c>
      <c r="G691" s="7" t="inlineStr">
        <is>
          <t xml:space="preserve">1</t>
        </is>
      </c>
      <c r="H691" s="8" t="n">
        <v>0</v>
      </c>
      <c r="I691" s="19" t="n" hidden="false">
        <v>0</v>
      </c>
      <c r="J691" s="19" t="n" hidden="false">
        <v/>
      </c>
      <c r="K691" s="19" t="n" hidden="false">
        <f>I691+J691</f>
        <v>0</v>
      </c>
      <c r="L691" s="19" t="n" hidden="false">
        <f>ROUND(H691*I691,2)</f>
        <v>0</v>
      </c>
      <c r="M691" s="19" t="n" hidden="false">
        <v/>
      </c>
      <c r="N691" s="19" t="n" hidden="false">
        <f>L691+M691</f>
        <v>0</v>
      </c>
    </row>
    <row r="692" customFormat="false" hidden="false" outlineLevel="0" collapsed="false">
      <c r="A692" s="18" t="inlineStr">
        <is>
          <t xml:space="preserve">1.1.1.2.1.1.3.21</t>
        </is>
      </c>
      <c r="B692" s="18" t="inlineStr">
        <is>
          <t xml:space="preserve"/>
        </is>
      </c>
      <c r="C692" s="18" t="inlineStr">
        <is>
          <t xml:space="preserve">Монтаж трубы ПВХ, ПНД для кабеля / от 40мм до 100мм</t>
        </is>
      </c>
      <c r="D692" s="7" t="inlineStr">
        <is>
          <t xml:space="preserve">ЭМ 4.2 ECOPLAST</t>
        </is>
      </c>
      <c r="E692" s="7" t="inlineStr">
        <is>
          <t xml:space="preserve">Выгружается из БО по объектам BIM-КЦ</t>
        </is>
      </c>
      <c r="F692" s="7" t="inlineStr">
        <is>
          <t xml:space="preserve">ПОГ М</t>
        </is>
      </c>
      <c r="G692" s="7" t="inlineStr">
        <is>
          <t xml:space="preserve">1</t>
        </is>
      </c>
      <c r="H692" s="8" t="n">
        <v>0</v>
      </c>
      <c r="I692" s="19" t="n" hidden="false">
        <f>ROUND((L693+L694+L695)/H692,2)</f>
        <v>0</v>
      </c>
      <c r="J692" s="19" t="n" hidden="false">
        <v>0</v>
      </c>
      <c r="K692" s="19" t="n" hidden="false">
        <f>I692+J692</f>
        <v>0</v>
      </c>
      <c r="L692" s="19" t="n" hidden="false">
        <f>ROUND(H692*I692,2)</f>
        <v>0</v>
      </c>
      <c r="M692" s="19" t="n" hidden="false">
        <f>ROUND(H692*J692,2)</f>
        <v>0</v>
      </c>
      <c r="N692" s="19" t="n" hidden="false">
        <f>L692+M692</f>
        <v>0</v>
      </c>
    </row>
    <row r="693" customFormat="false" hidden="false" outlineLevel="0" collapsed="false">
      <c r="A693" s="18" t="inlineStr">
        <is>
          <t xml:space="preserve">1.1.1.2.1.1.3.21.1</t>
        </is>
      </c>
      <c r="B693" s="18" t="inlineStr">
        <is>
          <t xml:space="preserve"/>
        </is>
      </c>
      <c r="C693" s="22" t="inlineStr">
        <is>
          <t xml:space="preserve">Труба ПВХ гофрированная_ / Тяжелая с протяжкой / 40 мм</t>
        </is>
      </c>
      <c r="D693" s="7" t="inlineStr">
        <is>
          <t xml:space="preserve"/>
        </is>
      </c>
      <c r="E693" s="7" t="inlineStr">
        <is>
          <t xml:space="preserve"/>
        </is>
      </c>
      <c r="F693" s="7" t="inlineStr">
        <is>
          <t xml:space="preserve">ПОГ М</t>
        </is>
      </c>
      <c r="G693" s="7" t="inlineStr">
        <is>
          <t xml:space="preserve">1</t>
        </is>
      </c>
      <c r="H693" s="8" t="n">
        <v>0</v>
      </c>
      <c r="I693" s="19" t="n" hidden="false">
        <v>0</v>
      </c>
      <c r="J693" s="19" t="n" hidden="false">
        <v/>
      </c>
      <c r="K693" s="19" t="n" hidden="false">
        <f>I693+J693</f>
        <v>0</v>
      </c>
      <c r="L693" s="19" t="n" hidden="false">
        <f>ROUND(H693*I693,2)</f>
        <v>0</v>
      </c>
      <c r="M693" s="19" t="n" hidden="false">
        <v/>
      </c>
      <c r="N693" s="19" t="n" hidden="false">
        <f>L693+M693</f>
        <v>0</v>
      </c>
    </row>
    <row r="694" customFormat="false" hidden="false" outlineLevel="0" collapsed="false">
      <c r="A694" s="18" t="inlineStr">
        <is>
          <t xml:space="preserve">1.1.1.2.1.1.3.21.2</t>
        </is>
      </c>
      <c r="B694" s="18" t="inlineStr">
        <is>
          <t xml:space="preserve"/>
        </is>
      </c>
      <c r="C694" s="22" t="inlineStr">
        <is>
          <t xml:space="preserve">Труба ПВХ гофрированная_ / Жесткая легкая / 50 мм</t>
        </is>
      </c>
      <c r="D694" s="7" t="inlineStr">
        <is>
          <t xml:space="preserve"/>
        </is>
      </c>
      <c r="E694" s="7" t="inlineStr">
        <is>
          <t xml:space="preserve"/>
        </is>
      </c>
      <c r="F694" s="7" t="inlineStr">
        <is>
          <t xml:space="preserve">ПОГ М</t>
        </is>
      </c>
      <c r="G694" s="7" t="inlineStr">
        <is>
          <t xml:space="preserve">1</t>
        </is>
      </c>
      <c r="H694" s="8" t="n">
        <v>0</v>
      </c>
      <c r="I694" s="19" t="n" hidden="false">
        <v>0</v>
      </c>
      <c r="J694" s="19" t="n" hidden="false">
        <v/>
      </c>
      <c r="K694" s="19" t="n" hidden="false">
        <f>I694+J694</f>
        <v>0</v>
      </c>
      <c r="L694" s="19" t="n" hidden="false">
        <f>ROUND(H694*I694,2)</f>
        <v>0</v>
      </c>
      <c r="M694" s="19" t="n" hidden="false">
        <v/>
      </c>
      <c r="N694" s="19" t="n" hidden="false">
        <f>L694+M694</f>
        <v>0</v>
      </c>
    </row>
    <row r="695" customFormat="false" hidden="false" outlineLevel="0" collapsed="false">
      <c r="A695" s="18" t="inlineStr">
        <is>
          <t xml:space="preserve">1.1.1.2.1.1.3.21.3</t>
        </is>
      </c>
      <c r="B695" s="18" t="inlineStr">
        <is>
          <t xml:space="preserve"/>
        </is>
      </c>
      <c r="C695" s="22" t="inlineStr">
        <is>
          <t xml:space="preserve">Труба ПВХ гофрированная_ / Жесткая с протяжкой ССД-Пайп 800 N, SN22 / 63 мм</t>
        </is>
      </c>
      <c r="D695" s="7" t="inlineStr">
        <is>
          <t xml:space="preserve"/>
        </is>
      </c>
      <c r="E695" s="7" t="inlineStr">
        <is>
          <t xml:space="preserve"/>
        </is>
      </c>
      <c r="F695" s="7" t="inlineStr">
        <is>
          <t xml:space="preserve">ПОГ М</t>
        </is>
      </c>
      <c r="G695" s="7" t="inlineStr">
        <is>
          <t xml:space="preserve">1</t>
        </is>
      </c>
      <c r="H695" s="8" t="n">
        <v>0</v>
      </c>
      <c r="I695" s="19" t="n" hidden="false">
        <v>0</v>
      </c>
      <c r="J695" s="19" t="n" hidden="false">
        <v/>
      </c>
      <c r="K695" s="19" t="n" hidden="false">
        <f>I695+J695</f>
        <v>0</v>
      </c>
      <c r="L695" s="19" t="n" hidden="false">
        <f>ROUND(H695*I695,2)</f>
        <v>0</v>
      </c>
      <c r="M695" s="19" t="n" hidden="false">
        <v/>
      </c>
      <c r="N695" s="19" t="n" hidden="false">
        <f>L695+M695</f>
        <v>0</v>
      </c>
    </row>
    <row r="696" customFormat="false" hidden="false" outlineLevel="0" collapsed="false">
      <c r="A696" s="18" t="inlineStr">
        <is>
          <t xml:space="preserve">1.1.1.2.1.1.3.22</t>
        </is>
      </c>
      <c r="B696" s="18" t="inlineStr">
        <is>
          <t xml:space="preserve"/>
        </is>
      </c>
      <c r="C696" s="18" t="inlineStr">
        <is>
          <t xml:space="preserve">Монтаж трубы ПВХ, ПНД для кабеля / расходные материалы</t>
        </is>
      </c>
      <c r="D696" s="7" t="inlineStr">
        <is>
          <t xml:space="preserve">ЭО</t>
        </is>
      </c>
      <c r="E696" s="7" t="inlineStr">
        <is>
          <t xml:space="preserve"/>
        </is>
      </c>
      <c r="F696" s="7" t="inlineStr">
        <is>
          <t xml:space="preserve">ПОГ М</t>
        </is>
      </c>
      <c r="G696" s="7" t="inlineStr">
        <is>
          <t xml:space="preserve">1</t>
        </is>
      </c>
      <c r="H696" s="8" t="n">
        <v>0</v>
      </c>
      <c r="I696" s="19" t="n" hidden="false">
        <f>ROUND((L697+L698+L699+L700)/H696,2)</f>
        <v>0</v>
      </c>
      <c r="J696" s="19" t="n" hidden="false">
        <v>0</v>
      </c>
      <c r="K696" s="19" t="n" hidden="false">
        <f>I696+J696</f>
        <v>0</v>
      </c>
      <c r="L696" s="19" t="n" hidden="false">
        <f>ROUND(H696*I696,2)</f>
        <v>0</v>
      </c>
      <c r="M696" s="19" t="n" hidden="false">
        <f>ROUND(H696*J696,2)</f>
        <v>0</v>
      </c>
      <c r="N696" s="19" t="n" hidden="false">
        <f>L696+M696</f>
        <v>0</v>
      </c>
    </row>
    <row r="697" customFormat="false" hidden="false" outlineLevel="0" collapsed="false">
      <c r="A697" s="18" t="inlineStr">
        <is>
          <t xml:space="preserve">1.1.1.2.1.1.3.22.1</t>
        </is>
      </c>
      <c r="B697" s="18" t="inlineStr">
        <is>
          <t xml:space="preserve"/>
        </is>
      </c>
      <c r="C697" s="22" t="inlineStr">
        <is>
          <t xml:space="preserve">Муфта соединительная труба-коробка_ / 25 мм</t>
        </is>
      </c>
      <c r="D697" s="7" t="inlineStr">
        <is>
          <t xml:space="preserve">42725</t>
        </is>
      </c>
      <c r="E697" s="7" t="inlineStr">
        <is>
          <t xml:space="preserve"/>
        </is>
      </c>
      <c r="F697" s="7" t="inlineStr">
        <is>
          <t xml:space="preserve">ШТ</t>
        </is>
      </c>
      <c r="G697" s="7" t="inlineStr">
        <is>
          <t xml:space="preserve">1</t>
        </is>
      </c>
      <c r="H697" s="8" t="n">
        <v>0</v>
      </c>
      <c r="I697" s="19" t="n" hidden="false">
        <v>0</v>
      </c>
      <c r="J697" s="19" t="n" hidden="false">
        <v/>
      </c>
      <c r="K697" s="19" t="n" hidden="false">
        <f>I697+J697</f>
        <v>0</v>
      </c>
      <c r="L697" s="19" t="n" hidden="false">
        <f>ROUND(H697*I697,2)</f>
        <v>0</v>
      </c>
      <c r="M697" s="19" t="n" hidden="false">
        <v/>
      </c>
      <c r="N697" s="19" t="n" hidden="false">
        <f>L697+M697</f>
        <v>0</v>
      </c>
    </row>
    <row r="698" customFormat="false" hidden="false" outlineLevel="0" collapsed="false">
      <c r="A698" s="18" t="inlineStr">
        <is>
          <t xml:space="preserve">1.1.1.2.1.1.3.22.2</t>
        </is>
      </c>
      <c r="B698" s="18" t="inlineStr">
        <is>
          <t xml:space="preserve"/>
        </is>
      </c>
      <c r="C698" s="22" t="inlineStr">
        <is>
          <t xml:space="preserve">Муфта соединительная труба-коробка_ / 20 мм</t>
        </is>
      </c>
      <c r="D698" s="7" t="inlineStr">
        <is>
          <t xml:space="preserve">42720</t>
        </is>
      </c>
      <c r="E698" s="7" t="inlineStr">
        <is>
          <t xml:space="preserve"/>
        </is>
      </c>
      <c r="F698" s="7" t="inlineStr">
        <is>
          <t xml:space="preserve">ШТ</t>
        </is>
      </c>
      <c r="G698" s="7" t="inlineStr">
        <is>
          <t xml:space="preserve">1</t>
        </is>
      </c>
      <c r="H698" s="8" t="n">
        <v>0</v>
      </c>
      <c r="I698" s="19" t="n" hidden="false">
        <v>0</v>
      </c>
      <c r="J698" s="19" t="n" hidden="false">
        <v/>
      </c>
      <c r="K698" s="19" t="n" hidden="false">
        <f>I698+J698</f>
        <v>0</v>
      </c>
      <c r="L698" s="19" t="n" hidden="false">
        <f>ROUND(H698*I698,2)</f>
        <v>0</v>
      </c>
      <c r="M698" s="19" t="n" hidden="false">
        <v/>
      </c>
      <c r="N698" s="19" t="n" hidden="false">
        <f>L698+M698</f>
        <v>0</v>
      </c>
    </row>
    <row r="699" customFormat="false" hidden="false" outlineLevel="0" collapsed="false">
      <c r="A699" s="18" t="inlineStr">
        <is>
          <t xml:space="preserve">1.1.1.2.1.1.3.22.3</t>
        </is>
      </c>
      <c r="B699" s="18" t="inlineStr">
        <is>
          <t xml:space="preserve"/>
        </is>
      </c>
      <c r="C699" s="22" t="inlineStr">
        <is>
          <t xml:space="preserve">Клипса с дюбелем саморезом для крепления гофротрубы_ / 20 мм</t>
        </is>
      </c>
      <c r="D699" s="7" t="inlineStr">
        <is>
          <t xml:space="preserve"/>
        </is>
      </c>
      <c r="E699" s="7" t="inlineStr">
        <is>
          <t xml:space="preserve"/>
        </is>
      </c>
      <c r="F699" s="7" t="inlineStr">
        <is>
          <t xml:space="preserve">ШТ</t>
        </is>
      </c>
      <c r="G699" s="7" t="inlineStr">
        <is>
          <t xml:space="preserve">2</t>
        </is>
      </c>
      <c r="H699" s="8" t="n">
        <v>0</v>
      </c>
      <c r="I699" s="19" t="n" hidden="false">
        <v>0</v>
      </c>
      <c r="J699" s="19" t="n" hidden="false">
        <v/>
      </c>
      <c r="K699" s="19" t="n" hidden="false">
        <f>I699+J699</f>
        <v>0</v>
      </c>
      <c r="L699" s="19" t="n" hidden="false">
        <f>ROUND(H699*I699,2)</f>
        <v>0</v>
      </c>
      <c r="M699" s="19" t="n" hidden="false">
        <v/>
      </c>
      <c r="N699" s="19" t="n" hidden="false">
        <f>L699+M699</f>
        <v>0</v>
      </c>
    </row>
    <row r="700" customFormat="false" hidden="false" outlineLevel="0" collapsed="false">
      <c r="A700" s="18" t="inlineStr">
        <is>
          <t xml:space="preserve">1.1.1.2.1.1.3.22.4</t>
        </is>
      </c>
      <c r="B700" s="18" t="inlineStr">
        <is>
          <t xml:space="preserve"/>
        </is>
      </c>
      <c r="C700" s="22" t="inlineStr">
        <is>
          <t xml:space="preserve">Клипса с дюбелем саморезом для крепления гофротрубы_ / 25 мм</t>
        </is>
      </c>
      <c r="D700" s="7" t="inlineStr">
        <is>
          <t xml:space="preserve"/>
        </is>
      </c>
      <c r="E700" s="7" t="inlineStr">
        <is>
          <t xml:space="preserve"/>
        </is>
      </c>
      <c r="F700" s="7" t="inlineStr">
        <is>
          <t xml:space="preserve">ШТ</t>
        </is>
      </c>
      <c r="G700" s="7" t="inlineStr">
        <is>
          <t xml:space="preserve">2</t>
        </is>
      </c>
      <c r="H700" s="8" t="n">
        <v>0</v>
      </c>
      <c r="I700" s="19" t="n" hidden="false">
        <v>0</v>
      </c>
      <c r="J700" s="19" t="n" hidden="false">
        <v/>
      </c>
      <c r="K700" s="19" t="n" hidden="false">
        <f>I700+J700</f>
        <v>0</v>
      </c>
      <c r="L700" s="19" t="n" hidden="false">
        <f>ROUND(H700*I700,2)</f>
        <v>0</v>
      </c>
      <c r="M700" s="19" t="n" hidden="false">
        <v/>
      </c>
      <c r="N700" s="19" t="n" hidden="false">
        <f>L700+M700</f>
        <v>0</v>
      </c>
    </row>
    <row r="701" customFormat="false" hidden="false" outlineLevel="0" collapsed="false">
      <c r="A701" s="18" t="inlineStr">
        <is>
          <t xml:space="preserve">1.1.1.2.1.1.3.23</t>
        </is>
      </c>
      <c r="B701" s="18" t="inlineStr">
        <is>
          <t xml:space="preserve"/>
        </is>
      </c>
      <c r="C701" s="18" t="inlineStr">
        <is>
          <t xml:space="preserve">Монтаж трубы ПВХ, ПНД для кабеля / расходные материалы</t>
        </is>
      </c>
      <c r="D701" s="7" t="inlineStr">
        <is>
          <t xml:space="preserve">ЭО</t>
        </is>
      </c>
      <c r="E701" s="7" t="inlineStr">
        <is>
          <t xml:space="preserve"/>
        </is>
      </c>
      <c r="F701" s="7" t="inlineStr">
        <is>
          <t xml:space="preserve">ПОГ М</t>
        </is>
      </c>
      <c r="G701" s="7" t="inlineStr">
        <is>
          <t xml:space="preserve">1</t>
        </is>
      </c>
      <c r="H701" s="8" t="n">
        <v>0</v>
      </c>
      <c r="I701" s="19" t="n" hidden="false">
        <f>ROUND((L702+L703)/H701,2)</f>
        <v>0</v>
      </c>
      <c r="J701" s="19" t="n" hidden="false">
        <v>0</v>
      </c>
      <c r="K701" s="19" t="n" hidden="false">
        <f>I701+J701</f>
        <v>0</v>
      </c>
      <c r="L701" s="19" t="n" hidden="false">
        <f>ROUND(H701*I701,2)</f>
        <v>0</v>
      </c>
      <c r="M701" s="19" t="n" hidden="false">
        <f>ROUND(H701*J701,2)</f>
        <v>0</v>
      </c>
      <c r="N701" s="19" t="n" hidden="false">
        <f>L701+M701</f>
        <v>0</v>
      </c>
    </row>
    <row r="702" customFormat="false" hidden="false" outlineLevel="0" collapsed="false">
      <c r="A702" s="18" t="inlineStr">
        <is>
          <t xml:space="preserve">1.1.1.2.1.1.3.23.1</t>
        </is>
      </c>
      <c r="B702" s="18" t="inlineStr">
        <is>
          <t xml:space="preserve"/>
        </is>
      </c>
      <c r="C702" s="22" t="inlineStr">
        <is>
          <t xml:space="preserve">Муфта соединительная труба-коробка_ / 25 мм</t>
        </is>
      </c>
      <c r="D702" s="7" t="inlineStr">
        <is>
          <t xml:space="preserve">BS25 42725HF</t>
        </is>
      </c>
      <c r="E702" s="7" t="inlineStr">
        <is>
          <t xml:space="preserve"/>
        </is>
      </c>
      <c r="F702" s="7" t="inlineStr">
        <is>
          <t xml:space="preserve">ШТ</t>
        </is>
      </c>
      <c r="G702" s="7" t="inlineStr">
        <is>
          <t xml:space="preserve">1</t>
        </is>
      </c>
      <c r="H702" s="8" t="n">
        <v>0</v>
      </c>
      <c r="I702" s="19" t="n" hidden="false">
        <v>0</v>
      </c>
      <c r="J702" s="19" t="n" hidden="false">
        <v/>
      </c>
      <c r="K702" s="19" t="n" hidden="false">
        <f>I702+J702</f>
        <v>0</v>
      </c>
      <c r="L702" s="19" t="n" hidden="false">
        <f>ROUND(H702*I702,2)</f>
        <v>0</v>
      </c>
      <c r="M702" s="19" t="n" hidden="false">
        <v/>
      </c>
      <c r="N702" s="19" t="n" hidden="false">
        <f>L702+M702</f>
        <v>0</v>
      </c>
    </row>
    <row r="703" customFormat="false" hidden="false" outlineLevel="0" collapsed="false">
      <c r="A703" s="18" t="inlineStr">
        <is>
          <t xml:space="preserve">1.1.1.2.1.1.3.23.2</t>
        </is>
      </c>
      <c r="B703" s="18" t="inlineStr">
        <is>
          <t xml:space="preserve"/>
        </is>
      </c>
      <c r="C703" s="22" t="inlineStr">
        <is>
          <t xml:space="preserve">Скоба металлическая однолапковая_ / 31-32мм</t>
        </is>
      </c>
      <c r="D703" s="7" t="inlineStr">
        <is>
          <t xml:space="preserve">двухлапковая</t>
        </is>
      </c>
      <c r="E703" s="7" t="inlineStr">
        <is>
          <t xml:space="preserve"/>
        </is>
      </c>
      <c r="F703" s="7" t="inlineStr">
        <is>
          <t xml:space="preserve">ШТ</t>
        </is>
      </c>
      <c r="G703" s="7" t="inlineStr">
        <is>
          <t xml:space="preserve">1</t>
        </is>
      </c>
      <c r="H703" s="8" t="n">
        <v>0</v>
      </c>
      <c r="I703" s="19" t="n" hidden="false">
        <v>0</v>
      </c>
      <c r="J703" s="19" t="n" hidden="false">
        <v/>
      </c>
      <c r="K703" s="19" t="n" hidden="false">
        <f>I703+J703</f>
        <v>0</v>
      </c>
      <c r="L703" s="19" t="n" hidden="false">
        <f>ROUND(H703*I703,2)</f>
        <v>0</v>
      </c>
      <c r="M703" s="19" t="n" hidden="false">
        <v/>
      </c>
      <c r="N703" s="19" t="n" hidden="false">
        <f>L703+M703</f>
        <v>0</v>
      </c>
    </row>
    <row r="704" customFormat="false" hidden="false" outlineLevel="0" collapsed="false">
      <c r="A704" s="18" t="inlineStr">
        <is>
          <t xml:space="preserve">1.1.1.2.1.1.3.24</t>
        </is>
      </c>
      <c r="B704" s="18" t="inlineStr">
        <is>
          <t xml:space="preserve"/>
        </is>
      </c>
      <c r="C704" s="18" t="inlineStr">
        <is>
          <t xml:space="preserve">Монтаж трубы ПВХ, ПНД для кабеля / расходные материалы</t>
        </is>
      </c>
      <c r="D704" s="7" t="inlineStr">
        <is>
          <t xml:space="preserve">ЭМ 4.1</t>
        </is>
      </c>
      <c r="E704" s="7" t="inlineStr">
        <is>
          <t xml:space="preserve"/>
        </is>
      </c>
      <c r="F704" s="7" t="inlineStr">
        <is>
          <t xml:space="preserve">ПОГ М</t>
        </is>
      </c>
      <c r="G704" s="7" t="inlineStr">
        <is>
          <t xml:space="preserve">1</t>
        </is>
      </c>
      <c r="H704" s="8" t="n">
        <v>0</v>
      </c>
      <c r="I704" s="19" t="n" hidden="false">
        <f>ROUND((L705+L706+L707+L708)/H704,2)</f>
        <v>0</v>
      </c>
      <c r="J704" s="19" t="n" hidden="false">
        <v>0</v>
      </c>
      <c r="K704" s="19" t="n" hidden="false">
        <f>I704+J704</f>
        <v>0</v>
      </c>
      <c r="L704" s="19" t="n" hidden="false">
        <f>ROUND(H704*I704,2)</f>
        <v>0</v>
      </c>
      <c r="M704" s="19" t="n" hidden="false">
        <f>ROUND(H704*J704,2)</f>
        <v>0</v>
      </c>
      <c r="N704" s="19" t="n" hidden="false">
        <f>L704+M704</f>
        <v>0</v>
      </c>
    </row>
    <row r="705" customFormat="false" hidden="false" outlineLevel="0" collapsed="false">
      <c r="A705" s="18" t="inlineStr">
        <is>
          <t xml:space="preserve">1.1.1.2.1.1.3.24.1</t>
        </is>
      </c>
      <c r="B705" s="18" t="inlineStr">
        <is>
          <t xml:space="preserve"/>
        </is>
      </c>
      <c r="C705" s="22" t="inlineStr">
        <is>
          <t xml:space="preserve">Скоба металлическая двухлапковая_ / 48-50мм</t>
        </is>
      </c>
      <c r="D705" s="7" t="inlineStr">
        <is>
          <t xml:space="preserve">Держатель с защёлкой и дюбелем для труб
гофрированных, 63</t>
        </is>
      </c>
      <c r="E705" s="7" t="inlineStr">
        <is>
          <t xml:space="preserve"/>
        </is>
      </c>
      <c r="F705" s="7" t="inlineStr">
        <is>
          <t xml:space="preserve">ШТ</t>
        </is>
      </c>
      <c r="G705" s="7" t="inlineStr">
        <is>
          <t xml:space="preserve">1</t>
        </is>
      </c>
      <c r="H705" s="8" t="n">
        <v>0</v>
      </c>
      <c r="I705" s="19" t="n" hidden="false">
        <v>0</v>
      </c>
      <c r="J705" s="19" t="n" hidden="false">
        <v/>
      </c>
      <c r="K705" s="19" t="n" hidden="false">
        <f>I705+J705</f>
        <v>0</v>
      </c>
      <c r="L705" s="19" t="n" hidden="false">
        <f>ROUND(H705*I705,2)</f>
        <v>0</v>
      </c>
      <c r="M705" s="19" t="n" hidden="false">
        <v/>
      </c>
      <c r="N705" s="19" t="n" hidden="false">
        <f>L705+M705</f>
        <v>0</v>
      </c>
    </row>
    <row r="706" customFormat="false" hidden="false" outlineLevel="0" collapsed="false">
      <c r="A706" s="18" t="inlineStr">
        <is>
          <t xml:space="preserve">1.1.1.2.1.1.3.24.2</t>
        </is>
      </c>
      <c r="B706" s="18" t="inlineStr">
        <is>
          <t xml:space="preserve"/>
        </is>
      </c>
      <c r="C706" s="22" t="inlineStr">
        <is>
          <t xml:space="preserve">Клипса с дюбелем саморезом для крепления гофротрубы_ / 32 мм</t>
        </is>
      </c>
      <c r="D706" s="7" t="inlineStr">
        <is>
          <t xml:space="preserve"/>
        </is>
      </c>
      <c r="E706" s="7" t="inlineStr">
        <is>
          <t xml:space="preserve"/>
        </is>
      </c>
      <c r="F706" s="7" t="inlineStr">
        <is>
          <t xml:space="preserve">ШТ</t>
        </is>
      </c>
      <c r="G706" s="7" t="inlineStr">
        <is>
          <t xml:space="preserve">2</t>
        </is>
      </c>
      <c r="H706" s="8" t="n">
        <v>0</v>
      </c>
      <c r="I706" s="19" t="n" hidden="false">
        <v>0</v>
      </c>
      <c r="J706" s="19" t="n" hidden="false">
        <v/>
      </c>
      <c r="K706" s="19" t="n" hidden="false">
        <f>I706+J706</f>
        <v>0</v>
      </c>
      <c r="L706" s="19" t="n" hidden="false">
        <f>ROUND(H706*I706,2)</f>
        <v>0</v>
      </c>
      <c r="M706" s="19" t="n" hidden="false">
        <v/>
      </c>
      <c r="N706" s="19" t="n" hidden="false">
        <f>L706+M706</f>
        <v>0</v>
      </c>
    </row>
    <row r="707" customFormat="false" hidden="false" outlineLevel="0" collapsed="false">
      <c r="A707" s="18" t="inlineStr">
        <is>
          <t xml:space="preserve">1.1.1.2.1.1.3.24.3</t>
        </is>
      </c>
      <c r="B707" s="18" t="inlineStr">
        <is>
          <t xml:space="preserve"/>
        </is>
      </c>
      <c r="C707" s="22" t="inlineStr">
        <is>
          <t xml:space="preserve">Клипса с дюбелем саморезом для крепления гофротрубы_ / 50 мм</t>
        </is>
      </c>
      <c r="D707" s="7" t="inlineStr">
        <is>
          <t xml:space="preserve"/>
        </is>
      </c>
      <c r="E707" s="7" t="inlineStr">
        <is>
          <t xml:space="preserve"/>
        </is>
      </c>
      <c r="F707" s="7" t="inlineStr">
        <is>
          <t xml:space="preserve">ШТ</t>
        </is>
      </c>
      <c r="G707" s="7" t="inlineStr">
        <is>
          <t xml:space="preserve">2</t>
        </is>
      </c>
      <c r="H707" s="8" t="n">
        <v>0</v>
      </c>
      <c r="I707" s="19" t="n" hidden="false">
        <v>0</v>
      </c>
      <c r="J707" s="19" t="n" hidden="false">
        <v/>
      </c>
      <c r="K707" s="19" t="n" hidden="false">
        <f>I707+J707</f>
        <v>0</v>
      </c>
      <c r="L707" s="19" t="n" hidden="false">
        <f>ROUND(H707*I707,2)</f>
        <v>0</v>
      </c>
      <c r="M707" s="19" t="n" hidden="false">
        <v/>
      </c>
      <c r="N707" s="19" t="n" hidden="false">
        <f>L707+M707</f>
        <v>0</v>
      </c>
    </row>
    <row r="708" customFormat="false" hidden="false" outlineLevel="0" collapsed="false">
      <c r="A708" s="18" t="inlineStr">
        <is>
          <t xml:space="preserve">1.1.1.2.1.1.3.24.4</t>
        </is>
      </c>
      <c r="B708" s="18" t="inlineStr">
        <is>
          <t xml:space="preserve"/>
        </is>
      </c>
      <c r="C708" s="22" t="inlineStr">
        <is>
          <t xml:space="preserve">Клипса с дюбелем саморезом для крепления гофротрубы_ / 40 мм</t>
        </is>
      </c>
      <c r="D708" s="7" t="inlineStr">
        <is>
          <t xml:space="preserve"/>
        </is>
      </c>
      <c r="E708" s="7" t="inlineStr">
        <is>
          <t xml:space="preserve"/>
        </is>
      </c>
      <c r="F708" s="7" t="inlineStr">
        <is>
          <t xml:space="preserve">ШТ</t>
        </is>
      </c>
      <c r="G708" s="7" t="inlineStr">
        <is>
          <t xml:space="preserve">2</t>
        </is>
      </c>
      <c r="H708" s="8" t="n">
        <v>0</v>
      </c>
      <c r="I708" s="19" t="n" hidden="false">
        <v>0</v>
      </c>
      <c r="J708" s="19" t="n" hidden="false">
        <v/>
      </c>
      <c r="K708" s="19" t="n" hidden="false">
        <f>I708+J708</f>
        <v>0</v>
      </c>
      <c r="L708" s="19" t="n" hidden="false">
        <f>ROUND(H708*I708,2)</f>
        <v>0</v>
      </c>
      <c r="M708" s="19" t="n" hidden="false">
        <v/>
      </c>
      <c r="N708" s="19" t="n" hidden="false">
        <f>L708+M708</f>
        <v>0</v>
      </c>
    </row>
    <row r="709" customFormat="false" hidden="false" outlineLevel="0" collapsed="false">
      <c r="A709" s="18" t="inlineStr">
        <is>
          <t xml:space="preserve">1.1.1.2.1.1.3.25</t>
        </is>
      </c>
      <c r="B709" s="18" t="inlineStr">
        <is>
          <t xml:space="preserve"/>
        </is>
      </c>
      <c r="C709" s="18" t="inlineStr">
        <is>
          <t xml:space="preserve">Монтаж трубы ПВХ, ПНД для кабеля / расходные материалы</t>
        </is>
      </c>
      <c r="D709" s="7" t="inlineStr">
        <is>
          <t xml:space="preserve">ЭМ 4.1</t>
        </is>
      </c>
      <c r="E709" s="7" t="inlineStr">
        <is>
          <t xml:space="preserve"/>
        </is>
      </c>
      <c r="F709" s="7" t="inlineStr">
        <is>
          <t xml:space="preserve">ПОГ М</t>
        </is>
      </c>
      <c r="G709" s="7" t="inlineStr">
        <is>
          <t xml:space="preserve">1</t>
        </is>
      </c>
      <c r="H709" s="8" t="n">
        <v>0</v>
      </c>
      <c r="I709" s="19" t="n" hidden="false">
        <f>ROUND((L710+L711)/H709,2)</f>
        <v>0</v>
      </c>
      <c r="J709" s="19" t="n" hidden="false">
        <v>0</v>
      </c>
      <c r="K709" s="19" t="n" hidden="false">
        <f>I709+J709</f>
        <v>0</v>
      </c>
      <c r="L709" s="19" t="n" hidden="false">
        <f>ROUND(H709*I709,2)</f>
        <v>0</v>
      </c>
      <c r="M709" s="19" t="n" hidden="false">
        <f>ROUND(H709*J709,2)</f>
        <v>0</v>
      </c>
      <c r="N709" s="19" t="n" hidden="false">
        <f>L709+M709</f>
        <v>0</v>
      </c>
    </row>
    <row r="710" customFormat="false" hidden="false" outlineLevel="0" collapsed="false">
      <c r="A710" s="18" t="inlineStr">
        <is>
          <t xml:space="preserve">1.1.1.2.1.1.3.25.1</t>
        </is>
      </c>
      <c r="B710" s="18" t="inlineStr">
        <is>
          <t xml:space="preserve"/>
        </is>
      </c>
      <c r="C710" s="22" t="inlineStr">
        <is>
          <t xml:space="preserve">Скоба металлическая однолапковая_ / 31-32мм</t>
        </is>
      </c>
      <c r="D710" s="7" t="inlineStr">
        <is>
          <t xml:space="preserve">двухлапковая</t>
        </is>
      </c>
      <c r="E710" s="7" t="inlineStr">
        <is>
          <t xml:space="preserve"/>
        </is>
      </c>
      <c r="F710" s="7" t="inlineStr">
        <is>
          <t xml:space="preserve">ШТ</t>
        </is>
      </c>
      <c r="G710" s="7" t="inlineStr">
        <is>
          <t xml:space="preserve">1</t>
        </is>
      </c>
      <c r="H710" s="8" t="n">
        <v>0</v>
      </c>
      <c r="I710" s="19" t="n" hidden="false">
        <v>0</v>
      </c>
      <c r="J710" s="19" t="n" hidden="false">
        <v/>
      </c>
      <c r="K710" s="19" t="n" hidden="false">
        <f>I710+J710</f>
        <v>0</v>
      </c>
      <c r="L710" s="19" t="n" hidden="false">
        <f>ROUND(H710*I710,2)</f>
        <v>0</v>
      </c>
      <c r="M710" s="19" t="n" hidden="false">
        <v/>
      </c>
      <c r="N710" s="19" t="n" hidden="false">
        <f>L710+M710</f>
        <v>0</v>
      </c>
    </row>
    <row r="711" customFormat="false" hidden="false" outlineLevel="0" collapsed="false">
      <c r="A711" s="18" t="inlineStr">
        <is>
          <t xml:space="preserve">1.1.1.2.1.1.3.25.2</t>
        </is>
      </c>
      <c r="B711" s="18" t="inlineStr">
        <is>
          <t xml:space="preserve"/>
        </is>
      </c>
      <c r="C711" s="22" t="inlineStr">
        <is>
          <t xml:space="preserve">Скоба металлическая двухлапковая_ / 48-50мм</t>
        </is>
      </c>
      <c r="D711" s="7" t="inlineStr">
        <is>
          <t xml:space="preserve">Ф40</t>
        </is>
      </c>
      <c r="E711" s="7" t="inlineStr">
        <is>
          <t xml:space="preserve"/>
        </is>
      </c>
      <c r="F711" s="7" t="inlineStr">
        <is>
          <t xml:space="preserve">ШТ</t>
        </is>
      </c>
      <c r="G711" s="7" t="inlineStr">
        <is>
          <t xml:space="preserve">1</t>
        </is>
      </c>
      <c r="H711" s="8" t="n">
        <v>0</v>
      </c>
      <c r="I711" s="19" t="n" hidden="false">
        <v>0</v>
      </c>
      <c r="J711" s="19" t="n" hidden="false">
        <v/>
      </c>
      <c r="K711" s="19" t="n" hidden="false">
        <f>I711+J711</f>
        <v>0</v>
      </c>
      <c r="L711" s="19" t="n" hidden="false">
        <f>ROUND(H711*I711,2)</f>
        <v>0</v>
      </c>
      <c r="M711" s="19" t="n" hidden="false">
        <v/>
      </c>
      <c r="N711" s="19" t="n" hidden="false">
        <f>L711+M711</f>
        <v>0</v>
      </c>
    </row>
    <row r="712" customFormat="false" hidden="false" outlineLevel="0" collapsed="false">
      <c r="A712" s="18" t="inlineStr">
        <is>
          <t xml:space="preserve">1.1.1.2.1.1.3.26</t>
        </is>
      </c>
      <c r="B712" s="18" t="inlineStr">
        <is>
          <t xml:space="preserve"/>
        </is>
      </c>
      <c r="C712" s="18" t="inlineStr">
        <is>
          <t xml:space="preserve">Монтаж трубы ПВХ, ПНД для кабеля / расходные материалы</t>
        </is>
      </c>
      <c r="D712" s="7" t="inlineStr">
        <is>
          <t xml:space="preserve">ЭМ 4.2</t>
        </is>
      </c>
      <c r="E712" s="7" t="inlineStr">
        <is>
          <t xml:space="preserve"/>
        </is>
      </c>
      <c r="F712" s="7" t="inlineStr">
        <is>
          <t xml:space="preserve">ПОГ М</t>
        </is>
      </c>
      <c r="G712" s="7" t="inlineStr">
        <is>
          <t xml:space="preserve">1</t>
        </is>
      </c>
      <c r="H712" s="8" t="n">
        <v>0</v>
      </c>
      <c r="I712" s="19" t="n" hidden="false">
        <f>ROUND((L713+L714+L715+L716)/H712,2)</f>
        <v>0</v>
      </c>
      <c r="J712" s="19" t="n" hidden="false">
        <v>0</v>
      </c>
      <c r="K712" s="19" t="n" hidden="false">
        <f>I712+J712</f>
        <v>0</v>
      </c>
      <c r="L712" s="19" t="n" hidden="false">
        <f>ROUND(H712*I712,2)</f>
        <v>0</v>
      </c>
      <c r="M712" s="19" t="n" hidden="false">
        <f>ROUND(H712*J712,2)</f>
        <v>0</v>
      </c>
      <c r="N712" s="19" t="n" hidden="false">
        <f>L712+M712</f>
        <v>0</v>
      </c>
    </row>
    <row r="713" customFormat="false" hidden="false" outlineLevel="0" collapsed="false">
      <c r="A713" s="18" t="inlineStr">
        <is>
          <t xml:space="preserve">1.1.1.2.1.1.3.26.1</t>
        </is>
      </c>
      <c r="B713" s="18" t="inlineStr">
        <is>
          <t xml:space="preserve"/>
        </is>
      </c>
      <c r="C713" s="22" t="inlineStr">
        <is>
          <t xml:space="preserve">Скоба металлическая двухлапковая_ / 48-50мм</t>
        </is>
      </c>
      <c r="D713" s="7" t="inlineStr">
        <is>
          <t xml:space="preserve">Ф63 клипса прим.</t>
        </is>
      </c>
      <c r="E713" s="7" t="inlineStr">
        <is>
          <t xml:space="preserve"/>
        </is>
      </c>
      <c r="F713" s="7" t="inlineStr">
        <is>
          <t xml:space="preserve">ШТ</t>
        </is>
      </c>
      <c r="G713" s="7" t="inlineStr">
        <is>
          <t xml:space="preserve">1</t>
        </is>
      </c>
      <c r="H713" s="8" t="n">
        <v>0</v>
      </c>
      <c r="I713" s="19" t="n" hidden="false">
        <v>0</v>
      </c>
      <c r="J713" s="19" t="n" hidden="false">
        <v/>
      </c>
      <c r="K713" s="19" t="n" hidden="false">
        <f>I713+J713</f>
        <v>0</v>
      </c>
      <c r="L713" s="19" t="n" hidden="false">
        <f>ROUND(H713*I713,2)</f>
        <v>0</v>
      </c>
      <c r="M713" s="19" t="n" hidden="false">
        <v/>
      </c>
      <c r="N713" s="19" t="n" hidden="false">
        <f>L713+M713</f>
        <v>0</v>
      </c>
    </row>
    <row r="714" customFormat="false" hidden="false" outlineLevel="0" collapsed="false">
      <c r="A714" s="18" t="inlineStr">
        <is>
          <t xml:space="preserve">1.1.1.2.1.1.3.26.2</t>
        </is>
      </c>
      <c r="B714" s="18" t="inlineStr">
        <is>
          <t xml:space="preserve"/>
        </is>
      </c>
      <c r="C714" s="22" t="inlineStr">
        <is>
          <t xml:space="preserve">Клипса с дюбелем саморезом для крепления гофротрубы_ / 32 мм</t>
        </is>
      </c>
      <c r="D714" s="7" t="inlineStr">
        <is>
          <t xml:space="preserve"/>
        </is>
      </c>
      <c r="E714" s="7" t="inlineStr">
        <is>
          <t xml:space="preserve"/>
        </is>
      </c>
      <c r="F714" s="7" t="inlineStr">
        <is>
          <t xml:space="preserve">ШТ</t>
        </is>
      </c>
      <c r="G714" s="7" t="inlineStr">
        <is>
          <t xml:space="preserve">2</t>
        </is>
      </c>
      <c r="H714" s="8" t="n">
        <v>0</v>
      </c>
      <c r="I714" s="19" t="n" hidden="false">
        <v>0</v>
      </c>
      <c r="J714" s="19" t="n" hidden="false">
        <v/>
      </c>
      <c r="K714" s="19" t="n" hidden="false">
        <f>I714+J714</f>
        <v>0</v>
      </c>
      <c r="L714" s="19" t="n" hidden="false">
        <f>ROUND(H714*I714,2)</f>
        <v>0</v>
      </c>
      <c r="M714" s="19" t="n" hidden="false">
        <v/>
      </c>
      <c r="N714" s="19" t="n" hidden="false">
        <f>L714+M714</f>
        <v>0</v>
      </c>
    </row>
    <row r="715" customFormat="false" hidden="false" outlineLevel="0" collapsed="false">
      <c r="A715" s="18" t="inlineStr">
        <is>
          <t xml:space="preserve">1.1.1.2.1.1.3.26.3</t>
        </is>
      </c>
      <c r="B715" s="18" t="inlineStr">
        <is>
          <t xml:space="preserve"/>
        </is>
      </c>
      <c r="C715" s="22" t="inlineStr">
        <is>
          <t xml:space="preserve">Клипса с дюбелем саморезом для крепления гофротрубы_ / 50 мм</t>
        </is>
      </c>
      <c r="D715" s="7" t="inlineStr">
        <is>
          <t xml:space="preserve"/>
        </is>
      </c>
      <c r="E715" s="7" t="inlineStr">
        <is>
          <t xml:space="preserve"/>
        </is>
      </c>
      <c r="F715" s="7" t="inlineStr">
        <is>
          <t xml:space="preserve">ШТ</t>
        </is>
      </c>
      <c r="G715" s="7" t="inlineStr">
        <is>
          <t xml:space="preserve">2</t>
        </is>
      </c>
      <c r="H715" s="8" t="n">
        <v>0</v>
      </c>
      <c r="I715" s="19" t="n" hidden="false">
        <v>0</v>
      </c>
      <c r="J715" s="19" t="n" hidden="false">
        <v/>
      </c>
      <c r="K715" s="19" t="n" hidden="false">
        <f>I715+J715</f>
        <v>0</v>
      </c>
      <c r="L715" s="19" t="n" hidden="false">
        <f>ROUND(H715*I715,2)</f>
        <v>0</v>
      </c>
      <c r="M715" s="19" t="n" hidden="false">
        <v/>
      </c>
      <c r="N715" s="19" t="n" hidden="false">
        <f>L715+M715</f>
        <v>0</v>
      </c>
    </row>
    <row r="716" customFormat="false" hidden="false" outlineLevel="0" collapsed="false">
      <c r="A716" s="18" t="inlineStr">
        <is>
          <t xml:space="preserve">1.1.1.2.1.1.3.26.4</t>
        </is>
      </c>
      <c r="B716" s="18" t="inlineStr">
        <is>
          <t xml:space="preserve"/>
        </is>
      </c>
      <c r="C716" s="22" t="inlineStr">
        <is>
          <t xml:space="preserve">Клипса с дюбелем саморезом для крепления гофротрубы_ / 40 мм</t>
        </is>
      </c>
      <c r="D716" s="7" t="inlineStr">
        <is>
          <t xml:space="preserve"/>
        </is>
      </c>
      <c r="E716" s="7" t="inlineStr">
        <is>
          <t xml:space="preserve"/>
        </is>
      </c>
      <c r="F716" s="7" t="inlineStr">
        <is>
          <t xml:space="preserve">ШТ</t>
        </is>
      </c>
      <c r="G716" s="7" t="inlineStr">
        <is>
          <t xml:space="preserve">2</t>
        </is>
      </c>
      <c r="H716" s="8" t="n">
        <v>0</v>
      </c>
      <c r="I716" s="19" t="n" hidden="false">
        <v>0</v>
      </c>
      <c r="J716" s="19" t="n" hidden="false">
        <v/>
      </c>
      <c r="K716" s="19" t="n" hidden="false">
        <f>I716+J716</f>
        <v>0</v>
      </c>
      <c r="L716" s="19" t="n" hidden="false">
        <f>ROUND(H716*I716,2)</f>
        <v>0</v>
      </c>
      <c r="M716" s="19" t="n" hidden="false">
        <v/>
      </c>
      <c r="N716" s="19" t="n" hidden="false">
        <f>L716+M716</f>
        <v>0</v>
      </c>
    </row>
    <row r="717" customFormat="false" hidden="false" outlineLevel="0" collapsed="false">
      <c r="A717" s="18" t="inlineStr">
        <is>
          <t xml:space="preserve">1.1.1.2.1.1.3.27</t>
        </is>
      </c>
      <c r="B717" s="18" t="inlineStr">
        <is>
          <t xml:space="preserve"/>
        </is>
      </c>
      <c r="C717" s="18" t="inlineStr">
        <is>
          <t xml:space="preserve">Монтаж трубы ПВХ, ПНД для кабеля / расходные материалы</t>
        </is>
      </c>
      <c r="D717" s="7" t="inlineStr">
        <is>
          <t xml:space="preserve">ЭМ 4.2  ECOPLAST</t>
        </is>
      </c>
      <c r="E717" s="7" t="inlineStr">
        <is>
          <t xml:space="preserve"/>
        </is>
      </c>
      <c r="F717" s="7" t="inlineStr">
        <is>
          <t xml:space="preserve">ПОГ М</t>
        </is>
      </c>
      <c r="G717" s="7" t="inlineStr">
        <is>
          <t xml:space="preserve">1</t>
        </is>
      </c>
      <c r="H717" s="8" t="n">
        <v>0</v>
      </c>
      <c r="I717" s="19" t="n" hidden="false">
        <f>ROUND((L718+L719+L720+L721)/H717,2)</f>
        <v>0</v>
      </c>
      <c r="J717" s="19" t="n" hidden="false">
        <v>0</v>
      </c>
      <c r="K717" s="19" t="n" hidden="false">
        <f>I717+J717</f>
        <v>0</v>
      </c>
      <c r="L717" s="19" t="n" hidden="false">
        <f>ROUND(H717*I717,2)</f>
        <v>0</v>
      </c>
      <c r="M717" s="19" t="n" hidden="false">
        <f>ROUND(H717*J717,2)</f>
        <v>0</v>
      </c>
      <c r="N717" s="19" t="n" hidden="false">
        <f>L717+M717</f>
        <v>0</v>
      </c>
    </row>
    <row r="718" customFormat="false" hidden="false" outlineLevel="0" collapsed="false">
      <c r="A718" s="18" t="inlineStr">
        <is>
          <t xml:space="preserve">1.1.1.2.1.1.3.27.1</t>
        </is>
      </c>
      <c r="B718" s="18" t="inlineStr">
        <is>
          <t xml:space="preserve"/>
        </is>
      </c>
      <c r="C718" s="22" t="inlineStr">
        <is>
          <t xml:space="preserve">Скоба металлическая однолапковая_ / 25-26мм</t>
        </is>
      </c>
      <c r="D718" s="7" t="inlineStr">
        <is>
          <t xml:space="preserve">двухлапковая Ф40</t>
        </is>
      </c>
      <c r="E718" s="7" t="inlineStr">
        <is>
          <t xml:space="preserve"/>
        </is>
      </c>
      <c r="F718" s="7" t="inlineStr">
        <is>
          <t xml:space="preserve">ШТ</t>
        </is>
      </c>
      <c r="G718" s="7" t="inlineStr">
        <is>
          <t xml:space="preserve">1</t>
        </is>
      </c>
      <c r="H718" s="8" t="n">
        <v>0</v>
      </c>
      <c r="I718" s="19" t="n" hidden="false">
        <v>0</v>
      </c>
      <c r="J718" s="19" t="n" hidden="false">
        <v/>
      </c>
      <c r="K718" s="19" t="n" hidden="false">
        <f>I718+J718</f>
        <v>0</v>
      </c>
      <c r="L718" s="19" t="n" hidden="false">
        <f>ROUND(H718*I718,2)</f>
        <v>0</v>
      </c>
      <c r="M718" s="19" t="n" hidden="false">
        <v/>
      </c>
      <c r="N718" s="19" t="n" hidden="false">
        <f>L718+M718</f>
        <v>0</v>
      </c>
    </row>
    <row r="719" customFormat="false" hidden="false" outlineLevel="0" collapsed="false">
      <c r="A719" s="18" t="inlineStr">
        <is>
          <t xml:space="preserve">1.1.1.2.1.1.3.27.2</t>
        </is>
      </c>
      <c r="B719" s="18" t="inlineStr">
        <is>
          <t xml:space="preserve"/>
        </is>
      </c>
      <c r="C719" s="22" t="inlineStr">
        <is>
          <t xml:space="preserve">Скоба металлическая однолапковая_ / 31-32мм</t>
        </is>
      </c>
      <c r="D719" s="7" t="inlineStr">
        <is>
          <t xml:space="preserve">Двухлапковая</t>
        </is>
      </c>
      <c r="E719" s="7" t="inlineStr">
        <is>
          <t xml:space="preserve"/>
        </is>
      </c>
      <c r="F719" s="7" t="inlineStr">
        <is>
          <t xml:space="preserve">ШТ</t>
        </is>
      </c>
      <c r="G719" s="7" t="inlineStr">
        <is>
          <t xml:space="preserve">1</t>
        </is>
      </c>
      <c r="H719" s="8" t="n">
        <v>0</v>
      </c>
      <c r="I719" s="19" t="n" hidden="false">
        <v>0</v>
      </c>
      <c r="J719" s="19" t="n" hidden="false">
        <v/>
      </c>
      <c r="K719" s="19" t="n" hidden="false">
        <f>I719+J719</f>
        <v>0</v>
      </c>
      <c r="L719" s="19" t="n" hidden="false">
        <f>ROUND(H719*I719,2)</f>
        <v>0</v>
      </c>
      <c r="M719" s="19" t="n" hidden="false">
        <v/>
      </c>
      <c r="N719" s="19" t="n" hidden="false">
        <f>L719+M719</f>
        <v>0</v>
      </c>
    </row>
    <row r="720" customFormat="false" hidden="false" outlineLevel="0" collapsed="false">
      <c r="A720" s="18" t="inlineStr">
        <is>
          <t xml:space="preserve">1.1.1.2.1.1.3.27.3</t>
        </is>
      </c>
      <c r="B720" s="18" t="inlineStr">
        <is>
          <t xml:space="preserve"/>
        </is>
      </c>
      <c r="C720" s="22" t="inlineStr">
        <is>
          <t xml:space="preserve">Скоба металлическая однолапковая_ / 21-22мм</t>
        </is>
      </c>
      <c r="D720" s="7" t="inlineStr">
        <is>
          <t xml:space="preserve">Ф63 двухлапковая</t>
        </is>
      </c>
      <c r="E720" s="7" t="inlineStr">
        <is>
          <t xml:space="preserve"/>
        </is>
      </c>
      <c r="F720" s="7" t="inlineStr">
        <is>
          <t xml:space="preserve">ШТ</t>
        </is>
      </c>
      <c r="G720" s="7" t="inlineStr">
        <is>
          <t xml:space="preserve">1</t>
        </is>
      </c>
      <c r="H720" s="8" t="n">
        <v>0</v>
      </c>
      <c r="I720" s="19" t="n" hidden="false">
        <v>0</v>
      </c>
      <c r="J720" s="19" t="n" hidden="false">
        <v/>
      </c>
      <c r="K720" s="19" t="n" hidden="false">
        <f>I720+J720</f>
        <v>0</v>
      </c>
      <c r="L720" s="19" t="n" hidden="false">
        <f>ROUND(H720*I720,2)</f>
        <v>0</v>
      </c>
      <c r="M720" s="19" t="n" hidden="false">
        <v/>
      </c>
      <c r="N720" s="19" t="n" hidden="false">
        <f>L720+M720</f>
        <v>0</v>
      </c>
    </row>
    <row r="721" customFormat="false" hidden="false" outlineLevel="0" collapsed="false">
      <c r="A721" s="18" t="inlineStr">
        <is>
          <t xml:space="preserve">1.1.1.2.1.1.3.27.4</t>
        </is>
      </c>
      <c r="B721" s="18" t="inlineStr">
        <is>
          <t xml:space="preserve"/>
        </is>
      </c>
      <c r="C721" s="22" t="inlineStr">
        <is>
          <t xml:space="preserve">Скоба металлическая двухлапковая_ / 48-50мм</t>
        </is>
      </c>
      <c r="D721" s="7" t="inlineStr">
        <is>
          <t xml:space="preserve"/>
        </is>
      </c>
      <c r="E721" s="7" t="inlineStr">
        <is>
          <t xml:space="preserve"/>
        </is>
      </c>
      <c r="F721" s="7" t="inlineStr">
        <is>
          <t xml:space="preserve">ШТ</t>
        </is>
      </c>
      <c r="G721" s="7" t="inlineStr">
        <is>
          <t xml:space="preserve">1</t>
        </is>
      </c>
      <c r="H721" s="8" t="n">
        <v>0</v>
      </c>
      <c r="I721" s="19" t="n" hidden="false">
        <v>0</v>
      </c>
      <c r="J721" s="19" t="n" hidden="false">
        <v/>
      </c>
      <c r="K721" s="19" t="n" hidden="false">
        <f>I721+J721</f>
        <v>0</v>
      </c>
      <c r="L721" s="19" t="n" hidden="false">
        <f>ROUND(H721*I721,2)</f>
        <v>0</v>
      </c>
      <c r="M721" s="19" t="n" hidden="false">
        <v/>
      </c>
      <c r="N721" s="19" t="n" hidden="false">
        <f>L721+M721</f>
        <v>0</v>
      </c>
    </row>
    <row r="722" customFormat="false" hidden="false" outlineLevel="0" collapsed="false">
      <c r="A722" s="18" t="inlineStr">
        <is>
          <t xml:space="preserve">1.1.1.2.1.1.3.28</t>
        </is>
      </c>
      <c r="B722" s="18" t="inlineStr">
        <is>
          <t xml:space="preserve"/>
        </is>
      </c>
      <c r="C722" s="18" t="inlineStr">
        <is>
          <t xml:space="preserve">Монтаж лотка электротехнического / перфорированного, неперфорированного</t>
        </is>
      </c>
      <c r="D722" s="7" t="inlineStr">
        <is>
          <t xml:space="preserve">4.1
С учетом дополнительных комплектующих.СМР предусматривает дополнительные комплектующие</t>
        </is>
      </c>
      <c r="E722" s="7" t="inlineStr">
        <is>
          <t xml:space="preserve"/>
        </is>
      </c>
      <c r="F722" s="7" t="inlineStr">
        <is>
          <t xml:space="preserve">ПОГ М</t>
        </is>
      </c>
      <c r="G722" s="7" t="inlineStr">
        <is>
          <t xml:space="preserve">1</t>
        </is>
      </c>
      <c r="H722" s="8" t="n">
        <v>0</v>
      </c>
      <c r="I722" s="19" t="n" hidden="false">
        <f>ROUND((L723+L724)/H722,2)</f>
        <v>0</v>
      </c>
      <c r="J722" s="19" t="n" hidden="false">
        <v>0</v>
      </c>
      <c r="K722" s="19" t="n" hidden="false">
        <f>I722+J722</f>
        <v>0</v>
      </c>
      <c r="L722" s="19" t="n" hidden="false">
        <f>ROUND(H722*I722,2)</f>
        <v>0</v>
      </c>
      <c r="M722" s="19" t="n" hidden="false">
        <f>ROUND(H722*J722,2)</f>
        <v>0</v>
      </c>
      <c r="N722" s="19" t="n" hidden="false">
        <f>L722+M722</f>
        <v>0</v>
      </c>
    </row>
    <row r="723" customFormat="false" hidden="false" outlineLevel="0" collapsed="false">
      <c r="A723" s="18" t="inlineStr">
        <is>
          <t xml:space="preserve">1.1.1.2.1.1.3.28.1</t>
        </is>
      </c>
      <c r="B723" s="18" t="inlineStr">
        <is>
          <t xml:space="preserve"/>
        </is>
      </c>
      <c r="C723" s="22" t="inlineStr">
        <is>
          <t xml:space="preserve">Лоток электротехнический перфорированный осн.400мм H=80мм</t>
        </is>
      </c>
      <c r="D723" s="7" t="inlineStr">
        <is>
          <t xml:space="preserve">Без учета дополнительных комплектующих
ДКС,Ostec</t>
        </is>
      </c>
      <c r="E723" s="7" t="inlineStr">
        <is>
          <t xml:space="preserve"/>
        </is>
      </c>
      <c r="F723" s="7" t="inlineStr">
        <is>
          <t xml:space="preserve">М</t>
        </is>
      </c>
      <c r="G723" s="7" t="inlineStr">
        <is>
          <t xml:space="preserve">1</t>
        </is>
      </c>
      <c r="H723" s="8" t="n">
        <v>0</v>
      </c>
      <c r="I723" s="23" t="n" hidden="false">
        <v>0</v>
      </c>
      <c r="J723" s="19" t="n" hidden="false">
        <v/>
      </c>
      <c r="K723" s="19" t="n" hidden="false">
        <f>I723+J723</f>
        <v>0</v>
      </c>
      <c r="L723" s="19" t="n" hidden="false">
        <f>ROUND(H723*I723,2)</f>
        <v>0</v>
      </c>
      <c r="M723" s="19" t="n" hidden="false">
        <v/>
      </c>
      <c r="N723" s="19" t="n" hidden="false">
        <f>L723+M723</f>
        <v>0</v>
      </c>
    </row>
    <row r="724" customFormat="false" hidden="false" outlineLevel="0" collapsed="false">
      <c r="A724" s="18" t="inlineStr">
        <is>
          <t xml:space="preserve">1.1.1.2.1.1.3.28.2</t>
        </is>
      </c>
      <c r="B724" s="18" t="inlineStr">
        <is>
          <t xml:space="preserve"/>
        </is>
      </c>
      <c r="C724" s="22" t="inlineStr">
        <is>
          <t xml:space="preserve">Крышка на лоток осн.400мм</t>
        </is>
      </c>
      <c r="D724" s="7" t="inlineStr">
        <is>
          <t xml:space="preserve">Без учета дополнительных комплектующих
ДКС,Ostec</t>
        </is>
      </c>
      <c r="E724" s="7" t="inlineStr">
        <is>
          <t xml:space="preserve"/>
        </is>
      </c>
      <c r="F724" s="7" t="inlineStr">
        <is>
          <t xml:space="preserve">М</t>
        </is>
      </c>
      <c r="G724" s="7" t="inlineStr">
        <is>
          <t xml:space="preserve">1</t>
        </is>
      </c>
      <c r="H724" s="8" t="n">
        <v>0</v>
      </c>
      <c r="I724" s="23" t="n" hidden="false">
        <v>0</v>
      </c>
      <c r="J724" s="19" t="n" hidden="false">
        <v/>
      </c>
      <c r="K724" s="19" t="n" hidden="false">
        <f>I724+J724</f>
        <v>0</v>
      </c>
      <c r="L724" s="19" t="n" hidden="false">
        <f>ROUND(H724*I724,2)</f>
        <v>0</v>
      </c>
      <c r="M724" s="19" t="n" hidden="false">
        <v/>
      </c>
      <c r="N724" s="19" t="n" hidden="false">
        <f>L724+M724</f>
        <v>0</v>
      </c>
    </row>
    <row r="725" customFormat="false" hidden="false" outlineLevel="0" collapsed="false">
      <c r="A725" s="18" t="inlineStr">
        <is>
          <t xml:space="preserve">1.1.1.2.1.1.3.29</t>
        </is>
      </c>
      <c r="B725" s="18" t="inlineStr">
        <is>
          <t xml:space="preserve"/>
        </is>
      </c>
      <c r="C725" s="18" t="inlineStr">
        <is>
          <t xml:space="preserve">Монтаж лотка электротехнического / перфорированного, неперфорированного</t>
        </is>
      </c>
      <c r="D725" s="7" t="inlineStr">
        <is>
          <t xml:space="preserve">4.2
С учетом дополнительных комплектующих.СМР предусматривает дополнительные комплектующие</t>
        </is>
      </c>
      <c r="E725" s="7" t="inlineStr">
        <is>
          <t xml:space="preserve"/>
        </is>
      </c>
      <c r="F725" s="7" t="inlineStr">
        <is>
          <t xml:space="preserve">ПОГ М</t>
        </is>
      </c>
      <c r="G725" s="7" t="inlineStr">
        <is>
          <t xml:space="preserve">1</t>
        </is>
      </c>
      <c r="H725" s="8" t="n">
        <v>0</v>
      </c>
      <c r="I725" s="19" t="n" hidden="false">
        <f>ROUND((L726+L727)/H725,2)</f>
        <v>0</v>
      </c>
      <c r="J725" s="19" t="n" hidden="false">
        <v>0</v>
      </c>
      <c r="K725" s="19" t="n" hidden="false">
        <f>I725+J725</f>
        <v>0</v>
      </c>
      <c r="L725" s="19" t="n" hidden="false">
        <f>ROUND(H725*I725,2)</f>
        <v>0</v>
      </c>
      <c r="M725" s="19" t="n" hidden="false">
        <f>ROUND(H725*J725,2)</f>
        <v>0</v>
      </c>
      <c r="N725" s="19" t="n" hidden="false">
        <f>L725+M725</f>
        <v>0</v>
      </c>
    </row>
    <row r="726" customFormat="false" hidden="false" outlineLevel="0" collapsed="false">
      <c r="A726" s="18" t="inlineStr">
        <is>
          <t xml:space="preserve">1.1.1.2.1.1.3.29.1</t>
        </is>
      </c>
      <c r="B726" s="18" t="inlineStr">
        <is>
          <t xml:space="preserve"/>
        </is>
      </c>
      <c r="C726" s="22" t="inlineStr">
        <is>
          <t xml:space="preserve">Крышка на лоток осн.400мм</t>
        </is>
      </c>
      <c r="D726" s="7" t="inlineStr">
        <is>
          <t xml:space="preserve">Без учета дополнительных комплектующих
ДКС,Ostec</t>
        </is>
      </c>
      <c r="E726" s="7" t="inlineStr">
        <is>
          <t xml:space="preserve"/>
        </is>
      </c>
      <c r="F726" s="7" t="inlineStr">
        <is>
          <t xml:space="preserve">М</t>
        </is>
      </c>
      <c r="G726" s="7" t="inlineStr">
        <is>
          <t xml:space="preserve">1</t>
        </is>
      </c>
      <c r="H726" s="8" t="n">
        <v>0</v>
      </c>
      <c r="I726" s="23" t="n" hidden="false">
        <v>0</v>
      </c>
      <c r="J726" s="19" t="n" hidden="false">
        <v/>
      </c>
      <c r="K726" s="19" t="n" hidden="false">
        <f>I726+J726</f>
        <v>0</v>
      </c>
      <c r="L726" s="19" t="n" hidden="false">
        <f>ROUND(H726*I726,2)</f>
        <v>0</v>
      </c>
      <c r="M726" s="19" t="n" hidden="false">
        <v/>
      </c>
      <c r="N726" s="19" t="n" hidden="false">
        <f>L726+M726</f>
        <v>0</v>
      </c>
    </row>
    <row r="727" customFormat="false" hidden="false" outlineLevel="0" collapsed="false">
      <c r="A727" s="18" t="inlineStr">
        <is>
          <t xml:space="preserve">1.1.1.2.1.1.3.29.2</t>
        </is>
      </c>
      <c r="B727" s="18" t="inlineStr">
        <is>
          <t xml:space="preserve"/>
        </is>
      </c>
      <c r="C727" s="22" t="inlineStr">
        <is>
          <t xml:space="preserve">Лоток электротехнический перфорированный осн.400мм H=80мм</t>
        </is>
      </c>
      <c r="D727" s="7" t="inlineStr">
        <is>
          <t xml:space="preserve">Без учета дополнительных комплектующих
ДКС,Ostec</t>
        </is>
      </c>
      <c r="E727" s="7" t="inlineStr">
        <is>
          <t xml:space="preserve"/>
        </is>
      </c>
      <c r="F727" s="7" t="inlineStr">
        <is>
          <t xml:space="preserve">М</t>
        </is>
      </c>
      <c r="G727" s="7" t="inlineStr">
        <is>
          <t xml:space="preserve">1</t>
        </is>
      </c>
      <c r="H727" s="8" t="n">
        <v>0</v>
      </c>
      <c r="I727" s="23" t="n" hidden="false">
        <v>0</v>
      </c>
      <c r="J727" s="19" t="n" hidden="false">
        <v/>
      </c>
      <c r="K727" s="19" t="n" hidden="false">
        <f>I727+J727</f>
        <v>0</v>
      </c>
      <c r="L727" s="19" t="n" hidden="false">
        <f>ROUND(H727*I727,2)</f>
        <v>0</v>
      </c>
      <c r="M727" s="19" t="n" hidden="false">
        <v/>
      </c>
      <c r="N727" s="19" t="n" hidden="false">
        <f>L727+M727</f>
        <v>0</v>
      </c>
    </row>
    <row r="728" customFormat="false" hidden="false" outlineLevel="0" collapsed="false">
      <c r="A728" s="18" t="inlineStr">
        <is>
          <t xml:space="preserve">1.1.1.2.1.1.3.30</t>
        </is>
      </c>
      <c r="B728" s="18" t="inlineStr">
        <is>
          <t xml:space="preserve"/>
        </is>
      </c>
      <c r="C728" s="18" t="inlineStr">
        <is>
          <t xml:space="preserve">Монтаж лотка электротехнического / лестничного</t>
        </is>
      </c>
      <c r="D728" s="7" t="inlineStr">
        <is>
          <t xml:space="preserve">4.1
С учетом дополнительных комплектующих.СМР предусматривает дополнительные комплектующие</t>
        </is>
      </c>
      <c r="E728" s="7" t="inlineStr">
        <is>
          <t xml:space="preserve"/>
        </is>
      </c>
      <c r="F728" s="7" t="inlineStr">
        <is>
          <t xml:space="preserve">ПОГ М</t>
        </is>
      </c>
      <c r="G728" s="7" t="inlineStr">
        <is>
          <t xml:space="preserve">1</t>
        </is>
      </c>
      <c r="H728" s="8" t="n">
        <v>0</v>
      </c>
      <c r="I728" s="19" t="n" hidden="false">
        <f>ROUND((L729)/H728,2)</f>
        <v>0</v>
      </c>
      <c r="J728" s="19" t="n" hidden="false">
        <v>0</v>
      </c>
      <c r="K728" s="19" t="n" hidden="false">
        <f>I728+J728</f>
        <v>0</v>
      </c>
      <c r="L728" s="19" t="n" hidden="false">
        <f>ROUND(H728*I728,2)</f>
        <v>0</v>
      </c>
      <c r="M728" s="19" t="n" hidden="false">
        <f>ROUND(H728*J728,2)</f>
        <v>0</v>
      </c>
      <c r="N728" s="19" t="n" hidden="false">
        <f>L728+M728</f>
        <v>0</v>
      </c>
    </row>
    <row r="729" customFormat="false" hidden="false" outlineLevel="0" collapsed="false">
      <c r="A729" s="18" t="inlineStr">
        <is>
          <t xml:space="preserve">1.1.1.2.1.1.3.30.1</t>
        </is>
      </c>
      <c r="B729" s="18" t="inlineStr">
        <is>
          <t xml:space="preserve"/>
        </is>
      </c>
      <c r="C729" s="22" t="inlineStr">
        <is>
          <t xml:space="preserve">Лоток электротехнический лестничный осн.400мм H=80мм</t>
        </is>
      </c>
      <c r="D729" s="7" t="inlineStr">
        <is>
          <t xml:space="preserve">Без учета дополнительных комплектующих
ДКС,Ostec</t>
        </is>
      </c>
      <c r="E729" s="7" t="inlineStr">
        <is>
          <t xml:space="preserve"/>
        </is>
      </c>
      <c r="F729" s="7" t="inlineStr">
        <is>
          <t xml:space="preserve">М</t>
        </is>
      </c>
      <c r="G729" s="7" t="inlineStr">
        <is>
          <t xml:space="preserve">1</t>
        </is>
      </c>
      <c r="H729" s="8" t="n">
        <v>0</v>
      </c>
      <c r="I729" s="23" t="n" hidden="false">
        <v>0</v>
      </c>
      <c r="J729" s="19" t="n" hidden="false">
        <v/>
      </c>
      <c r="K729" s="19" t="n" hidden="false">
        <f>I729+J729</f>
        <v>0</v>
      </c>
      <c r="L729" s="19" t="n" hidden="false">
        <f>ROUND(H729*I729,2)</f>
        <v>0</v>
      </c>
      <c r="M729" s="19" t="n" hidden="false">
        <v/>
      </c>
      <c r="N729" s="19" t="n" hidden="false">
        <f>L729+M729</f>
        <v>0</v>
      </c>
    </row>
    <row r="730" customFormat="false" hidden="false" outlineLevel="0" collapsed="false">
      <c r="A730" s="18" t="inlineStr">
        <is>
          <t xml:space="preserve">1.1.1.2.1.1.3.31</t>
        </is>
      </c>
      <c r="B730" s="18" t="inlineStr">
        <is>
          <t xml:space="preserve"/>
        </is>
      </c>
      <c r="C730" s="18" t="inlineStr">
        <is>
          <t xml:space="preserve">Монтаж лотка электротехнического / лестничного</t>
        </is>
      </c>
      <c r="D730" s="7" t="inlineStr">
        <is>
          <t xml:space="preserve">4.2
С учетом дополнительных комплектующих.СМР предусматривает дополнительные комплектующие</t>
        </is>
      </c>
      <c r="E730" s="7" t="inlineStr">
        <is>
          <t xml:space="preserve"/>
        </is>
      </c>
      <c r="F730" s="7" t="inlineStr">
        <is>
          <t xml:space="preserve">ПОГ М</t>
        </is>
      </c>
      <c r="G730" s="7" t="inlineStr">
        <is>
          <t xml:space="preserve">1</t>
        </is>
      </c>
      <c r="H730" s="8" t="n">
        <v>0</v>
      </c>
      <c r="I730" s="19" t="n" hidden="false">
        <f>ROUND((L731)/H730,2)</f>
        <v>0</v>
      </c>
      <c r="J730" s="19" t="n" hidden="false">
        <v>0</v>
      </c>
      <c r="K730" s="19" t="n" hidden="false">
        <f>I730+J730</f>
        <v>0</v>
      </c>
      <c r="L730" s="19" t="n" hidden="false">
        <f>ROUND(H730*I730,2)</f>
        <v>0</v>
      </c>
      <c r="M730" s="19" t="n" hidden="false">
        <f>ROUND(H730*J730,2)</f>
        <v>0</v>
      </c>
      <c r="N730" s="19" t="n" hidden="false">
        <f>L730+M730</f>
        <v>0</v>
      </c>
    </row>
    <row r="731" customFormat="false" hidden="false" outlineLevel="0" collapsed="false">
      <c r="A731" s="18" t="inlineStr">
        <is>
          <t xml:space="preserve">1.1.1.2.1.1.3.31.1</t>
        </is>
      </c>
      <c r="B731" s="18" t="inlineStr">
        <is>
          <t xml:space="preserve"/>
        </is>
      </c>
      <c r="C731" s="22" t="inlineStr">
        <is>
          <t xml:space="preserve">Лоток электротехнический лестничный осн.400мм H=80мм</t>
        </is>
      </c>
      <c r="D731" s="7" t="inlineStr">
        <is>
          <t xml:space="preserve">Без учета дополнительных комплектующих
ДКС,Ostec</t>
        </is>
      </c>
      <c r="E731" s="7" t="inlineStr">
        <is>
          <t xml:space="preserve"/>
        </is>
      </c>
      <c r="F731" s="7" t="inlineStr">
        <is>
          <t xml:space="preserve">М</t>
        </is>
      </c>
      <c r="G731" s="7" t="inlineStr">
        <is>
          <t xml:space="preserve">1</t>
        </is>
      </c>
      <c r="H731" s="8" t="n">
        <v>0</v>
      </c>
      <c r="I731" s="23" t="n" hidden="false">
        <v>0</v>
      </c>
      <c r="J731" s="19" t="n" hidden="false">
        <v/>
      </c>
      <c r="K731" s="19" t="n" hidden="false">
        <f>I731+J731</f>
        <v>0</v>
      </c>
      <c r="L731" s="19" t="n" hidden="false">
        <f>ROUND(H731*I731,2)</f>
        <v>0</v>
      </c>
      <c r="M731" s="19" t="n" hidden="false">
        <v/>
      </c>
      <c r="N731" s="19" t="n" hidden="false">
        <f>L731+M731</f>
        <v>0</v>
      </c>
    </row>
    <row r="732" customFormat="false" hidden="false" outlineLevel="0" collapsed="false">
      <c r="A732" s="14" t="inlineStr">
        <is>
          <t xml:space="preserve">1.1.1.2.1.1.4</t>
        </is>
      </c>
      <c r="B732" s="14" t="inlineStr">
        <is>
          <t xml:space="preserve"/>
        </is>
      </c>
      <c r="C732" s="14" t="inlineStr">
        <is>
          <t xml:space="preserve">Монтаж электроустановочных изделий</t>
        </is>
      </c>
      <c r="D732" s="6" t="inlineStr">
        <is>
          <t xml:space="preserve"/>
        </is>
      </c>
      <c r="E732" s="6" t="inlineStr">
        <is>
          <t xml:space="preserve"/>
        </is>
      </c>
      <c r="F732" s="6" t="inlineStr">
        <is>
          <t xml:space="preserve"/>
        </is>
      </c>
      <c r="G732" s="6" t="inlineStr">
        <is>
          <t xml:space="preserve"/>
        </is>
      </c>
      <c r="H732" s="15" t="n">
        <v/>
      </c>
      <c r="I732" s="16" t="n" hidden="false">
        <v/>
      </c>
      <c r="J732" s="16" t="n" hidden="false">
        <v/>
      </c>
      <c r="K732" s="16" t="n" hidden="false">
        <v/>
      </c>
      <c r="L732" s="16" t="n" hidden="false">
        <f>L733+L742+L746+L750+L752+L754</f>
        <v>0</v>
      </c>
      <c r="M732" s="16" t="n" hidden="false">
        <f>M733+M742+M746+M750+M752+M754</f>
        <v>0</v>
      </c>
      <c r="N732" s="16" t="n" hidden="false">
        <f>N733+N742+N746+N750+N752+N754</f>
        <v>0</v>
      </c>
    </row>
    <row r="733" customFormat="false" hidden="false" outlineLevel="0" collapsed="false">
      <c r="A733" s="18" t="inlineStr">
        <is>
          <t xml:space="preserve">1.1.1.2.1.1.4.1</t>
        </is>
      </c>
      <c r="B733" s="18" t="inlineStr">
        <is>
          <t xml:space="preserve"/>
        </is>
      </c>
      <c r="C733" s="18" t="inlineStr">
        <is>
          <t xml:space="preserve">Монтаж электрических оконечных устройств / выключатель, переключатель</t>
        </is>
      </c>
      <c r="D733" s="7" t="inlineStr">
        <is>
          <t xml:space="preserve"/>
        </is>
      </c>
      <c r="E733" s="7" t="inlineStr">
        <is>
          <t xml:space="preserve">Выгружается из БО по объектам BIM-КЦ</t>
        </is>
      </c>
      <c r="F733" s="7" t="inlineStr">
        <is>
          <t xml:space="preserve">ШТ</t>
        </is>
      </c>
      <c r="G733" s="7" t="inlineStr">
        <is>
          <t xml:space="preserve">1</t>
        </is>
      </c>
      <c r="H733" s="8" t="n">
        <v>0</v>
      </c>
      <c r="I733" s="19" t="n" hidden="false">
        <f>ROUND((L734+L735+L736+L737+L738+L739+L740+L741)/H733,2)</f>
        <v>0</v>
      </c>
      <c r="J733" s="19" t="n" hidden="false">
        <v>0</v>
      </c>
      <c r="K733" s="19" t="n" hidden="false">
        <f>I733+J733</f>
        <v>0</v>
      </c>
      <c r="L733" s="19" t="n" hidden="false">
        <f>ROUND(H733*I733,2)</f>
        <v>0</v>
      </c>
      <c r="M733" s="19" t="n" hidden="false">
        <f>ROUND(H733*J733,2)</f>
        <v>0</v>
      </c>
      <c r="N733" s="19" t="n" hidden="false">
        <f>L733+M733</f>
        <v>0</v>
      </c>
    </row>
    <row r="734" customFormat="false" hidden="false" outlineLevel="0" collapsed="false">
      <c r="A734" s="18" t="inlineStr">
        <is>
          <t xml:space="preserve">1.1.1.2.1.1.4.1.1</t>
        </is>
      </c>
      <c r="B734" s="18" t="inlineStr">
        <is>
          <t xml:space="preserve"/>
        </is>
      </c>
      <c r="C734" s="22" t="inlineStr">
        <is>
          <t xml:space="preserve">Переключатель Одноклавишный 10А 250В IP20 Белый</t>
        </is>
      </c>
      <c r="D734" s="7" t="inlineStr">
        <is>
          <t xml:space="preserve">Переключатель проходной одноклавишный открытой установки, 10А, 250В, IP20 белый</t>
        </is>
      </c>
      <c r="E734" s="7" t="inlineStr">
        <is>
          <t xml:space="preserve"/>
        </is>
      </c>
      <c r="F734" s="7" t="inlineStr">
        <is>
          <t xml:space="preserve">ШТ</t>
        </is>
      </c>
      <c r="G734" s="7" t="inlineStr">
        <is>
          <t xml:space="preserve">1</t>
        </is>
      </c>
      <c r="H734" s="8" t="n">
        <v>0</v>
      </c>
      <c r="I734" s="19" t="n" hidden="false">
        <v>0</v>
      </c>
      <c r="J734" s="19" t="n" hidden="false">
        <v/>
      </c>
      <c r="K734" s="19" t="n" hidden="false">
        <f>I734+J734</f>
        <v>0</v>
      </c>
      <c r="L734" s="19" t="n" hidden="false">
        <f>ROUND(H734*I734,2)</f>
        <v>0</v>
      </c>
      <c r="M734" s="19" t="n" hidden="false">
        <v/>
      </c>
      <c r="N734" s="19" t="n" hidden="false">
        <f>L734+M734</f>
        <v>0</v>
      </c>
    </row>
    <row r="735" customFormat="false" hidden="false" outlineLevel="0" collapsed="false">
      <c r="A735" s="18" t="inlineStr">
        <is>
          <t xml:space="preserve">1.1.1.2.1.1.4.1.2</t>
        </is>
      </c>
      <c r="B735" s="18" t="inlineStr">
        <is>
          <t xml:space="preserve"/>
        </is>
      </c>
      <c r="C735" s="22" t="inlineStr">
        <is>
          <t xml:space="preserve">Рамка Schneider Electric Glossa_ / белый / 1 пост / GSL000101</t>
        </is>
      </c>
      <c r="D735" s="7" t="inlineStr">
        <is>
          <t xml:space="preserve"/>
        </is>
      </c>
      <c r="E735" s="7" t="inlineStr">
        <is>
          <t xml:space="preserve"/>
        </is>
      </c>
      <c r="F735" s="7" t="inlineStr">
        <is>
          <t xml:space="preserve">ШТ</t>
        </is>
      </c>
      <c r="G735" s="7" t="inlineStr">
        <is>
          <t xml:space="preserve">1</t>
        </is>
      </c>
      <c r="H735" s="8" t="n">
        <v>0</v>
      </c>
      <c r="I735" s="23" t="n" hidden="false">
        <v>0</v>
      </c>
      <c r="J735" s="19" t="n" hidden="false">
        <v/>
      </c>
      <c r="K735" s="19" t="n" hidden="false">
        <f>I735+J735</f>
        <v>0</v>
      </c>
      <c r="L735" s="19" t="n" hidden="false">
        <f>ROUND(H735*I735,2)</f>
        <v>0</v>
      </c>
      <c r="M735" s="19" t="n" hidden="false">
        <v/>
      </c>
      <c r="N735" s="19" t="n" hidden="false">
        <f>L735+M735</f>
        <v>0</v>
      </c>
    </row>
    <row r="736" customFormat="false" hidden="false" outlineLevel="0" collapsed="false">
      <c r="A736" s="18" t="inlineStr">
        <is>
          <t xml:space="preserve">1.1.1.2.1.1.4.1.3</t>
        </is>
      </c>
      <c r="B736" s="18" t="inlineStr">
        <is>
          <t xml:space="preserve"/>
        </is>
      </c>
      <c r="C736" s="22" t="inlineStr">
        <is>
          <t xml:space="preserve">Переключатель_ / проходной/одноклавишный/открытой установки / 10А, 220В, IP20</t>
        </is>
      </c>
      <c r="D736" s="7" t="inlineStr">
        <is>
          <t xml:space="preserve">Переключатель проходной одноклавишный скрытой установки, 10А, 250В, IP20 белый</t>
        </is>
      </c>
      <c r="E736" s="7" t="inlineStr">
        <is>
          <t xml:space="preserve"/>
        </is>
      </c>
      <c r="F736" s="7" t="inlineStr">
        <is>
          <t xml:space="preserve">ШТ</t>
        </is>
      </c>
      <c r="G736" s="7" t="inlineStr">
        <is>
          <t xml:space="preserve">1</t>
        </is>
      </c>
      <c r="H736" s="8" t="n">
        <v>0</v>
      </c>
      <c r="I736" s="19" t="n" hidden="false">
        <v>0</v>
      </c>
      <c r="J736" s="19" t="n" hidden="false">
        <v/>
      </c>
      <c r="K736" s="19" t="n" hidden="false">
        <f>I736+J736</f>
        <v>0</v>
      </c>
      <c r="L736" s="19" t="n" hidden="false">
        <f>ROUND(H736*I736,2)</f>
        <v>0</v>
      </c>
      <c r="M736" s="19" t="n" hidden="false">
        <v/>
      </c>
      <c r="N736" s="19" t="n" hidden="false">
        <f>L736+M736</f>
        <v>0</v>
      </c>
    </row>
    <row r="737" customFormat="false" hidden="false" outlineLevel="0" collapsed="false">
      <c r="A737" s="18" t="inlineStr">
        <is>
          <t xml:space="preserve">1.1.1.2.1.1.4.1.4</t>
        </is>
      </c>
      <c r="B737" s="18" t="inlineStr">
        <is>
          <t xml:space="preserve"/>
        </is>
      </c>
      <c r="C737" s="22" t="inlineStr">
        <is>
          <t xml:space="preserve">Выключатель_ / марку и артикул указать в примечании</t>
        </is>
      </c>
      <c r="D737" s="7" t="inlineStr">
        <is>
          <t xml:space="preserve">Выключатель одноклавишный, одинарный, 250В, 16А, IP44,открытый монтаж</t>
        </is>
      </c>
      <c r="E737" s="7" t="inlineStr">
        <is>
          <t xml:space="preserve"/>
        </is>
      </c>
      <c r="F737" s="7" t="inlineStr">
        <is>
          <t xml:space="preserve">ШТ</t>
        </is>
      </c>
      <c r="G737" s="7" t="inlineStr">
        <is>
          <t xml:space="preserve">1</t>
        </is>
      </c>
      <c r="H737" s="8" t="n">
        <v>0</v>
      </c>
      <c r="I737" s="19" t="n" hidden="false">
        <v>0</v>
      </c>
      <c r="J737" s="19" t="n" hidden="false">
        <v/>
      </c>
      <c r="K737" s="19" t="n" hidden="false">
        <f>I737+J737</f>
        <v>0</v>
      </c>
      <c r="L737" s="19" t="n" hidden="false">
        <f>ROUND(H737*I737,2)</f>
        <v>0</v>
      </c>
      <c r="M737" s="19" t="n" hidden="false">
        <v/>
      </c>
      <c r="N737" s="19" t="n" hidden="false">
        <f>L737+M737</f>
        <v>0</v>
      </c>
    </row>
    <row r="738" customFormat="false" hidden="false" outlineLevel="0" collapsed="false">
      <c r="A738" s="18" t="inlineStr">
        <is>
          <t xml:space="preserve">1.1.1.2.1.1.4.1.5</t>
        </is>
      </c>
      <c r="B738" s="18" t="inlineStr">
        <is>
          <t xml:space="preserve"/>
        </is>
      </c>
      <c r="C738" s="22" t="inlineStr">
        <is>
          <t xml:space="preserve">Выключатель Одноклавишный Открытый 16А 220...250В IP44 Белый</t>
        </is>
      </c>
      <c r="D738" s="7" t="inlineStr">
        <is>
          <t xml:space="preserve">Выключатель одноклавишный, одинарный, 250В, 16А, IP44, скрытый монтаж</t>
        </is>
      </c>
      <c r="E738" s="7" t="inlineStr">
        <is>
          <t xml:space="preserve"/>
        </is>
      </c>
      <c r="F738" s="7" t="inlineStr">
        <is>
          <t xml:space="preserve">ШТ</t>
        </is>
      </c>
      <c r="G738" s="7" t="inlineStr">
        <is>
          <t xml:space="preserve">1</t>
        </is>
      </c>
      <c r="H738" s="8" t="n">
        <v>0</v>
      </c>
      <c r="I738" s="23" t="n" hidden="false">
        <v>0</v>
      </c>
      <c r="J738" s="19" t="n" hidden="false">
        <v/>
      </c>
      <c r="K738" s="19" t="n" hidden="false">
        <f>I738+J738</f>
        <v>0</v>
      </c>
      <c r="L738" s="19" t="n" hidden="false">
        <f>ROUND(H738*I738,2)</f>
        <v>0</v>
      </c>
      <c r="M738" s="19" t="n" hidden="false">
        <v/>
      </c>
      <c r="N738" s="19" t="n" hidden="false">
        <f>L738+M738</f>
        <v>0</v>
      </c>
    </row>
    <row r="739" customFormat="false" hidden="false" outlineLevel="0" collapsed="false">
      <c r="A739" s="18" t="inlineStr">
        <is>
          <t xml:space="preserve">1.1.1.2.1.1.4.1.6</t>
        </is>
      </c>
      <c r="B739" s="18" t="inlineStr">
        <is>
          <t xml:space="preserve"/>
        </is>
      </c>
      <c r="C739" s="22" t="inlineStr">
        <is>
          <t xml:space="preserve">Выключатель Трехклавишный Скрытый 10А 220...250В IP20 Белый</t>
        </is>
      </c>
      <c r="D739" s="7" t="inlineStr">
        <is>
          <t xml:space="preserve"/>
        </is>
      </c>
      <c r="E739" s="7" t="inlineStr">
        <is>
          <t xml:space="preserve"/>
        </is>
      </c>
      <c r="F739" s="7" t="inlineStr">
        <is>
          <t xml:space="preserve">ШТ</t>
        </is>
      </c>
      <c r="G739" s="7" t="inlineStr">
        <is>
          <t xml:space="preserve">1</t>
        </is>
      </c>
      <c r="H739" s="8" t="n">
        <v>0</v>
      </c>
      <c r="I739" s="23" t="n" hidden="false">
        <v>0</v>
      </c>
      <c r="J739" s="19" t="n" hidden="false">
        <v/>
      </c>
      <c r="K739" s="19" t="n" hidden="false">
        <f>I739+J739</f>
        <v>0</v>
      </c>
      <c r="L739" s="19" t="n" hidden="false">
        <f>ROUND(H739*I739,2)</f>
        <v>0</v>
      </c>
      <c r="M739" s="19" t="n" hidden="false">
        <v/>
      </c>
      <c r="N739" s="19" t="n" hidden="false">
        <f>L739+M739</f>
        <v>0</v>
      </c>
    </row>
    <row r="740" customFormat="false" hidden="false" outlineLevel="0" collapsed="false">
      <c r="A740" s="18" t="inlineStr">
        <is>
          <t xml:space="preserve">1.1.1.2.1.1.4.1.7</t>
        </is>
      </c>
      <c r="B740" s="18" t="inlineStr">
        <is>
          <t xml:space="preserve"/>
        </is>
      </c>
      <c r="C740" s="22" t="inlineStr">
        <is>
          <t xml:space="preserve">Выключатель Одноклавишный Скрытый 10А 220...250В IP20 Белый</t>
        </is>
      </c>
      <c r="D740" s="7" t="inlineStr">
        <is>
          <t xml:space="preserve"/>
        </is>
      </c>
      <c r="E740" s="7" t="inlineStr">
        <is>
          <t xml:space="preserve"/>
        </is>
      </c>
      <c r="F740" s="7" t="inlineStr">
        <is>
          <t xml:space="preserve">ШТ</t>
        </is>
      </c>
      <c r="G740" s="7" t="inlineStr">
        <is>
          <t xml:space="preserve">1</t>
        </is>
      </c>
      <c r="H740" s="8" t="n">
        <v>0</v>
      </c>
      <c r="I740" s="23" t="n" hidden="false">
        <v>0</v>
      </c>
      <c r="J740" s="19" t="n" hidden="false">
        <v/>
      </c>
      <c r="K740" s="19" t="n" hidden="false">
        <f>I740+J740</f>
        <v>0</v>
      </c>
      <c r="L740" s="19" t="n" hidden="false">
        <f>ROUND(H740*I740,2)</f>
        <v>0</v>
      </c>
      <c r="M740" s="19" t="n" hidden="false">
        <v/>
      </c>
      <c r="N740" s="19" t="n" hidden="false">
        <f>L740+M740</f>
        <v>0</v>
      </c>
    </row>
    <row r="741" customFormat="false" hidden="false" outlineLevel="0" collapsed="false">
      <c r="A741" s="18" t="inlineStr">
        <is>
          <t xml:space="preserve">1.1.1.2.1.1.4.1.8</t>
        </is>
      </c>
      <c r="B741" s="18" t="inlineStr">
        <is>
          <t xml:space="preserve"/>
        </is>
      </c>
      <c r="C741" s="22" t="inlineStr">
        <is>
          <t xml:space="preserve">Выключатель Двухклавишный Скрытый 10А 220...250В IP20 Белый</t>
        </is>
      </c>
      <c r="D741" s="7" t="inlineStr">
        <is>
          <t xml:space="preserve"/>
        </is>
      </c>
      <c r="E741" s="7" t="inlineStr">
        <is>
          <t xml:space="preserve"/>
        </is>
      </c>
      <c r="F741" s="7" t="inlineStr">
        <is>
          <t xml:space="preserve">ШТ</t>
        </is>
      </c>
      <c r="G741" s="7" t="inlineStr">
        <is>
          <t xml:space="preserve">1</t>
        </is>
      </c>
      <c r="H741" s="8" t="n">
        <v>0</v>
      </c>
      <c r="I741" s="19" t="n" hidden="false">
        <v>0</v>
      </c>
      <c r="J741" s="19" t="n" hidden="false">
        <v/>
      </c>
      <c r="K741" s="19" t="n" hidden="false">
        <f>I741+J741</f>
        <v>0</v>
      </c>
      <c r="L741" s="19" t="n" hidden="false">
        <f>ROUND(H741*I741,2)</f>
        <v>0</v>
      </c>
      <c r="M741" s="19" t="n" hidden="false">
        <v/>
      </c>
      <c r="N741" s="19" t="n" hidden="false">
        <f>L741+M741</f>
        <v>0</v>
      </c>
    </row>
    <row r="742" customFormat="false" hidden="false" outlineLevel="0" collapsed="false">
      <c r="A742" s="18" t="inlineStr">
        <is>
          <t xml:space="preserve">1.1.1.2.1.1.4.2</t>
        </is>
      </c>
      <c r="B742" s="18" t="inlineStr">
        <is>
          <t xml:space="preserve"/>
        </is>
      </c>
      <c r="C742" s="18" t="inlineStr">
        <is>
          <t xml:space="preserve">Монтаж электрических оконечных устройств / розетка</t>
        </is>
      </c>
      <c r="D742" s="7" t="inlineStr">
        <is>
          <t xml:space="preserve">4.1</t>
        </is>
      </c>
      <c r="E742" s="7" t="inlineStr">
        <is>
          <t xml:space="preserve">Выгружается из БО по объектам BIM-КЦ</t>
        </is>
      </c>
      <c r="F742" s="7" t="inlineStr">
        <is>
          <t xml:space="preserve">ШТ</t>
        </is>
      </c>
      <c r="G742" s="7" t="inlineStr">
        <is>
          <t xml:space="preserve">1</t>
        </is>
      </c>
      <c r="H742" s="8" t="n">
        <v>0</v>
      </c>
      <c r="I742" s="19" t="n" hidden="false">
        <f>ROUND((L743+L744+L745)/H742,2)</f>
        <v>0</v>
      </c>
      <c r="J742" s="19" t="n" hidden="false">
        <v>0</v>
      </c>
      <c r="K742" s="19" t="n" hidden="false">
        <f>I742+J742</f>
        <v>0</v>
      </c>
      <c r="L742" s="19" t="n" hidden="false">
        <f>ROUND(H742*I742,2)</f>
        <v>0</v>
      </c>
      <c r="M742" s="19" t="n" hidden="false">
        <f>ROUND(H742*J742,2)</f>
        <v>0</v>
      </c>
      <c r="N742" s="19" t="n" hidden="false">
        <f>L742+M742</f>
        <v>0</v>
      </c>
    </row>
    <row r="743" customFormat="false" hidden="false" outlineLevel="0" collapsed="false">
      <c r="A743" s="18" t="inlineStr">
        <is>
          <t xml:space="preserve">1.1.1.2.1.1.4.2.1</t>
        </is>
      </c>
      <c r="B743" s="18" t="inlineStr">
        <is>
          <t xml:space="preserve"/>
        </is>
      </c>
      <c r="C743" s="22" t="inlineStr">
        <is>
          <t xml:space="preserve">Розетка Открытая 1п 2P+PE 16А IP20 220...250В з/к з/ш Белый</t>
        </is>
      </c>
      <c r="D743" s="7" t="inlineStr">
        <is>
          <t xml:space="preserve">Розетка Скрытая 1п 2P+E 16А IP20 220...250В з/к з/ш
Белый EWR16-028-90</t>
        </is>
      </c>
      <c r="E743" s="7" t="inlineStr">
        <is>
          <t xml:space="preserve"/>
        </is>
      </c>
      <c r="F743" s="7" t="inlineStr">
        <is>
          <t xml:space="preserve">ШТ</t>
        </is>
      </c>
      <c r="G743" s="7" t="inlineStr">
        <is>
          <t xml:space="preserve">1</t>
        </is>
      </c>
      <c r="H743" s="8" t="n">
        <v>0</v>
      </c>
      <c r="I743" s="19" t="n" hidden="false">
        <v>0</v>
      </c>
      <c r="J743" s="19" t="n" hidden="false">
        <v/>
      </c>
      <c r="K743" s="19" t="n" hidden="false">
        <f>I743+J743</f>
        <v>0</v>
      </c>
      <c r="L743" s="19" t="n" hidden="false">
        <f>ROUND(H743*I743,2)</f>
        <v>0</v>
      </c>
      <c r="M743" s="19" t="n" hidden="false">
        <v/>
      </c>
      <c r="N743" s="19" t="n" hidden="false">
        <f>L743+M743</f>
        <v>0</v>
      </c>
    </row>
    <row r="744" customFormat="false" hidden="false" outlineLevel="0" collapsed="false">
      <c r="A744" s="18" t="inlineStr">
        <is>
          <t xml:space="preserve">1.1.1.2.1.1.4.2.2</t>
        </is>
      </c>
      <c r="B744" s="18" t="inlineStr">
        <is>
          <t xml:space="preserve"/>
        </is>
      </c>
      <c r="C744" s="22" t="inlineStr">
        <is>
          <t xml:space="preserve">Рамка Schneider Electric Glossa_ / белый / 2 поста / GSL000102</t>
        </is>
      </c>
      <c r="D744" s="7" t="inlineStr">
        <is>
          <t xml:space="preserve">EWM-G-302-10</t>
        </is>
      </c>
      <c r="E744" s="7" t="inlineStr">
        <is>
          <t xml:space="preserve"/>
        </is>
      </c>
      <c r="F744" s="7" t="inlineStr">
        <is>
          <t xml:space="preserve">ШТ</t>
        </is>
      </c>
      <c r="G744" s="7" t="inlineStr">
        <is>
          <t xml:space="preserve">1</t>
        </is>
      </c>
      <c r="H744" s="8" t="n">
        <v>0</v>
      </c>
      <c r="I744" s="23" t="n" hidden="false">
        <v>0</v>
      </c>
      <c r="J744" s="19" t="n" hidden="false">
        <v/>
      </c>
      <c r="K744" s="19" t="n" hidden="false">
        <f>I744+J744</f>
        <v>0</v>
      </c>
      <c r="L744" s="19" t="n" hidden="false">
        <f>ROUND(H744*I744,2)</f>
        <v>0</v>
      </c>
      <c r="M744" s="19" t="n" hidden="false">
        <v/>
      </c>
      <c r="N744" s="19" t="n" hidden="false">
        <f>L744+M744</f>
        <v>0</v>
      </c>
    </row>
    <row r="745" customFormat="false" hidden="false" outlineLevel="0" collapsed="false">
      <c r="A745" s="18" t="inlineStr">
        <is>
          <t xml:space="preserve">1.1.1.2.1.1.4.2.3</t>
        </is>
      </c>
      <c r="B745" s="18" t="inlineStr">
        <is>
          <t xml:space="preserve"/>
        </is>
      </c>
      <c r="C745" s="22" t="inlineStr">
        <is>
          <t xml:space="preserve">Рамка Schneider Electric Glossa_ / белый / 1 пост / GSL000101</t>
        </is>
      </c>
      <c r="D745" s="7" t="inlineStr">
        <is>
          <t xml:space="preserve">EWM-G-301-10</t>
        </is>
      </c>
      <c r="E745" s="7" t="inlineStr">
        <is>
          <t xml:space="preserve"/>
        </is>
      </c>
      <c r="F745" s="7" t="inlineStr">
        <is>
          <t xml:space="preserve">ШТ</t>
        </is>
      </c>
      <c r="G745" s="7" t="inlineStr">
        <is>
          <t xml:space="preserve">1</t>
        </is>
      </c>
      <c r="H745" s="8" t="n">
        <v>0</v>
      </c>
      <c r="I745" s="23" t="n" hidden="false">
        <v>0</v>
      </c>
      <c r="J745" s="19" t="n" hidden="false">
        <v/>
      </c>
      <c r="K745" s="19" t="n" hidden="false">
        <f>I745+J745</f>
        <v>0</v>
      </c>
      <c r="L745" s="19" t="n" hidden="false">
        <f>ROUND(H745*I745,2)</f>
        <v>0</v>
      </c>
      <c r="M745" s="19" t="n" hidden="false">
        <v/>
      </c>
      <c r="N745" s="19" t="n" hidden="false">
        <f>L745+M745</f>
        <v>0</v>
      </c>
    </row>
    <row r="746" customFormat="false" hidden="false" outlineLevel="0" collapsed="false">
      <c r="A746" s="18" t="inlineStr">
        <is>
          <t xml:space="preserve">1.1.1.2.1.1.4.3</t>
        </is>
      </c>
      <c r="B746" s="18" t="inlineStr">
        <is>
          <t xml:space="preserve"/>
        </is>
      </c>
      <c r="C746" s="18" t="inlineStr">
        <is>
          <t xml:space="preserve">Монтаж электрических оконечных устройств / розетка</t>
        </is>
      </c>
      <c r="D746" s="7" t="inlineStr">
        <is>
          <t xml:space="preserve">ЭМ 4.2</t>
        </is>
      </c>
      <c r="E746" s="7" t="inlineStr">
        <is>
          <t xml:space="preserve">Выгружается из БО по объектам BIM-КЦ</t>
        </is>
      </c>
      <c r="F746" s="7" t="inlineStr">
        <is>
          <t xml:space="preserve">ШТ</t>
        </is>
      </c>
      <c r="G746" s="7" t="inlineStr">
        <is>
          <t xml:space="preserve">1</t>
        </is>
      </c>
      <c r="H746" s="8" t="n">
        <v>0</v>
      </c>
      <c r="I746" s="19" t="n" hidden="false">
        <f>ROUND((L747+L748+L749)/H746,2)</f>
        <v>0</v>
      </c>
      <c r="J746" s="19" t="n" hidden="false">
        <v>0</v>
      </c>
      <c r="K746" s="19" t="n" hidden="false">
        <f>I746+J746</f>
        <v>0</v>
      </c>
      <c r="L746" s="19" t="n" hidden="false">
        <f>ROUND(H746*I746,2)</f>
        <v>0</v>
      </c>
      <c r="M746" s="19" t="n" hidden="false">
        <f>ROUND(H746*J746,2)</f>
        <v>0</v>
      </c>
      <c r="N746" s="19" t="n" hidden="false">
        <f>L746+M746</f>
        <v>0</v>
      </c>
    </row>
    <row r="747" customFormat="false" hidden="false" outlineLevel="0" collapsed="false">
      <c r="A747" s="18" t="inlineStr">
        <is>
          <t xml:space="preserve">1.1.1.2.1.1.4.3.1</t>
        </is>
      </c>
      <c r="B747" s="18" t="inlineStr">
        <is>
          <t xml:space="preserve"/>
        </is>
      </c>
      <c r="C747" s="22" t="inlineStr">
        <is>
          <t xml:space="preserve">Рамка Schneider Electric Glossa_ / белый / 2 поста / GSL000102</t>
        </is>
      </c>
      <c r="D747" s="7" t="inlineStr">
        <is>
          <t xml:space="preserve">EWM-G-302-10</t>
        </is>
      </c>
      <c r="E747" s="7" t="inlineStr">
        <is>
          <t xml:space="preserve"/>
        </is>
      </c>
      <c r="F747" s="7" t="inlineStr">
        <is>
          <t xml:space="preserve">ШТ</t>
        </is>
      </c>
      <c r="G747" s="7" t="inlineStr">
        <is>
          <t xml:space="preserve">1</t>
        </is>
      </c>
      <c r="H747" s="8" t="n">
        <v>0</v>
      </c>
      <c r="I747" s="23" t="n" hidden="false">
        <v>0</v>
      </c>
      <c r="J747" s="19" t="n" hidden="false">
        <v/>
      </c>
      <c r="K747" s="19" t="n" hidden="false">
        <f>I747+J747</f>
        <v>0</v>
      </c>
      <c r="L747" s="19" t="n" hidden="false">
        <f>ROUND(H747*I747,2)</f>
        <v>0</v>
      </c>
      <c r="M747" s="19" t="n" hidden="false">
        <v/>
      </c>
      <c r="N747" s="19" t="n" hidden="false">
        <f>L747+M747</f>
        <v>0</v>
      </c>
    </row>
    <row r="748" customFormat="false" hidden="false" outlineLevel="0" collapsed="false">
      <c r="A748" s="18" t="inlineStr">
        <is>
          <t xml:space="preserve">1.1.1.2.1.1.4.3.2</t>
        </is>
      </c>
      <c r="B748" s="18" t="inlineStr">
        <is>
          <t xml:space="preserve"/>
        </is>
      </c>
      <c r="C748" s="22" t="inlineStr">
        <is>
          <t xml:space="preserve">Рамка Schneider Electric Glossa_ / белый / 1 пост / GSL000101</t>
        </is>
      </c>
      <c r="D748" s="7" t="inlineStr">
        <is>
          <t xml:space="preserve">EWM-G-301-10</t>
        </is>
      </c>
      <c r="E748" s="7" t="inlineStr">
        <is>
          <t xml:space="preserve"/>
        </is>
      </c>
      <c r="F748" s="7" t="inlineStr">
        <is>
          <t xml:space="preserve">ШТ</t>
        </is>
      </c>
      <c r="G748" s="7" t="inlineStr">
        <is>
          <t xml:space="preserve">1</t>
        </is>
      </c>
      <c r="H748" s="8" t="n">
        <v>0</v>
      </c>
      <c r="I748" s="23" t="n" hidden="false">
        <v>0</v>
      </c>
      <c r="J748" s="19" t="n" hidden="false">
        <v/>
      </c>
      <c r="K748" s="19" t="n" hidden="false">
        <f>I748+J748</f>
        <v>0</v>
      </c>
      <c r="L748" s="19" t="n" hidden="false">
        <f>ROUND(H748*I748,2)</f>
        <v>0</v>
      </c>
      <c r="M748" s="19" t="n" hidden="false">
        <v/>
      </c>
      <c r="N748" s="19" t="n" hidden="false">
        <f>L748+M748</f>
        <v>0</v>
      </c>
    </row>
    <row r="749" customFormat="false" hidden="false" outlineLevel="0" collapsed="false">
      <c r="A749" s="18" t="inlineStr">
        <is>
          <t xml:space="preserve">1.1.1.2.1.1.4.3.3</t>
        </is>
      </c>
      <c r="B749" s="18" t="inlineStr">
        <is>
          <t xml:space="preserve"/>
        </is>
      </c>
      <c r="C749" s="22" t="inlineStr">
        <is>
          <t xml:space="preserve">Розетка Открытая 1п 2P+PE 16А IP20 220...250В з/к з/ш Белый</t>
        </is>
      </c>
      <c r="D749" s="7" t="inlineStr">
        <is>
          <t xml:space="preserve">Розетка Скрытая 1п 2P+E 16А IP20 220...250В з/к з/ш
Белый EWR16-028-90</t>
        </is>
      </c>
      <c r="E749" s="7" t="inlineStr">
        <is>
          <t xml:space="preserve"/>
        </is>
      </c>
      <c r="F749" s="7" t="inlineStr">
        <is>
          <t xml:space="preserve">ШТ</t>
        </is>
      </c>
      <c r="G749" s="7" t="inlineStr">
        <is>
          <t xml:space="preserve">1</t>
        </is>
      </c>
      <c r="H749" s="8" t="n">
        <v>0</v>
      </c>
      <c r="I749" s="19" t="n" hidden="false">
        <v>0</v>
      </c>
      <c r="J749" s="19" t="n" hidden="false">
        <v/>
      </c>
      <c r="K749" s="19" t="n" hidden="false">
        <f>I749+J749</f>
        <v>0</v>
      </c>
      <c r="L749" s="19" t="n" hidden="false">
        <f>ROUND(H749*I749,2)</f>
        <v>0</v>
      </c>
      <c r="M749" s="19" t="n" hidden="false">
        <v/>
      </c>
      <c r="N749" s="19" t="n" hidden="false">
        <f>L749+M749</f>
        <v>0</v>
      </c>
    </row>
    <row r="750" customFormat="false" hidden="false" outlineLevel="0" collapsed="false">
      <c r="A750" s="18" t="inlineStr">
        <is>
          <t xml:space="preserve">1.1.1.2.1.1.4.4</t>
        </is>
      </c>
      <c r="B750" s="18" t="inlineStr">
        <is>
          <t xml:space="preserve"/>
        </is>
      </c>
      <c r="C750" s="18" t="inlineStr">
        <is>
          <t xml:space="preserve">Монтаж коробки распределительной, распаячной</t>
        </is>
      </c>
      <c r="D750" s="7" t="inlineStr">
        <is>
          <t xml:space="preserve">ЭМ 4.1</t>
        </is>
      </c>
      <c r="E750" s="7" t="inlineStr">
        <is>
          <t xml:space="preserve">Выгружается из БО по объектам BIM-КЦ</t>
        </is>
      </c>
      <c r="F750" s="7" t="inlineStr">
        <is>
          <t xml:space="preserve">ШТ</t>
        </is>
      </c>
      <c r="G750" s="7" t="inlineStr">
        <is>
          <t xml:space="preserve">1</t>
        </is>
      </c>
      <c r="H750" s="8" t="n">
        <v>0</v>
      </c>
      <c r="I750" s="19" t="n" hidden="false">
        <f>ROUND((L751)/H750,2)</f>
        <v>0</v>
      </c>
      <c r="J750" s="19" t="n" hidden="false">
        <v>0</v>
      </c>
      <c r="K750" s="19" t="n" hidden="false">
        <f>I750+J750</f>
        <v>0</v>
      </c>
      <c r="L750" s="19" t="n" hidden="false">
        <f>ROUND(H750*I750,2)</f>
        <v>0</v>
      </c>
      <c r="M750" s="19" t="n" hidden="false">
        <f>ROUND(H750*J750,2)</f>
        <v>0</v>
      </c>
      <c r="N750" s="19" t="n" hidden="false">
        <f>L750+M750</f>
        <v>0</v>
      </c>
    </row>
    <row r="751" customFormat="false" hidden="false" outlineLevel="0" collapsed="false">
      <c r="A751" s="18" t="inlineStr">
        <is>
          <t xml:space="preserve">1.1.1.2.1.1.4.4.1</t>
        </is>
      </c>
      <c r="B751" s="18" t="inlineStr">
        <is>
          <t xml:space="preserve"/>
        </is>
      </c>
      <c r="C751" s="22" t="inlineStr">
        <is>
          <t xml:space="preserve">Коробка распаячная_ / Круглая / 80х40 / КМ41004 (UKT01-080-040-000)</t>
        </is>
      </c>
      <c r="D751" s="7" t="inlineStr">
        <is>
          <t xml:space="preserve">UKT10-065-040-000</t>
        </is>
      </c>
      <c r="E751" s="7" t="inlineStr">
        <is>
          <t xml:space="preserve"/>
        </is>
      </c>
      <c r="F751" s="7" t="inlineStr">
        <is>
          <t xml:space="preserve">ШТ</t>
        </is>
      </c>
      <c r="G751" s="7" t="inlineStr">
        <is>
          <t xml:space="preserve">1</t>
        </is>
      </c>
      <c r="H751" s="8" t="n">
        <v>0</v>
      </c>
      <c r="I751" s="19" t="n" hidden="false">
        <v>0</v>
      </c>
      <c r="J751" s="19" t="n" hidden="false">
        <v/>
      </c>
      <c r="K751" s="19" t="n" hidden="false">
        <f>I751+J751</f>
        <v>0</v>
      </c>
      <c r="L751" s="19" t="n" hidden="false">
        <f>ROUND(H751*I751,2)</f>
        <v>0</v>
      </c>
      <c r="M751" s="19" t="n" hidden="false">
        <v/>
      </c>
      <c r="N751" s="19" t="n" hidden="false">
        <f>L751+M751</f>
        <v>0</v>
      </c>
    </row>
    <row r="752" customFormat="false" hidden="false" outlineLevel="0" collapsed="false">
      <c r="A752" s="18" t="inlineStr">
        <is>
          <t xml:space="preserve">1.1.1.2.1.1.4.5</t>
        </is>
      </c>
      <c r="B752" s="18" t="inlineStr">
        <is>
          <t xml:space="preserve"/>
        </is>
      </c>
      <c r="C752" s="18" t="inlineStr">
        <is>
          <t xml:space="preserve">Монтаж коробки распределительной, распаячной</t>
        </is>
      </c>
      <c r="D752" s="7" t="inlineStr">
        <is>
          <t xml:space="preserve">ЭМ 4.2</t>
        </is>
      </c>
      <c r="E752" s="7" t="inlineStr">
        <is>
          <t xml:space="preserve">Выгружается из БО по объектам BIM-КЦ</t>
        </is>
      </c>
      <c r="F752" s="7" t="inlineStr">
        <is>
          <t xml:space="preserve">ШТ</t>
        </is>
      </c>
      <c r="G752" s="7" t="inlineStr">
        <is>
          <t xml:space="preserve">1</t>
        </is>
      </c>
      <c r="H752" s="8" t="n">
        <v>0</v>
      </c>
      <c r="I752" s="19" t="n" hidden="false">
        <f>ROUND((L753)/H752,2)</f>
        <v>0</v>
      </c>
      <c r="J752" s="19" t="n" hidden="false">
        <v>0</v>
      </c>
      <c r="K752" s="19" t="n" hidden="false">
        <f>I752+J752</f>
        <v>0</v>
      </c>
      <c r="L752" s="19" t="n" hidden="false">
        <f>ROUND(H752*I752,2)</f>
        <v>0</v>
      </c>
      <c r="M752" s="19" t="n" hidden="false">
        <f>ROUND(H752*J752,2)</f>
        <v>0</v>
      </c>
      <c r="N752" s="19" t="n" hidden="false">
        <f>L752+M752</f>
        <v>0</v>
      </c>
    </row>
    <row r="753" customFormat="false" hidden="false" outlineLevel="0" collapsed="false">
      <c r="A753" s="18" t="inlineStr">
        <is>
          <t xml:space="preserve">1.1.1.2.1.1.4.5.1</t>
        </is>
      </c>
      <c r="B753" s="18" t="inlineStr">
        <is>
          <t xml:space="preserve"/>
        </is>
      </c>
      <c r="C753" s="22" t="inlineStr">
        <is>
          <t xml:space="preserve">Коробка распаячная_ / Круглая / 80х40 / КМ41004 (UKT01-080-040-000)</t>
        </is>
      </c>
      <c r="D753" s="7" t="inlineStr">
        <is>
          <t xml:space="preserve">UKT10-065-040-000</t>
        </is>
      </c>
      <c r="E753" s="7" t="inlineStr">
        <is>
          <t xml:space="preserve"/>
        </is>
      </c>
      <c r="F753" s="7" t="inlineStr">
        <is>
          <t xml:space="preserve">ШТ</t>
        </is>
      </c>
      <c r="G753" s="7" t="inlineStr">
        <is>
          <t xml:space="preserve">1</t>
        </is>
      </c>
      <c r="H753" s="8" t="n">
        <v>0</v>
      </c>
      <c r="I753" s="19" t="n" hidden="false">
        <v>0</v>
      </c>
      <c r="J753" s="19" t="n" hidden="false">
        <v/>
      </c>
      <c r="K753" s="19" t="n" hidden="false">
        <f>I753+J753</f>
        <v>0</v>
      </c>
      <c r="L753" s="19" t="n" hidden="false">
        <f>ROUND(H753*I753,2)</f>
        <v>0</v>
      </c>
      <c r="M753" s="19" t="n" hidden="false">
        <v/>
      </c>
      <c r="N753" s="19" t="n" hidden="false">
        <f>L753+M753</f>
        <v>0</v>
      </c>
    </row>
    <row r="754" customFormat="false" hidden="false" outlineLevel="0" collapsed="false">
      <c r="A754" s="18" t="inlineStr">
        <is>
          <t xml:space="preserve">1.1.1.2.1.1.4.6</t>
        </is>
      </c>
      <c r="B754" s="18" t="inlineStr">
        <is>
          <t xml:space="preserve"/>
        </is>
      </c>
      <c r="C754" s="18" t="inlineStr">
        <is>
          <t xml:space="preserve">Монтаж подрозетников, установочных, монтажных коробок в подготовленные отверстия / в ЖБИ, ПГП, газобетон, акотек</t>
        </is>
      </c>
      <c r="D754" s="7" t="inlineStr">
        <is>
          <t xml:space="preserve"/>
        </is>
      </c>
      <c r="E754" s="7" t="inlineStr">
        <is>
          <t xml:space="preserve">Выгружается из БО по объектам BIM-КЦ</t>
        </is>
      </c>
      <c r="F754" s="7" t="inlineStr">
        <is>
          <t xml:space="preserve">ШТ</t>
        </is>
      </c>
      <c r="G754" s="7" t="inlineStr">
        <is>
          <t xml:space="preserve">1</t>
        </is>
      </c>
      <c r="H754" s="8" t="n">
        <v>0</v>
      </c>
      <c r="I754" s="19" t="n" hidden="false">
        <f>ROUND((L755+L756)/H754,2)</f>
        <v>0</v>
      </c>
      <c r="J754" s="19" t="n" hidden="false">
        <v>0</v>
      </c>
      <c r="K754" s="19" t="n" hidden="false">
        <f>I754+J754</f>
        <v>0</v>
      </c>
      <c r="L754" s="19" t="n" hidden="false">
        <f>ROUND(H754*I754,2)</f>
        <v>0</v>
      </c>
      <c r="M754" s="19" t="n" hidden="false">
        <f>ROUND(H754*J754,2)</f>
        <v>0</v>
      </c>
      <c r="N754" s="19" t="n" hidden="false">
        <f>L754+M754</f>
        <v>0</v>
      </c>
    </row>
    <row r="755" customFormat="false" hidden="false" outlineLevel="0" collapsed="false">
      <c r="A755" s="18" t="inlineStr">
        <is>
          <t xml:space="preserve">1.1.1.2.1.1.4.6.1</t>
        </is>
      </c>
      <c r="B755" s="18" t="inlineStr">
        <is>
          <t xml:space="preserve"/>
        </is>
      </c>
      <c r="C755" s="22" t="inlineStr">
        <is>
          <t xml:space="preserve">Смесь штукатурная гипсовая_</t>
        </is>
      </c>
      <c r="D755" s="7" t="inlineStr">
        <is>
          <t xml:space="preserve"/>
        </is>
      </c>
      <c r="E755" s="7" t="inlineStr">
        <is>
          <t xml:space="preserve"/>
        </is>
      </c>
      <c r="F755" s="7" t="inlineStr">
        <is>
          <t xml:space="preserve">КГ</t>
        </is>
      </c>
      <c r="G755" s="7" t="inlineStr">
        <is>
          <t xml:space="preserve">0.3</t>
        </is>
      </c>
      <c r="H755" s="8" t="n">
        <v>0</v>
      </c>
      <c r="I755" s="19" t="n" hidden="false">
        <v>0</v>
      </c>
      <c r="J755" s="19" t="n" hidden="false">
        <v/>
      </c>
      <c r="K755" s="19" t="n" hidden="false">
        <f>I755+J755</f>
        <v>0</v>
      </c>
      <c r="L755" s="19" t="n" hidden="false">
        <f>ROUND(H755*I755,2)</f>
        <v>0</v>
      </c>
      <c r="M755" s="19" t="n" hidden="false">
        <v/>
      </c>
      <c r="N755" s="19" t="n" hidden="false">
        <f>L755+M755</f>
        <v>0</v>
      </c>
    </row>
    <row r="756" customFormat="false" hidden="false" outlineLevel="0" collapsed="false">
      <c r="A756" s="18" t="inlineStr">
        <is>
          <t xml:space="preserve">1.1.1.2.1.1.4.6.2</t>
        </is>
      </c>
      <c r="B756" s="18" t="inlineStr">
        <is>
          <t xml:space="preserve"/>
        </is>
      </c>
      <c r="C756" s="22" t="inlineStr">
        <is>
          <t xml:space="preserve">Коробка установочная круглая D=68мм h=40мм IP20 пластик тип установки скрытый для твердых стен б/крышки б/вводов</t>
        </is>
      </c>
      <c r="D756" s="7" t="inlineStr">
        <is>
          <t xml:space="preserve"/>
        </is>
      </c>
      <c r="E756" s="7" t="inlineStr">
        <is>
          <t xml:space="preserve"/>
        </is>
      </c>
      <c r="F756" s="7" t="inlineStr">
        <is>
          <t xml:space="preserve">ШТ</t>
        </is>
      </c>
      <c r="G756" s="7" t="inlineStr">
        <is>
          <t xml:space="preserve">1</t>
        </is>
      </c>
      <c r="H756" s="8" t="n">
        <v>0</v>
      </c>
      <c r="I756" s="19" t="n" hidden="false">
        <v>0</v>
      </c>
      <c r="J756" s="19" t="n" hidden="false">
        <v/>
      </c>
      <c r="K756" s="19" t="n" hidden="false">
        <f>I756+J756</f>
        <v>0</v>
      </c>
      <c r="L756" s="19" t="n" hidden="false">
        <f>ROUND(H756*I756,2)</f>
        <v>0</v>
      </c>
      <c r="M756" s="19" t="n" hidden="false">
        <v/>
      </c>
      <c r="N756" s="19" t="n" hidden="false">
        <f>L756+M756</f>
        <v>0</v>
      </c>
    </row>
    <row r="757" customFormat="false" hidden="false" outlineLevel="0" collapsed="false">
      <c r="A757" s="14" t="inlineStr">
        <is>
          <t xml:space="preserve">1.1.1.2.1.1.5</t>
        </is>
      </c>
      <c r="B757" s="14" t="inlineStr">
        <is>
          <t xml:space="preserve"/>
        </is>
      </c>
      <c r="C757" s="14" t="inlineStr">
        <is>
          <t xml:space="preserve">Монтаж светотехнического оборудования</t>
        </is>
      </c>
      <c r="D757" s="6" t="inlineStr">
        <is>
          <t xml:space="preserve"/>
        </is>
      </c>
      <c r="E757" s="6" t="inlineStr">
        <is>
          <t xml:space="preserve"/>
        </is>
      </c>
      <c r="F757" s="6" t="inlineStr">
        <is>
          <t xml:space="preserve"/>
        </is>
      </c>
      <c r="G757" s="6" t="inlineStr">
        <is>
          <t xml:space="preserve"/>
        </is>
      </c>
      <c r="H757" s="15" t="n">
        <v/>
      </c>
      <c r="I757" s="16" t="n" hidden="false">
        <v/>
      </c>
      <c r="J757" s="16" t="n" hidden="false">
        <v/>
      </c>
      <c r="K757" s="16" t="n" hidden="false">
        <v/>
      </c>
      <c r="L757" s="16" t="n" hidden="false">
        <f>L758+L768+L773</f>
        <v>0</v>
      </c>
      <c r="M757" s="16" t="n" hidden="false">
        <f>M758+M768+M773</f>
        <v>0</v>
      </c>
      <c r="N757" s="16" t="n" hidden="false">
        <f>N758+N768+N773</f>
        <v>0</v>
      </c>
    </row>
    <row r="758" customFormat="false" hidden="false" outlineLevel="0" collapsed="false">
      <c r="A758" s="18" t="inlineStr">
        <is>
          <t xml:space="preserve">1.1.1.2.1.1.5.1</t>
        </is>
      </c>
      <c r="B758" s="18" t="inlineStr">
        <is>
          <t xml:space="preserve"/>
        </is>
      </c>
      <c r="C758" s="18" t="inlineStr">
        <is>
          <t xml:space="preserve">Монтаж светильника / накладной</t>
        </is>
      </c>
      <c r="D758" s="7" t="inlineStr">
        <is>
          <t xml:space="preserve"/>
        </is>
      </c>
      <c r="E758" s="7" t="inlineStr">
        <is>
          <t xml:space="preserve">Выгружается из БО по объектам BIM-КЦ</t>
        </is>
      </c>
      <c r="F758" s="7" t="inlineStr">
        <is>
          <t xml:space="preserve">ШТ</t>
        </is>
      </c>
      <c r="G758" s="7" t="inlineStr">
        <is>
          <t xml:space="preserve">1</t>
        </is>
      </c>
      <c r="H758" s="8" t="n">
        <v>0</v>
      </c>
      <c r="I758" s="19" t="n" hidden="false">
        <f>ROUND((L759+L760+L761+L762+L763+L764+L765+L766+L767)/H758,2)</f>
        <v>0</v>
      </c>
      <c r="J758" s="19" t="n" hidden="false">
        <v>0</v>
      </c>
      <c r="K758" s="19" t="n" hidden="false">
        <f>I758+J758</f>
        <v>0</v>
      </c>
      <c r="L758" s="19" t="n" hidden="false">
        <f>ROUND(H758*I758,2)</f>
        <v>0</v>
      </c>
      <c r="M758" s="19" t="n" hidden="false">
        <f>ROUND(H758*J758,2)</f>
        <v>0</v>
      </c>
      <c r="N758" s="19" t="n" hidden="false">
        <f>L758+M758</f>
        <v>0</v>
      </c>
    </row>
    <row r="759" customFormat="false" hidden="false" outlineLevel="0" collapsed="false">
      <c r="A759" s="18" t="inlineStr">
        <is>
          <t xml:space="preserve">1.1.1.2.1.1.5.1.1</t>
        </is>
      </c>
      <c r="B759" s="18" t="inlineStr">
        <is>
          <t xml:space="preserve"/>
        </is>
      </c>
      <c r="C759" s="22" t="inlineStr">
        <is>
          <t xml:space="preserve">Светильник_ / марку и артикул указать в примечании</t>
        </is>
      </c>
      <c r="D759" s="7" t="inlineStr">
        <is>
          <t xml:space="preserve">Светильник светодиодный универсальный HIGHTECH-64, 1195х295х40,
4000K, 72 Вт,световой поток 7100Лм, IP40</t>
        </is>
      </c>
      <c r="E759" s="7" t="inlineStr">
        <is>
          <t xml:space="preserve"/>
        </is>
      </c>
      <c r="F759" s="7" t="inlineStr">
        <is>
          <t xml:space="preserve">ШТ</t>
        </is>
      </c>
      <c r="G759" s="7" t="inlineStr">
        <is>
          <t xml:space="preserve">1</t>
        </is>
      </c>
      <c r="H759" s="8" t="n">
        <v>0</v>
      </c>
      <c r="I759" s="19" t="n" hidden="false">
        <v>0</v>
      </c>
      <c r="J759" s="19" t="n" hidden="false">
        <v/>
      </c>
      <c r="K759" s="19" t="n" hidden="false">
        <f>I759+J759</f>
        <v>0</v>
      </c>
      <c r="L759" s="19" t="n" hidden="false">
        <f>ROUND(H759*I759,2)</f>
        <v>0</v>
      </c>
      <c r="M759" s="19" t="n" hidden="false">
        <v/>
      </c>
      <c r="N759" s="19" t="n" hidden="false">
        <f>L759+M759</f>
        <v>0</v>
      </c>
    </row>
    <row r="760" customFormat="false" hidden="false" outlineLevel="0" collapsed="false">
      <c r="A760" s="18" t="inlineStr">
        <is>
          <t xml:space="preserve">1.1.1.2.1.1.5.1.2</t>
        </is>
      </c>
      <c r="B760" s="18" t="inlineStr">
        <is>
          <t xml:space="preserve"/>
        </is>
      </c>
      <c r="C760" s="22" t="inlineStr">
        <is>
          <t xml:space="preserve">Светильник_ / марку и артикул указать в примечании</t>
        </is>
      </c>
      <c r="D760" s="7" t="inlineStr">
        <is>
          <t xml:space="preserve">Светильник линейный накладной светодиодный Dust 1200 P L 65 4000 W GR 1200х124, 4000K, 36 Вт, световой поток 4320 Лм, IP65</t>
        </is>
      </c>
      <c r="E760" s="7" t="inlineStr">
        <is>
          <t xml:space="preserve"/>
        </is>
      </c>
      <c r="F760" s="7" t="inlineStr">
        <is>
          <t xml:space="preserve">ШТ</t>
        </is>
      </c>
      <c r="G760" s="7" t="inlineStr">
        <is>
          <t xml:space="preserve">1</t>
        </is>
      </c>
      <c r="H760" s="8" t="n">
        <v>0</v>
      </c>
      <c r="I760" s="19" t="n" hidden="false">
        <v>0</v>
      </c>
      <c r="J760" s="19" t="n" hidden="false">
        <v/>
      </c>
      <c r="K760" s="19" t="n" hidden="false">
        <f>I760+J760</f>
        <v>0</v>
      </c>
      <c r="L760" s="19" t="n" hidden="false">
        <f>ROUND(H760*I760,2)</f>
        <v>0</v>
      </c>
      <c r="M760" s="19" t="n" hidden="false">
        <v/>
      </c>
      <c r="N760" s="19" t="n" hidden="false">
        <f>L760+M760</f>
        <v>0</v>
      </c>
    </row>
    <row r="761" customFormat="false" hidden="false" outlineLevel="0" collapsed="false">
      <c r="A761" s="18" t="inlineStr">
        <is>
          <t xml:space="preserve">1.1.1.2.1.1.5.1.3</t>
        </is>
      </c>
      <c r="B761" s="18" t="inlineStr">
        <is>
          <t xml:space="preserve"/>
        </is>
      </c>
      <c r="C761" s="22" t="inlineStr">
        <is>
          <t xml:space="preserve">Светильник_ / марку и артикул указать в примечании</t>
        </is>
      </c>
      <c r="D761" s="7" t="inlineStr">
        <is>
          <t xml:space="preserve">Светильник светодиодный ДВО-06-О-58-4К-IP40 CRI90 ,1200х600, 4000K, 64Вт, световой поток 6100 Лм, IP40</t>
        </is>
      </c>
      <c r="E761" s="7" t="inlineStr">
        <is>
          <t xml:space="preserve"/>
        </is>
      </c>
      <c r="F761" s="7" t="inlineStr">
        <is>
          <t xml:space="preserve">ШТ</t>
        </is>
      </c>
      <c r="G761" s="7" t="inlineStr">
        <is>
          <t xml:space="preserve">1</t>
        </is>
      </c>
      <c r="H761" s="8" t="n">
        <v>0</v>
      </c>
      <c r="I761" s="19" t="n" hidden="false">
        <v>0</v>
      </c>
      <c r="J761" s="19" t="n" hidden="false">
        <v/>
      </c>
      <c r="K761" s="19" t="n" hidden="false">
        <f>I761+J761</f>
        <v>0</v>
      </c>
      <c r="L761" s="19" t="n" hidden="false">
        <f>ROUND(H761*I761,2)</f>
        <v>0</v>
      </c>
      <c r="M761" s="19" t="n" hidden="false">
        <v/>
      </c>
      <c r="N761" s="19" t="n" hidden="false">
        <f>L761+M761</f>
        <v>0</v>
      </c>
    </row>
    <row r="762" customFormat="false" hidden="false" outlineLevel="0" collapsed="false">
      <c r="A762" s="18" t="inlineStr">
        <is>
          <t xml:space="preserve">1.1.1.2.1.1.5.1.4</t>
        </is>
      </c>
      <c r="B762" s="18" t="inlineStr">
        <is>
          <t xml:space="preserve"/>
        </is>
      </c>
      <c r="C762" s="22" t="inlineStr">
        <is>
          <t xml:space="preserve">Светильник_ / марку и артикул указать в примечании</t>
        </is>
      </c>
      <c r="D762" s="7" t="inlineStr">
        <is>
          <t xml:space="preserve">Светильник потолочный/накладной светодиодный ES 96-058-20 EXSER
1250х60, 4000K, 28 Вт, световой поток 3250 Лм, IP20</t>
        </is>
      </c>
      <c r="E762" s="7" t="inlineStr">
        <is>
          <t xml:space="preserve"/>
        </is>
      </c>
      <c r="F762" s="7" t="inlineStr">
        <is>
          <t xml:space="preserve">ШТ</t>
        </is>
      </c>
      <c r="G762" s="7" t="inlineStr">
        <is>
          <t xml:space="preserve">1</t>
        </is>
      </c>
      <c r="H762" s="8" t="n">
        <v>0</v>
      </c>
      <c r="I762" s="19" t="n" hidden="false">
        <v>0</v>
      </c>
      <c r="J762" s="19" t="n" hidden="false">
        <v/>
      </c>
      <c r="K762" s="19" t="n" hidden="false">
        <f>I762+J762</f>
        <v>0</v>
      </c>
      <c r="L762" s="19" t="n" hidden="false">
        <f>ROUND(H762*I762,2)</f>
        <v>0</v>
      </c>
      <c r="M762" s="19" t="n" hidden="false">
        <v/>
      </c>
      <c r="N762" s="19" t="n" hidden="false">
        <f>L762+M762</f>
        <v>0</v>
      </c>
    </row>
    <row r="763" customFormat="false" hidden="false" outlineLevel="0" collapsed="false">
      <c r="A763" s="18" t="inlineStr">
        <is>
          <t xml:space="preserve">1.1.1.2.1.1.5.1.5</t>
        </is>
      </c>
      <c r="B763" s="18" t="inlineStr">
        <is>
          <t xml:space="preserve"/>
        </is>
      </c>
      <c r="C763" s="22" t="inlineStr">
        <is>
          <t xml:space="preserve">Светильник_ / марку и артикул указать в примечании</t>
        </is>
      </c>
      <c r="D763" s="7" t="inlineStr">
        <is>
          <t xml:space="preserve">Светильник потолочный/накладной светодиодный OPTIMA 5771 P 1250 S 54 4000 W BK GL 1250х70, 4000K, 23 Вт, IP54</t>
        </is>
      </c>
      <c r="E763" s="7" t="inlineStr">
        <is>
          <t xml:space="preserve"/>
        </is>
      </c>
      <c r="F763" s="7" t="inlineStr">
        <is>
          <t xml:space="preserve">ШТ</t>
        </is>
      </c>
      <c r="G763" s="7" t="inlineStr">
        <is>
          <t xml:space="preserve">1</t>
        </is>
      </c>
      <c r="H763" s="8" t="n">
        <v>0</v>
      </c>
      <c r="I763" s="19" t="n" hidden="false">
        <v>0</v>
      </c>
      <c r="J763" s="19" t="n" hidden="false">
        <v/>
      </c>
      <c r="K763" s="19" t="n" hidden="false">
        <f>I763+J763</f>
        <v>0</v>
      </c>
      <c r="L763" s="19" t="n" hidden="false">
        <f>ROUND(H763*I763,2)</f>
        <v>0</v>
      </c>
      <c r="M763" s="19" t="n" hidden="false">
        <v/>
      </c>
      <c r="N763" s="19" t="n" hidden="false">
        <f>L763+M763</f>
        <v>0</v>
      </c>
    </row>
    <row r="764" customFormat="false" hidden="false" outlineLevel="0" collapsed="false">
      <c r="A764" s="18" t="inlineStr">
        <is>
          <t xml:space="preserve">1.1.1.2.1.1.5.1.6</t>
        </is>
      </c>
      <c r="B764" s="18" t="inlineStr">
        <is>
          <t xml:space="preserve"/>
        </is>
      </c>
      <c r="C764" s="22" t="inlineStr">
        <is>
          <t xml:space="preserve">Светильник_ / марку и артикул указать в примечании</t>
        </is>
      </c>
      <c r="D764" s="7" t="inlineStr">
        <is>
          <t xml:space="preserve">Светильник светодиодный ES 96-056-20 EXSER ,1123х60, 4000K, 32 Вт,
световой поток 3050 Лм, IP20</t>
        </is>
      </c>
      <c r="E764" s="7" t="inlineStr">
        <is>
          <t xml:space="preserve"/>
        </is>
      </c>
      <c r="F764" s="7" t="inlineStr">
        <is>
          <t xml:space="preserve">ШТ</t>
        </is>
      </c>
      <c r="G764" s="7" t="inlineStr">
        <is>
          <t xml:space="preserve">1</t>
        </is>
      </c>
      <c r="H764" s="8" t="n">
        <v>0</v>
      </c>
      <c r="I764" s="19" t="n" hidden="false">
        <v>0</v>
      </c>
      <c r="J764" s="19" t="n" hidden="false">
        <v/>
      </c>
      <c r="K764" s="19" t="n" hidden="false">
        <f>I764+J764</f>
        <v>0</v>
      </c>
      <c r="L764" s="19" t="n" hidden="false">
        <f>ROUND(H764*I764,2)</f>
        <v>0</v>
      </c>
      <c r="M764" s="19" t="n" hidden="false">
        <v/>
      </c>
      <c r="N764" s="19" t="n" hidden="false">
        <f>L764+M764</f>
        <v>0</v>
      </c>
    </row>
    <row r="765" customFormat="false" hidden="false" outlineLevel="0" collapsed="false">
      <c r="A765" s="18" t="inlineStr">
        <is>
          <t xml:space="preserve">1.1.1.2.1.1.5.1.7</t>
        </is>
      </c>
      <c r="B765" s="18" t="inlineStr">
        <is>
          <t xml:space="preserve"/>
        </is>
      </c>
      <c r="C765" s="22" t="inlineStr">
        <is>
          <t xml:space="preserve">Светильник_ / марку и артикул указать в примечании</t>
        </is>
      </c>
      <c r="D765" s="7" t="inlineStr">
        <is>
          <t xml:space="preserve">Светильник встраиваемый/накладной светодиодный OPTIMA.OPL ECO LED 1200х600, 4000K, 76 Вт, световой поток 6000 Лм, IP20</t>
        </is>
      </c>
      <c r="E765" s="7" t="inlineStr">
        <is>
          <t xml:space="preserve"/>
        </is>
      </c>
      <c r="F765" s="7" t="inlineStr">
        <is>
          <t xml:space="preserve">ШТ</t>
        </is>
      </c>
      <c r="G765" s="7" t="inlineStr">
        <is>
          <t xml:space="preserve">1</t>
        </is>
      </c>
      <c r="H765" s="8" t="n">
        <v>0</v>
      </c>
      <c r="I765" s="19" t="n" hidden="false">
        <v>0</v>
      </c>
      <c r="J765" s="19" t="n" hidden="false">
        <v/>
      </c>
      <c r="K765" s="19" t="n" hidden="false">
        <f>I765+J765</f>
        <v>0</v>
      </c>
      <c r="L765" s="19" t="n" hidden="false">
        <f>ROUND(H765*I765,2)</f>
        <v>0</v>
      </c>
      <c r="M765" s="19" t="n" hidden="false">
        <v/>
      </c>
      <c r="N765" s="19" t="n" hidden="false">
        <f>L765+M765</f>
        <v>0</v>
      </c>
    </row>
    <row r="766" customFormat="false" hidden="false" outlineLevel="0" collapsed="false">
      <c r="A766" s="18" t="inlineStr">
        <is>
          <t xml:space="preserve">1.1.1.2.1.1.5.1.8</t>
        </is>
      </c>
      <c r="B766" s="18" t="inlineStr">
        <is>
          <t xml:space="preserve"/>
        </is>
      </c>
      <c r="C766" s="22" t="inlineStr">
        <is>
          <t xml:space="preserve">Светильник_ / марку и артикул указать в примечании</t>
        </is>
      </c>
      <c r="D766" s="7" t="inlineStr">
        <is>
          <t xml:space="preserve">Светильник светодиодный, настенный, DOMO LED 11W 840 SL, 11 Вт, 4000К, световой поток 1450 Лм, IP65</t>
        </is>
      </c>
      <c r="E766" s="7" t="inlineStr">
        <is>
          <t xml:space="preserve"/>
        </is>
      </c>
      <c r="F766" s="7" t="inlineStr">
        <is>
          <t xml:space="preserve">ШТ</t>
        </is>
      </c>
      <c r="G766" s="7" t="inlineStr">
        <is>
          <t xml:space="preserve">1</t>
        </is>
      </c>
      <c r="H766" s="8" t="n">
        <v>0</v>
      </c>
      <c r="I766" s="19" t="n" hidden="false">
        <v>0</v>
      </c>
      <c r="J766" s="19" t="n" hidden="false">
        <v/>
      </c>
      <c r="K766" s="19" t="n" hidden="false">
        <f>I766+J766</f>
        <v>0</v>
      </c>
      <c r="L766" s="19" t="n" hidden="false">
        <f>ROUND(H766*I766,2)</f>
        <v>0</v>
      </c>
      <c r="M766" s="19" t="n" hidden="false">
        <v/>
      </c>
      <c r="N766" s="19" t="n" hidden="false">
        <f>L766+M766</f>
        <v>0</v>
      </c>
    </row>
    <row r="767" customFormat="false" hidden="false" outlineLevel="0" collapsed="false">
      <c r="A767" s="18" t="inlineStr">
        <is>
          <t xml:space="preserve">1.1.1.2.1.1.5.1.9</t>
        </is>
      </c>
      <c r="B767" s="18" t="inlineStr">
        <is>
          <t xml:space="preserve"/>
        </is>
      </c>
      <c r="C767" s="22" t="inlineStr">
        <is>
          <t xml:space="preserve">Светильник_ / марку и артикул указать в примечании</t>
        </is>
      </c>
      <c r="D767" s="7" t="inlineStr">
        <is>
          <t xml:space="preserve">Светильник потолочный/накладной светодиодный ES 96-062-20 EXSER
2000х80, 4000K, 49 Вт, световой поток 3690 Лм, IP20</t>
        </is>
      </c>
      <c r="E767" s="7" t="inlineStr">
        <is>
          <t xml:space="preserve"/>
        </is>
      </c>
      <c r="F767" s="7" t="inlineStr">
        <is>
          <t xml:space="preserve">ШТ</t>
        </is>
      </c>
      <c r="G767" s="7" t="inlineStr">
        <is>
          <t xml:space="preserve">1</t>
        </is>
      </c>
      <c r="H767" s="8" t="n">
        <v>0</v>
      </c>
      <c r="I767" s="19" t="n" hidden="false">
        <v>0</v>
      </c>
      <c r="J767" s="19" t="n" hidden="false">
        <v/>
      </c>
      <c r="K767" s="19" t="n" hidden="false">
        <f>I767+J767</f>
        <v>0</v>
      </c>
      <c r="L767" s="19" t="n" hidden="false">
        <f>ROUND(H767*I767,2)</f>
        <v>0</v>
      </c>
      <c r="M767" s="19" t="n" hidden="false">
        <v/>
      </c>
      <c r="N767" s="19" t="n" hidden="false">
        <f>L767+M767</f>
        <v>0</v>
      </c>
    </row>
    <row r="768" customFormat="false" hidden="false" outlineLevel="0" collapsed="false">
      <c r="A768" s="18" t="inlineStr">
        <is>
          <t xml:space="preserve">1.1.1.2.1.1.5.2</t>
        </is>
      </c>
      <c r="B768" s="18" t="inlineStr">
        <is>
          <t xml:space="preserve"/>
        </is>
      </c>
      <c r="C768" s="18" t="inlineStr">
        <is>
          <t xml:space="preserve">Монтаж светильника / встраиваемый в Армстронг, Грильято</t>
        </is>
      </c>
      <c r="D768" s="7" t="inlineStr">
        <is>
          <t xml:space="preserve"/>
        </is>
      </c>
      <c r="E768" s="7" t="inlineStr">
        <is>
          <t xml:space="preserve">Выгружается из БО по объектам BIM-КЦ</t>
        </is>
      </c>
      <c r="F768" s="7" t="inlineStr">
        <is>
          <t xml:space="preserve">ШТ</t>
        </is>
      </c>
      <c r="G768" s="7" t="inlineStr">
        <is>
          <t xml:space="preserve">1</t>
        </is>
      </c>
      <c r="H768" s="8" t="n">
        <v>0</v>
      </c>
      <c r="I768" s="19" t="n" hidden="false">
        <f>ROUND((L769+L770+L771+L772)/H768,2)</f>
        <v>0</v>
      </c>
      <c r="J768" s="19" t="n" hidden="false">
        <v>0</v>
      </c>
      <c r="K768" s="19" t="n" hidden="false">
        <f>I768+J768</f>
        <v>0</v>
      </c>
      <c r="L768" s="19" t="n" hidden="false">
        <f>ROUND(H768*I768,2)</f>
        <v>0</v>
      </c>
      <c r="M768" s="19" t="n" hidden="false">
        <f>ROUND(H768*J768,2)</f>
        <v>0</v>
      </c>
      <c r="N768" s="19" t="n" hidden="false">
        <f>L768+M768</f>
        <v>0</v>
      </c>
    </row>
    <row r="769" customFormat="false" hidden="false" outlineLevel="0" collapsed="false">
      <c r="A769" s="18" t="inlineStr">
        <is>
          <t xml:space="preserve">1.1.1.2.1.1.5.2.1</t>
        </is>
      </c>
      <c r="B769" s="18" t="inlineStr">
        <is>
          <t xml:space="preserve"/>
        </is>
      </c>
      <c r="C769" s="22" t="inlineStr">
        <is>
          <t xml:space="preserve">Светильник_ / марку и артикул указать в примечании</t>
        </is>
      </c>
      <c r="D769" s="7" t="inlineStr">
        <is>
          <t xml:space="preserve">Светильник встраиваемый светодиодный GRILIATO COMBO 100(89) R S 54 4000 W WH , 4000K, 11 Вт, световой поток 990 Лм, IP54</t>
        </is>
      </c>
      <c r="E769" s="7" t="inlineStr">
        <is>
          <t xml:space="preserve"/>
        </is>
      </c>
      <c r="F769" s="7" t="inlineStr">
        <is>
          <t xml:space="preserve">ШТ</t>
        </is>
      </c>
      <c r="G769" s="7" t="inlineStr">
        <is>
          <t xml:space="preserve">1</t>
        </is>
      </c>
      <c r="H769" s="8" t="n">
        <v>0</v>
      </c>
      <c r="I769" s="19" t="n" hidden="false">
        <v>0</v>
      </c>
      <c r="J769" s="19" t="n" hidden="false">
        <v/>
      </c>
      <c r="K769" s="19" t="n" hidden="false">
        <f>I769+J769</f>
        <v>0</v>
      </c>
      <c r="L769" s="19" t="n" hidden="false">
        <f>ROUND(H769*I769,2)</f>
        <v>0</v>
      </c>
      <c r="M769" s="19" t="n" hidden="false">
        <v/>
      </c>
      <c r="N769" s="19" t="n" hidden="false">
        <f>L769+M769</f>
        <v>0</v>
      </c>
    </row>
    <row r="770" customFormat="false" hidden="false" outlineLevel="0" collapsed="false">
      <c r="A770" s="18" t="inlineStr">
        <is>
          <t xml:space="preserve">1.1.1.2.1.1.5.2.2</t>
        </is>
      </c>
      <c r="B770" s="18" t="inlineStr">
        <is>
          <t xml:space="preserve"/>
        </is>
      </c>
      <c r="C770" s="22" t="inlineStr">
        <is>
          <t xml:space="preserve">Светильник_ / марку и артикул указать в примечании</t>
        </is>
      </c>
      <c r="D770" s="7" t="inlineStr">
        <is>
          <t xml:space="preserve">Светильник светодиодный CSVT AVRORA, 595х595, 4000K, 32 Вт, световой поток 3700 Лм, IP20</t>
        </is>
      </c>
      <c r="E770" s="7" t="inlineStr">
        <is>
          <t xml:space="preserve"/>
        </is>
      </c>
      <c r="F770" s="7" t="inlineStr">
        <is>
          <t xml:space="preserve">ШТ</t>
        </is>
      </c>
      <c r="G770" s="7" t="inlineStr">
        <is>
          <t xml:space="preserve">1</t>
        </is>
      </c>
      <c r="H770" s="8" t="n">
        <v>0</v>
      </c>
      <c r="I770" s="19" t="n" hidden="false">
        <v>0</v>
      </c>
      <c r="J770" s="19" t="n" hidden="false">
        <v/>
      </c>
      <c r="K770" s="19" t="n" hidden="false">
        <f>I770+J770</f>
        <v>0</v>
      </c>
      <c r="L770" s="19" t="n" hidden="false">
        <f>ROUND(H770*I770,2)</f>
        <v>0</v>
      </c>
      <c r="M770" s="19" t="n" hidden="false">
        <v/>
      </c>
      <c r="N770" s="19" t="n" hidden="false">
        <f>L770+M770</f>
        <v>0</v>
      </c>
    </row>
    <row r="771" customFormat="false" hidden="false" outlineLevel="0" collapsed="false">
      <c r="A771" s="18" t="inlineStr">
        <is>
          <t xml:space="preserve">1.1.1.2.1.1.5.2.3</t>
        </is>
      </c>
      <c r="B771" s="18" t="inlineStr">
        <is>
          <t xml:space="preserve"/>
        </is>
      </c>
      <c r="C771" s="22" t="inlineStr">
        <is>
          <t xml:space="preserve">Светильник_ / марку и артикул указать в примечании</t>
        </is>
      </c>
      <c r="D771" s="7" t="inlineStr">
        <is>
          <t xml:space="preserve">Светильник встраиваемый светодиодный ES 96-024-20 EXSER 595x595,
4000K, 32 Вт, IP54, с темперированным стеклом</t>
        </is>
      </c>
      <c r="E771" s="7" t="inlineStr">
        <is>
          <t xml:space="preserve"/>
        </is>
      </c>
      <c r="F771" s="7" t="inlineStr">
        <is>
          <t xml:space="preserve">ШТ</t>
        </is>
      </c>
      <c r="G771" s="7" t="inlineStr">
        <is>
          <t xml:space="preserve">1</t>
        </is>
      </c>
      <c r="H771" s="8" t="n">
        <v>0</v>
      </c>
      <c r="I771" s="19" t="n" hidden="false">
        <v>0</v>
      </c>
      <c r="J771" s="19" t="n" hidden="false">
        <v/>
      </c>
      <c r="K771" s="19" t="n" hidden="false">
        <f>I771+J771</f>
        <v>0</v>
      </c>
      <c r="L771" s="19" t="n" hidden="false">
        <f>ROUND(H771*I771,2)</f>
        <v>0</v>
      </c>
      <c r="M771" s="19" t="n" hidden="false">
        <v/>
      </c>
      <c r="N771" s="19" t="n" hidden="false">
        <f>L771+M771</f>
        <v>0</v>
      </c>
    </row>
    <row r="772" customFormat="false" hidden="false" outlineLevel="0" collapsed="false">
      <c r="A772" s="18" t="inlineStr">
        <is>
          <t xml:space="preserve">1.1.1.2.1.1.5.2.4</t>
        </is>
      </c>
      <c r="B772" s="18" t="inlineStr">
        <is>
          <t xml:space="preserve"/>
        </is>
      </c>
      <c r="C772" s="22" t="inlineStr">
        <is>
          <t xml:space="preserve">Драйвер на 6 светильников Грильято</t>
        </is>
      </c>
      <c r="D772" s="7" t="inlineStr">
        <is>
          <t xml:space="preserve"/>
        </is>
      </c>
      <c r="E772" s="7" t="inlineStr">
        <is>
          <t xml:space="preserve"/>
        </is>
      </c>
      <c r="F772" s="7" t="inlineStr">
        <is>
          <t xml:space="preserve">ШТ</t>
        </is>
      </c>
      <c r="G772" s="7" t="inlineStr">
        <is>
          <t xml:space="preserve">1</t>
        </is>
      </c>
      <c r="H772" s="8" t="n">
        <v>0</v>
      </c>
      <c r="I772" s="23" t="n" hidden="false">
        <v>0</v>
      </c>
      <c r="J772" s="19" t="n" hidden="false">
        <v/>
      </c>
      <c r="K772" s="19" t="n" hidden="false">
        <f>I772+J772</f>
        <v>0</v>
      </c>
      <c r="L772" s="19" t="n" hidden="false">
        <f>ROUND(H772*I772,2)</f>
        <v>0</v>
      </c>
      <c r="M772" s="19" t="n" hidden="false">
        <v/>
      </c>
      <c r="N772" s="19" t="n" hidden="false">
        <f>L772+M772</f>
        <v>0</v>
      </c>
    </row>
    <row r="773" customFormat="false" hidden="false" outlineLevel="0" collapsed="false">
      <c r="A773" s="18" t="inlineStr">
        <is>
          <t xml:space="preserve">1.1.1.2.1.1.5.3</t>
        </is>
      </c>
      <c r="B773" s="18" t="inlineStr">
        <is>
          <t xml:space="preserve"/>
        </is>
      </c>
      <c r="C773" s="18" t="inlineStr">
        <is>
          <t xml:space="preserve">Монтаж светильника СКБ подвесного на подвесах</t>
        </is>
      </c>
      <c r="D773" s="7" t="inlineStr">
        <is>
          <t xml:space="preserve"/>
        </is>
      </c>
      <c r="E773" s="7" t="inlineStr">
        <is>
          <t xml:space="preserve"/>
        </is>
      </c>
      <c r="F773" s="7" t="inlineStr">
        <is>
          <t xml:space="preserve">ШТ</t>
        </is>
      </c>
      <c r="G773" s="7" t="inlineStr">
        <is>
          <t xml:space="preserve">1</t>
        </is>
      </c>
      <c r="H773" s="8" t="n">
        <v>0</v>
      </c>
      <c r="I773" s="19" t="n" hidden="false">
        <f>ROUND((L774+L775)/H773,2)</f>
        <v>0</v>
      </c>
      <c r="J773" s="19" t="n" hidden="false">
        <v>0</v>
      </c>
      <c r="K773" s="19" t="n" hidden="false">
        <f>I773+J773</f>
        <v>0</v>
      </c>
      <c r="L773" s="19" t="n" hidden="false">
        <f>ROUND(H773*I773,2)</f>
        <v>0</v>
      </c>
      <c r="M773" s="19" t="n" hidden="false">
        <f>ROUND(H773*J773,2)</f>
        <v>0</v>
      </c>
      <c r="N773" s="19" t="n" hidden="false">
        <f>L773+M773</f>
        <v>0</v>
      </c>
    </row>
    <row r="774" customFormat="false" hidden="false" outlineLevel="0" collapsed="false">
      <c r="A774" s="18" t="inlineStr">
        <is>
          <t xml:space="preserve">1.1.1.2.1.1.5.3.1</t>
        </is>
      </c>
      <c r="B774" s="18" t="inlineStr">
        <is>
          <t xml:space="preserve"/>
        </is>
      </c>
      <c r="C774" s="22" t="inlineStr">
        <is>
          <t xml:space="preserve">Шпилька резьбовая_ / L=1000 мм / М6</t>
        </is>
      </c>
      <c r="D774" s="7" t="inlineStr">
        <is>
          <t xml:space="preserve">крепления</t>
        </is>
      </c>
      <c r="E774" s="7" t="inlineStr">
        <is>
          <t xml:space="preserve"/>
        </is>
      </c>
      <c r="F774" s="7" t="inlineStr">
        <is>
          <t xml:space="preserve">ШТ</t>
        </is>
      </c>
      <c r="G774" s="7" t="inlineStr">
        <is>
          <t xml:space="preserve">1</t>
        </is>
      </c>
      <c r="H774" s="8" t="n">
        <v>0</v>
      </c>
      <c r="I774" s="19" t="n" hidden="false">
        <v>0</v>
      </c>
      <c r="J774" s="19" t="n" hidden="false">
        <v/>
      </c>
      <c r="K774" s="19" t="n" hidden="false">
        <f>I774+J774</f>
        <v>0</v>
      </c>
      <c r="L774" s="19" t="n" hidden="false">
        <f>ROUND(H774*I774,2)</f>
        <v>0</v>
      </c>
      <c r="M774" s="19" t="n" hidden="false">
        <v/>
      </c>
      <c r="N774" s="19" t="n" hidden="false">
        <f>L774+M774</f>
        <v>0</v>
      </c>
    </row>
    <row r="775" customFormat="false" hidden="false" outlineLevel="0" collapsed="false">
      <c r="A775" s="18" t="inlineStr">
        <is>
          <t xml:space="preserve">1.1.1.2.1.1.5.3.2</t>
        </is>
      </c>
      <c r="B775" s="18" t="inlineStr">
        <is>
          <t xml:space="preserve"/>
        </is>
      </c>
      <c r="C775" s="22" t="inlineStr">
        <is>
          <t xml:space="preserve">Светильник LED_ / марку и характеристики указать в примечаниях</t>
        </is>
      </c>
      <c r="D775" s="7" t="inlineStr">
        <is>
          <t xml:space="preserve">Светильник светодиодный для школьных досок ДСО-01-П-18-1200-4К-IP40 СRI90,1200х102, 4000K, 18 Вт, световой поток 1800 Лм, IP40</t>
        </is>
      </c>
      <c r="E775" s="7" t="inlineStr">
        <is>
          <t xml:space="preserve"/>
        </is>
      </c>
      <c r="F775" s="7" t="inlineStr">
        <is>
          <t xml:space="preserve">ШТ</t>
        </is>
      </c>
      <c r="G775" s="7" t="inlineStr">
        <is>
          <t xml:space="preserve">1</t>
        </is>
      </c>
      <c r="H775" s="8" t="n">
        <v>0</v>
      </c>
      <c r="I775" s="19" t="n" hidden="false">
        <v>0</v>
      </c>
      <c r="J775" s="19" t="n" hidden="false">
        <v/>
      </c>
      <c r="K775" s="19" t="n" hidden="false">
        <f>I775+J775</f>
        <v>0</v>
      </c>
      <c r="L775" s="19" t="n" hidden="false">
        <f>ROUND(H775*I775,2)</f>
        <v>0</v>
      </c>
      <c r="M775" s="19" t="n" hidden="false">
        <v/>
      </c>
      <c r="N775" s="19" t="n" hidden="false">
        <f>L775+M775</f>
        <v>0</v>
      </c>
    </row>
    <row r="776" customFormat="false" hidden="false" outlineLevel="0" collapsed="false">
      <c r="A776" s="14" t="inlineStr">
        <is>
          <t xml:space="preserve">1.1.1.2.1.1.6</t>
        </is>
      </c>
      <c r="B776" s="14" t="inlineStr">
        <is>
          <t xml:space="preserve"/>
        </is>
      </c>
      <c r="C776" s="14" t="inlineStr">
        <is>
          <t xml:space="preserve">Штробление и бурение</t>
        </is>
      </c>
      <c r="D776" s="6" t="inlineStr">
        <is>
          <t xml:space="preserve"/>
        </is>
      </c>
      <c r="E776" s="6" t="inlineStr">
        <is>
          <t xml:space="preserve"/>
        </is>
      </c>
      <c r="F776" s="6" t="inlineStr">
        <is>
          <t xml:space="preserve"/>
        </is>
      </c>
      <c r="G776" s="6" t="inlineStr">
        <is>
          <t xml:space="preserve"/>
        </is>
      </c>
      <c r="H776" s="15" t="n">
        <v/>
      </c>
      <c r="I776" s="16" t="n" hidden="false">
        <v/>
      </c>
      <c r="J776" s="16" t="n" hidden="false">
        <v/>
      </c>
      <c r="K776" s="16" t="n" hidden="false">
        <v/>
      </c>
      <c r="L776" s="16" t="n" hidden="false">
        <f>L777+L778+L779</f>
        <v>0</v>
      </c>
      <c r="M776" s="16" t="n" hidden="false">
        <f>M777+M778+M779</f>
        <v>0</v>
      </c>
      <c r="N776" s="16" t="n" hidden="false">
        <f>N777+N778+N779</f>
        <v>0</v>
      </c>
    </row>
    <row r="777" customFormat="false" hidden="false" outlineLevel="0" collapsed="false">
      <c r="A777" s="18" t="inlineStr">
        <is>
          <t xml:space="preserve">1.1.1.2.1.1.6.1</t>
        </is>
      </c>
      <c r="B777" s="18" t="inlineStr">
        <is>
          <t xml:space="preserve"/>
        </is>
      </c>
      <c r="C777" s="18" t="inlineStr">
        <is>
          <t xml:space="preserve">Устройство глухих отверстий в стенах / ЖБИ / диаметром от 51 мм до 100 мм</t>
        </is>
      </c>
      <c r="D777" s="7" t="inlineStr">
        <is>
          <t xml:space="preserve">Коронение подрозетников</t>
        </is>
      </c>
      <c r="E777" s="7" t="inlineStr">
        <is>
          <t xml:space="preserve"/>
        </is>
      </c>
      <c r="F777" s="7" t="inlineStr">
        <is>
          <t xml:space="preserve">ШТ</t>
        </is>
      </c>
      <c r="G777" s="7" t="inlineStr">
        <is>
          <t xml:space="preserve">1</t>
        </is>
      </c>
      <c r="H777" s="8" t="n">
        <v>0</v>
      </c>
      <c r="I777" s="19" t="n" hidden="false">
        <v/>
      </c>
      <c r="J777" s="19" t="n" hidden="false">
        <v>0</v>
      </c>
      <c r="K777" s="19" t="n" hidden="false">
        <f>I777+J777</f>
        <v>0</v>
      </c>
      <c r="L777" s="19" t="n" hidden="false">
        <v/>
      </c>
      <c r="M777" s="19" t="n" hidden="false">
        <f>ROUND(H777*J777,2)</f>
        <v>0</v>
      </c>
      <c r="N777" s="19" t="n" hidden="false">
        <f>L777+M777</f>
        <v>0</v>
      </c>
    </row>
    <row r="778" customFormat="false" hidden="false" outlineLevel="0" collapsed="false">
      <c r="A778" s="18" t="inlineStr">
        <is>
          <t xml:space="preserve">1.1.1.2.1.1.6.2</t>
        </is>
      </c>
      <c r="B778" s="18" t="inlineStr">
        <is>
          <t xml:space="preserve"/>
        </is>
      </c>
      <c r="C778" s="18" t="inlineStr">
        <is>
          <t xml:space="preserve">Устройство штроб для монтажа кабеля, труб / ЖБИ</t>
        </is>
      </c>
      <c r="D778" s="7" t="inlineStr">
        <is>
          <t xml:space="preserve"/>
        </is>
      </c>
      <c r="E778" s="7" t="inlineStr">
        <is>
          <t xml:space="preserve"/>
        </is>
      </c>
      <c r="F778" s="7" t="inlineStr">
        <is>
          <t xml:space="preserve">ПОГ М</t>
        </is>
      </c>
      <c r="G778" s="7" t="inlineStr">
        <is>
          <t xml:space="preserve">1</t>
        </is>
      </c>
      <c r="H778" s="8" t="n">
        <v>0</v>
      </c>
      <c r="I778" s="19" t="n" hidden="false">
        <v/>
      </c>
      <c r="J778" s="19" t="n" hidden="false">
        <v>0</v>
      </c>
      <c r="K778" s="19" t="n" hidden="false">
        <f>I778+J778</f>
        <v>0</v>
      </c>
      <c r="L778" s="19" t="n" hidden="false">
        <v/>
      </c>
      <c r="M778" s="19" t="n" hidden="false">
        <f>ROUND(H778*J778,2)</f>
        <v>0</v>
      </c>
      <c r="N778" s="19" t="n" hidden="false">
        <f>L778+M778</f>
        <v>0</v>
      </c>
    </row>
    <row r="779" customFormat="false" hidden="false" outlineLevel="0" collapsed="false">
      <c r="A779" s="18" t="inlineStr">
        <is>
          <t xml:space="preserve">1.1.1.2.1.1.6.3</t>
        </is>
      </c>
      <c r="B779" s="18" t="inlineStr">
        <is>
          <t xml:space="preserve"/>
        </is>
      </c>
      <c r="C779" s="18" t="inlineStr">
        <is>
          <t xml:space="preserve">Устройство штроб для монтажа кабеля, труб / ПГП, газобетон, акотек</t>
        </is>
      </c>
      <c r="D779" s="7" t="inlineStr">
        <is>
          <t xml:space="preserve"/>
        </is>
      </c>
      <c r="E779" s="7" t="inlineStr">
        <is>
          <t xml:space="preserve"/>
        </is>
      </c>
      <c r="F779" s="7" t="inlineStr">
        <is>
          <t xml:space="preserve">ПОГ М</t>
        </is>
      </c>
      <c r="G779" s="7" t="inlineStr">
        <is>
          <t xml:space="preserve">1</t>
        </is>
      </c>
      <c r="H779" s="8" t="n">
        <v>0</v>
      </c>
      <c r="I779" s="19" t="n" hidden="false">
        <v/>
      </c>
      <c r="J779" s="19" t="n" hidden="false">
        <v>0</v>
      </c>
      <c r="K779" s="19" t="n" hidden="false">
        <f>I779+J779</f>
        <v>0</v>
      </c>
      <c r="L779" s="19" t="n" hidden="false">
        <v/>
      </c>
      <c r="M779" s="19" t="n" hidden="false">
        <f>ROUND(H779*J779,2)</f>
        <v>0</v>
      </c>
      <c r="N779" s="19" t="n" hidden="false">
        <f>L779+M779</f>
        <v>0</v>
      </c>
    </row>
    <row r="780" customFormat="false" hidden="false" outlineLevel="0" collapsed="false">
      <c r="A780" s="14" t="inlineStr">
        <is>
          <t xml:space="preserve">1.1.1.2.1.2</t>
        </is>
      </c>
      <c r="B780" s="14" t="inlineStr">
        <is>
          <t xml:space="preserve"/>
        </is>
      </c>
      <c r="C780" s="14" t="inlineStr">
        <is>
          <t xml:space="preserve">Пуско-наладочные работы</t>
        </is>
      </c>
      <c r="D780" s="6" t="inlineStr">
        <is>
          <t xml:space="preserve"/>
        </is>
      </c>
      <c r="E780" s="6" t="inlineStr">
        <is>
          <t xml:space="preserve"/>
        </is>
      </c>
      <c r="F780" s="6" t="inlineStr">
        <is>
          <t xml:space="preserve"/>
        </is>
      </c>
      <c r="G780" s="6" t="inlineStr">
        <is>
          <t xml:space="preserve"/>
        </is>
      </c>
      <c r="H780" s="15" t="n">
        <v/>
      </c>
      <c r="I780" s="16" t="n" hidden="false">
        <v/>
      </c>
      <c r="J780" s="16" t="n" hidden="false">
        <v/>
      </c>
      <c r="K780" s="16" t="n" hidden="false">
        <v/>
      </c>
      <c r="L780" s="16" t="n" hidden="false">
        <f>L781+L782</f>
        <v>0</v>
      </c>
      <c r="M780" s="16" t="n" hidden="false">
        <f>M781+M782</f>
        <v>0</v>
      </c>
      <c r="N780" s="16" t="n" hidden="false">
        <f>N781+N782</f>
        <v>0</v>
      </c>
    </row>
    <row r="781" customFormat="false" hidden="false" outlineLevel="0" collapsed="false">
      <c r="A781" s="18" t="inlineStr">
        <is>
          <t xml:space="preserve">1.1.1.2.1.2.1</t>
        </is>
      </c>
      <c r="B781" s="18" t="inlineStr">
        <is>
          <t xml:space="preserve"/>
        </is>
      </c>
      <c r="C781" s="18" t="inlineStr">
        <is>
          <t xml:space="preserve">Пуско-наладочные работы СКБ (СОШ, ДОУ) ЭОМ (от полного СМР, кроме раздела ВРУ)</t>
        </is>
      </c>
      <c r="D781" s="7" t="inlineStr">
        <is>
          <t xml:space="preserve"/>
        </is>
      </c>
      <c r="E781" s="7" t="inlineStr">
        <is>
          <t xml:space="preserve">Относится к школам, детским садам 5%.
База для расчета ПНР без раздела ВРУ.</t>
        </is>
      </c>
      <c r="F781" s="7" t="inlineStr">
        <is>
          <t xml:space="preserve">комплекс</t>
        </is>
      </c>
      <c r="G781" s="7" t="inlineStr">
        <is>
          <t xml:space="preserve">1</t>
        </is>
      </c>
      <c r="H781" s="8" t="n">
        <v>0</v>
      </c>
      <c r="I781" s="19" t="n" hidden="false">
        <v/>
      </c>
      <c r="J781" s="19" t="n" hidden="false">
        <v>0</v>
      </c>
      <c r="K781" s="19" t="n" hidden="false">
        <f>I781+J781</f>
        <v>0</v>
      </c>
      <c r="L781" s="19" t="n" hidden="false">
        <v/>
      </c>
      <c r="M781" s="19" t="n" hidden="false">
        <f>ROUND(H781*J781,2)</f>
        <v>0</v>
      </c>
      <c r="N781" s="19" t="n" hidden="false">
        <f>L781+M781</f>
        <v>0</v>
      </c>
    </row>
    <row r="782" customFormat="false" hidden="false" outlineLevel="0" collapsed="false">
      <c r="A782" s="18" t="inlineStr">
        <is>
          <t xml:space="preserve">1.1.1.2.1.2.2</t>
        </is>
      </c>
      <c r="B782" s="18" t="inlineStr">
        <is>
          <t xml:space="preserve"/>
        </is>
      </c>
      <c r="C782" s="18" t="inlineStr">
        <is>
          <t xml:space="preserve">Сдача систем в эксплуатирующую организацию СКБ (СОШ, ДОУ)</t>
        </is>
      </c>
      <c r="D782" s="7" t="inlineStr">
        <is>
          <t xml:space="preserve"/>
        </is>
      </c>
      <c r="E78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782" s="7" t="inlineStr">
        <is>
          <t xml:space="preserve">комплекс</t>
        </is>
      </c>
      <c r="G782" s="7" t="inlineStr">
        <is>
          <t xml:space="preserve">1</t>
        </is>
      </c>
      <c r="H782" s="8" t="n">
        <v>0</v>
      </c>
      <c r="I782" s="19" t="n" hidden="false">
        <v/>
      </c>
      <c r="J782" s="19" t="n" hidden="false">
        <v>0</v>
      </c>
      <c r="K782" s="19" t="n" hidden="false">
        <f>I782+J782</f>
        <v>0</v>
      </c>
      <c r="L782" s="19" t="n" hidden="false">
        <v/>
      </c>
      <c r="M782" s="19" t="n" hidden="false">
        <f>ROUND(H782*J782,2)</f>
        <v>0</v>
      </c>
      <c r="N782" s="19" t="n" hidden="false">
        <f>L782+M782</f>
        <v>0</v>
      </c>
    </row>
    <row r="783" customFormat="false" hidden="false" outlineLevel="0" collapsed="false">
      <c r="A783" s="24" t="inlineStr">
        <is>
          <t xml:space="preserve"/>
        </is>
      </c>
      <c r="B783" s="24" t="inlineStr">
        <is>
          <t xml:space="preserve"/>
        </is>
      </c>
      <c r="C783" s="24" t="inlineStr">
        <is>
          <t xml:space="preserve">ВСЕГО затрат на выполнение полного комплекса работ</t>
        </is>
      </c>
      <c r="D783" s="25" t="inlineStr">
        <is>
          <t xml:space="preserve"/>
        </is>
      </c>
      <c r="E783" s="25" t="inlineStr">
        <is>
          <t xml:space="preserve"/>
        </is>
      </c>
      <c r="F783" s="25" t="inlineStr">
        <is>
          <t xml:space="preserve"/>
        </is>
      </c>
      <c r="G783" s="25" t="inlineStr">
        <is>
          <t xml:space="preserve"/>
        </is>
      </c>
      <c r="H783" s="26" t="n">
        <v/>
      </c>
      <c r="I783" s="27" t="n" hidden="false">
        <v/>
      </c>
      <c r="J783" s="27" t="n" hidden="false">
        <v/>
      </c>
      <c r="K783" s="27" t="n" hidden="false">
        <v/>
      </c>
      <c r="L783" s="27" t="n" hidden="false">
        <f>L520</f>
        <v>31441462.83</v>
      </c>
      <c r="M783" s="27" t="n" hidden="false">
        <f>M520</f>
        <v>52488174.54</v>
      </c>
      <c r="N783" s="27" t="n" hidden="false">
        <f>N520</f>
        <v>83929637.37</v>
      </c>
    </row>
    <row r="784" customFormat="false" hidden="false" customHeight="1" outlineLevel="0" collapsed="false" ht="26" height="26">
      <c r="A784" s="3" t="inlineStr">
        <is>
          <t xml:space="preserve">Блок 5</t>
        </is>
      </c>
    </row>
    <row r="785" customFormat="false" hidden="false" customHeight="1" outlineLevel="0" collapsed="false" ht="54" height="54">
      <c r="A785" s="37" t="inlineStr">
        <is>
          <t xml:space="preserve">по адресу: ул. Люблинская, корпус 34</t>
        </is>
      </c>
    </row>
    <row r="786" customFormat="false" hidden="false" customHeight="1" outlineLevel="0" collapsed="false" ht="24" height="24">
      <c r="A786" s="38"/>
      <c r="B786" s="39" t="inlineStr">
        <is>
          <t xml:space="preserve">-заполняемые ячейки!</t>
        </is>
      </c>
      <c r="C786" s="39"/>
    </row>
    <row r="787" customFormat="false" hidden="false" customHeight="1" outlineLevel="0" collapsed="false" ht="30" height="30">
      <c r="A787" s="6" t="inlineStr">
        <is>
          <t xml:space="preserve">№ п/п</t>
        </is>
      </c>
      <c r="B787" s="6" t="inlineStr">
        <is>
          <t xml:space="preserve">Код узла ИСР</t>
        </is>
      </c>
      <c r="C787" s="6" t="inlineStr">
        <is>
          <t xml:space="preserve">Наименование</t>
        </is>
      </c>
      <c r="D787" s="6" t="inlineStr">
        <is>
          <t xml:space="preserve">Комментарий для подрядчика</t>
        </is>
      </c>
      <c r="E787" s="6" t="inlineStr">
        <is>
          <t xml:space="preserve">Комментарий по ИСР</t>
        </is>
      </c>
      <c r="F787" s="6" t="inlineStr">
        <is>
          <t xml:space="preserve">Ед. изм.</t>
        </is>
      </c>
      <c r="G787" s="6" t="inlineStr">
        <is>
          <t xml:space="preserve">Коэф. расхода</t>
        </is>
      </c>
      <c r="H787" s="6" t="inlineStr">
        <is>
          <t xml:space="preserve">Кол-во</t>
        </is>
      </c>
      <c r="I787" s="6" t="inlineStr">
        <is>
          <t xml:space="preserve">Цена за единицу, руб. (в т.ч. НДС 20%)</t>
        </is>
      </c>
      <c r="J787" s="6"/>
      <c r="K787" s="6"/>
      <c r="L787" s="6" t="inlineStr">
        <is>
          <t xml:space="preserve">Общая стоимость, руб. (в т.ч. НДС 20%)</t>
        </is>
      </c>
      <c r="M787" s="6"/>
      <c r="N787" s="6"/>
    </row>
    <row r="788" customFormat="false" hidden="false" customHeight="1" outlineLevel="0" collapsed="false" ht="40" height="40">
      <c r="A788" s="6" t="inlineStr">
        <is>
          <t xml:space="preserve">Итого</t>
        </is>
      </c>
      <c r="B788" s="6" t="inlineStr">
        <is>
          <t xml:space="preserve">Итого</t>
        </is>
      </c>
      <c r="C788" s="6" t="inlineStr">
        <is>
          <t xml:space="preserve">Итого</t>
        </is>
      </c>
      <c r="D788" s="6" t="inlineStr">
        <is>
          <t xml:space="preserve">Итого</t>
        </is>
      </c>
      <c r="E788" s="6" t="inlineStr">
        <is>
          <t xml:space="preserve">Итого</t>
        </is>
      </c>
      <c r="F788" s="6" t="inlineStr">
        <is>
          <t xml:space="preserve">Итого</t>
        </is>
      </c>
      <c r="G788" s="6" t="inlineStr">
        <is>
          <t xml:space="preserve">Итого</t>
        </is>
      </c>
      <c r="H788" s="6"/>
      <c r="I788" s="7" t="inlineStr">
        <is>
          <t xml:space="preserve">Материалы</t>
        </is>
      </c>
      <c r="J788" s="7" t="inlineStr">
        <is>
          <t xml:space="preserve">СМР</t>
        </is>
      </c>
      <c r="K788" s="7" t="inlineStr">
        <is>
          <t xml:space="preserve">Итого</t>
        </is>
      </c>
      <c r="L788" s="7" t="inlineStr">
        <is>
          <t xml:space="preserve">Материалы</t>
        </is>
      </c>
      <c r="M788" s="7" t="inlineStr">
        <is>
          <t xml:space="preserve">СМР</t>
        </is>
      </c>
      <c r="N788" s="7" t="inlineStr">
        <is>
          <t xml:space="preserve">Итого</t>
        </is>
      </c>
    </row>
    <row r="789" customFormat="false" hidden="false" outlineLevel="0" collapsed="false">
      <c r="A789" s="8" t="n">
        <v>1</v>
      </c>
      <c r="B789" s="8" t="n">
        <v>2</v>
      </c>
      <c r="C789" s="8" t="n">
        <v>3</v>
      </c>
      <c r="D789" s="8" t="n">
        <v>4</v>
      </c>
      <c r="E789" s="8" t="n">
        <v>5</v>
      </c>
      <c r="F789" s="8" t="n">
        <v>6</v>
      </c>
      <c r="G789" s="8" t="n">
        <v>7</v>
      </c>
      <c r="H789" s="8" t="n">
        <v>8</v>
      </c>
      <c r="I789" s="8" t="n">
        <v>9</v>
      </c>
      <c r="J789" s="8" t="n">
        <v>10</v>
      </c>
      <c r="K789" s="8" t="n">
        <v>11</v>
      </c>
      <c r="L789" s="8" t="n">
        <v>12</v>
      </c>
      <c r="M789" s="8" t="n">
        <v>13</v>
      </c>
      <c r="N789" s="8" t="n">
        <v>14</v>
      </c>
    </row>
    <row r="790" customFormat="false" hidden="false" outlineLevel="0" collapsed="false">
      <c r="A790" s="9" t="inlineStr">
        <is>
          <t xml:space="preserve">1</t>
        </is>
      </c>
      <c r="B790" s="9" t="inlineStr">
        <is>
          <t xml:space="preserve"/>
        </is>
      </c>
      <c r="C790" s="9" t="inlineStr">
        <is>
          <t xml:space="preserve">Объект ИДП без распределения на секции</t>
        </is>
      </c>
      <c r="D790" s="10" t="inlineStr">
        <is>
          <t xml:space="preserve"/>
        </is>
      </c>
      <c r="E790" s="10" t="inlineStr">
        <is>
          <t xml:space="preserve"/>
        </is>
      </c>
      <c r="F790" s="10" t="inlineStr">
        <is>
          <t xml:space="preserve"/>
        </is>
      </c>
      <c r="G790" s="10" t="inlineStr">
        <is>
          <t xml:space="preserve"/>
        </is>
      </c>
      <c r="H790" s="11" t="n">
        <v/>
      </c>
      <c r="I790" s="12" t="n" hidden="false">
        <v/>
      </c>
      <c r="J790" s="12" t="n" hidden="false">
        <v/>
      </c>
      <c r="K790" s="12" t="n" hidden="false">
        <v/>
      </c>
      <c r="L790" s="12" t="n" hidden="false">
        <f>L791</f>
        <v>0</v>
      </c>
      <c r="M790" s="12" t="n" hidden="false">
        <f>M791</f>
        <v>0</v>
      </c>
      <c r="N790" s="12" t="n" hidden="false">
        <f>N791</f>
        <v>0</v>
      </c>
    </row>
    <row r="791" customFormat="false" hidden="false" outlineLevel="0" collapsed="false">
      <c r="A791" s="14" t="inlineStr">
        <is>
          <t xml:space="preserve">1.1</t>
        </is>
      </c>
      <c r="B791" s="14" t="inlineStr">
        <is>
          <t xml:space="preserve">6</t>
        </is>
      </c>
      <c r="C791" s="14" t="inlineStr">
        <is>
          <t xml:space="preserve">Затраты на строительство</t>
        </is>
      </c>
      <c r="D791" s="6" t="inlineStr">
        <is>
          <t xml:space="preserve"/>
        </is>
      </c>
      <c r="E791" s="6" t="inlineStr">
        <is>
          <t xml:space="preserve"/>
        </is>
      </c>
      <c r="F791" s="6" t="inlineStr">
        <is>
          <t xml:space="preserve"/>
        </is>
      </c>
      <c r="G791" s="6" t="inlineStr">
        <is>
          <t xml:space="preserve"/>
        </is>
      </c>
      <c r="H791" s="15" t="n">
        <v/>
      </c>
      <c r="I791" s="16" t="n" hidden="false">
        <v/>
      </c>
      <c r="J791" s="16" t="n" hidden="false">
        <v/>
      </c>
      <c r="K791" s="16" t="n" hidden="false">
        <v/>
      </c>
      <c r="L791" s="16" t="n" hidden="false">
        <f>L792</f>
        <v>0</v>
      </c>
      <c r="M791" s="16" t="n" hidden="false">
        <f>M792</f>
        <v>0</v>
      </c>
      <c r="N791" s="16" t="n" hidden="false">
        <f>N792</f>
        <v>0</v>
      </c>
    </row>
    <row r="792" customFormat="false" hidden="false" outlineLevel="0" collapsed="false">
      <c r="A792" s="14" t="inlineStr">
        <is>
          <t xml:space="preserve">1.1.1</t>
        </is>
      </c>
      <c r="B792" s="14" t="inlineStr">
        <is>
          <t xml:space="preserve"/>
        </is>
      </c>
      <c r="C792" s="14" t="inlineStr">
        <is>
          <t xml:space="preserve">СМР корпуса без отделки</t>
        </is>
      </c>
      <c r="D792" s="6" t="inlineStr">
        <is>
          <t xml:space="preserve"/>
        </is>
      </c>
      <c r="E792" s="6" t="inlineStr">
        <is>
          <t xml:space="preserve"/>
        </is>
      </c>
      <c r="F792" s="6" t="inlineStr">
        <is>
          <t xml:space="preserve"/>
        </is>
      </c>
      <c r="G792" s="6" t="inlineStr">
        <is>
          <t xml:space="preserve"/>
        </is>
      </c>
      <c r="H792" s="15" t="n">
        <v/>
      </c>
      <c r="I792" s="16" t="n" hidden="false">
        <v/>
      </c>
      <c r="J792" s="16" t="n" hidden="false">
        <v/>
      </c>
      <c r="K792" s="16" t="n" hidden="false">
        <v/>
      </c>
      <c r="L792" s="16" t="n" hidden="false">
        <f>L793+L798</f>
        <v>0</v>
      </c>
      <c r="M792" s="16" t="n" hidden="false">
        <f>M793+M798</f>
        <v>0</v>
      </c>
      <c r="N792" s="16" t="n" hidden="false">
        <f>N793+N798</f>
        <v>0</v>
      </c>
    </row>
    <row r="793" customFormat="false" hidden="false" outlineLevel="0" collapsed="false">
      <c r="A793" s="14" t="inlineStr">
        <is>
          <t xml:space="preserve">1.1.1.1</t>
        </is>
      </c>
      <c r="B793" s="14" t="inlineStr">
        <is>
          <t xml:space="preserve"/>
        </is>
      </c>
      <c r="C793" s="14" t="inlineStr">
        <is>
          <t xml:space="preserve">СМР надземной части корпуса (без отделки)</t>
        </is>
      </c>
      <c r="D793" s="6" t="inlineStr">
        <is>
          <t xml:space="preserve"/>
        </is>
      </c>
      <c r="E793" s="6" t="inlineStr">
        <is>
          <t xml:space="preserve"/>
        </is>
      </c>
      <c r="F793" s="6" t="inlineStr">
        <is>
          <t xml:space="preserve"/>
        </is>
      </c>
      <c r="G793" s="6" t="inlineStr">
        <is>
          <t xml:space="preserve"/>
        </is>
      </c>
      <c r="H793" s="15" t="n">
        <v/>
      </c>
      <c r="I793" s="16" t="n" hidden="false">
        <v/>
      </c>
      <c r="J793" s="16" t="n" hidden="false">
        <v/>
      </c>
      <c r="K793" s="16" t="n" hidden="false">
        <v/>
      </c>
      <c r="L793" s="16" t="n" hidden="false">
        <f>L794</f>
        <v>0</v>
      </c>
      <c r="M793" s="16" t="n" hidden="false">
        <f>M794</f>
        <v>0</v>
      </c>
      <c r="N793" s="16" t="n" hidden="false">
        <f>N794</f>
        <v>0</v>
      </c>
    </row>
    <row r="794" customFormat="false" hidden="false" outlineLevel="0" collapsed="false">
      <c r="A794" s="14" t="inlineStr">
        <is>
          <t xml:space="preserve">1.1.1.1.1</t>
        </is>
      </c>
      <c r="B794" s="14" t="inlineStr">
        <is>
          <t xml:space="preserve"/>
        </is>
      </c>
      <c r="C794" s="14" t="inlineStr">
        <is>
          <t xml:space="preserve">Кровля</t>
        </is>
      </c>
      <c r="D794" s="6" t="inlineStr">
        <is>
          <t xml:space="preserve"/>
        </is>
      </c>
      <c r="E794" s="6" t="inlineStr">
        <is>
          <t xml:space="preserve"/>
        </is>
      </c>
      <c r="F794" s="6" t="inlineStr">
        <is>
          <t xml:space="preserve"/>
        </is>
      </c>
      <c r="G794" s="6" t="inlineStr">
        <is>
          <t xml:space="preserve"/>
        </is>
      </c>
      <c r="H794" s="15" t="n">
        <v/>
      </c>
      <c r="I794" s="16" t="n" hidden="false">
        <v/>
      </c>
      <c r="J794" s="16" t="n" hidden="false">
        <v/>
      </c>
      <c r="K794" s="16" t="n" hidden="false">
        <v/>
      </c>
      <c r="L794" s="16" t="n" hidden="false">
        <f>L795</f>
        <v>0</v>
      </c>
      <c r="M794" s="16" t="n" hidden="false">
        <f>M795</f>
        <v>0</v>
      </c>
      <c r="N794" s="16" t="n" hidden="false">
        <f>N795</f>
        <v>0</v>
      </c>
    </row>
    <row r="795" customFormat="false" hidden="false" outlineLevel="0" collapsed="false">
      <c r="A795" s="14" t="inlineStr">
        <is>
          <t xml:space="preserve">1.1.1.1.1.1</t>
        </is>
      </c>
      <c r="B795" s="14" t="inlineStr">
        <is>
          <t xml:space="preserve"/>
        </is>
      </c>
      <c r="C795" s="14" t="inlineStr">
        <is>
          <t xml:space="preserve">Прочие работы</t>
        </is>
      </c>
      <c r="D795" s="6" t="inlineStr">
        <is>
          <t xml:space="preserve"/>
        </is>
      </c>
      <c r="E795" s="6" t="inlineStr">
        <is>
          <t xml:space="preserve"/>
        </is>
      </c>
      <c r="F795" s="6" t="inlineStr">
        <is>
          <t xml:space="preserve"/>
        </is>
      </c>
      <c r="G795" s="6" t="inlineStr">
        <is>
          <t xml:space="preserve"/>
        </is>
      </c>
      <c r="H795" s="15" t="n">
        <v/>
      </c>
      <c r="I795" s="16" t="n" hidden="false">
        <v/>
      </c>
      <c r="J795" s="16" t="n" hidden="false">
        <v/>
      </c>
      <c r="K795" s="16" t="n" hidden="false">
        <v/>
      </c>
      <c r="L795" s="16" t="n" hidden="false">
        <f>L796</f>
        <v>0</v>
      </c>
      <c r="M795" s="16" t="n" hidden="false">
        <f>M796</f>
        <v>0</v>
      </c>
      <c r="N795" s="16" t="n" hidden="false">
        <f>N796</f>
        <v>0</v>
      </c>
    </row>
    <row r="796" customFormat="false" hidden="false" outlineLevel="0" collapsed="false">
      <c r="A796" s="18" t="inlineStr">
        <is>
          <t xml:space="preserve">1.1.1.1.1.1.1</t>
        </is>
      </c>
      <c r="B796" s="18" t="inlineStr">
        <is>
          <t xml:space="preserve"/>
        </is>
      </c>
      <c r="C796" s="18" t="inlineStr">
        <is>
          <t xml:space="preserve">Установка гильз для протяжки кабеля</t>
        </is>
      </c>
      <c r="D796" s="7" t="inlineStr">
        <is>
          <t xml:space="preserve"/>
        </is>
      </c>
      <c r="E796" s="7" t="inlineStr">
        <is>
          <t xml:space="preserve"/>
        </is>
      </c>
      <c r="F796" s="7" t="inlineStr">
        <is>
          <t xml:space="preserve">ШТ</t>
        </is>
      </c>
      <c r="G796" s="7" t="inlineStr">
        <is>
          <t xml:space="preserve">1</t>
        </is>
      </c>
      <c r="H796" s="8" t="n">
        <v>0</v>
      </c>
      <c r="I796" s="19" t="n" hidden="false">
        <f>ROUND((L797)/H796,2)</f>
        <v>0</v>
      </c>
      <c r="J796" s="19" t="n" hidden="false">
        <v>0</v>
      </c>
      <c r="K796" s="19" t="n" hidden="false">
        <f>I796+J796</f>
        <v>0</v>
      </c>
      <c r="L796" s="19" t="n" hidden="false">
        <f>ROUND(H796*I796,2)</f>
        <v>0</v>
      </c>
      <c r="M796" s="19" t="n" hidden="false">
        <f>ROUND(H796*J796,2)</f>
        <v>0</v>
      </c>
      <c r="N796" s="19" t="n" hidden="false">
        <f>L796+M796</f>
        <v>0</v>
      </c>
    </row>
    <row r="797" customFormat="false" hidden="false" outlineLevel="0" collapsed="false">
      <c r="A797" s="18" t="inlineStr">
        <is>
          <t xml:space="preserve">1.1.1.1.1.1.1.1</t>
        </is>
      </c>
      <c r="B797" s="18" t="inlineStr">
        <is>
          <t xml:space="preserve"/>
        </is>
      </c>
      <c r="C797" s="22" t="inlineStr">
        <is>
          <t xml:space="preserve">Проходка металлическая / ПГ1 40-1500</t>
        </is>
      </c>
      <c r="D797" s="7" t="inlineStr">
        <is>
          <t xml:space="preserve">Выход кабельных линий на кровлю</t>
        </is>
      </c>
      <c r="E797" s="7" t="inlineStr">
        <is>
          <t xml:space="preserve"/>
        </is>
      </c>
      <c r="F797" s="7" t="inlineStr">
        <is>
          <t xml:space="preserve">ШТ</t>
        </is>
      </c>
      <c r="G797" s="7" t="inlineStr">
        <is>
          <t xml:space="preserve">1</t>
        </is>
      </c>
      <c r="H797" s="8" t="n">
        <v>0</v>
      </c>
      <c r="I797" s="19" t="n" hidden="false">
        <v>0</v>
      </c>
      <c r="J797" s="19" t="n" hidden="false">
        <v/>
      </c>
      <c r="K797" s="19" t="n" hidden="false">
        <f>I797+J797</f>
        <v>0</v>
      </c>
      <c r="L797" s="19" t="n" hidden="false">
        <f>ROUND(H797*I797,2)</f>
        <v>0</v>
      </c>
      <c r="M797" s="19" t="n" hidden="false">
        <v/>
      </c>
      <c r="N797" s="19" t="n" hidden="false">
        <f>L797+M797</f>
        <v>0</v>
      </c>
    </row>
    <row r="798" customFormat="false" hidden="false" outlineLevel="0" collapsed="false">
      <c r="A798" s="14" t="inlineStr">
        <is>
          <t xml:space="preserve">1.1.1.2</t>
        </is>
      </c>
      <c r="B798" s="14" t="inlineStr">
        <is>
          <t xml:space="preserve"/>
        </is>
      </c>
      <c r="C798" s="14" t="inlineStr">
        <is>
          <t xml:space="preserve">Инженерные системы</t>
        </is>
      </c>
      <c r="D798" s="6" t="inlineStr">
        <is>
          <t xml:space="preserve"/>
        </is>
      </c>
      <c r="E798" s="6" t="inlineStr">
        <is>
          <t xml:space="preserve"/>
        </is>
      </c>
      <c r="F798" s="6" t="inlineStr">
        <is>
          <t xml:space="preserve"/>
        </is>
      </c>
      <c r="G798" s="6" t="inlineStr">
        <is>
          <t xml:space="preserve"/>
        </is>
      </c>
      <c r="H798" s="15" t="n">
        <v/>
      </c>
      <c r="I798" s="16" t="n" hidden="false">
        <v/>
      </c>
      <c r="J798" s="16" t="n" hidden="false">
        <v/>
      </c>
      <c r="K798" s="16" t="n" hidden="false">
        <v/>
      </c>
      <c r="L798" s="16" t="n" hidden="false">
        <f>L799</f>
        <v>0</v>
      </c>
      <c r="M798" s="16" t="n" hidden="false">
        <f>M799</f>
        <v>0</v>
      </c>
      <c r="N798" s="16" t="n" hidden="false">
        <f>N799</f>
        <v>0</v>
      </c>
    </row>
    <row r="799" customFormat="false" hidden="false" outlineLevel="0" collapsed="false">
      <c r="A799" s="14" t="inlineStr">
        <is>
          <t xml:space="preserve">1.1.1.2.1</t>
        </is>
      </c>
      <c r="B799" s="14" t="inlineStr">
        <is>
          <t xml:space="preserve"/>
        </is>
      </c>
      <c r="C799" s="14" t="inlineStr">
        <is>
          <t xml:space="preserve">Электроснабжение</t>
        </is>
      </c>
      <c r="D799" s="6" t="inlineStr">
        <is>
          <t xml:space="preserve"/>
        </is>
      </c>
      <c r="E799" s="6" t="inlineStr">
        <is>
          <t xml:space="preserve"/>
        </is>
      </c>
      <c r="F799" s="6" t="inlineStr">
        <is>
          <t xml:space="preserve"/>
        </is>
      </c>
      <c r="G799" s="6" t="inlineStr">
        <is>
          <t xml:space="preserve"/>
        </is>
      </c>
      <c r="H799" s="15" t="n">
        <v/>
      </c>
      <c r="I799" s="16" t="n" hidden="false">
        <v/>
      </c>
      <c r="J799" s="16" t="n" hidden="false">
        <v/>
      </c>
      <c r="K799" s="16" t="n" hidden="false">
        <v/>
      </c>
      <c r="L799" s="16" t="n" hidden="false">
        <f>L800+L959</f>
        <v>0</v>
      </c>
      <c r="M799" s="16" t="n" hidden="false">
        <f>M800+M959</f>
        <v>0</v>
      </c>
      <c r="N799" s="16" t="n" hidden="false">
        <f>N800+N959</f>
        <v>0</v>
      </c>
    </row>
    <row r="800" customFormat="false" hidden="false" outlineLevel="0" collapsed="false">
      <c r="A800" s="14" t="inlineStr">
        <is>
          <t xml:space="preserve">1.1.1.2.1.1</t>
        </is>
      </c>
      <c r="B800" s="14" t="inlineStr">
        <is>
          <t xml:space="preserve"/>
        </is>
      </c>
      <c r="C800" s="14" t="inlineStr">
        <is>
          <t xml:space="preserve">Электромонтажные работы в нежилой части</t>
        </is>
      </c>
      <c r="D800" s="6" t="inlineStr">
        <is>
          <t xml:space="preserve"/>
        </is>
      </c>
      <c r="E800" s="6" t="inlineStr">
        <is>
          <t xml:space="preserve"/>
        </is>
      </c>
      <c r="F800" s="6" t="inlineStr">
        <is>
          <t xml:space="preserve"/>
        </is>
      </c>
      <c r="G800" s="6" t="inlineStr">
        <is>
          <t xml:space="preserve"/>
        </is>
      </c>
      <c r="H800" s="15" t="n">
        <v/>
      </c>
      <c r="I800" s="16" t="n" hidden="false">
        <v/>
      </c>
      <c r="J800" s="16" t="n" hidden="false">
        <v/>
      </c>
      <c r="K800" s="16" t="n" hidden="false">
        <v/>
      </c>
      <c r="L800" s="16" t="n" hidden="false">
        <f>L801+L819+L848+L919+L940+L955</f>
        <v>0</v>
      </c>
      <c r="M800" s="16" t="n" hidden="false">
        <f>M801+M819+M848+M919+M940+M955</f>
        <v>0</v>
      </c>
      <c r="N800" s="16" t="n" hidden="false">
        <f>N801+N819+N848+N919+N940+N955</f>
        <v>0</v>
      </c>
    </row>
    <row r="801" customFormat="false" hidden="false" outlineLevel="0" collapsed="false">
      <c r="A801" s="14" t="inlineStr">
        <is>
          <t xml:space="preserve">1.1.1.2.1.1.1</t>
        </is>
      </c>
      <c r="B801" s="14" t="inlineStr">
        <is>
          <t xml:space="preserve"/>
        </is>
      </c>
      <c r="C801" s="14" t="inlineStr">
        <is>
          <t xml:space="preserve">Монтаж ВРУ</t>
        </is>
      </c>
      <c r="D801" s="6" t="inlineStr">
        <is>
          <t xml:space="preserve"/>
        </is>
      </c>
      <c r="E801" s="6" t="inlineStr">
        <is>
          <t xml:space="preserve"/>
        </is>
      </c>
      <c r="F801" s="6" t="inlineStr">
        <is>
          <t xml:space="preserve"/>
        </is>
      </c>
      <c r="G801" s="6" t="inlineStr">
        <is>
          <t xml:space="preserve"/>
        </is>
      </c>
      <c r="H801" s="15" t="n">
        <v/>
      </c>
      <c r="I801" s="16" t="n" hidden="false">
        <v/>
      </c>
      <c r="J801" s="16" t="n" hidden="false">
        <v/>
      </c>
      <c r="K801" s="16" t="n" hidden="false">
        <v/>
      </c>
      <c r="L801" s="16" t="n" hidden="false">
        <f>L802+L805+L807+L818</f>
        <v>0</v>
      </c>
      <c r="M801" s="16" t="n" hidden="false">
        <f>M802+M805+M807+M818</f>
        <v>0</v>
      </c>
      <c r="N801" s="16" t="n" hidden="false">
        <f>N802+N805+N807+N818</f>
        <v>0</v>
      </c>
    </row>
    <row r="802" customFormat="false" hidden="false" outlineLevel="0" collapsed="false">
      <c r="A802" s="18" t="inlineStr">
        <is>
          <t xml:space="preserve">1.1.1.2.1.1.1.1</t>
        </is>
      </c>
      <c r="B802" s="18" t="inlineStr">
        <is>
          <t xml:space="preserve"/>
        </is>
      </c>
      <c r="C802" s="18" t="inlineStr">
        <is>
          <t xml:space="preserve">Установка и коммутация щитов ВРУ / 8 панелей</t>
        </is>
      </c>
      <c r="D802" s="7" t="inlineStr">
        <is>
          <t xml:space="preserve"/>
        </is>
      </c>
      <c r="E802" s="7" t="inlineStr">
        <is>
          <t xml:space="preserve">Выгружается из БО по объектам BIM-КЦ</t>
        </is>
      </c>
      <c r="F802" s="7" t="inlineStr">
        <is>
          <t xml:space="preserve">ШТ</t>
        </is>
      </c>
      <c r="G802" s="7" t="inlineStr">
        <is>
          <t xml:space="preserve">1</t>
        </is>
      </c>
      <c r="H802" s="8" t="n">
        <v>0</v>
      </c>
      <c r="I802" s="19" t="n" hidden="false">
        <f>ROUND((L803+L804)/H802,2)</f>
        <v>0</v>
      </c>
      <c r="J802" s="19" t="n" hidden="false">
        <v>0</v>
      </c>
      <c r="K802" s="19" t="n" hidden="false">
        <f>I802+J802</f>
        <v>0</v>
      </c>
      <c r="L802" s="19" t="n" hidden="false">
        <f>ROUND(H802*I802,2)</f>
        <v>0</v>
      </c>
      <c r="M802" s="19" t="n" hidden="false">
        <f>ROUND(H802*J802,2)</f>
        <v>0</v>
      </c>
      <c r="N802" s="19" t="n" hidden="false">
        <f>L802+M802</f>
        <v>0</v>
      </c>
    </row>
    <row r="803" customFormat="false" hidden="false" outlineLevel="0" collapsed="false">
      <c r="A803" s="18" t="inlineStr">
        <is>
          <t xml:space="preserve">1.1.1.2.1.1.1.1.1</t>
        </is>
      </c>
      <c r="B803" s="18" t="inlineStr">
        <is>
          <t xml:space="preserve"/>
        </is>
      </c>
      <c r="C803" s="22" t="inlineStr">
        <is>
          <t xml:space="preserve">Комплект наконечников и бирок для монтажа ВРУ_ / 8 панелей</t>
        </is>
      </c>
      <c r="D803" s="7" t="inlineStr">
        <is>
          <t xml:space="preserve"/>
        </is>
      </c>
      <c r="E803" s="7" t="inlineStr">
        <is>
          <t xml:space="preserve"/>
        </is>
      </c>
      <c r="F803" s="7" t="inlineStr">
        <is>
          <t xml:space="preserve">КОМПЛ</t>
        </is>
      </c>
      <c r="G803" s="7" t="inlineStr">
        <is>
          <t xml:space="preserve">1</t>
        </is>
      </c>
      <c r="H803" s="8" t="n">
        <v>0</v>
      </c>
      <c r="I803" s="19" t="n" hidden="false">
        <v>0</v>
      </c>
      <c r="J803" s="19" t="n" hidden="false">
        <v/>
      </c>
      <c r="K803" s="19" t="n" hidden="false">
        <f>I803+J803</f>
        <v>0</v>
      </c>
      <c r="L803" s="19" t="n" hidden="false">
        <f>ROUND(H803*I803,2)</f>
        <v>0</v>
      </c>
      <c r="M803" s="19" t="n" hidden="false">
        <v/>
      </c>
      <c r="N803" s="19" t="n" hidden="false">
        <f>L803+M803</f>
        <v>0</v>
      </c>
    </row>
    <row r="804" customFormat="false" hidden="false" outlineLevel="0" collapsed="false">
      <c r="A804" s="18" t="inlineStr">
        <is>
          <t xml:space="preserve">1.1.1.2.1.1.1.1.2</t>
        </is>
      </c>
      <c r="B804" s="18" t="inlineStr">
        <is>
          <t xml:space="preserve"/>
        </is>
      </c>
      <c r="C804" s="22" t="inlineStr">
        <is>
          <t xml:space="preserve">ВРУ (в соответствии со схемой) / МЭЛ_ / 8-панельный (к-т)</t>
        </is>
      </c>
      <c r="D804" s="7" t="inlineStr">
        <is>
          <t xml:space="preserve"/>
        </is>
      </c>
      <c r="E804" s="7" t="inlineStr">
        <is>
          <t xml:space="preserve"/>
        </is>
      </c>
      <c r="F804" s="7" t="inlineStr">
        <is>
          <t xml:space="preserve">ШТ</t>
        </is>
      </c>
      <c r="G804" s="7" t="inlineStr">
        <is>
          <t xml:space="preserve">1</t>
        </is>
      </c>
      <c r="H804" s="8" t="n">
        <v>0</v>
      </c>
      <c r="I804" s="23" t="n" hidden="false">
        <v>0</v>
      </c>
      <c r="J804" s="19" t="n" hidden="false">
        <v/>
      </c>
      <c r="K804" s="19" t="n" hidden="false">
        <f>I804+J804</f>
        <v>0</v>
      </c>
      <c r="L804" s="19" t="n" hidden="false">
        <f>ROUND(H804*I804,2)</f>
        <v>0</v>
      </c>
      <c r="M804" s="19" t="n" hidden="false">
        <v/>
      </c>
      <c r="N804" s="19" t="n" hidden="false">
        <f>L804+M804</f>
        <v>0</v>
      </c>
    </row>
    <row r="805" customFormat="false" hidden="false" outlineLevel="0" collapsed="false">
      <c r="A805" s="18" t="inlineStr">
        <is>
          <t xml:space="preserve">1.1.1.2.1.1.1.2</t>
        </is>
      </c>
      <c r="B805" s="18" t="inlineStr">
        <is>
          <t xml:space="preserve"/>
        </is>
      </c>
      <c r="C805" s="18" t="inlineStr">
        <is>
          <t xml:space="preserve">Комплектация щитов ВРУ</t>
        </is>
      </c>
      <c r="D805" s="7" t="inlineStr">
        <is>
          <t xml:space="preserve"/>
        </is>
      </c>
      <c r="E805" s="7" t="inlineStr">
        <is>
          <t xml:space="preserve"/>
        </is>
      </c>
      <c r="F805" s="7" t="inlineStr">
        <is>
          <t xml:space="preserve">ШТ</t>
        </is>
      </c>
      <c r="G805" s="7" t="inlineStr">
        <is>
          <t xml:space="preserve">1</t>
        </is>
      </c>
      <c r="H805" s="8" t="n">
        <v>0</v>
      </c>
      <c r="I805" s="19" t="n" hidden="false">
        <f>ROUND((L806)/H805,2)</f>
        <v>0</v>
      </c>
      <c r="J805" s="19" t="n" hidden="false">
        <v>0</v>
      </c>
      <c r="K805" s="19" t="n" hidden="false">
        <f>I805+J805</f>
        <v>0</v>
      </c>
      <c r="L805" s="19" t="n" hidden="false">
        <f>ROUND(H805*I805,2)</f>
        <v>0</v>
      </c>
      <c r="M805" s="19" t="n" hidden="false">
        <f>ROUND(H805*J805,2)</f>
        <v>0</v>
      </c>
      <c r="N805" s="19" t="n" hidden="false">
        <f>L805+M805</f>
        <v>0</v>
      </c>
    </row>
    <row r="806" customFormat="false" hidden="false" outlineLevel="0" collapsed="false">
      <c r="A806" s="18" t="inlineStr">
        <is>
          <t xml:space="preserve">1.1.1.2.1.1.1.2.1</t>
        </is>
      </c>
      <c r="B806" s="18" t="inlineStr">
        <is>
          <t xml:space="preserve"/>
        </is>
      </c>
      <c r="C806" s="22" t="inlineStr">
        <is>
          <t xml:space="preserve">Автоматическая установка пожаротушения_ / ОСП-2</t>
        </is>
      </c>
      <c r="D806" s="7" t="inlineStr">
        <is>
          <t xml:space="preserve"/>
        </is>
      </c>
      <c r="E806" s="7" t="inlineStr">
        <is>
          <t xml:space="preserve"/>
        </is>
      </c>
      <c r="F806" s="7" t="inlineStr">
        <is>
          <t xml:space="preserve">ШТ</t>
        </is>
      </c>
      <c r="G806" s="7" t="inlineStr">
        <is>
          <t xml:space="preserve">1</t>
        </is>
      </c>
      <c r="H806" s="8" t="n">
        <v>0</v>
      </c>
      <c r="I806" s="19" t="n" hidden="false">
        <v>0</v>
      </c>
      <c r="J806" s="19" t="n" hidden="false">
        <v/>
      </c>
      <c r="K806" s="19" t="n" hidden="false">
        <f>I806+J806</f>
        <v>0</v>
      </c>
      <c r="L806" s="19" t="n" hidden="false">
        <f>ROUND(H806*I806,2)</f>
        <v>0</v>
      </c>
      <c r="M806" s="19" t="n" hidden="false">
        <v/>
      </c>
      <c r="N806" s="19" t="n" hidden="false">
        <f>L806+M806</f>
        <v>0</v>
      </c>
    </row>
    <row r="807" customFormat="false" hidden="false" outlineLevel="0" collapsed="false">
      <c r="A807" s="18" t="inlineStr">
        <is>
          <t xml:space="preserve">1.1.1.2.1.1.1.3</t>
        </is>
      </c>
      <c r="B807" s="18" t="inlineStr">
        <is>
          <t xml:space="preserve"/>
        </is>
      </c>
      <c r="C807" s="18" t="inlineStr">
        <is>
          <t xml:space="preserve">Средства защиты</t>
        </is>
      </c>
      <c r="D807" s="7" t="inlineStr">
        <is>
          <t xml:space="preserve"/>
        </is>
      </c>
      <c r="E807" s="7" t="inlineStr">
        <is>
          <t xml:space="preserve"/>
        </is>
      </c>
      <c r="F807" s="7" t="inlineStr">
        <is>
          <t xml:space="preserve">ШТ</t>
        </is>
      </c>
      <c r="G807" s="7" t="inlineStr">
        <is>
          <t xml:space="preserve">1</t>
        </is>
      </c>
      <c r="H807" s="8" t="n">
        <v>0</v>
      </c>
      <c r="I807" s="19" t="n" hidden="false">
        <f>ROUND((L808+L809+L810+L811+L812+L813+L814+L815+L816+L817)/H807,2)</f>
        <v>0</v>
      </c>
      <c r="J807" s="19" t="n" hidden="false">
        <v>0</v>
      </c>
      <c r="K807" s="19" t="n" hidden="false">
        <f>I807+J807</f>
        <v>0</v>
      </c>
      <c r="L807" s="19" t="n" hidden="false">
        <f>ROUND(H807*I807,2)</f>
        <v>0</v>
      </c>
      <c r="M807" s="19" t="n" hidden="false">
        <f>ROUND(H807*J807,2)</f>
        <v>0</v>
      </c>
      <c r="N807" s="19" t="n" hidden="false">
        <f>L807+M807</f>
        <v>0</v>
      </c>
    </row>
    <row r="808" customFormat="false" hidden="false" outlineLevel="0" collapsed="false">
      <c r="A808" s="18" t="inlineStr">
        <is>
          <t xml:space="preserve">1.1.1.2.1.1.1.3.1</t>
        </is>
      </c>
      <c r="B808" s="18" t="inlineStr">
        <is>
          <t xml:space="preserve"/>
        </is>
      </c>
      <c r="C808" s="22" t="inlineStr">
        <is>
          <t xml:space="preserve">Заземления переносные_</t>
        </is>
      </c>
      <c r="D808" s="7" t="inlineStr">
        <is>
          <t xml:space="preserve"/>
        </is>
      </c>
      <c r="E808" s="7" t="inlineStr">
        <is>
          <t xml:space="preserve"/>
        </is>
      </c>
      <c r="F808" s="7" t="inlineStr">
        <is>
          <t xml:space="preserve">КОМПЛ</t>
        </is>
      </c>
      <c r="G808" s="7" t="inlineStr">
        <is>
          <t xml:space="preserve">1</t>
        </is>
      </c>
      <c r="H808" s="8" t="n">
        <v>0</v>
      </c>
      <c r="I808" s="19" t="n" hidden="false">
        <v>0</v>
      </c>
      <c r="J808" s="19" t="n" hidden="false">
        <v/>
      </c>
      <c r="K808" s="19" t="n" hidden="false">
        <f>I808+J808</f>
        <v>0</v>
      </c>
      <c r="L808" s="19" t="n" hidden="false">
        <f>ROUND(H808*I808,2)</f>
        <v>0</v>
      </c>
      <c r="M808" s="19" t="n" hidden="false">
        <v/>
      </c>
      <c r="N808" s="19" t="n" hidden="false">
        <f>L808+M808</f>
        <v>0</v>
      </c>
    </row>
    <row r="809" customFormat="false" hidden="false" outlineLevel="0" collapsed="false">
      <c r="A809" s="18" t="inlineStr">
        <is>
          <t xml:space="preserve">1.1.1.2.1.1.1.3.2</t>
        </is>
      </c>
      <c r="B809" s="18" t="inlineStr">
        <is>
          <t xml:space="preserve"/>
        </is>
      </c>
      <c r="C809" s="22" t="inlineStr">
        <is>
          <t xml:space="preserve">Аптечка_</t>
        </is>
      </c>
      <c r="D809" s="7" t="inlineStr">
        <is>
          <t xml:space="preserve"/>
        </is>
      </c>
      <c r="E809" s="7" t="inlineStr">
        <is>
          <t xml:space="preserve"/>
        </is>
      </c>
      <c r="F809" s="7" t="inlineStr">
        <is>
          <t xml:space="preserve">ШТ</t>
        </is>
      </c>
      <c r="G809" s="7" t="inlineStr">
        <is>
          <t xml:space="preserve">1</t>
        </is>
      </c>
      <c r="H809" s="8" t="n">
        <v>0</v>
      </c>
      <c r="I809" s="19" t="n" hidden="false">
        <v>0</v>
      </c>
      <c r="J809" s="19" t="n" hidden="false">
        <v/>
      </c>
      <c r="K809" s="19" t="n" hidden="false">
        <f>I809+J809</f>
        <v>0</v>
      </c>
      <c r="L809" s="19" t="n" hidden="false">
        <f>ROUND(H809*I809,2)</f>
        <v>0</v>
      </c>
      <c r="M809" s="19" t="n" hidden="false">
        <v/>
      </c>
      <c r="N809" s="19" t="n" hidden="false">
        <f>L809+M809</f>
        <v>0</v>
      </c>
    </row>
    <row r="810" customFormat="false" hidden="false" outlineLevel="0" collapsed="false">
      <c r="A810" s="18" t="inlineStr">
        <is>
          <t xml:space="preserve">1.1.1.2.1.1.1.3.3</t>
        </is>
      </c>
      <c r="B810" s="18" t="inlineStr">
        <is>
          <t xml:space="preserve"/>
        </is>
      </c>
      <c r="C810" s="22" t="inlineStr">
        <is>
          <t xml:space="preserve">Защитные очки</t>
        </is>
      </c>
      <c r="D810" s="7" t="inlineStr">
        <is>
          <t xml:space="preserve"/>
        </is>
      </c>
      <c r="E810" s="7" t="inlineStr">
        <is>
          <t xml:space="preserve"/>
        </is>
      </c>
      <c r="F810" s="7" t="inlineStr">
        <is>
          <t xml:space="preserve">ШТ</t>
        </is>
      </c>
      <c r="G810" s="7" t="inlineStr">
        <is>
          <t xml:space="preserve">1</t>
        </is>
      </c>
      <c r="H810" s="8" t="n">
        <v>0</v>
      </c>
      <c r="I810" s="19" t="n" hidden="false">
        <v>0</v>
      </c>
      <c r="J810" s="19" t="n" hidden="false">
        <v/>
      </c>
      <c r="K810" s="19" t="n" hidden="false">
        <f>I810+J810</f>
        <v>0</v>
      </c>
      <c r="L810" s="19" t="n" hidden="false">
        <f>ROUND(H810*I810,2)</f>
        <v>0</v>
      </c>
      <c r="M810" s="19" t="n" hidden="false">
        <v/>
      </c>
      <c r="N810" s="19" t="n" hidden="false">
        <f>L810+M810</f>
        <v>0</v>
      </c>
    </row>
    <row r="811" customFormat="false" hidden="false" outlineLevel="0" collapsed="false">
      <c r="A811" s="18" t="inlineStr">
        <is>
          <t xml:space="preserve">1.1.1.2.1.1.1.3.4</t>
        </is>
      </c>
      <c r="B811" s="18" t="inlineStr">
        <is>
          <t xml:space="preserve"/>
        </is>
      </c>
      <c r="C811" s="22" t="inlineStr">
        <is>
          <t xml:space="preserve">Диэлектрические галоши_</t>
        </is>
      </c>
      <c r="D811" s="7" t="inlineStr">
        <is>
          <t xml:space="preserve"/>
        </is>
      </c>
      <c r="E811" s="7" t="inlineStr">
        <is>
          <t xml:space="preserve"/>
        </is>
      </c>
      <c r="F811" s="7" t="inlineStr">
        <is>
          <t xml:space="preserve">ШТ</t>
        </is>
      </c>
      <c r="G811" s="7" t="inlineStr">
        <is>
          <t xml:space="preserve">1</t>
        </is>
      </c>
      <c r="H811" s="8" t="n">
        <v>0</v>
      </c>
      <c r="I811" s="19" t="n" hidden="false">
        <v>0</v>
      </c>
      <c r="J811" s="19" t="n" hidden="false">
        <v/>
      </c>
      <c r="K811" s="19" t="n" hidden="false">
        <f>I811+J811</f>
        <v>0</v>
      </c>
      <c r="L811" s="19" t="n" hidden="false">
        <f>ROUND(H811*I811,2)</f>
        <v>0</v>
      </c>
      <c r="M811" s="19" t="n" hidden="false">
        <v/>
      </c>
      <c r="N811" s="19" t="n" hidden="false">
        <f>L811+M811</f>
        <v>0</v>
      </c>
    </row>
    <row r="812" customFormat="false" hidden="false" outlineLevel="0" collapsed="false">
      <c r="A812" s="18" t="inlineStr">
        <is>
          <t xml:space="preserve">1.1.1.2.1.1.1.3.5</t>
        </is>
      </c>
      <c r="B812" s="18" t="inlineStr">
        <is>
          <t xml:space="preserve"/>
        </is>
      </c>
      <c r="C812" s="22" t="inlineStr">
        <is>
          <t xml:space="preserve">Диэлектрические ковры_ /  800х1500 мм</t>
        </is>
      </c>
      <c r="D812" s="7" t="inlineStr">
        <is>
          <t xml:space="preserve"/>
        </is>
      </c>
      <c r="E812" s="7" t="inlineStr">
        <is>
          <t xml:space="preserve"/>
        </is>
      </c>
      <c r="F812" s="7" t="inlineStr">
        <is>
          <t xml:space="preserve">ШТ</t>
        </is>
      </c>
      <c r="G812" s="7" t="inlineStr">
        <is>
          <t xml:space="preserve">1</t>
        </is>
      </c>
      <c r="H812" s="8" t="n">
        <v>0</v>
      </c>
      <c r="I812" s="19" t="n" hidden="false">
        <v>0</v>
      </c>
      <c r="J812" s="19" t="n" hidden="false">
        <v/>
      </c>
      <c r="K812" s="19" t="n" hidden="false">
        <f>I812+J812</f>
        <v>0</v>
      </c>
      <c r="L812" s="19" t="n" hidden="false">
        <f>ROUND(H812*I812,2)</f>
        <v>0</v>
      </c>
      <c r="M812" s="19" t="n" hidden="false">
        <v/>
      </c>
      <c r="N812" s="19" t="n" hidden="false">
        <f>L812+M812</f>
        <v>0</v>
      </c>
    </row>
    <row r="813" customFormat="false" hidden="false" outlineLevel="0" collapsed="false">
      <c r="A813" s="18" t="inlineStr">
        <is>
          <t xml:space="preserve">1.1.1.2.1.1.1.3.6</t>
        </is>
      </c>
      <c r="B813" s="18" t="inlineStr">
        <is>
          <t xml:space="preserve"/>
        </is>
      </c>
      <c r="C813" s="22" t="inlineStr">
        <is>
          <t xml:space="preserve">Предупредительные плакаты и знаки безопасности_</t>
        </is>
      </c>
      <c r="D813" s="7" t="inlineStr">
        <is>
          <t xml:space="preserve"/>
        </is>
      </c>
      <c r="E813" s="7" t="inlineStr">
        <is>
          <t xml:space="preserve"/>
        </is>
      </c>
      <c r="F813" s="7" t="inlineStr">
        <is>
          <t xml:space="preserve">ШТ</t>
        </is>
      </c>
      <c r="G813" s="7" t="inlineStr">
        <is>
          <t xml:space="preserve">1</t>
        </is>
      </c>
      <c r="H813" s="8" t="n">
        <v>0</v>
      </c>
      <c r="I813" s="19" t="n" hidden="false">
        <v>0</v>
      </c>
      <c r="J813" s="19" t="n" hidden="false">
        <v/>
      </c>
      <c r="K813" s="19" t="n" hidden="false">
        <f>I813+J813</f>
        <v>0</v>
      </c>
      <c r="L813" s="19" t="n" hidden="false">
        <f>ROUND(H813*I813,2)</f>
        <v>0</v>
      </c>
      <c r="M813" s="19" t="n" hidden="false">
        <v/>
      </c>
      <c r="N813" s="19" t="n" hidden="false">
        <f>L813+M813</f>
        <v>0</v>
      </c>
    </row>
    <row r="814" customFormat="false" hidden="false" outlineLevel="0" collapsed="false">
      <c r="A814" s="18" t="inlineStr">
        <is>
          <t xml:space="preserve">1.1.1.2.1.1.1.3.7</t>
        </is>
      </c>
      <c r="B814" s="18" t="inlineStr">
        <is>
          <t xml:space="preserve"/>
        </is>
      </c>
      <c r="C814" s="22" t="inlineStr">
        <is>
          <t xml:space="preserve">Указатель напряжения_ / 10-500 В</t>
        </is>
      </c>
      <c r="D814" s="7" t="inlineStr">
        <is>
          <t xml:space="preserve"/>
        </is>
      </c>
      <c r="E814" s="7" t="inlineStr">
        <is>
          <t xml:space="preserve"/>
        </is>
      </c>
      <c r="F814" s="7" t="inlineStr">
        <is>
          <t xml:space="preserve">ШТ</t>
        </is>
      </c>
      <c r="G814" s="7" t="inlineStr">
        <is>
          <t xml:space="preserve">1</t>
        </is>
      </c>
      <c r="H814" s="8" t="n">
        <v>0</v>
      </c>
      <c r="I814" s="19" t="n" hidden="false">
        <v>0</v>
      </c>
      <c r="J814" s="19" t="n" hidden="false">
        <v/>
      </c>
      <c r="K814" s="19" t="n" hidden="false">
        <f>I814+J814</f>
        <v>0</v>
      </c>
      <c r="L814" s="19" t="n" hidden="false">
        <f>ROUND(H814*I814,2)</f>
        <v>0</v>
      </c>
      <c r="M814" s="19" t="n" hidden="false">
        <v/>
      </c>
      <c r="N814" s="19" t="n" hidden="false">
        <f>L814+M814</f>
        <v>0</v>
      </c>
    </row>
    <row r="815" customFormat="false" hidden="false" outlineLevel="0" collapsed="false">
      <c r="A815" s="18" t="inlineStr">
        <is>
          <t xml:space="preserve">1.1.1.2.1.1.1.3.8</t>
        </is>
      </c>
      <c r="B815" s="18" t="inlineStr">
        <is>
          <t xml:space="preserve"/>
        </is>
      </c>
      <c r="C815" s="22" t="inlineStr">
        <is>
          <t xml:space="preserve">Перчатки диэлектрические до 1 кВ/Безшовные</t>
        </is>
      </c>
      <c r="D815" s="7" t="inlineStr">
        <is>
          <t xml:space="preserve"/>
        </is>
      </c>
      <c r="E815" s="7" t="inlineStr">
        <is>
          <t xml:space="preserve"/>
        </is>
      </c>
      <c r="F815" s="7" t="inlineStr">
        <is>
          <t xml:space="preserve">ПАР</t>
        </is>
      </c>
      <c r="G815" s="7" t="inlineStr">
        <is>
          <t xml:space="preserve">1</t>
        </is>
      </c>
      <c r="H815" s="8" t="n">
        <v>0</v>
      </c>
      <c r="I815" s="19" t="n" hidden="false">
        <v>0</v>
      </c>
      <c r="J815" s="19" t="n" hidden="false">
        <v/>
      </c>
      <c r="K815" s="19" t="n" hidden="false">
        <f>I815+J815</f>
        <v>0</v>
      </c>
      <c r="L815" s="19" t="n" hidden="false">
        <f>ROUND(H815*I815,2)</f>
        <v>0</v>
      </c>
      <c r="M815" s="19" t="n" hidden="false">
        <v/>
      </c>
      <c r="N815" s="19" t="n" hidden="false">
        <f>L815+M815</f>
        <v>0</v>
      </c>
    </row>
    <row r="816" customFormat="false" hidden="false" outlineLevel="0" collapsed="false">
      <c r="A816" s="18" t="inlineStr">
        <is>
          <t xml:space="preserve">1.1.1.2.1.1.1.3.9</t>
        </is>
      </c>
      <c r="B816" s="18" t="inlineStr">
        <is>
          <t xml:space="preserve"/>
        </is>
      </c>
      <c r="C816" s="22" t="inlineStr">
        <is>
          <t xml:space="preserve">Огнетушитель_ / углекислотный ОУ-2</t>
        </is>
      </c>
      <c r="D816" s="7" t="inlineStr">
        <is>
          <t xml:space="preserve"/>
        </is>
      </c>
      <c r="E816" s="7" t="inlineStr">
        <is>
          <t xml:space="preserve"/>
        </is>
      </c>
      <c r="F816" s="7" t="inlineStr">
        <is>
          <t xml:space="preserve">ШТ</t>
        </is>
      </c>
      <c r="G816" s="7" t="inlineStr">
        <is>
          <t xml:space="preserve">1</t>
        </is>
      </c>
      <c r="H816" s="8" t="n">
        <v>0</v>
      </c>
      <c r="I816" s="23" t="n" hidden="false">
        <v>0</v>
      </c>
      <c r="J816" s="19" t="n" hidden="false">
        <v/>
      </c>
      <c r="K816" s="19" t="n" hidden="false">
        <f>I816+J816</f>
        <v>0</v>
      </c>
      <c r="L816" s="19" t="n" hidden="false">
        <f>ROUND(H816*I816,2)</f>
        <v>0</v>
      </c>
      <c r="M816" s="19" t="n" hidden="false">
        <v/>
      </c>
      <c r="N816" s="19" t="n" hidden="false">
        <f>L816+M816</f>
        <v>0</v>
      </c>
    </row>
    <row r="817" customFormat="false" hidden="false" outlineLevel="0" collapsed="false">
      <c r="A817" s="18" t="inlineStr">
        <is>
          <t xml:space="preserve">1.1.1.2.1.1.1.3.10</t>
        </is>
      </c>
      <c r="B817" s="18" t="inlineStr">
        <is>
          <t xml:space="preserve"/>
        </is>
      </c>
      <c r="C817" s="22" t="inlineStr">
        <is>
          <t xml:space="preserve">Огнетушитель_ / углекислотный ОУ-3</t>
        </is>
      </c>
      <c r="D817" s="7" t="inlineStr">
        <is>
          <t xml:space="preserve"/>
        </is>
      </c>
      <c r="E817" s="7" t="inlineStr">
        <is>
          <t xml:space="preserve"/>
        </is>
      </c>
      <c r="F817" s="7" t="inlineStr">
        <is>
          <t xml:space="preserve">ШТ</t>
        </is>
      </c>
      <c r="G817" s="7" t="inlineStr">
        <is>
          <t xml:space="preserve">1</t>
        </is>
      </c>
      <c r="H817" s="8" t="n">
        <v>0</v>
      </c>
      <c r="I817" s="19" t="n" hidden="false">
        <v>0</v>
      </c>
      <c r="J817" s="19" t="n" hidden="false">
        <v/>
      </c>
      <c r="K817" s="19" t="n" hidden="false">
        <f>I817+J817</f>
        <v>0</v>
      </c>
      <c r="L817" s="19" t="n" hidden="false">
        <f>ROUND(H817*I817,2)</f>
        <v>0</v>
      </c>
      <c r="M817" s="19" t="n" hidden="false">
        <v/>
      </c>
      <c r="N817" s="19" t="n" hidden="false">
        <f>L817+M817</f>
        <v>0</v>
      </c>
    </row>
    <row r="818" customFormat="false" hidden="false" outlineLevel="0" collapsed="false">
      <c r="A818" s="18" t="inlineStr">
        <is>
          <t xml:space="preserve">1.1.1.2.1.1.1.4</t>
        </is>
      </c>
      <c r="B818" s="18" t="inlineStr">
        <is>
          <t xml:space="preserve"/>
        </is>
      </c>
      <c r="C818" s="18" t="inlineStr">
        <is>
          <t xml:space="preserve">Пуско-наладочные работы ВРУ</t>
        </is>
      </c>
      <c r="D818" s="7" t="inlineStr">
        <is>
          <t xml:space="preserve"/>
        </is>
      </c>
      <c r="E818" s="7" t="inlineStr">
        <is>
          <t xml:space="preserve"/>
        </is>
      </c>
      <c r="F818" s="7" t="inlineStr">
        <is>
          <t xml:space="preserve">ШТ</t>
        </is>
      </c>
      <c r="G818" s="7" t="inlineStr">
        <is>
          <t xml:space="preserve">1</t>
        </is>
      </c>
      <c r="H818" s="8" t="n">
        <v>0</v>
      </c>
      <c r="I818" s="19" t="n" hidden="false">
        <v/>
      </c>
      <c r="J818" s="19" t="n" hidden="false">
        <v>0</v>
      </c>
      <c r="K818" s="19" t="n" hidden="false">
        <f>I818+J818</f>
        <v>0</v>
      </c>
      <c r="L818" s="19" t="n" hidden="false">
        <v/>
      </c>
      <c r="M818" s="19" t="n" hidden="false">
        <f>ROUND(H818*J818,2)</f>
        <v>0</v>
      </c>
      <c r="N818" s="19" t="n" hidden="false">
        <f>L818+M818</f>
        <v>0</v>
      </c>
    </row>
    <row r="819" customFormat="false" hidden="false" outlineLevel="0" collapsed="false">
      <c r="A819" s="14" t="inlineStr">
        <is>
          <t xml:space="preserve">1.1.1.2.1.1.2</t>
        </is>
      </c>
      <c r="B819" s="14" t="inlineStr">
        <is>
          <t xml:space="preserve"/>
        </is>
      </c>
      <c r="C819" s="14" t="inlineStr">
        <is>
          <t xml:space="preserve">Монтаж щитового оборудования</t>
        </is>
      </c>
      <c r="D819" s="6" t="inlineStr">
        <is>
          <t xml:space="preserve"/>
        </is>
      </c>
      <c r="E819" s="6" t="inlineStr">
        <is>
          <t xml:space="preserve"/>
        </is>
      </c>
      <c r="F819" s="6" t="inlineStr">
        <is>
          <t xml:space="preserve"/>
        </is>
      </c>
      <c r="G819" s="6" t="inlineStr">
        <is>
          <t xml:space="preserve"/>
        </is>
      </c>
      <c r="H819" s="15" t="n">
        <v/>
      </c>
      <c r="I819" s="16" t="n" hidden="false">
        <v/>
      </c>
      <c r="J819" s="16" t="n" hidden="false">
        <v/>
      </c>
      <c r="K819" s="16" t="n" hidden="false">
        <v/>
      </c>
      <c r="L819" s="16" t="n" hidden="false">
        <f>L820+L823+L825+L829+L838+L840</f>
        <v>0</v>
      </c>
      <c r="M819" s="16" t="n" hidden="false">
        <f>M820+M823+M825+M829+M838+M840</f>
        <v>0</v>
      </c>
      <c r="N819" s="16" t="n" hidden="false">
        <f>N820+N823+N825+N829+N838+N840</f>
        <v>0</v>
      </c>
    </row>
    <row r="820" customFormat="false" hidden="false" outlineLevel="0" collapsed="false">
      <c r="A820" s="18" t="inlineStr">
        <is>
          <t xml:space="preserve">1.1.1.2.1.1.2.1</t>
        </is>
      </c>
      <c r="B820" s="18" t="inlineStr">
        <is>
          <t xml:space="preserve"/>
        </is>
      </c>
      <c r="C820" s="18" t="inlineStr">
        <is>
          <t xml:space="preserve">Монтаж щита, шкафа распределительного, учетного</t>
        </is>
      </c>
      <c r="D820" s="7" t="inlineStr">
        <is>
          <t xml:space="preserve"/>
        </is>
      </c>
      <c r="E820" s="7" t="inlineStr">
        <is>
          <t xml:space="preserve">Выгружается из БО по объектам BIM-КЦ</t>
        </is>
      </c>
      <c r="F820" s="7" t="inlineStr">
        <is>
          <t xml:space="preserve">ШТ</t>
        </is>
      </c>
      <c r="G820" s="7" t="inlineStr">
        <is>
          <t xml:space="preserve">1</t>
        </is>
      </c>
      <c r="H820" s="8" t="n">
        <v>0</v>
      </c>
      <c r="I820" s="19" t="n" hidden="false">
        <f>ROUND((L821+L822)/H820,2)</f>
        <v>0</v>
      </c>
      <c r="J820" s="19" t="n" hidden="false">
        <v>0</v>
      </c>
      <c r="K820" s="19" t="n" hidden="false">
        <f>I820+J820</f>
        <v>0</v>
      </c>
      <c r="L820" s="19" t="n" hidden="false">
        <f>ROUND(H820*I820,2)</f>
        <v>0</v>
      </c>
      <c r="M820" s="19" t="n" hidden="false">
        <f>ROUND(H820*J820,2)</f>
        <v>0</v>
      </c>
      <c r="N820" s="19" t="n" hidden="false">
        <f>L820+M820</f>
        <v>0</v>
      </c>
    </row>
    <row r="821" customFormat="false" hidden="false" outlineLevel="0" collapsed="false">
      <c r="A821" s="18" t="inlineStr">
        <is>
          <t xml:space="preserve">1.1.1.2.1.1.2.1.1</t>
        </is>
      </c>
      <c r="B821" s="18" t="inlineStr">
        <is>
          <t xml:space="preserve"/>
        </is>
      </c>
      <c r="C821" s="22" t="inlineStr">
        <is>
          <t xml:space="preserve">Щит силовой (в соответствии со схемой)_ / МЭЛ</t>
        </is>
      </c>
      <c r="D821" s="7" t="inlineStr">
        <is>
          <t xml:space="preserve">ЩСК</t>
        </is>
      </c>
      <c r="E821" s="7" t="inlineStr">
        <is>
          <t xml:space="preserve"/>
        </is>
      </c>
      <c r="F821" s="7" t="inlineStr">
        <is>
          <t xml:space="preserve">ШТ</t>
        </is>
      </c>
      <c r="G821" s="7" t="inlineStr">
        <is>
          <t xml:space="preserve">1</t>
        </is>
      </c>
      <c r="H821" s="8" t="n">
        <v>0</v>
      </c>
      <c r="I821" s="23" t="n" hidden="false">
        <v>0</v>
      </c>
      <c r="J821" s="19" t="n" hidden="false">
        <v/>
      </c>
      <c r="K821" s="19" t="n" hidden="false">
        <f>I821+J821</f>
        <v>0</v>
      </c>
      <c r="L821" s="19" t="n" hidden="false">
        <f>ROUND(H821*I821,2)</f>
        <v>0</v>
      </c>
      <c r="M821" s="19" t="n" hidden="false">
        <v/>
      </c>
      <c r="N821" s="19" t="n" hidden="false">
        <f>L821+M821</f>
        <v>0</v>
      </c>
    </row>
    <row r="822" customFormat="false" hidden="false" outlineLevel="0" collapsed="false">
      <c r="A822" s="18" t="inlineStr">
        <is>
          <t xml:space="preserve">1.1.1.2.1.1.2.1.2</t>
        </is>
      </c>
      <c r="B822" s="18" t="inlineStr">
        <is>
          <t xml:space="preserve"/>
        </is>
      </c>
      <c r="C822" s="22" t="inlineStr">
        <is>
          <t xml:space="preserve">Щит силовой (в соответствии со схемой)_ / МЭЛ</t>
        </is>
      </c>
      <c r="D822" s="7" t="inlineStr">
        <is>
          <t xml:space="preserve">ЩРВ</t>
        </is>
      </c>
      <c r="E822" s="7" t="inlineStr">
        <is>
          <t xml:space="preserve"/>
        </is>
      </c>
      <c r="F822" s="7" t="inlineStr">
        <is>
          <t xml:space="preserve">ШТ</t>
        </is>
      </c>
      <c r="G822" s="7" t="inlineStr">
        <is>
          <t xml:space="preserve">1</t>
        </is>
      </c>
      <c r="H822" s="8" t="n">
        <v>0</v>
      </c>
      <c r="I822" s="23" t="n" hidden="false">
        <v>0</v>
      </c>
      <c r="J822" s="19" t="n" hidden="false">
        <v/>
      </c>
      <c r="K822" s="19" t="n" hidden="false">
        <f>I822+J822</f>
        <v>0</v>
      </c>
      <c r="L822" s="19" t="n" hidden="false">
        <f>ROUND(H822*I822,2)</f>
        <v>0</v>
      </c>
      <c r="M822" s="19" t="n" hidden="false">
        <v/>
      </c>
      <c r="N822" s="19" t="n" hidden="false">
        <f>L822+M822</f>
        <v>0</v>
      </c>
    </row>
    <row r="823" customFormat="false" hidden="false" outlineLevel="0" collapsed="false">
      <c r="A823" s="18" t="inlineStr">
        <is>
          <t xml:space="preserve">1.1.1.2.1.1.2.2</t>
        </is>
      </c>
      <c r="B823" s="18" t="inlineStr">
        <is>
          <t xml:space="preserve"/>
        </is>
      </c>
      <c r="C823" s="18" t="inlineStr">
        <is>
          <t xml:space="preserve">Монтаж АВР</t>
        </is>
      </c>
      <c r="D823" s="7" t="inlineStr">
        <is>
          <t xml:space="preserve"/>
        </is>
      </c>
      <c r="E823" s="7" t="inlineStr">
        <is>
          <t xml:space="preserve">Выгружается из БО по объектам BIM-КЦ</t>
        </is>
      </c>
      <c r="F823" s="7" t="inlineStr">
        <is>
          <t xml:space="preserve">ШТ</t>
        </is>
      </c>
      <c r="G823" s="7" t="inlineStr">
        <is>
          <t xml:space="preserve">1</t>
        </is>
      </c>
      <c r="H823" s="8" t="n">
        <v>0</v>
      </c>
      <c r="I823" s="19" t="n" hidden="false">
        <f>ROUND((L824)/H823,2)</f>
        <v>0</v>
      </c>
      <c r="J823" s="19" t="n" hidden="false">
        <v>0</v>
      </c>
      <c r="K823" s="19" t="n" hidden="false">
        <f>I823+J823</f>
        <v>0</v>
      </c>
      <c r="L823" s="19" t="n" hidden="false">
        <f>ROUND(H823*I823,2)</f>
        <v>0</v>
      </c>
      <c r="M823" s="19" t="n" hidden="false">
        <f>ROUND(H823*J823,2)</f>
        <v>0</v>
      </c>
      <c r="N823" s="19" t="n" hidden="false">
        <f>L823+M823</f>
        <v>0</v>
      </c>
    </row>
    <row r="824" customFormat="false" hidden="false" outlineLevel="0" collapsed="false">
      <c r="A824" s="18" t="inlineStr">
        <is>
          <t xml:space="preserve">1.1.1.2.1.1.2.2.1</t>
        </is>
      </c>
      <c r="B824" s="18" t="inlineStr">
        <is>
          <t xml:space="preserve"/>
        </is>
      </c>
      <c r="C824" s="22" t="inlineStr">
        <is>
          <t xml:space="preserve">Устройство автоматического ввода резерва АВР_ / 100А на 2 ввода IP 54</t>
        </is>
      </c>
      <c r="D824" s="7" t="inlineStr">
        <is>
          <t xml:space="preserve"/>
        </is>
      </c>
      <c r="E824" s="7" t="inlineStr">
        <is>
          <t xml:space="preserve"/>
        </is>
      </c>
      <c r="F824" s="7" t="inlineStr">
        <is>
          <t xml:space="preserve">ШТ</t>
        </is>
      </c>
      <c r="G824" s="7" t="inlineStr">
        <is>
          <t xml:space="preserve">1</t>
        </is>
      </c>
      <c r="H824" s="8" t="n">
        <v>0</v>
      </c>
      <c r="I824" s="19" t="n" hidden="false">
        <v>0</v>
      </c>
      <c r="J824" s="19" t="n" hidden="false">
        <v/>
      </c>
      <c r="K824" s="19" t="n" hidden="false">
        <f>I824+J824</f>
        <v>0</v>
      </c>
      <c r="L824" s="19" t="n" hidden="false">
        <f>ROUND(H824*I824,2)</f>
        <v>0</v>
      </c>
      <c r="M824" s="19" t="n" hidden="false">
        <v/>
      </c>
      <c r="N824" s="19" t="n" hidden="false">
        <f>L824+M824</f>
        <v>0</v>
      </c>
    </row>
    <row r="825" customFormat="false" hidden="false" outlineLevel="0" collapsed="false">
      <c r="A825" s="18" t="inlineStr">
        <is>
          <t xml:space="preserve">1.1.1.2.1.1.2.3</t>
        </is>
      </c>
      <c r="B825" s="18" t="inlineStr">
        <is>
          <t xml:space="preserve"/>
        </is>
      </c>
      <c r="C825" s="18" t="inlineStr">
        <is>
          <t xml:space="preserve">Монтаж щита силового (для СКБ) / 12 модулей</t>
        </is>
      </c>
      <c r="D825" s="7" t="inlineStr">
        <is>
          <t xml:space="preserve"/>
        </is>
      </c>
      <c r="E825" s="7" t="inlineStr">
        <is>
          <t xml:space="preserve"/>
        </is>
      </c>
      <c r="F825" s="7" t="inlineStr">
        <is>
          <t xml:space="preserve">ШТ</t>
        </is>
      </c>
      <c r="G825" s="7" t="inlineStr">
        <is>
          <t xml:space="preserve">1</t>
        </is>
      </c>
      <c r="H825" s="8" t="n">
        <v>0</v>
      </c>
      <c r="I825" s="19" t="n" hidden="false">
        <f>ROUND((L826+L827+L828)/H825,2)</f>
        <v>0</v>
      </c>
      <c r="J825" s="19" t="n" hidden="false">
        <v>0</v>
      </c>
      <c r="K825" s="19" t="n" hidden="false">
        <f>I825+J825</f>
        <v>0</v>
      </c>
      <c r="L825" s="19" t="n" hidden="false">
        <f>ROUND(H825*I825,2)</f>
        <v>0</v>
      </c>
      <c r="M825" s="19" t="n" hidden="false">
        <f>ROUND(H825*J825,2)</f>
        <v>0</v>
      </c>
      <c r="N825" s="19" t="n" hidden="false">
        <f>L825+M825</f>
        <v>0</v>
      </c>
    </row>
    <row r="826" customFormat="false" hidden="false" outlineLevel="0" collapsed="false">
      <c r="A826" s="18" t="inlineStr">
        <is>
          <t xml:space="preserve">1.1.1.2.1.1.2.3.1</t>
        </is>
      </c>
      <c r="B826" s="18" t="inlineStr">
        <is>
          <t xml:space="preserve"/>
        </is>
      </c>
      <c r="C826" s="22" t="inlineStr">
        <is>
          <t xml:space="preserve">Щит силовой (в соответствии со схемой)_ / МЭЛ</t>
        </is>
      </c>
      <c r="D826" s="7" t="inlineStr">
        <is>
          <t xml:space="preserve">ЩС1.8</t>
        </is>
      </c>
      <c r="E826" s="7" t="inlineStr">
        <is>
          <t xml:space="preserve"/>
        </is>
      </c>
      <c r="F826" s="7" t="inlineStr">
        <is>
          <t xml:space="preserve">ШТ</t>
        </is>
      </c>
      <c r="G826" s="7" t="inlineStr">
        <is>
          <t xml:space="preserve">1</t>
        </is>
      </c>
      <c r="H826" s="8" t="n">
        <v>0</v>
      </c>
      <c r="I826" s="23" t="n" hidden="false">
        <v>0</v>
      </c>
      <c r="J826" s="19" t="n" hidden="false">
        <v/>
      </c>
      <c r="K826" s="19" t="n" hidden="false">
        <f>I826+J826</f>
        <v>0</v>
      </c>
      <c r="L826" s="19" t="n" hidden="false">
        <f>ROUND(H826*I826,2)</f>
        <v>0</v>
      </c>
      <c r="M826" s="19" t="n" hidden="false">
        <v/>
      </c>
      <c r="N826" s="19" t="n" hidden="false">
        <f>L826+M826</f>
        <v>0</v>
      </c>
    </row>
    <row r="827" customFormat="false" hidden="false" outlineLevel="0" collapsed="false">
      <c r="A827" s="18" t="inlineStr">
        <is>
          <t xml:space="preserve">1.1.1.2.1.1.2.3.2</t>
        </is>
      </c>
      <c r="B827" s="18" t="inlineStr">
        <is>
          <t xml:space="preserve"/>
        </is>
      </c>
      <c r="C827" s="22" t="inlineStr">
        <is>
          <t xml:space="preserve">Щит силовой (в соответствии со схемой)_ / МЭЛ</t>
        </is>
      </c>
      <c r="D827" s="7" t="inlineStr">
        <is>
          <t xml:space="preserve">ЩС1.7</t>
        </is>
      </c>
      <c r="E827" s="7" t="inlineStr">
        <is>
          <t xml:space="preserve"/>
        </is>
      </c>
      <c r="F827" s="7" t="inlineStr">
        <is>
          <t xml:space="preserve">ШТ</t>
        </is>
      </c>
      <c r="G827" s="7" t="inlineStr">
        <is>
          <t xml:space="preserve">1</t>
        </is>
      </c>
      <c r="H827" s="8" t="n">
        <v>0</v>
      </c>
      <c r="I827" s="23" t="n" hidden="false">
        <v>0</v>
      </c>
      <c r="J827" s="19" t="n" hidden="false">
        <v/>
      </c>
      <c r="K827" s="19" t="n" hidden="false">
        <f>I827+J827</f>
        <v>0</v>
      </c>
      <c r="L827" s="19" t="n" hidden="false">
        <f>ROUND(H827*I827,2)</f>
        <v>0</v>
      </c>
      <c r="M827" s="19" t="n" hidden="false">
        <v/>
      </c>
      <c r="N827" s="19" t="n" hidden="false">
        <f>L827+M827</f>
        <v>0</v>
      </c>
    </row>
    <row r="828" customFormat="false" hidden="false" outlineLevel="0" collapsed="false">
      <c r="A828" s="18" t="inlineStr">
        <is>
          <t xml:space="preserve">1.1.1.2.1.1.2.3.3</t>
        </is>
      </c>
      <c r="B828" s="18" t="inlineStr">
        <is>
          <t xml:space="preserve"/>
        </is>
      </c>
      <c r="C828" s="22" t="inlineStr">
        <is>
          <t xml:space="preserve">Щит силовой (в соответствии со схемой)_ / МЭЛ</t>
        </is>
      </c>
      <c r="D828" s="7" t="inlineStr">
        <is>
          <t xml:space="preserve">ЩС1.6</t>
        </is>
      </c>
      <c r="E828" s="7" t="inlineStr">
        <is>
          <t xml:space="preserve"/>
        </is>
      </c>
      <c r="F828" s="7" t="inlineStr">
        <is>
          <t xml:space="preserve">ШТ</t>
        </is>
      </c>
      <c r="G828" s="7" t="inlineStr">
        <is>
          <t xml:space="preserve">1</t>
        </is>
      </c>
      <c r="H828" s="8" t="n">
        <v>0</v>
      </c>
      <c r="I828" s="23" t="n" hidden="false">
        <v>0</v>
      </c>
      <c r="J828" s="19" t="n" hidden="false">
        <v/>
      </c>
      <c r="K828" s="19" t="n" hidden="false">
        <f>I828+J828</f>
        <v>0</v>
      </c>
      <c r="L828" s="19" t="n" hidden="false">
        <f>ROUND(H828*I828,2)</f>
        <v>0</v>
      </c>
      <c r="M828" s="19" t="n" hidden="false">
        <v/>
      </c>
      <c r="N828" s="19" t="n" hidden="false">
        <f>L828+M828</f>
        <v>0</v>
      </c>
    </row>
    <row r="829" customFormat="false" hidden="false" outlineLevel="0" collapsed="false">
      <c r="A829" s="18" t="inlineStr">
        <is>
          <t xml:space="preserve">1.1.1.2.1.1.2.4</t>
        </is>
      </c>
      <c r="B829" s="18" t="inlineStr">
        <is>
          <t xml:space="preserve"/>
        </is>
      </c>
      <c r="C829" s="18" t="inlineStr">
        <is>
          <t xml:space="preserve">Монтаж щита силового (для СКБ) / 18 модулей</t>
        </is>
      </c>
      <c r="D829" s="7" t="inlineStr">
        <is>
          <t xml:space="preserve"/>
        </is>
      </c>
      <c r="E829" s="7" t="inlineStr">
        <is>
          <t xml:space="preserve"/>
        </is>
      </c>
      <c r="F829" s="7" t="inlineStr">
        <is>
          <t xml:space="preserve">ШТ</t>
        </is>
      </c>
      <c r="G829" s="7" t="inlineStr">
        <is>
          <t xml:space="preserve">1</t>
        </is>
      </c>
      <c r="H829" s="8" t="n">
        <v>0</v>
      </c>
      <c r="I829" s="19" t="n" hidden="false">
        <f>ROUND((L830+L831+L832+L833+L834+L835+L836+L837)/H829,2)</f>
        <v>0</v>
      </c>
      <c r="J829" s="19" t="n" hidden="false">
        <v>0</v>
      </c>
      <c r="K829" s="19" t="n" hidden="false">
        <f>I829+J829</f>
        <v>0</v>
      </c>
      <c r="L829" s="19" t="n" hidden="false">
        <f>ROUND(H829*I829,2)</f>
        <v>0</v>
      </c>
      <c r="M829" s="19" t="n" hidden="false">
        <f>ROUND(H829*J829,2)</f>
        <v>0</v>
      </c>
      <c r="N829" s="19" t="n" hidden="false">
        <f>L829+M829</f>
        <v>0</v>
      </c>
    </row>
    <row r="830" customFormat="false" hidden="false" outlineLevel="0" collapsed="false">
      <c r="A830" s="18" t="inlineStr">
        <is>
          <t xml:space="preserve">1.1.1.2.1.1.2.4.1</t>
        </is>
      </c>
      <c r="B830" s="18" t="inlineStr">
        <is>
          <t xml:space="preserve"/>
        </is>
      </c>
      <c r="C830" s="22" t="inlineStr">
        <is>
          <t xml:space="preserve">Щит силовой (в соответствии со схемой)_ / МЭЛ</t>
        </is>
      </c>
      <c r="D830" s="7" t="inlineStr">
        <is>
          <t xml:space="preserve">ЩС1.2</t>
        </is>
      </c>
      <c r="E830" s="7" t="inlineStr">
        <is>
          <t xml:space="preserve"/>
        </is>
      </c>
      <c r="F830" s="7" t="inlineStr">
        <is>
          <t xml:space="preserve">ШТ</t>
        </is>
      </c>
      <c r="G830" s="7" t="inlineStr">
        <is>
          <t xml:space="preserve">1</t>
        </is>
      </c>
      <c r="H830" s="8" t="n">
        <v>0</v>
      </c>
      <c r="I830" s="23" t="n" hidden="false">
        <v>0</v>
      </c>
      <c r="J830" s="19" t="n" hidden="false">
        <v/>
      </c>
      <c r="K830" s="19" t="n" hidden="false">
        <f>I830+J830</f>
        <v>0</v>
      </c>
      <c r="L830" s="19" t="n" hidden="false">
        <f>ROUND(H830*I830,2)</f>
        <v>0</v>
      </c>
      <c r="M830" s="19" t="n" hidden="false">
        <v/>
      </c>
      <c r="N830" s="19" t="n" hidden="false">
        <f>L830+M830</f>
        <v>0</v>
      </c>
    </row>
    <row r="831" customFormat="false" hidden="false" outlineLevel="0" collapsed="false">
      <c r="A831" s="18" t="inlineStr">
        <is>
          <t xml:space="preserve">1.1.1.2.1.1.2.4.2</t>
        </is>
      </c>
      <c r="B831" s="18" t="inlineStr">
        <is>
          <t xml:space="preserve"/>
        </is>
      </c>
      <c r="C831" s="22" t="inlineStr">
        <is>
          <t xml:space="preserve">Щит силовой (в соответствии со схемой)_ / МЭЛ</t>
        </is>
      </c>
      <c r="D831" s="7" t="inlineStr">
        <is>
          <t xml:space="preserve">ЩАО5/1.1  ЩРн-18-350х300х120-IP31 mb11-18n EKF</t>
        </is>
      </c>
      <c r="E831" s="7" t="inlineStr">
        <is>
          <t xml:space="preserve"/>
        </is>
      </c>
      <c r="F831" s="7" t="inlineStr">
        <is>
          <t xml:space="preserve">ШТ</t>
        </is>
      </c>
      <c r="G831" s="7" t="inlineStr">
        <is>
          <t xml:space="preserve">1</t>
        </is>
      </c>
      <c r="H831" s="8" t="n">
        <v>0</v>
      </c>
      <c r="I831" s="23" t="n" hidden="false">
        <v>0</v>
      </c>
      <c r="J831" s="19" t="n" hidden="false">
        <v/>
      </c>
      <c r="K831" s="19" t="n" hidden="false">
        <f>I831+J831</f>
        <v>0</v>
      </c>
      <c r="L831" s="19" t="n" hidden="false">
        <f>ROUND(H831*I831,2)</f>
        <v>0</v>
      </c>
      <c r="M831" s="19" t="n" hidden="false">
        <v/>
      </c>
      <c r="N831" s="19" t="n" hidden="false">
        <f>L831+M831</f>
        <v>0</v>
      </c>
    </row>
    <row r="832" customFormat="false" hidden="false" outlineLevel="0" collapsed="false">
      <c r="A832" s="18" t="inlineStr">
        <is>
          <t xml:space="preserve">1.1.1.2.1.1.2.4.3</t>
        </is>
      </c>
      <c r="B832" s="18" t="inlineStr">
        <is>
          <t xml:space="preserve"/>
        </is>
      </c>
      <c r="C832" s="22" t="inlineStr">
        <is>
          <t xml:space="preserve">Щит силовой (в соответствии со схемой)_ / МЭЛ</t>
        </is>
      </c>
      <c r="D832" s="7" t="inlineStr">
        <is>
          <t xml:space="preserve">ЩАО5/2.0 ЩРн-18-350х300х120-IP31 mb11-18n EKF</t>
        </is>
      </c>
      <c r="E832" s="7" t="inlineStr">
        <is>
          <t xml:space="preserve"/>
        </is>
      </c>
      <c r="F832" s="7" t="inlineStr">
        <is>
          <t xml:space="preserve">ШТ</t>
        </is>
      </c>
      <c r="G832" s="7" t="inlineStr">
        <is>
          <t xml:space="preserve">1</t>
        </is>
      </c>
      <c r="H832" s="8" t="n">
        <v>0</v>
      </c>
      <c r="I832" s="23" t="n" hidden="false">
        <v>0</v>
      </c>
      <c r="J832" s="19" t="n" hidden="false">
        <v/>
      </c>
      <c r="K832" s="19" t="n" hidden="false">
        <f>I832+J832</f>
        <v>0</v>
      </c>
      <c r="L832" s="19" t="n" hidden="false">
        <f>ROUND(H832*I832,2)</f>
        <v>0</v>
      </c>
      <c r="M832" s="19" t="n" hidden="false">
        <v/>
      </c>
      <c r="N832" s="19" t="n" hidden="false">
        <f>L832+M832</f>
        <v>0</v>
      </c>
    </row>
    <row r="833" customFormat="false" hidden="false" outlineLevel="0" collapsed="false">
      <c r="A833" s="18" t="inlineStr">
        <is>
          <t xml:space="preserve">1.1.1.2.1.1.2.4.4</t>
        </is>
      </c>
      <c r="B833" s="18" t="inlineStr">
        <is>
          <t xml:space="preserve"/>
        </is>
      </c>
      <c r="C833" s="22" t="inlineStr">
        <is>
          <t xml:space="preserve">Щит силовой (в соответствии со схемой)_ / МЭЛ</t>
        </is>
      </c>
      <c r="D833" s="7" t="inlineStr">
        <is>
          <t xml:space="preserve">ЩАО5/1.0 ЩРн-18-350х300х120-IP31 mb11-18n EKF</t>
        </is>
      </c>
      <c r="E833" s="7" t="inlineStr">
        <is>
          <t xml:space="preserve"/>
        </is>
      </c>
      <c r="F833" s="7" t="inlineStr">
        <is>
          <t xml:space="preserve">ШТ</t>
        </is>
      </c>
      <c r="G833" s="7" t="inlineStr">
        <is>
          <t xml:space="preserve">1</t>
        </is>
      </c>
      <c r="H833" s="8" t="n">
        <v>0</v>
      </c>
      <c r="I833" s="23" t="n" hidden="false">
        <v>0</v>
      </c>
      <c r="J833" s="19" t="n" hidden="false">
        <v/>
      </c>
      <c r="K833" s="19" t="n" hidden="false">
        <f>I833+J833</f>
        <v>0</v>
      </c>
      <c r="L833" s="19" t="n" hidden="false">
        <f>ROUND(H833*I833,2)</f>
        <v>0</v>
      </c>
      <c r="M833" s="19" t="n" hidden="false">
        <v/>
      </c>
      <c r="N833" s="19" t="n" hidden="false">
        <f>L833+M833</f>
        <v>0</v>
      </c>
    </row>
    <row r="834" customFormat="false" hidden="false" outlineLevel="0" collapsed="false">
      <c r="A834" s="18" t="inlineStr">
        <is>
          <t xml:space="preserve">1.1.1.2.1.1.2.4.5</t>
        </is>
      </c>
      <c r="B834" s="18" t="inlineStr">
        <is>
          <t xml:space="preserve"/>
        </is>
      </c>
      <c r="C834" s="22" t="inlineStr">
        <is>
          <t xml:space="preserve">Щит силовой (в соответствии со схемой)_ / МЭЛ</t>
        </is>
      </c>
      <c r="D834" s="7" t="inlineStr">
        <is>
          <t xml:space="preserve">ЩС1.1</t>
        </is>
      </c>
      <c r="E834" s="7" t="inlineStr">
        <is>
          <t xml:space="preserve"/>
        </is>
      </c>
      <c r="F834" s="7" t="inlineStr">
        <is>
          <t xml:space="preserve">ШТ</t>
        </is>
      </c>
      <c r="G834" s="7" t="inlineStr">
        <is>
          <t xml:space="preserve">1</t>
        </is>
      </c>
      <c r="H834" s="8" t="n">
        <v>0</v>
      </c>
      <c r="I834" s="23" t="n" hidden="false">
        <v>0</v>
      </c>
      <c r="J834" s="19" t="n" hidden="false">
        <v/>
      </c>
      <c r="K834" s="19" t="n" hidden="false">
        <f>I834+J834</f>
        <v>0</v>
      </c>
      <c r="L834" s="19" t="n" hidden="false">
        <f>ROUND(H834*I834,2)</f>
        <v>0</v>
      </c>
      <c r="M834" s="19" t="n" hidden="false">
        <v/>
      </c>
      <c r="N834" s="19" t="n" hidden="false">
        <f>L834+M834</f>
        <v>0</v>
      </c>
    </row>
    <row r="835" customFormat="false" hidden="false" outlineLevel="0" collapsed="false">
      <c r="A835" s="18" t="inlineStr">
        <is>
          <t xml:space="preserve">1.1.1.2.1.1.2.4.6</t>
        </is>
      </c>
      <c r="B835" s="18" t="inlineStr">
        <is>
          <t xml:space="preserve"/>
        </is>
      </c>
      <c r="C835" s="22" t="inlineStr">
        <is>
          <t xml:space="preserve">Щит силовой (в соответствии со схемой)_ / МЭЛ</t>
        </is>
      </c>
      <c r="D835" s="7" t="inlineStr">
        <is>
          <t xml:space="preserve">ЩАО5/3  ЩРн-18-350х300х120-IP31 mb11-18n EKF</t>
        </is>
      </c>
      <c r="E835" s="7" t="inlineStr">
        <is>
          <t xml:space="preserve"/>
        </is>
      </c>
      <c r="F835" s="7" t="inlineStr">
        <is>
          <t xml:space="preserve">ШТ</t>
        </is>
      </c>
      <c r="G835" s="7" t="inlineStr">
        <is>
          <t xml:space="preserve">1</t>
        </is>
      </c>
      <c r="H835" s="8" t="n">
        <v>0</v>
      </c>
      <c r="I835" s="23" t="n" hidden="false">
        <v>0</v>
      </c>
      <c r="J835" s="19" t="n" hidden="false">
        <v/>
      </c>
      <c r="K835" s="19" t="n" hidden="false">
        <f>I835+J835</f>
        <v>0</v>
      </c>
      <c r="L835" s="19" t="n" hidden="false">
        <f>ROUND(H835*I835,2)</f>
        <v>0</v>
      </c>
      <c r="M835" s="19" t="n" hidden="false">
        <v/>
      </c>
      <c r="N835" s="19" t="n" hidden="false">
        <f>L835+M835</f>
        <v>0</v>
      </c>
    </row>
    <row r="836" customFormat="false" hidden="false" outlineLevel="0" collapsed="false">
      <c r="A836" s="18" t="inlineStr">
        <is>
          <t xml:space="preserve">1.1.1.2.1.1.2.4.7</t>
        </is>
      </c>
      <c r="B836" s="18" t="inlineStr">
        <is>
          <t xml:space="preserve"/>
        </is>
      </c>
      <c r="C836" s="22" t="inlineStr">
        <is>
          <t xml:space="preserve">Щит силовой (в соответствии со схемой)_ / МЭЛ</t>
        </is>
      </c>
      <c r="D836" s="7" t="inlineStr">
        <is>
          <t xml:space="preserve">ЩС1.5</t>
        </is>
      </c>
      <c r="E836" s="7" t="inlineStr">
        <is>
          <t xml:space="preserve"/>
        </is>
      </c>
      <c r="F836" s="7" t="inlineStr">
        <is>
          <t xml:space="preserve">ШТ</t>
        </is>
      </c>
      <c r="G836" s="7" t="inlineStr">
        <is>
          <t xml:space="preserve">1</t>
        </is>
      </c>
      <c r="H836" s="8" t="n">
        <v>0</v>
      </c>
      <c r="I836" s="23" t="n" hidden="false">
        <v>0</v>
      </c>
      <c r="J836" s="19" t="n" hidden="false">
        <v/>
      </c>
      <c r="K836" s="19" t="n" hidden="false">
        <f>I836+J836</f>
        <v>0</v>
      </c>
      <c r="L836" s="19" t="n" hidden="false">
        <f>ROUND(H836*I836,2)</f>
        <v>0</v>
      </c>
      <c r="M836" s="19" t="n" hidden="false">
        <v/>
      </c>
      <c r="N836" s="19" t="n" hidden="false">
        <f>L836+M836</f>
        <v>0</v>
      </c>
    </row>
    <row r="837" customFormat="false" hidden="false" outlineLevel="0" collapsed="false">
      <c r="A837" s="18" t="inlineStr">
        <is>
          <t xml:space="preserve">1.1.1.2.1.1.2.4.8</t>
        </is>
      </c>
      <c r="B837" s="18" t="inlineStr">
        <is>
          <t xml:space="preserve"/>
        </is>
      </c>
      <c r="C837" s="22" t="inlineStr">
        <is>
          <t xml:space="preserve">Щит силовой (в соответствии со схемой)_ / МЭЛ</t>
        </is>
      </c>
      <c r="D837" s="7" t="inlineStr">
        <is>
          <t xml:space="preserve">ЩАО5/1.2 ЩРн-18-350х300х120-IP31 mb11-18n EKF</t>
        </is>
      </c>
      <c r="E837" s="7" t="inlineStr">
        <is>
          <t xml:space="preserve"/>
        </is>
      </c>
      <c r="F837" s="7" t="inlineStr">
        <is>
          <t xml:space="preserve">ШТ</t>
        </is>
      </c>
      <c r="G837" s="7" t="inlineStr">
        <is>
          <t xml:space="preserve">1</t>
        </is>
      </c>
      <c r="H837" s="8" t="n">
        <v>0</v>
      </c>
      <c r="I837" s="23" t="n" hidden="false">
        <v>0</v>
      </c>
      <c r="J837" s="19" t="n" hidden="false">
        <v/>
      </c>
      <c r="K837" s="19" t="n" hidden="false">
        <f>I837+J837</f>
        <v>0</v>
      </c>
      <c r="L837" s="19" t="n" hidden="false">
        <f>ROUND(H837*I837,2)</f>
        <v>0</v>
      </c>
      <c r="M837" s="19" t="n" hidden="false">
        <v/>
      </c>
      <c r="N837" s="19" t="n" hidden="false">
        <f>L837+M837</f>
        <v>0</v>
      </c>
    </row>
    <row r="838" customFormat="false" hidden="false" outlineLevel="0" collapsed="false">
      <c r="A838" s="18" t="inlineStr">
        <is>
          <t xml:space="preserve">1.1.1.2.1.1.2.5</t>
        </is>
      </c>
      <c r="B838" s="18" t="inlineStr">
        <is>
          <t xml:space="preserve"/>
        </is>
      </c>
      <c r="C838" s="18" t="inlineStr">
        <is>
          <t xml:space="preserve">Монтаж щита силового (для СКБ) / 36 модулей</t>
        </is>
      </c>
      <c r="D838" s="7" t="inlineStr">
        <is>
          <t xml:space="preserve"/>
        </is>
      </c>
      <c r="E838" s="7" t="inlineStr">
        <is>
          <t xml:space="preserve"/>
        </is>
      </c>
      <c r="F838" s="7" t="inlineStr">
        <is>
          <t xml:space="preserve">ШТ</t>
        </is>
      </c>
      <c r="G838" s="7" t="inlineStr">
        <is>
          <t xml:space="preserve">1</t>
        </is>
      </c>
      <c r="H838" s="8" t="n">
        <v>0</v>
      </c>
      <c r="I838" s="19" t="n" hidden="false">
        <f>ROUND((L839)/H838,2)</f>
        <v>0</v>
      </c>
      <c r="J838" s="19" t="n" hidden="false">
        <v>0</v>
      </c>
      <c r="K838" s="19" t="n" hidden="false">
        <f>I838+J838</f>
        <v>0</v>
      </c>
      <c r="L838" s="19" t="n" hidden="false">
        <f>ROUND(H838*I838,2)</f>
        <v>0</v>
      </c>
      <c r="M838" s="19" t="n" hidden="false">
        <f>ROUND(H838*J838,2)</f>
        <v>0</v>
      </c>
      <c r="N838" s="19" t="n" hidden="false">
        <f>L838+M838</f>
        <v>0</v>
      </c>
    </row>
    <row r="839" customFormat="false" hidden="false" outlineLevel="0" collapsed="false">
      <c r="A839" s="18" t="inlineStr">
        <is>
          <t xml:space="preserve">1.1.1.2.1.1.2.5.1</t>
        </is>
      </c>
      <c r="B839" s="18" t="inlineStr">
        <is>
          <t xml:space="preserve"/>
        </is>
      </c>
      <c r="C839" s="22" t="inlineStr">
        <is>
          <t xml:space="preserve">Щит силовой (в соответствии со схемой)_ / МЭЛ</t>
        </is>
      </c>
      <c r="D839" s="7" t="inlineStr">
        <is>
          <t xml:space="preserve">ЩС1.5</t>
        </is>
      </c>
      <c r="E839" s="7" t="inlineStr">
        <is>
          <t xml:space="preserve"/>
        </is>
      </c>
      <c r="F839" s="7" t="inlineStr">
        <is>
          <t xml:space="preserve">ШТ</t>
        </is>
      </c>
      <c r="G839" s="7" t="inlineStr">
        <is>
          <t xml:space="preserve">1</t>
        </is>
      </c>
      <c r="H839" s="8" t="n">
        <v>0</v>
      </c>
      <c r="I839" s="23" t="n" hidden="false">
        <v>0</v>
      </c>
      <c r="J839" s="19" t="n" hidden="false">
        <v/>
      </c>
      <c r="K839" s="19" t="n" hidden="false">
        <f>I839+J839</f>
        <v>0</v>
      </c>
      <c r="L839" s="19" t="n" hidden="false">
        <f>ROUND(H839*I839,2)</f>
        <v>0</v>
      </c>
      <c r="M839" s="19" t="n" hidden="false">
        <v/>
      </c>
      <c r="N839" s="19" t="n" hidden="false">
        <f>L839+M839</f>
        <v>0</v>
      </c>
    </row>
    <row r="840" customFormat="false" hidden="false" outlineLevel="0" collapsed="false">
      <c r="A840" s="18" t="inlineStr">
        <is>
          <t xml:space="preserve">1.1.1.2.1.1.2.6</t>
        </is>
      </c>
      <c r="B840" s="18" t="inlineStr">
        <is>
          <t xml:space="preserve"/>
        </is>
      </c>
      <c r="C840" s="18" t="inlineStr">
        <is>
          <t xml:space="preserve">Монтаж щита силового (для СКБ) / 24 модуля</t>
        </is>
      </c>
      <c r="D840" s="7" t="inlineStr">
        <is>
          <t xml:space="preserve"/>
        </is>
      </c>
      <c r="E840" s="7" t="inlineStr">
        <is>
          <t xml:space="preserve"/>
        </is>
      </c>
      <c r="F840" s="7" t="inlineStr">
        <is>
          <t xml:space="preserve">ШТ</t>
        </is>
      </c>
      <c r="G840" s="7" t="inlineStr">
        <is>
          <t xml:space="preserve">1</t>
        </is>
      </c>
      <c r="H840" s="8" t="n">
        <v>0</v>
      </c>
      <c r="I840" s="19" t="n" hidden="false">
        <f>ROUND((L841+L842+L843+L844+L845+L846+L847)/H840,2)</f>
        <v>0</v>
      </c>
      <c r="J840" s="19" t="n" hidden="false">
        <v>0</v>
      </c>
      <c r="K840" s="19" t="n" hidden="false">
        <f>I840+J840</f>
        <v>0</v>
      </c>
      <c r="L840" s="19" t="n" hidden="false">
        <f>ROUND(H840*I840,2)</f>
        <v>0</v>
      </c>
      <c r="M840" s="19" t="n" hidden="false">
        <f>ROUND(H840*J840,2)</f>
        <v>0</v>
      </c>
      <c r="N840" s="19" t="n" hidden="false">
        <f>L840+M840</f>
        <v>0</v>
      </c>
    </row>
    <row r="841" customFormat="false" hidden="false" outlineLevel="0" collapsed="false">
      <c r="A841" s="18" t="inlineStr">
        <is>
          <t xml:space="preserve">1.1.1.2.1.1.2.6.1</t>
        </is>
      </c>
      <c r="B841" s="18" t="inlineStr">
        <is>
          <t xml:space="preserve"/>
        </is>
      </c>
      <c r="C841" s="22" t="inlineStr">
        <is>
          <t xml:space="preserve">Щит силовой (в соответствии со схемой)_ / МЭЛ</t>
        </is>
      </c>
      <c r="D841" s="7" t="inlineStr">
        <is>
          <t xml:space="preserve">ЩО5/1.1 ЩРн-24-395х310х120-IP31 mb11-24n EKF</t>
        </is>
      </c>
      <c r="E841" s="7" t="inlineStr">
        <is>
          <t xml:space="preserve"/>
        </is>
      </c>
      <c r="F841" s="7" t="inlineStr">
        <is>
          <t xml:space="preserve">ШТ</t>
        </is>
      </c>
      <c r="G841" s="7" t="inlineStr">
        <is>
          <t xml:space="preserve">1</t>
        </is>
      </c>
      <c r="H841" s="8" t="n">
        <v>0</v>
      </c>
      <c r="I841" s="23" t="n" hidden="false">
        <v>0</v>
      </c>
      <c r="J841" s="19" t="n" hidden="false">
        <v/>
      </c>
      <c r="K841" s="19" t="n" hidden="false">
        <f>I841+J841</f>
        <v>0</v>
      </c>
      <c r="L841" s="19" t="n" hidden="false">
        <f>ROUND(H841*I841,2)</f>
        <v>0</v>
      </c>
      <c r="M841" s="19" t="n" hidden="false">
        <v/>
      </c>
      <c r="N841" s="19" t="n" hidden="false">
        <f>L841+M841</f>
        <v>0</v>
      </c>
    </row>
    <row r="842" customFormat="false" hidden="false" outlineLevel="0" collapsed="false">
      <c r="A842" s="18" t="inlineStr">
        <is>
          <t xml:space="preserve">1.1.1.2.1.1.2.6.2</t>
        </is>
      </c>
      <c r="B842" s="18" t="inlineStr">
        <is>
          <t xml:space="preserve"/>
        </is>
      </c>
      <c r="C842" s="22" t="inlineStr">
        <is>
          <t xml:space="preserve">Щит силовой (в соответствии со схемой)_ / МЭЛ</t>
        </is>
      </c>
      <c r="D842" s="7" t="inlineStr">
        <is>
          <t xml:space="preserve">ЩО5/3 ЩРн-24-395х310х120-IP31 mb11-24n EKF</t>
        </is>
      </c>
      <c r="E842" s="7" t="inlineStr">
        <is>
          <t xml:space="preserve"/>
        </is>
      </c>
      <c r="F842" s="7" t="inlineStr">
        <is>
          <t xml:space="preserve">ШТ</t>
        </is>
      </c>
      <c r="G842" s="7" t="inlineStr">
        <is>
          <t xml:space="preserve">1</t>
        </is>
      </c>
      <c r="H842" s="8" t="n">
        <v>0</v>
      </c>
      <c r="I842" s="23" t="n" hidden="false">
        <v>0</v>
      </c>
      <c r="J842" s="19" t="n" hidden="false">
        <v/>
      </c>
      <c r="K842" s="19" t="n" hidden="false">
        <f>I842+J842</f>
        <v>0</v>
      </c>
      <c r="L842" s="19" t="n" hidden="false">
        <f>ROUND(H842*I842,2)</f>
        <v>0</v>
      </c>
      <c r="M842" s="19" t="n" hidden="false">
        <v/>
      </c>
      <c r="N842" s="19" t="n" hidden="false">
        <f>L842+M842</f>
        <v>0</v>
      </c>
    </row>
    <row r="843" customFormat="false" hidden="false" outlineLevel="0" collapsed="false">
      <c r="A843" s="18" t="inlineStr">
        <is>
          <t xml:space="preserve">1.1.1.2.1.1.2.6.3</t>
        </is>
      </c>
      <c r="B843" s="18" t="inlineStr">
        <is>
          <t xml:space="preserve"/>
        </is>
      </c>
      <c r="C843" s="22" t="inlineStr">
        <is>
          <t xml:space="preserve">Щит силовой (в соответствии со схемой)_ / МЭЛ</t>
        </is>
      </c>
      <c r="D843" s="7" t="inlineStr">
        <is>
          <t xml:space="preserve">ЩС1.3</t>
        </is>
      </c>
      <c r="E843" s="7" t="inlineStr">
        <is>
          <t xml:space="preserve"/>
        </is>
      </c>
      <c r="F843" s="7" t="inlineStr">
        <is>
          <t xml:space="preserve">ШТ</t>
        </is>
      </c>
      <c r="G843" s="7" t="inlineStr">
        <is>
          <t xml:space="preserve">1</t>
        </is>
      </c>
      <c r="H843" s="8" t="n">
        <v>0</v>
      </c>
      <c r="I843" s="23" t="n" hidden="false">
        <v>0</v>
      </c>
      <c r="J843" s="19" t="n" hidden="false">
        <v/>
      </c>
      <c r="K843" s="19" t="n" hidden="false">
        <f>I843+J843</f>
        <v>0</v>
      </c>
      <c r="L843" s="19" t="n" hidden="false">
        <f>ROUND(H843*I843,2)</f>
        <v>0</v>
      </c>
      <c r="M843" s="19" t="n" hidden="false">
        <v/>
      </c>
      <c r="N843" s="19" t="n" hidden="false">
        <f>L843+M843</f>
        <v>0</v>
      </c>
    </row>
    <row r="844" customFormat="false" hidden="false" outlineLevel="0" collapsed="false">
      <c r="A844" s="18" t="inlineStr">
        <is>
          <t xml:space="preserve">1.1.1.2.1.1.2.6.4</t>
        </is>
      </c>
      <c r="B844" s="18" t="inlineStr">
        <is>
          <t xml:space="preserve"/>
        </is>
      </c>
      <c r="C844" s="22" t="inlineStr">
        <is>
          <t xml:space="preserve">Щит силовой (в соответствии со схемой)_ / МЭЛ</t>
        </is>
      </c>
      <c r="D844" s="7" t="inlineStr">
        <is>
          <t xml:space="preserve">ЩО5/2.0 ЩРн-24-395х310х120-IP54 mb11-24n EKF</t>
        </is>
      </c>
      <c r="E844" s="7" t="inlineStr">
        <is>
          <t xml:space="preserve"/>
        </is>
      </c>
      <c r="F844" s="7" t="inlineStr">
        <is>
          <t xml:space="preserve">ШТ</t>
        </is>
      </c>
      <c r="G844" s="7" t="inlineStr">
        <is>
          <t xml:space="preserve">1</t>
        </is>
      </c>
      <c r="H844" s="8" t="n">
        <v>0</v>
      </c>
      <c r="I844" s="23" t="n" hidden="false">
        <v>0</v>
      </c>
      <c r="J844" s="19" t="n" hidden="false">
        <v/>
      </c>
      <c r="K844" s="19" t="n" hidden="false">
        <f>I844+J844</f>
        <v>0</v>
      </c>
      <c r="L844" s="19" t="n" hidden="false">
        <f>ROUND(H844*I844,2)</f>
        <v>0</v>
      </c>
      <c r="M844" s="19" t="n" hidden="false">
        <v/>
      </c>
      <c r="N844" s="19" t="n" hidden="false">
        <f>L844+M844</f>
        <v>0</v>
      </c>
    </row>
    <row r="845" customFormat="false" hidden="false" outlineLevel="0" collapsed="false">
      <c r="A845" s="18" t="inlineStr">
        <is>
          <t xml:space="preserve">1.1.1.2.1.1.2.6.5</t>
        </is>
      </c>
      <c r="B845" s="18" t="inlineStr">
        <is>
          <t xml:space="preserve"/>
        </is>
      </c>
      <c r="C845" s="22" t="inlineStr">
        <is>
          <t xml:space="preserve">Щит силовой (в соответствии со схемой)_ / МЭЛ</t>
        </is>
      </c>
      <c r="D845" s="7" t="inlineStr">
        <is>
          <t xml:space="preserve">ЩО5/1.0 ЩРн-24-395х310х120-IP54 mb11-24n EKF</t>
        </is>
      </c>
      <c r="E845" s="7" t="inlineStr">
        <is>
          <t xml:space="preserve"/>
        </is>
      </c>
      <c r="F845" s="7" t="inlineStr">
        <is>
          <t xml:space="preserve">ШТ</t>
        </is>
      </c>
      <c r="G845" s="7" t="inlineStr">
        <is>
          <t xml:space="preserve">1</t>
        </is>
      </c>
      <c r="H845" s="8" t="n">
        <v>0</v>
      </c>
      <c r="I845" s="23" t="n" hidden="false">
        <v>0</v>
      </c>
      <c r="J845" s="19" t="n" hidden="false">
        <v/>
      </c>
      <c r="K845" s="19" t="n" hidden="false">
        <f>I845+J845</f>
        <v>0</v>
      </c>
      <c r="L845" s="19" t="n" hidden="false">
        <f>ROUND(H845*I845,2)</f>
        <v>0</v>
      </c>
      <c r="M845" s="19" t="n" hidden="false">
        <v/>
      </c>
      <c r="N845" s="19" t="n" hidden="false">
        <f>L845+M845</f>
        <v>0</v>
      </c>
    </row>
    <row r="846" customFormat="false" hidden="false" outlineLevel="0" collapsed="false">
      <c r="A846" s="18" t="inlineStr">
        <is>
          <t xml:space="preserve">1.1.1.2.1.1.2.6.6</t>
        </is>
      </c>
      <c r="B846" s="18" t="inlineStr">
        <is>
          <t xml:space="preserve"/>
        </is>
      </c>
      <c r="C846" s="22" t="inlineStr">
        <is>
          <t xml:space="preserve">Щит силовой (в соответствии со схемой)_ / МЭЛ</t>
        </is>
      </c>
      <c r="D846" s="7" t="inlineStr">
        <is>
          <t xml:space="preserve">ЩО5/1.2 ЩРн-24-395х310х120-IP31 mb11-24n</t>
        </is>
      </c>
      <c r="E846" s="7" t="inlineStr">
        <is>
          <t xml:space="preserve"/>
        </is>
      </c>
      <c r="F846" s="7" t="inlineStr">
        <is>
          <t xml:space="preserve">ШТ</t>
        </is>
      </c>
      <c r="G846" s="7" t="inlineStr">
        <is>
          <t xml:space="preserve">1</t>
        </is>
      </c>
      <c r="H846" s="8" t="n">
        <v>0</v>
      </c>
      <c r="I846" s="23" t="n" hidden="false">
        <v>0</v>
      </c>
      <c r="J846" s="19" t="n" hidden="false">
        <v/>
      </c>
      <c r="K846" s="19" t="n" hidden="false">
        <f>I846+J846</f>
        <v>0</v>
      </c>
      <c r="L846" s="19" t="n" hidden="false">
        <f>ROUND(H846*I846,2)</f>
        <v>0</v>
      </c>
      <c r="M846" s="19" t="n" hidden="false">
        <v/>
      </c>
      <c r="N846" s="19" t="n" hidden="false">
        <f>L846+M846</f>
        <v>0</v>
      </c>
    </row>
    <row r="847" customFormat="false" hidden="false" outlineLevel="0" collapsed="false">
      <c r="A847" s="18" t="inlineStr">
        <is>
          <t xml:space="preserve">1.1.1.2.1.1.2.6.7</t>
        </is>
      </c>
      <c r="B847" s="18" t="inlineStr">
        <is>
          <t xml:space="preserve"/>
        </is>
      </c>
      <c r="C847" s="22" t="inlineStr">
        <is>
          <t xml:space="preserve">Щит силовой (в соответствии со схемой)_ / МЭЛ</t>
        </is>
      </c>
      <c r="D847" s="7" t="inlineStr">
        <is>
          <t xml:space="preserve">ЩАО5/1.0 ЩРн-18-350х300х120-IP31 mb11-18n EKF</t>
        </is>
      </c>
      <c r="E847" s="7" t="inlineStr">
        <is>
          <t xml:space="preserve"/>
        </is>
      </c>
      <c r="F847" s="7" t="inlineStr">
        <is>
          <t xml:space="preserve">ШТ</t>
        </is>
      </c>
      <c r="G847" s="7" t="inlineStr">
        <is>
          <t xml:space="preserve">1</t>
        </is>
      </c>
      <c r="H847" s="8" t="n">
        <v>0</v>
      </c>
      <c r="I847" s="23" t="n" hidden="false">
        <v>0</v>
      </c>
      <c r="J847" s="19" t="n" hidden="false">
        <v/>
      </c>
      <c r="K847" s="19" t="n" hidden="false">
        <f>I847+J847</f>
        <v>0</v>
      </c>
      <c r="L847" s="19" t="n" hidden="false">
        <f>ROUND(H847*I847,2)</f>
        <v>0</v>
      </c>
      <c r="M847" s="19" t="n" hidden="false">
        <v/>
      </c>
      <c r="N847" s="19" t="n" hidden="false">
        <f>L847+M847</f>
        <v>0</v>
      </c>
    </row>
    <row r="848" customFormat="false" hidden="false" outlineLevel="0" collapsed="false">
      <c r="A848" s="14" t="inlineStr">
        <is>
          <t xml:space="preserve">1.1.1.2.1.1.3</t>
        </is>
      </c>
      <c r="B848" s="14" t="inlineStr">
        <is>
          <t xml:space="preserve"/>
        </is>
      </c>
      <c r="C848" s="14" t="inlineStr">
        <is>
          <t xml:space="preserve">Прокладка кабеля</t>
        </is>
      </c>
      <c r="D848" s="6" t="inlineStr">
        <is>
          <t xml:space="preserve"/>
        </is>
      </c>
      <c r="E848" s="6" t="inlineStr">
        <is>
          <t xml:space="preserve"/>
        </is>
      </c>
      <c r="F848" s="6" t="inlineStr">
        <is>
          <t xml:space="preserve"/>
        </is>
      </c>
      <c r="G848" s="6" t="inlineStr">
        <is>
          <t xml:space="preserve"/>
        </is>
      </c>
      <c r="H848" s="15" t="n">
        <v/>
      </c>
      <c r="I848" s="16" t="n" hidden="false">
        <v/>
      </c>
      <c r="J848" s="16" t="n" hidden="false">
        <v/>
      </c>
      <c r="K848" s="16" t="n" hidden="false">
        <v/>
      </c>
      <c r="L848" s="16" t="n" hidden="false">
        <f>L849+L852+L855+L862+L870+L873+L875+L878+L881+L884+L886+L890+L893+L899+L905+L911+L914+L917</f>
        <v>0</v>
      </c>
      <c r="M848" s="16" t="n" hidden="false">
        <f>M849+M852+M855+M862+M870+M873+M875+M878+M881+M884+M886+M890+M893+M899+M905+M911+M914+M917</f>
        <v>0</v>
      </c>
      <c r="N848" s="16" t="n" hidden="false">
        <f>N849+N852+N855+N862+N870+N873+N875+N878+N881+N884+N886+N890+N893+N899+N905+N911+N914+N917</f>
        <v>0</v>
      </c>
    </row>
    <row r="849" customFormat="false" hidden="false" outlineLevel="0" collapsed="false">
      <c r="A849" s="18" t="inlineStr">
        <is>
          <t xml:space="preserve">1.1.1.2.1.1.3.1</t>
        </is>
      </c>
      <c r="B849" s="18" t="inlineStr">
        <is>
          <t xml:space="preserve"/>
        </is>
      </c>
      <c r="C849" s="18" t="inlineStr">
        <is>
          <t xml:space="preserve">Затяжка кабеля, провода в трубу / 1,5-6 мм</t>
        </is>
      </c>
      <c r="D849" s="7" t="inlineStr">
        <is>
          <t xml:space="preserve">ЭО
Поставщики: ООО "Богословский кабельный завод", Акционерное общество "Электрокабель" Кольчугинский завод"</t>
        </is>
      </c>
      <c r="E849" s="7" t="inlineStr">
        <is>
          <t xml:space="preserve">Выгружается из БО по объектам BIM-КЦ</t>
        </is>
      </c>
      <c r="F849" s="7" t="inlineStr">
        <is>
          <t xml:space="preserve">ПОГ М</t>
        </is>
      </c>
      <c r="G849" s="7" t="inlineStr">
        <is>
          <t xml:space="preserve">1</t>
        </is>
      </c>
      <c r="H849" s="8" t="n">
        <v>0</v>
      </c>
      <c r="I849" s="19" t="n" hidden="false">
        <f>ROUND((L850+L851)/H849,2)</f>
        <v>0</v>
      </c>
      <c r="J849" s="19" t="n" hidden="false">
        <v>0</v>
      </c>
      <c r="K849" s="19" t="n" hidden="false">
        <f>I849+J849</f>
        <v>0</v>
      </c>
      <c r="L849" s="19" t="n" hidden="false">
        <f>ROUND(H849*I849,2)</f>
        <v>0</v>
      </c>
      <c r="M849" s="19" t="n" hidden="false">
        <f>ROUND(H849*J849,2)</f>
        <v>0</v>
      </c>
      <c r="N849" s="19" t="n" hidden="false">
        <f>L849+M849</f>
        <v>0</v>
      </c>
    </row>
    <row r="850" customFormat="false" hidden="false" outlineLevel="0" collapsed="false">
      <c r="A850" s="18" t="inlineStr">
        <is>
          <t xml:space="preserve">1.1.1.2.1.1.3.1.1</t>
        </is>
      </c>
      <c r="B850" s="18" t="inlineStr">
        <is>
          <t xml:space="preserve"/>
        </is>
      </c>
      <c r="C850" s="22" t="inlineStr">
        <is>
          <t xml:space="preserve">Кабель силовой ВВГнг(A)-FRLS 3х1,5мм2, 660В</t>
        </is>
      </c>
      <c r="D850" s="7" t="inlineStr">
        <is>
          <t xml:space="preserve"/>
        </is>
      </c>
      <c r="E850" s="7" t="inlineStr">
        <is>
          <t xml:space="preserve"/>
        </is>
      </c>
      <c r="F850" s="7" t="inlineStr">
        <is>
          <t xml:space="preserve">М</t>
        </is>
      </c>
      <c r="G850" s="7" t="inlineStr">
        <is>
          <t xml:space="preserve">1</t>
        </is>
      </c>
      <c r="H850" s="8" t="n">
        <v>0</v>
      </c>
      <c r="I850" s="23" t="n" hidden="false">
        <v>0</v>
      </c>
      <c r="J850" s="19" t="n" hidden="false">
        <v/>
      </c>
      <c r="K850" s="19" t="n" hidden="false">
        <f>I850+J850</f>
        <v>0</v>
      </c>
      <c r="L850" s="19" t="n" hidden="false">
        <f>ROUND(H850*I850,2)</f>
        <v>0</v>
      </c>
      <c r="M850" s="19" t="n" hidden="false">
        <v/>
      </c>
      <c r="N850" s="19" t="n" hidden="false">
        <f>L850+M850</f>
        <v>0</v>
      </c>
    </row>
    <row r="851" customFormat="false" hidden="false" outlineLevel="0" collapsed="false">
      <c r="A851" s="18" t="inlineStr">
        <is>
          <t xml:space="preserve">1.1.1.2.1.1.3.1.2</t>
        </is>
      </c>
      <c r="B851" s="18" t="inlineStr">
        <is>
          <t xml:space="preserve"/>
        </is>
      </c>
      <c r="C851" s="22" t="inlineStr">
        <is>
          <t xml:space="preserve">Кабель силовой ВВГнг(A)-LSLTx 3х1,5мм2, 660В</t>
        </is>
      </c>
      <c r="D851" s="7" t="inlineStr">
        <is>
          <t xml:space="preserve"/>
        </is>
      </c>
      <c r="E851" s="7" t="inlineStr">
        <is>
          <t xml:space="preserve"/>
        </is>
      </c>
      <c r="F851" s="7" t="inlineStr">
        <is>
          <t xml:space="preserve">М</t>
        </is>
      </c>
      <c r="G851" s="7" t="inlineStr">
        <is>
          <t xml:space="preserve">1</t>
        </is>
      </c>
      <c r="H851" s="8" t="n">
        <v>0</v>
      </c>
      <c r="I851" s="23" t="n" hidden="false">
        <v>0</v>
      </c>
      <c r="J851" s="19" t="n" hidden="false">
        <v/>
      </c>
      <c r="K851" s="19" t="n" hidden="false">
        <f>I851+J851</f>
        <v>0</v>
      </c>
      <c r="L851" s="19" t="n" hidden="false">
        <f>ROUND(H851*I851,2)</f>
        <v>0</v>
      </c>
      <c r="M851" s="19" t="n" hidden="false">
        <v/>
      </c>
      <c r="N851" s="19" t="n" hidden="false">
        <f>L851+M851</f>
        <v>0</v>
      </c>
    </row>
    <row r="852" customFormat="false" hidden="false" outlineLevel="0" collapsed="false">
      <c r="A852" s="18" t="inlineStr">
        <is>
          <t xml:space="preserve">1.1.1.2.1.1.3.2</t>
        </is>
      </c>
      <c r="B852" s="18" t="inlineStr">
        <is>
          <t xml:space="preserve"/>
        </is>
      </c>
      <c r="C852" s="18" t="inlineStr">
        <is>
          <t xml:space="preserve">Затяжка кабеля, провода в трубу / 7-17 мм</t>
        </is>
      </c>
      <c r="D852" s="7" t="inlineStr">
        <is>
          <t xml:space="preserve">ЭО
Поставщики: ООО "Богословский кабельный завод", Акционерное общество "Электрокабель" Кольчугинский завод"</t>
        </is>
      </c>
      <c r="E852" s="7" t="inlineStr">
        <is>
          <t xml:space="preserve">Выгружается из БО по объектам BIM-КЦ</t>
        </is>
      </c>
      <c r="F852" s="7" t="inlineStr">
        <is>
          <t xml:space="preserve">ПОГ М</t>
        </is>
      </c>
      <c r="G852" s="7" t="inlineStr">
        <is>
          <t xml:space="preserve">1</t>
        </is>
      </c>
      <c r="H852" s="8" t="n">
        <v>0</v>
      </c>
      <c r="I852" s="19" t="n" hidden="false">
        <f>ROUND((L853+L854)/H852,2)</f>
        <v>0</v>
      </c>
      <c r="J852" s="19" t="n" hidden="false">
        <v>0</v>
      </c>
      <c r="K852" s="19" t="n" hidden="false">
        <f>I852+J852</f>
        <v>0</v>
      </c>
      <c r="L852" s="19" t="n" hidden="false">
        <f>ROUND(H852*I852,2)</f>
        <v>0</v>
      </c>
      <c r="M852" s="19" t="n" hidden="false">
        <f>ROUND(H852*J852,2)</f>
        <v>0</v>
      </c>
      <c r="N852" s="19" t="n" hidden="false">
        <f>L852+M852</f>
        <v>0</v>
      </c>
    </row>
    <row r="853" customFormat="false" hidden="false" outlineLevel="0" collapsed="false">
      <c r="A853" s="18" t="inlineStr">
        <is>
          <t xml:space="preserve">1.1.1.2.1.1.3.2.1</t>
        </is>
      </c>
      <c r="B853" s="18" t="inlineStr">
        <is>
          <t xml:space="preserve"/>
        </is>
      </c>
      <c r="C853" s="22" t="inlineStr">
        <is>
          <t xml:space="preserve">Кабель силовой ВВГнг(A)-FRLS 3х2,5мм2, 660В</t>
        </is>
      </c>
      <c r="D853" s="7" t="inlineStr">
        <is>
          <t xml:space="preserve"/>
        </is>
      </c>
      <c r="E853" s="7" t="inlineStr">
        <is>
          <t xml:space="preserve"/>
        </is>
      </c>
      <c r="F853" s="7" t="inlineStr">
        <is>
          <t xml:space="preserve">М</t>
        </is>
      </c>
      <c r="G853" s="7" t="inlineStr">
        <is>
          <t xml:space="preserve">1</t>
        </is>
      </c>
      <c r="H853" s="8" t="n">
        <v>0</v>
      </c>
      <c r="I853" s="23" t="n" hidden="false">
        <v>0</v>
      </c>
      <c r="J853" s="19" t="n" hidden="false">
        <v/>
      </c>
      <c r="K853" s="19" t="n" hidden="false">
        <f>I853+J853</f>
        <v>0</v>
      </c>
      <c r="L853" s="19" t="n" hidden="false">
        <f>ROUND(H853*I853,2)</f>
        <v>0</v>
      </c>
      <c r="M853" s="19" t="n" hidden="false">
        <v/>
      </c>
      <c r="N853" s="19" t="n" hidden="false">
        <f>L853+M853</f>
        <v>0</v>
      </c>
    </row>
    <row r="854" customFormat="false" hidden="false" outlineLevel="0" collapsed="false">
      <c r="A854" s="18" t="inlineStr">
        <is>
          <t xml:space="preserve">1.1.1.2.1.1.3.2.2</t>
        </is>
      </c>
      <c r="B854" s="18" t="inlineStr">
        <is>
          <t xml:space="preserve"/>
        </is>
      </c>
      <c r="C854" s="22" t="inlineStr">
        <is>
          <t xml:space="preserve">Кабель силовой ВВГнг(A)-LSLTx 3х2,5мм2, 660В</t>
        </is>
      </c>
      <c r="D854" s="7" t="inlineStr">
        <is>
          <t xml:space="preserve"/>
        </is>
      </c>
      <c r="E854" s="7" t="inlineStr">
        <is>
          <t xml:space="preserve"/>
        </is>
      </c>
      <c r="F854" s="7" t="inlineStr">
        <is>
          <t xml:space="preserve">М</t>
        </is>
      </c>
      <c r="G854" s="7" t="inlineStr">
        <is>
          <t xml:space="preserve">1</t>
        </is>
      </c>
      <c r="H854" s="8" t="n">
        <v>0</v>
      </c>
      <c r="I854" s="23" t="n" hidden="false">
        <v>0</v>
      </c>
      <c r="J854" s="19" t="n" hidden="false">
        <v/>
      </c>
      <c r="K854" s="19" t="n" hidden="false">
        <f>I854+J854</f>
        <v>0</v>
      </c>
      <c r="L854" s="19" t="n" hidden="false">
        <f>ROUND(H854*I854,2)</f>
        <v>0</v>
      </c>
      <c r="M854" s="19" t="n" hidden="false">
        <v/>
      </c>
      <c r="N854" s="19" t="n" hidden="false">
        <f>L854+M854</f>
        <v>0</v>
      </c>
    </row>
    <row r="855" customFormat="false" hidden="false" outlineLevel="0" collapsed="false">
      <c r="A855" s="18" t="inlineStr">
        <is>
          <t xml:space="preserve">1.1.1.2.1.1.3.3</t>
        </is>
      </c>
      <c r="B855" s="18" t="inlineStr">
        <is>
          <t xml:space="preserve"/>
        </is>
      </c>
      <c r="C855" s="18" t="inlineStr">
        <is>
          <t xml:space="preserve">Затяжка кабеля, провода в трубу / 7-17 мм</t>
        </is>
      </c>
      <c r="D855" s="7" t="inlineStr">
        <is>
          <t xml:space="preserve">ЭМ
Поставщики: ООО "Богословский кабельный завод", Акционерное общество "Электрокабель" Кольчугинский завод"</t>
        </is>
      </c>
      <c r="E855" s="7" t="inlineStr">
        <is>
          <t xml:space="preserve">Выгружается из БО по объектам BIM-КЦ</t>
        </is>
      </c>
      <c r="F855" s="7" t="inlineStr">
        <is>
          <t xml:space="preserve">ПОГ М</t>
        </is>
      </c>
      <c r="G855" s="7" t="inlineStr">
        <is>
          <t xml:space="preserve">1</t>
        </is>
      </c>
      <c r="H855" s="8" t="n">
        <v>0</v>
      </c>
      <c r="I855" s="19" t="n" hidden="false">
        <f>ROUND((L856+L857+L858+L859+L860+L861)/H855,2)</f>
        <v>0</v>
      </c>
      <c r="J855" s="19" t="n" hidden="false">
        <v>0</v>
      </c>
      <c r="K855" s="19" t="n" hidden="false">
        <f>I855+J855</f>
        <v>0</v>
      </c>
      <c r="L855" s="19" t="n" hidden="false">
        <f>ROUND(H855*I855,2)</f>
        <v>0</v>
      </c>
      <c r="M855" s="19" t="n" hidden="false">
        <f>ROUND(H855*J855,2)</f>
        <v>0</v>
      </c>
      <c r="N855" s="19" t="n" hidden="false">
        <f>L855+M855</f>
        <v>0</v>
      </c>
    </row>
    <row r="856" customFormat="false" hidden="false" outlineLevel="0" collapsed="false">
      <c r="A856" s="18" t="inlineStr">
        <is>
          <t xml:space="preserve">1.1.1.2.1.1.3.3.1</t>
        </is>
      </c>
      <c r="B856" s="18" t="inlineStr">
        <is>
          <t xml:space="preserve"/>
        </is>
      </c>
      <c r="C856" s="22" t="inlineStr">
        <is>
          <t xml:space="preserve">Кабель силовой ВВГнг(A)-FRLS 3х2,5мм2, 660В</t>
        </is>
      </c>
      <c r="D856" s="7" t="inlineStr">
        <is>
          <t xml:space="preserve"/>
        </is>
      </c>
      <c r="E856" s="7" t="inlineStr">
        <is>
          <t xml:space="preserve"/>
        </is>
      </c>
      <c r="F856" s="7" t="inlineStr">
        <is>
          <t xml:space="preserve">М</t>
        </is>
      </c>
      <c r="G856" s="7" t="inlineStr">
        <is>
          <t xml:space="preserve">1</t>
        </is>
      </c>
      <c r="H856" s="8" t="n">
        <v>0</v>
      </c>
      <c r="I856" s="23" t="n" hidden="false">
        <v>0</v>
      </c>
      <c r="J856" s="19" t="n" hidden="false">
        <v/>
      </c>
      <c r="K856" s="19" t="n" hidden="false">
        <f>I856+J856</f>
        <v>0</v>
      </c>
      <c r="L856" s="19" t="n" hidden="false">
        <f>ROUND(H856*I856,2)</f>
        <v>0</v>
      </c>
      <c r="M856" s="19" t="n" hidden="false">
        <v/>
      </c>
      <c r="N856" s="19" t="n" hidden="false">
        <f>L856+M856</f>
        <v>0</v>
      </c>
    </row>
    <row r="857" customFormat="false" hidden="false" outlineLevel="0" collapsed="false">
      <c r="A857" s="18" t="inlineStr">
        <is>
          <t xml:space="preserve">1.1.1.2.1.1.3.3.2</t>
        </is>
      </c>
      <c r="B857" s="18" t="inlineStr">
        <is>
          <t xml:space="preserve"/>
        </is>
      </c>
      <c r="C857" s="22" t="inlineStr">
        <is>
          <t xml:space="preserve">Кабель силовой ВВГнг(A)-LSLTx 5х2,5мм2, 660В</t>
        </is>
      </c>
      <c r="D857" s="7" t="inlineStr">
        <is>
          <t xml:space="preserve"/>
        </is>
      </c>
      <c r="E857" s="7" t="inlineStr">
        <is>
          <t xml:space="preserve"/>
        </is>
      </c>
      <c r="F857" s="7" t="inlineStr">
        <is>
          <t xml:space="preserve">М</t>
        </is>
      </c>
      <c r="G857" s="7" t="inlineStr">
        <is>
          <t xml:space="preserve">1</t>
        </is>
      </c>
      <c r="H857" s="8" t="n">
        <v>0</v>
      </c>
      <c r="I857" s="23" t="n" hidden="false">
        <v>0</v>
      </c>
      <c r="J857" s="19" t="n" hidden="false">
        <v/>
      </c>
      <c r="K857" s="19" t="n" hidden="false">
        <f>I857+J857</f>
        <v>0</v>
      </c>
      <c r="L857" s="19" t="n" hidden="false">
        <f>ROUND(H857*I857,2)</f>
        <v>0</v>
      </c>
      <c r="M857" s="19" t="n" hidden="false">
        <v/>
      </c>
      <c r="N857" s="19" t="n" hidden="false">
        <f>L857+M857</f>
        <v>0</v>
      </c>
    </row>
    <row r="858" customFormat="false" hidden="false" outlineLevel="0" collapsed="false">
      <c r="A858" s="18" t="inlineStr">
        <is>
          <t xml:space="preserve">1.1.1.2.1.1.3.3.3</t>
        </is>
      </c>
      <c r="B858" s="18" t="inlineStr">
        <is>
          <t xml:space="preserve"/>
        </is>
      </c>
      <c r="C858" s="22" t="inlineStr">
        <is>
          <t xml:space="preserve">Кабель силовой ВВГнг(A)-FRLSLTx 3х4мм2, 660В</t>
        </is>
      </c>
      <c r="D858" s="7" t="inlineStr">
        <is>
          <t xml:space="preserve"/>
        </is>
      </c>
      <c r="E858" s="7" t="inlineStr">
        <is>
          <t xml:space="preserve"/>
        </is>
      </c>
      <c r="F858" s="7" t="inlineStr">
        <is>
          <t xml:space="preserve">М</t>
        </is>
      </c>
      <c r="G858" s="7" t="inlineStr">
        <is>
          <t xml:space="preserve">1</t>
        </is>
      </c>
      <c r="H858" s="8" t="n">
        <v>0</v>
      </c>
      <c r="I858" s="23" t="n" hidden="false">
        <v>0</v>
      </c>
      <c r="J858" s="19" t="n" hidden="false">
        <v/>
      </c>
      <c r="K858" s="19" t="n" hidden="false">
        <f>I858+J858</f>
        <v>0</v>
      </c>
      <c r="L858" s="19" t="n" hidden="false">
        <f>ROUND(H858*I858,2)</f>
        <v>0</v>
      </c>
      <c r="M858" s="19" t="n" hidden="false">
        <v/>
      </c>
      <c r="N858" s="19" t="n" hidden="false">
        <f>L858+M858</f>
        <v>0</v>
      </c>
    </row>
    <row r="859" customFormat="false" hidden="false" outlineLevel="0" collapsed="false">
      <c r="A859" s="18" t="inlineStr">
        <is>
          <t xml:space="preserve">1.1.1.2.1.1.3.3.4</t>
        </is>
      </c>
      <c r="B859" s="18" t="inlineStr">
        <is>
          <t xml:space="preserve"/>
        </is>
      </c>
      <c r="C859" s="22" t="inlineStr">
        <is>
          <t xml:space="preserve">Кабель силовой ВВГнг(A)-FRLSLTx 5х2,5мм2, 660В</t>
        </is>
      </c>
      <c r="D859" s="7" t="inlineStr">
        <is>
          <t xml:space="preserve"/>
        </is>
      </c>
      <c r="E859" s="7" t="inlineStr">
        <is>
          <t xml:space="preserve"/>
        </is>
      </c>
      <c r="F859" s="7" t="inlineStr">
        <is>
          <t xml:space="preserve">М</t>
        </is>
      </c>
      <c r="G859" s="7" t="inlineStr">
        <is>
          <t xml:space="preserve">1</t>
        </is>
      </c>
      <c r="H859" s="8" t="n">
        <v>0</v>
      </c>
      <c r="I859" s="23" t="n" hidden="false">
        <v>0</v>
      </c>
      <c r="J859" s="19" t="n" hidden="false">
        <v/>
      </c>
      <c r="K859" s="19" t="n" hidden="false">
        <f>I859+J859</f>
        <v>0</v>
      </c>
      <c r="L859" s="19" t="n" hidden="false">
        <f>ROUND(H859*I859,2)</f>
        <v>0</v>
      </c>
      <c r="M859" s="19" t="n" hidden="false">
        <v/>
      </c>
      <c r="N859" s="19" t="n" hidden="false">
        <f>L859+M859</f>
        <v>0</v>
      </c>
    </row>
    <row r="860" customFormat="false" hidden="false" outlineLevel="0" collapsed="false">
      <c r="A860" s="18" t="inlineStr">
        <is>
          <t xml:space="preserve">1.1.1.2.1.1.3.3.5</t>
        </is>
      </c>
      <c r="B860" s="18" t="inlineStr">
        <is>
          <t xml:space="preserve"/>
        </is>
      </c>
      <c r="C860" s="22" t="inlineStr">
        <is>
          <t xml:space="preserve">Кабель силовой ВВГнг(A)-LSLTx 3х2,5мм2, 660В</t>
        </is>
      </c>
      <c r="D860" s="7" t="inlineStr">
        <is>
          <t xml:space="preserve"/>
        </is>
      </c>
      <c r="E860" s="7" t="inlineStr">
        <is>
          <t xml:space="preserve"/>
        </is>
      </c>
      <c r="F860" s="7" t="inlineStr">
        <is>
          <t xml:space="preserve">М</t>
        </is>
      </c>
      <c r="G860" s="7" t="inlineStr">
        <is>
          <t xml:space="preserve">1</t>
        </is>
      </c>
      <c r="H860" s="8" t="n">
        <v>0</v>
      </c>
      <c r="I860" s="23" t="n" hidden="false">
        <v>0</v>
      </c>
      <c r="J860" s="19" t="n" hidden="false">
        <v/>
      </c>
      <c r="K860" s="19" t="n" hidden="false">
        <f>I860+J860</f>
        <v>0</v>
      </c>
      <c r="L860" s="19" t="n" hidden="false">
        <f>ROUND(H860*I860,2)</f>
        <v>0</v>
      </c>
      <c r="M860" s="19" t="n" hidden="false">
        <v/>
      </c>
      <c r="N860" s="19" t="n" hidden="false">
        <f>L860+M860</f>
        <v>0</v>
      </c>
    </row>
    <row r="861" customFormat="false" hidden="false" outlineLevel="0" collapsed="false">
      <c r="A861" s="18" t="inlineStr">
        <is>
          <t xml:space="preserve">1.1.1.2.1.1.3.3.6</t>
        </is>
      </c>
      <c r="B861" s="18" t="inlineStr">
        <is>
          <t xml:space="preserve"/>
        </is>
      </c>
      <c r="C861" s="22" t="inlineStr">
        <is>
          <t xml:space="preserve">Кабель силовой ВВГнг(A)-LSLTx 3х4мм2, 1000В</t>
        </is>
      </c>
      <c r="D861" s="7" t="inlineStr">
        <is>
          <t xml:space="preserve"/>
        </is>
      </c>
      <c r="E861" s="7" t="inlineStr">
        <is>
          <t xml:space="preserve"/>
        </is>
      </c>
      <c r="F861" s="7" t="inlineStr">
        <is>
          <t xml:space="preserve">М</t>
        </is>
      </c>
      <c r="G861" s="7" t="inlineStr">
        <is>
          <t xml:space="preserve">1</t>
        </is>
      </c>
      <c r="H861" s="8" t="n">
        <v>0</v>
      </c>
      <c r="I861" s="19" t="n" hidden="false">
        <v>0</v>
      </c>
      <c r="J861" s="19" t="n" hidden="false">
        <v/>
      </c>
      <c r="K861" s="19" t="n" hidden="false">
        <f>I861+J861</f>
        <v>0</v>
      </c>
      <c r="L861" s="19" t="n" hidden="false">
        <f>ROUND(H861*I861,2)</f>
        <v>0</v>
      </c>
      <c r="M861" s="19" t="n" hidden="false">
        <v/>
      </c>
      <c r="N861" s="19" t="n" hidden="false">
        <f>L861+M861</f>
        <v>0</v>
      </c>
    </row>
    <row r="862" customFormat="false" hidden="false" outlineLevel="0" collapsed="false">
      <c r="A862" s="18" t="inlineStr">
        <is>
          <t xml:space="preserve">1.1.1.2.1.1.3.4</t>
        </is>
      </c>
      <c r="B862" s="18" t="inlineStr">
        <is>
          <t xml:space="preserve"/>
        </is>
      </c>
      <c r="C862" s="18" t="inlineStr">
        <is>
          <t xml:space="preserve">Затяжка кабеля, провода в трубу / 18-39 мм</t>
        </is>
      </c>
      <c r="D862" s="7" t="inlineStr">
        <is>
          <t xml:space="preserve">ЭМ
Поставщики: ООО "Богословский кабельный завод", Акционерное общество "Электрокабель" Кольчугинский завод"</t>
        </is>
      </c>
      <c r="E862" s="7" t="inlineStr">
        <is>
          <t xml:space="preserve">Выгружается из БО по объектам BIM-КЦ</t>
        </is>
      </c>
      <c r="F862" s="7" t="inlineStr">
        <is>
          <t xml:space="preserve">ПОГ М</t>
        </is>
      </c>
      <c r="G862" s="7" t="inlineStr">
        <is>
          <t xml:space="preserve">1</t>
        </is>
      </c>
      <c r="H862" s="8" t="n">
        <v>0</v>
      </c>
      <c r="I862" s="19" t="n" hidden="false">
        <f>ROUND((L863+L864+L865+L866+L867+L868+L869)/H862,2)</f>
        <v>0</v>
      </c>
      <c r="J862" s="19" t="n" hidden="false">
        <v>0</v>
      </c>
      <c r="K862" s="19" t="n" hidden="false">
        <f>I862+J862</f>
        <v>0</v>
      </c>
      <c r="L862" s="19" t="n" hidden="false">
        <f>ROUND(H862*I862,2)</f>
        <v>0</v>
      </c>
      <c r="M862" s="19" t="n" hidden="false">
        <f>ROUND(H862*J862,2)</f>
        <v>0</v>
      </c>
      <c r="N862" s="19" t="n" hidden="false">
        <f>L862+M862</f>
        <v>0</v>
      </c>
    </row>
    <row r="863" customFormat="false" hidden="false" outlineLevel="0" collapsed="false">
      <c r="A863" s="18" t="inlineStr">
        <is>
          <t xml:space="preserve">1.1.1.2.1.1.3.4.1</t>
        </is>
      </c>
      <c r="B863" s="18" t="inlineStr">
        <is>
          <t xml:space="preserve"/>
        </is>
      </c>
      <c r="C863" s="22" t="inlineStr">
        <is>
          <t xml:space="preserve">Кабель силовой ВВГнг(A)-FRLS 3х6мм2, 660В</t>
        </is>
      </c>
      <c r="D863" s="7" t="inlineStr">
        <is>
          <t xml:space="preserve"/>
        </is>
      </c>
      <c r="E863" s="7" t="inlineStr">
        <is>
          <t xml:space="preserve"/>
        </is>
      </c>
      <c r="F863" s="7" t="inlineStr">
        <is>
          <t xml:space="preserve">М</t>
        </is>
      </c>
      <c r="G863" s="7" t="inlineStr">
        <is>
          <t xml:space="preserve">1</t>
        </is>
      </c>
      <c r="H863" s="8" t="n">
        <v>0</v>
      </c>
      <c r="I863" s="23" t="n" hidden="false">
        <v>0</v>
      </c>
      <c r="J863" s="19" t="n" hidden="false">
        <v/>
      </c>
      <c r="K863" s="19" t="n" hidden="false">
        <f>I863+J863</f>
        <v>0</v>
      </c>
      <c r="L863" s="19" t="n" hidden="false">
        <f>ROUND(H863*I863,2)</f>
        <v>0</v>
      </c>
      <c r="M863" s="19" t="n" hidden="false">
        <v/>
      </c>
      <c r="N863" s="19" t="n" hidden="false">
        <f>L863+M863</f>
        <v>0</v>
      </c>
    </row>
    <row r="864" customFormat="false" hidden="false" outlineLevel="0" collapsed="false">
      <c r="A864" s="18" t="inlineStr">
        <is>
          <t xml:space="preserve">1.1.1.2.1.1.3.4.2</t>
        </is>
      </c>
      <c r="B864" s="18" t="inlineStr">
        <is>
          <t xml:space="preserve"/>
        </is>
      </c>
      <c r="C864" s="22" t="inlineStr">
        <is>
          <t xml:space="preserve">Кабель силовой ВВГнг(A)-LS 3х10мм2, 660В</t>
        </is>
      </c>
      <c r="D864" s="7" t="inlineStr">
        <is>
          <t xml:space="preserve"/>
        </is>
      </c>
      <c r="E864" s="7" t="inlineStr">
        <is>
          <t xml:space="preserve"/>
        </is>
      </c>
      <c r="F864" s="7" t="inlineStr">
        <is>
          <t xml:space="preserve">М</t>
        </is>
      </c>
      <c r="G864" s="7" t="inlineStr">
        <is>
          <t xml:space="preserve">1</t>
        </is>
      </c>
      <c r="H864" s="8" t="n">
        <v>0</v>
      </c>
      <c r="I864" s="23" t="n" hidden="false">
        <v>0</v>
      </c>
      <c r="J864" s="19" t="n" hidden="false">
        <v/>
      </c>
      <c r="K864" s="19" t="n" hidden="false">
        <f>I864+J864</f>
        <v>0</v>
      </c>
      <c r="L864" s="19" t="n" hidden="false">
        <f>ROUND(H864*I864,2)</f>
        <v>0</v>
      </c>
      <c r="M864" s="19" t="n" hidden="false">
        <v/>
      </c>
      <c r="N864" s="19" t="n" hidden="false">
        <f>L864+M864</f>
        <v>0</v>
      </c>
    </row>
    <row r="865" customFormat="false" hidden="false" outlineLevel="0" collapsed="false">
      <c r="A865" s="18" t="inlineStr">
        <is>
          <t xml:space="preserve">1.1.1.2.1.1.3.4.3</t>
        </is>
      </c>
      <c r="B865" s="18" t="inlineStr">
        <is>
          <t xml:space="preserve"/>
        </is>
      </c>
      <c r="C865" s="22" t="inlineStr">
        <is>
          <t xml:space="preserve">Кабель силовой ВВГнг(A)-FRLSLTx 5х4мм2, 660В</t>
        </is>
      </c>
      <c r="D865" s="7" t="inlineStr">
        <is>
          <t xml:space="preserve"/>
        </is>
      </c>
      <c r="E865" s="7" t="inlineStr">
        <is>
          <t xml:space="preserve"/>
        </is>
      </c>
      <c r="F865" s="7" t="inlineStr">
        <is>
          <t xml:space="preserve">М</t>
        </is>
      </c>
      <c r="G865" s="7" t="inlineStr">
        <is>
          <t xml:space="preserve">1</t>
        </is>
      </c>
      <c r="H865" s="8" t="n">
        <v>0</v>
      </c>
      <c r="I865" s="23" t="n" hidden="false">
        <v>0</v>
      </c>
      <c r="J865" s="19" t="n" hidden="false">
        <v/>
      </c>
      <c r="K865" s="19" t="n" hidden="false">
        <f>I865+J865</f>
        <v>0</v>
      </c>
      <c r="L865" s="19" t="n" hidden="false">
        <f>ROUND(H865*I865,2)</f>
        <v>0</v>
      </c>
      <c r="M865" s="19" t="n" hidden="false">
        <v/>
      </c>
      <c r="N865" s="19" t="n" hidden="false">
        <f>L865+M865</f>
        <v>0</v>
      </c>
    </row>
    <row r="866" customFormat="false" hidden="false" outlineLevel="0" collapsed="false">
      <c r="A866" s="18" t="inlineStr">
        <is>
          <t xml:space="preserve">1.1.1.2.1.1.3.4.4</t>
        </is>
      </c>
      <c r="B866" s="18" t="inlineStr">
        <is>
          <t xml:space="preserve"/>
        </is>
      </c>
      <c r="C866" s="22" t="inlineStr">
        <is>
          <t xml:space="preserve">Кабель силовой ВВГнг(A)-FRLSLTx 5х6мм2, 660В</t>
        </is>
      </c>
      <c r="D866" s="7" t="inlineStr">
        <is>
          <t xml:space="preserve"/>
        </is>
      </c>
      <c r="E866" s="7" t="inlineStr">
        <is>
          <t xml:space="preserve"/>
        </is>
      </c>
      <c r="F866" s="7" t="inlineStr">
        <is>
          <t xml:space="preserve">М</t>
        </is>
      </c>
      <c r="G866" s="7" t="inlineStr">
        <is>
          <t xml:space="preserve">1</t>
        </is>
      </c>
      <c r="H866" s="8" t="n">
        <v>0</v>
      </c>
      <c r="I866" s="23" t="n" hidden="false">
        <v>0</v>
      </c>
      <c r="J866" s="19" t="n" hidden="false">
        <v/>
      </c>
      <c r="K866" s="19" t="n" hidden="false">
        <f>I866+J866</f>
        <v>0</v>
      </c>
      <c r="L866" s="19" t="n" hidden="false">
        <f>ROUND(H866*I866,2)</f>
        <v>0</v>
      </c>
      <c r="M866" s="19" t="n" hidden="false">
        <v/>
      </c>
      <c r="N866" s="19" t="n" hidden="false">
        <f>L866+M866</f>
        <v>0</v>
      </c>
    </row>
    <row r="867" customFormat="false" hidden="false" outlineLevel="0" collapsed="false">
      <c r="A867" s="18" t="inlineStr">
        <is>
          <t xml:space="preserve">1.1.1.2.1.1.3.4.5</t>
        </is>
      </c>
      <c r="B867" s="18" t="inlineStr">
        <is>
          <t xml:space="preserve"/>
        </is>
      </c>
      <c r="C867" s="22" t="inlineStr">
        <is>
          <t xml:space="preserve">Кабель силовой ВВГнг(A)-LSLTx 5х4мм2, 660В</t>
        </is>
      </c>
      <c r="D867" s="7" t="inlineStr">
        <is>
          <t xml:space="preserve"/>
        </is>
      </c>
      <c r="E867" s="7" t="inlineStr">
        <is>
          <t xml:space="preserve"/>
        </is>
      </c>
      <c r="F867" s="7" t="inlineStr">
        <is>
          <t xml:space="preserve">М</t>
        </is>
      </c>
      <c r="G867" s="7" t="inlineStr">
        <is>
          <t xml:space="preserve">1</t>
        </is>
      </c>
      <c r="H867" s="8" t="n">
        <v>0</v>
      </c>
      <c r="I867" s="23" t="n" hidden="false">
        <v>0</v>
      </c>
      <c r="J867" s="19" t="n" hidden="false">
        <v/>
      </c>
      <c r="K867" s="19" t="n" hidden="false">
        <f>I867+J867</f>
        <v>0</v>
      </c>
      <c r="L867" s="19" t="n" hidden="false">
        <f>ROUND(H867*I867,2)</f>
        <v>0</v>
      </c>
      <c r="M867" s="19" t="n" hidden="false">
        <v/>
      </c>
      <c r="N867" s="19" t="n" hidden="false">
        <f>L867+M867</f>
        <v>0</v>
      </c>
    </row>
    <row r="868" customFormat="false" hidden="false" outlineLevel="0" collapsed="false">
      <c r="A868" s="18" t="inlineStr">
        <is>
          <t xml:space="preserve">1.1.1.2.1.1.3.4.6</t>
        </is>
      </c>
      <c r="B868" s="18" t="inlineStr">
        <is>
          <t xml:space="preserve"/>
        </is>
      </c>
      <c r="C868" s="22" t="inlineStr">
        <is>
          <t xml:space="preserve">Кабель силовой ВВГнг(A)-LSLTx 5х6мм2, 1000В</t>
        </is>
      </c>
      <c r="D868" s="7" t="inlineStr">
        <is>
          <t xml:space="preserve"/>
        </is>
      </c>
      <c r="E868" s="7" t="inlineStr">
        <is>
          <t xml:space="preserve"/>
        </is>
      </c>
      <c r="F868" s="7" t="inlineStr">
        <is>
          <t xml:space="preserve">М</t>
        </is>
      </c>
      <c r="G868" s="7" t="inlineStr">
        <is>
          <t xml:space="preserve">1</t>
        </is>
      </c>
      <c r="H868" s="8" t="n">
        <v>0</v>
      </c>
      <c r="I868" s="19" t="n" hidden="false">
        <v>0</v>
      </c>
      <c r="J868" s="19" t="n" hidden="false">
        <v/>
      </c>
      <c r="K868" s="19" t="n" hidden="false">
        <f>I868+J868</f>
        <v>0</v>
      </c>
      <c r="L868" s="19" t="n" hidden="false">
        <f>ROUND(H868*I868,2)</f>
        <v>0</v>
      </c>
      <c r="M868" s="19" t="n" hidden="false">
        <v/>
      </c>
      <c r="N868" s="19" t="n" hidden="false">
        <f>L868+M868</f>
        <v>0</v>
      </c>
    </row>
    <row r="869" customFormat="false" hidden="false" outlineLevel="0" collapsed="false">
      <c r="A869" s="18" t="inlineStr">
        <is>
          <t xml:space="preserve">1.1.1.2.1.1.3.4.7</t>
        </is>
      </c>
      <c r="B869" s="18" t="inlineStr">
        <is>
          <t xml:space="preserve"/>
        </is>
      </c>
      <c r="C869" s="22" t="inlineStr">
        <is>
          <t xml:space="preserve">Кабель силовой ВВГнг(A)-LSLTx 3х6мм2, 660В</t>
        </is>
      </c>
      <c r="D869" s="7" t="inlineStr">
        <is>
          <t xml:space="preserve"/>
        </is>
      </c>
      <c r="E869" s="7" t="inlineStr">
        <is>
          <t xml:space="preserve"/>
        </is>
      </c>
      <c r="F869" s="7" t="inlineStr">
        <is>
          <t xml:space="preserve">М</t>
        </is>
      </c>
      <c r="G869" s="7" t="inlineStr">
        <is>
          <t xml:space="preserve">1</t>
        </is>
      </c>
      <c r="H869" s="8" t="n">
        <v>0</v>
      </c>
      <c r="I869" s="23" t="n" hidden="false">
        <v>0</v>
      </c>
      <c r="J869" s="19" t="n" hidden="false">
        <v/>
      </c>
      <c r="K869" s="19" t="n" hidden="false">
        <f>I869+J869</f>
        <v>0</v>
      </c>
      <c r="L869" s="19" t="n" hidden="false">
        <f>ROUND(H869*I869,2)</f>
        <v>0</v>
      </c>
      <c r="M869" s="19" t="n" hidden="false">
        <v/>
      </c>
      <c r="N869" s="19" t="n" hidden="false">
        <f>L869+M869</f>
        <v>0</v>
      </c>
    </row>
    <row r="870" customFormat="false" hidden="false" outlineLevel="0" collapsed="false">
      <c r="A870" s="18" t="inlineStr">
        <is>
          <t xml:space="preserve">1.1.1.2.1.1.3.5</t>
        </is>
      </c>
      <c r="B870" s="18" t="inlineStr">
        <is>
          <t xml:space="preserve"/>
        </is>
      </c>
      <c r="C870" s="18" t="inlineStr">
        <is>
          <t xml:space="preserve">Затяжка кабеля, провода в трубу / 40-69 мм</t>
        </is>
      </c>
      <c r="D870" s="7" t="inlineStr">
        <is>
          <t xml:space="preserve">ЭМ
Поставщики: ООО "Богословский кабельный завод", Акционерное общество "Электрокабель" Кольчугинский завод"</t>
        </is>
      </c>
      <c r="E870" s="7" t="inlineStr">
        <is>
          <t xml:space="preserve">Выгружается из БО по объектам BIM-КЦ</t>
        </is>
      </c>
      <c r="F870" s="7" t="inlineStr">
        <is>
          <t xml:space="preserve">ПОГ М</t>
        </is>
      </c>
      <c r="G870" s="7" t="inlineStr">
        <is>
          <t xml:space="preserve">1</t>
        </is>
      </c>
      <c r="H870" s="8" t="n">
        <v>0</v>
      </c>
      <c r="I870" s="19" t="n" hidden="false">
        <f>ROUND((L871+L872)/H870,2)</f>
        <v>0</v>
      </c>
      <c r="J870" s="19" t="n" hidden="false">
        <v>0</v>
      </c>
      <c r="K870" s="19" t="n" hidden="false">
        <f>I870+J870</f>
        <v>0</v>
      </c>
      <c r="L870" s="19" t="n" hidden="false">
        <f>ROUND(H870*I870,2)</f>
        <v>0</v>
      </c>
      <c r="M870" s="19" t="n" hidden="false">
        <f>ROUND(H870*J870,2)</f>
        <v>0</v>
      </c>
      <c r="N870" s="19" t="n" hidden="false">
        <f>L870+M870</f>
        <v>0</v>
      </c>
    </row>
    <row r="871" customFormat="false" hidden="false" outlineLevel="0" collapsed="false">
      <c r="A871" s="18" t="inlineStr">
        <is>
          <t xml:space="preserve">1.1.1.2.1.1.3.5.1</t>
        </is>
      </c>
      <c r="B871" s="18" t="inlineStr">
        <is>
          <t xml:space="preserve"/>
        </is>
      </c>
      <c r="C871" s="22" t="inlineStr">
        <is>
          <t xml:space="preserve">Кабель силовой ВВГнг(A)-FRLS 5х10мм2, 660В</t>
        </is>
      </c>
      <c r="D871" s="7" t="inlineStr">
        <is>
          <t xml:space="preserve"/>
        </is>
      </c>
      <c r="E871" s="7" t="inlineStr">
        <is>
          <t xml:space="preserve"/>
        </is>
      </c>
      <c r="F871" s="7" t="inlineStr">
        <is>
          <t xml:space="preserve">М</t>
        </is>
      </c>
      <c r="G871" s="7" t="inlineStr">
        <is>
          <t xml:space="preserve">1</t>
        </is>
      </c>
      <c r="H871" s="8" t="n">
        <v>0</v>
      </c>
      <c r="I871" s="23" t="n" hidden="false">
        <v>0</v>
      </c>
      <c r="J871" s="19" t="n" hidden="false">
        <v/>
      </c>
      <c r="K871" s="19" t="n" hidden="false">
        <f>I871+J871</f>
        <v>0</v>
      </c>
      <c r="L871" s="19" t="n" hidden="false">
        <f>ROUND(H871*I871,2)</f>
        <v>0</v>
      </c>
      <c r="M871" s="19" t="n" hidden="false">
        <v/>
      </c>
      <c r="N871" s="19" t="n" hidden="false">
        <f>L871+M871</f>
        <v>0</v>
      </c>
    </row>
    <row r="872" customFormat="false" hidden="false" outlineLevel="0" collapsed="false">
      <c r="A872" s="18" t="inlineStr">
        <is>
          <t xml:space="preserve">1.1.1.2.1.1.3.5.2</t>
        </is>
      </c>
      <c r="B872" s="18" t="inlineStr">
        <is>
          <t xml:space="preserve"/>
        </is>
      </c>
      <c r="C872" s="22" t="inlineStr">
        <is>
          <t xml:space="preserve">Кабель силовой ВВГнг(A)-LSLTx 5х10мм2, 1000В</t>
        </is>
      </c>
      <c r="D872" s="7" t="inlineStr">
        <is>
          <t xml:space="preserve"/>
        </is>
      </c>
      <c r="E872" s="7" t="inlineStr">
        <is>
          <t xml:space="preserve"/>
        </is>
      </c>
      <c r="F872" s="7" t="inlineStr">
        <is>
          <t xml:space="preserve">М</t>
        </is>
      </c>
      <c r="G872" s="7" t="inlineStr">
        <is>
          <t xml:space="preserve">1</t>
        </is>
      </c>
      <c r="H872" s="8" t="n">
        <v>0</v>
      </c>
      <c r="I872" s="19" t="n" hidden="false">
        <v>0</v>
      </c>
      <c r="J872" s="19" t="n" hidden="false">
        <v/>
      </c>
      <c r="K872" s="19" t="n" hidden="false">
        <f>I872+J872</f>
        <v>0</v>
      </c>
      <c r="L872" s="19" t="n" hidden="false">
        <f>ROUND(H872*I872,2)</f>
        <v>0</v>
      </c>
      <c r="M872" s="19" t="n" hidden="false">
        <v/>
      </c>
      <c r="N872" s="19" t="n" hidden="false">
        <f>L872+M872</f>
        <v>0</v>
      </c>
    </row>
    <row r="873" customFormat="false" hidden="false" outlineLevel="0" collapsed="false">
      <c r="A873" s="18" t="inlineStr">
        <is>
          <t xml:space="preserve">1.1.1.2.1.1.3.6</t>
        </is>
      </c>
      <c r="B873" s="18" t="inlineStr">
        <is>
          <t xml:space="preserve"/>
        </is>
      </c>
      <c r="C873" s="18" t="inlineStr">
        <is>
          <t xml:space="preserve">Затяжка кабеля, провода в трубу / 70-124 мм</t>
        </is>
      </c>
      <c r="D873" s="7" t="inlineStr">
        <is>
          <t xml:space="preserve">ЭМ
Поставщики: ООО "Богословский кабельный завод", Акционерное общество "Электрокабель" Кольчугинский завод"</t>
        </is>
      </c>
      <c r="E873" s="7" t="inlineStr">
        <is>
          <t xml:space="preserve">Выгружается из БО по объектам BIM-КЦ</t>
        </is>
      </c>
      <c r="F873" s="7" t="inlineStr">
        <is>
          <t xml:space="preserve">ПОГ М</t>
        </is>
      </c>
      <c r="G873" s="7" t="inlineStr">
        <is>
          <t xml:space="preserve">1</t>
        </is>
      </c>
      <c r="H873" s="8" t="n">
        <v>0</v>
      </c>
      <c r="I873" s="19" t="n" hidden="false">
        <f>ROUND((L874)/H873,2)</f>
        <v>0</v>
      </c>
      <c r="J873" s="19" t="n" hidden="false">
        <v>0</v>
      </c>
      <c r="K873" s="19" t="n" hidden="false">
        <f>I873+J873</f>
        <v>0</v>
      </c>
      <c r="L873" s="19" t="n" hidden="false">
        <f>ROUND(H873*I873,2)</f>
        <v>0</v>
      </c>
      <c r="M873" s="19" t="n" hidden="false">
        <f>ROUND(H873*J873,2)</f>
        <v>0</v>
      </c>
      <c r="N873" s="19" t="n" hidden="false">
        <f>L873+M873</f>
        <v>0</v>
      </c>
    </row>
    <row r="874" customFormat="false" hidden="false" outlineLevel="0" collapsed="false">
      <c r="A874" s="18" t="inlineStr">
        <is>
          <t xml:space="preserve">1.1.1.2.1.1.3.6.1</t>
        </is>
      </c>
      <c r="B874" s="18" t="inlineStr">
        <is>
          <t xml:space="preserve"/>
        </is>
      </c>
      <c r="C874" s="22" t="inlineStr">
        <is>
          <t xml:space="preserve">Кабель силовой ВВГнг(A)-LSLTx 5х16мм2, 660В</t>
        </is>
      </c>
      <c r="D874" s="7" t="inlineStr">
        <is>
          <t xml:space="preserve"/>
        </is>
      </c>
      <c r="E874" s="7" t="inlineStr">
        <is>
          <t xml:space="preserve"/>
        </is>
      </c>
      <c r="F874" s="7" t="inlineStr">
        <is>
          <t xml:space="preserve">М</t>
        </is>
      </c>
      <c r="G874" s="7" t="inlineStr">
        <is>
          <t xml:space="preserve">1</t>
        </is>
      </c>
      <c r="H874" s="8" t="n">
        <v>0</v>
      </c>
      <c r="I874" s="23" t="n" hidden="false">
        <v>0</v>
      </c>
      <c r="J874" s="19" t="n" hidden="false">
        <v/>
      </c>
      <c r="K874" s="19" t="n" hidden="false">
        <f>I874+J874</f>
        <v>0</v>
      </c>
      <c r="L874" s="19" t="n" hidden="false">
        <f>ROUND(H874*I874,2)</f>
        <v>0</v>
      </c>
      <c r="M874" s="19" t="n" hidden="false">
        <v/>
      </c>
      <c r="N874" s="19" t="n" hidden="false">
        <f>L874+M874</f>
        <v>0</v>
      </c>
    </row>
    <row r="875" customFormat="false" hidden="false" outlineLevel="0" collapsed="false">
      <c r="A875" s="18" t="inlineStr">
        <is>
          <t xml:space="preserve">1.1.1.2.1.1.3.7</t>
        </is>
      </c>
      <c r="B875" s="18" t="inlineStr">
        <is>
          <t xml:space="preserve"/>
        </is>
      </c>
      <c r="C875" s="18" t="inlineStr">
        <is>
          <t xml:space="preserve">Затяжка кабеля, провода в трубу / 125-249 мм</t>
        </is>
      </c>
      <c r="D875" s="7" t="inlineStr">
        <is>
          <t xml:space="preserve">ЭМ
Поставщики: ООО "Богословский кабельный завод", Акционерное общество "Электрокабель" Кольчугинский завод"</t>
        </is>
      </c>
      <c r="E875" s="7" t="inlineStr">
        <is>
          <t xml:space="preserve">Выгружается из БО по объектам BIM-КЦ</t>
        </is>
      </c>
      <c r="F875" s="7" t="inlineStr">
        <is>
          <t xml:space="preserve">ПОГ М</t>
        </is>
      </c>
      <c r="G875" s="7" t="inlineStr">
        <is>
          <t xml:space="preserve">1</t>
        </is>
      </c>
      <c r="H875" s="8" t="n">
        <v>0</v>
      </c>
      <c r="I875" s="19" t="n" hidden="false">
        <f>ROUND((L876+L877)/H875,2)</f>
        <v>0</v>
      </c>
      <c r="J875" s="19" t="n" hidden="false">
        <v>0</v>
      </c>
      <c r="K875" s="19" t="n" hidden="false">
        <f>I875+J875</f>
        <v>0</v>
      </c>
      <c r="L875" s="19" t="n" hidden="false">
        <f>ROUND(H875*I875,2)</f>
        <v>0</v>
      </c>
      <c r="M875" s="19" t="n" hidden="false">
        <f>ROUND(H875*J875,2)</f>
        <v>0</v>
      </c>
      <c r="N875" s="19" t="n" hidden="false">
        <f>L875+M875</f>
        <v>0</v>
      </c>
    </row>
    <row r="876" customFormat="false" hidden="false" outlineLevel="0" collapsed="false">
      <c r="A876" s="18" t="inlineStr">
        <is>
          <t xml:space="preserve">1.1.1.2.1.1.3.7.1</t>
        </is>
      </c>
      <c r="B876" s="18" t="inlineStr">
        <is>
          <t xml:space="preserve"/>
        </is>
      </c>
      <c r="C876" s="22" t="inlineStr">
        <is>
          <t xml:space="preserve">Кабель силовой ВВГнг(A)-LSLTx 5х25мм2, 1000В</t>
        </is>
      </c>
      <c r="D876" s="7" t="inlineStr">
        <is>
          <t xml:space="preserve"/>
        </is>
      </c>
      <c r="E876" s="7" t="inlineStr">
        <is>
          <t xml:space="preserve"/>
        </is>
      </c>
      <c r="F876" s="7" t="inlineStr">
        <is>
          <t xml:space="preserve">М</t>
        </is>
      </c>
      <c r="G876" s="7" t="inlineStr">
        <is>
          <t xml:space="preserve">1</t>
        </is>
      </c>
      <c r="H876" s="8" t="n">
        <v>0</v>
      </c>
      <c r="I876" s="19" t="n" hidden="false">
        <v>0</v>
      </c>
      <c r="J876" s="19" t="n" hidden="false">
        <v/>
      </c>
      <c r="K876" s="19" t="n" hidden="false">
        <f>I876+J876</f>
        <v>0</v>
      </c>
      <c r="L876" s="19" t="n" hidden="false">
        <f>ROUND(H876*I876,2)</f>
        <v>0</v>
      </c>
      <c r="M876" s="19" t="n" hidden="false">
        <v/>
      </c>
      <c r="N876" s="19" t="n" hidden="false">
        <f>L876+M876</f>
        <v>0</v>
      </c>
    </row>
    <row r="877" customFormat="false" hidden="false" outlineLevel="0" collapsed="false">
      <c r="A877" s="18" t="inlineStr">
        <is>
          <t xml:space="preserve">1.1.1.2.1.1.3.7.2</t>
        </is>
      </c>
      <c r="B877" s="18" t="inlineStr">
        <is>
          <t xml:space="preserve"/>
        </is>
      </c>
      <c r="C877" s="22" t="inlineStr">
        <is>
          <t xml:space="preserve">Кабель силовой ВВГнг(A)-LSLTx 5х35мм2, 1000В</t>
        </is>
      </c>
      <c r="D877" s="7" t="inlineStr">
        <is>
          <t xml:space="preserve"/>
        </is>
      </c>
      <c r="E877" s="7" t="inlineStr">
        <is>
          <t xml:space="preserve"/>
        </is>
      </c>
      <c r="F877" s="7" t="inlineStr">
        <is>
          <t xml:space="preserve">М</t>
        </is>
      </c>
      <c r="G877" s="7" t="inlineStr">
        <is>
          <t xml:space="preserve">1</t>
        </is>
      </c>
      <c r="H877" s="8" t="n">
        <v>0</v>
      </c>
      <c r="I877" s="19" t="n" hidden="false">
        <v>0</v>
      </c>
      <c r="J877" s="19" t="n" hidden="false">
        <v/>
      </c>
      <c r="K877" s="19" t="n" hidden="false">
        <f>I877+J877</f>
        <v>0</v>
      </c>
      <c r="L877" s="19" t="n" hidden="false">
        <f>ROUND(H877*I877,2)</f>
        <v>0</v>
      </c>
      <c r="M877" s="19" t="n" hidden="false">
        <v/>
      </c>
      <c r="N877" s="19" t="n" hidden="false">
        <f>L877+M877</f>
        <v>0</v>
      </c>
    </row>
    <row r="878" customFormat="false" hidden="false" outlineLevel="0" collapsed="false">
      <c r="A878" s="18" t="inlineStr">
        <is>
          <t xml:space="preserve">1.1.1.2.1.1.3.8</t>
        </is>
      </c>
      <c r="B878" s="18" t="inlineStr">
        <is>
          <t xml:space="preserve"/>
        </is>
      </c>
      <c r="C878" s="18" t="inlineStr">
        <is>
          <t xml:space="preserve">Прокладка кабеля, провода в лотке, металлоконструкциях / 1,5-6 мм</t>
        </is>
      </c>
      <c r="D878" s="7" t="inlineStr">
        <is>
          <t xml:space="preserve">ЭО
Поставщики: ООО "Богословский кабельный завод", Акционерное общество "Электрокабель" Кольчугинский завод"</t>
        </is>
      </c>
      <c r="E878" s="7" t="inlineStr">
        <is>
          <t xml:space="preserve">Выгружается из БО по объектам BIM-КЦ</t>
        </is>
      </c>
      <c r="F878" s="7" t="inlineStr">
        <is>
          <t xml:space="preserve">М</t>
        </is>
      </c>
      <c r="G878" s="7" t="inlineStr">
        <is>
          <t xml:space="preserve">1</t>
        </is>
      </c>
      <c r="H878" s="8" t="n">
        <v>0</v>
      </c>
      <c r="I878" s="19" t="n" hidden="false">
        <f>ROUND((L879+L880)/H878,2)</f>
        <v>0</v>
      </c>
      <c r="J878" s="19" t="n" hidden="false">
        <v>0</v>
      </c>
      <c r="K878" s="19" t="n" hidden="false">
        <f>I878+J878</f>
        <v>0</v>
      </c>
      <c r="L878" s="19" t="n" hidden="false">
        <f>ROUND(H878*I878,2)</f>
        <v>0</v>
      </c>
      <c r="M878" s="19" t="n" hidden="false">
        <f>ROUND(H878*J878,2)</f>
        <v>0</v>
      </c>
      <c r="N878" s="19" t="n" hidden="false">
        <f>L878+M878</f>
        <v>0</v>
      </c>
    </row>
    <row r="879" customFormat="false" hidden="false" outlineLevel="0" collapsed="false">
      <c r="A879" s="18" t="inlineStr">
        <is>
          <t xml:space="preserve">1.1.1.2.1.1.3.8.1</t>
        </is>
      </c>
      <c r="B879" s="18" t="inlineStr">
        <is>
          <t xml:space="preserve"/>
        </is>
      </c>
      <c r="C879" s="22" t="inlineStr">
        <is>
          <t xml:space="preserve">Кабель силовой ВВГнг(A)-FRLSLTx 3х1,5мм2, 660В</t>
        </is>
      </c>
      <c r="D879" s="7" t="inlineStr">
        <is>
          <t xml:space="preserve"/>
        </is>
      </c>
      <c r="E879" s="7" t="inlineStr">
        <is>
          <t xml:space="preserve"/>
        </is>
      </c>
      <c r="F879" s="7" t="inlineStr">
        <is>
          <t xml:space="preserve">М</t>
        </is>
      </c>
      <c r="G879" s="7" t="inlineStr">
        <is>
          <t xml:space="preserve">1</t>
        </is>
      </c>
      <c r="H879" s="8" t="n">
        <v>0</v>
      </c>
      <c r="I879" s="23" t="n" hidden="false">
        <v>0</v>
      </c>
      <c r="J879" s="19" t="n" hidden="false">
        <v/>
      </c>
      <c r="K879" s="19" t="n" hidden="false">
        <f>I879+J879</f>
        <v>0</v>
      </c>
      <c r="L879" s="19" t="n" hidden="false">
        <f>ROUND(H879*I879,2)</f>
        <v>0</v>
      </c>
      <c r="M879" s="19" t="n" hidden="false">
        <v/>
      </c>
      <c r="N879" s="19" t="n" hidden="false">
        <f>L879+M879</f>
        <v>0</v>
      </c>
    </row>
    <row r="880" customFormat="false" hidden="false" outlineLevel="0" collapsed="false">
      <c r="A880" s="18" t="inlineStr">
        <is>
          <t xml:space="preserve">1.1.1.2.1.1.3.8.2</t>
        </is>
      </c>
      <c r="B880" s="18" t="inlineStr">
        <is>
          <t xml:space="preserve"/>
        </is>
      </c>
      <c r="C880" s="22" t="inlineStr">
        <is>
          <t xml:space="preserve">Кабель силовой ВВГнг(A)-LSLTx 3х1,5мм2, 660В</t>
        </is>
      </c>
      <c r="D880" s="7" t="inlineStr">
        <is>
          <t xml:space="preserve"/>
        </is>
      </c>
      <c r="E880" s="7" t="inlineStr">
        <is>
          <t xml:space="preserve"/>
        </is>
      </c>
      <c r="F880" s="7" t="inlineStr">
        <is>
          <t xml:space="preserve">М</t>
        </is>
      </c>
      <c r="G880" s="7" t="inlineStr">
        <is>
          <t xml:space="preserve">1</t>
        </is>
      </c>
      <c r="H880" s="8" t="n">
        <v>0</v>
      </c>
      <c r="I880" s="23" t="n" hidden="false">
        <v>0</v>
      </c>
      <c r="J880" s="19" t="n" hidden="false">
        <v/>
      </c>
      <c r="K880" s="19" t="n" hidden="false">
        <f>I880+J880</f>
        <v>0</v>
      </c>
      <c r="L880" s="19" t="n" hidden="false">
        <f>ROUND(H880*I880,2)</f>
        <v>0</v>
      </c>
      <c r="M880" s="19" t="n" hidden="false">
        <v/>
      </c>
      <c r="N880" s="19" t="n" hidden="false">
        <f>L880+M880</f>
        <v>0</v>
      </c>
    </row>
    <row r="881" customFormat="false" hidden="false" outlineLevel="0" collapsed="false">
      <c r="A881" s="18" t="inlineStr">
        <is>
          <t xml:space="preserve">1.1.1.2.1.1.3.9</t>
        </is>
      </c>
      <c r="B881" s="18" t="inlineStr">
        <is>
          <t xml:space="preserve"/>
        </is>
      </c>
      <c r="C881" s="18" t="inlineStr">
        <is>
          <t xml:space="preserve">Прокладка кабеля, провода в лотке, металлоконструкциях / 7-17 мм</t>
        </is>
      </c>
      <c r="D881" s="7" t="inlineStr">
        <is>
          <t xml:space="preserve">ЭО
Поставщики: ООО "Богословский кабельный завод", Акционерное общество "Электрокабель" Кольчугинский завод"</t>
        </is>
      </c>
      <c r="E881" s="7" t="inlineStr">
        <is>
          <t xml:space="preserve">Выгружается из БО по объектам BIM-КЦ</t>
        </is>
      </c>
      <c r="F881" s="7" t="inlineStr">
        <is>
          <t xml:space="preserve">М</t>
        </is>
      </c>
      <c r="G881" s="7" t="inlineStr">
        <is>
          <t xml:space="preserve">1</t>
        </is>
      </c>
      <c r="H881" s="8" t="n">
        <v>0</v>
      </c>
      <c r="I881" s="19" t="n" hidden="false">
        <f>ROUND((L882+L883)/H881,2)</f>
        <v>0</v>
      </c>
      <c r="J881" s="19" t="n" hidden="false">
        <v>0</v>
      </c>
      <c r="K881" s="19" t="n" hidden="false">
        <f>I881+J881</f>
        <v>0</v>
      </c>
      <c r="L881" s="19" t="n" hidden="false">
        <f>ROUND(H881*I881,2)</f>
        <v>0</v>
      </c>
      <c r="M881" s="19" t="n" hidden="false">
        <f>ROUND(H881*J881,2)</f>
        <v>0</v>
      </c>
      <c r="N881" s="19" t="n" hidden="false">
        <f>L881+M881</f>
        <v>0</v>
      </c>
    </row>
    <row r="882" customFormat="false" hidden="false" outlineLevel="0" collapsed="false">
      <c r="A882" s="18" t="inlineStr">
        <is>
          <t xml:space="preserve">1.1.1.2.1.1.3.9.1</t>
        </is>
      </c>
      <c r="B882" s="18" t="inlineStr">
        <is>
          <t xml:space="preserve"/>
        </is>
      </c>
      <c r="C882" s="22" t="inlineStr">
        <is>
          <t xml:space="preserve">Кабель силовой ВВГнг(A)-FRLSLTx 3х2,5мм2, 660В</t>
        </is>
      </c>
      <c r="D882" s="7" t="inlineStr">
        <is>
          <t xml:space="preserve"/>
        </is>
      </c>
      <c r="E882" s="7" t="inlineStr">
        <is>
          <t xml:space="preserve"/>
        </is>
      </c>
      <c r="F882" s="7" t="inlineStr">
        <is>
          <t xml:space="preserve">М</t>
        </is>
      </c>
      <c r="G882" s="7" t="inlineStr">
        <is>
          <t xml:space="preserve">1</t>
        </is>
      </c>
      <c r="H882" s="8" t="n">
        <v>0</v>
      </c>
      <c r="I882" s="23" t="n" hidden="false">
        <v>0</v>
      </c>
      <c r="J882" s="19" t="n" hidden="false">
        <v/>
      </c>
      <c r="K882" s="19" t="n" hidden="false">
        <f>I882+J882</f>
        <v>0</v>
      </c>
      <c r="L882" s="19" t="n" hidden="false">
        <f>ROUND(H882*I882,2)</f>
        <v>0</v>
      </c>
      <c r="M882" s="19" t="n" hidden="false">
        <v/>
      </c>
      <c r="N882" s="19" t="n" hidden="false">
        <f>L882+M882</f>
        <v>0</v>
      </c>
    </row>
    <row r="883" customFormat="false" hidden="false" outlineLevel="0" collapsed="false">
      <c r="A883" s="18" t="inlineStr">
        <is>
          <t xml:space="preserve">1.1.1.2.1.1.3.9.2</t>
        </is>
      </c>
      <c r="B883" s="18" t="inlineStr">
        <is>
          <t xml:space="preserve"/>
        </is>
      </c>
      <c r="C883" s="22" t="inlineStr">
        <is>
          <t xml:space="preserve">Кабель силовой ВВГнг(A)-LSLTx 3х2,5мм2, 660В</t>
        </is>
      </c>
      <c r="D883" s="7" t="inlineStr">
        <is>
          <t xml:space="preserve"/>
        </is>
      </c>
      <c r="E883" s="7" t="inlineStr">
        <is>
          <t xml:space="preserve"/>
        </is>
      </c>
      <c r="F883" s="7" t="inlineStr">
        <is>
          <t xml:space="preserve">М</t>
        </is>
      </c>
      <c r="G883" s="7" t="inlineStr">
        <is>
          <t xml:space="preserve">1</t>
        </is>
      </c>
      <c r="H883" s="8" t="n">
        <v>0</v>
      </c>
      <c r="I883" s="23" t="n" hidden="false">
        <v>0</v>
      </c>
      <c r="J883" s="19" t="n" hidden="false">
        <v/>
      </c>
      <c r="K883" s="19" t="n" hidden="false">
        <f>I883+J883</f>
        <v>0</v>
      </c>
      <c r="L883" s="19" t="n" hidden="false">
        <f>ROUND(H883*I883,2)</f>
        <v>0</v>
      </c>
      <c r="M883" s="19" t="n" hidden="false">
        <v/>
      </c>
      <c r="N883" s="19" t="n" hidden="false">
        <f>L883+M883</f>
        <v>0</v>
      </c>
    </row>
    <row r="884" customFormat="false" hidden="false" outlineLevel="0" collapsed="false">
      <c r="A884" s="18" t="inlineStr">
        <is>
          <t xml:space="preserve">1.1.1.2.1.1.3.10</t>
        </is>
      </c>
      <c r="B884" s="18" t="inlineStr">
        <is>
          <t xml:space="preserve"/>
        </is>
      </c>
      <c r="C884" s="18" t="inlineStr">
        <is>
          <t xml:space="preserve">Прокладка кабеля, провода в лотке, металлоконструкциях / 700-1000 мм</t>
        </is>
      </c>
      <c r="D884" s="7" t="inlineStr">
        <is>
          <t xml:space="preserve">ЭМ
Поставщики: ООО "Богословский кабельный завод", Акционерное общество "Электрокабель" Кольчугинский завод"</t>
        </is>
      </c>
      <c r="E884" s="7" t="inlineStr">
        <is>
          <t xml:space="preserve">Выгружается из БО по объектам BIM-КЦ</t>
        </is>
      </c>
      <c r="F884" s="7" t="inlineStr">
        <is>
          <t xml:space="preserve">М</t>
        </is>
      </c>
      <c r="G884" s="7" t="inlineStr">
        <is>
          <t xml:space="preserve">1</t>
        </is>
      </c>
      <c r="H884" s="8" t="n">
        <v>0</v>
      </c>
      <c r="I884" s="19" t="n" hidden="false">
        <f>ROUND((L885)/H884,2)</f>
        <v>0</v>
      </c>
      <c r="J884" s="19" t="n" hidden="false">
        <v>0</v>
      </c>
      <c r="K884" s="19" t="n" hidden="false">
        <f>I884+J884</f>
        <v>0</v>
      </c>
      <c r="L884" s="19" t="n" hidden="false">
        <f>ROUND(H884*I884,2)</f>
        <v>0</v>
      </c>
      <c r="M884" s="19" t="n" hidden="false">
        <f>ROUND(H884*J884,2)</f>
        <v>0</v>
      </c>
      <c r="N884" s="19" t="n" hidden="false">
        <f>L884+M884</f>
        <v>0</v>
      </c>
    </row>
    <row r="885" customFormat="false" hidden="false" outlineLevel="0" collapsed="false">
      <c r="A885" s="18" t="inlineStr">
        <is>
          <t xml:space="preserve">1.1.1.2.1.1.3.10.1</t>
        </is>
      </c>
      <c r="B885" s="18" t="inlineStr">
        <is>
          <t xml:space="preserve"/>
        </is>
      </c>
      <c r="C885" s="22" t="inlineStr">
        <is>
          <t xml:space="preserve">Кабель силовой ВВГнг(A)-FRLS 5х150мм2, 660В</t>
        </is>
      </c>
      <c r="D885" s="7" t="inlineStr">
        <is>
          <t xml:space="preserve"/>
        </is>
      </c>
      <c r="E885" s="7" t="inlineStr">
        <is>
          <t xml:space="preserve"/>
        </is>
      </c>
      <c r="F885" s="7" t="inlineStr">
        <is>
          <t xml:space="preserve">М</t>
        </is>
      </c>
      <c r="G885" s="7" t="inlineStr">
        <is>
          <t xml:space="preserve">1</t>
        </is>
      </c>
      <c r="H885" s="8" t="n">
        <v>0</v>
      </c>
      <c r="I885" s="23" t="n" hidden="false">
        <v>0</v>
      </c>
      <c r="J885" s="19" t="n" hidden="false">
        <v/>
      </c>
      <c r="K885" s="19" t="n" hidden="false">
        <f>I885+J885</f>
        <v>0</v>
      </c>
      <c r="L885" s="19" t="n" hidden="false">
        <f>ROUND(H885*I885,2)</f>
        <v>0</v>
      </c>
      <c r="M885" s="19" t="n" hidden="false">
        <v/>
      </c>
      <c r="N885" s="19" t="n" hidden="false">
        <f>L885+M885</f>
        <v>0</v>
      </c>
    </row>
    <row r="886" customFormat="false" hidden="false" outlineLevel="0" collapsed="false">
      <c r="A886" s="18" t="inlineStr">
        <is>
          <t xml:space="preserve">1.1.1.2.1.1.3.11</t>
        </is>
      </c>
      <c r="B886" s="18" t="inlineStr">
        <is>
          <t xml:space="preserve"/>
        </is>
      </c>
      <c r="C886" s="18" t="inlineStr">
        <is>
          <t xml:space="preserve">Монтаж трубы ПВХ, ПНД для кабеля / до 32мм</t>
        </is>
      </c>
      <c r="D886" s="7" t="inlineStr">
        <is>
          <t xml:space="preserve">ЭО</t>
        </is>
      </c>
      <c r="E886" s="7" t="inlineStr">
        <is>
          <t xml:space="preserve">Выгружается из БО по объектам BIM-КЦ</t>
        </is>
      </c>
      <c r="F886" s="7" t="inlineStr">
        <is>
          <t xml:space="preserve">ПОГ М</t>
        </is>
      </c>
      <c r="G886" s="7" t="inlineStr">
        <is>
          <t xml:space="preserve">1</t>
        </is>
      </c>
      <c r="H886" s="8" t="n">
        <v>0</v>
      </c>
      <c r="I886" s="19" t="n" hidden="false">
        <f>ROUND((L887+L888+L889)/H886,2)</f>
        <v>0</v>
      </c>
      <c r="J886" s="19" t="n" hidden="false">
        <v>0</v>
      </c>
      <c r="K886" s="19" t="n" hidden="false">
        <f>I886+J886</f>
        <v>0</v>
      </c>
      <c r="L886" s="19" t="n" hidden="false">
        <f>ROUND(H886*I886,2)</f>
        <v>0</v>
      </c>
      <c r="M886" s="19" t="n" hidden="false">
        <f>ROUND(H886*J886,2)</f>
        <v>0</v>
      </c>
      <c r="N886" s="19" t="n" hidden="false">
        <f>L886+M886</f>
        <v>0</v>
      </c>
    </row>
    <row r="887" customFormat="false" hidden="false" outlineLevel="0" collapsed="false">
      <c r="A887" s="18" t="inlineStr">
        <is>
          <t xml:space="preserve">1.1.1.2.1.1.3.11.1</t>
        </is>
      </c>
      <c r="B887" s="18" t="inlineStr">
        <is>
          <t xml:space="preserve"/>
        </is>
      </c>
      <c r="C887" s="22" t="inlineStr">
        <is>
          <t xml:space="preserve">Труба ПВХ гофрированная_ / Легкая с протяжкой / 20 мм</t>
        </is>
      </c>
      <c r="D887" s="7" t="inlineStr">
        <is>
          <t xml:space="preserve"/>
        </is>
      </c>
      <c r="E887" s="7" t="inlineStr">
        <is>
          <t xml:space="preserve"/>
        </is>
      </c>
      <c r="F887" s="7" t="inlineStr">
        <is>
          <t xml:space="preserve">ПОГ М</t>
        </is>
      </c>
      <c r="G887" s="7" t="inlineStr">
        <is>
          <t xml:space="preserve">1</t>
        </is>
      </c>
      <c r="H887" s="8" t="n">
        <v>0</v>
      </c>
      <c r="I887" s="19" t="n" hidden="false">
        <v>0</v>
      </c>
      <c r="J887" s="19" t="n" hidden="false">
        <v/>
      </c>
      <c r="K887" s="19" t="n" hidden="false">
        <f>I887+J887</f>
        <v>0</v>
      </c>
      <c r="L887" s="19" t="n" hidden="false">
        <f>ROUND(H887*I887,2)</f>
        <v>0</v>
      </c>
      <c r="M887" s="19" t="n" hidden="false">
        <v/>
      </c>
      <c r="N887" s="19" t="n" hidden="false">
        <f>L887+M887</f>
        <v>0</v>
      </c>
    </row>
    <row r="888" customFormat="false" hidden="false" outlineLevel="0" collapsed="false">
      <c r="A888" s="18" t="inlineStr">
        <is>
          <t xml:space="preserve">1.1.1.2.1.1.3.11.2</t>
        </is>
      </c>
      <c r="B888" s="18" t="inlineStr">
        <is>
          <t xml:space="preserve"/>
        </is>
      </c>
      <c r="C888" s="22" t="inlineStr">
        <is>
          <t xml:space="preserve">Труба ПВХ гофрированная_ / Легкая с протяжкой / 25 мм</t>
        </is>
      </c>
      <c r="D888" s="7" t="inlineStr">
        <is>
          <t xml:space="preserve"/>
        </is>
      </c>
      <c r="E888" s="7" t="inlineStr">
        <is>
          <t xml:space="preserve"/>
        </is>
      </c>
      <c r="F888" s="7" t="inlineStr">
        <is>
          <t xml:space="preserve">ПОГ М</t>
        </is>
      </c>
      <c r="G888" s="7" t="inlineStr">
        <is>
          <t xml:space="preserve">1</t>
        </is>
      </c>
      <c r="H888" s="8" t="n">
        <v>0</v>
      </c>
      <c r="I888" s="19" t="n" hidden="false">
        <v>0</v>
      </c>
      <c r="J888" s="19" t="n" hidden="false">
        <v/>
      </c>
      <c r="K888" s="19" t="n" hidden="false">
        <f>I888+J888</f>
        <v>0</v>
      </c>
      <c r="L888" s="19" t="n" hidden="false">
        <f>ROUND(H888*I888,2)</f>
        <v>0</v>
      </c>
      <c r="M888" s="19" t="n" hidden="false">
        <v/>
      </c>
      <c r="N888" s="19" t="n" hidden="false">
        <f>L888+M888</f>
        <v>0</v>
      </c>
    </row>
    <row r="889" customFormat="false" hidden="false" outlineLevel="0" collapsed="false">
      <c r="A889" s="18" t="inlineStr">
        <is>
          <t xml:space="preserve">1.1.1.2.1.1.3.11.3</t>
        </is>
      </c>
      <c r="B889" s="18" t="inlineStr">
        <is>
          <t xml:space="preserve"/>
        </is>
      </c>
      <c r="C889" s="22" t="inlineStr">
        <is>
          <t xml:space="preserve">Труба ПВХ гофрированная_ / Тяжелая с протяжкой / 32 мм</t>
        </is>
      </c>
      <c r="D889" s="7" t="inlineStr">
        <is>
          <t xml:space="preserve">Труба гибкая гофрированная легкая, серия HFR, из композиции
полиолифенов (без галогена), самозатухающая, с зондом</t>
        </is>
      </c>
      <c r="E889" s="7" t="inlineStr">
        <is>
          <t xml:space="preserve"/>
        </is>
      </c>
      <c r="F889" s="7" t="inlineStr">
        <is>
          <t xml:space="preserve">ПОГ М</t>
        </is>
      </c>
      <c r="G889" s="7" t="inlineStr">
        <is>
          <t xml:space="preserve">1</t>
        </is>
      </c>
      <c r="H889" s="8" t="n">
        <v>0</v>
      </c>
      <c r="I889" s="19" t="n" hidden="false">
        <v>0</v>
      </c>
      <c r="J889" s="19" t="n" hidden="false">
        <v/>
      </c>
      <c r="K889" s="19" t="n" hidden="false">
        <f>I889+J889</f>
        <v>0</v>
      </c>
      <c r="L889" s="19" t="n" hidden="false">
        <f>ROUND(H889*I889,2)</f>
        <v>0</v>
      </c>
      <c r="M889" s="19" t="n" hidden="false">
        <v/>
      </c>
      <c r="N889" s="19" t="n" hidden="false">
        <f>L889+M889</f>
        <v>0</v>
      </c>
    </row>
    <row r="890" customFormat="false" hidden="false" outlineLevel="0" collapsed="false">
      <c r="A890" s="18" t="inlineStr">
        <is>
          <t xml:space="preserve">1.1.1.2.1.1.3.12</t>
        </is>
      </c>
      <c r="B890" s="18" t="inlineStr">
        <is>
          <t xml:space="preserve"/>
        </is>
      </c>
      <c r="C890" s="18" t="inlineStr">
        <is>
          <t xml:space="preserve">Монтаж трубы ПВХ, ПНД для кабеля / до 32мм</t>
        </is>
      </c>
      <c r="D890" s="7" t="inlineStr">
        <is>
          <t xml:space="preserve">ЭМ</t>
        </is>
      </c>
      <c r="E890" s="7" t="inlineStr">
        <is>
          <t xml:space="preserve">Выгружается из БО по объектам BIM-КЦ</t>
        </is>
      </c>
      <c r="F890" s="7" t="inlineStr">
        <is>
          <t xml:space="preserve">ПОГ М</t>
        </is>
      </c>
      <c r="G890" s="7" t="inlineStr">
        <is>
          <t xml:space="preserve">1</t>
        </is>
      </c>
      <c r="H890" s="8" t="n">
        <v>0</v>
      </c>
      <c r="I890" s="19" t="n" hidden="false">
        <f>ROUND((L891+L892)/H890,2)</f>
        <v>0</v>
      </c>
      <c r="J890" s="19" t="n" hidden="false">
        <v>0</v>
      </c>
      <c r="K890" s="19" t="n" hidden="false">
        <f>I890+J890</f>
        <v>0</v>
      </c>
      <c r="L890" s="19" t="n" hidden="false">
        <f>ROUND(H890*I890,2)</f>
        <v>0</v>
      </c>
      <c r="M890" s="19" t="n" hidden="false">
        <f>ROUND(H890*J890,2)</f>
        <v>0</v>
      </c>
      <c r="N890" s="19" t="n" hidden="false">
        <f>L890+M890</f>
        <v>0</v>
      </c>
    </row>
    <row r="891" customFormat="false" hidden="false" outlineLevel="0" collapsed="false">
      <c r="A891" s="18" t="inlineStr">
        <is>
          <t xml:space="preserve">1.1.1.2.1.1.3.12.1</t>
        </is>
      </c>
      <c r="B891" s="18" t="inlineStr">
        <is>
          <t xml:space="preserve"/>
        </is>
      </c>
      <c r="C891" s="22" t="inlineStr">
        <is>
          <t xml:space="preserve">Труба ПВХ гофрированная_ / Легкая с протяжкой / 32 мм</t>
        </is>
      </c>
      <c r="D891" s="7" t="inlineStr">
        <is>
          <t xml:space="preserve"/>
        </is>
      </c>
      <c r="E891" s="7" t="inlineStr">
        <is>
          <t xml:space="preserve"/>
        </is>
      </c>
      <c r="F891" s="7" t="inlineStr">
        <is>
          <t xml:space="preserve">ПОГ М</t>
        </is>
      </c>
      <c r="G891" s="7" t="inlineStr">
        <is>
          <t xml:space="preserve">1</t>
        </is>
      </c>
      <c r="H891" s="8" t="n">
        <v>0</v>
      </c>
      <c r="I891" s="19" t="n" hidden="false">
        <v>0</v>
      </c>
      <c r="J891" s="19" t="n" hidden="false">
        <v/>
      </c>
      <c r="K891" s="19" t="n" hidden="false">
        <f>I891+J891</f>
        <v>0</v>
      </c>
      <c r="L891" s="19" t="n" hidden="false">
        <f>ROUND(H891*I891,2)</f>
        <v>0</v>
      </c>
      <c r="M891" s="19" t="n" hidden="false">
        <v/>
      </c>
      <c r="N891" s="19" t="n" hidden="false">
        <f>L891+M891</f>
        <v>0</v>
      </c>
    </row>
    <row r="892" customFormat="false" hidden="false" outlineLevel="0" collapsed="false">
      <c r="A892" s="18" t="inlineStr">
        <is>
          <t xml:space="preserve">1.1.1.2.1.1.3.12.2</t>
        </is>
      </c>
      <c r="B892" s="18" t="inlineStr">
        <is>
          <t xml:space="preserve"/>
        </is>
      </c>
      <c r="C892" s="22" t="inlineStr">
        <is>
          <t xml:space="preserve">Труба ПВХ гофрированная_ / ОКЛ (10132-E90)  / D=32 мм</t>
        </is>
      </c>
      <c r="D892" s="7" t="inlineStr">
        <is>
          <t xml:space="preserve"/>
        </is>
      </c>
      <c r="E892" s="7" t="inlineStr">
        <is>
          <t xml:space="preserve"/>
        </is>
      </c>
      <c r="F892" s="7" t="inlineStr">
        <is>
          <t xml:space="preserve">ПОГ М</t>
        </is>
      </c>
      <c r="G892" s="7" t="inlineStr">
        <is>
          <t xml:space="preserve">1</t>
        </is>
      </c>
      <c r="H892" s="8" t="n">
        <v>0</v>
      </c>
      <c r="I892" s="19" t="n" hidden="false">
        <v>0</v>
      </c>
      <c r="J892" s="19" t="n" hidden="false">
        <v/>
      </c>
      <c r="K892" s="19" t="n" hidden="false">
        <f>I892+J892</f>
        <v>0</v>
      </c>
      <c r="L892" s="19" t="n" hidden="false">
        <f>ROUND(H892*I892,2)</f>
        <v>0</v>
      </c>
      <c r="M892" s="19" t="n" hidden="false">
        <v/>
      </c>
      <c r="N892" s="19" t="n" hidden="false">
        <f>L892+M892</f>
        <v>0</v>
      </c>
    </row>
    <row r="893" customFormat="false" hidden="false" outlineLevel="0" collapsed="false">
      <c r="A893" s="18" t="inlineStr">
        <is>
          <t xml:space="preserve">1.1.1.2.1.1.3.13</t>
        </is>
      </c>
      <c r="B893" s="18" t="inlineStr">
        <is>
          <t xml:space="preserve"/>
        </is>
      </c>
      <c r="C893" s="18" t="inlineStr">
        <is>
          <t xml:space="preserve">Монтаж трубы ПВХ, ПНД для кабеля / от 40мм до 100мм</t>
        </is>
      </c>
      <c r="D893" s="7" t="inlineStr">
        <is>
          <t xml:space="preserve">ЭМ</t>
        </is>
      </c>
      <c r="E893" s="7" t="inlineStr">
        <is>
          <t xml:space="preserve">Выгружается из БО по объектам BIM-КЦ</t>
        </is>
      </c>
      <c r="F893" s="7" t="inlineStr">
        <is>
          <t xml:space="preserve">ПОГ М</t>
        </is>
      </c>
      <c r="G893" s="7" t="inlineStr">
        <is>
          <t xml:space="preserve">1</t>
        </is>
      </c>
      <c r="H893" s="8" t="n">
        <v>0</v>
      </c>
      <c r="I893" s="19" t="n" hidden="false">
        <f>ROUND((L894+L895+L896+L897+L898)/H893,2)</f>
        <v>0</v>
      </c>
      <c r="J893" s="19" t="n" hidden="false">
        <v>0</v>
      </c>
      <c r="K893" s="19" t="n" hidden="false">
        <f>I893+J893</f>
        <v>0</v>
      </c>
      <c r="L893" s="19" t="n" hidden="false">
        <f>ROUND(H893*I893,2)</f>
        <v>0</v>
      </c>
      <c r="M893" s="19" t="n" hidden="false">
        <f>ROUND(H893*J893,2)</f>
        <v>0</v>
      </c>
      <c r="N893" s="19" t="n" hidden="false">
        <f>L893+M893</f>
        <v>0</v>
      </c>
    </row>
    <row r="894" customFormat="false" hidden="false" outlineLevel="0" collapsed="false">
      <c r="A894" s="18" t="inlineStr">
        <is>
          <t xml:space="preserve">1.1.1.2.1.1.3.13.1</t>
        </is>
      </c>
      <c r="B894" s="18" t="inlineStr">
        <is>
          <t xml:space="preserve"/>
        </is>
      </c>
      <c r="C894" s="22" t="inlineStr">
        <is>
          <t xml:space="preserve">Труба полимерная гофрированная_ / ССД-Пайп, 800N, SN22, с протяжкой / OD=50 мм</t>
        </is>
      </c>
      <c r="D894" s="7" t="inlineStr">
        <is>
          <t xml:space="preserve">Труба гибкая гофрированная, из самозатухающей композиции
ПВХ , для ОКЛ , с
протяжкой, наружным диаметром</t>
        </is>
      </c>
      <c r="E894" s="7" t="inlineStr">
        <is>
          <t xml:space="preserve"/>
        </is>
      </c>
      <c r="F894" s="7" t="inlineStr">
        <is>
          <t xml:space="preserve">ПОГ М</t>
        </is>
      </c>
      <c r="G894" s="7" t="inlineStr">
        <is>
          <t xml:space="preserve">1</t>
        </is>
      </c>
      <c r="H894" s="8" t="n">
        <v>0</v>
      </c>
      <c r="I894" s="19" t="n" hidden="false">
        <v>0</v>
      </c>
      <c r="J894" s="19" t="n" hidden="false">
        <v/>
      </c>
      <c r="K894" s="19" t="n" hidden="false">
        <f>I894+J894</f>
        <v>0</v>
      </c>
      <c r="L894" s="19" t="n" hidden="false">
        <f>ROUND(H894*I894,2)</f>
        <v>0</v>
      </c>
      <c r="M894" s="19" t="n" hidden="false">
        <v/>
      </c>
      <c r="N894" s="19" t="n" hidden="false">
        <f>L894+M894</f>
        <v>0</v>
      </c>
    </row>
    <row r="895" customFormat="false" hidden="false" outlineLevel="0" collapsed="false">
      <c r="A895" s="18" t="inlineStr">
        <is>
          <t xml:space="preserve">1.1.1.2.1.1.3.13.2</t>
        </is>
      </c>
      <c r="B895" s="18" t="inlineStr">
        <is>
          <t xml:space="preserve"/>
        </is>
      </c>
      <c r="C895" s="22" t="inlineStr">
        <is>
          <t xml:space="preserve">Труба ПВХ гофрированная_ / Легкая с протяжкой / 50 мм</t>
        </is>
      </c>
      <c r="D895" s="7" t="inlineStr">
        <is>
          <t xml:space="preserve"/>
        </is>
      </c>
      <c r="E895" s="7" t="inlineStr">
        <is>
          <t xml:space="preserve"/>
        </is>
      </c>
      <c r="F895" s="7" t="inlineStr">
        <is>
          <t xml:space="preserve">ПОГ М</t>
        </is>
      </c>
      <c r="G895" s="7" t="inlineStr">
        <is>
          <t xml:space="preserve">1</t>
        </is>
      </c>
      <c r="H895" s="8" t="n">
        <v>0</v>
      </c>
      <c r="I895" s="19" t="n" hidden="false">
        <v>0</v>
      </c>
      <c r="J895" s="19" t="n" hidden="false">
        <v/>
      </c>
      <c r="K895" s="19" t="n" hidden="false">
        <f>I895+J895</f>
        <v>0</v>
      </c>
      <c r="L895" s="19" t="n" hidden="false">
        <f>ROUND(H895*I895,2)</f>
        <v>0</v>
      </c>
      <c r="M895" s="19" t="n" hidden="false">
        <v/>
      </c>
      <c r="N895" s="19" t="n" hidden="false">
        <f>L895+M895</f>
        <v>0</v>
      </c>
    </row>
    <row r="896" customFormat="false" hidden="false" outlineLevel="0" collapsed="false">
      <c r="A896" s="18" t="inlineStr">
        <is>
          <t xml:space="preserve">1.1.1.2.1.1.3.13.3</t>
        </is>
      </c>
      <c r="B896" s="18" t="inlineStr">
        <is>
          <t xml:space="preserve"/>
        </is>
      </c>
      <c r="C896" s="22" t="inlineStr">
        <is>
          <t xml:space="preserve">Труба ПВХ гофрированная_ / Жесткая с протяжкой ССД-Пайп 800 N, SN22 / 63 мм</t>
        </is>
      </c>
      <c r="D896" s="7" t="inlineStr">
        <is>
          <t xml:space="preserve"/>
        </is>
      </c>
      <c r="E896" s="7" t="inlineStr">
        <is>
          <t xml:space="preserve"/>
        </is>
      </c>
      <c r="F896" s="7" t="inlineStr">
        <is>
          <t xml:space="preserve">ПОГ М</t>
        </is>
      </c>
      <c r="G896" s="7" t="inlineStr">
        <is>
          <t xml:space="preserve">1</t>
        </is>
      </c>
      <c r="H896" s="8" t="n">
        <v>0</v>
      </c>
      <c r="I896" s="19" t="n" hidden="false">
        <v>0</v>
      </c>
      <c r="J896" s="19" t="n" hidden="false">
        <v/>
      </c>
      <c r="K896" s="19" t="n" hidden="false">
        <f>I896+J896</f>
        <v>0</v>
      </c>
      <c r="L896" s="19" t="n" hidden="false">
        <f>ROUND(H896*I896,2)</f>
        <v>0</v>
      </c>
      <c r="M896" s="19" t="n" hidden="false">
        <v/>
      </c>
      <c r="N896" s="19" t="n" hidden="false">
        <f>L896+M896</f>
        <v>0</v>
      </c>
    </row>
    <row r="897" customFormat="false" hidden="false" outlineLevel="0" collapsed="false">
      <c r="A897" s="18" t="inlineStr">
        <is>
          <t xml:space="preserve">1.1.1.2.1.1.3.13.4</t>
        </is>
      </c>
      <c r="B897" s="18" t="inlineStr">
        <is>
          <t xml:space="preserve"/>
        </is>
      </c>
      <c r="C897" s="22" t="inlineStr">
        <is>
          <t xml:space="preserve">Труба ПВХ гофрированная_ / Легкая с протяжкой / 40 мм</t>
        </is>
      </c>
      <c r="D897" s="7" t="inlineStr">
        <is>
          <t xml:space="preserve"/>
        </is>
      </c>
      <c r="E897" s="7" t="inlineStr">
        <is>
          <t xml:space="preserve"/>
        </is>
      </c>
      <c r="F897" s="7" t="inlineStr">
        <is>
          <t xml:space="preserve">ПОГ М</t>
        </is>
      </c>
      <c r="G897" s="7" t="inlineStr">
        <is>
          <t xml:space="preserve">1</t>
        </is>
      </c>
      <c r="H897" s="8" t="n">
        <v>0</v>
      </c>
      <c r="I897" s="19" t="n" hidden="false">
        <v>0</v>
      </c>
      <c r="J897" s="19" t="n" hidden="false">
        <v/>
      </c>
      <c r="K897" s="19" t="n" hidden="false">
        <f>I897+J897</f>
        <v>0</v>
      </c>
      <c r="L897" s="19" t="n" hidden="false">
        <f>ROUND(H897*I897,2)</f>
        <v>0</v>
      </c>
      <c r="M897" s="19" t="n" hidden="false">
        <v/>
      </c>
      <c r="N897" s="19" t="n" hidden="false">
        <f>L897+M897</f>
        <v>0</v>
      </c>
    </row>
    <row r="898" customFormat="false" hidden="false" outlineLevel="0" collapsed="false">
      <c r="A898" s="18" t="inlineStr">
        <is>
          <t xml:space="preserve">1.1.1.2.1.1.3.13.5</t>
        </is>
      </c>
      <c r="B898" s="18" t="inlineStr">
        <is>
          <t xml:space="preserve"/>
        </is>
      </c>
      <c r="C898" s="22" t="inlineStr">
        <is>
          <t xml:space="preserve">Труба ПВХ_ / Жесткая / Гладкая / тяжелая / 40 мм</t>
        </is>
      </c>
      <c r="D898" s="7" t="inlineStr">
        <is>
          <t xml:space="preserve"/>
        </is>
      </c>
      <c r="E898" s="7" t="inlineStr">
        <is>
          <t xml:space="preserve"/>
        </is>
      </c>
      <c r="F898" s="7" t="inlineStr">
        <is>
          <t xml:space="preserve">ПОГ М</t>
        </is>
      </c>
      <c r="G898" s="7" t="inlineStr">
        <is>
          <t xml:space="preserve">1</t>
        </is>
      </c>
      <c r="H898" s="8" t="n">
        <v>0</v>
      </c>
      <c r="I898" s="19" t="n" hidden="false">
        <v>0</v>
      </c>
      <c r="J898" s="19" t="n" hidden="false">
        <v/>
      </c>
      <c r="K898" s="19" t="n" hidden="false">
        <f>I898+J898</f>
        <v>0</v>
      </c>
      <c r="L898" s="19" t="n" hidden="false">
        <f>ROUND(H898*I898,2)</f>
        <v>0</v>
      </c>
      <c r="M898" s="19" t="n" hidden="false">
        <v/>
      </c>
      <c r="N898" s="19" t="n" hidden="false">
        <f>L898+M898</f>
        <v>0</v>
      </c>
    </row>
    <row r="899" customFormat="false" hidden="false" outlineLevel="0" collapsed="false">
      <c r="A899" s="18" t="inlineStr">
        <is>
          <t xml:space="preserve">1.1.1.2.1.1.3.14</t>
        </is>
      </c>
      <c r="B899" s="18" t="inlineStr">
        <is>
          <t xml:space="preserve"/>
        </is>
      </c>
      <c r="C899" s="18" t="inlineStr">
        <is>
          <t xml:space="preserve">Монтаж трубы ПВХ, ПНД для кабеля / расходные материалы</t>
        </is>
      </c>
      <c r="D899" s="7" t="inlineStr">
        <is>
          <t xml:space="preserve">ЭО</t>
        </is>
      </c>
      <c r="E899" s="7" t="inlineStr">
        <is>
          <t xml:space="preserve"/>
        </is>
      </c>
      <c r="F899" s="7" t="inlineStr">
        <is>
          <t xml:space="preserve">ПОГ М</t>
        </is>
      </c>
      <c r="G899" s="7" t="inlineStr">
        <is>
          <t xml:space="preserve">1</t>
        </is>
      </c>
      <c r="H899" s="8" t="n">
        <v>0</v>
      </c>
      <c r="I899" s="19" t="n" hidden="false">
        <f>ROUND((L900+L901+L902+L903+L904)/H899,2)</f>
        <v>0</v>
      </c>
      <c r="J899" s="19" t="n" hidden="false">
        <v>0</v>
      </c>
      <c r="K899" s="19" t="n" hidden="false">
        <f>I899+J899</f>
        <v>0</v>
      </c>
      <c r="L899" s="19" t="n" hidden="false">
        <f>ROUND(H899*I899,2)</f>
        <v>0</v>
      </c>
      <c r="M899" s="19" t="n" hidden="false">
        <f>ROUND(H899*J899,2)</f>
        <v>0</v>
      </c>
      <c r="N899" s="19" t="n" hidden="false">
        <f>L899+M899</f>
        <v>0</v>
      </c>
    </row>
    <row r="900" customFormat="false" hidden="false" outlineLevel="0" collapsed="false">
      <c r="A900" s="18" t="inlineStr">
        <is>
          <t xml:space="preserve">1.1.1.2.1.1.3.14.1</t>
        </is>
      </c>
      <c r="B900" s="18" t="inlineStr">
        <is>
          <t xml:space="preserve"/>
        </is>
      </c>
      <c r="C900" s="22" t="inlineStr">
        <is>
          <t xml:space="preserve">Скоба металлическая однолапковая_ / 31-32мм</t>
        </is>
      </c>
      <c r="D900" s="7" t="inlineStr">
        <is>
          <t xml:space="preserve">двухлапковая</t>
        </is>
      </c>
      <c r="E900" s="7" t="inlineStr">
        <is>
          <t xml:space="preserve"/>
        </is>
      </c>
      <c r="F900" s="7" t="inlineStr">
        <is>
          <t xml:space="preserve">ШТ</t>
        </is>
      </c>
      <c r="G900" s="7" t="inlineStr">
        <is>
          <t xml:space="preserve">1</t>
        </is>
      </c>
      <c r="H900" s="8" t="n">
        <v>0</v>
      </c>
      <c r="I900" s="19" t="n" hidden="false">
        <v>0</v>
      </c>
      <c r="J900" s="19" t="n" hidden="false">
        <v/>
      </c>
      <c r="K900" s="19" t="n" hidden="false">
        <f>I900+J900</f>
        <v>0</v>
      </c>
      <c r="L900" s="19" t="n" hidden="false">
        <f>ROUND(H900*I900,2)</f>
        <v>0</v>
      </c>
      <c r="M900" s="19" t="n" hidden="false">
        <v/>
      </c>
      <c r="N900" s="19" t="n" hidden="false">
        <f>L900+M900</f>
        <v>0</v>
      </c>
    </row>
    <row r="901" customFormat="false" hidden="false" outlineLevel="0" collapsed="false">
      <c r="A901" s="18" t="inlineStr">
        <is>
          <t xml:space="preserve">1.1.1.2.1.1.3.14.2</t>
        </is>
      </c>
      <c r="B901" s="18" t="inlineStr">
        <is>
          <t xml:space="preserve"/>
        </is>
      </c>
      <c r="C901" s="22" t="inlineStr">
        <is>
          <t xml:space="preserve">Муфта соединительная труба-коробка_ / 25 мм</t>
        </is>
      </c>
      <c r="D901" s="7" t="inlineStr">
        <is>
          <t xml:space="preserve">42725 + BS25</t>
        </is>
      </c>
      <c r="E901" s="7" t="inlineStr">
        <is>
          <t xml:space="preserve"/>
        </is>
      </c>
      <c r="F901" s="7" t="inlineStr">
        <is>
          <t xml:space="preserve">ШТ</t>
        </is>
      </c>
      <c r="G901" s="7" t="inlineStr">
        <is>
          <t xml:space="preserve">1</t>
        </is>
      </c>
      <c r="H901" s="8" t="n">
        <v>0</v>
      </c>
      <c r="I901" s="19" t="n" hidden="false">
        <v>0</v>
      </c>
      <c r="J901" s="19" t="n" hidden="false">
        <v/>
      </c>
      <c r="K901" s="19" t="n" hidden="false">
        <f>I901+J901</f>
        <v>0</v>
      </c>
      <c r="L901" s="19" t="n" hidden="false">
        <f>ROUND(H901*I901,2)</f>
        <v>0</v>
      </c>
      <c r="M901" s="19" t="n" hidden="false">
        <v/>
      </c>
      <c r="N901" s="19" t="n" hidden="false">
        <f>L901+M901</f>
        <v>0</v>
      </c>
    </row>
    <row r="902" customFormat="false" hidden="false" outlineLevel="0" collapsed="false">
      <c r="A902" s="18" t="inlineStr">
        <is>
          <t xml:space="preserve">1.1.1.2.1.1.3.14.3</t>
        </is>
      </c>
      <c r="B902" s="18" t="inlineStr">
        <is>
          <t xml:space="preserve"/>
        </is>
      </c>
      <c r="C902" s="22" t="inlineStr">
        <is>
          <t xml:space="preserve">Муфта соединительная труба-коробка_ / 20 мм</t>
        </is>
      </c>
      <c r="D902" s="7" t="inlineStr">
        <is>
          <t xml:space="preserve"/>
        </is>
      </c>
      <c r="E902" s="7" t="inlineStr">
        <is>
          <t xml:space="preserve"/>
        </is>
      </c>
      <c r="F902" s="7" t="inlineStr">
        <is>
          <t xml:space="preserve">ШТ</t>
        </is>
      </c>
      <c r="G902" s="7" t="inlineStr">
        <is>
          <t xml:space="preserve">1</t>
        </is>
      </c>
      <c r="H902" s="8" t="n">
        <v>0</v>
      </c>
      <c r="I902" s="19" t="n" hidden="false">
        <v>0</v>
      </c>
      <c r="J902" s="19" t="n" hidden="false">
        <v/>
      </c>
      <c r="K902" s="19" t="n" hidden="false">
        <f>I902+J902</f>
        <v>0</v>
      </c>
      <c r="L902" s="19" t="n" hidden="false">
        <f>ROUND(H902*I902,2)</f>
        <v>0</v>
      </c>
      <c r="M902" s="19" t="n" hidden="false">
        <v/>
      </c>
      <c r="N902" s="19" t="n" hidden="false">
        <f>L902+M902</f>
        <v>0</v>
      </c>
    </row>
    <row r="903" customFormat="false" hidden="false" outlineLevel="0" collapsed="false">
      <c r="A903" s="18" t="inlineStr">
        <is>
          <t xml:space="preserve">1.1.1.2.1.1.3.14.4</t>
        </is>
      </c>
      <c r="B903" s="18" t="inlineStr">
        <is>
          <t xml:space="preserve"/>
        </is>
      </c>
      <c r="C903" s="22" t="inlineStr">
        <is>
          <t xml:space="preserve">Клипса с дюбелем саморезом для крепления гофротрубы_ / 20 мм</t>
        </is>
      </c>
      <c r="D903" s="7" t="inlineStr">
        <is>
          <t xml:space="preserve"/>
        </is>
      </c>
      <c r="E903" s="7" t="inlineStr">
        <is>
          <t xml:space="preserve"/>
        </is>
      </c>
      <c r="F903" s="7" t="inlineStr">
        <is>
          <t xml:space="preserve">ШТ</t>
        </is>
      </c>
      <c r="G903" s="7" t="inlineStr">
        <is>
          <t xml:space="preserve">2</t>
        </is>
      </c>
      <c r="H903" s="8" t="n">
        <v>0</v>
      </c>
      <c r="I903" s="19" t="n" hidden="false">
        <v>0</v>
      </c>
      <c r="J903" s="19" t="n" hidden="false">
        <v/>
      </c>
      <c r="K903" s="19" t="n" hidden="false">
        <f>I903+J903</f>
        <v>0</v>
      </c>
      <c r="L903" s="19" t="n" hidden="false">
        <f>ROUND(H903*I903,2)</f>
        <v>0</v>
      </c>
      <c r="M903" s="19" t="n" hidden="false">
        <v/>
      </c>
      <c r="N903" s="19" t="n" hidden="false">
        <f>L903+M903</f>
        <v>0</v>
      </c>
    </row>
    <row r="904" customFormat="false" hidden="false" outlineLevel="0" collapsed="false">
      <c r="A904" s="18" t="inlineStr">
        <is>
          <t xml:space="preserve">1.1.1.2.1.1.3.14.5</t>
        </is>
      </c>
      <c r="B904" s="18" t="inlineStr">
        <is>
          <t xml:space="preserve"/>
        </is>
      </c>
      <c r="C904" s="22" t="inlineStr">
        <is>
          <t xml:space="preserve">Клипса с дюбелем саморезом для крепления гофротрубы_ / 25 мм</t>
        </is>
      </c>
      <c r="D904" s="7" t="inlineStr">
        <is>
          <t xml:space="preserve"/>
        </is>
      </c>
      <c r="E904" s="7" t="inlineStr">
        <is>
          <t xml:space="preserve"/>
        </is>
      </c>
      <c r="F904" s="7" t="inlineStr">
        <is>
          <t xml:space="preserve">ШТ</t>
        </is>
      </c>
      <c r="G904" s="7" t="inlineStr">
        <is>
          <t xml:space="preserve">2</t>
        </is>
      </c>
      <c r="H904" s="8" t="n">
        <v>0</v>
      </c>
      <c r="I904" s="19" t="n" hidden="false">
        <v>0</v>
      </c>
      <c r="J904" s="19" t="n" hidden="false">
        <v/>
      </c>
      <c r="K904" s="19" t="n" hidden="false">
        <f>I904+J904</f>
        <v>0</v>
      </c>
      <c r="L904" s="19" t="n" hidden="false">
        <f>ROUND(H904*I904,2)</f>
        <v>0</v>
      </c>
      <c r="M904" s="19" t="n" hidden="false">
        <v/>
      </c>
      <c r="N904" s="19" t="n" hidden="false">
        <f>L904+M904</f>
        <v>0</v>
      </c>
    </row>
    <row r="905" customFormat="false" hidden="false" outlineLevel="0" collapsed="false">
      <c r="A905" s="18" t="inlineStr">
        <is>
          <t xml:space="preserve">1.1.1.2.1.1.3.15</t>
        </is>
      </c>
      <c r="B905" s="18" t="inlineStr">
        <is>
          <t xml:space="preserve"/>
        </is>
      </c>
      <c r="C905" s="18" t="inlineStr">
        <is>
          <t xml:space="preserve">Монтаж трубы ПВХ, ПНД для кабеля / расходные материалы</t>
        </is>
      </c>
      <c r="D905" s="7" t="inlineStr">
        <is>
          <t xml:space="preserve">ЭМ</t>
        </is>
      </c>
      <c r="E905" s="7" t="inlineStr">
        <is>
          <t xml:space="preserve"/>
        </is>
      </c>
      <c r="F905" s="7" t="inlineStr">
        <is>
          <t xml:space="preserve">ПОГ М</t>
        </is>
      </c>
      <c r="G905" s="7" t="inlineStr">
        <is>
          <t xml:space="preserve">1</t>
        </is>
      </c>
      <c r="H905" s="8" t="n">
        <v>0</v>
      </c>
      <c r="I905" s="19" t="n" hidden="false">
        <f>ROUND((L906+L907+L908+L909+L910)/H905,2)</f>
        <v>0</v>
      </c>
      <c r="J905" s="19" t="n" hidden="false">
        <v>0</v>
      </c>
      <c r="K905" s="19" t="n" hidden="false">
        <f>I905+J905</f>
        <v>0</v>
      </c>
      <c r="L905" s="19" t="n" hidden="false">
        <f>ROUND(H905*I905,2)</f>
        <v>0</v>
      </c>
      <c r="M905" s="19" t="n" hidden="false">
        <f>ROUND(H905*J905,2)</f>
        <v>0</v>
      </c>
      <c r="N905" s="19" t="n" hidden="false">
        <f>L905+M905</f>
        <v>0</v>
      </c>
    </row>
    <row r="906" customFormat="false" hidden="false" outlineLevel="0" collapsed="false">
      <c r="A906" s="18" t="inlineStr">
        <is>
          <t xml:space="preserve">1.1.1.2.1.1.3.15.1</t>
        </is>
      </c>
      <c r="B906" s="18" t="inlineStr">
        <is>
          <t xml:space="preserve"/>
        </is>
      </c>
      <c r="C906" s="22" t="inlineStr">
        <is>
          <t xml:space="preserve">Клипса с дюбелем саморезом для крепления гофротрубы_ / 32 мм</t>
        </is>
      </c>
      <c r="D906" s="7" t="inlineStr">
        <is>
          <t xml:space="preserve"/>
        </is>
      </c>
      <c r="E906" s="7" t="inlineStr">
        <is>
          <t xml:space="preserve"/>
        </is>
      </c>
      <c r="F906" s="7" t="inlineStr">
        <is>
          <t xml:space="preserve">ШТ</t>
        </is>
      </c>
      <c r="G906" s="7" t="inlineStr">
        <is>
          <t xml:space="preserve">2</t>
        </is>
      </c>
      <c r="H906" s="8" t="n">
        <v>0</v>
      </c>
      <c r="I906" s="19" t="n" hidden="false">
        <v>0</v>
      </c>
      <c r="J906" s="19" t="n" hidden="false">
        <v/>
      </c>
      <c r="K906" s="19" t="n" hidden="false">
        <f>I906+J906</f>
        <v>0</v>
      </c>
      <c r="L906" s="19" t="n" hidden="false">
        <f>ROUND(H906*I906,2)</f>
        <v>0</v>
      </c>
      <c r="M906" s="19" t="n" hidden="false">
        <v/>
      </c>
      <c r="N906" s="19" t="n" hidden="false">
        <f>L906+M906</f>
        <v>0</v>
      </c>
    </row>
    <row r="907" customFormat="false" hidden="false" outlineLevel="0" collapsed="false">
      <c r="A907" s="18" t="inlineStr">
        <is>
          <t xml:space="preserve">1.1.1.2.1.1.3.15.2</t>
        </is>
      </c>
      <c r="B907" s="18" t="inlineStr">
        <is>
          <t xml:space="preserve"/>
        </is>
      </c>
      <c r="C907" s="22" t="inlineStr">
        <is>
          <t xml:space="preserve">Клипса с дюбелем саморезом для крепления гофротрубы_ / 50 мм</t>
        </is>
      </c>
      <c r="D907" s="7" t="inlineStr">
        <is>
          <t xml:space="preserve"/>
        </is>
      </c>
      <c r="E907" s="7" t="inlineStr">
        <is>
          <t xml:space="preserve"/>
        </is>
      </c>
      <c r="F907" s="7" t="inlineStr">
        <is>
          <t xml:space="preserve">ШТ</t>
        </is>
      </c>
      <c r="G907" s="7" t="inlineStr">
        <is>
          <t xml:space="preserve">2</t>
        </is>
      </c>
      <c r="H907" s="8" t="n">
        <v>0</v>
      </c>
      <c r="I907" s="19" t="n" hidden="false">
        <v>0</v>
      </c>
      <c r="J907" s="19" t="n" hidden="false">
        <v/>
      </c>
      <c r="K907" s="19" t="n" hidden="false">
        <f>I907+J907</f>
        <v>0</v>
      </c>
      <c r="L907" s="19" t="n" hidden="false">
        <f>ROUND(H907*I907,2)</f>
        <v>0</v>
      </c>
      <c r="M907" s="19" t="n" hidden="false">
        <v/>
      </c>
      <c r="N907" s="19" t="n" hidden="false">
        <f>L907+M907</f>
        <v>0</v>
      </c>
    </row>
    <row r="908" customFormat="false" hidden="false" outlineLevel="0" collapsed="false">
      <c r="A908" s="18" t="inlineStr">
        <is>
          <t xml:space="preserve">1.1.1.2.1.1.3.15.3</t>
        </is>
      </c>
      <c r="B908" s="18" t="inlineStr">
        <is>
          <t xml:space="preserve"/>
        </is>
      </c>
      <c r="C908" s="22" t="inlineStr">
        <is>
          <t xml:space="preserve">Клипса с дюбелем саморезом для крепления гофротрубы_ / 40 мм</t>
        </is>
      </c>
      <c r="D908" s="7" t="inlineStr">
        <is>
          <t xml:space="preserve"/>
        </is>
      </c>
      <c r="E908" s="7" t="inlineStr">
        <is>
          <t xml:space="preserve"/>
        </is>
      </c>
      <c r="F908" s="7" t="inlineStr">
        <is>
          <t xml:space="preserve">ШТ</t>
        </is>
      </c>
      <c r="G908" s="7" t="inlineStr">
        <is>
          <t xml:space="preserve">2</t>
        </is>
      </c>
      <c r="H908" s="8" t="n">
        <v>0</v>
      </c>
      <c r="I908" s="19" t="n" hidden="false">
        <v>0</v>
      </c>
      <c r="J908" s="19" t="n" hidden="false">
        <v/>
      </c>
      <c r="K908" s="19" t="n" hidden="false">
        <f>I908+J908</f>
        <v>0</v>
      </c>
      <c r="L908" s="19" t="n" hidden="false">
        <f>ROUND(H908*I908,2)</f>
        <v>0</v>
      </c>
      <c r="M908" s="19" t="n" hidden="false">
        <v/>
      </c>
      <c r="N908" s="19" t="n" hidden="false">
        <f>L908+M908</f>
        <v>0</v>
      </c>
    </row>
    <row r="909" customFormat="false" hidden="false" outlineLevel="0" collapsed="false">
      <c r="A909" s="18" t="inlineStr">
        <is>
          <t xml:space="preserve">1.1.1.2.1.1.3.15.4</t>
        </is>
      </c>
      <c r="B909" s="18" t="inlineStr">
        <is>
          <t xml:space="preserve"/>
        </is>
      </c>
      <c r="C909" s="22" t="inlineStr">
        <is>
          <t xml:space="preserve">Скоба металлическая однолапковая_ / 31-32мм</t>
        </is>
      </c>
      <c r="D909" s="7" t="inlineStr">
        <is>
          <t xml:space="preserve"/>
        </is>
      </c>
      <c r="E909" s="7" t="inlineStr">
        <is>
          <t xml:space="preserve"/>
        </is>
      </c>
      <c r="F909" s="7" t="inlineStr">
        <is>
          <t xml:space="preserve">ШТ</t>
        </is>
      </c>
      <c r="G909" s="7" t="inlineStr">
        <is>
          <t xml:space="preserve">1</t>
        </is>
      </c>
      <c r="H909" s="8" t="n">
        <v>0</v>
      </c>
      <c r="I909" s="19" t="n" hidden="false">
        <v>0</v>
      </c>
      <c r="J909" s="19" t="n" hidden="false">
        <v/>
      </c>
      <c r="K909" s="19" t="n" hidden="false">
        <f>I909+J909</f>
        <v>0</v>
      </c>
      <c r="L909" s="19" t="n" hidden="false">
        <f>ROUND(H909*I909,2)</f>
        <v>0</v>
      </c>
      <c r="M909" s="19" t="n" hidden="false">
        <v/>
      </c>
      <c r="N909" s="19" t="n" hidden="false">
        <f>L909+M909</f>
        <v>0</v>
      </c>
    </row>
    <row r="910" customFormat="false" hidden="false" outlineLevel="0" collapsed="false">
      <c r="A910" s="18" t="inlineStr">
        <is>
          <t xml:space="preserve">1.1.1.2.1.1.3.15.5</t>
        </is>
      </c>
      <c r="B910" s="18" t="inlineStr">
        <is>
          <t xml:space="preserve"/>
        </is>
      </c>
      <c r="C910" s="22" t="inlineStr">
        <is>
          <t xml:space="preserve">Скоба металлическая двухлапковая_ / 48-50мм</t>
        </is>
      </c>
      <c r="D910" s="7" t="inlineStr">
        <is>
          <t xml:space="preserve">Держатель с защёлкой и дюбелем для труб гофрированных,
диаметром 63</t>
        </is>
      </c>
      <c r="E910" s="7" t="inlineStr">
        <is>
          <t xml:space="preserve"/>
        </is>
      </c>
      <c r="F910" s="7" t="inlineStr">
        <is>
          <t xml:space="preserve">ШТ</t>
        </is>
      </c>
      <c r="G910" s="7" t="inlineStr">
        <is>
          <t xml:space="preserve">1</t>
        </is>
      </c>
      <c r="H910" s="8" t="n">
        <v>0</v>
      </c>
      <c r="I910" s="19" t="n" hidden="false">
        <v>0</v>
      </c>
      <c r="J910" s="19" t="n" hidden="false">
        <v/>
      </c>
      <c r="K910" s="19" t="n" hidden="false">
        <f>I910+J910</f>
        <v>0</v>
      </c>
      <c r="L910" s="19" t="n" hidden="false">
        <f>ROUND(H910*I910,2)</f>
        <v>0</v>
      </c>
      <c r="M910" s="19" t="n" hidden="false">
        <v/>
      </c>
      <c r="N910" s="19" t="n" hidden="false">
        <f>L910+M910</f>
        <v>0</v>
      </c>
    </row>
    <row r="911" customFormat="false" hidden="false" outlineLevel="0" collapsed="false">
      <c r="A911" s="18" t="inlineStr">
        <is>
          <t xml:space="preserve">1.1.1.2.1.1.3.16</t>
        </is>
      </c>
      <c r="B911" s="18" t="inlineStr">
        <is>
          <t xml:space="preserve"/>
        </is>
      </c>
      <c r="C911" s="18" t="inlineStr">
        <is>
          <t xml:space="preserve">Монтаж трубы ПВХ, ПНД для кабеля / расходные материалы</t>
        </is>
      </c>
      <c r="D911" s="7" t="inlineStr">
        <is>
          <t xml:space="preserve">ЭМ ОКЛ</t>
        </is>
      </c>
      <c r="E911" s="7" t="inlineStr">
        <is>
          <t xml:space="preserve"/>
        </is>
      </c>
      <c r="F911" s="7" t="inlineStr">
        <is>
          <t xml:space="preserve">ПОГ М</t>
        </is>
      </c>
      <c r="G911" s="7" t="inlineStr">
        <is>
          <t xml:space="preserve">1</t>
        </is>
      </c>
      <c r="H911" s="8" t="n">
        <v>0</v>
      </c>
      <c r="I911" s="19" t="n" hidden="false">
        <f>ROUND((L912+L913)/H911,2)</f>
        <v>0</v>
      </c>
      <c r="J911" s="19" t="n" hidden="false">
        <v>0</v>
      </c>
      <c r="K911" s="19" t="n" hidden="false">
        <f>I911+J911</f>
        <v>0</v>
      </c>
      <c r="L911" s="19" t="n" hidden="false">
        <f>ROUND(H911*I911,2)</f>
        <v>0</v>
      </c>
      <c r="M911" s="19" t="n" hidden="false">
        <f>ROUND(H911*J911,2)</f>
        <v>0</v>
      </c>
      <c r="N911" s="19" t="n" hidden="false">
        <f>L911+M911</f>
        <v>0</v>
      </c>
    </row>
    <row r="912" customFormat="false" hidden="false" outlineLevel="0" collapsed="false">
      <c r="A912" s="18" t="inlineStr">
        <is>
          <t xml:space="preserve">1.1.1.2.1.1.3.16.1</t>
        </is>
      </c>
      <c r="B912" s="18" t="inlineStr">
        <is>
          <t xml:space="preserve"/>
        </is>
      </c>
      <c r="C912" s="22" t="inlineStr">
        <is>
          <t xml:space="preserve">Скоба металлическая двухлапковая_ / 48-50мм</t>
        </is>
      </c>
      <c r="D912" s="7" t="inlineStr">
        <is>
          <t xml:space="preserve"/>
        </is>
      </c>
      <c r="E912" s="7" t="inlineStr">
        <is>
          <t xml:space="preserve"/>
        </is>
      </c>
      <c r="F912" s="7" t="inlineStr">
        <is>
          <t xml:space="preserve">ШТ</t>
        </is>
      </c>
      <c r="G912" s="7" t="inlineStr">
        <is>
          <t xml:space="preserve">1</t>
        </is>
      </c>
      <c r="H912" s="8" t="n">
        <v>0</v>
      </c>
      <c r="I912" s="19" t="n" hidden="false">
        <v>0</v>
      </c>
      <c r="J912" s="19" t="n" hidden="false">
        <v/>
      </c>
      <c r="K912" s="19" t="n" hidden="false">
        <f>I912+J912</f>
        <v>0</v>
      </c>
      <c r="L912" s="19" t="n" hidden="false">
        <f>ROUND(H912*I912,2)</f>
        <v>0</v>
      </c>
      <c r="M912" s="19" t="n" hidden="false">
        <v/>
      </c>
      <c r="N912" s="19" t="n" hidden="false">
        <f>L912+M912</f>
        <v>0</v>
      </c>
    </row>
    <row r="913" customFormat="false" hidden="false" outlineLevel="0" collapsed="false">
      <c r="A913" s="18" t="inlineStr">
        <is>
          <t xml:space="preserve">1.1.1.2.1.1.3.16.2</t>
        </is>
      </c>
      <c r="B913" s="18" t="inlineStr">
        <is>
          <t xml:space="preserve"/>
        </is>
      </c>
      <c r="C913" s="22" t="inlineStr">
        <is>
          <t xml:space="preserve">Скоба металлическая однолапковая_ / 31-32мм</t>
        </is>
      </c>
      <c r="D913" s="7" t="inlineStr">
        <is>
          <t xml:space="preserve">Ф40 двухлапковая</t>
        </is>
      </c>
      <c r="E913" s="7" t="inlineStr">
        <is>
          <t xml:space="preserve"/>
        </is>
      </c>
      <c r="F913" s="7" t="inlineStr">
        <is>
          <t xml:space="preserve">ШТ</t>
        </is>
      </c>
      <c r="G913" s="7" t="inlineStr">
        <is>
          <t xml:space="preserve">1</t>
        </is>
      </c>
      <c r="H913" s="8" t="n">
        <v>0</v>
      </c>
      <c r="I913" s="19" t="n" hidden="false">
        <v>0</v>
      </c>
      <c r="J913" s="19" t="n" hidden="false">
        <v/>
      </c>
      <c r="K913" s="19" t="n" hidden="false">
        <f>I913+J913</f>
        <v>0</v>
      </c>
      <c r="L913" s="19" t="n" hidden="false">
        <f>ROUND(H913*I913,2)</f>
        <v>0</v>
      </c>
      <c r="M913" s="19" t="n" hidden="false">
        <v/>
      </c>
      <c r="N913" s="19" t="n" hidden="false">
        <f>L913+M913</f>
        <v>0</v>
      </c>
    </row>
    <row r="914" customFormat="false" hidden="false" outlineLevel="0" collapsed="false">
      <c r="A914" s="18" t="inlineStr">
        <is>
          <t xml:space="preserve">1.1.1.2.1.1.3.17</t>
        </is>
      </c>
      <c r="B914" s="18" t="inlineStr">
        <is>
          <t xml:space="preserve"/>
        </is>
      </c>
      <c r="C914" s="18" t="inlineStr">
        <is>
          <t xml:space="preserve">Монтаж лотка электротехнического / перфорированного, неперфорированного</t>
        </is>
      </c>
      <c r="D914" s="7" t="inlineStr">
        <is>
          <t xml:space="preserve">С учетом дополнительных комплектующих.СМР предусматривает дополнительные комплектующие</t>
        </is>
      </c>
      <c r="E914" s="7" t="inlineStr">
        <is>
          <t xml:space="preserve"/>
        </is>
      </c>
      <c r="F914" s="7" t="inlineStr">
        <is>
          <t xml:space="preserve">ПОГ М</t>
        </is>
      </c>
      <c r="G914" s="7" t="inlineStr">
        <is>
          <t xml:space="preserve">1</t>
        </is>
      </c>
      <c r="H914" s="8" t="n">
        <v>0</v>
      </c>
      <c r="I914" s="19" t="n" hidden="false">
        <f>ROUND((L915+L916)/H914,2)</f>
        <v>0</v>
      </c>
      <c r="J914" s="19" t="n" hidden="false">
        <v>0</v>
      </c>
      <c r="K914" s="19" t="n" hidden="false">
        <f>I914+J914</f>
        <v>0</v>
      </c>
      <c r="L914" s="19" t="n" hidden="false">
        <f>ROUND(H914*I914,2)</f>
        <v>0</v>
      </c>
      <c r="M914" s="19" t="n" hidden="false">
        <f>ROUND(H914*J914,2)</f>
        <v>0</v>
      </c>
      <c r="N914" s="19" t="n" hidden="false">
        <f>L914+M914</f>
        <v>0</v>
      </c>
    </row>
    <row r="915" customFormat="false" hidden="false" outlineLevel="0" collapsed="false">
      <c r="A915" s="18" t="inlineStr">
        <is>
          <t xml:space="preserve">1.1.1.2.1.1.3.17.1</t>
        </is>
      </c>
      <c r="B915" s="18" t="inlineStr">
        <is>
          <t xml:space="preserve"/>
        </is>
      </c>
      <c r="C915" s="22" t="inlineStr">
        <is>
          <t xml:space="preserve">Лоток электротехнический перфорированный осн.400мм H=80мм</t>
        </is>
      </c>
      <c r="D915" s="7" t="inlineStr">
        <is>
          <t xml:space="preserve">Без учета дополнительных комплектующих
ДКС,Ostec</t>
        </is>
      </c>
      <c r="E915" s="7" t="inlineStr">
        <is>
          <t xml:space="preserve"/>
        </is>
      </c>
      <c r="F915" s="7" t="inlineStr">
        <is>
          <t xml:space="preserve">М</t>
        </is>
      </c>
      <c r="G915" s="7" t="inlineStr">
        <is>
          <t xml:space="preserve">1</t>
        </is>
      </c>
      <c r="H915" s="8" t="n">
        <v>0</v>
      </c>
      <c r="I915" s="23" t="n" hidden="false">
        <v>0</v>
      </c>
      <c r="J915" s="19" t="n" hidden="false">
        <v/>
      </c>
      <c r="K915" s="19" t="n" hidden="false">
        <f>I915+J915</f>
        <v>0</v>
      </c>
      <c r="L915" s="19" t="n" hidden="false">
        <f>ROUND(H915*I915,2)</f>
        <v>0</v>
      </c>
      <c r="M915" s="19" t="n" hidden="false">
        <v/>
      </c>
      <c r="N915" s="19" t="n" hidden="false">
        <f>L915+M915</f>
        <v>0</v>
      </c>
    </row>
    <row r="916" customFormat="false" hidden="false" outlineLevel="0" collapsed="false">
      <c r="A916" s="18" t="inlineStr">
        <is>
          <t xml:space="preserve">1.1.1.2.1.1.3.17.2</t>
        </is>
      </c>
      <c r="B916" s="18" t="inlineStr">
        <is>
          <t xml:space="preserve"/>
        </is>
      </c>
      <c r="C916" s="22" t="inlineStr">
        <is>
          <t xml:space="preserve">Крышка на лоток осн.400мм</t>
        </is>
      </c>
      <c r="D916" s="7" t="inlineStr">
        <is>
          <t xml:space="preserve">Без учета дополнительных комплектующих
ДКС,Ostec</t>
        </is>
      </c>
      <c r="E916" s="7" t="inlineStr">
        <is>
          <t xml:space="preserve"/>
        </is>
      </c>
      <c r="F916" s="7" t="inlineStr">
        <is>
          <t xml:space="preserve">М</t>
        </is>
      </c>
      <c r="G916" s="7" t="inlineStr">
        <is>
          <t xml:space="preserve">1</t>
        </is>
      </c>
      <c r="H916" s="8" t="n">
        <v>0</v>
      </c>
      <c r="I916" s="23" t="n" hidden="false">
        <v>0</v>
      </c>
      <c r="J916" s="19" t="n" hidden="false">
        <v/>
      </c>
      <c r="K916" s="19" t="n" hidden="false">
        <f>I916+J916</f>
        <v>0</v>
      </c>
      <c r="L916" s="19" t="n" hidden="false">
        <f>ROUND(H916*I916,2)</f>
        <v>0</v>
      </c>
      <c r="M916" s="19" t="n" hidden="false">
        <v/>
      </c>
      <c r="N916" s="19" t="n" hidden="false">
        <f>L916+M916</f>
        <v>0</v>
      </c>
    </row>
    <row r="917" customFormat="false" hidden="false" outlineLevel="0" collapsed="false">
      <c r="A917" s="18" t="inlineStr">
        <is>
          <t xml:space="preserve">1.1.1.2.1.1.3.18</t>
        </is>
      </c>
      <c r="B917" s="18" t="inlineStr">
        <is>
          <t xml:space="preserve"/>
        </is>
      </c>
      <c r="C917" s="18" t="inlineStr">
        <is>
          <t xml:space="preserve">Монтаж лотка электротехнического / лестничного</t>
        </is>
      </c>
      <c r="D917" s="7" t="inlineStr">
        <is>
          <t xml:space="preserve">С учетом дополнительных комплектующих.СМР предусматривает дополнительные комплектующие</t>
        </is>
      </c>
      <c r="E917" s="7" t="inlineStr">
        <is>
          <t xml:space="preserve"/>
        </is>
      </c>
      <c r="F917" s="7" t="inlineStr">
        <is>
          <t xml:space="preserve">ПОГ М</t>
        </is>
      </c>
      <c r="G917" s="7" t="inlineStr">
        <is>
          <t xml:space="preserve">1</t>
        </is>
      </c>
      <c r="H917" s="8" t="n">
        <v>0</v>
      </c>
      <c r="I917" s="19" t="n" hidden="false">
        <f>ROUND((L918)/H917,2)</f>
        <v>0</v>
      </c>
      <c r="J917" s="19" t="n" hidden="false">
        <v>0</v>
      </c>
      <c r="K917" s="19" t="n" hidden="false">
        <f>I917+J917</f>
        <v>0</v>
      </c>
      <c r="L917" s="19" t="n" hidden="false">
        <f>ROUND(H917*I917,2)</f>
        <v>0</v>
      </c>
      <c r="M917" s="19" t="n" hidden="false">
        <f>ROUND(H917*J917,2)</f>
        <v>0</v>
      </c>
      <c r="N917" s="19" t="n" hidden="false">
        <f>L917+M917</f>
        <v>0</v>
      </c>
    </row>
    <row r="918" customFormat="false" hidden="false" outlineLevel="0" collapsed="false">
      <c r="A918" s="18" t="inlineStr">
        <is>
          <t xml:space="preserve">1.1.1.2.1.1.3.18.1</t>
        </is>
      </c>
      <c r="B918" s="18" t="inlineStr">
        <is>
          <t xml:space="preserve"/>
        </is>
      </c>
      <c r="C918" s="22" t="inlineStr">
        <is>
          <t xml:space="preserve">Лоток электротехнический лестничный осн.400мм H=80мм</t>
        </is>
      </c>
      <c r="D918" s="7" t="inlineStr">
        <is>
          <t xml:space="preserve">Без учета дополнительных комплектующих
ДКС,Ostec</t>
        </is>
      </c>
      <c r="E918" s="7" t="inlineStr">
        <is>
          <t xml:space="preserve"/>
        </is>
      </c>
      <c r="F918" s="7" t="inlineStr">
        <is>
          <t xml:space="preserve">М</t>
        </is>
      </c>
      <c r="G918" s="7" t="inlineStr">
        <is>
          <t xml:space="preserve">1</t>
        </is>
      </c>
      <c r="H918" s="8" t="n">
        <v>0</v>
      </c>
      <c r="I918" s="23" t="n" hidden="false">
        <v>0</v>
      </c>
      <c r="J918" s="19" t="n" hidden="false">
        <v/>
      </c>
      <c r="K918" s="19" t="n" hidden="false">
        <f>I918+J918</f>
        <v>0</v>
      </c>
      <c r="L918" s="19" t="n" hidden="false">
        <f>ROUND(H918*I918,2)</f>
        <v>0</v>
      </c>
      <c r="M918" s="19" t="n" hidden="false">
        <v/>
      </c>
      <c r="N918" s="19" t="n" hidden="false">
        <f>L918+M918</f>
        <v>0</v>
      </c>
    </row>
    <row r="919" customFormat="false" hidden="false" outlineLevel="0" collapsed="false">
      <c r="A919" s="14" t="inlineStr">
        <is>
          <t xml:space="preserve">1.1.1.2.1.1.4</t>
        </is>
      </c>
      <c r="B919" s="14" t="inlineStr">
        <is>
          <t xml:space="preserve"/>
        </is>
      </c>
      <c r="C919" s="14" t="inlineStr">
        <is>
          <t xml:space="preserve">Монтаж электроустановочных изделий</t>
        </is>
      </c>
      <c r="D919" s="6" t="inlineStr">
        <is>
          <t xml:space="preserve"/>
        </is>
      </c>
      <c r="E919" s="6" t="inlineStr">
        <is>
          <t xml:space="preserve"/>
        </is>
      </c>
      <c r="F919" s="6" t="inlineStr">
        <is>
          <t xml:space="preserve"/>
        </is>
      </c>
      <c r="G919" s="6" t="inlineStr">
        <is>
          <t xml:space="preserve"/>
        </is>
      </c>
      <c r="H919" s="15" t="n">
        <v/>
      </c>
      <c r="I919" s="16" t="n" hidden="false">
        <v/>
      </c>
      <c r="J919" s="16" t="n" hidden="false">
        <v/>
      </c>
      <c r="K919" s="16" t="n" hidden="false">
        <v/>
      </c>
      <c r="L919" s="16" t="n" hidden="false">
        <f>L920+L928+L933+L935+L937</f>
        <v>0</v>
      </c>
      <c r="M919" s="16" t="n" hidden="false">
        <f>M920+M928+M933+M935+M937</f>
        <v>0</v>
      </c>
      <c r="N919" s="16" t="n" hidden="false">
        <f>N920+N928+N933+N935+N937</f>
        <v>0</v>
      </c>
    </row>
    <row r="920" customFormat="false" hidden="false" outlineLevel="0" collapsed="false">
      <c r="A920" s="18" t="inlineStr">
        <is>
          <t xml:space="preserve">1.1.1.2.1.1.4.1</t>
        </is>
      </c>
      <c r="B920" s="18" t="inlineStr">
        <is>
          <t xml:space="preserve"/>
        </is>
      </c>
      <c r="C920" s="18" t="inlineStr">
        <is>
          <t xml:space="preserve">Монтаж электрических оконечных устройств / выключатель, переключатель</t>
        </is>
      </c>
      <c r="D920" s="7" t="inlineStr">
        <is>
          <t xml:space="preserve"/>
        </is>
      </c>
      <c r="E920" s="7" t="inlineStr">
        <is>
          <t xml:space="preserve">Выгружается из БО по объектам BIM-КЦ</t>
        </is>
      </c>
      <c r="F920" s="7" t="inlineStr">
        <is>
          <t xml:space="preserve">ШТ</t>
        </is>
      </c>
      <c r="G920" s="7" t="inlineStr">
        <is>
          <t xml:space="preserve">1</t>
        </is>
      </c>
      <c r="H920" s="8" t="n">
        <v>0</v>
      </c>
      <c r="I920" s="19" t="n" hidden="false">
        <f>ROUND((L921+L922+L923+L924+L925+L926+L927)/H920,2)</f>
        <v>0</v>
      </c>
      <c r="J920" s="19" t="n" hidden="false">
        <v>0</v>
      </c>
      <c r="K920" s="19" t="n" hidden="false">
        <f>I920+J920</f>
        <v>0</v>
      </c>
      <c r="L920" s="19" t="n" hidden="false">
        <f>ROUND(H920*I920,2)</f>
        <v>0</v>
      </c>
      <c r="M920" s="19" t="n" hidden="false">
        <f>ROUND(H920*J920,2)</f>
        <v>0</v>
      </c>
      <c r="N920" s="19" t="n" hidden="false">
        <f>L920+M920</f>
        <v>0</v>
      </c>
    </row>
    <row r="921" customFormat="false" hidden="false" outlineLevel="0" collapsed="false">
      <c r="A921" s="18" t="inlineStr">
        <is>
          <t xml:space="preserve">1.1.1.2.1.1.4.1.1</t>
        </is>
      </c>
      <c r="B921" s="18" t="inlineStr">
        <is>
          <t xml:space="preserve"/>
        </is>
      </c>
      <c r="C921" s="22" t="inlineStr">
        <is>
          <t xml:space="preserve">Рамка Schneider Electric Glossa_ / белый / 1 пост / GSL000101</t>
        </is>
      </c>
      <c r="D921" s="7" t="inlineStr">
        <is>
          <t xml:space="preserve"/>
        </is>
      </c>
      <c r="E921" s="7" t="inlineStr">
        <is>
          <t xml:space="preserve"/>
        </is>
      </c>
      <c r="F921" s="7" t="inlineStr">
        <is>
          <t xml:space="preserve">ШТ</t>
        </is>
      </c>
      <c r="G921" s="7" t="inlineStr">
        <is>
          <t xml:space="preserve">1</t>
        </is>
      </c>
      <c r="H921" s="8" t="n">
        <v>0</v>
      </c>
      <c r="I921" s="23" t="n" hidden="false">
        <v>0</v>
      </c>
      <c r="J921" s="19" t="n" hidden="false">
        <v/>
      </c>
      <c r="K921" s="19" t="n" hidden="false">
        <f>I921+J921</f>
        <v>0</v>
      </c>
      <c r="L921" s="19" t="n" hidden="false">
        <f>ROUND(H921*I921,2)</f>
        <v>0</v>
      </c>
      <c r="M921" s="19" t="n" hidden="false">
        <v/>
      </c>
      <c r="N921" s="19" t="n" hidden="false">
        <f>L921+M921</f>
        <v>0</v>
      </c>
    </row>
    <row r="922" customFormat="false" hidden="false" outlineLevel="0" collapsed="false">
      <c r="A922" s="18" t="inlineStr">
        <is>
          <t xml:space="preserve">1.1.1.2.1.1.4.1.2</t>
        </is>
      </c>
      <c r="B922" s="18" t="inlineStr">
        <is>
          <t xml:space="preserve"/>
        </is>
      </c>
      <c r="C922" s="22" t="inlineStr">
        <is>
          <t xml:space="preserve">Переключатель_ / на два направления / открытой установки / 10А, 250В, IP44</t>
        </is>
      </c>
      <c r="D922" s="7" t="inlineStr">
        <is>
          <t xml:space="preserve">Переключатель проходной двухклавишный скрытой установки, 10А, 250В,
IP44 белый</t>
        </is>
      </c>
      <c r="E922" s="7" t="inlineStr">
        <is>
          <t xml:space="preserve"/>
        </is>
      </c>
      <c r="F922" s="7" t="inlineStr">
        <is>
          <t xml:space="preserve">ШТ</t>
        </is>
      </c>
      <c r="G922" s="7" t="inlineStr">
        <is>
          <t xml:space="preserve">1</t>
        </is>
      </c>
      <c r="H922" s="8" t="n">
        <v>0</v>
      </c>
      <c r="I922" s="19" t="n" hidden="false">
        <v>0</v>
      </c>
      <c r="J922" s="19" t="n" hidden="false">
        <v/>
      </c>
      <c r="K922" s="19" t="n" hidden="false">
        <f>I922+J922</f>
        <v>0</v>
      </c>
      <c r="L922" s="19" t="n" hidden="false">
        <f>ROUND(H922*I922,2)</f>
        <v>0</v>
      </c>
      <c r="M922" s="19" t="n" hidden="false">
        <v/>
      </c>
      <c r="N922" s="19" t="n" hidden="false">
        <f>L922+M922</f>
        <v>0</v>
      </c>
    </row>
    <row r="923" customFormat="false" hidden="false" outlineLevel="0" collapsed="false">
      <c r="A923" s="18" t="inlineStr">
        <is>
          <t xml:space="preserve">1.1.1.2.1.1.4.1.3</t>
        </is>
      </c>
      <c r="B923" s="18" t="inlineStr">
        <is>
          <t xml:space="preserve"/>
        </is>
      </c>
      <c r="C923" s="22" t="inlineStr">
        <is>
          <t xml:space="preserve">Переключатель_ / проходной/одноклавишный/открытой установки / 10А, 220В, IP20</t>
        </is>
      </c>
      <c r="D923" s="7" t="inlineStr">
        <is>
          <t xml:space="preserve">Переключатель проходной одноклавишный скрытой установки, 10А, 250В,
IP20 белый</t>
        </is>
      </c>
      <c r="E923" s="7" t="inlineStr">
        <is>
          <t xml:space="preserve"/>
        </is>
      </c>
      <c r="F923" s="7" t="inlineStr">
        <is>
          <t xml:space="preserve">ШТ</t>
        </is>
      </c>
      <c r="G923" s="7" t="inlineStr">
        <is>
          <t xml:space="preserve">1</t>
        </is>
      </c>
      <c r="H923" s="8" t="n">
        <v>0</v>
      </c>
      <c r="I923" s="19" t="n" hidden="false">
        <v>0</v>
      </c>
      <c r="J923" s="19" t="n" hidden="false">
        <v/>
      </c>
      <c r="K923" s="19" t="n" hidden="false">
        <f>I923+J923</f>
        <v>0</v>
      </c>
      <c r="L923" s="19" t="n" hidden="false">
        <f>ROUND(H923*I923,2)</f>
        <v>0</v>
      </c>
      <c r="M923" s="19" t="n" hidden="false">
        <v/>
      </c>
      <c r="N923" s="19" t="n" hidden="false">
        <f>L923+M923</f>
        <v>0</v>
      </c>
    </row>
    <row r="924" customFormat="false" hidden="false" outlineLevel="0" collapsed="false">
      <c r="A924" s="18" t="inlineStr">
        <is>
          <t xml:space="preserve">1.1.1.2.1.1.4.1.4</t>
        </is>
      </c>
      <c r="B924" s="18" t="inlineStr">
        <is>
          <t xml:space="preserve"/>
        </is>
      </c>
      <c r="C924" s="22" t="inlineStr">
        <is>
          <t xml:space="preserve">Переключатель_ / проходной/одноклавишный/открытой установки / 10А, 250В, IP44 влагозащищенный</t>
        </is>
      </c>
      <c r="D924" s="7" t="inlineStr">
        <is>
          <t xml:space="preserve">Переключатель проходной одноклавишный скрытой установки, 10А, 250В,
IP44 белый</t>
        </is>
      </c>
      <c r="E924" s="7" t="inlineStr">
        <is>
          <t xml:space="preserve"/>
        </is>
      </c>
      <c r="F924" s="7" t="inlineStr">
        <is>
          <t xml:space="preserve">ШТ</t>
        </is>
      </c>
      <c r="G924" s="7" t="inlineStr">
        <is>
          <t xml:space="preserve">1</t>
        </is>
      </c>
      <c r="H924" s="8" t="n">
        <v>0</v>
      </c>
      <c r="I924" s="19" t="n" hidden="false">
        <v>0</v>
      </c>
      <c r="J924" s="19" t="n" hidden="false">
        <v/>
      </c>
      <c r="K924" s="19" t="n" hidden="false">
        <f>I924+J924</f>
        <v>0</v>
      </c>
      <c r="L924" s="19" t="n" hidden="false">
        <f>ROUND(H924*I924,2)</f>
        <v>0</v>
      </c>
      <c r="M924" s="19" t="n" hidden="false">
        <v/>
      </c>
      <c r="N924" s="19" t="n" hidden="false">
        <f>L924+M924</f>
        <v>0</v>
      </c>
    </row>
    <row r="925" customFormat="false" hidden="false" outlineLevel="0" collapsed="false">
      <c r="A925" s="18" t="inlineStr">
        <is>
          <t xml:space="preserve">1.1.1.2.1.1.4.1.5</t>
        </is>
      </c>
      <c r="B925" s="18" t="inlineStr">
        <is>
          <t xml:space="preserve"/>
        </is>
      </c>
      <c r="C925" s="22" t="inlineStr">
        <is>
          <t xml:space="preserve">Выключатель Одноклавишный Открытый 16А 220...250В IP44 Белый</t>
        </is>
      </c>
      <c r="D925" s="7" t="inlineStr">
        <is>
          <t xml:space="preserve">Выключатель одноклавишный, одинарный, 250В, 16А, IP44, скрытый монтаж</t>
        </is>
      </c>
      <c r="E925" s="7" t="inlineStr">
        <is>
          <t xml:space="preserve"/>
        </is>
      </c>
      <c r="F925" s="7" t="inlineStr">
        <is>
          <t xml:space="preserve">ШТ</t>
        </is>
      </c>
      <c r="G925" s="7" t="inlineStr">
        <is>
          <t xml:space="preserve">1</t>
        </is>
      </c>
      <c r="H925" s="8" t="n">
        <v>0</v>
      </c>
      <c r="I925" s="23" t="n" hidden="false">
        <v>0</v>
      </c>
      <c r="J925" s="19" t="n" hidden="false">
        <v/>
      </c>
      <c r="K925" s="19" t="n" hidden="false">
        <f>I925+J925</f>
        <v>0</v>
      </c>
      <c r="L925" s="19" t="n" hidden="false">
        <f>ROUND(H925*I925,2)</f>
        <v>0</v>
      </c>
      <c r="M925" s="19" t="n" hidden="false">
        <v/>
      </c>
      <c r="N925" s="19" t="n" hidden="false">
        <f>L925+M925</f>
        <v>0</v>
      </c>
    </row>
    <row r="926" customFormat="false" hidden="false" outlineLevel="0" collapsed="false">
      <c r="A926" s="18" t="inlineStr">
        <is>
          <t xml:space="preserve">1.1.1.2.1.1.4.1.6</t>
        </is>
      </c>
      <c r="B926" s="18" t="inlineStr">
        <is>
          <t xml:space="preserve"/>
        </is>
      </c>
      <c r="C926" s="22" t="inlineStr">
        <is>
          <t xml:space="preserve">Выключатель Одноклавишный Скрытый 10А 220...250В IP20 Белый</t>
        </is>
      </c>
      <c r="D926" s="7" t="inlineStr">
        <is>
          <t xml:space="preserve"/>
        </is>
      </c>
      <c r="E926" s="7" t="inlineStr">
        <is>
          <t xml:space="preserve"/>
        </is>
      </c>
      <c r="F926" s="7" t="inlineStr">
        <is>
          <t xml:space="preserve">ШТ</t>
        </is>
      </c>
      <c r="G926" s="7" t="inlineStr">
        <is>
          <t xml:space="preserve">1</t>
        </is>
      </c>
      <c r="H926" s="8" t="n">
        <v>0</v>
      </c>
      <c r="I926" s="23" t="n" hidden="false">
        <v>0</v>
      </c>
      <c r="J926" s="19" t="n" hidden="false">
        <v/>
      </c>
      <c r="K926" s="19" t="n" hidden="false">
        <f>I926+J926</f>
        <v>0</v>
      </c>
      <c r="L926" s="19" t="n" hidden="false">
        <f>ROUND(H926*I926,2)</f>
        <v>0</v>
      </c>
      <c r="M926" s="19" t="n" hidden="false">
        <v/>
      </c>
      <c r="N926" s="19" t="n" hidden="false">
        <f>L926+M926</f>
        <v>0</v>
      </c>
    </row>
    <row r="927" customFormat="false" hidden="false" outlineLevel="0" collapsed="false">
      <c r="A927" s="18" t="inlineStr">
        <is>
          <t xml:space="preserve">1.1.1.2.1.1.4.1.7</t>
        </is>
      </c>
      <c r="B927" s="18" t="inlineStr">
        <is>
          <t xml:space="preserve"/>
        </is>
      </c>
      <c r="C927" s="22" t="inlineStr">
        <is>
          <t xml:space="preserve">Выключатель Двухклавишный Скрытый 10А 220...250В IP20 Белый</t>
        </is>
      </c>
      <c r="D927" s="7" t="inlineStr">
        <is>
          <t xml:space="preserve"/>
        </is>
      </c>
      <c r="E927" s="7" t="inlineStr">
        <is>
          <t xml:space="preserve"/>
        </is>
      </c>
      <c r="F927" s="7" t="inlineStr">
        <is>
          <t xml:space="preserve">ШТ</t>
        </is>
      </c>
      <c r="G927" s="7" t="inlineStr">
        <is>
          <t xml:space="preserve">1</t>
        </is>
      </c>
      <c r="H927" s="8" t="n">
        <v>0</v>
      </c>
      <c r="I927" s="19" t="n" hidden="false">
        <v>0</v>
      </c>
      <c r="J927" s="19" t="n" hidden="false">
        <v/>
      </c>
      <c r="K927" s="19" t="n" hidden="false">
        <f>I927+J927</f>
        <v>0</v>
      </c>
      <c r="L927" s="19" t="n" hidden="false">
        <f>ROUND(H927*I927,2)</f>
        <v>0</v>
      </c>
      <c r="M927" s="19" t="n" hidden="false">
        <v/>
      </c>
      <c r="N927" s="19" t="n" hidden="false">
        <f>L927+M927</f>
        <v>0</v>
      </c>
    </row>
    <row r="928" customFormat="false" hidden="false" outlineLevel="0" collapsed="false">
      <c r="A928" s="18" t="inlineStr">
        <is>
          <t xml:space="preserve">1.1.1.2.1.1.4.2</t>
        </is>
      </c>
      <c r="B928" s="18" t="inlineStr">
        <is>
          <t xml:space="preserve"/>
        </is>
      </c>
      <c r="C928" s="18" t="inlineStr">
        <is>
          <t xml:space="preserve">Монтаж электрических оконечных устройств / розетка</t>
        </is>
      </c>
      <c r="D928" s="7" t="inlineStr">
        <is>
          <t xml:space="preserve"/>
        </is>
      </c>
      <c r="E928" s="7" t="inlineStr">
        <is>
          <t xml:space="preserve">Выгружается из БО по объектам BIM-КЦ</t>
        </is>
      </c>
      <c r="F928" s="7" t="inlineStr">
        <is>
          <t xml:space="preserve">ШТ</t>
        </is>
      </c>
      <c r="G928" s="7" t="inlineStr">
        <is>
          <t xml:space="preserve">1</t>
        </is>
      </c>
      <c r="H928" s="8" t="n">
        <v>0</v>
      </c>
      <c r="I928" s="19" t="n" hidden="false">
        <f>ROUND((L929+L930+L931+L932)/H928,2)</f>
        <v>0</v>
      </c>
      <c r="J928" s="19" t="n" hidden="false">
        <v>0</v>
      </c>
      <c r="K928" s="19" t="n" hidden="false">
        <f>I928+J928</f>
        <v>0</v>
      </c>
      <c r="L928" s="19" t="n" hidden="false">
        <f>ROUND(H928*I928,2)</f>
        <v>0</v>
      </c>
      <c r="M928" s="19" t="n" hidden="false">
        <f>ROUND(H928*J928,2)</f>
        <v>0</v>
      </c>
      <c r="N928" s="19" t="n" hidden="false">
        <f>L928+M928</f>
        <v>0</v>
      </c>
    </row>
    <row r="929" customFormat="false" hidden="false" outlineLevel="0" collapsed="false">
      <c r="A929" s="18" t="inlineStr">
        <is>
          <t xml:space="preserve">1.1.1.2.1.1.4.2.1</t>
        </is>
      </c>
      <c r="B929" s="18" t="inlineStr">
        <is>
          <t xml:space="preserve"/>
        </is>
      </c>
      <c r="C929" s="22" t="inlineStr">
        <is>
          <t xml:space="preserve">Розетка Открытая 2P+E 220...250В 16А IP44, с крышкой, с/ш, с з/к, постов-1, Черный</t>
        </is>
      </c>
      <c r="D929" s="7" t="inlineStr">
        <is>
          <t xml:space="preserve">Розетка Открытая 1п 2P+E 16А IP44 220...250В з/к з/ш с/к
Белый EQR16-029-30-54-T</t>
        </is>
      </c>
      <c r="E929" s="7" t="inlineStr">
        <is>
          <t xml:space="preserve"/>
        </is>
      </c>
      <c r="F929" s="7" t="inlineStr">
        <is>
          <t xml:space="preserve">ШТ</t>
        </is>
      </c>
      <c r="G929" s="7" t="inlineStr">
        <is>
          <t xml:space="preserve">1</t>
        </is>
      </c>
      <c r="H929" s="8" t="n">
        <v>0</v>
      </c>
      <c r="I929" s="19" t="n" hidden="false">
        <v>0</v>
      </c>
      <c r="J929" s="19" t="n" hidden="false">
        <v/>
      </c>
      <c r="K929" s="19" t="n" hidden="false">
        <f>I929+J929</f>
        <v>0</v>
      </c>
      <c r="L929" s="19" t="n" hidden="false">
        <f>ROUND(H929*I929,2)</f>
        <v>0</v>
      </c>
      <c r="M929" s="19" t="n" hidden="false">
        <v/>
      </c>
      <c r="N929" s="19" t="n" hidden="false">
        <f>L929+M929</f>
        <v>0</v>
      </c>
    </row>
    <row r="930" customFormat="false" hidden="false" outlineLevel="0" collapsed="false">
      <c r="A930" s="18" t="inlineStr">
        <is>
          <t xml:space="preserve">1.1.1.2.1.1.4.2.2</t>
        </is>
      </c>
      <c r="B930" s="18" t="inlineStr">
        <is>
          <t xml:space="preserve"/>
        </is>
      </c>
      <c r="C930" s="22" t="inlineStr">
        <is>
          <t xml:space="preserve">Розетка Открытая 1п 2P+PE 16А IP20 220...250В з/к з/ш Белый</t>
        </is>
      </c>
      <c r="D930" s="7" t="inlineStr">
        <is>
          <t xml:space="preserve">EWR16-028-90</t>
        </is>
      </c>
      <c r="E930" s="7" t="inlineStr">
        <is>
          <t xml:space="preserve"/>
        </is>
      </c>
      <c r="F930" s="7" t="inlineStr">
        <is>
          <t xml:space="preserve">ШТ</t>
        </is>
      </c>
      <c r="G930" s="7" t="inlineStr">
        <is>
          <t xml:space="preserve">1</t>
        </is>
      </c>
      <c r="H930" s="8" t="n">
        <v>0</v>
      </c>
      <c r="I930" s="19" t="n" hidden="false">
        <v>0</v>
      </c>
      <c r="J930" s="19" t="n" hidden="false">
        <v/>
      </c>
      <c r="K930" s="19" t="n" hidden="false">
        <f>I930+J930</f>
        <v>0</v>
      </c>
      <c r="L930" s="19" t="n" hidden="false">
        <f>ROUND(H930*I930,2)</f>
        <v>0</v>
      </c>
      <c r="M930" s="19" t="n" hidden="false">
        <v/>
      </c>
      <c r="N930" s="19" t="n" hidden="false">
        <f>L930+M930</f>
        <v>0</v>
      </c>
    </row>
    <row r="931" customFormat="false" hidden="false" outlineLevel="0" collapsed="false">
      <c r="A931" s="18" t="inlineStr">
        <is>
          <t xml:space="preserve">1.1.1.2.1.1.4.2.3</t>
        </is>
      </c>
      <c r="B931" s="18" t="inlineStr">
        <is>
          <t xml:space="preserve"/>
        </is>
      </c>
      <c r="C931" s="22" t="inlineStr">
        <is>
          <t xml:space="preserve">Рамка Schneider Electric Glossa_ / белый / 2 поста / GSL000102</t>
        </is>
      </c>
      <c r="D931" s="7" t="inlineStr">
        <is>
          <t xml:space="preserve">EWM-G-302-10</t>
        </is>
      </c>
      <c r="E931" s="7" t="inlineStr">
        <is>
          <t xml:space="preserve"/>
        </is>
      </c>
      <c r="F931" s="7" t="inlineStr">
        <is>
          <t xml:space="preserve">ШТ</t>
        </is>
      </c>
      <c r="G931" s="7" t="inlineStr">
        <is>
          <t xml:space="preserve">1</t>
        </is>
      </c>
      <c r="H931" s="8" t="n">
        <v>0</v>
      </c>
      <c r="I931" s="23" t="n" hidden="false">
        <v>0</v>
      </c>
      <c r="J931" s="19" t="n" hidden="false">
        <v/>
      </c>
      <c r="K931" s="19" t="n" hidden="false">
        <f>I931+J931</f>
        <v>0</v>
      </c>
      <c r="L931" s="19" t="n" hidden="false">
        <f>ROUND(H931*I931,2)</f>
        <v>0</v>
      </c>
      <c r="M931" s="19" t="n" hidden="false">
        <v/>
      </c>
      <c r="N931" s="19" t="n" hidden="false">
        <f>L931+M931</f>
        <v>0</v>
      </c>
    </row>
    <row r="932" customFormat="false" hidden="false" outlineLevel="0" collapsed="false">
      <c r="A932" s="18" t="inlineStr">
        <is>
          <t xml:space="preserve">1.1.1.2.1.1.4.2.4</t>
        </is>
      </c>
      <c r="B932" s="18" t="inlineStr">
        <is>
          <t xml:space="preserve"/>
        </is>
      </c>
      <c r="C932" s="22" t="inlineStr">
        <is>
          <t xml:space="preserve">Рамка Schneider Electric Glossa_ / белый / 1 пост / GSL000101</t>
        </is>
      </c>
      <c r="D932" s="7" t="inlineStr">
        <is>
          <t xml:space="preserve">EWM-G-301-10</t>
        </is>
      </c>
      <c r="E932" s="7" t="inlineStr">
        <is>
          <t xml:space="preserve"/>
        </is>
      </c>
      <c r="F932" s="7" t="inlineStr">
        <is>
          <t xml:space="preserve">ШТ</t>
        </is>
      </c>
      <c r="G932" s="7" t="inlineStr">
        <is>
          <t xml:space="preserve">1</t>
        </is>
      </c>
      <c r="H932" s="8" t="n">
        <v>0</v>
      </c>
      <c r="I932" s="23" t="n" hidden="false">
        <v>0</v>
      </c>
      <c r="J932" s="19" t="n" hidden="false">
        <v/>
      </c>
      <c r="K932" s="19" t="n" hidden="false">
        <f>I932+J932</f>
        <v>0</v>
      </c>
      <c r="L932" s="19" t="n" hidden="false">
        <f>ROUND(H932*I932,2)</f>
        <v>0</v>
      </c>
      <c r="M932" s="19" t="n" hidden="false">
        <v/>
      </c>
      <c r="N932" s="19" t="n" hidden="false">
        <f>L932+M932</f>
        <v>0</v>
      </c>
    </row>
    <row r="933" customFormat="false" hidden="false" outlineLevel="0" collapsed="false">
      <c r="A933" s="18" t="inlineStr">
        <is>
          <t xml:space="preserve">1.1.1.2.1.1.4.3</t>
        </is>
      </c>
      <c r="B933" s="18" t="inlineStr">
        <is>
          <t xml:space="preserve"/>
        </is>
      </c>
      <c r="C933" s="18" t="inlineStr">
        <is>
          <t xml:space="preserve">Монтаж электрических оконечных устройств / башенка напольная</t>
        </is>
      </c>
      <c r="D933" s="7" t="inlineStr">
        <is>
          <t xml:space="preserve">88064 LG Legrand</t>
        </is>
      </c>
      <c r="E933" s="7" t="inlineStr">
        <is>
          <t xml:space="preserve">Выгружается из БО по объектам BIM-КЦ</t>
        </is>
      </c>
      <c r="F933" s="7" t="inlineStr">
        <is>
          <t xml:space="preserve">ШТ</t>
        </is>
      </c>
      <c r="G933" s="7" t="inlineStr">
        <is>
          <t xml:space="preserve">1</t>
        </is>
      </c>
      <c r="H933" s="8" t="n">
        <v>0</v>
      </c>
      <c r="I933" s="19" t="n" hidden="false">
        <f>ROUND((L934)/H933,2)</f>
        <v>0</v>
      </c>
      <c r="J933" s="19" t="n" hidden="false">
        <v>0</v>
      </c>
      <c r="K933" s="19" t="n" hidden="false">
        <f>I933+J933</f>
        <v>0</v>
      </c>
      <c r="L933" s="19" t="n" hidden="false">
        <f>ROUND(H933*I933,2)</f>
        <v>0</v>
      </c>
      <c r="M933" s="19" t="n" hidden="false">
        <f>ROUND(H933*J933,2)</f>
        <v>0</v>
      </c>
      <c r="N933" s="19" t="n" hidden="false">
        <f>L933+M933</f>
        <v>0</v>
      </c>
    </row>
    <row r="934" customFormat="false" hidden="false" outlineLevel="0" collapsed="false">
      <c r="A934" s="18" t="inlineStr">
        <is>
          <t xml:space="preserve">1.1.1.2.1.1.4.3.1</t>
        </is>
      </c>
      <c r="B934" s="18" t="inlineStr">
        <is>
          <t xml:space="preserve"/>
        </is>
      </c>
      <c r="C934" s="22" t="inlineStr">
        <is>
          <t xml:space="preserve">Напольная башенка_ / BUS, 12 модулей</t>
        </is>
      </c>
      <c r="D934" s="7" t="inlineStr">
        <is>
          <t xml:space="preserve"/>
        </is>
      </c>
      <c r="E934" s="7" t="inlineStr">
        <is>
          <t xml:space="preserve"/>
        </is>
      </c>
      <c r="F934" s="7" t="inlineStr">
        <is>
          <t xml:space="preserve">ШТ</t>
        </is>
      </c>
      <c r="G934" s="7" t="inlineStr">
        <is>
          <t xml:space="preserve">1</t>
        </is>
      </c>
      <c r="H934" s="8" t="n">
        <v>0</v>
      </c>
      <c r="I934" s="19" t="n" hidden="false">
        <v>0</v>
      </c>
      <c r="J934" s="19" t="n" hidden="false">
        <v/>
      </c>
      <c r="K934" s="19" t="n" hidden="false">
        <f>I934+J934</f>
        <v>0</v>
      </c>
      <c r="L934" s="19" t="n" hidden="false">
        <f>ROUND(H934*I934,2)</f>
        <v>0</v>
      </c>
      <c r="M934" s="19" t="n" hidden="false">
        <v/>
      </c>
      <c r="N934" s="19" t="n" hidden="false">
        <f>L934+M934</f>
        <v>0</v>
      </c>
    </row>
    <row r="935" customFormat="false" hidden="false" outlineLevel="0" collapsed="false">
      <c r="A935" s="18" t="inlineStr">
        <is>
          <t xml:space="preserve">1.1.1.2.1.1.4.4</t>
        </is>
      </c>
      <c r="B935" s="18" t="inlineStr">
        <is>
          <t xml:space="preserve"/>
        </is>
      </c>
      <c r="C935" s="18" t="inlineStr">
        <is>
          <t xml:space="preserve">Монтаж коробки распределительной, распаячной</t>
        </is>
      </c>
      <c r="D935" s="7" t="inlineStr">
        <is>
          <t xml:space="preserve"/>
        </is>
      </c>
      <c r="E935" s="7" t="inlineStr">
        <is>
          <t xml:space="preserve">Выгружается из БО по объектам BIM-КЦ</t>
        </is>
      </c>
      <c r="F935" s="7" t="inlineStr">
        <is>
          <t xml:space="preserve">ШТ</t>
        </is>
      </c>
      <c r="G935" s="7" t="inlineStr">
        <is>
          <t xml:space="preserve">1</t>
        </is>
      </c>
      <c r="H935" s="8" t="n">
        <v>0</v>
      </c>
      <c r="I935" s="19" t="n" hidden="false">
        <f>ROUND((L936)/H935,2)</f>
        <v>0</v>
      </c>
      <c r="J935" s="19" t="n" hidden="false">
        <v>0</v>
      </c>
      <c r="K935" s="19" t="n" hidden="false">
        <f>I935+J935</f>
        <v>0</v>
      </c>
      <c r="L935" s="19" t="n" hidden="false">
        <f>ROUND(H935*I935,2)</f>
        <v>0</v>
      </c>
      <c r="M935" s="19" t="n" hidden="false">
        <f>ROUND(H935*J935,2)</f>
        <v>0</v>
      </c>
      <c r="N935" s="19" t="n" hidden="false">
        <f>L935+M935</f>
        <v>0</v>
      </c>
    </row>
    <row r="936" customFormat="false" hidden="false" outlineLevel="0" collapsed="false">
      <c r="A936" s="18" t="inlineStr">
        <is>
          <t xml:space="preserve">1.1.1.2.1.1.4.4.1</t>
        </is>
      </c>
      <c r="B936" s="18" t="inlineStr">
        <is>
          <t xml:space="preserve"/>
        </is>
      </c>
      <c r="C936" s="22" t="inlineStr">
        <is>
          <t xml:space="preserve">Коробка распаячная_ / Круглая / 80х40 / КМ41004 (UKT01-080-040-000)</t>
        </is>
      </c>
      <c r="D936" s="7" t="inlineStr">
        <is>
          <t xml:space="preserve">КМ40002 UKT10-065-040-000</t>
        </is>
      </c>
      <c r="E936" s="7" t="inlineStr">
        <is>
          <t xml:space="preserve"/>
        </is>
      </c>
      <c r="F936" s="7" t="inlineStr">
        <is>
          <t xml:space="preserve">ШТ</t>
        </is>
      </c>
      <c r="G936" s="7" t="inlineStr">
        <is>
          <t xml:space="preserve">1</t>
        </is>
      </c>
      <c r="H936" s="8" t="n">
        <v>0</v>
      </c>
      <c r="I936" s="19" t="n" hidden="false">
        <v>0</v>
      </c>
      <c r="J936" s="19" t="n" hidden="false">
        <v/>
      </c>
      <c r="K936" s="19" t="n" hidden="false">
        <f>I936+J936</f>
        <v>0</v>
      </c>
      <c r="L936" s="19" t="n" hidden="false">
        <f>ROUND(H936*I936,2)</f>
        <v>0</v>
      </c>
      <c r="M936" s="19" t="n" hidden="false">
        <v/>
      </c>
      <c r="N936" s="19" t="n" hidden="false">
        <f>L936+M936</f>
        <v>0</v>
      </c>
    </row>
    <row r="937" customFormat="false" hidden="false" outlineLevel="0" collapsed="false">
      <c r="A937" s="18" t="inlineStr">
        <is>
          <t xml:space="preserve">1.1.1.2.1.1.4.5</t>
        </is>
      </c>
      <c r="B937" s="18" t="inlineStr">
        <is>
          <t xml:space="preserve"/>
        </is>
      </c>
      <c r="C937" s="18" t="inlineStr">
        <is>
          <t xml:space="preserve">Монтаж подрозетников, установочных, монтажных коробок в подготовленные отверстия / в ЖБИ, ПГП, газобетон, акотек</t>
        </is>
      </c>
      <c r="D937" s="7" t="inlineStr">
        <is>
          <t xml:space="preserve"/>
        </is>
      </c>
      <c r="E937" s="7" t="inlineStr">
        <is>
          <t xml:space="preserve">Выгружается из БО по объектам BIM-КЦ</t>
        </is>
      </c>
      <c r="F937" s="7" t="inlineStr">
        <is>
          <t xml:space="preserve">ШТ</t>
        </is>
      </c>
      <c r="G937" s="7" t="inlineStr">
        <is>
          <t xml:space="preserve">1</t>
        </is>
      </c>
      <c r="H937" s="8" t="n">
        <v>0</v>
      </c>
      <c r="I937" s="19" t="n" hidden="false">
        <f>ROUND((L938+L939)/H937,2)</f>
        <v>0</v>
      </c>
      <c r="J937" s="19" t="n" hidden="false">
        <v>0</v>
      </c>
      <c r="K937" s="19" t="n" hidden="false">
        <f>I937+J937</f>
        <v>0</v>
      </c>
      <c r="L937" s="19" t="n" hidden="false">
        <f>ROUND(H937*I937,2)</f>
        <v>0</v>
      </c>
      <c r="M937" s="19" t="n" hidden="false">
        <f>ROUND(H937*J937,2)</f>
        <v>0</v>
      </c>
      <c r="N937" s="19" t="n" hidden="false">
        <f>L937+M937</f>
        <v>0</v>
      </c>
    </row>
    <row r="938" customFormat="false" hidden="false" outlineLevel="0" collapsed="false">
      <c r="A938" s="18" t="inlineStr">
        <is>
          <t xml:space="preserve">1.1.1.2.1.1.4.5.1</t>
        </is>
      </c>
      <c r="B938" s="18" t="inlineStr">
        <is>
          <t xml:space="preserve"/>
        </is>
      </c>
      <c r="C938" s="22" t="inlineStr">
        <is>
          <t xml:space="preserve">Смесь штукатурная гипсовая_</t>
        </is>
      </c>
      <c r="D938" s="7" t="inlineStr">
        <is>
          <t xml:space="preserve"/>
        </is>
      </c>
      <c r="E938" s="7" t="inlineStr">
        <is>
          <t xml:space="preserve"/>
        </is>
      </c>
      <c r="F938" s="7" t="inlineStr">
        <is>
          <t xml:space="preserve">КГ</t>
        </is>
      </c>
      <c r="G938" s="7" t="inlineStr">
        <is>
          <t xml:space="preserve">0.3</t>
        </is>
      </c>
      <c r="H938" s="8" t="n">
        <v>0</v>
      </c>
      <c r="I938" s="19" t="n" hidden="false">
        <v>0</v>
      </c>
      <c r="J938" s="19" t="n" hidden="false">
        <v/>
      </c>
      <c r="K938" s="19" t="n" hidden="false">
        <f>I938+J938</f>
        <v>0</v>
      </c>
      <c r="L938" s="19" t="n" hidden="false">
        <f>ROUND(H938*I938,2)</f>
        <v>0</v>
      </c>
      <c r="M938" s="19" t="n" hidden="false">
        <v/>
      </c>
      <c r="N938" s="19" t="n" hidden="false">
        <f>L938+M938</f>
        <v>0</v>
      </c>
    </row>
    <row r="939" customFormat="false" hidden="false" outlineLevel="0" collapsed="false">
      <c r="A939" s="18" t="inlineStr">
        <is>
          <t xml:space="preserve">1.1.1.2.1.1.4.5.2</t>
        </is>
      </c>
      <c r="B939" s="18" t="inlineStr">
        <is>
          <t xml:space="preserve"/>
        </is>
      </c>
      <c r="C939" s="22" t="inlineStr">
        <is>
          <t xml:space="preserve">Коробка установочная круглая D=68мм h=40мм IP20 пластик тип установки скрытый для твердых стен б/крышки б/вводов</t>
        </is>
      </c>
      <c r="D939" s="7" t="inlineStr">
        <is>
          <t xml:space="preserve"/>
        </is>
      </c>
      <c r="E939" s="7" t="inlineStr">
        <is>
          <t xml:space="preserve"/>
        </is>
      </c>
      <c r="F939" s="7" t="inlineStr">
        <is>
          <t xml:space="preserve">ШТ</t>
        </is>
      </c>
      <c r="G939" s="7" t="inlineStr">
        <is>
          <t xml:space="preserve">1</t>
        </is>
      </c>
      <c r="H939" s="8" t="n">
        <v>0</v>
      </c>
      <c r="I939" s="19" t="n" hidden="false">
        <v>0</v>
      </c>
      <c r="J939" s="19" t="n" hidden="false">
        <v/>
      </c>
      <c r="K939" s="19" t="n" hidden="false">
        <f>I939+J939</f>
        <v>0</v>
      </c>
      <c r="L939" s="19" t="n" hidden="false">
        <f>ROUND(H939*I939,2)</f>
        <v>0</v>
      </c>
      <c r="M939" s="19" t="n" hidden="false">
        <v/>
      </c>
      <c r="N939" s="19" t="n" hidden="false">
        <f>L939+M939</f>
        <v>0</v>
      </c>
    </row>
    <row r="940" customFormat="false" hidden="false" outlineLevel="0" collapsed="false">
      <c r="A940" s="14" t="inlineStr">
        <is>
          <t xml:space="preserve">1.1.1.2.1.1.5</t>
        </is>
      </c>
      <c r="B940" s="14" t="inlineStr">
        <is>
          <t xml:space="preserve"/>
        </is>
      </c>
      <c r="C940" s="14" t="inlineStr">
        <is>
          <t xml:space="preserve">Монтаж светотехнического оборудования</t>
        </is>
      </c>
      <c r="D940" s="6" t="inlineStr">
        <is>
          <t xml:space="preserve"/>
        </is>
      </c>
      <c r="E940" s="6" t="inlineStr">
        <is>
          <t xml:space="preserve"/>
        </is>
      </c>
      <c r="F940" s="6" t="inlineStr">
        <is>
          <t xml:space="preserve"/>
        </is>
      </c>
      <c r="G940" s="6" t="inlineStr">
        <is>
          <t xml:space="preserve"/>
        </is>
      </c>
      <c r="H940" s="15" t="n">
        <v/>
      </c>
      <c r="I940" s="16" t="n" hidden="false">
        <v/>
      </c>
      <c r="J940" s="16" t="n" hidden="false">
        <v/>
      </c>
      <c r="K940" s="16" t="n" hidden="false">
        <v/>
      </c>
      <c r="L940" s="16" t="n" hidden="false">
        <f>L941+L951</f>
        <v>0</v>
      </c>
      <c r="M940" s="16" t="n" hidden="false">
        <f>M941+M951</f>
        <v>0</v>
      </c>
      <c r="N940" s="16" t="n" hidden="false">
        <f>N941+N951</f>
        <v>0</v>
      </c>
    </row>
    <row r="941" customFormat="false" hidden="false" outlineLevel="0" collapsed="false">
      <c r="A941" s="18" t="inlineStr">
        <is>
          <t xml:space="preserve">1.1.1.2.1.1.5.1</t>
        </is>
      </c>
      <c r="B941" s="18" t="inlineStr">
        <is>
          <t xml:space="preserve"/>
        </is>
      </c>
      <c r="C941" s="18" t="inlineStr">
        <is>
          <t xml:space="preserve">Монтаж светильника / накладной</t>
        </is>
      </c>
      <c r="D941" s="7" t="inlineStr">
        <is>
          <t xml:space="preserve"/>
        </is>
      </c>
      <c r="E941" s="7" t="inlineStr">
        <is>
          <t xml:space="preserve">Выгружается из БО по объектам BIM-КЦ</t>
        </is>
      </c>
      <c r="F941" s="7" t="inlineStr">
        <is>
          <t xml:space="preserve">ШТ</t>
        </is>
      </c>
      <c r="G941" s="7" t="inlineStr">
        <is>
          <t xml:space="preserve">1</t>
        </is>
      </c>
      <c r="H941" s="8" t="n">
        <v>0</v>
      </c>
      <c r="I941" s="19" t="n" hidden="false">
        <f>ROUND((L942+L943+L944+L945+L946+L947+L948+L949+L950)/H941,2)</f>
        <v>0</v>
      </c>
      <c r="J941" s="19" t="n" hidden="false">
        <v>0</v>
      </c>
      <c r="K941" s="19" t="n" hidden="false">
        <f>I941+J941</f>
        <v>0</v>
      </c>
      <c r="L941" s="19" t="n" hidden="false">
        <f>ROUND(H941*I941,2)</f>
        <v>0</v>
      </c>
      <c r="M941" s="19" t="n" hidden="false">
        <f>ROUND(H941*J941,2)</f>
        <v>0</v>
      </c>
      <c r="N941" s="19" t="n" hidden="false">
        <f>L941+M941</f>
        <v>0</v>
      </c>
    </row>
    <row r="942" customFormat="false" hidden="false" outlineLevel="0" collapsed="false">
      <c r="A942" s="18" t="inlineStr">
        <is>
          <t xml:space="preserve">1.1.1.2.1.1.5.1.1</t>
        </is>
      </c>
      <c r="B942" s="18" t="inlineStr">
        <is>
          <t xml:space="preserve"/>
        </is>
      </c>
      <c r="C942" s="22" t="inlineStr">
        <is>
          <t xml:space="preserve">Светильник_ / марку и артикул указать в примечании</t>
        </is>
      </c>
      <c r="D942" s="7" t="inlineStr">
        <is>
          <t xml:space="preserve">Светильник светодиодный универсальный HIGHTECH-64, 1195х295х40,
4000K, 72 Вт,световой поток 7100Лм, IP40</t>
        </is>
      </c>
      <c r="E942" s="7" t="inlineStr">
        <is>
          <t xml:space="preserve"/>
        </is>
      </c>
      <c r="F942" s="7" t="inlineStr">
        <is>
          <t xml:space="preserve">ШТ</t>
        </is>
      </c>
      <c r="G942" s="7" t="inlineStr">
        <is>
          <t xml:space="preserve">1</t>
        </is>
      </c>
      <c r="H942" s="8" t="n">
        <v>0</v>
      </c>
      <c r="I942" s="19" t="n" hidden="false">
        <v>0</v>
      </c>
      <c r="J942" s="19" t="n" hidden="false">
        <v/>
      </c>
      <c r="K942" s="19" t="n" hidden="false">
        <f>I942+J942</f>
        <v>0</v>
      </c>
      <c r="L942" s="19" t="n" hidden="false">
        <f>ROUND(H942*I942,2)</f>
        <v>0</v>
      </c>
      <c r="M942" s="19" t="n" hidden="false">
        <v/>
      </c>
      <c r="N942" s="19" t="n" hidden="false">
        <f>L942+M942</f>
        <v>0</v>
      </c>
    </row>
    <row r="943" customFormat="false" hidden="false" outlineLevel="0" collapsed="false">
      <c r="A943" s="18" t="inlineStr">
        <is>
          <t xml:space="preserve">1.1.1.2.1.1.5.1.2</t>
        </is>
      </c>
      <c r="B943" s="18" t="inlineStr">
        <is>
          <t xml:space="preserve"/>
        </is>
      </c>
      <c r="C943" s="22" t="inlineStr">
        <is>
          <t xml:space="preserve">Светильник_ / марку и артикул указать в примечании</t>
        </is>
      </c>
      <c r="D943" s="7" t="inlineStr">
        <is>
          <t xml:space="preserve">Светильник линейный накладной светодиодный Dust 1200 P L 65 4000 W GR 1200х124, 4000K, 36 Вт, световой поток 4320 Лм, IP65</t>
        </is>
      </c>
      <c r="E943" s="7" t="inlineStr">
        <is>
          <t xml:space="preserve"/>
        </is>
      </c>
      <c r="F943" s="7" t="inlineStr">
        <is>
          <t xml:space="preserve">ШТ</t>
        </is>
      </c>
      <c r="G943" s="7" t="inlineStr">
        <is>
          <t xml:space="preserve">1</t>
        </is>
      </c>
      <c r="H943" s="8" t="n">
        <v>0</v>
      </c>
      <c r="I943" s="19" t="n" hidden="false">
        <v>0</v>
      </c>
      <c r="J943" s="19" t="n" hidden="false">
        <v/>
      </c>
      <c r="K943" s="19" t="n" hidden="false">
        <f>I943+J943</f>
        <v>0</v>
      </c>
      <c r="L943" s="19" t="n" hidden="false">
        <f>ROUND(H943*I943,2)</f>
        <v>0</v>
      </c>
      <c r="M943" s="19" t="n" hidden="false">
        <v/>
      </c>
      <c r="N943" s="19" t="n" hidden="false">
        <f>L943+M943</f>
        <v>0</v>
      </c>
    </row>
    <row r="944" customFormat="false" hidden="false" outlineLevel="0" collapsed="false">
      <c r="A944" s="18" t="inlineStr">
        <is>
          <t xml:space="preserve">1.1.1.2.1.1.5.1.3</t>
        </is>
      </c>
      <c r="B944" s="18" t="inlineStr">
        <is>
          <t xml:space="preserve"/>
        </is>
      </c>
      <c r="C944" s="22" t="inlineStr">
        <is>
          <t xml:space="preserve">Светильник_ / марку и артикул указать в примечании</t>
        </is>
      </c>
      <c r="D944" s="7" t="inlineStr">
        <is>
          <t xml:space="preserve">Светильник светодиодный ES 96-028-20 EXSER ,1170х270, 4000K, 37 Вт,
световой поток 3470 Лм, IP54, с темперированным стеклом</t>
        </is>
      </c>
      <c r="E944" s="7" t="inlineStr">
        <is>
          <t xml:space="preserve"/>
        </is>
      </c>
      <c r="F944" s="7" t="inlineStr">
        <is>
          <t xml:space="preserve">ШТ</t>
        </is>
      </c>
      <c r="G944" s="7" t="inlineStr">
        <is>
          <t xml:space="preserve">1</t>
        </is>
      </c>
      <c r="H944" s="8" t="n">
        <v>0</v>
      </c>
      <c r="I944" s="19" t="n" hidden="false">
        <v>0</v>
      </c>
      <c r="J944" s="19" t="n" hidden="false">
        <v/>
      </c>
      <c r="K944" s="19" t="n" hidden="false">
        <f>I944+J944</f>
        <v>0</v>
      </c>
      <c r="L944" s="19" t="n" hidden="false">
        <f>ROUND(H944*I944,2)</f>
        <v>0</v>
      </c>
      <c r="M944" s="19" t="n" hidden="false">
        <v/>
      </c>
      <c r="N944" s="19" t="n" hidden="false">
        <f>L944+M944</f>
        <v>0</v>
      </c>
    </row>
    <row r="945" customFormat="false" hidden="false" outlineLevel="0" collapsed="false">
      <c r="A945" s="18" t="inlineStr">
        <is>
          <t xml:space="preserve">1.1.1.2.1.1.5.1.4</t>
        </is>
      </c>
      <c r="B945" s="18" t="inlineStr">
        <is>
          <t xml:space="preserve"/>
        </is>
      </c>
      <c r="C945" s="22" t="inlineStr">
        <is>
          <t xml:space="preserve">Светильник_ / марку и артикул указать в примечании</t>
        </is>
      </c>
      <c r="D945" s="7" t="inlineStr">
        <is>
          <t xml:space="preserve">Светильник круглый ES 96-066-20 EXSER, d150, 4000К, 22Вт, световой поток
1760 Лм, IP54</t>
        </is>
      </c>
      <c r="E945" s="7" t="inlineStr">
        <is>
          <t xml:space="preserve"/>
        </is>
      </c>
      <c r="F945" s="7" t="inlineStr">
        <is>
          <t xml:space="preserve">ШТ</t>
        </is>
      </c>
      <c r="G945" s="7" t="inlineStr">
        <is>
          <t xml:space="preserve">1</t>
        </is>
      </c>
      <c r="H945" s="8" t="n">
        <v>0</v>
      </c>
      <c r="I945" s="19" t="n" hidden="false">
        <v>0</v>
      </c>
      <c r="J945" s="19" t="n" hidden="false">
        <v/>
      </c>
      <c r="K945" s="19" t="n" hidden="false">
        <f>I945+J945</f>
        <v>0</v>
      </c>
      <c r="L945" s="19" t="n" hidden="false">
        <f>ROUND(H945*I945,2)</f>
        <v>0</v>
      </c>
      <c r="M945" s="19" t="n" hidden="false">
        <v/>
      </c>
      <c r="N945" s="19" t="n" hidden="false">
        <f>L945+M945</f>
        <v>0</v>
      </c>
    </row>
    <row r="946" customFormat="false" hidden="false" outlineLevel="0" collapsed="false">
      <c r="A946" s="18" t="inlineStr">
        <is>
          <t xml:space="preserve">1.1.1.2.1.1.5.1.5</t>
        </is>
      </c>
      <c r="B946" s="18" t="inlineStr">
        <is>
          <t xml:space="preserve"/>
        </is>
      </c>
      <c r="C946" s="22" t="inlineStr">
        <is>
          <t xml:space="preserve">Светильник_ / марку и артикул указать в примечании</t>
        </is>
      </c>
      <c r="D946" s="7" t="inlineStr">
        <is>
          <t xml:space="preserve">Светильник потолочный/накладной светодиодный ES 96-062-20 EXSER
2000х80, 4000K, 49 Вт, световой поток 3690 Лм, IP20</t>
        </is>
      </c>
      <c r="E946" s="7" t="inlineStr">
        <is>
          <t xml:space="preserve"/>
        </is>
      </c>
      <c r="F946" s="7" t="inlineStr">
        <is>
          <t xml:space="preserve">ШТ</t>
        </is>
      </c>
      <c r="G946" s="7" t="inlineStr">
        <is>
          <t xml:space="preserve">1</t>
        </is>
      </c>
      <c r="H946" s="8" t="n">
        <v>0</v>
      </c>
      <c r="I946" s="19" t="n" hidden="false">
        <v>0</v>
      </c>
      <c r="J946" s="19" t="n" hidden="false">
        <v/>
      </c>
      <c r="K946" s="19" t="n" hidden="false">
        <f>I946+J946</f>
        <v>0</v>
      </c>
      <c r="L946" s="19" t="n" hidden="false">
        <f>ROUND(H946*I946,2)</f>
        <v>0</v>
      </c>
      <c r="M946" s="19" t="n" hidden="false">
        <v/>
      </c>
      <c r="N946" s="19" t="n" hidden="false">
        <f>L946+M946</f>
        <v>0</v>
      </c>
    </row>
    <row r="947" customFormat="false" hidden="false" outlineLevel="0" collapsed="false">
      <c r="A947" s="18" t="inlineStr">
        <is>
          <t xml:space="preserve">1.1.1.2.1.1.5.1.6</t>
        </is>
      </c>
      <c r="B947" s="18" t="inlineStr">
        <is>
          <t xml:space="preserve"/>
        </is>
      </c>
      <c r="C947" s="22" t="inlineStr">
        <is>
          <t xml:space="preserve">Светильник_ / марку и артикул указать в примечании</t>
        </is>
      </c>
      <c r="D947" s="7" t="inlineStr">
        <is>
          <t xml:space="preserve">Светильник светодиодный HIGHTECH-32, 1195х160, 4000K, 34 Вт, световой
поток 3700 Лм, IP54</t>
        </is>
      </c>
      <c r="E947" s="7" t="inlineStr">
        <is>
          <t xml:space="preserve"/>
        </is>
      </c>
      <c r="F947" s="7" t="inlineStr">
        <is>
          <t xml:space="preserve">ШТ</t>
        </is>
      </c>
      <c r="G947" s="7" t="inlineStr">
        <is>
          <t xml:space="preserve">1</t>
        </is>
      </c>
      <c r="H947" s="8" t="n">
        <v>0</v>
      </c>
      <c r="I947" s="19" t="n" hidden="false">
        <v>0</v>
      </c>
      <c r="J947" s="19" t="n" hidden="false">
        <v/>
      </c>
      <c r="K947" s="19" t="n" hidden="false">
        <f>I947+J947</f>
        <v>0</v>
      </c>
      <c r="L947" s="19" t="n" hidden="false">
        <f>ROUND(H947*I947,2)</f>
        <v>0</v>
      </c>
      <c r="M947" s="19" t="n" hidden="false">
        <v/>
      </c>
      <c r="N947" s="19" t="n" hidden="false">
        <f>L947+M947</f>
        <v>0</v>
      </c>
    </row>
    <row r="948" customFormat="false" hidden="false" outlineLevel="0" collapsed="false">
      <c r="A948" s="18" t="inlineStr">
        <is>
          <t xml:space="preserve">1.1.1.2.1.1.5.1.7</t>
        </is>
      </c>
      <c r="B948" s="18" t="inlineStr">
        <is>
          <t xml:space="preserve"/>
        </is>
      </c>
      <c r="C948" s="22" t="inlineStr">
        <is>
          <t xml:space="preserve">Светильник_ / марку и артикул указать в примечании</t>
        </is>
      </c>
      <c r="D948" s="7" t="inlineStr">
        <is>
          <t xml:space="preserve">Светильник светодиодный ES 96-056-20 EXSER ,1123х60, 4000K, 32 Вт,
световой поток 3050 Лм, IP20</t>
        </is>
      </c>
      <c r="E948" s="7" t="inlineStr">
        <is>
          <t xml:space="preserve"/>
        </is>
      </c>
      <c r="F948" s="7" t="inlineStr">
        <is>
          <t xml:space="preserve">ШТ</t>
        </is>
      </c>
      <c r="G948" s="7" t="inlineStr">
        <is>
          <t xml:space="preserve">1</t>
        </is>
      </c>
      <c r="H948" s="8" t="n">
        <v>0</v>
      </c>
      <c r="I948" s="19" t="n" hidden="false">
        <v>0</v>
      </c>
      <c r="J948" s="19" t="n" hidden="false">
        <v/>
      </c>
      <c r="K948" s="19" t="n" hidden="false">
        <f>I948+J948</f>
        <v>0</v>
      </c>
      <c r="L948" s="19" t="n" hidden="false">
        <f>ROUND(H948*I948,2)</f>
        <v>0</v>
      </c>
      <c r="M948" s="19" t="n" hidden="false">
        <v/>
      </c>
      <c r="N948" s="19" t="n" hidden="false">
        <f>L948+M948</f>
        <v>0</v>
      </c>
    </row>
    <row r="949" customFormat="false" hidden="false" outlineLevel="0" collapsed="false">
      <c r="A949" s="18" t="inlineStr">
        <is>
          <t xml:space="preserve">1.1.1.2.1.1.5.1.8</t>
        </is>
      </c>
      <c r="B949" s="18" t="inlineStr">
        <is>
          <t xml:space="preserve"/>
        </is>
      </c>
      <c r="C949" s="22" t="inlineStr">
        <is>
          <t xml:space="preserve">Светильник_ / марку и артикул указать в примечании</t>
        </is>
      </c>
      <c r="D949" s="7" t="inlineStr">
        <is>
          <t xml:space="preserve">Светильник светодиодный, настенный, DOMO LED 11W 840 SL, 11 Вт, 4000К,
световой поток 1450 Лм, IP65</t>
        </is>
      </c>
      <c r="E949" s="7" t="inlineStr">
        <is>
          <t xml:space="preserve"/>
        </is>
      </c>
      <c r="F949" s="7" t="inlineStr">
        <is>
          <t xml:space="preserve">ШТ</t>
        </is>
      </c>
      <c r="G949" s="7" t="inlineStr">
        <is>
          <t xml:space="preserve">1</t>
        </is>
      </c>
      <c r="H949" s="8" t="n">
        <v>0</v>
      </c>
      <c r="I949" s="19" t="n" hidden="false">
        <v>0</v>
      </c>
      <c r="J949" s="19" t="n" hidden="false">
        <v/>
      </c>
      <c r="K949" s="19" t="n" hidden="false">
        <f>I949+J949</f>
        <v>0</v>
      </c>
      <c r="L949" s="19" t="n" hidden="false">
        <f>ROUND(H949*I949,2)</f>
        <v>0</v>
      </c>
      <c r="M949" s="19" t="n" hidden="false">
        <v/>
      </c>
      <c r="N949" s="19" t="n" hidden="false">
        <f>L949+M949</f>
        <v>0</v>
      </c>
    </row>
    <row r="950" customFormat="false" hidden="false" outlineLevel="0" collapsed="false">
      <c r="A950" s="18" t="inlineStr">
        <is>
          <t xml:space="preserve">1.1.1.2.1.1.5.1.9</t>
        </is>
      </c>
      <c r="B950" s="18" t="inlineStr">
        <is>
          <t xml:space="preserve"/>
        </is>
      </c>
      <c r="C950" s="22" t="inlineStr">
        <is>
          <t xml:space="preserve">Светильник_ / марку и артикул указать в примечании</t>
        </is>
      </c>
      <c r="D950" s="7" t="inlineStr">
        <is>
          <t xml:space="preserve">Светильник потолочный/накладной светодиодный ES 96-058-20 EXSER
1250х60, 4000K, 28 Вт, световой поток 3250 Лм, IP20</t>
        </is>
      </c>
      <c r="E950" s="7" t="inlineStr">
        <is>
          <t xml:space="preserve"/>
        </is>
      </c>
      <c r="F950" s="7" t="inlineStr">
        <is>
          <t xml:space="preserve">ШТ</t>
        </is>
      </c>
      <c r="G950" s="7" t="inlineStr">
        <is>
          <t xml:space="preserve">1</t>
        </is>
      </c>
      <c r="H950" s="8" t="n">
        <v>0</v>
      </c>
      <c r="I950" s="19" t="n" hidden="false">
        <v>0</v>
      </c>
      <c r="J950" s="19" t="n" hidden="false">
        <v/>
      </c>
      <c r="K950" s="19" t="n" hidden="false">
        <f>I950+J950</f>
        <v>0</v>
      </c>
      <c r="L950" s="19" t="n" hidden="false">
        <f>ROUND(H950*I950,2)</f>
        <v>0</v>
      </c>
      <c r="M950" s="19" t="n" hidden="false">
        <v/>
      </c>
      <c r="N950" s="19" t="n" hidden="false">
        <f>L950+M950</f>
        <v>0</v>
      </c>
    </row>
    <row r="951" customFormat="false" hidden="false" outlineLevel="0" collapsed="false">
      <c r="A951" s="18" t="inlineStr">
        <is>
          <t xml:space="preserve">1.1.1.2.1.1.5.2</t>
        </is>
      </c>
      <c r="B951" s="18" t="inlineStr">
        <is>
          <t xml:space="preserve"/>
        </is>
      </c>
      <c r="C951" s="18" t="inlineStr">
        <is>
          <t xml:space="preserve">Монтаж светильника / встраиваемый в Армстронг, Грильято</t>
        </is>
      </c>
      <c r="D951" s="7" t="inlineStr">
        <is>
          <t xml:space="preserve"/>
        </is>
      </c>
      <c r="E951" s="7" t="inlineStr">
        <is>
          <t xml:space="preserve">Выгружается из БО по объектам BIM-КЦ</t>
        </is>
      </c>
      <c r="F951" s="7" t="inlineStr">
        <is>
          <t xml:space="preserve">ШТ</t>
        </is>
      </c>
      <c r="G951" s="7" t="inlineStr">
        <is>
          <t xml:space="preserve">1</t>
        </is>
      </c>
      <c r="H951" s="8" t="n">
        <v>0</v>
      </c>
      <c r="I951" s="19" t="n" hidden="false">
        <f>ROUND((L952+L953+L954)/H951,2)</f>
        <v>0</v>
      </c>
      <c r="J951" s="19" t="n" hidden="false">
        <v>0</v>
      </c>
      <c r="K951" s="19" t="n" hidden="false">
        <f>I951+J951</f>
        <v>0</v>
      </c>
      <c r="L951" s="19" t="n" hidden="false">
        <f>ROUND(H951*I951,2)</f>
        <v>0</v>
      </c>
      <c r="M951" s="19" t="n" hidden="false">
        <f>ROUND(H951*J951,2)</f>
        <v>0</v>
      </c>
      <c r="N951" s="19" t="n" hidden="false">
        <f>L951+M951</f>
        <v>0</v>
      </c>
    </row>
    <row r="952" customFormat="false" hidden="false" outlineLevel="0" collapsed="false">
      <c r="A952" s="18" t="inlineStr">
        <is>
          <t xml:space="preserve">1.1.1.2.1.1.5.2.1</t>
        </is>
      </c>
      <c r="B952" s="18" t="inlineStr">
        <is>
          <t xml:space="preserve"/>
        </is>
      </c>
      <c r="C952" s="22" t="inlineStr">
        <is>
          <t xml:space="preserve">Светильник_ / марку и артикул указать в примечании</t>
        </is>
      </c>
      <c r="D952" s="7" t="inlineStr">
        <is>
          <t xml:space="preserve">Светильник светодиодный CSVT AVRORA, 595х595, 4000K, 32 Вт, световой поток 3700 Лм, IP20</t>
        </is>
      </c>
      <c r="E952" s="7" t="inlineStr">
        <is>
          <t xml:space="preserve"/>
        </is>
      </c>
      <c r="F952" s="7" t="inlineStr">
        <is>
          <t xml:space="preserve">ШТ</t>
        </is>
      </c>
      <c r="G952" s="7" t="inlineStr">
        <is>
          <t xml:space="preserve">1</t>
        </is>
      </c>
      <c r="H952" s="8" t="n">
        <v>0</v>
      </c>
      <c r="I952" s="19" t="n" hidden="false">
        <v>0</v>
      </c>
      <c r="J952" s="19" t="n" hidden="false">
        <v/>
      </c>
      <c r="K952" s="19" t="n" hidden="false">
        <f>I952+J952</f>
        <v>0</v>
      </c>
      <c r="L952" s="19" t="n" hidden="false">
        <f>ROUND(H952*I952,2)</f>
        <v>0</v>
      </c>
      <c r="M952" s="19" t="n" hidden="false">
        <v/>
      </c>
      <c r="N952" s="19" t="n" hidden="false">
        <f>L952+M952</f>
        <v>0</v>
      </c>
    </row>
    <row r="953" customFormat="false" hidden="false" outlineLevel="0" collapsed="false">
      <c r="A953" s="18" t="inlineStr">
        <is>
          <t xml:space="preserve">1.1.1.2.1.1.5.2.2</t>
        </is>
      </c>
      <c r="B953" s="18" t="inlineStr">
        <is>
          <t xml:space="preserve"/>
        </is>
      </c>
      <c r="C953" s="22" t="inlineStr">
        <is>
          <t xml:space="preserve">Светильник_ / марку и артикул указать в примечании</t>
        </is>
      </c>
      <c r="D953" s="7" t="inlineStr">
        <is>
          <t xml:space="preserve">Светильник встраиваемый/накладной светодиодный OPTIMA.OPL ECO LED
1200х600, 4000K, 76 Вт, световой поток 6000 Лм, IP20</t>
        </is>
      </c>
      <c r="E953" s="7" t="inlineStr">
        <is>
          <t xml:space="preserve"/>
        </is>
      </c>
      <c r="F953" s="7" t="inlineStr">
        <is>
          <t xml:space="preserve">ШТ</t>
        </is>
      </c>
      <c r="G953" s="7" t="inlineStr">
        <is>
          <t xml:space="preserve">1</t>
        </is>
      </c>
      <c r="H953" s="8" t="n">
        <v>0</v>
      </c>
      <c r="I953" s="19" t="n" hidden="false">
        <v>0</v>
      </c>
      <c r="J953" s="19" t="n" hidden="false">
        <v/>
      </c>
      <c r="K953" s="19" t="n" hidden="false">
        <f>I953+J953</f>
        <v>0</v>
      </c>
      <c r="L953" s="19" t="n" hidden="false">
        <f>ROUND(H953*I953,2)</f>
        <v>0</v>
      </c>
      <c r="M953" s="19" t="n" hidden="false">
        <v/>
      </c>
      <c r="N953" s="19" t="n" hidden="false">
        <f>L953+M953</f>
        <v>0</v>
      </c>
    </row>
    <row r="954" customFormat="false" hidden="false" outlineLevel="0" collapsed="false">
      <c r="A954" s="18" t="inlineStr">
        <is>
          <t xml:space="preserve">1.1.1.2.1.1.5.2.3</t>
        </is>
      </c>
      <c r="B954" s="18" t="inlineStr">
        <is>
          <t xml:space="preserve"/>
        </is>
      </c>
      <c r="C954" s="22" t="inlineStr">
        <is>
          <t xml:space="preserve">Драйвер на 6 светильников Грильято</t>
        </is>
      </c>
      <c r="D954" s="7" t="inlineStr">
        <is>
          <t xml:space="preserve"/>
        </is>
      </c>
      <c r="E954" s="7" t="inlineStr">
        <is>
          <t xml:space="preserve"/>
        </is>
      </c>
      <c r="F954" s="7" t="inlineStr">
        <is>
          <t xml:space="preserve">ШТ</t>
        </is>
      </c>
      <c r="G954" s="7" t="inlineStr">
        <is>
          <t xml:space="preserve">1</t>
        </is>
      </c>
      <c r="H954" s="8" t="n">
        <v>0</v>
      </c>
      <c r="I954" s="23" t="n" hidden="false">
        <v>0</v>
      </c>
      <c r="J954" s="19" t="n" hidden="false">
        <v/>
      </c>
      <c r="K954" s="19" t="n" hidden="false">
        <f>I954+J954</f>
        <v>0</v>
      </c>
      <c r="L954" s="19" t="n" hidden="false">
        <f>ROUND(H954*I954,2)</f>
        <v>0</v>
      </c>
      <c r="M954" s="19" t="n" hidden="false">
        <v/>
      </c>
      <c r="N954" s="19" t="n" hidden="false">
        <f>L954+M954</f>
        <v>0</v>
      </c>
    </row>
    <row r="955" customFormat="false" hidden="false" outlineLevel="0" collapsed="false">
      <c r="A955" s="14" t="inlineStr">
        <is>
          <t xml:space="preserve">1.1.1.2.1.1.6</t>
        </is>
      </c>
      <c r="B955" s="14" t="inlineStr">
        <is>
          <t xml:space="preserve"/>
        </is>
      </c>
      <c r="C955" s="14" t="inlineStr">
        <is>
          <t xml:space="preserve">Штробление и бурение</t>
        </is>
      </c>
      <c r="D955" s="6" t="inlineStr">
        <is>
          <t xml:space="preserve"/>
        </is>
      </c>
      <c r="E955" s="6" t="inlineStr">
        <is>
          <t xml:space="preserve"/>
        </is>
      </c>
      <c r="F955" s="6" t="inlineStr">
        <is>
          <t xml:space="preserve"/>
        </is>
      </c>
      <c r="G955" s="6" t="inlineStr">
        <is>
          <t xml:space="preserve"/>
        </is>
      </c>
      <c r="H955" s="15" t="n">
        <v/>
      </c>
      <c r="I955" s="16" t="n" hidden="false">
        <v/>
      </c>
      <c r="J955" s="16" t="n" hidden="false">
        <v/>
      </c>
      <c r="K955" s="16" t="n" hidden="false">
        <v/>
      </c>
      <c r="L955" s="16" t="n" hidden="false">
        <f>L956+L957+L958</f>
        <v>0</v>
      </c>
      <c r="M955" s="16" t="n" hidden="false">
        <f>M956+M957+M958</f>
        <v>0</v>
      </c>
      <c r="N955" s="16" t="n" hidden="false">
        <f>N956+N957+N958</f>
        <v>0</v>
      </c>
    </row>
    <row r="956" customFormat="false" hidden="false" outlineLevel="0" collapsed="false">
      <c r="A956" s="18" t="inlineStr">
        <is>
          <t xml:space="preserve">1.1.1.2.1.1.6.1</t>
        </is>
      </c>
      <c r="B956" s="18" t="inlineStr">
        <is>
          <t xml:space="preserve"/>
        </is>
      </c>
      <c r="C956" s="18" t="inlineStr">
        <is>
          <t xml:space="preserve">Устройство глухих отверстий в стенах / ЖБИ / диаметром от 51 мм до 100 мм</t>
        </is>
      </c>
      <c r="D956" s="7" t="inlineStr">
        <is>
          <t xml:space="preserve">Коронение подрозетников</t>
        </is>
      </c>
      <c r="E956" s="7" t="inlineStr">
        <is>
          <t xml:space="preserve"/>
        </is>
      </c>
      <c r="F956" s="7" t="inlineStr">
        <is>
          <t xml:space="preserve">ШТ</t>
        </is>
      </c>
      <c r="G956" s="7" t="inlineStr">
        <is>
          <t xml:space="preserve">1</t>
        </is>
      </c>
      <c r="H956" s="8" t="n">
        <v>0</v>
      </c>
      <c r="I956" s="19" t="n" hidden="false">
        <v/>
      </c>
      <c r="J956" s="19" t="n" hidden="false">
        <v>0</v>
      </c>
      <c r="K956" s="19" t="n" hidden="false">
        <f>I956+J956</f>
        <v>0</v>
      </c>
      <c r="L956" s="19" t="n" hidden="false">
        <v/>
      </c>
      <c r="M956" s="19" t="n" hidden="false">
        <f>ROUND(H956*J956,2)</f>
        <v>0</v>
      </c>
      <c r="N956" s="19" t="n" hidden="false">
        <f>L956+M956</f>
        <v>0</v>
      </c>
    </row>
    <row r="957" customFormat="false" hidden="false" outlineLevel="0" collapsed="false">
      <c r="A957" s="18" t="inlineStr">
        <is>
          <t xml:space="preserve">1.1.1.2.1.1.6.2</t>
        </is>
      </c>
      <c r="B957" s="18" t="inlineStr">
        <is>
          <t xml:space="preserve"/>
        </is>
      </c>
      <c r="C957" s="18" t="inlineStr">
        <is>
          <t xml:space="preserve">Устройство штроб для монтажа кабеля, труб / ЖБИ</t>
        </is>
      </c>
      <c r="D957" s="7" t="inlineStr">
        <is>
          <t xml:space="preserve"/>
        </is>
      </c>
      <c r="E957" s="7" t="inlineStr">
        <is>
          <t xml:space="preserve"/>
        </is>
      </c>
      <c r="F957" s="7" t="inlineStr">
        <is>
          <t xml:space="preserve">ПОГ М</t>
        </is>
      </c>
      <c r="G957" s="7" t="inlineStr">
        <is>
          <t xml:space="preserve">1</t>
        </is>
      </c>
      <c r="H957" s="8" t="n">
        <v>0</v>
      </c>
      <c r="I957" s="19" t="n" hidden="false">
        <v/>
      </c>
      <c r="J957" s="19" t="n" hidden="false">
        <v>0</v>
      </c>
      <c r="K957" s="19" t="n" hidden="false">
        <f>I957+J957</f>
        <v>0</v>
      </c>
      <c r="L957" s="19" t="n" hidden="false">
        <v/>
      </c>
      <c r="M957" s="19" t="n" hidden="false">
        <f>ROUND(H957*J957,2)</f>
        <v>0</v>
      </c>
      <c r="N957" s="19" t="n" hidden="false">
        <f>L957+M957</f>
        <v>0</v>
      </c>
    </row>
    <row r="958" customFormat="false" hidden="false" outlineLevel="0" collapsed="false">
      <c r="A958" s="18" t="inlineStr">
        <is>
          <t xml:space="preserve">1.1.1.2.1.1.6.3</t>
        </is>
      </c>
      <c r="B958" s="18" t="inlineStr">
        <is>
          <t xml:space="preserve"/>
        </is>
      </c>
      <c r="C958" s="18" t="inlineStr">
        <is>
          <t xml:space="preserve">Устройство штроб для монтажа кабеля, труб / ПГП, газобетон, акотек</t>
        </is>
      </c>
      <c r="D958" s="7" t="inlineStr">
        <is>
          <t xml:space="preserve"/>
        </is>
      </c>
      <c r="E958" s="7" t="inlineStr">
        <is>
          <t xml:space="preserve"/>
        </is>
      </c>
      <c r="F958" s="7" t="inlineStr">
        <is>
          <t xml:space="preserve">ПОГ М</t>
        </is>
      </c>
      <c r="G958" s="7" t="inlineStr">
        <is>
          <t xml:space="preserve">1</t>
        </is>
      </c>
      <c r="H958" s="8" t="n">
        <v>0</v>
      </c>
      <c r="I958" s="19" t="n" hidden="false">
        <v/>
      </c>
      <c r="J958" s="19" t="n" hidden="false">
        <v>0</v>
      </c>
      <c r="K958" s="19" t="n" hidden="false">
        <f>I958+J958</f>
        <v>0</v>
      </c>
      <c r="L958" s="19" t="n" hidden="false">
        <v/>
      </c>
      <c r="M958" s="19" t="n" hidden="false">
        <f>ROUND(H958*J958,2)</f>
        <v>0</v>
      </c>
      <c r="N958" s="19" t="n" hidden="false">
        <f>L958+M958</f>
        <v>0</v>
      </c>
    </row>
    <row r="959" customFormat="false" hidden="false" outlineLevel="0" collapsed="false">
      <c r="A959" s="14" t="inlineStr">
        <is>
          <t xml:space="preserve">1.1.1.2.1.2</t>
        </is>
      </c>
      <c r="B959" s="14" t="inlineStr">
        <is>
          <t xml:space="preserve"/>
        </is>
      </c>
      <c r="C959" s="14" t="inlineStr">
        <is>
          <t xml:space="preserve">Пуско-наладочные работы</t>
        </is>
      </c>
      <c r="D959" s="6" t="inlineStr">
        <is>
          <t xml:space="preserve"/>
        </is>
      </c>
      <c r="E959" s="6" t="inlineStr">
        <is>
          <t xml:space="preserve"/>
        </is>
      </c>
      <c r="F959" s="6" t="inlineStr">
        <is>
          <t xml:space="preserve"/>
        </is>
      </c>
      <c r="G959" s="6" t="inlineStr">
        <is>
          <t xml:space="preserve"/>
        </is>
      </c>
      <c r="H959" s="15" t="n">
        <v/>
      </c>
      <c r="I959" s="16" t="n" hidden="false">
        <v/>
      </c>
      <c r="J959" s="16" t="n" hidden="false">
        <v/>
      </c>
      <c r="K959" s="16" t="n" hidden="false">
        <v/>
      </c>
      <c r="L959" s="16" t="n" hidden="false">
        <f>L960+L961</f>
        <v>0</v>
      </c>
      <c r="M959" s="16" t="n" hidden="false">
        <f>M960+M961</f>
        <v>0</v>
      </c>
      <c r="N959" s="16" t="n" hidden="false">
        <f>N960+N961</f>
        <v>0</v>
      </c>
    </row>
    <row r="960" customFormat="false" hidden="false" outlineLevel="0" collapsed="false">
      <c r="A960" s="18" t="inlineStr">
        <is>
          <t xml:space="preserve">1.1.1.2.1.2.1</t>
        </is>
      </c>
      <c r="B960" s="18" t="inlineStr">
        <is>
          <t xml:space="preserve"/>
        </is>
      </c>
      <c r="C960" s="18" t="inlineStr">
        <is>
          <t xml:space="preserve">Пуско-наладочные работы СКБ (СОШ, ДОУ) ЭОМ (от полного СМР, кроме раздела ВРУ)</t>
        </is>
      </c>
      <c r="D960" s="7" t="inlineStr">
        <is>
          <t xml:space="preserve"/>
        </is>
      </c>
      <c r="E960" s="7" t="inlineStr">
        <is>
          <t xml:space="preserve">Относится к школам, детским садам 5%.
База для расчета ПНР без раздела ВРУ.</t>
        </is>
      </c>
      <c r="F960" s="7" t="inlineStr">
        <is>
          <t xml:space="preserve">комплекс</t>
        </is>
      </c>
      <c r="G960" s="7" t="inlineStr">
        <is>
          <t xml:space="preserve">1</t>
        </is>
      </c>
      <c r="H960" s="8" t="n">
        <v>0</v>
      </c>
      <c r="I960" s="19" t="n" hidden="false">
        <v/>
      </c>
      <c r="J960" s="19" t="n" hidden="false">
        <v>0</v>
      </c>
      <c r="K960" s="19" t="n" hidden="false">
        <f>I960+J960</f>
        <v>0</v>
      </c>
      <c r="L960" s="19" t="n" hidden="false">
        <v/>
      </c>
      <c r="M960" s="19" t="n" hidden="false">
        <f>ROUND(H960*J960,2)</f>
        <v>0</v>
      </c>
      <c r="N960" s="19" t="n" hidden="false">
        <f>L960+M960</f>
        <v>0</v>
      </c>
    </row>
    <row r="961" customFormat="false" hidden="false" outlineLevel="0" collapsed="false">
      <c r="A961" s="18" t="inlineStr">
        <is>
          <t xml:space="preserve">1.1.1.2.1.2.2</t>
        </is>
      </c>
      <c r="B961" s="18" t="inlineStr">
        <is>
          <t xml:space="preserve"/>
        </is>
      </c>
      <c r="C961" s="18" t="inlineStr">
        <is>
          <t xml:space="preserve">Сдача систем в эксплуатирующую организацию СКБ (СОШ, ДОУ)</t>
        </is>
      </c>
      <c r="D961" s="7" t="inlineStr">
        <is>
          <t xml:space="preserve"/>
        </is>
      </c>
      <c r="E961"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F961" s="7" t="inlineStr">
        <is>
          <t xml:space="preserve">комплекс</t>
        </is>
      </c>
      <c r="G961" s="7" t="inlineStr">
        <is>
          <t xml:space="preserve">1</t>
        </is>
      </c>
      <c r="H961" s="8" t="n">
        <v>0</v>
      </c>
      <c r="I961" s="19" t="n" hidden="false">
        <v/>
      </c>
      <c r="J961" s="19" t="n" hidden="false">
        <v>0</v>
      </c>
      <c r="K961" s="19" t="n" hidden="false">
        <f>I961+J961</f>
        <v>0</v>
      </c>
      <c r="L961" s="19" t="n" hidden="false">
        <v/>
      </c>
      <c r="M961" s="19" t="n" hidden="false">
        <f>ROUND(H961*J961,2)</f>
        <v>0</v>
      </c>
      <c r="N961" s="19" t="n" hidden="false">
        <f>L961+M961</f>
        <v>0</v>
      </c>
    </row>
    <row r="962" customFormat="false" hidden="false" outlineLevel="0" collapsed="false">
      <c r="A962" s="24" t="inlineStr">
        <is>
          <t xml:space="preserve"/>
        </is>
      </c>
      <c r="B962" s="24" t="inlineStr">
        <is>
          <t xml:space="preserve"/>
        </is>
      </c>
      <c r="C962" s="24" t="inlineStr">
        <is>
          <t xml:space="preserve">ВСЕГО затрат на выполнение полного комплекса работ</t>
        </is>
      </c>
      <c r="D962" s="25" t="inlineStr">
        <is>
          <t xml:space="preserve"/>
        </is>
      </c>
      <c r="E962" s="25" t="inlineStr">
        <is>
          <t xml:space="preserve"/>
        </is>
      </c>
      <c r="F962" s="25" t="inlineStr">
        <is>
          <t xml:space="preserve"/>
        </is>
      </c>
      <c r="G962" s="25" t="inlineStr">
        <is>
          <t xml:space="preserve"/>
        </is>
      </c>
      <c r="H962" s="26" t="n">
        <v/>
      </c>
      <c r="I962" s="27" t="n" hidden="false">
        <v/>
      </c>
      <c r="J962" s="27" t="n" hidden="false">
        <v/>
      </c>
      <c r="K962" s="27" t="n" hidden="false">
        <v/>
      </c>
      <c r="L962" s="27" t="n" hidden="false">
        <f>L790</f>
        <v>17544222.71</v>
      </c>
      <c r="M962" s="27" t="n" hidden="false">
        <f>M790</f>
        <v>30524862.88</v>
      </c>
      <c r="N962" s="27" t="n" hidden="false">
        <f>N790</f>
        <v>48069085.59</v>
      </c>
    </row>
    <row r="963" customFormat="false" hidden="false" customHeight="1" outlineLevel="0" collapsed="false" ht="26" height="26">
      <c r="A963" s="3" t="inlineStr">
        <is>
          <t xml:space="preserve">ЭГ</t>
        </is>
      </c>
    </row>
    <row r="964" customFormat="false" hidden="false" customHeight="1" outlineLevel="0" collapsed="false" ht="54" height="54">
      <c r="A964" s="37" t="inlineStr">
        <is>
          <t xml:space="preserve">по адресу: ул. Люблинская, корпус 34</t>
        </is>
      </c>
    </row>
    <row r="965" customFormat="false" hidden="false" customHeight="1" outlineLevel="0" collapsed="false" ht="24" height="24">
      <c r="A965" s="38"/>
      <c r="B965" s="39" t="inlineStr">
        <is>
          <t xml:space="preserve">-заполняемые ячейки!</t>
        </is>
      </c>
      <c r="C965" s="39"/>
    </row>
    <row r="966" customFormat="false" hidden="false" customHeight="1" outlineLevel="0" collapsed="false" ht="30" height="30">
      <c r="A966" s="6" t="inlineStr">
        <is>
          <t xml:space="preserve">№ п/п</t>
        </is>
      </c>
      <c r="B966" s="6" t="inlineStr">
        <is>
          <t xml:space="preserve">Код узла ИСР</t>
        </is>
      </c>
      <c r="C966" s="6" t="inlineStr">
        <is>
          <t xml:space="preserve">Наименование</t>
        </is>
      </c>
      <c r="D966" s="6" t="inlineStr">
        <is>
          <t xml:space="preserve">Комментарий по ИСР</t>
        </is>
      </c>
      <c r="E966" s="6" t="inlineStr">
        <is>
          <t xml:space="preserve">Комментарий для подрядчика</t>
        </is>
      </c>
      <c r="F966" s="6" t="inlineStr">
        <is>
          <t xml:space="preserve">Ед. изм.</t>
        </is>
      </c>
      <c r="G966" s="6" t="inlineStr">
        <is>
          <t xml:space="preserve">Коэф. расхода</t>
        </is>
      </c>
      <c r="H966" s="6" t="inlineStr">
        <is>
          <t xml:space="preserve">Кол-во</t>
        </is>
      </c>
      <c r="I966" s="6" t="inlineStr">
        <is>
          <t xml:space="preserve">Цена за единицу, руб. (в т.ч. НДС 20%)</t>
        </is>
      </c>
      <c r="J966" s="6"/>
      <c r="K966" s="6"/>
      <c r="L966" s="6" t="inlineStr">
        <is>
          <t xml:space="preserve">Общая стоимость, руб. (в т.ч. НДС 20%)</t>
        </is>
      </c>
      <c r="M966" s="6"/>
      <c r="N966" s="6"/>
    </row>
    <row r="967" customFormat="false" hidden="false" customHeight="1" outlineLevel="0" collapsed="false" ht="40" height="40">
      <c r="A967" s="6" t="inlineStr">
        <is>
          <t xml:space="preserve">Итого</t>
        </is>
      </c>
      <c r="B967" s="6" t="inlineStr">
        <is>
          <t xml:space="preserve">Итого</t>
        </is>
      </c>
      <c r="C967" s="6" t="inlineStr">
        <is>
          <t xml:space="preserve">Итого</t>
        </is>
      </c>
      <c r="D967" s="6" t="inlineStr">
        <is>
          <t xml:space="preserve">Итого</t>
        </is>
      </c>
      <c r="E967" s="6" t="inlineStr">
        <is>
          <t xml:space="preserve">Итого</t>
        </is>
      </c>
      <c r="F967" s="6" t="inlineStr">
        <is>
          <t xml:space="preserve">Итого</t>
        </is>
      </c>
      <c r="G967" s="6" t="inlineStr">
        <is>
          <t xml:space="preserve">Итого</t>
        </is>
      </c>
      <c r="H967" s="6"/>
      <c r="I967" s="7" t="inlineStr">
        <is>
          <t xml:space="preserve">Материалы</t>
        </is>
      </c>
      <c r="J967" s="7" t="inlineStr">
        <is>
          <t xml:space="preserve">СМР</t>
        </is>
      </c>
      <c r="K967" s="7" t="inlineStr">
        <is>
          <t xml:space="preserve">Итого</t>
        </is>
      </c>
      <c r="L967" s="7" t="inlineStr">
        <is>
          <t xml:space="preserve">Материалы</t>
        </is>
      </c>
      <c r="M967" s="7" t="inlineStr">
        <is>
          <t xml:space="preserve">СМР</t>
        </is>
      </c>
      <c r="N967" s="7" t="inlineStr">
        <is>
          <t xml:space="preserve">Итого</t>
        </is>
      </c>
    </row>
    <row r="968" customFormat="false" hidden="false" outlineLevel="0" collapsed="false">
      <c r="A968" s="8" t="n">
        <v>1</v>
      </c>
      <c r="B968" s="8" t="n">
        <v>2</v>
      </c>
      <c r="C968" s="8" t="n">
        <v>3</v>
      </c>
      <c r="D968" s="8" t="n">
        <v>4</v>
      </c>
      <c r="E968" s="8" t="n">
        <v>5</v>
      </c>
      <c r="F968" s="8" t="n">
        <v>6</v>
      </c>
      <c r="G968" s="8" t="n">
        <v>7</v>
      </c>
      <c r="H968" s="8" t="n">
        <v>8</v>
      </c>
      <c r="I968" s="8" t="n">
        <v>9</v>
      </c>
      <c r="J968" s="8" t="n">
        <v>10</v>
      </c>
      <c r="K968" s="8" t="n">
        <v>11</v>
      </c>
      <c r="L968" s="8" t="n">
        <v>12</v>
      </c>
      <c r="M968" s="8" t="n">
        <v>13</v>
      </c>
      <c r="N968" s="8" t="n">
        <v>14</v>
      </c>
    </row>
    <row r="969" customFormat="false" hidden="false" outlineLevel="0" collapsed="false">
      <c r="A969" s="9" t="inlineStr">
        <is>
          <t xml:space="preserve">1</t>
        </is>
      </c>
      <c r="B969" s="9" t="inlineStr">
        <is>
          <t xml:space="preserve"/>
        </is>
      </c>
      <c r="C969" s="9" t="inlineStr">
        <is>
          <t xml:space="preserve">Объект ИДП без распределения на секции</t>
        </is>
      </c>
      <c r="D969" s="10" t="inlineStr">
        <is>
          <t xml:space="preserve"/>
        </is>
      </c>
      <c r="E969" s="10" t="inlineStr">
        <is>
          <t xml:space="preserve"/>
        </is>
      </c>
      <c r="F969" s="10" t="inlineStr">
        <is>
          <t xml:space="preserve"/>
        </is>
      </c>
      <c r="G969" s="10" t="inlineStr">
        <is>
          <t xml:space="preserve"/>
        </is>
      </c>
      <c r="H969" s="11" t="n">
        <v/>
      </c>
      <c r="I969" s="12" t="n" hidden="false">
        <v/>
      </c>
      <c r="J969" s="12" t="n" hidden="false">
        <v/>
      </c>
      <c r="K969" s="12" t="n" hidden="false">
        <v/>
      </c>
      <c r="L969" s="12" t="n" hidden="false">
        <f>L970</f>
        <v>2890471.3</v>
      </c>
      <c r="M969" s="12" t="n" hidden="false">
        <f>M970</f>
        <v>6092500</v>
      </c>
      <c r="N969" s="12" t="n" hidden="false">
        <f>N970</f>
        <v>8982971.3</v>
      </c>
    </row>
    <row r="970" customFormat="false" hidden="false" outlineLevel="0" collapsed="false">
      <c r="A970" s="14" t="inlineStr">
        <is>
          <t xml:space="preserve">1.1</t>
        </is>
      </c>
      <c r="B970" s="14" t="inlineStr">
        <is>
          <t xml:space="preserve">6</t>
        </is>
      </c>
      <c r="C970" s="14" t="inlineStr">
        <is>
          <t xml:space="preserve">Затраты на строительство</t>
        </is>
      </c>
      <c r="D970" s="6" t="inlineStr">
        <is>
          <t xml:space="preserve"/>
        </is>
      </c>
      <c r="E970" s="6" t="inlineStr">
        <is>
          <t xml:space="preserve"/>
        </is>
      </c>
      <c r="F970" s="6" t="inlineStr">
        <is>
          <t xml:space="preserve"/>
        </is>
      </c>
      <c r="G970" s="6" t="inlineStr">
        <is>
          <t xml:space="preserve"/>
        </is>
      </c>
      <c r="H970" s="15" t="n">
        <v/>
      </c>
      <c r="I970" s="16" t="n" hidden="false">
        <v/>
      </c>
      <c r="J970" s="16" t="n" hidden="false">
        <v/>
      </c>
      <c r="K970" s="16" t="n" hidden="false">
        <v/>
      </c>
      <c r="L970" s="16" t="n" hidden="false">
        <f>L971</f>
        <v>2890471.3</v>
      </c>
      <c r="M970" s="16" t="n" hidden="false">
        <f>M971</f>
        <v>6092500</v>
      </c>
      <c r="N970" s="16" t="n" hidden="false">
        <f>N971</f>
        <v>8982971.3</v>
      </c>
    </row>
    <row r="971" customFormat="false" hidden="false" outlineLevel="0" collapsed="false">
      <c r="A971" s="14" t="inlineStr">
        <is>
          <t xml:space="preserve">1.1.1</t>
        </is>
      </c>
      <c r="B971" s="14" t="inlineStr">
        <is>
          <t xml:space="preserve"/>
        </is>
      </c>
      <c r="C971" s="14" t="inlineStr">
        <is>
          <t xml:space="preserve">СМР корпуса без отделки</t>
        </is>
      </c>
      <c r="D971" s="6" t="inlineStr">
        <is>
          <t xml:space="preserve"/>
        </is>
      </c>
      <c r="E971" s="6" t="inlineStr">
        <is>
          <t xml:space="preserve"/>
        </is>
      </c>
      <c r="F971" s="6" t="inlineStr">
        <is>
          <t xml:space="preserve"/>
        </is>
      </c>
      <c r="G971" s="6" t="inlineStr">
        <is>
          <t xml:space="preserve"/>
        </is>
      </c>
      <c r="H971" s="15" t="n">
        <v/>
      </c>
      <c r="I971" s="16" t="n" hidden="false">
        <v/>
      </c>
      <c r="J971" s="16" t="n" hidden="false">
        <v/>
      </c>
      <c r="K971" s="16" t="n" hidden="false">
        <v/>
      </c>
      <c r="L971" s="16" t="n" hidden="false">
        <f>L972</f>
        <v>2890471.3</v>
      </c>
      <c r="M971" s="16" t="n" hidden="false">
        <f>M972</f>
        <v>6092500</v>
      </c>
      <c r="N971" s="16" t="n" hidden="false">
        <f>N972</f>
        <v>8982971.3</v>
      </c>
    </row>
    <row r="972" customFormat="false" hidden="false" outlineLevel="0" collapsed="false">
      <c r="A972" s="14" t="inlineStr">
        <is>
          <t xml:space="preserve">1.1.1.1</t>
        </is>
      </c>
      <c r="B972" s="14" t="inlineStr">
        <is>
          <t xml:space="preserve"/>
        </is>
      </c>
      <c r="C972" s="14" t="inlineStr">
        <is>
          <t xml:space="preserve">Инженерные системы</t>
        </is>
      </c>
      <c r="D972" s="6" t="inlineStr">
        <is>
          <t xml:space="preserve"/>
        </is>
      </c>
      <c r="E972" s="6" t="inlineStr">
        <is>
          <t xml:space="preserve"/>
        </is>
      </c>
      <c r="F972" s="6" t="inlineStr">
        <is>
          <t xml:space="preserve"/>
        </is>
      </c>
      <c r="G972" s="6" t="inlineStr">
        <is>
          <t xml:space="preserve"/>
        </is>
      </c>
      <c r="H972" s="15" t="n">
        <v/>
      </c>
      <c r="I972" s="16" t="n" hidden="false">
        <v/>
      </c>
      <c r="J972" s="16" t="n" hidden="false">
        <v/>
      </c>
      <c r="K972" s="16" t="n" hidden="false">
        <v/>
      </c>
      <c r="L972" s="16" t="n" hidden="false">
        <f>L973</f>
        <v>2890471.3</v>
      </c>
      <c r="M972" s="16" t="n" hidden="false">
        <f>M973</f>
        <v>6092500</v>
      </c>
      <c r="N972" s="16" t="n" hidden="false">
        <f>N973</f>
        <v>8982971.3</v>
      </c>
    </row>
    <row r="973" customFormat="false" hidden="false" outlineLevel="0" collapsed="false">
      <c r="A973" s="14" t="inlineStr">
        <is>
          <t xml:space="preserve">1.1.1.1.1</t>
        </is>
      </c>
      <c r="B973" s="14" t="inlineStr">
        <is>
          <t xml:space="preserve"/>
        </is>
      </c>
      <c r="C973" s="14" t="inlineStr">
        <is>
          <t xml:space="preserve">Электроснабжение</t>
        </is>
      </c>
      <c r="D973" s="6" t="inlineStr">
        <is>
          <t xml:space="preserve"/>
        </is>
      </c>
      <c r="E973" s="6" t="inlineStr">
        <is>
          <t xml:space="preserve"/>
        </is>
      </c>
      <c r="F973" s="6" t="inlineStr">
        <is>
          <t xml:space="preserve"/>
        </is>
      </c>
      <c r="G973" s="6" t="inlineStr">
        <is>
          <t xml:space="preserve"/>
        </is>
      </c>
      <c r="H973" s="15" t="n">
        <v/>
      </c>
      <c r="I973" s="16" t="n" hidden="false">
        <v/>
      </c>
      <c r="J973" s="16" t="n" hidden="false">
        <v/>
      </c>
      <c r="K973" s="16" t="n" hidden="false">
        <v/>
      </c>
      <c r="L973" s="16" t="n" hidden="false">
        <f>L974+L990</f>
        <v>2890471.3</v>
      </c>
      <c r="M973" s="16" t="n" hidden="false">
        <f>M974+M990</f>
        <v>6092500</v>
      </c>
      <c r="N973" s="16" t="n" hidden="false">
        <f>N974+N990</f>
        <v>8982971.3</v>
      </c>
    </row>
    <row r="974" customFormat="false" hidden="false" outlineLevel="0" collapsed="false">
      <c r="A974" s="14" t="inlineStr">
        <is>
          <t xml:space="preserve">1.1.1.1.1.1</t>
        </is>
      </c>
      <c r="B974" s="14" t="inlineStr">
        <is>
          <t xml:space="preserve"/>
        </is>
      </c>
      <c r="C974" s="14" t="inlineStr">
        <is>
          <t xml:space="preserve">Электромонтажные работы в нежилой части</t>
        </is>
      </c>
      <c r="D974" s="6" t="inlineStr">
        <is>
          <t xml:space="preserve"/>
        </is>
      </c>
      <c r="E974" s="6" t="inlineStr">
        <is>
          <t xml:space="preserve"/>
        </is>
      </c>
      <c r="F974" s="6" t="inlineStr">
        <is>
          <t xml:space="preserve"/>
        </is>
      </c>
      <c r="G974" s="6" t="inlineStr">
        <is>
          <t xml:space="preserve"/>
        </is>
      </c>
      <c r="H974" s="15" t="n">
        <v/>
      </c>
      <c r="I974" s="16" t="n" hidden="false">
        <v/>
      </c>
      <c r="J974" s="16" t="n" hidden="false">
        <v/>
      </c>
      <c r="K974" s="16" t="n" hidden="false">
        <v/>
      </c>
      <c r="L974" s="16" t="n" hidden="false">
        <f>L975+L981</f>
        <v>2890471.3</v>
      </c>
      <c r="M974" s="16" t="n" hidden="false">
        <f>M975+M981</f>
        <v>5792500</v>
      </c>
      <c r="N974" s="16" t="n" hidden="false">
        <f>N975+N981</f>
        <v>8682971.3</v>
      </c>
    </row>
    <row r="975" customFormat="false" hidden="false" outlineLevel="0" collapsed="false">
      <c r="A975" s="14" t="inlineStr">
        <is>
          <t xml:space="preserve">1.1.1.1.1.1.1</t>
        </is>
      </c>
      <c r="B975" s="14" t="inlineStr">
        <is>
          <t xml:space="preserve"/>
        </is>
      </c>
      <c r="C975" s="14" t="inlineStr">
        <is>
          <t xml:space="preserve">Прокладка кабеля</t>
        </is>
      </c>
      <c r="D975" s="6" t="inlineStr">
        <is>
          <t xml:space="preserve"/>
        </is>
      </c>
      <c r="E975" s="6" t="inlineStr">
        <is>
          <t xml:space="preserve"/>
        </is>
      </c>
      <c r="F975" s="6" t="inlineStr">
        <is>
          <t xml:space="preserve"/>
        </is>
      </c>
      <c r="G975" s="6" t="inlineStr">
        <is>
          <t xml:space="preserve"/>
        </is>
      </c>
      <c r="H975" s="15" t="n">
        <v/>
      </c>
      <c r="I975" s="16" t="n" hidden="false">
        <v/>
      </c>
      <c r="J975" s="16" t="n" hidden="false">
        <v/>
      </c>
      <c r="K975" s="16" t="n" hidden="false">
        <v/>
      </c>
      <c r="L975" s="16" t="n" hidden="false">
        <f>L976+L979</f>
        <v>544216</v>
      </c>
      <c r="M975" s="16" t="n" hidden="false">
        <f>M976+M979</f>
        <v>1331800</v>
      </c>
      <c r="N975" s="16" t="n" hidden="false">
        <f>N976+N979</f>
        <v>1876016</v>
      </c>
    </row>
    <row r="976" customFormat="false" hidden="false" outlineLevel="0" collapsed="false">
      <c r="A976" s="18" t="inlineStr">
        <is>
          <t xml:space="preserve">1.1.1.1.1.1.1.1</t>
        </is>
      </c>
      <c r="B976" s="18" t="inlineStr">
        <is>
          <t xml:space="preserve"/>
        </is>
      </c>
      <c r="C976" s="18" t="inlineStr">
        <is>
          <t xml:space="preserve">Прокладка кабеля, провода открыто / 1,5-6 мм</t>
        </is>
      </c>
      <c r="D976" s="7" t="inlineStr">
        <is>
          <t xml:space="preserve">Выгружается из БО по объектам BIM-КЦ</t>
        </is>
      </c>
      <c r="E976" s="7" t="inlineStr">
        <is>
          <t xml:space="preserve"/>
        </is>
      </c>
      <c r="F976" s="7" t="inlineStr">
        <is>
          <t xml:space="preserve">М</t>
        </is>
      </c>
      <c r="G976" s="7" t="inlineStr">
        <is>
          <t xml:space="preserve">1</t>
        </is>
      </c>
      <c r="H976" s="8" t="n">
        <v>1580</v>
      </c>
      <c r="I976" s="19" t="n" hidden="false">
        <f>ROUND((L977+L978)/H976,2)</f>
        <v>52.2</v>
      </c>
      <c r="J976" s="20" t="n" hidden="false">
        <v>210</v>
      </c>
      <c r="K976" s="19" t="n" hidden="false">
        <f>I976+J976</f>
        <v>262.2</v>
      </c>
      <c r="L976" s="19" t="n" hidden="false">
        <f>ROUND(H976*I976,2)</f>
        <v>82476</v>
      </c>
      <c r="M976" s="19" t="n" hidden="false">
        <f>ROUND(H976*J976,2)</f>
        <v>331800</v>
      </c>
      <c r="N976" s="19" t="n" hidden="false">
        <f>L976+M976</f>
        <v>414276</v>
      </c>
    </row>
    <row r="977" customFormat="false" hidden="false" outlineLevel="0" collapsed="false">
      <c r="A977" s="18" t="inlineStr">
        <is>
          <t xml:space="preserve">1.1.1.1.1.1.1.1.1</t>
        </is>
      </c>
      <c r="B977" s="18" t="inlineStr">
        <is>
          <t xml:space="preserve"/>
        </is>
      </c>
      <c r="C977" s="22" t="inlineStr">
        <is>
          <t xml:space="preserve">Кабель силовой ВВГнг(A)-LS 1х6мм2, цвет зелено-желтый, 660В</t>
        </is>
      </c>
      <c r="D977" s="7" t="inlineStr">
        <is>
          <t xml:space="preserve"/>
        </is>
      </c>
      <c r="E977" s="7" t="inlineStr">
        <is>
          <t xml:space="preserve"/>
        </is>
      </c>
      <c r="F977" s="7" t="inlineStr">
        <is>
          <t xml:space="preserve">М</t>
        </is>
      </c>
      <c r="G977" s="7" t="inlineStr">
        <is>
          <t xml:space="preserve">1</t>
        </is>
      </c>
      <c r="H977" s="8" t="n">
        <v>500</v>
      </c>
      <c r="I977" s="23" t="n" hidden="false">
        <v>62.72</v>
      </c>
      <c r="J977" s="19" t="n" hidden="false">
        <v/>
      </c>
      <c r="K977" s="19" t="n" hidden="false">
        <f>I977+J977</f>
        <v>62.72</v>
      </c>
      <c r="L977" s="19" t="n" hidden="false">
        <f>ROUND(H977*I977,2)</f>
        <v>31360</v>
      </c>
      <c r="M977" s="19" t="n" hidden="false">
        <v/>
      </c>
      <c r="N977" s="19" t="n" hidden="false">
        <f>L977+M977</f>
        <v>31360</v>
      </c>
    </row>
    <row r="978" customFormat="false" hidden="false" outlineLevel="0" collapsed="false">
      <c r="A978" s="18" t="inlineStr">
        <is>
          <t xml:space="preserve">1.1.1.1.1.1.1.1.2</t>
        </is>
      </c>
      <c r="B978" s="18" t="inlineStr">
        <is>
          <t xml:space="preserve"/>
        </is>
      </c>
      <c r="C978" s="22" t="inlineStr">
        <is>
          <t xml:space="preserve">Кабель силовой ВВГнг(A)-LS 1х4мм2, цвет зелено-желтый, 660В</t>
        </is>
      </c>
      <c r="D978" s="7" t="inlineStr">
        <is>
          <t xml:space="preserve"/>
        </is>
      </c>
      <c r="E978" s="7" t="inlineStr">
        <is>
          <t xml:space="preserve"/>
        </is>
      </c>
      <c r="F978" s="7" t="inlineStr">
        <is>
          <t xml:space="preserve">М</t>
        </is>
      </c>
      <c r="G978" s="7" t="inlineStr">
        <is>
          <t xml:space="preserve">1</t>
        </is>
      </c>
      <c r="H978" s="8" t="n">
        <v>1080</v>
      </c>
      <c r="I978" s="23" t="n" hidden="false">
        <v>47.33</v>
      </c>
      <c r="J978" s="19" t="n" hidden="false">
        <v/>
      </c>
      <c r="K978" s="19" t="n" hidden="false">
        <f>I978+J978</f>
        <v>47.33</v>
      </c>
      <c r="L978" s="19" t="n" hidden="false">
        <f>ROUND(H978*I978,2)</f>
        <v>51116.4</v>
      </c>
      <c r="M978" s="19" t="n" hidden="false">
        <v/>
      </c>
      <c r="N978" s="19" t="n" hidden="false">
        <f>L978+M978</f>
        <v>51116.4</v>
      </c>
    </row>
    <row r="979" customFormat="false" hidden="false" outlineLevel="0" collapsed="false">
      <c r="A979" s="18" t="inlineStr">
        <is>
          <t xml:space="preserve">1.1.1.1.1.1.1.2</t>
        </is>
      </c>
      <c r="B979" s="18" t="inlineStr">
        <is>
          <t xml:space="preserve"/>
        </is>
      </c>
      <c r="C979" s="18" t="inlineStr">
        <is>
          <t xml:space="preserve">Прокладка кабеля, провода открыто / 18-39 мм</t>
        </is>
      </c>
      <c r="D979" s="7" t="inlineStr">
        <is>
          <t xml:space="preserve">Выгружается из БО по объектам BIM-КЦ</t>
        </is>
      </c>
      <c r="E979" s="7" t="inlineStr">
        <is>
          <t xml:space="preserve"/>
        </is>
      </c>
      <c r="F979" s="7" t="inlineStr">
        <is>
          <t xml:space="preserve">М</t>
        </is>
      </c>
      <c r="G979" s="7" t="inlineStr">
        <is>
          <t xml:space="preserve">1</t>
        </is>
      </c>
      <c r="H979" s="8" t="n">
        <v>2000</v>
      </c>
      <c r="I979" s="19" t="n" hidden="false">
        <f>ROUND((L980)/H979,2)</f>
        <v>230.87</v>
      </c>
      <c r="J979" s="20" t="n" hidden="false">
        <v>500</v>
      </c>
      <c r="K979" s="19" t="n" hidden="false">
        <f>I979+J979</f>
        <v>730.87</v>
      </c>
      <c r="L979" s="19" t="n" hidden="false">
        <f>ROUND(H979*I979,2)</f>
        <v>461740</v>
      </c>
      <c r="M979" s="19" t="n" hidden="false">
        <f>ROUND(H979*J979,2)</f>
        <v>1000000</v>
      </c>
      <c r="N979" s="19" t="n" hidden="false">
        <f>L979+M979</f>
        <v>1461740</v>
      </c>
    </row>
    <row r="980" customFormat="false" hidden="false" outlineLevel="0" collapsed="false">
      <c r="A980" s="18" t="inlineStr">
        <is>
          <t xml:space="preserve">1.1.1.1.1.1.1.2.1</t>
        </is>
      </c>
      <c r="B980" s="18" t="inlineStr">
        <is>
          <t xml:space="preserve"/>
        </is>
      </c>
      <c r="C980" s="22" t="inlineStr">
        <is>
          <t xml:space="preserve">Кабель силовой ВВГнг(A)-LSLTx 1х25мм2, цвет зелено-желтый, 660В</t>
        </is>
      </c>
      <c r="D980" s="7" t="inlineStr">
        <is>
          <t xml:space="preserve"/>
        </is>
      </c>
      <c r="E980" s="7" t="inlineStr">
        <is>
          <t xml:space="preserve"/>
        </is>
      </c>
      <c r="F980" s="7" t="inlineStr">
        <is>
          <t xml:space="preserve">М</t>
        </is>
      </c>
      <c r="G980" s="7" t="inlineStr">
        <is>
          <t xml:space="preserve">1</t>
        </is>
      </c>
      <c r="H980" s="8" t="n">
        <v>2000</v>
      </c>
      <c r="I980" s="23" t="n" hidden="false">
        <v>230.87</v>
      </c>
      <c r="J980" s="19" t="n" hidden="false">
        <v/>
      </c>
      <c r="K980" s="19" t="n" hidden="false">
        <f>I980+J980</f>
        <v>230.87</v>
      </c>
      <c r="L980" s="19" t="n" hidden="false">
        <f>ROUND(H980*I980,2)</f>
        <v>461740</v>
      </c>
      <c r="M980" s="19" t="n" hidden="false">
        <v/>
      </c>
      <c r="N980" s="19" t="n" hidden="false">
        <f>L980+M980</f>
        <v>461740</v>
      </c>
    </row>
    <row r="981" customFormat="false" hidden="false" outlineLevel="0" collapsed="false">
      <c r="A981" s="14" t="inlineStr">
        <is>
          <t xml:space="preserve">1.1.1.1.1.1.2</t>
        </is>
      </c>
      <c r="B981" s="14" t="inlineStr">
        <is>
          <t xml:space="preserve"/>
        </is>
      </c>
      <c r="C981" s="14" t="inlineStr">
        <is>
          <t xml:space="preserve">Уравнивание потенциалов, молниезащита, заземление</t>
        </is>
      </c>
      <c r="D981" s="6" t="inlineStr">
        <is>
          <t xml:space="preserve"/>
        </is>
      </c>
      <c r="E981" s="6" t="inlineStr">
        <is>
          <t xml:space="preserve"/>
        </is>
      </c>
      <c r="F981" s="6" t="inlineStr">
        <is>
          <t xml:space="preserve"/>
        </is>
      </c>
      <c r="G981" s="6" t="inlineStr">
        <is>
          <t xml:space="preserve"/>
        </is>
      </c>
      <c r="H981" s="15" t="n">
        <v/>
      </c>
      <c r="I981" s="16" t="n" hidden="false">
        <v/>
      </c>
      <c r="J981" s="16" t="n" hidden="false">
        <v/>
      </c>
      <c r="K981" s="16" t="n" hidden="false">
        <v/>
      </c>
      <c r="L981" s="16" t="n" hidden="false">
        <f>L982+L984</f>
        <v>2346255.3</v>
      </c>
      <c r="M981" s="16" t="n" hidden="false">
        <f>M982+M984</f>
        <v>4460700</v>
      </c>
      <c r="N981" s="16" t="n" hidden="false">
        <f>N982+N984</f>
        <v>6806955.3</v>
      </c>
    </row>
    <row r="982" customFormat="false" hidden="false" outlineLevel="0" collapsed="false">
      <c r="A982" s="18" t="inlineStr">
        <is>
          <t xml:space="preserve">1.1.1.1.1.1.2.1</t>
        </is>
      </c>
      <c r="B982" s="18" t="inlineStr">
        <is>
          <t xml:space="preserve"/>
        </is>
      </c>
      <c r="C982" s="18" t="inlineStr">
        <is>
          <t xml:space="preserve">Устройство молниезащитной сетки, заземления</t>
        </is>
      </c>
      <c r="D982" s="7" t="inlineStr">
        <is>
          <t xml:space="preserve"/>
        </is>
      </c>
      <c r="E982" s="7" t="inlineStr">
        <is>
          <t xml:space="preserve"/>
        </is>
      </c>
      <c r="F982" s="7" t="inlineStr">
        <is>
          <t xml:space="preserve">ПОГ М</t>
        </is>
      </c>
      <c r="G982" s="7" t="inlineStr">
        <is>
          <t xml:space="preserve">1</t>
        </is>
      </c>
      <c r="H982" s="8" t="n">
        <v>5000</v>
      </c>
      <c r="I982" s="19" t="n" hidden="false">
        <f>ROUND((L983)/H982,2)</f>
        <v>180</v>
      </c>
      <c r="J982" s="20" t="n" hidden="false">
        <v>600</v>
      </c>
      <c r="K982" s="19" t="n" hidden="false">
        <f>I982+J982</f>
        <v>780</v>
      </c>
      <c r="L982" s="19" t="n" hidden="false">
        <f>ROUND(H982*I982,2)</f>
        <v>900000</v>
      </c>
      <c r="M982" s="19" t="n" hidden="false">
        <f>ROUND(H982*J982,2)</f>
        <v>3000000</v>
      </c>
      <c r="N982" s="19" t="n" hidden="false">
        <f>L982+M982</f>
        <v>3900000</v>
      </c>
    </row>
    <row r="983" customFormat="false" hidden="false" outlineLevel="0" collapsed="false">
      <c r="A983" s="18" t="inlineStr">
        <is>
          <t xml:space="preserve">1.1.1.1.1.1.2.1.1</t>
        </is>
      </c>
      <c r="B983" s="18" t="inlineStr">
        <is>
          <t xml:space="preserve"/>
        </is>
      </c>
      <c r="C983" s="22" t="inlineStr">
        <is>
          <t xml:space="preserve">Пруток-катанка горячеоцинкованный_ / d 10 мм</t>
        </is>
      </c>
      <c r="D983" s="7" t="inlineStr">
        <is>
          <t xml:space="preserve"/>
        </is>
      </c>
      <c r="E983" s="7" t="inlineStr">
        <is>
          <t xml:space="preserve"/>
        </is>
      </c>
      <c r="F983" s="7" t="inlineStr">
        <is>
          <t xml:space="preserve">ПОГ М</t>
        </is>
      </c>
      <c r="G983" s="7" t="inlineStr">
        <is>
          <t xml:space="preserve">1</t>
        </is>
      </c>
      <c r="H983" s="8" t="n">
        <v>5000</v>
      </c>
      <c r="I983" s="20" t="n" hidden="false">
        <v>180</v>
      </c>
      <c r="J983" s="19" t="n" hidden="false">
        <v/>
      </c>
      <c r="K983" s="19" t="n" hidden="false">
        <f>I983+J983</f>
        <v>180</v>
      </c>
      <c r="L983" s="19" t="n" hidden="false">
        <f>ROUND(H983*I983,2)</f>
        <v>900000</v>
      </c>
      <c r="M983" s="19" t="n" hidden="false">
        <v/>
      </c>
      <c r="N983" s="19" t="n" hidden="false">
        <f>L983+M983</f>
        <v>900000</v>
      </c>
    </row>
    <row r="984" customFormat="false" hidden="false" outlineLevel="0" collapsed="false">
      <c r="A984" s="18" t="inlineStr">
        <is>
          <t xml:space="preserve">1.1.1.1.1.1.2.2</t>
        </is>
      </c>
      <c r="B984" s="18" t="inlineStr">
        <is>
          <t xml:space="preserve"/>
        </is>
      </c>
      <c r="C984" s="18" t="inlineStr">
        <is>
          <t xml:space="preserve">Устройство молниезащитной сетки, заземления</t>
        </is>
      </c>
      <c r="D984" s="7" t="inlineStr">
        <is>
          <t xml:space="preserve"/>
        </is>
      </c>
      <c r="E984" s="7" t="inlineStr">
        <is>
          <t xml:space="preserve"/>
        </is>
      </c>
      <c r="F984" s="7" t="inlineStr">
        <is>
          <t xml:space="preserve">ПОГ М</t>
        </is>
      </c>
      <c r="G984" s="7" t="inlineStr">
        <is>
          <t xml:space="preserve">1</t>
        </is>
      </c>
      <c r="H984" s="8" t="n">
        <v>3246</v>
      </c>
      <c r="I984" s="19" t="n" hidden="false">
        <f>ROUND((L985+L986+L987+L988+L989)/H984,2)</f>
        <v>445.55</v>
      </c>
      <c r="J984" s="20" t="n" hidden="false">
        <v>450</v>
      </c>
      <c r="K984" s="19" t="n" hidden="false">
        <f>I984+J984</f>
        <v>895.55</v>
      </c>
      <c r="L984" s="19" t="n" hidden="false">
        <f>ROUND(H984*I984,2)</f>
        <v>1446255.3</v>
      </c>
      <c r="M984" s="19" t="n" hidden="false">
        <f>ROUND(H984*J984,2)</f>
        <v>1460700</v>
      </c>
      <c r="N984" s="19" t="n" hidden="false">
        <f>L984+M984</f>
        <v>2906955.3</v>
      </c>
    </row>
    <row r="985" customFormat="false" hidden="false" outlineLevel="0" collapsed="false">
      <c r="A985" s="18" t="inlineStr">
        <is>
          <t xml:space="preserve">1.1.1.1.1.1.2.2.1</t>
        </is>
      </c>
      <c r="B985" s="18" t="inlineStr">
        <is>
          <t xml:space="preserve"/>
        </is>
      </c>
      <c r="C985" s="22" t="inlineStr">
        <is>
          <t xml:space="preserve">Полоса стальная_ / 40х4 мм</t>
        </is>
      </c>
      <c r="D985" s="7" t="inlineStr">
        <is>
          <t xml:space="preserve"/>
        </is>
      </c>
      <c r="E985" s="7" t="inlineStr">
        <is>
          <t xml:space="preserve"/>
        </is>
      </c>
      <c r="F985" s="7" t="inlineStr">
        <is>
          <t xml:space="preserve">ПОГ М</t>
        </is>
      </c>
      <c r="G985" s="7" t="inlineStr">
        <is>
          <t xml:space="preserve">1</t>
        </is>
      </c>
      <c r="H985" s="8" t="n">
        <v>1400</v>
      </c>
      <c r="I985" s="20" t="n" hidden="false">
        <v>345</v>
      </c>
      <c r="J985" s="19" t="n" hidden="false">
        <v/>
      </c>
      <c r="K985" s="19" t="n" hidden="false">
        <f>I985+J985</f>
        <v>345</v>
      </c>
      <c r="L985" s="19" t="n" hidden="false">
        <f>ROUND(H985*I985,2)</f>
        <v>483000</v>
      </c>
      <c r="M985" s="19" t="n" hidden="false">
        <v/>
      </c>
      <c r="N985" s="19" t="n" hidden="false">
        <f>L985+M985</f>
        <v>483000</v>
      </c>
    </row>
    <row r="986" customFormat="false" hidden="false" outlineLevel="0" collapsed="false">
      <c r="A986" s="18" t="inlineStr">
        <is>
          <t xml:space="preserve">1.1.1.1.1.1.2.2.2</t>
        </is>
      </c>
      <c r="B986" s="18" t="inlineStr">
        <is>
          <t xml:space="preserve"/>
        </is>
      </c>
      <c r="C986" s="22" t="inlineStr">
        <is>
          <t xml:space="preserve">Полоса стальная_ / 40х5 мм</t>
        </is>
      </c>
      <c r="D986" s="7" t="inlineStr">
        <is>
          <t xml:space="preserve"/>
        </is>
      </c>
      <c r="E986" s="7" t="inlineStr">
        <is>
          <t xml:space="preserve"/>
        </is>
      </c>
      <c r="F986" s="7" t="inlineStr">
        <is>
          <t xml:space="preserve">ПОГ М</t>
        </is>
      </c>
      <c r="G986" s="7" t="inlineStr">
        <is>
          <t xml:space="preserve">1</t>
        </is>
      </c>
      <c r="H986" s="8" t="n">
        <v>900</v>
      </c>
      <c r="I986" s="20" t="n" hidden="false">
        <v>560</v>
      </c>
      <c r="J986" s="19" t="n" hidden="false">
        <v/>
      </c>
      <c r="K986" s="19" t="n" hidden="false">
        <f>I986+J986</f>
        <v>560</v>
      </c>
      <c r="L986" s="19" t="n" hidden="false">
        <f>ROUND(H986*I986,2)</f>
        <v>504000</v>
      </c>
      <c r="M986" s="19" t="n" hidden="false">
        <v/>
      </c>
      <c r="N986" s="19" t="n" hidden="false">
        <f>L986+M986</f>
        <v>504000</v>
      </c>
    </row>
    <row r="987" customFormat="false" hidden="false" outlineLevel="0" collapsed="false">
      <c r="A987" s="18" t="inlineStr">
        <is>
          <t xml:space="preserve">1.1.1.1.1.1.2.2.3</t>
        </is>
      </c>
      <c r="B987" s="18" t="inlineStr">
        <is>
          <t xml:space="preserve"/>
        </is>
      </c>
      <c r="C987" s="22" t="inlineStr">
        <is>
          <t xml:space="preserve">Полоса стальная_ / 25х4 мм</t>
        </is>
      </c>
      <c r="D987" s="7" t="inlineStr">
        <is>
          <t xml:space="preserve"/>
        </is>
      </c>
      <c r="E987" s="7" t="inlineStr">
        <is>
          <t xml:space="preserve"/>
        </is>
      </c>
      <c r="F987" s="7" t="inlineStr">
        <is>
          <t xml:space="preserve">ПОГ М</t>
        </is>
      </c>
      <c r="G987" s="7" t="inlineStr">
        <is>
          <t xml:space="preserve">1</t>
        </is>
      </c>
      <c r="H987" s="8" t="n">
        <v>817</v>
      </c>
      <c r="I987" s="20" t="n" hidden="false">
        <v>250</v>
      </c>
      <c r="J987" s="19" t="n" hidden="false">
        <v/>
      </c>
      <c r="K987" s="19" t="n" hidden="false">
        <f>I987+J987</f>
        <v>250</v>
      </c>
      <c r="L987" s="19" t="n" hidden="false">
        <f>ROUND(H987*I987,2)</f>
        <v>204250</v>
      </c>
      <c r="M987" s="19" t="n" hidden="false">
        <v/>
      </c>
      <c r="N987" s="19" t="n" hidden="false">
        <f>L987+M987</f>
        <v>204250</v>
      </c>
    </row>
    <row r="988" customFormat="false" hidden="false" outlineLevel="0" collapsed="false">
      <c r="A988" s="18" t="inlineStr">
        <is>
          <t xml:space="preserve">1.1.1.1.1.1.2.2.4</t>
        </is>
      </c>
      <c r="B988" s="18" t="inlineStr">
        <is>
          <t xml:space="preserve"/>
        </is>
      </c>
      <c r="C988" s="22" t="inlineStr">
        <is>
          <t xml:space="preserve">Уголок стальной_ / 50х5 мм</t>
        </is>
      </c>
      <c r="D988" s="7" t="inlineStr">
        <is>
          <t xml:space="preserve"/>
        </is>
      </c>
      <c r="E988" s="7" t="inlineStr">
        <is>
          <t xml:space="preserve"/>
        </is>
      </c>
      <c r="F988" s="7" t="inlineStr">
        <is>
          <t xml:space="preserve">ПОГ М</t>
        </is>
      </c>
      <c r="G988" s="7" t="inlineStr">
        <is>
          <t xml:space="preserve">1</t>
        </is>
      </c>
      <c r="H988" s="8" t="n">
        <v>129</v>
      </c>
      <c r="I988" s="20" t="n" hidden="false">
        <v>910</v>
      </c>
      <c r="J988" s="19" t="n" hidden="false">
        <v/>
      </c>
      <c r="K988" s="19" t="n" hidden="false">
        <f>I988+J988</f>
        <v>910</v>
      </c>
      <c r="L988" s="19" t="n" hidden="false">
        <f>ROUND(H988*I988,2)</f>
        <v>117390</v>
      </c>
      <c r="M988" s="19" t="n" hidden="false">
        <v/>
      </c>
      <c r="N988" s="19" t="n" hidden="false">
        <f>L988+M988</f>
        <v>117390</v>
      </c>
    </row>
    <row r="989" customFormat="false" hidden="false" outlineLevel="0" collapsed="false">
      <c r="A989" s="18" t="inlineStr">
        <is>
          <t xml:space="preserve">1.1.1.1.1.1.2.2.5</t>
        </is>
      </c>
      <c r="B989" s="18" t="inlineStr">
        <is>
          <t xml:space="preserve"/>
        </is>
      </c>
      <c r="C989" s="22" t="inlineStr">
        <is>
          <t xml:space="preserve">Лента бандажная_ / 27х7</t>
        </is>
      </c>
      <c r="D989" s="7" t="inlineStr">
        <is>
          <t xml:space="preserve"/>
        </is>
      </c>
      <c r="E989" s="7" t="inlineStr">
        <is>
          <t xml:space="preserve">NA1001 43 шт= 43*20</t>
        </is>
      </c>
      <c r="F989" s="7" t="inlineStr">
        <is>
          <t xml:space="preserve">ПОГ М</t>
        </is>
      </c>
      <c r="G989" s="7" t="inlineStr">
        <is>
          <t xml:space="preserve">1</t>
        </is>
      </c>
      <c r="H989" s="8" t="n">
        <v>860</v>
      </c>
      <c r="I989" s="20" t="n" hidden="false">
        <v>160</v>
      </c>
      <c r="J989" s="19" t="n" hidden="false">
        <v/>
      </c>
      <c r="K989" s="19" t="n" hidden="false">
        <f>I989+J989</f>
        <v>160</v>
      </c>
      <c r="L989" s="19" t="n" hidden="false">
        <f>ROUND(H989*I989,2)</f>
        <v>137600</v>
      </c>
      <c r="M989" s="19" t="n" hidden="false">
        <v/>
      </c>
      <c r="N989" s="19" t="n" hidden="false">
        <f>L989+M989</f>
        <v>137600</v>
      </c>
    </row>
    <row r="990" customFormat="false" hidden="false" outlineLevel="0" collapsed="false">
      <c r="A990" s="14" t="inlineStr">
        <is>
          <t xml:space="preserve">1.1.1.1.1.2</t>
        </is>
      </c>
      <c r="B990" s="14" t="inlineStr">
        <is>
          <t xml:space="preserve"/>
        </is>
      </c>
      <c r="C990" s="14" t="inlineStr">
        <is>
          <t xml:space="preserve">Пуско-наладочные работы</t>
        </is>
      </c>
      <c r="D990" s="6" t="inlineStr">
        <is>
          <t xml:space="preserve"/>
        </is>
      </c>
      <c r="E990" s="6" t="inlineStr">
        <is>
          <t xml:space="preserve"/>
        </is>
      </c>
      <c r="F990" s="6" t="inlineStr">
        <is>
          <t xml:space="preserve"/>
        </is>
      </c>
      <c r="G990" s="6" t="inlineStr">
        <is>
          <t xml:space="preserve"/>
        </is>
      </c>
      <c r="H990" s="15" t="n">
        <v/>
      </c>
      <c r="I990" s="16" t="n" hidden="false">
        <v/>
      </c>
      <c r="J990" s="16" t="n" hidden="false">
        <v/>
      </c>
      <c r="K990" s="16" t="n" hidden="false">
        <v/>
      </c>
      <c r="L990" s="16" t="n" hidden="false">
        <f>L991+L992</f>
        <v>0</v>
      </c>
      <c r="M990" s="16" t="n" hidden="false">
        <f>M991+M992</f>
        <v>300000</v>
      </c>
      <c r="N990" s="16" t="n" hidden="false">
        <f>N991+N992</f>
        <v>300000</v>
      </c>
    </row>
    <row r="991" customFormat="false" hidden="false" outlineLevel="0" collapsed="false">
      <c r="A991" s="18" t="inlineStr">
        <is>
          <t xml:space="preserve">1.1.1.1.1.2.1</t>
        </is>
      </c>
      <c r="B991" s="18" t="inlineStr">
        <is>
          <t xml:space="preserve"/>
        </is>
      </c>
      <c r="C991" s="18" t="inlineStr">
        <is>
          <t xml:space="preserve">Пуско-наладочные работы СКБ (СОШ, ДОУ) ЭОМ (от полного СМР, кроме раздела ВРУ)</t>
        </is>
      </c>
      <c r="D991" s="7" t="inlineStr">
        <is>
          <t xml:space="preserve">Относится к школам, детским садам 5%.
База для расчета ПНР без раздела ВРУ.</t>
        </is>
      </c>
      <c r="E991" s="7" t="inlineStr">
        <is>
          <t xml:space="preserve"/>
        </is>
      </c>
      <c r="F991" s="7" t="inlineStr">
        <is>
          <t xml:space="preserve">комплекс</t>
        </is>
      </c>
      <c r="G991" s="7" t="inlineStr">
        <is>
          <t xml:space="preserve">1</t>
        </is>
      </c>
      <c r="H991" s="8" t="n">
        <v>1</v>
      </c>
      <c r="I991" s="19" t="n" hidden="false">
        <v/>
      </c>
      <c r="J991" s="20" t="n" hidden="false">
        <v>100000</v>
      </c>
      <c r="K991" s="19" t="n" hidden="false">
        <f>I991+J991</f>
        <v>100000</v>
      </c>
      <c r="L991" s="19" t="n" hidden="false">
        <v/>
      </c>
      <c r="M991" s="19" t="n" hidden="false">
        <f>ROUND(H991*J991,2)</f>
        <v>100000</v>
      </c>
      <c r="N991" s="19" t="n" hidden="false">
        <f>L991+M991</f>
        <v>100000</v>
      </c>
    </row>
    <row r="992" customFormat="false" hidden="false" outlineLevel="0" collapsed="false">
      <c r="A992" s="18" t="inlineStr">
        <is>
          <t xml:space="preserve">1.1.1.1.1.2.2</t>
        </is>
      </c>
      <c r="B992" s="18" t="inlineStr">
        <is>
          <t xml:space="preserve"/>
        </is>
      </c>
      <c r="C992" s="18" t="inlineStr">
        <is>
          <t xml:space="preserve">Сдача систем в эксплуатирующую организацию СКБ (СОШ, ДОУ)</t>
        </is>
      </c>
      <c r="D992" s="7" t="inlineStr">
        <is>
          <t xml:space="preserve">10% от стоимости работ(СМР) без учета ПНР. ВК, отопление, вентиляция, ЭОМ, СС, кондиционирование кроме кондиционеров.
Относится к школам, детским садам</t>
        </is>
      </c>
      <c r="E992" s="7" t="inlineStr">
        <is>
          <t xml:space="preserve"/>
        </is>
      </c>
      <c r="F992" s="7" t="inlineStr">
        <is>
          <t xml:space="preserve">комплекс</t>
        </is>
      </c>
      <c r="G992" s="7" t="inlineStr">
        <is>
          <t xml:space="preserve">1</t>
        </is>
      </c>
      <c r="H992" s="8" t="n">
        <v>1</v>
      </c>
      <c r="I992" s="19" t="n" hidden="false">
        <v/>
      </c>
      <c r="J992" s="20" t="n" hidden="false">
        <v>200000</v>
      </c>
      <c r="K992" s="19" t="n" hidden="false">
        <f>I992+J992</f>
        <v>200000</v>
      </c>
      <c r="L992" s="19" t="n" hidden="false">
        <v/>
      </c>
      <c r="M992" s="19" t="n" hidden="false">
        <f>ROUND(H992*J992,2)</f>
        <v>200000</v>
      </c>
      <c r="N992" s="19" t="n" hidden="false">
        <f>L992+M992</f>
        <v>200000</v>
      </c>
    </row>
    <row r="993" customFormat="false" hidden="false" outlineLevel="0" collapsed="false">
      <c r="A993" s="24" t="inlineStr">
        <is>
          <t xml:space="preserve"/>
        </is>
      </c>
      <c r="B993" s="24" t="inlineStr">
        <is>
          <t xml:space="preserve"/>
        </is>
      </c>
      <c r="C993" s="24" t="inlineStr">
        <is>
          <t xml:space="preserve">ВСЕГО затрат на выполнение полного комплекса работ</t>
        </is>
      </c>
      <c r="D993" s="25" t="inlineStr">
        <is>
          <t xml:space="preserve"/>
        </is>
      </c>
      <c r="E993" s="25" t="inlineStr">
        <is>
          <t xml:space="preserve"/>
        </is>
      </c>
      <c r="F993" s="25" t="inlineStr">
        <is>
          <t xml:space="preserve"/>
        </is>
      </c>
      <c r="G993" s="25" t="inlineStr">
        <is>
          <t xml:space="preserve"/>
        </is>
      </c>
      <c r="H993" s="26" t="n">
        <v/>
      </c>
      <c r="I993" s="27" t="n" hidden="false">
        <v/>
      </c>
      <c r="J993" s="27" t="n" hidden="false">
        <v/>
      </c>
      <c r="K993" s="27" t="n" hidden="false">
        <v/>
      </c>
      <c r="L993" s="27" t="n" hidden="false">
        <f>L969</f>
        <v>2890471.3</v>
      </c>
      <c r="M993" s="27" t="n" hidden="false">
        <f>M969</f>
        <v>6092500</v>
      </c>
      <c r="N993" s="27" t="n" hidden="false">
        <f>N969</f>
        <v>8982971.3</v>
      </c>
    </row>
    <row r="994" customFormat="false" hidden="false" outlineLevel="0" collapsed="false"/>
    <row r="995" customFormat="false" hidden="false" customHeight="1" outlineLevel="0" collapsed="false" ht="22" height="22">
      <c r="A995" s="1"/>
      <c r="B995" s="35" t="inlineStr">
        <is>
          <t xml:space="preserve">Дополнительные параметры</t>
        </is>
      </c>
      <c r="C995" s="35" t="inlineStr">
        <is>
          <t xml:space="preserve"/>
        </is>
      </c>
      <c r="D995" s="35" t="inlineStr">
        <is>
          <t xml:space="preserve"/>
        </is>
      </c>
      <c r="E995" s="35" t="inlineStr">
        <is>
          <t xml:space="preserve"/>
        </is>
      </c>
      <c r="F995" s="35" t="inlineStr">
        <is>
          <t xml:space="preserve"/>
        </is>
      </c>
      <c r="G995" s="35" t="inlineStr">
        <is>
          <t xml:space="preserve"/>
        </is>
      </c>
      <c r="H995" s="35" t="inlineStr">
        <is>
          <t xml:space="preserve"/>
        </is>
      </c>
      <c r="I995" s="35" t="inlineStr">
        <is>
          <t xml:space="preserve"/>
        </is>
      </c>
      <c r="J995" s="35" t="inlineStr">
        <is>
          <t xml:space="preserve"/>
        </is>
      </c>
      <c r="K995" s="35" t="inlineStr">
        <is>
          <t xml:space="preserve"/>
        </is>
      </c>
    </row>
    <row r="996" customFormat="false" hidden="false" outlineLevel="0" collapsed="false"/>
    <row r="997" customFormat="false" hidden="false" customHeight="1" outlineLevel="0" collapsed="false" ht="16" height="16">
      <c r="A997" s="36" t="n">
        <v>1</v>
      </c>
      <c r="B997" s="18" t="inlineStr">
        <is>
          <t xml:space="preserve">Наличие авансирования</t>
        </is>
      </c>
      <c r="C997" s="18"/>
      <c r="D997" s="18" t="inlineStr">
        <is>
          <t xml:space="preserve">Да, под выполненные работы.</t>
        </is>
      </c>
      <c r="E997" s="18" t="inlineStr">
        <is>
          <t xml:space="preserve"/>
        </is>
      </c>
      <c r="F997" s="18" t="inlineStr">
        <is>
          <t xml:space="preserve"/>
        </is>
      </c>
      <c r="G997" s="18" t="inlineStr">
        <is>
          <t xml:space="preserve"/>
        </is>
      </c>
      <c r="H997" s="18" t="inlineStr">
        <is>
          <t xml:space="preserve"/>
        </is>
      </c>
      <c r="I997" s="18" t="inlineStr">
        <is>
          <t xml:space="preserve"/>
        </is>
      </c>
      <c r="J997" s="18" t="inlineStr">
        <is>
          <t xml:space="preserve"/>
        </is>
      </c>
    </row>
    <row r="998" customFormat="false" hidden="false" customHeight="1" outlineLevel="0" collapsed="false" ht="16" height="16">
      <c r="A998" s="36" t="n">
        <v>2</v>
      </c>
      <c r="B998" s="18" t="inlineStr">
        <is>
          <t xml:space="preserve">Готовность приступить к работе по уведомлению</t>
        </is>
      </c>
      <c r="C998" s="18"/>
      <c r="D998" s="18" t="inlineStr">
        <is>
          <t xml:space="preserve">Да</t>
        </is>
      </c>
      <c r="E998" s="18" t="inlineStr">
        <is>
          <t xml:space="preserve"/>
        </is>
      </c>
      <c r="F998" s="18" t="inlineStr">
        <is>
          <t xml:space="preserve"/>
        </is>
      </c>
      <c r="G998" s="18" t="inlineStr">
        <is>
          <t xml:space="preserve"/>
        </is>
      </c>
      <c r="H998" s="18" t="inlineStr">
        <is>
          <t xml:space="preserve"/>
        </is>
      </c>
      <c r="I998" s="18" t="inlineStr">
        <is>
          <t xml:space="preserve"/>
        </is>
      </c>
      <c r="J998" s="18" t="inlineStr">
        <is>
          <t xml:space="preserve"/>
        </is>
      </c>
    </row>
    <row r="999" customFormat="false" hidden="false" customHeight="1" outlineLevel="0" collapsed="false" ht="96" height="96">
      <c r="A999" s="36" t="n">
        <v>3</v>
      </c>
      <c r="B999" s="18" t="inlineStr">
        <is>
          <t xml:space="preserve">Срок исполнения предмета тендера</t>
        </is>
      </c>
      <c r="C999" s="18"/>
      <c r="D999" s="18" t="inlineStr">
        <is>
          <t xml:space="preserve">Блок №1 – 9 мес.
Блок №2 - 9 мес.
Блок №3 - 9 мес.
 Блок №4 - 9 мес.
Блок №5 – 9 мес.
ЭГ -  3 мес</t>
        </is>
      </c>
      <c r="E999" s="18" t="inlineStr">
        <is>
          <t xml:space="preserve"/>
        </is>
      </c>
      <c r="F999" s="18" t="inlineStr">
        <is>
          <t xml:space="preserve"/>
        </is>
      </c>
      <c r="G999" s="18" t="inlineStr">
        <is>
          <t xml:space="preserve"/>
        </is>
      </c>
      <c r="H999" s="18" t="inlineStr">
        <is>
          <t xml:space="preserve"/>
        </is>
      </c>
      <c r="I999" s="18" t="inlineStr">
        <is>
          <t xml:space="preserve"/>
        </is>
      </c>
      <c r="J999" s="18" t="inlineStr">
        <is>
          <t xml:space="preserve"/>
        </is>
      </c>
    </row>
    <row r="1000" customFormat="false" hidden="false" customHeight="1" outlineLevel="0" collapsed="false" ht="16" height="16">
      <c r="A1000" s="36" t="n">
        <v>4</v>
      </c>
      <c r="B1000" s="18" t="inlineStr">
        <is>
          <t xml:space="preserve">Гарантийный срок 5 лет</t>
        </is>
      </c>
      <c r="C1000" s="18"/>
      <c r="D1000" s="18" t="inlineStr">
        <is>
          <t xml:space="preserve">да</t>
        </is>
      </c>
      <c r="E1000" s="18" t="inlineStr">
        <is>
          <t xml:space="preserve"/>
        </is>
      </c>
      <c r="F1000" s="18" t="inlineStr">
        <is>
          <t xml:space="preserve"/>
        </is>
      </c>
      <c r="G1000" s="18" t="inlineStr">
        <is>
          <t xml:space="preserve"/>
        </is>
      </c>
      <c r="H1000" s="18" t="inlineStr">
        <is>
          <t xml:space="preserve"/>
        </is>
      </c>
      <c r="I1000" s="18" t="inlineStr">
        <is>
          <t xml:space="preserve"/>
        </is>
      </c>
      <c r="J1000" s="18" t="inlineStr">
        <is>
          <t xml:space="preserve"/>
        </is>
      </c>
    </row>
    <row r="1001" customFormat="false" hidden="false" customHeight="1" outlineLevel="0" collapsed="false" ht="16" height="16">
      <c r="A1001" s="36" t="n">
        <v>5</v>
      </c>
      <c r="B1001" s="18" t="inlineStr">
        <is>
          <t xml:space="preserve">Информация о посещении объекта (были/не были); вопросы по результатам посещения (да/нет)</t>
        </is>
      </c>
      <c r="C1001" s="18"/>
      <c r="D1001" s="18" t="inlineStr">
        <is>
          <t xml:space="preserve">Не были</t>
        </is>
      </c>
      <c r="E1001" s="18" t="inlineStr">
        <is>
          <t xml:space="preserve"/>
        </is>
      </c>
      <c r="F1001" s="18" t="inlineStr">
        <is>
          <t xml:space="preserve"/>
        </is>
      </c>
      <c r="G1001" s="18" t="inlineStr">
        <is>
          <t xml:space="preserve"/>
        </is>
      </c>
      <c r="H1001" s="18" t="inlineStr">
        <is>
          <t xml:space="preserve"/>
        </is>
      </c>
      <c r="I1001" s="18" t="inlineStr">
        <is>
          <t xml:space="preserve"/>
        </is>
      </c>
      <c r="J1001" s="18" t="inlineStr">
        <is>
          <t xml:space="preserve"/>
        </is>
      </c>
    </row>
    <row r="1002" customFormat="false" hidden="false" customHeight="1" outlineLevel="0" collapsed="false" ht="16" height="16">
      <c r="A1002" s="36" t="n">
        <v>6</v>
      </c>
      <c r="B1002" s="18" t="inlineStr">
        <is>
          <t xml:space="preserve">Виды работ, планируемые к выполнению субподрядными организациями</t>
        </is>
      </c>
      <c r="C1002" s="18"/>
      <c r="D1002" s="18" t="inlineStr">
        <is>
          <t xml:space="preserve">-</t>
        </is>
      </c>
      <c r="E1002" s="18" t="inlineStr">
        <is>
          <t xml:space="preserve"/>
        </is>
      </c>
      <c r="F1002" s="18" t="inlineStr">
        <is>
          <t xml:space="preserve"/>
        </is>
      </c>
      <c r="G1002" s="18" t="inlineStr">
        <is>
          <t xml:space="preserve"/>
        </is>
      </c>
      <c r="H1002" s="18" t="inlineStr">
        <is>
          <t xml:space="preserve"/>
        </is>
      </c>
      <c r="I1002" s="18" t="inlineStr">
        <is>
          <t xml:space="preserve"/>
        </is>
      </c>
      <c r="J1002" s="18" t="inlineStr">
        <is>
          <t xml:space="preserve"/>
        </is>
      </c>
    </row>
    <row r="1003" customFormat="false" hidden="false" customHeight="1" outlineLevel="0" collapsed="false" ht="16" height="16">
      <c r="A1003" s="36" t="n">
        <v>7</v>
      </c>
      <c r="B1003" s="18" t="inlineStr">
        <is>
          <t xml:space="preserve">Готовность подписать договор в редакции Заказчика</t>
        </is>
      </c>
      <c r="C1003" s="18"/>
      <c r="D1003" s="18" t="inlineStr">
        <is>
          <t xml:space="preserve">да</t>
        </is>
      </c>
      <c r="E1003" s="18" t="inlineStr">
        <is>
          <t xml:space="preserve"/>
        </is>
      </c>
      <c r="F1003" s="18" t="inlineStr">
        <is>
          <t xml:space="preserve"/>
        </is>
      </c>
      <c r="G1003" s="18" t="inlineStr">
        <is>
          <t xml:space="preserve"/>
        </is>
      </c>
      <c r="H1003" s="18" t="inlineStr">
        <is>
          <t xml:space="preserve"/>
        </is>
      </c>
      <c r="I1003" s="18" t="inlineStr">
        <is>
          <t xml:space="preserve"/>
        </is>
      </c>
      <c r="J1003" s="18" t="inlineStr">
        <is>
          <t xml:space="preserve"/>
        </is>
      </c>
    </row>
    <row r="1004" customFormat="false" hidden="false" customHeight="1" outlineLevel="0" collapsed="false" ht="16" height="16">
      <c r="A1004" s="36" t="n">
        <v>8</v>
      </c>
      <c r="B1004" s="18" t="inlineStr">
        <is>
          <t xml:space="preserve">Наличие СРО</t>
        </is>
      </c>
      <c r="C1004" s="18"/>
      <c r="D1004" s="18" t="inlineStr">
        <is>
          <t xml:space="preserve">Да, 500 млн.</t>
        </is>
      </c>
      <c r="E1004" s="18" t="inlineStr">
        <is>
          <t xml:space="preserve"/>
        </is>
      </c>
      <c r="F1004" s="18" t="inlineStr">
        <is>
          <t xml:space="preserve"/>
        </is>
      </c>
      <c r="G1004" s="18" t="inlineStr">
        <is>
          <t xml:space="preserve"/>
        </is>
      </c>
      <c r="H1004" s="18" t="inlineStr">
        <is>
          <t xml:space="preserve"/>
        </is>
      </c>
      <c r="I1004" s="18" t="inlineStr">
        <is>
          <t xml:space="preserve"/>
        </is>
      </c>
      <c r="J1004" s="18" t="inlineStr">
        <is>
          <t xml:space="preserve"/>
        </is>
      </c>
    </row>
    <row r="1005" customFormat="false" hidden="false" customHeight="1" outlineLevel="0" collapsed="false" ht="16" height="16">
      <c r="A1005" s="36" t="n">
        <v>9</v>
      </c>
      <c r="B1005" s="18" t="inlineStr">
        <is>
          <t xml:space="preserve">Опыт работы с ГК ПИК (при наличии текущих проектов- указать % реализации)</t>
        </is>
      </c>
      <c r="C1005" s="18"/>
      <c r="D1005" s="18" t="inlineStr">
        <is>
          <t xml:space="preserve">Озерная корп. 2.3, 2.6 – 95 %</t>
        </is>
      </c>
      <c r="E1005" s="18" t="inlineStr">
        <is>
          <t xml:space="preserve"/>
        </is>
      </c>
      <c r="F1005" s="18" t="inlineStr">
        <is>
          <t xml:space="preserve"/>
        </is>
      </c>
      <c r="G1005" s="18" t="inlineStr">
        <is>
          <t xml:space="preserve"/>
        </is>
      </c>
      <c r="H1005" s="18" t="inlineStr">
        <is>
          <t xml:space="preserve"/>
        </is>
      </c>
      <c r="I1005" s="18" t="inlineStr">
        <is>
          <t xml:space="preserve"/>
        </is>
      </c>
      <c r="J1005" s="18" t="inlineStr">
        <is>
          <t xml:space="preserve"/>
        </is>
      </c>
    </row>
    <row r="1006" customFormat="false" hidden="false" customHeight="1" outlineLevel="0" collapsed="false" ht="16" height="16">
      <c r="A1006" s="36" t="n">
        <v>10</v>
      </c>
      <c r="B1006" s="18" t="inlineStr">
        <is>
          <t xml:space="preserve">Опыт реализации подобных видов работ за последние 2-3 года (указать не более 5 ключевых объектов и их заказчиков)</t>
        </is>
      </c>
      <c r="C1006" s="18"/>
      <c r="D1006" s="18" t="inlineStr">
        <is>
          <t xml:space="preserve">-</t>
        </is>
      </c>
      <c r="E1006" s="18" t="inlineStr">
        <is>
          <t xml:space="preserve"/>
        </is>
      </c>
      <c r="F1006" s="18" t="inlineStr">
        <is>
          <t xml:space="preserve"/>
        </is>
      </c>
      <c r="G1006" s="18" t="inlineStr">
        <is>
          <t xml:space="preserve"/>
        </is>
      </c>
      <c r="H1006" s="18" t="inlineStr">
        <is>
          <t xml:space="preserve"/>
        </is>
      </c>
      <c r="I1006" s="18" t="inlineStr">
        <is>
          <t xml:space="preserve"/>
        </is>
      </c>
      <c r="J1006" s="18" t="inlineStr">
        <is>
          <t xml:space="preserve"/>
        </is>
      </c>
    </row>
    <row r="1007" customFormat="false" hidden="false" customHeight="1" outlineLevel="0" collapsed="false" ht="32" height="32">
      <c r="A1007" s="36" t="n">
        <v>11</v>
      </c>
      <c r="B1007" s="18" t="inlineStr">
        <is>
          <t xml:space="preserve">Численность работающих всего(кол-во); Численность, планируемая для выполнения предмета тендера(кол-во)</t>
        </is>
      </c>
      <c r="C1007" s="18"/>
      <c r="D1007" s="18" t="inlineStr">
        <is>
          <t xml:space="preserve">Всего численность работающих – 131.
Планируемая численность для выполнения тендера – 50.</t>
        </is>
      </c>
      <c r="E1007" s="18" t="inlineStr">
        <is>
          <t xml:space="preserve"/>
        </is>
      </c>
      <c r="F1007" s="18" t="inlineStr">
        <is>
          <t xml:space="preserve"/>
        </is>
      </c>
      <c r="G1007" s="18" t="inlineStr">
        <is>
          <t xml:space="preserve"/>
        </is>
      </c>
      <c r="H1007" s="18" t="inlineStr">
        <is>
          <t xml:space="preserve"/>
        </is>
      </c>
      <c r="I1007" s="18" t="inlineStr">
        <is>
          <t xml:space="preserve"/>
        </is>
      </c>
      <c r="J1007" s="18" t="inlineStr">
        <is>
          <t xml:space="preserve"/>
        </is>
      </c>
    </row>
    <row r="1008" customFormat="false" hidden="false" customHeight="1" outlineLevel="0" collapsed="false" ht="16" height="16">
      <c r="A1008" s="36" t="n">
        <v>12</v>
      </c>
      <c r="B1008" s="18" t="inlineStr">
        <is>
          <t xml:space="preserve">Дата регистрации компании</t>
        </is>
      </c>
      <c r="C1008" s="18"/>
      <c r="D1008" s="18" t="inlineStr">
        <is>
          <t xml:space="preserve">17.02.2022 г.</t>
        </is>
      </c>
      <c r="E1008" s="18" t="inlineStr">
        <is>
          <t xml:space="preserve"/>
        </is>
      </c>
      <c r="F1008" s="18" t="inlineStr">
        <is>
          <t xml:space="preserve"/>
        </is>
      </c>
      <c r="G1008" s="18" t="inlineStr">
        <is>
          <t xml:space="preserve"/>
        </is>
      </c>
      <c r="H1008" s="18" t="inlineStr">
        <is>
          <t xml:space="preserve"/>
        </is>
      </c>
      <c r="I1008" s="18" t="inlineStr">
        <is>
          <t xml:space="preserve"/>
        </is>
      </c>
      <c r="J1008" s="18" t="inlineStr">
        <is>
          <t xml:space="preserve"/>
        </is>
      </c>
    </row>
    <row r="1009" customFormat="false" hidden="false" customHeight="1" outlineLevel="0" collapsed="false" ht="48" height="48">
      <c r="A1009" s="36" t="n">
        <v>13</v>
      </c>
      <c r="B1009" s="18" t="inlineStr">
        <is>
          <t xml:space="preserve">Оборот за последние 3 года (указать оборот (выручку) по данным бухгалтерской отчетности за 2022/2023/2024 год)</t>
        </is>
      </c>
      <c r="C1009" s="18"/>
      <c r="D1009" s="18" t="inlineStr">
        <is>
          <t xml:space="preserve">2022 г. - 68 млн.
2023 г. – 358 млн.
2024 г. – 500 млн.</t>
        </is>
      </c>
      <c r="E1009" s="18" t="inlineStr">
        <is>
          <t xml:space="preserve"/>
        </is>
      </c>
      <c r="F1009" s="18" t="inlineStr">
        <is>
          <t xml:space="preserve"/>
        </is>
      </c>
      <c r="G1009" s="18" t="inlineStr">
        <is>
          <t xml:space="preserve"/>
        </is>
      </c>
      <c r="H1009" s="18" t="inlineStr">
        <is>
          <t xml:space="preserve"/>
        </is>
      </c>
      <c r="I1009" s="18" t="inlineStr">
        <is>
          <t xml:space="preserve"/>
        </is>
      </c>
      <c r="J1009" s="18" t="inlineStr">
        <is>
          <t xml:space="preserve"/>
        </is>
      </c>
    </row>
    <row r="1010" customFormat="false" hidden="false" customHeight="1" outlineLevel="0" collapsed="false" ht="16" height="16">
      <c r="A1010" s="36" t="n">
        <v>14</v>
      </c>
      <c r="B1010" s="18" t="inlineStr">
        <is>
          <t xml:space="preserve">Сайт компании</t>
        </is>
      </c>
      <c r="C1010" s="18"/>
      <c r="D1010" s="18" t="inlineStr">
        <is>
          <t xml:space="preserve">-</t>
        </is>
      </c>
      <c r="E1010" s="18" t="inlineStr">
        <is>
          <t xml:space="preserve"/>
        </is>
      </c>
      <c r="F1010" s="18" t="inlineStr">
        <is>
          <t xml:space="preserve"/>
        </is>
      </c>
      <c r="G1010" s="18" t="inlineStr">
        <is>
          <t xml:space="preserve"/>
        </is>
      </c>
      <c r="H1010" s="18" t="inlineStr">
        <is>
          <t xml:space="preserve"/>
        </is>
      </c>
      <c r="I1010" s="18" t="inlineStr">
        <is>
          <t xml:space="preserve"/>
        </is>
      </c>
      <c r="J1010" s="18" t="inlineStr">
        <is>
          <t xml:space="preserve"/>
        </is>
      </c>
    </row>
    <row r="1011" customFormat="false" hidden="false" customHeight="1" outlineLevel="0" collapsed="false" ht="64" height="64">
      <c r="A1011" s="36" t="n">
        <v>15</v>
      </c>
      <c r="B1011" s="18" t="inlineStr">
        <is>
          <t xml:space="preserve">Генеральный директор</t>
        </is>
      </c>
      <c r="C1011" s="18"/>
      <c r="D1011" s="18" t="inlineStr">
        <is>
          <t xml:space="preserve">Генеральный директор 
Каменев Павел Раульевич, 
+7 952 56 28 716
brigstroysk@gmail.com</t>
        </is>
      </c>
      <c r="E1011" s="18" t="inlineStr">
        <is>
          <t xml:space="preserve"/>
        </is>
      </c>
      <c r="F1011" s="18" t="inlineStr">
        <is>
          <t xml:space="preserve"/>
        </is>
      </c>
      <c r="G1011" s="18" t="inlineStr">
        <is>
          <t xml:space="preserve"/>
        </is>
      </c>
      <c r="H1011" s="18" t="inlineStr">
        <is>
          <t xml:space="preserve"/>
        </is>
      </c>
      <c r="I1011" s="18" t="inlineStr">
        <is>
          <t xml:space="preserve"/>
        </is>
      </c>
      <c r="J1011" s="18" t="inlineStr">
        <is>
          <t xml:space="preserve"/>
        </is>
      </c>
    </row>
    <row r="1012" customFormat="false" hidden="false" customHeight="1" outlineLevel="0" collapsed="false" ht="64" height="64">
      <c r="A1012" s="36" t="n">
        <v>16</v>
      </c>
      <c r="B1012" s="18" t="inlineStr">
        <is>
          <t xml:space="preserve">Контактное лицо</t>
        </is>
      </c>
      <c r="C1012" s="18"/>
      <c r="D1012" s="18" t="inlineStr">
        <is>
          <t xml:space="preserve">Шевченко Тарас Григорьевич, начальник СДО, 
+7 952 220-07-64, sdo@brigstroysk.ru
Руководитель направления ЭОМ Карпов Сергей Николавеич
89038015103</t>
        </is>
      </c>
      <c r="E1012" s="18" t="inlineStr">
        <is>
          <t xml:space="preserve"/>
        </is>
      </c>
      <c r="F1012" s="18" t="inlineStr">
        <is>
          <t xml:space="preserve"/>
        </is>
      </c>
      <c r="G1012" s="18" t="inlineStr">
        <is>
          <t xml:space="preserve"/>
        </is>
      </c>
      <c r="H1012" s="18" t="inlineStr">
        <is>
          <t xml:space="preserve"/>
        </is>
      </c>
      <c r="I1012" s="18" t="inlineStr">
        <is>
          <t xml:space="preserve"/>
        </is>
      </c>
      <c r="J1012" s="18" t="inlineStr">
        <is>
          <t xml:space="preserve"/>
        </is>
      </c>
    </row>
    <row r="1013" customFormat="false" hidden="false" customHeight="1" outlineLevel="0" collapsed="false" ht="16" height="16">
      <c r="A1013" s="36" t="n">
        <v>17</v>
      </c>
      <c r="B1013" s="18" t="inlineStr">
        <is>
          <t xml:space="preserve">Примечание к ТКП претендента</t>
        </is>
      </c>
      <c r="C1013" s="18"/>
      <c r="D1013" s="18" t="inlineStr">
        <is>
          <t xml:space="preserve">-</t>
        </is>
      </c>
      <c r="E1013" s="18" t="inlineStr">
        <is>
          <t xml:space="preserve"/>
        </is>
      </c>
      <c r="F1013" s="18" t="inlineStr">
        <is>
          <t xml:space="preserve"/>
        </is>
      </c>
      <c r="G1013" s="18" t="inlineStr">
        <is>
          <t xml:space="preserve"/>
        </is>
      </c>
      <c r="H1013" s="18" t="inlineStr">
        <is>
          <t xml:space="preserve"/>
        </is>
      </c>
      <c r="I1013" s="18" t="inlineStr">
        <is>
          <t xml:space="preserve"/>
        </is>
      </c>
      <c r="J1013" s="18" t="inlineStr">
        <is>
          <t xml:space="preserve"/>
        </is>
      </c>
    </row>
    <row r="1014" customFormat="false" hidden="false" customHeight="1" outlineLevel="0" collapsed="false" ht="16" height="16">
      <c r="A1014" s="36" t="n">
        <v>18</v>
      </c>
      <c r="B1014" s="18" t="inlineStr">
        <is>
          <t xml:space="preserve">Готовность подписать в случае победы соглашение об ЭДО (Электронный документооброт)</t>
        </is>
      </c>
      <c r="C1014" s="18"/>
      <c r="D1014" s="18" t="inlineStr">
        <is>
          <t xml:space="preserve">да</t>
        </is>
      </c>
      <c r="E1014" s="18" t="inlineStr">
        <is>
          <t xml:space="preserve"/>
        </is>
      </c>
      <c r="F1014" s="18" t="inlineStr">
        <is>
          <t xml:space="preserve"/>
        </is>
      </c>
      <c r="G1014" s="18" t="inlineStr">
        <is>
          <t xml:space="preserve"/>
        </is>
      </c>
      <c r="H1014" s="18" t="inlineStr">
        <is>
          <t xml:space="preserve"/>
        </is>
      </c>
      <c r="I1014" s="18" t="inlineStr">
        <is>
          <t xml:space="preserve"/>
        </is>
      </c>
      <c r="J1014" s="18" t="inlineStr">
        <is>
          <t xml:space="preserve"/>
        </is>
      </c>
    </row>
    <row r="1015" customFormat="false" hidden="false" customHeight="1" outlineLevel="0" collapsed="false" ht="16" height="16">
      <c r="A1015" s="36" t="n">
        <v>19</v>
      </c>
      <c r="B1015" s="18" t="inlineStr">
        <is>
          <t xml:space="preserve">Подрядчик в случае необходимости до заключения договора согласует разбивку цен попозиционно со сметно-договорным отделом ПАО «ПИК СЗ»</t>
        </is>
      </c>
      <c r="C1015" s="18"/>
      <c r="D1015" s="18" t="inlineStr">
        <is>
          <t xml:space="preserve">нет</t>
        </is>
      </c>
      <c r="E1015" s="18" t="inlineStr">
        <is>
          <t xml:space="preserve"/>
        </is>
      </c>
      <c r="F1015" s="18" t="inlineStr">
        <is>
          <t xml:space="preserve"/>
        </is>
      </c>
      <c r="G1015" s="18" t="inlineStr">
        <is>
          <t xml:space="preserve"/>
        </is>
      </c>
      <c r="H1015" s="18" t="inlineStr">
        <is>
          <t xml:space="preserve"/>
        </is>
      </c>
      <c r="I1015" s="18" t="inlineStr">
        <is>
          <t xml:space="preserve"/>
        </is>
      </c>
      <c r="J1015" s="18" t="inlineStr">
        <is>
          <t xml:space="preserve"/>
        </is>
      </c>
    </row>
    <row r="1016" customFormat="false" hidden="false" customHeight="1" outlineLevel="0" collapsed="false" ht="16" height="16">
      <c r="A1016" s="36" t="n">
        <v>20</v>
      </c>
      <c r="B1016" s="18" t="inlineStr">
        <is>
          <t xml:space="preserve">ЗП рабочего за месяц</t>
        </is>
      </c>
      <c r="C1016" s="18"/>
      <c r="D1016" s="18" t="inlineStr">
        <is>
          <t xml:space="preserve">150-200 тыс. руб</t>
        </is>
      </c>
      <c r="E1016" s="18" t="inlineStr">
        <is>
          <t xml:space="preserve"/>
        </is>
      </c>
      <c r="F1016" s="18" t="inlineStr">
        <is>
          <t xml:space="preserve"/>
        </is>
      </c>
      <c r="G1016" s="18" t="inlineStr">
        <is>
          <t xml:space="preserve"/>
        </is>
      </c>
      <c r="H1016" s="18" t="inlineStr">
        <is>
          <t xml:space="preserve"/>
        </is>
      </c>
      <c r="I1016" s="18" t="inlineStr">
        <is>
          <t xml:space="preserve"/>
        </is>
      </c>
      <c r="J1016" s="18" t="inlineStr">
        <is>
          <t xml:space="preserve"/>
        </is>
      </c>
    </row>
    <row r="1017" customFormat="false" hidden="false" customHeight="1" outlineLevel="0" collapsed="false" ht="16" height="16">
      <c r="A1017" s="36" t="n">
        <v>21</v>
      </c>
      <c r="B1017" s="18" t="inlineStr">
        <is>
          <t xml:space="preserve">Компания работает с НДС/без НДС</t>
        </is>
      </c>
      <c r="C1017" s="18"/>
      <c r="D1017" s="18" t="inlineStr">
        <is>
          <t xml:space="preserve">с ндс</t>
        </is>
      </c>
      <c r="E1017" s="18" t="inlineStr">
        <is>
          <t xml:space="preserve"/>
        </is>
      </c>
      <c r="F1017" s="18" t="inlineStr">
        <is>
          <t xml:space="preserve"/>
        </is>
      </c>
      <c r="G1017" s="18" t="inlineStr">
        <is>
          <t xml:space="preserve"/>
        </is>
      </c>
      <c r="H1017" s="18" t="inlineStr">
        <is>
          <t xml:space="preserve"/>
        </is>
      </c>
      <c r="I1017" s="18" t="inlineStr">
        <is>
          <t xml:space="preserve"/>
        </is>
      </c>
      <c r="J1017" s="18" t="inlineStr">
        <is>
          <t xml:space="preserve"/>
        </is>
      </c>
    </row>
    <row r="1018" customFormat="false" hidden="false" customHeight="1" outlineLevel="0" collapsed="false" ht="16" height="16">
      <c r="A1018" s="36" t="n">
        <v>22</v>
      </c>
      <c r="B1018" s="18" t="inlineStr">
        <is>
          <t xml:space="preserve">Опыт сдачи объектов СКБ (садики, школы, поликлиники) Если да, то указать какие объекты</t>
        </is>
      </c>
      <c r="C1018" s="18"/>
      <c r="D1018" s="18" t="inlineStr">
        <is>
          <t xml:space="preserve">-</t>
        </is>
      </c>
      <c r="E1018" s="18" t="inlineStr">
        <is>
          <t xml:space="preserve"/>
        </is>
      </c>
      <c r="F1018" s="18" t="inlineStr">
        <is>
          <t xml:space="preserve"/>
        </is>
      </c>
      <c r="G1018" s="18" t="inlineStr">
        <is>
          <t xml:space="preserve"/>
        </is>
      </c>
      <c r="H1018" s="18" t="inlineStr">
        <is>
          <t xml:space="preserve"/>
        </is>
      </c>
      <c r="I1018" s="18" t="inlineStr">
        <is>
          <t xml:space="preserve"/>
        </is>
      </c>
      <c r="J1018" s="18" t="inlineStr">
        <is>
          <t xml:space="preserve"/>
        </is>
      </c>
    </row>
    <row r="1019" customFormat="false" hidden="false" customHeight="1" outlineLevel="0" collapsed="false" ht="16" height="16">
      <c r="A1019" s="36" t="n">
        <v>23</v>
      </c>
      <c r="B1019" s="18" t="inlineStr">
        <is>
          <t xml:space="preserve">Согласие на финальную переторжку на ЕСТП</t>
        </is>
      </c>
      <c r="C1019" s="18"/>
      <c r="D1019" s="18" t="inlineStr">
        <is>
          <t xml:space="preserve">нет</t>
        </is>
      </c>
      <c r="E1019" s="18" t="inlineStr">
        <is>
          <t xml:space="preserve"/>
        </is>
      </c>
      <c r="F1019" s="18" t="inlineStr">
        <is>
          <t xml:space="preserve"/>
        </is>
      </c>
      <c r="G1019" s="18" t="inlineStr">
        <is>
          <t xml:space="preserve"/>
        </is>
      </c>
      <c r="H1019" s="18" t="inlineStr">
        <is>
          <t xml:space="preserve"/>
        </is>
      </c>
      <c r="I1019" s="18" t="inlineStr">
        <is>
          <t xml:space="preserve"/>
        </is>
      </c>
      <c r="J1019" s="18" t="inlineStr">
        <is>
          <t xml:space="preserve"/>
        </is>
      </c>
    </row>
  </sheetData>
  <sheetProtection algorithmName="SHA-512" hashValue="���|Fo�&#10;�c���Y2N�V^��jE���l�l�l��H�@m����F.���9&#10;��'���so��wd�v-" saltValue="Bx9vYxKoLuv3ttEYAEcERQ==" spinCount="100000" sheet="1" objects="1" scenarios="1" autoFilter="0"/>
  <protectedRanges>
    <protectedRange sqref="J20 I21 J23 I24 J25 I26 I27 I28 I29 I30 I31 I32 I33 I34 I35 I37 J38 J40 J42 I43 J44 J48 J55 J61 I63 J64 J66 J69 I74 J76 I79 J80 I82 J83 J85 J88 J95 J99 I100 I101 I102 J103 I104 I105 J106 I107 I108 J109 I110 I111 I112 I113 I114 J115 I116 I117 J118 I119 I120 I121 J122 J126 I128 I132 J133 I134 J137 I138 J139 I140 I141 J143 I144 I145 I146 I147 J148 I149 J151 I152 I153 J154 I155 I156 I157 I158 J159 J160 I161 I162 J163 I164 I165 J167 J168 J169 J171 J172 J186 I187 J192 I193 J195 I196 J197 I198 I199 I200 I201 I202 I203 I204 I205 I207 J208 J210 J219 I220 J221 J227 J236 J245 J248 J251 I255 I256 J258 J264 I265 J266 J269 J272 J274 J276 I277 J278 I279 I280 I281 J282 I283 I284 J285 I286 J287 I288 I289 I290 J291 I292 I293 I294 I295 I296 J297 I298 I299 I300 I301 I302 J303 I304 J305 J308 J311 I313 I314 I315 I316 I319 J320 I321 J324 I325 J326 I327 I328 J329 I330 I331 J333 I334 I335 I336 I337 I338 I339 I340 J341 I342 I343 J344 I345 I346 J348 I349 I350 J352 J353 J354 J356 J357 J371 I372 J377 I378 J380 I381 J382 I383 I384 I385 I386 I387 I388 I389 I391 J392 J394 J403 I404 J405 J411 J422 J425 J428 I435 J436 I439 J440 J443 J446 I447 I448 J449 I450 J451 I452 I453 I454 J455 I456 J457 I458 I459 I460 I461 J462 I463 I464 J465 I466 I467 I468 I469 J470 J473 J476 I478 I480 J481 I482 J485 I486 J487 I488 I489 J490 I491 I492 J494 I495 I496 I497 I498 I499 J500 I501 J503 I504 I505 J507 J508 J509 J511 J512 J526 I527 J528 I529 J534 I535 J537 I538 J539 I540 I541 I542 I543 I544 I545 I546 I547 I549 J550 I552 I553 I554 I555 I556 I557 I558 I559 I560 J561 J563 J573 I574 J575 I576 J577 J582 J597 J617 J620 J623 I628 J630 I635 J637 J644 I650 J651 I652 J654 I656 J658 J661 J663 I664 J666 J669 J671 I672 I673 J674 I675 J676 I677 I678 J679 I680 J681 I682 J683 I684 I685 I686 I687 J688 I689 I690 I691 J692 I693 I694 I695 J696 I697 I698 I699 I700 J701 I702 I703 J704 I705 I706 I707 I708 J709 I710 I711 J712 I713 I714 I715 I716 J717 I718 I719 I720 I721 J722 J725 J728 J730 J733 I734 I736 I737 I741 J742 I743 J746 I749 J750 I751 J752 I753 J754 I755 I756 J758 I759 I760 I761 I762 I763 I764 I765 I766 I767 J768 I769 I770 I771 J773 I774 I775 J777 J778 J779 J781 J782 J796 I797 J802 I803 J805 I806 J807 I808 I809 I810 I811 I812 I813 I814 I815 I817 J818 J820 J823 I824 J825 J829 J838 J840 J849 J852 J855 I861 J862 I868 J870 I872 J873 J875 I876 I877 J878 J881 J884 J886 I887 I888 I889 J890 I891 I892 J893 I894 I895 I896 I897 I898 J899 I900 I901 I902 I903 I904 J905 I906 I907 I908 I909 I910 J911 I912 I913 J914 J917 J920 I922 I923 I924 I927 J928 I929 I930 J933 I934 J935 I936 J937 I938 I939 J941 I942 I943 I944 I945 I946 I947 I948 I949 I950 J951 I952 I953 J956 J957 J958 J960 J961 J976 J979 J982 I983 J984 I985 I986 I987 I988 I989 J991 J992" name="EditableCells"/>
  </protectedRanges>
  <mergeCells count="128">
    <mergeCell ref="C2:B2"/>
    <mergeCell ref="C3:B3"/>
    <mergeCell ref="L6:A6"/>
    <mergeCell ref="L7:A7"/>
    <mergeCell ref="L8:A8"/>
    <mergeCell ref="B9:C9"/>
    <mergeCell ref="A10:A11"/>
    <mergeCell ref="B10:B11"/>
    <mergeCell ref="C10:C11"/>
    <mergeCell ref="D10:D11"/>
    <mergeCell ref="E10:E11"/>
    <mergeCell ref="F10:F11"/>
    <mergeCell ref="G10:G11"/>
    <mergeCell ref="H10:H11"/>
    <mergeCell ref="I10:K10"/>
    <mergeCell ref="L10:N10"/>
    <mergeCell ref="L174:A174"/>
    <mergeCell ref="L175:A175"/>
    <mergeCell ref="B176:C176"/>
    <mergeCell ref="A177:A178"/>
    <mergeCell ref="B177:B178"/>
    <mergeCell ref="C177:C178"/>
    <mergeCell ref="D177:D178"/>
    <mergeCell ref="E177:E178"/>
    <mergeCell ref="F177:F178"/>
    <mergeCell ref="G177:G178"/>
    <mergeCell ref="H177:H178"/>
    <mergeCell ref="I177:K177"/>
    <mergeCell ref="L177:N177"/>
    <mergeCell ref="L359:A359"/>
    <mergeCell ref="L360:A360"/>
    <mergeCell ref="B361:C361"/>
    <mergeCell ref="A362:A363"/>
    <mergeCell ref="B362:B363"/>
    <mergeCell ref="C362:C363"/>
    <mergeCell ref="D362:D363"/>
    <mergeCell ref="E362:E363"/>
    <mergeCell ref="F362:F363"/>
    <mergeCell ref="G362:G363"/>
    <mergeCell ref="H362:H363"/>
    <mergeCell ref="I362:K362"/>
    <mergeCell ref="L362:N362"/>
    <mergeCell ref="L514:A514"/>
    <mergeCell ref="L515:A515"/>
    <mergeCell ref="B516:C516"/>
    <mergeCell ref="A517:A518"/>
    <mergeCell ref="B517:B518"/>
    <mergeCell ref="C517:C518"/>
    <mergeCell ref="D517:D518"/>
    <mergeCell ref="E517:E518"/>
    <mergeCell ref="F517:F518"/>
    <mergeCell ref="G517:G518"/>
    <mergeCell ref="H517:H518"/>
    <mergeCell ref="I517:K517"/>
    <mergeCell ref="L517:N517"/>
    <mergeCell ref="L784:A784"/>
    <mergeCell ref="L785:A785"/>
    <mergeCell ref="B786:C786"/>
    <mergeCell ref="A787:A788"/>
    <mergeCell ref="B787:B788"/>
    <mergeCell ref="C787:C788"/>
    <mergeCell ref="D787:D788"/>
    <mergeCell ref="E787:E788"/>
    <mergeCell ref="F787:F788"/>
    <mergeCell ref="G787:G788"/>
    <mergeCell ref="H787:H788"/>
    <mergeCell ref="I787:K787"/>
    <mergeCell ref="L787:N787"/>
    <mergeCell ref="L963:A963"/>
    <mergeCell ref="L964:A964"/>
    <mergeCell ref="B965:C965"/>
    <mergeCell ref="A966:A967"/>
    <mergeCell ref="B966:B967"/>
    <mergeCell ref="C966:C967"/>
    <mergeCell ref="D966:D967"/>
    <mergeCell ref="E966:E967"/>
    <mergeCell ref="F966:F967"/>
    <mergeCell ref="G966:G967"/>
    <mergeCell ref="H966:H967"/>
    <mergeCell ref="I966:K966"/>
    <mergeCell ref="L966:N966"/>
    <mergeCell ref="K995:B995"/>
    <mergeCell ref="C997:B997"/>
    <mergeCell ref="J997:D997"/>
    <mergeCell ref="C998:B998"/>
    <mergeCell ref="J998:D998"/>
    <mergeCell ref="C999:B999"/>
    <mergeCell ref="J999:D999"/>
    <mergeCell ref="C1000:B1000"/>
    <mergeCell ref="J1000:D1000"/>
    <mergeCell ref="C1001:B1001"/>
    <mergeCell ref="J1001:D1001"/>
    <mergeCell ref="C1002:B1002"/>
    <mergeCell ref="J1002:D1002"/>
    <mergeCell ref="C1003:B1003"/>
    <mergeCell ref="J1003:D1003"/>
    <mergeCell ref="C1004:B1004"/>
    <mergeCell ref="J1004:D1004"/>
    <mergeCell ref="C1005:B1005"/>
    <mergeCell ref="J1005:D1005"/>
    <mergeCell ref="C1006:B1006"/>
    <mergeCell ref="J1006:D1006"/>
    <mergeCell ref="C1007:B1007"/>
    <mergeCell ref="J1007:D1007"/>
    <mergeCell ref="C1008:B1008"/>
    <mergeCell ref="J1008:D1008"/>
    <mergeCell ref="C1009:B1009"/>
    <mergeCell ref="J1009:D1009"/>
    <mergeCell ref="C1010:B1010"/>
    <mergeCell ref="J1010:D1010"/>
    <mergeCell ref="C1011:B1011"/>
    <mergeCell ref="J1011:D1011"/>
    <mergeCell ref="C1012:B1012"/>
    <mergeCell ref="J1012:D1012"/>
    <mergeCell ref="C1013:B1013"/>
    <mergeCell ref="J1013:D1013"/>
    <mergeCell ref="C1014:B1014"/>
    <mergeCell ref="J1014:D1014"/>
    <mergeCell ref="C1015:B1015"/>
    <mergeCell ref="J1015:D1015"/>
    <mergeCell ref="C1016:B1016"/>
    <mergeCell ref="J1016:D1016"/>
    <mergeCell ref="C1017:B1017"/>
    <mergeCell ref="J1017:D1017"/>
    <mergeCell ref="C1018:B1018"/>
    <mergeCell ref="J1018:D1018"/>
    <mergeCell ref="C1019:B1019"/>
    <mergeCell ref="J1019:D1019"/>
  </mergeCells>
  <printOptions headings="false" gridLines="false" gridLinesSet="true" horizontalCentered="false" verticalCentered="false"/>
  <pageMargins left="0.39375" right="0.39375" top="0.7875" bottom="0.7875" header="0.511805555555555" footer="0.511805555555555"/>
  <pageSetup paperSize="9" scale="100" firstPageNumber="1" fitToWidth="1" fitToHeight="1" pageOrder="downThenOver" orientation="landscape" blackAndWhite="false" draft="false" cellComments="none" useFirstPageNumber="true" horizontalDpi="300" verticalDpi="300" copies="1"/>
</worksheet>
</file>

<file path=docProps/app.xml><?xml version="1.0" encoding="utf-8"?>
<Properties xmlns="http://schemas.openxmlformats.org/officeDocument/2006/extended-properties">
  <Template/>
  <TotalTime>0</TotalTime>
  <Application>ESTP Node.js XLSX Renderer</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2025-10-02T08:48:33.405Z</dcterms:created>
  <dc:creator/>
  <dc:description/>
  <dc:language>ru-RU</dc:language>
  <cp:lastModifiedBy/>
  <dcterms:modified xsi:type="dcterms:W3CDTF">2025-10-02T08:48:33.405Z</dcterms:modified>
  <cp:revision>1</cp:revision>
  <dc:subject/>
  <dc:title>Технико-коммерческое предложение по лоту undefined</dc:title>
</cp:coreProperties>
</file>